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tables/table1.xml" ContentType="application/vnd.openxmlformats-officedocument.spreadsheetml.table+xml"/>
  <Override PartName="/xl/queryTables/queryTable1.xml" ContentType="application/vnd.openxmlformats-officedocument.spreadsheetml.query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codeName="ThisWorkbook"/>
  <mc:AlternateContent xmlns:mc="http://schemas.openxmlformats.org/markup-compatibility/2006">
    <mc:Choice Requires="x15">
      <x15ac:absPath xmlns:x15ac="http://schemas.microsoft.com/office/spreadsheetml/2010/11/ac" url="\\Hba37\rw_stats\stats\Data Collection\02 PSS\COL01200 - Social Services Performance and Improvement\Children\Current data collection year\01 Form and Guidance\"/>
    </mc:Choice>
  </mc:AlternateContent>
  <xr:revisionPtr revIDLastSave="0" documentId="13_ncr:1_{5C4A84E1-A2B2-4B95-A7DC-77E29A0AC162}" xr6:coauthVersionLast="47" xr6:coauthVersionMax="47" xr10:uidLastSave="{00000000-0000-0000-0000-000000000000}"/>
  <workbookProtection workbookAlgorithmName="SHA-512" workbookHashValue="DGY5WWShvOIyyNajX/YUsCF9psOFmo52SH6j6iZq7Nao7PPAyt7Vx9AjRrT4zeGocjymkN7qCgeCHeG04/L9wg==" workbookSaltValue="nMu9B5myW7G8FSO+R/+UPA==" workbookSpinCount="100000" lockStructure="1"/>
  <bookViews>
    <workbookView xWindow="-108" yWindow="-108" windowWidth="23256" windowHeight="12576" tabRatio="736" firstSheet="6" activeTab="6" xr2:uid="{00000000-000D-0000-FFFF-FFFF00000000}"/>
  </bookViews>
  <sheets>
    <sheet name="TableRefCH1" sheetId="97" state="hidden" r:id="rId1"/>
    <sheet name="New_RowRef" sheetId="101" state="hidden" r:id="rId2"/>
    <sheet name="Old_RowRef" sheetId="102" state="hidden" r:id="rId3"/>
    <sheet name="ColRefCH1" sheetId="96" state="hidden" r:id="rId4"/>
    <sheet name="dls" sheetId="27" state="hidden" r:id="rId5"/>
    <sheet name="RowRefCH1" sheetId="95" state="hidden" r:id="rId6"/>
    <sheet name="Home" sheetId="69" r:id="rId7"/>
    <sheet name="Guidance" sheetId="71" r:id="rId8"/>
    <sheet name="Survey" sheetId="65" r:id="rId9"/>
    <sheet name="CH1" sheetId="88" r:id="rId10"/>
    <sheet name="CH2" sheetId="10" r:id="rId11"/>
    <sheet name="CH3" sheetId="87" r:id="rId12"/>
    <sheet name="CH4" sheetId="85" r:id="rId13"/>
    <sheet name="CH5" sheetId="91" r:id="rId14"/>
    <sheet name="CH6" sheetId="92" r:id="rId15"/>
    <sheet name="CH7" sheetId="93" r:id="rId16"/>
    <sheet name="CH8" sheetId="94" r:id="rId17"/>
    <sheet name="Historic Data" sheetId="100" state="hidden" r:id="rId18"/>
    <sheet name="PrePop Data" sheetId="99" state="hidden" r:id="rId19"/>
    <sheet name="Text" sheetId="68" state="hidden" r:id="rId20"/>
    <sheet name="input sheet" sheetId="64" state="hidden" r:id="rId21"/>
    <sheet name="Guidetext" sheetId="70" state="hidden" r:id="rId22"/>
    <sheet name="LAs" sheetId="72" state="hidden" r:id="rId23"/>
  </sheets>
  <externalReferences>
    <externalReference r:id="rId24"/>
  </externalReferences>
  <definedNames>
    <definedName name="_xlnm._FilterDatabase" localSheetId="3" hidden="1">ColRefCH1!$A$3:$I$29</definedName>
    <definedName name="_xlnm._FilterDatabase" localSheetId="1" hidden="1">New_RowRef!$A$2:$I$190</definedName>
    <definedName name="_xlnm._FilterDatabase" localSheetId="5" hidden="1">RowRefCH1!$A$3:$M$159</definedName>
    <definedName name="_xlnm._FilterDatabase" localSheetId="19" hidden="1">Text!$A$37:$H$318</definedName>
    <definedName name="lang">[1]Home!$M$8</definedName>
    <definedName name="Popdata">LAs!$B$4:$I$25</definedName>
    <definedName name="_xlnm.Print_Area" localSheetId="11">'CH3'!$1:$16</definedName>
    <definedName name="_xlnm.Print_Area" localSheetId="7">Guidance!$A$1:$Q$72</definedName>
    <definedName name="_xlnm.Print_Area" localSheetId="8">Survey!$A$1:$T$31</definedName>
    <definedName name="Query_from_MS_Access_Database" localSheetId="17" hidden="1">'Historic Data'!$A$1:$B$14605</definedName>
    <definedName name="tab_1">dls!$A$1:$G$221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47" i="91" l="1"/>
  <c r="H39" i="85"/>
  <c r="H34" i="85"/>
  <c r="H38" i="85"/>
  <c r="H37" i="85"/>
  <c r="H36" i="85"/>
  <c r="H35" i="85"/>
  <c r="H13" i="85"/>
  <c r="H14" i="85"/>
  <c r="G29" i="85"/>
  <c r="H25" i="85"/>
  <c r="H26" i="85"/>
  <c r="H27" i="85"/>
  <c r="H28" i="85"/>
  <c r="H24" i="85"/>
  <c r="A185" i="27"/>
  <c r="G183" i="27"/>
  <c r="G184" i="27"/>
  <c r="G182" i="27"/>
  <c r="G174" i="27"/>
  <c r="G181" i="27"/>
  <c r="A180" i="27"/>
  <c r="A181" i="27"/>
  <c r="A182" i="27"/>
  <c r="A183" i="27"/>
  <c r="A184" i="27"/>
  <c r="E52" i="94" l="1"/>
  <c r="C322" i="68"/>
  <c r="C320" i="68"/>
  <c r="G41" i="91" s="1"/>
  <c r="C321" i="68"/>
  <c r="G42" i="91" s="1"/>
  <c r="C319" i="68"/>
  <c r="F38" i="91" s="1"/>
  <c r="N42" i="91"/>
  <c r="Q42" i="91"/>
  <c r="F51" i="92"/>
  <c r="F52" i="92"/>
  <c r="F50" i="92"/>
  <c r="H52" i="92"/>
  <c r="K52" i="92"/>
  <c r="H22" i="92"/>
  <c r="N44" i="91" l="1"/>
  <c r="N46" i="91"/>
  <c r="H18" i="91"/>
  <c r="M64" i="91" l="1"/>
  <c r="N20" i="91"/>
  <c r="I29" i="91"/>
  <c r="J29" i="91"/>
  <c r="K29" i="91"/>
  <c r="L29" i="91"/>
  <c r="H29" i="91"/>
  <c r="M20" i="91"/>
  <c r="M24" i="91"/>
  <c r="M25" i="91"/>
  <c r="M26" i="91"/>
  <c r="M27" i="91"/>
  <c r="M28" i="91"/>
  <c r="M21" i="91"/>
  <c r="M22" i="91"/>
  <c r="M23" i="91"/>
  <c r="J44" i="88"/>
  <c r="M19" i="91"/>
  <c r="H19" i="91"/>
  <c r="M29" i="91" l="1"/>
  <c r="M35" i="91" s="1"/>
  <c r="H72" i="94" l="1"/>
  <c r="H73" i="94"/>
  <c r="H71" i="94"/>
  <c r="N53" i="91"/>
  <c r="N48" i="91"/>
  <c r="K44" i="88"/>
  <c r="N45" i="91"/>
  <c r="G18" i="85"/>
  <c r="H29" i="85" s="1"/>
  <c r="N34" i="91"/>
  <c r="R17" i="91"/>
  <c r="Q17" i="91"/>
  <c r="O17" i="91"/>
  <c r="N17" i="91"/>
  <c r="X29" i="91" l="1"/>
  <c r="N41" i="91"/>
  <c r="N29" i="91"/>
  <c r="G20" i="10"/>
  <c r="H51" i="92"/>
  <c r="H50" i="92"/>
  <c r="H55" i="94"/>
  <c r="G36" i="94"/>
  <c r="H36" i="94" s="1"/>
  <c r="H13" i="94"/>
  <c r="H12" i="94"/>
  <c r="H18" i="94"/>
  <c r="G50" i="94" l="1"/>
  <c r="H50" i="94" s="1"/>
  <c r="G44" i="92"/>
  <c r="G39" i="85" l="1"/>
  <c r="F60" i="10"/>
  <c r="F20" i="10"/>
  <c r="K20" i="88"/>
  <c r="C309" i="68"/>
  <c r="C310" i="68"/>
  <c r="C311" i="68"/>
  <c r="C312" i="68"/>
  <c r="C313" i="68"/>
  <c r="C314" i="68"/>
  <c r="C315" i="68"/>
  <c r="C316" i="68"/>
  <c r="C317" i="68"/>
  <c r="C318" i="68"/>
  <c r="S10" i="93"/>
  <c r="N51" i="91"/>
  <c r="K21" i="92"/>
  <c r="Q46" i="91"/>
  <c r="F12" i="87" l="1"/>
  <c r="K73" i="94"/>
  <c r="R60" i="27"/>
  <c r="R61" i="27"/>
  <c r="R62" i="27"/>
  <c r="R63" i="27"/>
  <c r="R64" i="27"/>
  <c r="R65" i="27"/>
  <c r="R66" i="27"/>
  <c r="R67" i="27"/>
  <c r="R68" i="27"/>
  <c r="R69" i="27"/>
  <c r="R70" i="27"/>
  <c r="R71" i="27"/>
  <c r="R72" i="27"/>
  <c r="R49" i="27"/>
  <c r="R50" i="27"/>
  <c r="R51" i="27"/>
  <c r="R52" i="27"/>
  <c r="R53" i="27"/>
  <c r="R54" i="27"/>
  <c r="R55" i="27"/>
  <c r="R56" i="27"/>
  <c r="R57" i="27"/>
  <c r="R58" i="27"/>
  <c r="R59" i="27"/>
  <c r="G158" i="27"/>
  <c r="G140" i="27"/>
  <c r="G139" i="27"/>
  <c r="G135" i="27"/>
  <c r="G134" i="27"/>
  <c r="G64" i="27"/>
  <c r="G58" i="27"/>
  <c r="G53" i="27"/>
  <c r="G46" i="27"/>
  <c r="G45" i="27"/>
  <c r="N35" i="91" l="1"/>
  <c r="K21" i="88"/>
  <c r="G221" i="27"/>
  <c r="A221" i="27"/>
  <c r="G159" i="27"/>
  <c r="C140" i="27"/>
  <c r="C141" i="27" s="1"/>
  <c r="G55" i="27" l="1"/>
  <c r="G56" i="27"/>
  <c r="G57" i="27"/>
  <c r="G54" i="27"/>
  <c r="G59" i="27"/>
  <c r="A5" i="27"/>
  <c r="A4" i="27"/>
  <c r="A6" i="27"/>
  <c r="A7" i="27"/>
  <c r="A8" i="27"/>
  <c r="A9" i="27"/>
  <c r="A10" i="27"/>
  <c r="A11" i="27"/>
  <c r="A12" i="27"/>
  <c r="A13" i="27"/>
  <c r="A14" i="27"/>
  <c r="A15" i="27"/>
  <c r="A16" i="27"/>
  <c r="A17" i="27"/>
  <c r="A18" i="27"/>
  <c r="A19" i="27"/>
  <c r="A20" i="27"/>
  <c r="A21" i="27"/>
  <c r="A22" i="27"/>
  <c r="A23" i="27"/>
  <c r="A24" i="27"/>
  <c r="A25" i="27"/>
  <c r="A26" i="27"/>
  <c r="A27" i="27"/>
  <c r="A28" i="27"/>
  <c r="A29" i="27"/>
  <c r="A30" i="27"/>
  <c r="A31" i="27"/>
  <c r="A32" i="27"/>
  <c r="A33" i="27"/>
  <c r="A34" i="27"/>
  <c r="A35" i="27"/>
  <c r="A36" i="27"/>
  <c r="A37" i="27"/>
  <c r="A38" i="27"/>
  <c r="A39" i="27"/>
  <c r="A40" i="27"/>
  <c r="A41" i="27"/>
  <c r="A42" i="27"/>
  <c r="A43" i="27"/>
  <c r="A44" i="27"/>
  <c r="A45" i="27"/>
  <c r="A46" i="27"/>
  <c r="A47" i="27"/>
  <c r="A48" i="27"/>
  <c r="A49" i="27"/>
  <c r="A50" i="27"/>
  <c r="A51" i="27"/>
  <c r="A52" i="27"/>
  <c r="A53" i="27" s="1"/>
  <c r="A54" i="27"/>
  <c r="A55" i="27"/>
  <c r="A56" i="27"/>
  <c r="A57" i="27"/>
  <c r="A60" i="27"/>
  <c r="A61" i="27"/>
  <c r="A62" i="27"/>
  <c r="A63" i="27"/>
  <c r="A64" i="27" s="1"/>
  <c r="A65" i="27"/>
  <c r="A66" i="27"/>
  <c r="A67" i="27"/>
  <c r="A68" i="27"/>
  <c r="A69" i="27"/>
  <c r="A70" i="27"/>
  <c r="A71" i="27"/>
  <c r="A72" i="27"/>
  <c r="A73" i="27"/>
  <c r="A74" i="27"/>
  <c r="A75" i="27"/>
  <c r="A76" i="27"/>
  <c r="A77" i="27"/>
  <c r="A78" i="27"/>
  <c r="A79" i="27"/>
  <c r="A80" i="27"/>
  <c r="A81" i="27"/>
  <c r="A82" i="27"/>
  <c r="A83" i="27"/>
  <c r="A84" i="27"/>
  <c r="A85" i="27"/>
  <c r="A86" i="27"/>
  <c r="A87" i="27"/>
  <c r="A88" i="27"/>
  <c r="A89" i="27"/>
  <c r="A90" i="27"/>
  <c r="A91" i="27"/>
  <c r="A92" i="27"/>
  <c r="A93" i="27"/>
  <c r="A94" i="27"/>
  <c r="A95" i="27"/>
  <c r="A96" i="27"/>
  <c r="A97" i="27"/>
  <c r="A98" i="27"/>
  <c r="A99" i="27"/>
  <c r="A100" i="27"/>
  <c r="A101" i="27"/>
  <c r="A102" i="27"/>
  <c r="A103" i="27"/>
  <c r="A104" i="27"/>
  <c r="A105" i="27"/>
  <c r="A106" i="27"/>
  <c r="A107" i="27"/>
  <c r="A108" i="27"/>
  <c r="A109" i="27"/>
  <c r="A110" i="27"/>
  <c r="A111" i="27"/>
  <c r="A112" i="27"/>
  <c r="A113" i="27"/>
  <c r="A114" i="27"/>
  <c r="A115" i="27"/>
  <c r="A116" i="27"/>
  <c r="A117" i="27"/>
  <c r="A118" i="27"/>
  <c r="A119" i="27"/>
  <c r="A120" i="27"/>
  <c r="A121" i="27"/>
  <c r="A122" i="27"/>
  <c r="A123" i="27"/>
  <c r="A124" i="27"/>
  <c r="A125" i="27"/>
  <c r="A126" i="27"/>
  <c r="A127" i="27"/>
  <c r="A128" i="27"/>
  <c r="A129" i="27"/>
  <c r="A130" i="27"/>
  <c r="A131" i="27"/>
  <c r="A132" i="27"/>
  <c r="A133" i="27"/>
  <c r="A134" i="27"/>
  <c r="A135" i="27" s="1"/>
  <c r="A136" i="27" s="1"/>
  <c r="A137" i="27"/>
  <c r="A138" i="27"/>
  <c r="A139" i="27"/>
  <c r="A140" i="27" s="1"/>
  <c r="A141" i="27" s="1"/>
  <c r="A142" i="27"/>
  <c r="A143" i="27"/>
  <c r="A144" i="27"/>
  <c r="A145" i="27"/>
  <c r="A146" i="27"/>
  <c r="A147" i="27"/>
  <c r="A148" i="27"/>
  <c r="A149" i="27"/>
  <c r="A150" i="27"/>
  <c r="A151" i="27"/>
  <c r="A152" i="27"/>
  <c r="A153" i="27"/>
  <c r="A154" i="27"/>
  <c r="A155" i="27"/>
  <c r="A156" i="27"/>
  <c r="A157" i="27"/>
  <c r="A158" i="27"/>
  <c r="A159" i="27" s="1"/>
  <c r="A160" i="27" s="1"/>
  <c r="A161" i="27"/>
  <c r="A162" i="27"/>
  <c r="A163" i="27"/>
  <c r="A164" i="27"/>
  <c r="A165" i="27"/>
  <c r="A166" i="27"/>
  <c r="A167" i="27"/>
  <c r="A168" i="27"/>
  <c r="A169" i="27"/>
  <c r="A170" i="27"/>
  <c r="A171" i="27"/>
  <c r="A172" i="27"/>
  <c r="A173" i="27"/>
  <c r="A174" i="27"/>
  <c r="A175" i="27"/>
  <c r="A176" i="27"/>
  <c r="A177" i="27"/>
  <c r="A178" i="27"/>
  <c r="A179" i="27"/>
  <c r="A186" i="27"/>
  <c r="A187" i="27"/>
  <c r="A188" i="27"/>
  <c r="A189" i="27"/>
  <c r="A190" i="27"/>
  <c r="A191" i="27"/>
  <c r="A192" i="27"/>
  <c r="A193" i="27"/>
  <c r="A194" i="27"/>
  <c r="A195" i="27"/>
  <c r="A196" i="27"/>
  <c r="A197" i="27"/>
  <c r="A198" i="27"/>
  <c r="A199" i="27"/>
  <c r="A200" i="27"/>
  <c r="A201" i="27"/>
  <c r="A202" i="27"/>
  <c r="A203" i="27"/>
  <c r="A204" i="27"/>
  <c r="A205" i="27"/>
  <c r="A206" i="27"/>
  <c r="A207" i="27"/>
  <c r="A208" i="27"/>
  <c r="A209" i="27"/>
  <c r="A210" i="27"/>
  <c r="A211" i="27"/>
  <c r="A212" i="27"/>
  <c r="A213" i="27"/>
  <c r="A214" i="27"/>
  <c r="A215" i="27"/>
  <c r="A216" i="27"/>
  <c r="A217" i="27"/>
  <c r="A218" i="27"/>
  <c r="A219" i="27"/>
  <c r="A220" i="27"/>
  <c r="A3" i="27"/>
  <c r="G50" i="27"/>
  <c r="G51" i="27"/>
  <c r="G52" i="27"/>
  <c r="G49" i="27"/>
  <c r="H18" i="85"/>
  <c r="A58" i="27" l="1"/>
  <c r="A59" i="27" s="1"/>
  <c r="F13" i="87" l="1"/>
  <c r="C304" i="68"/>
  <c r="D11" i="87" s="1"/>
  <c r="C305" i="68"/>
  <c r="D12" i="87" s="1"/>
  <c r="C306" i="68"/>
  <c r="G49" i="91" s="1"/>
  <c r="C307" i="68"/>
  <c r="C308" i="68"/>
  <c r="C300" i="68"/>
  <c r="G51" i="91" s="1"/>
  <c r="C301" i="68"/>
  <c r="F13" i="92" s="1"/>
  <c r="C302" i="68"/>
  <c r="F21" i="92" s="1"/>
  <c r="C303" i="68"/>
  <c r="F22" i="92" s="1"/>
  <c r="C299" i="68"/>
  <c r="G50" i="91" s="1"/>
  <c r="E59" i="94" l="1"/>
  <c r="D34" i="10"/>
  <c r="C225" i="68"/>
  <c r="F73" i="94" s="1"/>
  <c r="H21" i="92"/>
  <c r="Q50" i="91"/>
  <c r="N50" i="91"/>
  <c r="C133" i="68"/>
  <c r="C134" i="68"/>
  <c r="C128" i="68"/>
  <c r="C129" i="68"/>
  <c r="C122" i="68"/>
  <c r="F31" i="91" s="1"/>
  <c r="K38" i="85"/>
  <c r="C100" i="68"/>
  <c r="E21" i="85" s="1"/>
  <c r="K28" i="85"/>
  <c r="H17" i="85"/>
  <c r="C99" i="68"/>
  <c r="F17" i="85" s="1"/>
  <c r="C88" i="68"/>
  <c r="C89" i="68"/>
  <c r="C90" i="68"/>
  <c r="C3" i="72"/>
  <c r="C4" i="72"/>
  <c r="C5" i="72"/>
  <c r="C6" i="72"/>
  <c r="C7" i="72"/>
  <c r="C8" i="72"/>
  <c r="C9" i="72"/>
  <c r="C10" i="72"/>
  <c r="C11" i="72"/>
  <c r="C12" i="72"/>
  <c r="C13" i="72"/>
  <c r="C14" i="72"/>
  <c r="C15" i="72"/>
  <c r="C16" i="72"/>
  <c r="C17" i="72"/>
  <c r="C18" i="72"/>
  <c r="C19" i="72"/>
  <c r="C20" i="72"/>
  <c r="C21" i="72"/>
  <c r="C22" i="72"/>
  <c r="C23" i="72"/>
  <c r="C24" i="72"/>
  <c r="C25" i="72"/>
  <c r="N31" i="72"/>
  <c r="O31" i="72"/>
  <c r="P31" i="72"/>
  <c r="N32" i="72"/>
  <c r="O32" i="72"/>
  <c r="P32" i="72"/>
  <c r="N33" i="72"/>
  <c r="O33" i="72"/>
  <c r="P33" i="72"/>
  <c r="N34" i="72"/>
  <c r="O34" i="72"/>
  <c r="P34" i="72"/>
  <c r="N35" i="72"/>
  <c r="O35" i="72"/>
  <c r="P35" i="72"/>
  <c r="N36" i="72"/>
  <c r="O36" i="72"/>
  <c r="P36" i="72"/>
  <c r="N37" i="72"/>
  <c r="O37" i="72"/>
  <c r="P37" i="72"/>
  <c r="N38" i="72"/>
  <c r="O38" i="72"/>
  <c r="P38" i="72"/>
  <c r="N39" i="72"/>
  <c r="O39" i="72"/>
  <c r="P39" i="72"/>
  <c r="N40" i="72"/>
  <c r="O40" i="72"/>
  <c r="P40" i="72"/>
  <c r="N41" i="72"/>
  <c r="O41" i="72"/>
  <c r="P41" i="72"/>
  <c r="N42" i="72"/>
  <c r="O42" i="72"/>
  <c r="P42" i="72"/>
  <c r="N43" i="72"/>
  <c r="O43" i="72"/>
  <c r="P43" i="72"/>
  <c r="N44" i="72"/>
  <c r="O44" i="72"/>
  <c r="P44" i="72"/>
  <c r="N45" i="72"/>
  <c r="O45" i="72"/>
  <c r="P45" i="72"/>
  <c r="N46" i="72"/>
  <c r="O46" i="72"/>
  <c r="P46" i="72"/>
  <c r="N47" i="72"/>
  <c r="O47" i="72"/>
  <c r="P47" i="72"/>
  <c r="N48" i="72"/>
  <c r="O48" i="72"/>
  <c r="P48" i="72"/>
  <c r="N49" i="72"/>
  <c r="O49" i="72"/>
  <c r="P49" i="72"/>
  <c r="N50" i="72"/>
  <c r="O50" i="72"/>
  <c r="P50" i="72"/>
  <c r="N51" i="72"/>
  <c r="O51" i="72"/>
  <c r="P51" i="72"/>
  <c r="N52" i="72"/>
  <c r="O52" i="72"/>
  <c r="P52" i="72"/>
  <c r="C2" i="70"/>
  <c r="C6" i="71" s="1"/>
  <c r="C3" i="70"/>
  <c r="C8" i="71" s="1"/>
  <c r="C4" i="70"/>
  <c r="C9" i="71" s="1"/>
  <c r="C5" i="70"/>
  <c r="C11" i="71" s="1"/>
  <c r="C6" i="70"/>
  <c r="C13" i="71" s="1"/>
  <c r="C7" i="70"/>
  <c r="C8" i="70"/>
  <c r="C16" i="71" s="1"/>
  <c r="C9" i="70"/>
  <c r="C17" i="71" s="1"/>
  <c r="C10" i="70"/>
  <c r="C19" i="71" s="1"/>
  <c r="C11" i="70"/>
  <c r="C25" i="71" s="1"/>
  <c r="C12" i="70"/>
  <c r="C27" i="71" s="1"/>
  <c r="C13" i="70"/>
  <c r="C35" i="71" s="1"/>
  <c r="C14" i="70"/>
  <c r="C37" i="71" s="1"/>
  <c r="C15" i="70"/>
  <c r="C38" i="71" s="1"/>
  <c r="C16" i="70"/>
  <c r="C17" i="70"/>
  <c r="C40" i="71" s="1"/>
  <c r="C18" i="70"/>
  <c r="C44" i="71" s="1"/>
  <c r="C19" i="70"/>
  <c r="C46" i="71" s="1"/>
  <c r="C20" i="70"/>
  <c r="C42" i="71" s="1"/>
  <c r="C21" i="70"/>
  <c r="J5" i="87" s="1"/>
  <c r="C22" i="70"/>
  <c r="C23" i="70"/>
  <c r="C24" i="70"/>
  <c r="C25" i="70"/>
  <c r="C26" i="70"/>
  <c r="C54" i="71" s="1"/>
  <c r="C27" i="70"/>
  <c r="C28" i="70"/>
  <c r="C29" i="70"/>
  <c r="C12" i="69" s="1"/>
  <c r="C30" i="70"/>
  <c r="C31" i="70"/>
  <c r="C32" i="70"/>
  <c r="C33" i="70"/>
  <c r="C34" i="70"/>
  <c r="C35" i="70"/>
  <c r="C36" i="70"/>
  <c r="C37" i="70"/>
  <c r="C30" i="71" s="1"/>
  <c r="C38" i="70"/>
  <c r="C39" i="70"/>
  <c r="C32" i="71" s="1"/>
  <c r="C40" i="70"/>
  <c r="C33" i="71" s="1"/>
  <c r="C41" i="70"/>
  <c r="C29" i="71" s="1"/>
  <c r="C42" i="70"/>
  <c r="C43" i="70"/>
  <c r="C21" i="71" s="1"/>
  <c r="C3" i="68"/>
  <c r="C4" i="68"/>
  <c r="C5" i="68"/>
  <c r="C6" i="68"/>
  <c r="C6" i="69" s="1"/>
  <c r="C7" i="68"/>
  <c r="C11" i="69" s="1"/>
  <c r="C8" i="68"/>
  <c r="C17" i="69" s="1"/>
  <c r="C9" i="68"/>
  <c r="C19" i="69" s="1"/>
  <c r="C10" i="68"/>
  <c r="C21" i="69" s="1"/>
  <c r="C11" i="68"/>
  <c r="C22" i="69" s="1"/>
  <c r="C12" i="68"/>
  <c r="C23" i="69" s="1"/>
  <c r="C13" i="68"/>
  <c r="C14" i="68"/>
  <c r="C47" i="69" s="1"/>
  <c r="C15" i="68"/>
  <c r="M48" i="69" s="1"/>
  <c r="C16" i="68"/>
  <c r="C17" i="68"/>
  <c r="C20" i="68"/>
  <c r="C6" i="65" s="1"/>
  <c r="C21" i="68"/>
  <c r="C8" i="65" s="1"/>
  <c r="C22" i="68"/>
  <c r="C10" i="65" s="1"/>
  <c r="C23" i="68"/>
  <c r="C12" i="65" s="1"/>
  <c r="C24" i="68"/>
  <c r="C13" i="65" s="1"/>
  <c r="C25" i="68"/>
  <c r="C14" i="65" s="1"/>
  <c r="C26" i="68"/>
  <c r="C15" i="65" s="1"/>
  <c r="C27" i="68"/>
  <c r="C19" i="65" s="1"/>
  <c r="C28" i="68"/>
  <c r="C20" i="65" s="1"/>
  <c r="C29" i="68"/>
  <c r="C21" i="65" s="1"/>
  <c r="C30" i="68"/>
  <c r="C22" i="65" s="1"/>
  <c r="C31" i="68"/>
  <c r="C23" i="65" s="1"/>
  <c r="C32" i="68"/>
  <c r="C17" i="65" s="1"/>
  <c r="C33" i="68"/>
  <c r="D17" i="65" s="1"/>
  <c r="C34" i="68"/>
  <c r="C29" i="69" s="1"/>
  <c r="C35" i="68"/>
  <c r="E17" i="65" s="1"/>
  <c r="C38" i="68"/>
  <c r="C39" i="68"/>
  <c r="C31" i="69" s="1"/>
  <c r="C40" i="68"/>
  <c r="O4" i="88" s="1"/>
  <c r="C41" i="68"/>
  <c r="K4" i="10" s="1"/>
  <c r="C42" i="68"/>
  <c r="J4" i="87" s="1"/>
  <c r="C43" i="68"/>
  <c r="C44" i="68"/>
  <c r="R4" i="91" s="1"/>
  <c r="C45" i="68"/>
  <c r="C43" i="69" s="1"/>
  <c r="C46" i="68"/>
  <c r="C47" i="68"/>
  <c r="H6" i="88" s="1"/>
  <c r="C48" i="68"/>
  <c r="I19" i="88" s="1"/>
  <c r="C49" i="68"/>
  <c r="C50" i="68"/>
  <c r="I21" i="88" s="1"/>
  <c r="C51" i="68"/>
  <c r="H23" i="88" s="1"/>
  <c r="C52" i="68"/>
  <c r="I26" i="88" s="1"/>
  <c r="C53" i="68"/>
  <c r="I27" i="88" s="1"/>
  <c r="C54" i="68"/>
  <c r="I28" i="88" s="1"/>
  <c r="C55" i="68"/>
  <c r="I29" i="88" s="1"/>
  <c r="C56" i="68"/>
  <c r="I30" i="88" s="1"/>
  <c r="C57" i="68"/>
  <c r="I31" i="88" s="1"/>
  <c r="C58" i="68"/>
  <c r="I32" i="88" s="1"/>
  <c r="C59" i="68"/>
  <c r="I33" i="88" s="1"/>
  <c r="C60" i="68"/>
  <c r="I34" i="88" s="1"/>
  <c r="C61" i="68"/>
  <c r="I35" i="88" s="1"/>
  <c r="C62" i="68"/>
  <c r="I36" i="88" s="1"/>
  <c r="C63" i="68"/>
  <c r="I37" i="88" s="1"/>
  <c r="C64" i="68"/>
  <c r="I38" i="88" s="1"/>
  <c r="C65" i="68"/>
  <c r="I39" i="88" s="1"/>
  <c r="C66" i="68"/>
  <c r="I40" i="88" s="1"/>
  <c r="C67" i="68"/>
  <c r="I41" i="88" s="1"/>
  <c r="C68" i="68"/>
  <c r="I43" i="88" s="1"/>
  <c r="C69" i="68"/>
  <c r="I42" i="88" s="1"/>
  <c r="C70" i="68"/>
  <c r="H46" i="88" s="1"/>
  <c r="C71" i="68"/>
  <c r="C72" i="68"/>
  <c r="E45" i="10" s="1"/>
  <c r="C73" i="68"/>
  <c r="D6" i="10" s="1"/>
  <c r="C74" i="68"/>
  <c r="E11" i="10" s="1"/>
  <c r="C75" i="68"/>
  <c r="E12" i="10" s="1"/>
  <c r="C76" i="68"/>
  <c r="D14" i="10" s="1"/>
  <c r="C77" i="68"/>
  <c r="E17" i="10" s="1"/>
  <c r="C78" i="68"/>
  <c r="E58" i="10" s="1"/>
  <c r="C79" i="68"/>
  <c r="E59" i="10" s="1"/>
  <c r="C80" i="68"/>
  <c r="C81" i="68"/>
  <c r="E24" i="10" s="1"/>
  <c r="C82" i="68"/>
  <c r="E30" i="10" s="1"/>
  <c r="C83" i="68"/>
  <c r="E31" i="10" s="1"/>
  <c r="C84" i="68"/>
  <c r="E33" i="10" s="1"/>
  <c r="C85" i="68"/>
  <c r="D36" i="10" s="1"/>
  <c r="C86" i="68"/>
  <c r="C87" i="68"/>
  <c r="C6" i="87" s="1"/>
  <c r="C91" i="68"/>
  <c r="D13" i="87" s="1"/>
  <c r="C92" i="68"/>
  <c r="E6" i="85" s="1"/>
  <c r="C93" i="68"/>
  <c r="C94" i="68"/>
  <c r="C95" i="68"/>
  <c r="F13" i="85" s="1"/>
  <c r="C96" i="68"/>
  <c r="F14" i="85" s="1"/>
  <c r="C97" i="68"/>
  <c r="F26" i="85" s="1"/>
  <c r="C98" i="68"/>
  <c r="F27" i="85" s="1"/>
  <c r="C101" i="68"/>
  <c r="C102" i="68"/>
  <c r="E31" i="85" s="1"/>
  <c r="C103" i="68"/>
  <c r="F34" i="85" s="1"/>
  <c r="C104" i="68"/>
  <c r="F35" i="85" s="1"/>
  <c r="C105" i="68"/>
  <c r="F36" i="85" s="1"/>
  <c r="C106" i="68"/>
  <c r="C107" i="68"/>
  <c r="C108" i="68"/>
  <c r="F6" i="91" s="1"/>
  <c r="C109" i="68"/>
  <c r="C110" i="68"/>
  <c r="C111" i="68"/>
  <c r="C112" i="68"/>
  <c r="C113" i="68"/>
  <c r="G20" i="91" s="1"/>
  <c r="C114" i="68"/>
  <c r="G21" i="91" s="1"/>
  <c r="C115" i="68"/>
  <c r="G22" i="91" s="1"/>
  <c r="C116" i="68"/>
  <c r="G23" i="91" s="1"/>
  <c r="C117" i="68"/>
  <c r="G24" i="91" s="1"/>
  <c r="C118" i="68"/>
  <c r="G25" i="91" s="1"/>
  <c r="C119" i="68"/>
  <c r="G26" i="91" s="1"/>
  <c r="C120" i="68"/>
  <c r="G27" i="91" s="1"/>
  <c r="C121" i="68"/>
  <c r="G28" i="91" s="1"/>
  <c r="C123" i="68"/>
  <c r="G34" i="91" s="1"/>
  <c r="C124" i="68"/>
  <c r="G35" i="91" s="1"/>
  <c r="C125" i="68"/>
  <c r="C126" i="68"/>
  <c r="C127" i="68"/>
  <c r="C130" i="68"/>
  <c r="G47" i="91" s="1"/>
  <c r="C131" i="68"/>
  <c r="G48" i="91" s="1"/>
  <c r="C132" i="68"/>
  <c r="C135" i="68"/>
  <c r="C136" i="68"/>
  <c r="G52" i="91" s="1"/>
  <c r="C137" i="68"/>
  <c r="G53" i="91" s="1"/>
  <c r="C138" i="68"/>
  <c r="G59" i="91" s="1"/>
  <c r="C139" i="68"/>
  <c r="C140" i="68"/>
  <c r="G61" i="91" s="1"/>
  <c r="C141" i="68"/>
  <c r="G62" i="91" s="1"/>
  <c r="C142" i="68"/>
  <c r="G63" i="91" s="1"/>
  <c r="C143" i="68"/>
  <c r="G70" i="91" s="1"/>
  <c r="C144" i="68"/>
  <c r="G71" i="91" s="1"/>
  <c r="C145" i="68"/>
  <c r="E6" i="92" s="1"/>
  <c r="C146" i="68"/>
  <c r="F11" i="92" s="1"/>
  <c r="C147" i="68"/>
  <c r="F12" i="92" s="1"/>
  <c r="C148" i="68"/>
  <c r="C149" i="68"/>
  <c r="E14" i="92" s="1"/>
  <c r="C150" i="68"/>
  <c r="F17" i="92" s="1"/>
  <c r="C151" i="68"/>
  <c r="F18" i="92" s="1"/>
  <c r="C152" i="68"/>
  <c r="F19" i="92" s="1"/>
  <c r="C153" i="68"/>
  <c r="F20" i="92" s="1"/>
  <c r="C154" i="68"/>
  <c r="C155" i="68"/>
  <c r="F23" i="92" s="1"/>
  <c r="C156" i="68"/>
  <c r="F24" i="92" s="1"/>
  <c r="C157" i="68"/>
  <c r="F25" i="92" s="1"/>
  <c r="C158" i="68"/>
  <c r="F26" i="92" s="1"/>
  <c r="C159" i="68"/>
  <c r="F27" i="92" s="1"/>
  <c r="C160" i="68"/>
  <c r="F28" i="92" s="1"/>
  <c r="C161" i="68"/>
  <c r="F29" i="92" s="1"/>
  <c r="C162" i="68"/>
  <c r="C163" i="68"/>
  <c r="F31" i="92" s="1"/>
  <c r="C164" i="68"/>
  <c r="F32" i="92" s="1"/>
  <c r="C165" i="68"/>
  <c r="E33" i="92" s="1"/>
  <c r="C166" i="68"/>
  <c r="E35" i="92" s="1"/>
  <c r="C167" i="68"/>
  <c r="F38" i="92" s="1"/>
  <c r="C168" i="68"/>
  <c r="F39" i="92" s="1"/>
  <c r="C169" i="68"/>
  <c r="F40" i="92" s="1"/>
  <c r="C170" i="68"/>
  <c r="F41" i="92" s="1"/>
  <c r="C171" i="68"/>
  <c r="F42" i="92" s="1"/>
  <c r="C172" i="68"/>
  <c r="F43" i="92" s="1"/>
  <c r="C173" i="68"/>
  <c r="E47" i="92" s="1"/>
  <c r="C174" i="68"/>
  <c r="C175" i="68"/>
  <c r="C176" i="68"/>
  <c r="C177" i="68"/>
  <c r="C178" i="68"/>
  <c r="C179" i="68"/>
  <c r="F58" i="92" s="1"/>
  <c r="C180" i="68"/>
  <c r="E59" i="92" s="1"/>
  <c r="C181" i="68"/>
  <c r="E6" i="93" s="1"/>
  <c r="C182" i="68"/>
  <c r="C183" i="68"/>
  <c r="C184" i="68"/>
  <c r="C185" i="68"/>
  <c r="C186" i="68"/>
  <c r="C187" i="68"/>
  <c r="G64" i="91" s="1"/>
  <c r="C188" i="68"/>
  <c r="C189" i="68"/>
  <c r="C190" i="68"/>
  <c r="C191" i="68"/>
  <c r="F12" i="94" s="1"/>
  <c r="C192" i="68"/>
  <c r="F13" i="94" s="1"/>
  <c r="C193" i="68"/>
  <c r="E15" i="94" s="1"/>
  <c r="C194" i="68"/>
  <c r="F18" i="94" s="1"/>
  <c r="C195" i="68"/>
  <c r="F19" i="94" s="1"/>
  <c r="C196" i="68"/>
  <c r="F20" i="94" s="1"/>
  <c r="C197" i="68"/>
  <c r="F21" i="94" s="1"/>
  <c r="C198" i="68"/>
  <c r="F22" i="94" s="1"/>
  <c r="C199" i="68"/>
  <c r="F23" i="94" s="1"/>
  <c r="C200" i="68"/>
  <c r="F24" i="94" s="1"/>
  <c r="C201" i="68"/>
  <c r="F25" i="94" s="1"/>
  <c r="C202" i="68"/>
  <c r="F26" i="94" s="1"/>
  <c r="C203" i="68"/>
  <c r="F27" i="94" s="1"/>
  <c r="C204" i="68"/>
  <c r="F28" i="94" s="1"/>
  <c r="C205" i="68"/>
  <c r="F29" i="94" s="1"/>
  <c r="C206" i="68"/>
  <c r="F30" i="94" s="1"/>
  <c r="C207" i="68"/>
  <c r="F31" i="94" s="1"/>
  <c r="C208" i="68"/>
  <c r="F32" i="94" s="1"/>
  <c r="C209" i="68"/>
  <c r="F33" i="94" s="1"/>
  <c r="C210" i="68"/>
  <c r="F34" i="94" s="1"/>
  <c r="C211" i="68"/>
  <c r="F35" i="94" s="1"/>
  <c r="C212" i="68"/>
  <c r="F36" i="94" s="1"/>
  <c r="C213" i="68"/>
  <c r="C214" i="68"/>
  <c r="F43" i="94" s="1"/>
  <c r="C215" i="68"/>
  <c r="F47" i="94" s="1"/>
  <c r="C216" i="68"/>
  <c r="F48" i="94" s="1"/>
  <c r="C217" i="68"/>
  <c r="F49" i="94" s="1"/>
  <c r="C218" i="68"/>
  <c r="F55" i="94" s="1"/>
  <c r="C219" i="68"/>
  <c r="F56" i="94" s="1"/>
  <c r="C220" i="68"/>
  <c r="F58" i="94" s="1"/>
  <c r="C221" i="68"/>
  <c r="C222" i="68"/>
  <c r="C223" i="68"/>
  <c r="F71" i="94" s="1"/>
  <c r="C224" i="68"/>
  <c r="F72" i="94" s="1"/>
  <c r="C226" i="68"/>
  <c r="E68" i="94" s="1"/>
  <c r="C227" i="68"/>
  <c r="E61" i="94" s="1"/>
  <c r="C228" i="68"/>
  <c r="C229" i="68"/>
  <c r="C230" i="68"/>
  <c r="C26" i="69" s="1"/>
  <c r="C231" i="68"/>
  <c r="G77" i="91" s="1"/>
  <c r="C232" i="68"/>
  <c r="C233" i="68"/>
  <c r="C234" i="68"/>
  <c r="C235" i="68"/>
  <c r="C236" i="68"/>
  <c r="D52" i="10" s="1"/>
  <c r="C237" i="68"/>
  <c r="C238" i="68"/>
  <c r="F56" i="91" s="1"/>
  <c r="C239" i="68"/>
  <c r="C240" i="68"/>
  <c r="C241" i="68"/>
  <c r="E5" i="94" s="1"/>
  <c r="C242" i="68"/>
  <c r="F28" i="69" s="1"/>
  <c r="C243" i="68"/>
  <c r="C28" i="69" s="1"/>
  <c r="C244" i="68"/>
  <c r="C245" i="68"/>
  <c r="C246" i="68"/>
  <c r="E9" i="94" s="1"/>
  <c r="C247" i="68"/>
  <c r="E39" i="94" s="1"/>
  <c r="C248" i="68"/>
  <c r="C249" i="68"/>
  <c r="F60" i="91" s="1"/>
  <c r="C250" i="68"/>
  <c r="F67" i="91" s="1"/>
  <c r="C251" i="68"/>
  <c r="C252" i="68"/>
  <c r="E50" i="10" s="1"/>
  <c r="C253" i="68"/>
  <c r="E25" i="10" s="1"/>
  <c r="C254" i="68"/>
  <c r="C255" i="68"/>
  <c r="C256" i="68"/>
  <c r="D56" i="10" s="1"/>
  <c r="C257" i="68"/>
  <c r="C258" i="68"/>
  <c r="C259" i="68"/>
  <c r="C260" i="68"/>
  <c r="G44" i="91" s="1"/>
  <c r="C261" i="68"/>
  <c r="F16" i="91" s="1"/>
  <c r="C262" i="68"/>
  <c r="C263" i="68"/>
  <c r="F30" i="92" s="1"/>
  <c r="C264" i="68"/>
  <c r="C265" i="68"/>
  <c r="C266" i="68"/>
  <c r="C267" i="68"/>
  <c r="C268" i="68"/>
  <c r="C269" i="68"/>
  <c r="I20" i="88" s="1"/>
  <c r="C270" i="68"/>
  <c r="D27" i="10" s="1"/>
  <c r="C271" i="68"/>
  <c r="D41" i="10" s="1"/>
  <c r="C272" i="68"/>
  <c r="E9" i="85" s="1"/>
  <c r="C273" i="68"/>
  <c r="G11" i="91" s="1"/>
  <c r="C274" i="68"/>
  <c r="G12" i="91" s="1"/>
  <c r="C275" i="68"/>
  <c r="G13" i="91" s="1"/>
  <c r="C276" i="68"/>
  <c r="F11" i="93" s="1"/>
  <c r="C277" i="68"/>
  <c r="F12" i="93" s="1"/>
  <c r="C278" i="68"/>
  <c r="C279" i="68"/>
  <c r="E45" i="94" s="1"/>
  <c r="C280" i="68"/>
  <c r="E3" i="94" s="1"/>
  <c r="C281" i="68"/>
  <c r="F79" i="91" s="1"/>
  <c r="C282" i="68"/>
  <c r="C283" i="68"/>
  <c r="C284" i="68"/>
  <c r="N40" i="91" s="1"/>
  <c r="C285" i="68"/>
  <c r="K33" i="85" s="1"/>
  <c r="C286" i="68"/>
  <c r="I42" i="94" s="1"/>
  <c r="C287" i="68"/>
  <c r="C288" i="68"/>
  <c r="C289" i="68"/>
  <c r="K38" i="10" s="1"/>
  <c r="C290" i="68"/>
  <c r="D8" i="10" s="1"/>
  <c r="C291" i="68"/>
  <c r="C292" i="68"/>
  <c r="C293" i="68"/>
  <c r="C294" i="68"/>
  <c r="C295" i="68"/>
  <c r="F64" i="94" s="1"/>
  <c r="C296" i="68"/>
  <c r="F65" i="94" s="1"/>
  <c r="C297" i="68"/>
  <c r="G45" i="91" s="1"/>
  <c r="C298" i="68"/>
  <c r="G46" i="91" s="1"/>
  <c r="L4" i="94"/>
  <c r="H19" i="94"/>
  <c r="H20" i="94"/>
  <c r="H21" i="94"/>
  <c r="H22" i="94"/>
  <c r="H23" i="94"/>
  <c r="H24" i="94"/>
  <c r="H25" i="94"/>
  <c r="H26" i="94"/>
  <c r="H27" i="94"/>
  <c r="H28" i="94"/>
  <c r="H29" i="94"/>
  <c r="H30" i="94"/>
  <c r="H31" i="94"/>
  <c r="H32" i="94"/>
  <c r="H33" i="94"/>
  <c r="H34" i="94"/>
  <c r="H35" i="94"/>
  <c r="G208" i="27"/>
  <c r="H43" i="94"/>
  <c r="H47" i="94"/>
  <c r="H48" i="94"/>
  <c r="H49" i="94"/>
  <c r="H56" i="94"/>
  <c r="H58" i="94"/>
  <c r="H64" i="94"/>
  <c r="H65" i="94"/>
  <c r="H11" i="93"/>
  <c r="K11" i="93"/>
  <c r="H12" i="93"/>
  <c r="K12" i="93"/>
  <c r="H20" i="92"/>
  <c r="H29" i="92"/>
  <c r="H30" i="92"/>
  <c r="H31" i="92"/>
  <c r="H32" i="92"/>
  <c r="H38" i="92"/>
  <c r="H39" i="92"/>
  <c r="H40" i="92"/>
  <c r="H41" i="92"/>
  <c r="H42" i="92"/>
  <c r="H43" i="92"/>
  <c r="H44" i="92"/>
  <c r="N11" i="91"/>
  <c r="N12" i="91"/>
  <c r="N13" i="91"/>
  <c r="G121" i="27"/>
  <c r="N21" i="91"/>
  <c r="G122" i="27"/>
  <c r="N22" i="91"/>
  <c r="G123" i="27"/>
  <c r="N23" i="91"/>
  <c r="G124" i="27"/>
  <c r="N24" i="91"/>
  <c r="G125" i="27"/>
  <c r="N25" i="91"/>
  <c r="G126" i="27"/>
  <c r="N26" i="91"/>
  <c r="G127" i="27"/>
  <c r="N27" i="91"/>
  <c r="G128" i="27"/>
  <c r="N28" i="91"/>
  <c r="G79" i="27"/>
  <c r="G89" i="27"/>
  <c r="G99" i="27"/>
  <c r="G109" i="27"/>
  <c r="G119" i="27"/>
  <c r="N49" i="91"/>
  <c r="N52" i="91"/>
  <c r="N59" i="91"/>
  <c r="N61" i="91"/>
  <c r="N62" i="91"/>
  <c r="N63" i="91"/>
  <c r="G147" i="27"/>
  <c r="N70" i="91"/>
  <c r="N71" i="91"/>
  <c r="N77" i="91"/>
  <c r="H15" i="85"/>
  <c r="H16" i="85"/>
  <c r="G48" i="27"/>
  <c r="F11" i="87"/>
  <c r="G11" i="10"/>
  <c r="G12" i="10"/>
  <c r="G17" i="10"/>
  <c r="G18" i="10"/>
  <c r="G19" i="10"/>
  <c r="G24" i="10"/>
  <c r="G25" i="10"/>
  <c r="G30" i="10"/>
  <c r="G31" i="10"/>
  <c r="G33" i="10"/>
  <c r="G39" i="10"/>
  <c r="G44" i="10"/>
  <c r="G45" i="10"/>
  <c r="G50" i="10"/>
  <c r="G55" i="10"/>
  <c r="G57" i="10"/>
  <c r="G58" i="10"/>
  <c r="G59" i="10"/>
  <c r="G44" i="27"/>
  <c r="K19" i="88"/>
  <c r="K26" i="88"/>
  <c r="K27" i="88"/>
  <c r="K28" i="88"/>
  <c r="K29" i="88"/>
  <c r="K30" i="88"/>
  <c r="K31" i="88"/>
  <c r="K32" i="88"/>
  <c r="K33" i="88"/>
  <c r="K34" i="88"/>
  <c r="K35" i="88"/>
  <c r="K36" i="88"/>
  <c r="K37" i="88"/>
  <c r="K38" i="88"/>
  <c r="K39" i="88"/>
  <c r="K40" i="88"/>
  <c r="K41" i="88"/>
  <c r="K42" i="88"/>
  <c r="K43" i="88"/>
  <c r="K49" i="88"/>
  <c r="K50" i="88"/>
  <c r="I19" i="65"/>
  <c r="N17" i="65" s="1"/>
  <c r="I20" i="65"/>
  <c r="I21" i="65"/>
  <c r="I22" i="65"/>
  <c r="I23" i="65"/>
  <c r="C15" i="71"/>
  <c r="C31" i="71"/>
  <c r="C49" i="71"/>
  <c r="C50" i="71"/>
  <c r="C52" i="71"/>
  <c r="Q20" i="69"/>
  <c r="N21" i="69"/>
  <c r="N22" i="69"/>
  <c r="N23" i="69"/>
  <c r="D127" i="69"/>
  <c r="D128" i="69"/>
  <c r="G2" i="27"/>
  <c r="G3" i="27"/>
  <c r="G4" i="27"/>
  <c r="G5" i="27"/>
  <c r="G6" i="27"/>
  <c r="G7" i="27"/>
  <c r="G8" i="27"/>
  <c r="G9" i="27"/>
  <c r="G10" i="27"/>
  <c r="G11" i="27"/>
  <c r="G12" i="27"/>
  <c r="G13" i="27"/>
  <c r="G14" i="27"/>
  <c r="G15" i="27"/>
  <c r="G16" i="27"/>
  <c r="G17" i="27"/>
  <c r="G18" i="27"/>
  <c r="G19" i="27"/>
  <c r="G20" i="27"/>
  <c r="G21" i="27"/>
  <c r="G22" i="27"/>
  <c r="G24" i="27"/>
  <c r="G25" i="27"/>
  <c r="G26" i="27"/>
  <c r="G27" i="27"/>
  <c r="G28" i="27"/>
  <c r="G29" i="27"/>
  <c r="G31" i="27"/>
  <c r="G32" i="27"/>
  <c r="G33" i="27"/>
  <c r="G34" i="27"/>
  <c r="G35" i="27"/>
  <c r="G36" i="27"/>
  <c r="G37" i="27"/>
  <c r="G38" i="27"/>
  <c r="G39" i="27"/>
  <c r="G40" i="27"/>
  <c r="G41" i="27"/>
  <c r="G42" i="27"/>
  <c r="G43" i="27"/>
  <c r="G47" i="27"/>
  <c r="G60" i="27"/>
  <c r="G61" i="27"/>
  <c r="G62" i="27"/>
  <c r="G63" i="27"/>
  <c r="G67" i="27"/>
  <c r="G68" i="27"/>
  <c r="G69" i="27"/>
  <c r="G70" i="27"/>
  <c r="G71" i="27"/>
  <c r="G72" i="27"/>
  <c r="G73" i="27"/>
  <c r="G74" i="27"/>
  <c r="G75" i="27"/>
  <c r="G76" i="27"/>
  <c r="G77" i="27"/>
  <c r="G78" i="27"/>
  <c r="G80" i="27"/>
  <c r="G81" i="27"/>
  <c r="G82" i="27"/>
  <c r="G83" i="27"/>
  <c r="G84" i="27"/>
  <c r="G85" i="27"/>
  <c r="G86" i="27"/>
  <c r="G87" i="27"/>
  <c r="G88" i="27"/>
  <c r="G90" i="27"/>
  <c r="G91" i="27"/>
  <c r="G92" i="27"/>
  <c r="G93" i="27"/>
  <c r="G94" i="27"/>
  <c r="G95" i="27"/>
  <c r="G96" i="27"/>
  <c r="G97" i="27"/>
  <c r="G98" i="27"/>
  <c r="G100" i="27"/>
  <c r="G101" i="27"/>
  <c r="G102" i="27"/>
  <c r="G103" i="27"/>
  <c r="G104" i="27"/>
  <c r="G105" i="27"/>
  <c r="G106" i="27"/>
  <c r="G107" i="27"/>
  <c r="G108" i="27"/>
  <c r="G110" i="27"/>
  <c r="G111" i="27"/>
  <c r="G112" i="27"/>
  <c r="G113" i="27"/>
  <c r="G114" i="27"/>
  <c r="G115" i="27"/>
  <c r="G116" i="27"/>
  <c r="G117" i="27"/>
  <c r="G118" i="27"/>
  <c r="G130" i="27"/>
  <c r="G132" i="27"/>
  <c r="G133" i="27"/>
  <c r="G136" i="27"/>
  <c r="G137" i="27"/>
  <c r="G138" i="27"/>
  <c r="G141" i="27"/>
  <c r="G142" i="27"/>
  <c r="G143" i="27"/>
  <c r="G144" i="27"/>
  <c r="G145" i="27"/>
  <c r="G146" i="27"/>
  <c r="G148" i="27"/>
  <c r="G149" i="27"/>
  <c r="G150" i="27"/>
  <c r="G154" i="27"/>
  <c r="G157" i="27"/>
  <c r="G161" i="27"/>
  <c r="G166" i="27"/>
  <c r="G167" i="27"/>
  <c r="G168" i="27"/>
  <c r="G169" i="27"/>
  <c r="G170" i="27"/>
  <c r="G171" i="27"/>
  <c r="G172" i="27"/>
  <c r="G173" i="27"/>
  <c r="G175" i="27"/>
  <c r="G186" i="27"/>
  <c r="G187" i="27"/>
  <c r="G188" i="27"/>
  <c r="G189" i="27"/>
  <c r="G190" i="27"/>
  <c r="G191" i="27"/>
  <c r="G192" i="27"/>
  <c r="G193" i="27"/>
  <c r="G194" i="27"/>
  <c r="G195" i="27"/>
  <c r="G196" i="27"/>
  <c r="G197" i="27"/>
  <c r="G198" i="27"/>
  <c r="G199" i="27"/>
  <c r="G200" i="27"/>
  <c r="G201" i="27"/>
  <c r="G202" i="27"/>
  <c r="G203" i="27"/>
  <c r="G204" i="27"/>
  <c r="G205" i="27"/>
  <c r="G206" i="27"/>
  <c r="G207" i="27"/>
  <c r="G209" i="27"/>
  <c r="G210" i="27"/>
  <c r="G211" i="27"/>
  <c r="G212" i="27"/>
  <c r="G214" i="27"/>
  <c r="G215" i="27"/>
  <c r="G216" i="27"/>
  <c r="G217" i="27"/>
  <c r="G218" i="27"/>
  <c r="G219" i="27"/>
  <c r="G220" i="27"/>
  <c r="F4" i="95"/>
  <c r="H4" i="95"/>
  <c r="F5" i="95"/>
  <c r="H5" i="95" s="1"/>
  <c r="F6" i="95"/>
  <c r="H6" i="95" s="1"/>
  <c r="F7" i="95"/>
  <c r="H7" i="95" s="1"/>
  <c r="F8" i="95"/>
  <c r="H8" i="95" s="1"/>
  <c r="F9" i="95"/>
  <c r="H9" i="95" s="1"/>
  <c r="F10" i="95"/>
  <c r="H10" i="95" s="1"/>
  <c r="F11" i="95"/>
  <c r="H11" i="95" s="1"/>
  <c r="F12" i="95"/>
  <c r="H12" i="95"/>
  <c r="F13" i="95"/>
  <c r="H13" i="95" s="1"/>
  <c r="F14" i="95"/>
  <c r="H14" i="95"/>
  <c r="F15" i="95"/>
  <c r="H15" i="95" s="1"/>
  <c r="F16" i="95"/>
  <c r="H16" i="95" s="1"/>
  <c r="F17" i="95"/>
  <c r="H17" i="95" s="1"/>
  <c r="F18" i="95"/>
  <c r="H18" i="95"/>
  <c r="F19" i="95"/>
  <c r="H19" i="95"/>
  <c r="F20" i="95"/>
  <c r="H20" i="95" s="1"/>
  <c r="F21" i="95"/>
  <c r="H21" i="95" s="1"/>
  <c r="F22" i="95"/>
  <c r="H22" i="95" s="1"/>
  <c r="F23" i="95"/>
  <c r="H23" i="95" s="1"/>
  <c r="F24" i="95"/>
  <c r="H24" i="95"/>
  <c r="F25" i="95"/>
  <c r="H25" i="95" s="1"/>
  <c r="F26" i="95"/>
  <c r="H26" i="95" s="1"/>
  <c r="F27" i="95"/>
  <c r="H27" i="95"/>
  <c r="F28" i="95"/>
  <c r="H28" i="95"/>
  <c r="H29" i="95"/>
  <c r="F30" i="95"/>
  <c r="H30" i="95" s="1"/>
  <c r="F31" i="95"/>
  <c r="H31" i="95" s="1"/>
  <c r="F32" i="95"/>
  <c r="H32" i="95" s="1"/>
  <c r="F33" i="95"/>
  <c r="H33" i="95" s="1"/>
  <c r="F34" i="95"/>
  <c r="H34" i="95" s="1"/>
  <c r="F35" i="95"/>
  <c r="H35" i="95" s="1"/>
  <c r="F36" i="95"/>
  <c r="H36" i="95" s="1"/>
  <c r="F37" i="95"/>
  <c r="H37" i="95" s="1"/>
  <c r="F38" i="95"/>
  <c r="H38" i="95" s="1"/>
  <c r="F39" i="95"/>
  <c r="H39" i="95" s="1"/>
  <c r="F40" i="95"/>
  <c r="H40" i="95" s="1"/>
  <c r="F41" i="95"/>
  <c r="H41" i="95" s="1"/>
  <c r="F42" i="95"/>
  <c r="H42" i="95" s="1"/>
  <c r="F43" i="95"/>
  <c r="H43" i="95" s="1"/>
  <c r="F44" i="95"/>
  <c r="H44" i="95" s="1"/>
  <c r="F45" i="95"/>
  <c r="H45" i="95" s="1"/>
  <c r="F46" i="95"/>
  <c r="H46" i="95" s="1"/>
  <c r="F47" i="95"/>
  <c r="H47" i="95"/>
  <c r="F48" i="95"/>
  <c r="H48" i="95" s="1"/>
  <c r="H49" i="95"/>
  <c r="F50" i="95"/>
  <c r="H50" i="95" s="1"/>
  <c r="F51" i="95"/>
  <c r="H51" i="95" s="1"/>
  <c r="F52" i="95"/>
  <c r="H52" i="95" s="1"/>
  <c r="F53" i="95"/>
  <c r="H53" i="95"/>
  <c r="F54" i="95"/>
  <c r="H54" i="95" s="1"/>
  <c r="F55" i="95"/>
  <c r="F56" i="95"/>
  <c r="H56" i="95" s="1"/>
  <c r="F57" i="95"/>
  <c r="H57" i="95" s="1"/>
  <c r="F58" i="95"/>
  <c r="H58" i="95" s="1"/>
  <c r="F59" i="95"/>
  <c r="H59" i="95" s="1"/>
  <c r="F60" i="95"/>
  <c r="H60" i="95" s="1"/>
  <c r="F61" i="95"/>
  <c r="H61" i="95" s="1"/>
  <c r="F62" i="95"/>
  <c r="H62" i="95" s="1"/>
  <c r="F63" i="95"/>
  <c r="H63" i="95" s="1"/>
  <c r="F64" i="95"/>
  <c r="H64" i="95" s="1"/>
  <c r="F65" i="95"/>
  <c r="H65" i="95" s="1"/>
  <c r="F66" i="95"/>
  <c r="H66" i="95" s="1"/>
  <c r="F67" i="95"/>
  <c r="H67" i="95" s="1"/>
  <c r="F68" i="95"/>
  <c r="H68" i="95"/>
  <c r="F69" i="95"/>
  <c r="H69" i="95" s="1"/>
  <c r="F70" i="95"/>
  <c r="H70" i="95" s="1"/>
  <c r="F71" i="95"/>
  <c r="H71" i="95" s="1"/>
  <c r="F72" i="95"/>
  <c r="H72" i="95" s="1"/>
  <c r="F73" i="95"/>
  <c r="H73" i="95" s="1"/>
  <c r="F74" i="95"/>
  <c r="H74" i="95"/>
  <c r="F75" i="95"/>
  <c r="H75" i="95" s="1"/>
  <c r="F76" i="95"/>
  <c r="H76" i="95" s="1"/>
  <c r="F77" i="95"/>
  <c r="H77" i="95" s="1"/>
  <c r="F78" i="95"/>
  <c r="H78" i="95" s="1"/>
  <c r="F79" i="95"/>
  <c r="H79" i="95" s="1"/>
  <c r="F80" i="95"/>
  <c r="H80" i="95"/>
  <c r="F81" i="95"/>
  <c r="H81" i="95" s="1"/>
  <c r="F82" i="95"/>
  <c r="H82" i="95" s="1"/>
  <c r="F83" i="95"/>
  <c r="H83" i="95" s="1"/>
  <c r="F84" i="95"/>
  <c r="H84" i="95" s="1"/>
  <c r="F85" i="95"/>
  <c r="H85" i="95" s="1"/>
  <c r="F86" i="95"/>
  <c r="H86" i="95" s="1"/>
  <c r="F87" i="95"/>
  <c r="H87" i="95" s="1"/>
  <c r="F88" i="95"/>
  <c r="H88" i="95"/>
  <c r="F89" i="95"/>
  <c r="H89" i="95" s="1"/>
  <c r="F90" i="95"/>
  <c r="H90" i="95" s="1"/>
  <c r="F91" i="95"/>
  <c r="H91" i="95" s="1"/>
  <c r="F92" i="95"/>
  <c r="H92" i="95" s="1"/>
  <c r="F93" i="95"/>
  <c r="H93" i="95" s="1"/>
  <c r="F94" i="95"/>
  <c r="F95" i="95"/>
  <c r="H95" i="95" s="1"/>
  <c r="F96" i="95"/>
  <c r="H96" i="95" s="1"/>
  <c r="F97" i="95"/>
  <c r="H97" i="95" s="1"/>
  <c r="F98" i="95"/>
  <c r="H98" i="95" s="1"/>
  <c r="F99" i="95"/>
  <c r="H99" i="95" s="1"/>
  <c r="F100" i="95"/>
  <c r="H100" i="95" s="1"/>
  <c r="F101" i="95"/>
  <c r="H101" i="95"/>
  <c r="F102" i="95"/>
  <c r="H102" i="95"/>
  <c r="F103" i="95"/>
  <c r="H103" i="95" s="1"/>
  <c r="F104" i="95"/>
  <c r="H104" i="95"/>
  <c r="F105" i="95"/>
  <c r="H105" i="95"/>
  <c r="F106" i="95"/>
  <c r="H106" i="95" s="1"/>
  <c r="F107" i="95"/>
  <c r="H107" i="95" s="1"/>
  <c r="F108" i="95"/>
  <c r="H108" i="95" s="1"/>
  <c r="F109" i="95"/>
  <c r="H109" i="95" s="1"/>
  <c r="F110" i="95"/>
  <c r="H110" i="95"/>
  <c r="F111" i="95"/>
  <c r="H111" i="95" s="1"/>
  <c r="F112" i="95"/>
  <c r="H112" i="95" s="1"/>
  <c r="F113" i="95"/>
  <c r="H113" i="95" s="1"/>
  <c r="F114" i="95"/>
  <c r="H114" i="95"/>
  <c r="F115" i="95"/>
  <c r="H115" i="95" s="1"/>
  <c r="F116" i="95"/>
  <c r="H116" i="95"/>
  <c r="F117" i="95"/>
  <c r="H117" i="95"/>
  <c r="F118" i="95"/>
  <c r="H118" i="95" s="1"/>
  <c r="F119" i="95"/>
  <c r="H119" i="95" s="1"/>
  <c r="F120" i="95"/>
  <c r="H120" i="95" s="1"/>
  <c r="F121" i="95"/>
  <c r="H121" i="95"/>
  <c r="F122" i="95"/>
  <c r="H122" i="95" s="1"/>
  <c r="F123" i="95"/>
  <c r="H123" i="95" s="1"/>
  <c r="F124" i="95"/>
  <c r="H124" i="95" s="1"/>
  <c r="F125" i="95"/>
  <c r="H125" i="95"/>
  <c r="F126" i="95"/>
  <c r="H126" i="95"/>
  <c r="F127" i="95"/>
  <c r="H127" i="95" s="1"/>
  <c r="F128" i="95"/>
  <c r="H128" i="95" s="1"/>
  <c r="F129" i="95"/>
  <c r="H129" i="95" s="1"/>
  <c r="F130" i="95"/>
  <c r="H130" i="95"/>
  <c r="F131" i="95"/>
  <c r="H131" i="95" s="1"/>
  <c r="F132" i="95"/>
  <c r="H132" i="95" s="1"/>
  <c r="F133" i="95"/>
  <c r="H133" i="95"/>
  <c r="F134" i="95"/>
  <c r="H134" i="95" s="1"/>
  <c r="F135" i="95"/>
  <c r="H135" i="95" s="1"/>
  <c r="F136" i="95"/>
  <c r="H136" i="95"/>
  <c r="F137" i="95"/>
  <c r="H137" i="95" s="1"/>
  <c r="F138" i="95"/>
  <c r="H138" i="95" s="1"/>
  <c r="F139" i="95"/>
  <c r="H139" i="95" s="1"/>
  <c r="F140" i="95"/>
  <c r="H140" i="95"/>
  <c r="F141" i="95"/>
  <c r="H141" i="95" s="1"/>
  <c r="F142" i="95"/>
  <c r="H142" i="95"/>
  <c r="F143" i="95"/>
  <c r="H143" i="95" s="1"/>
  <c r="F144" i="95"/>
  <c r="H144" i="95" s="1"/>
  <c r="F145" i="95"/>
  <c r="H145" i="95"/>
  <c r="F146" i="95"/>
  <c r="H146" i="95"/>
  <c r="F147" i="95"/>
  <c r="H147" i="95" s="1"/>
  <c r="F148" i="95"/>
  <c r="H148" i="95" s="1"/>
  <c r="F149" i="95"/>
  <c r="H149" i="95" s="1"/>
  <c r="F150" i="95"/>
  <c r="H150" i="95" s="1"/>
  <c r="F151" i="95"/>
  <c r="H151" i="95" s="1"/>
  <c r="F152" i="95"/>
  <c r="H152" i="95" s="1"/>
  <c r="F153" i="95"/>
  <c r="H153" i="95" s="1"/>
  <c r="F154" i="95"/>
  <c r="H154" i="95" s="1"/>
  <c r="F155" i="95"/>
  <c r="H155" i="95" s="1"/>
  <c r="F156" i="95"/>
  <c r="H156" i="95"/>
  <c r="F157" i="95"/>
  <c r="H157" i="95"/>
  <c r="F158" i="95"/>
  <c r="H158" i="95" s="1"/>
  <c r="F159" i="95"/>
  <c r="H159" i="95" s="1"/>
  <c r="B186" i="27" l="1"/>
  <c r="B185" i="27"/>
  <c r="B182" i="27"/>
  <c r="B183" i="27"/>
  <c r="B181" i="27"/>
  <c r="G16" i="92"/>
  <c r="M10" i="91"/>
  <c r="H17" i="91"/>
  <c r="J42" i="94"/>
  <c r="P17" i="91"/>
  <c r="J23" i="85"/>
  <c r="J33" i="85"/>
  <c r="H10" i="87"/>
  <c r="J12" i="85"/>
  <c r="B221" i="27"/>
  <c r="B67" i="27"/>
  <c r="G120" i="27"/>
  <c r="K5" i="10"/>
  <c r="L5" i="85"/>
  <c r="G13" i="71"/>
  <c r="G5" i="65"/>
  <c r="D11" i="71"/>
  <c r="H3" i="88"/>
  <c r="N18" i="65"/>
  <c r="L5" i="93"/>
  <c r="Q49" i="72"/>
  <c r="Q41" i="72"/>
  <c r="Q33" i="72"/>
  <c r="R5" i="91"/>
  <c r="B171" i="27"/>
  <c r="C14" i="88"/>
  <c r="G4" i="71"/>
  <c r="L5" i="92"/>
  <c r="O5" i="88"/>
  <c r="Q48" i="72"/>
  <c r="Q45" i="72"/>
  <c r="Q40" i="72"/>
  <c r="Q37" i="72"/>
  <c r="Q32" i="72"/>
  <c r="C41" i="69"/>
  <c r="K11" i="94"/>
  <c r="H11" i="94"/>
  <c r="E18" i="10"/>
  <c r="E3" i="85"/>
  <c r="C3" i="69"/>
  <c r="O25" i="88"/>
  <c r="E39" i="10"/>
  <c r="E3" i="93"/>
  <c r="G54" i="10"/>
  <c r="F3" i="91"/>
  <c r="F44" i="92"/>
  <c r="K18" i="88"/>
  <c r="K43" i="10"/>
  <c r="R69" i="91"/>
  <c r="H57" i="92"/>
  <c r="C37" i="69"/>
  <c r="D3" i="10"/>
  <c r="K12" i="85"/>
  <c r="E55" i="92"/>
  <c r="S11" i="93"/>
  <c r="D47" i="10"/>
  <c r="H12" i="85"/>
  <c r="F37" i="85"/>
  <c r="K25" i="88"/>
  <c r="G60" i="10"/>
  <c r="C8" i="87"/>
  <c r="F38" i="85"/>
  <c r="N64" i="91"/>
  <c r="I54" i="10"/>
  <c r="C33" i="69"/>
  <c r="F29" i="85"/>
  <c r="G23" i="85"/>
  <c r="I50" i="88"/>
  <c r="F16" i="85"/>
  <c r="E19" i="10"/>
  <c r="F15" i="85"/>
  <c r="L4" i="92"/>
  <c r="K36" i="94"/>
  <c r="O18" i="88"/>
  <c r="E3" i="92"/>
  <c r="H23" i="85"/>
  <c r="I23" i="85"/>
  <c r="F24" i="85"/>
  <c r="K23" i="85"/>
  <c r="F28" i="85"/>
  <c r="L23" i="85"/>
  <c r="J25" i="88"/>
  <c r="K23" i="10"/>
  <c r="L63" i="94"/>
  <c r="F25" i="85"/>
  <c r="G213" i="27"/>
  <c r="G23" i="27"/>
  <c r="E57" i="10"/>
  <c r="G176" i="27"/>
  <c r="E55" i="10"/>
  <c r="H29" i="10"/>
  <c r="K54" i="10"/>
  <c r="G29" i="10"/>
  <c r="I33" i="85"/>
  <c r="P33" i="91"/>
  <c r="J49" i="92"/>
  <c r="C3" i="65"/>
  <c r="I37" i="92"/>
  <c r="J43" i="10"/>
  <c r="N69" i="91"/>
  <c r="I44" i="88"/>
  <c r="K49" i="10"/>
  <c r="G43" i="10"/>
  <c r="G23" i="10"/>
  <c r="G16" i="10"/>
  <c r="L70" i="94"/>
  <c r="H17" i="94"/>
  <c r="C3" i="71"/>
  <c r="J49" i="10"/>
  <c r="K29" i="10"/>
  <c r="F39" i="85"/>
  <c r="P76" i="91"/>
  <c r="G29" i="91"/>
  <c r="H37" i="92"/>
  <c r="H70" i="94"/>
  <c r="G49" i="10"/>
  <c r="E20" i="10"/>
  <c r="F10" i="87"/>
  <c r="L12" i="85"/>
  <c r="F74" i="91"/>
  <c r="R58" i="91"/>
  <c r="Q33" i="91"/>
  <c r="L57" i="92"/>
  <c r="K10" i="93"/>
  <c r="F8" i="91"/>
  <c r="E8" i="93"/>
  <c r="E8" i="92"/>
  <c r="M48" i="88"/>
  <c r="P40" i="91"/>
  <c r="K42" i="94"/>
  <c r="F54" i="10"/>
  <c r="J38" i="10"/>
  <c r="J10" i="10"/>
  <c r="H38" i="10"/>
  <c r="J29" i="10"/>
  <c r="J23" i="10"/>
  <c r="G10" i="10"/>
  <c r="O40" i="91"/>
  <c r="N33" i="91"/>
  <c r="H10" i="92"/>
  <c r="F50" i="94"/>
  <c r="N48" i="88"/>
  <c r="I12" i="85"/>
  <c r="J37" i="92"/>
  <c r="J16" i="92"/>
  <c r="P69" i="91"/>
  <c r="I10" i="10"/>
  <c r="J54" i="94"/>
  <c r="J63" i="94"/>
  <c r="I10" i="87"/>
  <c r="O33" i="91"/>
  <c r="K10" i="92"/>
  <c r="K63" i="94"/>
  <c r="N25" i="88"/>
  <c r="G38" i="10"/>
  <c r="I29" i="10"/>
  <c r="H23" i="10"/>
  <c r="F10" i="10"/>
  <c r="G10" i="87"/>
  <c r="I70" i="94"/>
  <c r="I57" i="92"/>
  <c r="O69" i="91"/>
  <c r="H10" i="10"/>
  <c r="L18" i="88"/>
  <c r="I54" i="94"/>
  <c r="I63" i="94"/>
  <c r="O58" i="91"/>
  <c r="L48" i="88"/>
  <c r="I10" i="93"/>
  <c r="I49" i="92"/>
  <c r="O76" i="91"/>
  <c r="J16" i="10"/>
  <c r="K70" i="94"/>
  <c r="K37" i="92"/>
  <c r="K57" i="92"/>
  <c r="N18" i="88"/>
  <c r="K16" i="92"/>
  <c r="Q10" i="91"/>
  <c r="Q58" i="91"/>
  <c r="Q69" i="91"/>
  <c r="C39" i="69"/>
  <c r="L4" i="85"/>
  <c r="J54" i="10"/>
  <c r="H49" i="10"/>
  <c r="Q76" i="91"/>
  <c r="K49" i="92"/>
  <c r="S12" i="93"/>
  <c r="J10" i="93"/>
  <c r="H42" i="94"/>
  <c r="H54" i="94"/>
  <c r="H16" i="92"/>
  <c r="N58" i="91"/>
  <c r="K48" i="88"/>
  <c r="H49" i="92"/>
  <c r="N10" i="91"/>
  <c r="N76" i="91"/>
  <c r="H33" i="85"/>
  <c r="F18" i="85"/>
  <c r="E60" i="10"/>
  <c r="K54" i="94"/>
  <c r="K17" i="94"/>
  <c r="G49" i="92"/>
  <c r="M76" i="91"/>
  <c r="F23" i="10"/>
  <c r="G10" i="92"/>
  <c r="Q40" i="91"/>
  <c r="I17" i="94"/>
  <c r="K16" i="10"/>
  <c r="G4" i="65"/>
  <c r="C3" i="87"/>
  <c r="B95" i="27"/>
  <c r="Q5" i="87"/>
  <c r="H12" i="87" s="1"/>
  <c r="I12" i="87" s="1"/>
  <c r="B86" i="27"/>
  <c r="B89" i="27"/>
  <c r="B157" i="27"/>
  <c r="B158" i="27"/>
  <c r="B159" i="27" s="1"/>
  <c r="B160" i="27" s="1"/>
  <c r="B103" i="27"/>
  <c r="B72" i="27"/>
  <c r="B81" i="27"/>
  <c r="B100" i="27"/>
  <c r="B167" i="27"/>
  <c r="G18" i="92"/>
  <c r="H24" i="92" s="1"/>
  <c r="B111" i="27"/>
  <c r="B178" i="27"/>
  <c r="AA12" i="91"/>
  <c r="B117" i="27"/>
  <c r="B188" i="27"/>
  <c r="B80" i="27"/>
  <c r="B146" i="27"/>
  <c r="B102" i="27"/>
  <c r="B169" i="27"/>
  <c r="B148" i="27"/>
  <c r="B139" i="27"/>
  <c r="B140" i="27" s="1"/>
  <c r="B141" i="27" s="1"/>
  <c r="B98" i="27"/>
  <c r="B106" i="27"/>
  <c r="B130" i="27"/>
  <c r="B121" i="27"/>
  <c r="V4" i="94"/>
  <c r="J35" i="94" s="1"/>
  <c r="K35" i="94" s="1"/>
  <c r="B194" i="27"/>
  <c r="B219" i="27"/>
  <c r="G23" i="92"/>
  <c r="B63" i="27"/>
  <c r="B64" i="27" s="1"/>
  <c r="B56" i="27"/>
  <c r="G13" i="92"/>
  <c r="B170" i="27"/>
  <c r="B109" i="27"/>
  <c r="B176" i="27"/>
  <c r="B137" i="27"/>
  <c r="B210" i="27"/>
  <c r="B83" i="27"/>
  <c r="B108" i="27"/>
  <c r="B175" i="27"/>
  <c r="G26" i="92"/>
  <c r="B119" i="27"/>
  <c r="B190" i="27"/>
  <c r="B60" i="27"/>
  <c r="B125" i="27"/>
  <c r="B196" i="27"/>
  <c r="B88" i="27"/>
  <c r="B154" i="27"/>
  <c r="B110" i="27"/>
  <c r="B177" i="27"/>
  <c r="B179" i="27"/>
  <c r="B147" i="27"/>
  <c r="B105" i="27"/>
  <c r="B138" i="27"/>
  <c r="B173" i="27"/>
  <c r="B84" i="27"/>
  <c r="B101" i="27"/>
  <c r="B128" i="27"/>
  <c r="B152" i="27"/>
  <c r="B73" i="27"/>
  <c r="B92" i="27"/>
  <c r="G28" i="92"/>
  <c r="T11" i="10"/>
  <c r="I39" i="10" s="1"/>
  <c r="B94" i="27"/>
  <c r="B161" i="27"/>
  <c r="B65" i="27"/>
  <c r="B107" i="27"/>
  <c r="B116" i="27"/>
  <c r="B187" i="27"/>
  <c r="U7" i="85"/>
  <c r="B62" i="27"/>
  <c r="B127" i="27"/>
  <c r="B198" i="27"/>
  <c r="R20" i="69"/>
  <c r="R3" i="91" s="1"/>
  <c r="B69" i="27"/>
  <c r="B133" i="27"/>
  <c r="B204" i="27"/>
  <c r="B96" i="27"/>
  <c r="V8" i="92"/>
  <c r="B118" i="27"/>
  <c r="B189" i="27"/>
  <c r="B164" i="27"/>
  <c r="B155" i="27"/>
  <c r="B166" i="27"/>
  <c r="B216" i="27"/>
  <c r="B90" i="27"/>
  <c r="B207" i="27"/>
  <c r="B123" i="27"/>
  <c r="B124" i="27"/>
  <c r="B195" i="27"/>
  <c r="N19" i="69"/>
  <c r="B71" i="27"/>
  <c r="B206" i="27"/>
  <c r="B77" i="27"/>
  <c r="B143" i="27"/>
  <c r="B212" i="27"/>
  <c r="B104" i="27"/>
  <c r="G19" i="92"/>
  <c r="B61" i="27"/>
  <c r="B126" i="27"/>
  <c r="B197" i="27"/>
  <c r="B202" i="27"/>
  <c r="B201" i="27"/>
  <c r="B192" i="27"/>
  <c r="B180" i="27"/>
  <c r="G12" i="92"/>
  <c r="B97" i="27"/>
  <c r="B122" i="27"/>
  <c r="B150" i="27"/>
  <c r="B162" i="27"/>
  <c r="B168" i="27"/>
  <c r="B74" i="27"/>
  <c r="B165" i="27"/>
  <c r="G11" i="92"/>
  <c r="B68" i="27"/>
  <c r="B132" i="27"/>
  <c r="B203" i="27"/>
  <c r="B79" i="27"/>
  <c r="B145" i="27"/>
  <c r="B214" i="27"/>
  <c r="B85" i="27"/>
  <c r="B151" i="27"/>
  <c r="B220" i="27"/>
  <c r="B112" i="27"/>
  <c r="G27" i="92"/>
  <c r="B70" i="27"/>
  <c r="B134" i="27"/>
  <c r="B135" i="27" s="1"/>
  <c r="B136" i="27" s="1"/>
  <c r="B205" i="27"/>
  <c r="B2" i="27"/>
  <c r="B3" i="27" s="1"/>
  <c r="B4" i="27" s="1"/>
  <c r="B5" i="27" s="1"/>
  <c r="B6" i="27" s="1"/>
  <c r="B7" i="27" s="1"/>
  <c r="B8" i="27" s="1"/>
  <c r="B9" i="27" s="1"/>
  <c r="B10" i="27" s="1"/>
  <c r="B11" i="27" s="1"/>
  <c r="B12" i="27" s="1"/>
  <c r="B13" i="27" s="1"/>
  <c r="B14" i="27" s="1"/>
  <c r="B15" i="27" s="1"/>
  <c r="B16" i="27" s="1"/>
  <c r="B17" i="27" s="1"/>
  <c r="B18" i="27" s="1"/>
  <c r="B19" i="27" s="1"/>
  <c r="B20" i="27" s="1"/>
  <c r="B21" i="27" s="1"/>
  <c r="B22" i="27" s="1"/>
  <c r="B23" i="27" s="1"/>
  <c r="B24" i="27" s="1"/>
  <c r="B25" i="27" s="1"/>
  <c r="B26" i="27" s="1"/>
  <c r="B27" i="27" s="1"/>
  <c r="B28" i="27" s="1"/>
  <c r="B29" i="27" s="1"/>
  <c r="B30" i="27" s="1"/>
  <c r="B31" i="27" s="1"/>
  <c r="B32" i="27" s="1"/>
  <c r="B33" i="27" s="1"/>
  <c r="B34" i="27" s="1"/>
  <c r="B35" i="27" s="1"/>
  <c r="B36" i="27" s="1"/>
  <c r="B37" i="27" s="1"/>
  <c r="B38" i="27" s="1"/>
  <c r="B39" i="27" s="1"/>
  <c r="B40" i="27" s="1"/>
  <c r="B41" i="27" s="1"/>
  <c r="B42" i="27" s="1"/>
  <c r="B43" i="27" s="1"/>
  <c r="B44" i="27" s="1"/>
  <c r="B45" i="27" s="1"/>
  <c r="B46" i="27" s="1"/>
  <c r="B47" i="27" s="1"/>
  <c r="B48" i="27" s="1"/>
  <c r="B49" i="27" s="1"/>
  <c r="B50" i="27" s="1"/>
  <c r="B51" i="27" s="1"/>
  <c r="B52" i="27" s="1"/>
  <c r="B217" i="27"/>
  <c r="B208" i="27"/>
  <c r="B115" i="27"/>
  <c r="B193" i="27"/>
  <c r="B76" i="27"/>
  <c r="B142" i="27"/>
  <c r="B211" i="27"/>
  <c r="B87" i="27"/>
  <c r="B153" i="27"/>
  <c r="G58" i="92"/>
  <c r="B93" i="27"/>
  <c r="G25" i="92"/>
  <c r="B120" i="27"/>
  <c r="B78" i="27"/>
  <c r="B144" i="27"/>
  <c r="B213" i="27"/>
  <c r="B75" i="27"/>
  <c r="B66" i="27"/>
  <c r="B172" i="27"/>
  <c r="B200" i="27"/>
  <c r="N19" i="65"/>
  <c r="L54" i="94"/>
  <c r="L49" i="92"/>
  <c r="R76" i="91"/>
  <c r="K10" i="10"/>
  <c r="L37" i="92"/>
  <c r="R40" i="91"/>
  <c r="L33" i="85"/>
  <c r="J10" i="87"/>
  <c r="O48" i="88"/>
  <c r="L16" i="92"/>
  <c r="I49" i="88"/>
  <c r="E44" i="10"/>
  <c r="G30" i="27"/>
  <c r="L4" i="93"/>
  <c r="C45" i="69"/>
  <c r="G33" i="85"/>
  <c r="M58" i="91"/>
  <c r="G11" i="94"/>
  <c r="F43" i="10"/>
  <c r="F38" i="10"/>
  <c r="F16" i="10"/>
  <c r="L10" i="92"/>
  <c r="I11" i="94"/>
  <c r="I10" i="92"/>
  <c r="O10" i="91"/>
  <c r="H16" i="10"/>
  <c r="H43" i="10"/>
  <c r="L25" i="88"/>
  <c r="I16" i="92"/>
  <c r="H54" i="10"/>
  <c r="Q50" i="72"/>
  <c r="Q47" i="72"/>
  <c r="Q42" i="72"/>
  <c r="Q39" i="72"/>
  <c r="Q34" i="72"/>
  <c r="Q31" i="72"/>
  <c r="N20" i="65"/>
  <c r="N21" i="65" s="1"/>
  <c r="F29" i="69" s="1"/>
  <c r="G54" i="94"/>
  <c r="M32" i="88"/>
  <c r="N32" i="88" s="1"/>
  <c r="M50" i="88"/>
  <c r="N50" i="88" s="1"/>
  <c r="M39" i="88"/>
  <c r="N39" i="88" s="1"/>
  <c r="B191" i="27"/>
  <c r="C35" i="69"/>
  <c r="R33" i="91"/>
  <c r="L10" i="93"/>
  <c r="Q52" i="72"/>
  <c r="Q44" i="72"/>
  <c r="Q36" i="72"/>
  <c r="G42" i="94"/>
  <c r="G63" i="94"/>
  <c r="G10" i="93"/>
  <c r="M33" i="91"/>
  <c r="M69" i="91"/>
  <c r="F29" i="10"/>
  <c r="G17" i="94"/>
  <c r="G70" i="94"/>
  <c r="G57" i="92"/>
  <c r="G12" i="85"/>
  <c r="F49" i="10"/>
  <c r="J18" i="88"/>
  <c r="G37" i="92"/>
  <c r="M40" i="91"/>
  <c r="E10" i="87"/>
  <c r="J48" i="88"/>
  <c r="G65" i="27"/>
  <c r="V4" i="93"/>
  <c r="B215" i="27"/>
  <c r="B149" i="27"/>
  <c r="B57" i="27"/>
  <c r="B99" i="27"/>
  <c r="B113" i="27"/>
  <c r="B184" i="27"/>
  <c r="B131" i="27"/>
  <c r="B218" i="27"/>
  <c r="B82" i="27"/>
  <c r="B129" i="27"/>
  <c r="B163" i="27"/>
  <c r="B55" i="27"/>
  <c r="B114" i="27"/>
  <c r="B199" i="27"/>
  <c r="B209" i="27"/>
  <c r="B91" i="27"/>
  <c r="B174" i="27"/>
  <c r="B156" i="27"/>
  <c r="R10" i="91"/>
  <c r="L42" i="94"/>
  <c r="L17" i="94"/>
  <c r="L11" i="94"/>
  <c r="E8" i="85"/>
  <c r="H9" i="88"/>
  <c r="E7" i="94"/>
  <c r="P58" i="91"/>
  <c r="I23" i="10"/>
  <c r="I38" i="10"/>
  <c r="J11" i="94"/>
  <c r="J10" i="92"/>
  <c r="P10" i="91"/>
  <c r="I16" i="10"/>
  <c r="I43" i="10"/>
  <c r="M25" i="88"/>
  <c r="J17" i="94"/>
  <c r="J70" i="94"/>
  <c r="J57" i="92"/>
  <c r="I49" i="10"/>
  <c r="M18" i="88"/>
  <c r="Q51" i="72"/>
  <c r="Q46" i="72"/>
  <c r="Q43" i="72"/>
  <c r="Q38" i="72"/>
  <c r="Q35" i="72"/>
  <c r="H10" i="93"/>
  <c r="H63" i="94"/>
  <c r="H58" i="92" l="1"/>
  <c r="G185" i="27"/>
  <c r="M40" i="88"/>
  <c r="N40" i="88" s="1"/>
  <c r="M19" i="88"/>
  <c r="M20" i="88"/>
  <c r="J26" i="85"/>
  <c r="J16" i="85"/>
  <c r="J29" i="85"/>
  <c r="J27" i="85"/>
  <c r="J15" i="85"/>
  <c r="K17" i="85"/>
  <c r="J25" i="85"/>
  <c r="J14" i="85"/>
  <c r="K14" i="85" s="1"/>
  <c r="J13" i="85"/>
  <c r="J24" i="85"/>
  <c r="K24" i="85" s="1"/>
  <c r="H26" i="92"/>
  <c r="H28" i="92"/>
  <c r="H27" i="92"/>
  <c r="P20" i="91"/>
  <c r="Q20" i="91" s="1"/>
  <c r="P70" i="91"/>
  <c r="Q70" i="91" s="1"/>
  <c r="P71" i="91"/>
  <c r="Q71" i="91" s="1"/>
  <c r="P77" i="91"/>
  <c r="Q77" i="91" s="1"/>
  <c r="P35" i="91"/>
  <c r="P34" i="91"/>
  <c r="P47" i="91"/>
  <c r="P45" i="91"/>
  <c r="Q45" i="91" s="1"/>
  <c r="P51" i="91"/>
  <c r="Q51" i="91" s="1"/>
  <c r="J26" i="92"/>
  <c r="K26" i="92" s="1"/>
  <c r="J28" i="92"/>
  <c r="K28" i="92" s="1"/>
  <c r="J22" i="92"/>
  <c r="K22" i="92" s="1"/>
  <c r="I17" i="10"/>
  <c r="J17" i="10" s="1"/>
  <c r="I60" i="10"/>
  <c r="J60" i="10" s="1"/>
  <c r="I11" i="10"/>
  <c r="J11" i="10" s="1"/>
  <c r="M21" i="88"/>
  <c r="N21" i="88" s="1"/>
  <c r="N20" i="88"/>
  <c r="N19" i="88"/>
  <c r="G129" i="27"/>
  <c r="B58" i="27"/>
  <c r="B59" i="27" s="1"/>
  <c r="B54" i="27"/>
  <c r="K27" i="85"/>
  <c r="K25" i="85"/>
  <c r="J18" i="85"/>
  <c r="K18" i="85" s="1"/>
  <c r="J39" i="10"/>
  <c r="I59" i="10"/>
  <c r="J59" i="10" s="1"/>
  <c r="P27" i="91"/>
  <c r="Q27" i="91" s="1"/>
  <c r="P41" i="91"/>
  <c r="Q41" i="91" s="1"/>
  <c r="P62" i="91"/>
  <c r="Q62" i="91" s="1"/>
  <c r="P59" i="91"/>
  <c r="Q59" i="91" s="1"/>
  <c r="J24" i="94"/>
  <c r="K24" i="94" s="1"/>
  <c r="J22" i="94"/>
  <c r="K22" i="94" s="1"/>
  <c r="P22" i="91"/>
  <c r="Q22" i="91" s="1"/>
  <c r="I33" i="10"/>
  <c r="J33" i="10" s="1"/>
  <c r="J19" i="94"/>
  <c r="K19" i="94" s="1"/>
  <c r="J25" i="94"/>
  <c r="K25" i="94" s="1"/>
  <c r="J13" i="94"/>
  <c r="K13" i="94" s="1"/>
  <c r="J50" i="94"/>
  <c r="K50" i="94" s="1"/>
  <c r="J58" i="94"/>
  <c r="K58" i="94" s="1"/>
  <c r="J72" i="94"/>
  <c r="K72" i="94" s="1"/>
  <c r="J36" i="94"/>
  <c r="J47" i="94"/>
  <c r="K47" i="94" s="1"/>
  <c r="J18" i="94"/>
  <c r="K18" i="94" s="1"/>
  <c r="J28" i="94"/>
  <c r="K28" i="94" s="1"/>
  <c r="J71" i="94"/>
  <c r="K71" i="94" s="1"/>
  <c r="J43" i="94"/>
  <c r="K43" i="94" s="1"/>
  <c r="J64" i="94"/>
  <c r="K64" i="94" s="1"/>
  <c r="J23" i="94"/>
  <c r="K23" i="94" s="1"/>
  <c r="J55" i="94"/>
  <c r="K55" i="94" s="1"/>
  <c r="J27" i="94"/>
  <c r="K27" i="94" s="1"/>
  <c r="J29" i="94"/>
  <c r="K29" i="94" s="1"/>
  <c r="J20" i="94"/>
  <c r="K20" i="94" s="1"/>
  <c r="J65" i="94"/>
  <c r="K65" i="94" s="1"/>
  <c r="J12" i="94"/>
  <c r="K12" i="94" s="1"/>
  <c r="J30" i="92"/>
  <c r="K30" i="92" s="1"/>
  <c r="K50" i="92"/>
  <c r="J11" i="92"/>
  <c r="K11" i="92" s="1"/>
  <c r="J29" i="92"/>
  <c r="K29" i="92" s="1"/>
  <c r="S13" i="93"/>
  <c r="S14" i="93" s="1"/>
  <c r="F43" i="69" s="1"/>
  <c r="K35" i="85"/>
  <c r="K26" i="85"/>
  <c r="K29" i="85"/>
  <c r="K37" i="85"/>
  <c r="K16" i="85"/>
  <c r="K34" i="85"/>
  <c r="K15" i="85"/>
  <c r="J32" i="94"/>
  <c r="K32" i="94" s="1"/>
  <c r="J49" i="94"/>
  <c r="K49" i="94" s="1"/>
  <c r="K13" i="85"/>
  <c r="K39" i="85"/>
  <c r="K36" i="85"/>
  <c r="G155" i="27"/>
  <c r="H18" i="92"/>
  <c r="G163" i="27"/>
  <c r="H23" i="92"/>
  <c r="G160" i="27"/>
  <c r="H11" i="92"/>
  <c r="G151" i="27"/>
  <c r="I44" i="10"/>
  <c r="J44" i="10" s="1"/>
  <c r="I18" i="10"/>
  <c r="J18" i="10" s="1"/>
  <c r="I45" i="10"/>
  <c r="J45" i="10" s="1"/>
  <c r="I20" i="10"/>
  <c r="J20" i="10" s="1"/>
  <c r="I25" i="10"/>
  <c r="J25" i="10" s="1"/>
  <c r="I30" i="10"/>
  <c r="J30" i="10" s="1"/>
  <c r="I50" i="10"/>
  <c r="J50" i="10" s="1"/>
  <c r="I19" i="10"/>
  <c r="J19" i="10" s="1"/>
  <c r="I55" i="10"/>
  <c r="J55" i="10" s="1"/>
  <c r="I57" i="10"/>
  <c r="J57" i="10" s="1"/>
  <c r="I58" i="10"/>
  <c r="J58" i="10" s="1"/>
  <c r="I24" i="10"/>
  <c r="J24" i="10" s="1"/>
  <c r="I31" i="10"/>
  <c r="J31" i="10" s="1"/>
  <c r="I12" i="10"/>
  <c r="J12" i="10" s="1"/>
  <c r="H25" i="92"/>
  <c r="G162" i="27"/>
  <c r="G165" i="27"/>
  <c r="G164" i="27"/>
  <c r="G152" i="27"/>
  <c r="H12" i="92"/>
  <c r="H17" i="92"/>
  <c r="O3" i="88"/>
  <c r="L3" i="92"/>
  <c r="J3" i="87"/>
  <c r="K3" i="10"/>
  <c r="L3" i="94"/>
  <c r="G3" i="71"/>
  <c r="I3" i="65"/>
  <c r="L3" i="93"/>
  <c r="J33" i="94"/>
  <c r="K33" i="94" s="1"/>
  <c r="J21" i="94"/>
  <c r="K21" i="94" s="1"/>
  <c r="J31" i="94"/>
  <c r="K31" i="94" s="1"/>
  <c r="J30" i="94"/>
  <c r="K30" i="94" s="1"/>
  <c r="J56" i="94"/>
  <c r="K56" i="94" s="1"/>
  <c r="P64" i="91"/>
  <c r="Q64" i="91" s="1"/>
  <c r="P48" i="91"/>
  <c r="Q48" i="91" s="1"/>
  <c r="P13" i="91"/>
  <c r="Q13" i="91" s="1"/>
  <c r="P23" i="91"/>
  <c r="Q23" i="91" s="1"/>
  <c r="Q34" i="91"/>
  <c r="P11" i="91"/>
  <c r="Q11" i="91" s="1"/>
  <c r="P26" i="91"/>
  <c r="Q26" i="91" s="1"/>
  <c r="P25" i="91"/>
  <c r="Q25" i="91" s="1"/>
  <c r="P53" i="91"/>
  <c r="Q53" i="91" s="1"/>
  <c r="P28" i="91"/>
  <c r="Q28" i="91" s="1"/>
  <c r="Q35" i="91"/>
  <c r="P61" i="91"/>
  <c r="Q61" i="91" s="1"/>
  <c r="P44" i="91"/>
  <c r="Q44" i="91" s="1"/>
  <c r="P52" i="91"/>
  <c r="Q52" i="91" s="1"/>
  <c r="P29" i="91"/>
  <c r="Q29" i="91" s="1"/>
  <c r="P63" i="91"/>
  <c r="Q63" i="91" s="1"/>
  <c r="P21" i="91"/>
  <c r="Q21" i="91" s="1"/>
  <c r="P12" i="91"/>
  <c r="Q12" i="91" s="1"/>
  <c r="P49" i="91"/>
  <c r="Q49" i="91" s="1"/>
  <c r="P24" i="91"/>
  <c r="Q24" i="91" s="1"/>
  <c r="H13" i="87"/>
  <c r="I13" i="87" s="1"/>
  <c r="H11" i="87"/>
  <c r="I11" i="87" s="1"/>
  <c r="J48" i="94"/>
  <c r="K48" i="94" s="1"/>
  <c r="J34" i="94"/>
  <c r="K34" i="94" s="1"/>
  <c r="L3" i="85"/>
  <c r="J26" i="94"/>
  <c r="K26" i="94" s="1"/>
  <c r="H19" i="92"/>
  <c r="G156" i="27"/>
  <c r="M31" i="88"/>
  <c r="N31" i="88" s="1"/>
  <c r="M26" i="88"/>
  <c r="N26" i="88" s="1"/>
  <c r="M49" i="88"/>
  <c r="N49" i="88" s="1"/>
  <c r="M33" i="88"/>
  <c r="N33" i="88" s="1"/>
  <c r="M28" i="88"/>
  <c r="N28" i="88" s="1"/>
  <c r="M35" i="88"/>
  <c r="N35" i="88" s="1"/>
  <c r="M30" i="88"/>
  <c r="N30" i="88" s="1"/>
  <c r="M37" i="88"/>
  <c r="N37" i="88" s="1"/>
  <c r="M34" i="88"/>
  <c r="N34" i="88" s="1"/>
  <c r="M42" i="88"/>
  <c r="N42" i="88" s="1"/>
  <c r="M36" i="88"/>
  <c r="N36" i="88" s="1"/>
  <c r="M43" i="88"/>
  <c r="N43" i="88" s="1"/>
  <c r="M44" i="88"/>
  <c r="N44" i="88" s="1"/>
  <c r="M27" i="88"/>
  <c r="N27" i="88" s="1"/>
  <c r="M41" i="88"/>
  <c r="N41" i="88" s="1"/>
  <c r="M38" i="88"/>
  <c r="N38" i="88" s="1"/>
  <c r="M29" i="88"/>
  <c r="N29" i="88" s="1"/>
  <c r="H13" i="92"/>
  <c r="G153" i="27"/>
  <c r="J19" i="92"/>
  <c r="K19" i="92" s="1"/>
  <c r="J42" i="92"/>
  <c r="K42" i="92" s="1"/>
  <c r="J20" i="92"/>
  <c r="K20" i="92" s="1"/>
  <c r="J18" i="92"/>
  <c r="K18" i="92" s="1"/>
  <c r="J27" i="92"/>
  <c r="K27" i="92" s="1"/>
  <c r="K51" i="92"/>
  <c r="J39" i="92"/>
  <c r="K39" i="92" s="1"/>
  <c r="J40" i="92"/>
  <c r="K40" i="92" s="1"/>
  <c r="J12" i="92"/>
  <c r="K12" i="92" s="1"/>
  <c r="J32" i="92"/>
  <c r="K32" i="92" s="1"/>
  <c r="J24" i="92"/>
  <c r="K24" i="92" s="1"/>
  <c r="J44" i="92"/>
  <c r="K44" i="92" s="1"/>
  <c r="J58" i="92"/>
  <c r="K58" i="92" s="1"/>
  <c r="J43" i="92"/>
  <c r="K43" i="92" s="1"/>
  <c r="J13" i="92"/>
  <c r="K13" i="92" s="1"/>
  <c r="J41" i="92"/>
  <c r="K41" i="92" s="1"/>
  <c r="J31" i="92"/>
  <c r="K31" i="92" s="1"/>
  <c r="J17" i="92"/>
  <c r="K17" i="92" s="1"/>
  <c r="J23" i="92"/>
  <c r="K23" i="92" s="1"/>
  <c r="J38" i="92"/>
  <c r="K38" i="92" s="1"/>
  <c r="J25" i="92"/>
  <c r="K25" i="92" s="1"/>
  <c r="G131" i="27"/>
  <c r="J12" i="93"/>
  <c r="J11" i="93"/>
  <c r="Q7" i="92" l="1"/>
  <c r="Q9" i="92"/>
  <c r="P10" i="10"/>
  <c r="R10" i="85"/>
  <c r="Q8" i="92"/>
  <c r="O7" i="87"/>
  <c r="O5" i="87"/>
  <c r="V19" i="88"/>
  <c r="R9" i="85"/>
  <c r="R11" i="85"/>
  <c r="P11" i="10"/>
  <c r="P9" i="10"/>
  <c r="V18" i="88"/>
  <c r="V20" i="88"/>
  <c r="O6" i="87"/>
  <c r="Q47" i="91"/>
  <c r="X13" i="91" s="1"/>
  <c r="X11" i="91" l="1"/>
  <c r="X12" i="91"/>
  <c r="Q12" i="94"/>
  <c r="Q13" i="94"/>
  <c r="Q11" i="94"/>
  <c r="P12" i="10"/>
  <c r="F33" i="69" s="1"/>
  <c r="Q10" i="92"/>
  <c r="F41" i="69" s="1"/>
  <c r="R12" i="85"/>
  <c r="F37" i="69" s="1"/>
  <c r="V21" i="88"/>
  <c r="V22" i="88" s="1"/>
  <c r="F31" i="69" s="1"/>
  <c r="O8" i="87"/>
  <c r="Q14" i="94" l="1"/>
  <c r="Q15" i="94" s="1"/>
  <c r="F45" i="69" s="1"/>
  <c r="O9" i="87"/>
  <c r="F35" i="69" s="1"/>
  <c r="X14" i="91"/>
  <c r="X16" i="91" s="1"/>
  <c r="F39" i="69"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Morgan, Michelle (KAS)</author>
  </authors>
  <commentList>
    <comment ref="S4" authorId="0" shapeId="0" xr:uid="{00000000-0006-0000-1000-000001000000}">
      <text>
        <r>
          <rPr>
            <b/>
            <sz val="9"/>
            <color indexed="81"/>
            <rFont val="Tahoma"/>
            <family val="2"/>
          </rPr>
          <t>Morgan, Michelle (KAS):</t>
        </r>
        <r>
          <rPr>
            <sz val="9"/>
            <color indexed="81"/>
            <rFont val="Tahoma"/>
            <family val="2"/>
          </rPr>
          <t xml:space="preserve">
Different from PM26 last year?
Only looking at those with legal code V2 and C2?</t>
        </r>
      </text>
    </comment>
  </commentList>
</comments>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name="Query from MS Access Database" type="1" refreshedVersion="4" saveData="1">
    <dbPr connection="DSN=MS Access Database;DBQ=P:\stats\Data Collection\02 PSS\COL01070 - PM - Performance Management\SD_PSS_PM2_first_release.mdb;DefaultDir=P:\stats\Data Collection\02 PSS\COL01070 - PM - Performance Management;DriverId=25;FIL=MS Access;MaxBufferSize=2048;PageTimeout=5;" command="SELECT dbo_tblMainPM2.YearCode, dbo_tblMainPM2.FormRef, dbo_tblMainPM2.TableRef, dbo_LookupTablePM2.TableDescription, dbo_tblMainPM2.TimePeriodRef, dbo_LookupTimePeriodPM2.DescriptionEnglish, dbo_tblMainPM2.LACode, dbo_LookupLocalAuthority.LocalAuthorityEnglish, dbo_tblMainPM2.RowRef, dbo_LookupRowRefPM2.DescriptionEnglish AS 'RowDesc', dbo_tblMainPM2.ColumnRef, dbo_LookupColRefPM2.DescriptionEnglish AS 'ColDesc', dbo_tblMainPM2.DataValue_x000d__x000a_FROM dbo_LookupColRefPM2 dbo_LookupColRefPM2, dbo_LookupLocalAuthority dbo_LookupLocalAuthority, dbo_LookupRowRefPM2 dbo_LookupRowRefPM2, dbo_LookupTablePM2 dbo_LookupTablePM2, dbo_LookupTimePeriodPM2 dbo_LookupTimePeriodPM2, dbo_tblMainPM2 dbo_tblMainPM2_x000d__x000a_WHERE dbo_tblMainPM2.ColumnRef = dbo_LookupColRefPM2.ColumnRef AND dbo_tblMainPM2.FormRef = dbo_LookupColRefPM2.FormRef AND dbo_tblMainPM2.FormRef = dbo_LookupRowRefPM2.FormRef AND dbo_tblMainPM2.LACode = dbo_LookupLocalAuthority.LACode AND dbo_tblMainPM2.RowRef = dbo_LookupRowRefPM2.RowRef AND dbo_tblMainPM2.TableRef = dbo_LookupColRefPM2.TableRef AND dbo_tblMainPM2.TableRef = dbo_LookupRowRefPM2.TableRef AND dbo_LookupTablePM2.TableRef = dbo_tblMainPM2.TableRef AND dbo_LookupTimePeriodPM2.TimePeriodRef = dbo_tblMainPM2.TimePeriodRef AND ((dbo_tblMainPM2.YearCode=201213) AND (dbo_tblMainPM2.RowRef=7) AND (dbo_LookupColRefPM2.ColumnRef&lt;&gt;21) AND (dbo_tblMainPM2.TableRef=2) AND (dbo_LookupTimePeriodPM2.TimePeriodRef=3) OR (dbo_tblMainPM2.YearCode=201314) AND (dbo_tblMainPM2.RowRef=7) AND (dbo_LookupColRefPM2.ColumnRef&lt;&gt;21) AND (dbo_tblMainPM2.TableRef=2) AND (dbo_LookupTimePeriodPM2.TimePeriodRef=3) OR (dbo_tblMainPM2.YearCode=201213) AND (dbo_tblMainPM2.RowRef=14) AND (dbo_LookupColRefPM2.ColumnRef&lt;&gt;21) AND (dbo_tblMainPM2.TableRef=2) AND (dbo_LookupTimePeriodPM2.TimePeriodRef=3) OR (dbo_tblMainPM2.YearCode=201314) AND (dbo_tblMainPM2.RowRef=14) AND (dbo_LookupColRefPM2.ColumnRef&lt;&gt;21) AND (dbo_tblMainPM2.TableRef=2) AND (dbo_LookupTimePeriodPM2.TimePeriodRef=3) OR (dbo_tblMainPM2.YearCode=201213) AND (dbo_tblMainPM2.RowRef=21) AND (dbo_LookupColRefPM2.ColumnRef&lt;&gt;21) AND (dbo_tblMainPM2.TableRef=2) AND (dbo_LookupTimePeriodPM2.TimePeriodRef=3) OR (dbo_tblMainPM2.YearCode=201314) AND (dbo_tblMainPM2.RowRef=21) AND (dbo_LookupColRefPM2.ColumnRef&lt;&gt;21) AND (dbo_tblMainPM2.TableRef=2) AND (dbo_LookupTimePeriodPM2.TimePeriodRef=3) OR (dbo_tblMainPM2.YearCode=201213) AND (dbo_tblMainPM2.RowRef=28) AND (dbo_LookupColRefPM2.ColumnRef&lt;&gt;21) AND (dbo_tblMainPM2.TableRef=2) AND (dbo_LookupTimePeriodPM2.TimePeriodRef=3) OR (dbo_tblMainPM2.YearCode=201314) AND (dbo_tblMainPM2.RowRef=28) AND (dbo_LookupColRefPM2.ColumnRef&lt;&gt;21) AND (dbo_tblMainPM2.TableRef=2) AND (dbo_LookupTimePeriodPM2.TimePeriodRef=3) OR (dbo_tblMainPM2.YearCode=201213) AND (dbo_tblMainPM2.RowRef=35) AND (dbo_LookupColRefPM2.ColumnRef&lt;&gt;21) AND (dbo_tblMainPM2.TableRef=2) AND (dbo_LookupTimePeriodPM2.TimePeriodRef=3) OR (dbo_tblMainPM2.YearCode=201314) AND (dbo_tblMainPM2.RowRef=35) AND (dbo_LookupColRefPM2.ColumnRef&lt;&gt;21) AND (dbo_tblMainPM2.TableRef=2) AND (dbo_LookupTimePeriodPM2.TimePeriodRef=3) OR (dbo_tblMainPM2.YearCode=201213) AND (dbo_tblMainPM2.RowRef=7) AND (dbo_LookupColRefPM2.ColumnRef&lt;&gt;21) AND (dbo_tblMainPM2.TableRef=2) AND (dbo_LookupTimePeriodPM2.TimePeriodRef=3) OR (dbo_tblMainPM2.YearCode=201314) AND (dbo_tblMainPM2.RowRef=7) AND (dbo_LookupColRefPM2.ColumnRef&lt;&gt;21) AND (dbo_tblMainPM2.TableRef=2) AND (dbo_LookupTimePeriodPM2.TimePeriodRef=3) OR (dbo_tblMainPM2.YearCode=201213) AND (dbo_tblMainPM2.RowRef=14) AND (dbo_LookupColRefPM2.ColumnRef&lt;&gt;21) AND (dbo_tblMainPM2.TableRef=2) AND (dbo_LookupTimePeriodPM2.TimePeriodRef=3) OR (dbo_tblMainPM2.YearCode=201314) AND (dbo_tblMainPM2.RowRef=14) AND (dbo_LookupColRefPM2.ColumnRef&lt;&gt;21) AND (dbo_tblMainPM2.TableRef=2) AND (dbo_LookupTimePeriodPM2.TimePeriodRef=3) OR (dbo_tblMainPM2.YearCode=201213) AND (dbo_tblMainPM2.RowRef=21) AND (dbo_LookupColRefPM2.ColumnRef&lt;&gt;21) AND (dbo_tblMainPM2.TableRef=2) AND (dbo_LookupTimePeriodPM2.TimePeriodRef=3) OR (dbo_tblMainPM2.YearCode=201314) AND (dbo_tblMainPM2.RowRef=21) AND (dbo_LookupColRefPM2.ColumnRef&lt;&gt;21) AND (dbo_tblMainPM2.TableRef=2) AND (dbo_LookupTimePeriodPM2.TimePeriodRef=3) OR (dbo_tblMainPM2.YearCode=201213) AND (dbo_tblMainPM2.RowRef=28) AND (dbo_LookupColRefPM2.ColumnRef&lt;&gt;21) AND (dbo_tblMainPM2.TableRef=2) AND (dbo_LookupTimePeriodPM2.TimePeriodRef=3) OR (dbo_tblMainPM2.YearCode=201314) AND (dbo_tblMainPM2.RowRef=28) AND (dbo_LookupColRefPM2.ColumnRef&lt;&gt;21) AND (dbo_tblMainPM2.TableRef=2) AND (dbo_LookupTimePeriodPM2.TimePeriodRef=3) OR (dbo_tblMainPM2.YearCode=201213) AND (dbo_tblMainPM2.RowRef=35) AND (dbo_LookupColRefPM2.ColumnRef&lt;&gt;21) AND (dbo_tblMainPM2.TableRef=2) AND (dbo_LookupTimePeriodPM2.TimePeriodRef=3) OR (dbo_tblMainPM2.YearCode=201314) AND (dbo_tblMainPM2.RowRef=35) AND (dbo_LookupColRefPM2.ColumnRef&lt;&gt;21) AND (dbo_tblMainPM2.TableRef=2) AND (dbo_LookupTimePeriodPM2.TimePeriodRef=3) OR (dbo_tblMainPM2.YearCode=201213) AND (dbo_tblMainPM2.RowRef=42) AND (dbo_LookupColRefPM2.ColumnRef&lt;&gt;21) AND (dbo_tblMainPM2.TableRef=2) AND (dbo_LookupTimePeriodPM2.TimePeriodRef=3) OR (dbo_tblMainPM2.YearCode=201314) AND (dbo_tblMainPM2.RowRef=42) AND (dbo_LookupColRefPM2.ColumnRef&lt;&gt;21) AND (dbo_tblMainPM2.TableRef=2) AND (dbo_LookupTimePeriodPM2.TimePeriodRef=3) OR (dbo_tblMainPM2.YearCode=201213) AND (dbo_tblMainPM2.RowRef=42) AND (dbo_LookupColRefPM2.ColumnRef&lt;&gt;21) AND (dbo_tblMainPM2.TableRef=2) AND (dbo_LookupTimePeriodPM2.TimePeriodRef=3) OR (dbo_tblMainPM2.YearCode=201314) AND (dbo_tblMainPM2.RowRef=42) AND (dbo_LookupColRefPM2.ColumnRef&lt;&gt;21) AND (dbo_tblMainPM2.TableRef=2) AND (dbo_LookupTimePeriodPM2.TimePeriodRef=3) OR (dbo_tblMainPM2.YearCode=201213) AND (dbo_tblMainPM2.RowRef=7) AND (dbo_LookupColRefPM2.ColumnRef&lt;&gt;21) AND (dbo_tblMainPM2.TableRef=2) AND (dbo_LookupTimePeriodPM2.TimePeriodRef=3) OR (dbo_tblMainPM2.YearCode=201314) AND (dbo_tblMainPM2.RowRef=7) AND (dbo_LookupColRefPM2.ColumnRef&lt;&gt;21) AND (dbo_tblMainPM2.TableRef=2) AND (dbo_LookupTimePeriodPM2.TimePeriodRef=3) OR (dbo_tblMainPM2.YearCode=201213) AND (dbo_tblMainPM2.RowRef=14) AND (dbo_LookupColRefPM2.ColumnRef&lt;&gt;21) AND (dbo_tblMainPM2.TableRef=2) AND (dbo_LookupTimePeriodPM2.TimePeriodRef=3) OR (dbo_tblMainPM2.YearCode=201314) AND (dbo_tblMainPM2.RowRef=14) AND (dbo_LookupColRefPM2.ColumnRef&lt;&gt;21) AND (dbo_tblMainPM2.TableRef=2) AND (dbo_LookupTimePeriodPM2.TimePeriodRef=3) OR (dbo_tblMainPM2.YearCode=201213) AND (dbo_tblMainPM2.RowRef=21) AND (dbo_LookupColRefPM2.ColumnRef&lt;&gt;21) AND (dbo_tblMainPM2.TableRef=2) AND (dbo_LookupTimePeriodPM2.TimePeriodRef=3) OR (dbo_tblMainPM2.YearCode=201314) AND (dbo_tblMainPM2.RowRef=21) AND (dbo_LookupColRefPM2.ColumnRef&lt;&gt;21) AND (dbo_tblMainPM2.TableRef=2) AND (dbo_LookupTimePeriodPM2.TimePeriodRef=3) OR (dbo_tblMainPM2.YearCode=201213) AND (dbo_tblMainPM2.RowRef=28) AND (dbo_LookupColRefPM2.ColumnRef&lt;&gt;21) AND (dbo_tblMainPM2.TableRef=2) AND (dbo_LookupTimePeriodPM2.TimePeriodRef=3) OR (dbo_tblMainPM2.YearCode=201314) AND (dbo_tblMainPM2.RowRef=28) AND (dbo_LookupColRefPM2.ColumnRef&lt;&gt;21) AND (dbo_tblMainPM2.TableRef=2) AND (dbo_LookupTimePeriodPM2.TimePeriodRef=3) OR (dbo_tblMainPM2.YearCode=201213) AND (dbo_tblMainPM2.RowRef=35) AND (dbo_LookupColRefPM2.ColumnRef&lt;&gt;21) AND (dbo_tblMainPM2.TableRef=2) AND (dbo_LookupTimePeriodPM2.TimePeriodRef=3) OR (dbo_tblMainPM2.YearCode=201314) AND (dbo_tblMainPM2.RowRef=35) AND (dbo_LookupColRefPM2.ColumnRef&lt;&gt;21) AND (dbo_tblMainPM2.TableRef=2) AND (dbo_LookupTimePeriodPM2.TimePeriodRef=3) OR (dbo_tblMainPM2.YearCode=201213) AND (dbo_tblMainPM2.RowRef=42) AND (dbo_LookupColRefPM2.ColumnRef&lt;&gt;21) AND (dbo_tblMainPM2.TableRef=2) AND (dbo_LookupTimePeriodPM2.TimePeriodRef=3) OR (dbo_tblMainPM2.YearCode=201314) AND (dbo_tblMainPM2.RowRef=42) AND (dbo_LookupColRefPM2.ColumnRef&lt;&gt;21) AND (dbo_tblMainPM2.TableRef=2) AND (dbo_LookupTimePeriodPM2.TimePeriodRef=3))"/>
  </connection>
  <connection id="2" xr16:uid="{00000000-0015-0000-FFFF-FFFF01000000}" name="Query from MS Access Database1" type="1" refreshedVersion="4" saveData="1">
    <dbPr connection="DSN=MS Access Database;DBQ=P:\stats\Data Collection\02 PSS\COL01070 - PM - Performance Management\SD_PSS_PM2_first_release.mdb;DefaultDir=P:\stats\Data Collection\02 PSS\COL01070 - PM - Performance Management;DriverId=25;FIL=MS Access;MaxBufferSize=2048;PageTimeout=5;" command="SELECT dbo_tblMainPM2.YearCode, dbo_tblMainPM2.FormRef, dbo_tblMainPM2.TableRef, dbo_LookupTablePM2.TableDescription, dbo_tblMainPM2.TimePeriodRef, dbo_LookupTimePeriodPM2.DescriptionEnglish, dbo_tblMainPM2.LACode, dbo_LookupLocalAuthority.LocalAuthorityEnglish, dbo_tblMainPM2.RowRef, dbo_LookupRowRefPM2.DescriptionEnglish AS 'RowDesc', dbo_tblMainPM2.ColumnRef, dbo_LookupColRefPM2.DescriptionEnglish AS 'ColDesc', dbo_tblMainPM2.DataValue_x000d__x000a_FROM dbo_LookupColRefPM2 dbo_LookupColRefPM2, dbo_LookupLocalAuthority dbo_LookupLocalAuthority, dbo_LookupRowRefPM2 dbo_LookupRowRefPM2, dbo_LookupTablePM2 dbo_LookupTablePM2, dbo_LookupTimePeriodPM2 dbo_LookupTimePeriodPM2, dbo_tblMainPM2 dbo_tblMainPM2_x000d__x000a_WHERE dbo_tblMainPM2.ColumnRef = dbo_LookupColRefPM2.ColumnRef AND dbo_tblMainPM2.FormRef = dbo_LookupColRefPM2.FormRef AND dbo_tblMainPM2.FormRef = dbo_LookupRowRefPM2.FormRef AND dbo_tblMainPM2.LACode = dbo_LookupLocalAuthority.LACode AND dbo_tblMainPM2.RowRef = dbo_LookupRowRefPM2.RowRef AND dbo_tblMainPM2.TableRef = dbo_LookupColRefPM2.TableRef AND dbo_tblMainPM2.TableRef = dbo_LookupRowRefPM2.TableRef AND dbo_LookupTablePM2.TableRef = dbo_tblMainPM2.TableRef AND dbo_LookupTimePeriodPM2.TimePeriodRef = dbo_tblMainPM2.TimePeriodRef AND ((dbo_tblMainPM2.YearCode=201213) AND (dbo_tblMainPM2.RowRef=7 Or dbo_tblMainPM2.RowRef=14 Or dbo_tblMainPM2.RowRef=21 Or dbo_tblMainPM2.RowRef=28 Or dbo_tblMainPM2.RowRef=35 Or dbo_tblMainPM2.RowRef=42) AND (dbo_LookupColRefPM2.ColumnRef&lt;&gt;21) AND (dbo_tblMainPM2.TableRef=2) AND (dbo_LookupTimePeriodPM2.TimePeriodRef=2) OR (dbo_tblMainPM2.YearCode=201314) AND (dbo_tblMainPM2.RowRef=7 Or dbo_tblMainPM2.RowRef=14 Or dbo_tblMainPM2.RowRef=21 Or dbo_tblMainPM2.RowRef=28 Or dbo_tblMainPM2.RowRef=35 Or dbo_tblMainPM2.RowRef=42) AND (dbo_LookupColRefPM2.ColumnRef&lt;&gt;21) AND (dbo_tblMainPM2.TableRef=2) AND (dbo_LookupTimePeriodPM2.TimePeriodRef=2) OR (dbo_tblMainPM2.YearCode=201213) AND (dbo_tblMainPM2.RowRef=7 Or dbo_tblMainPM2.RowRef=14 Or dbo_tblMainPM2.RowRef=21 Or dbo_tblMainPM2.RowRef=28 Or dbo_tblMainPM2.RowRef=35 Or dbo_tblMainPM2.RowRef=42) AND (dbo_LookupColRefPM2.ColumnRef&lt;&gt;21) AND (dbo_tblMainPM2.TableRef=2) AND (dbo_LookupTimePeriodPM2.TimePeriodRef=2) OR (dbo_tblMainPM2.YearCode=201314) AND (dbo_tblMainPM2.RowRef=7 Or dbo_tblMainPM2.RowRef=14 Or dbo_tblMainPM2.RowRef=21 Or dbo_tblMainPM2.RowRef=28 Or dbo_tblMainPM2.RowRef=35 Or dbo_tblMainPM2.RowRef=42) AND (dbo_LookupColRefPM2.ColumnRef&lt;&gt;21) AND (dbo_tblMainPM2.TableRef=2) AND (dbo_LookupTimePeriodPM2.TimePeriodRef=2) OR (dbo_tblMainPM2.YearCode=201213) AND (dbo_tblMainPM2.RowRef=7 Or dbo_tblMainPM2.RowRef=14 Or dbo_tblMainPM2.RowRef=21 Or dbo_tblMainPM2.RowRef=28 Or dbo_tblMainPM2.RowRef=35 Or dbo_tblMainPM2.RowRef=42) AND (dbo_LookupColRefPM2.ColumnRef&lt;&gt;21) AND (dbo_tblMainPM2.TableRef=2) AND (dbo_LookupTimePeriodPM2.TimePeriodRef=2) OR (dbo_tblMainPM2.YearCode=201314) AND (dbo_tblMainPM2.RowRef=7 Or dbo_tblMainPM2.RowRef=14 Or dbo_tblMainPM2.RowRef=21 Or dbo_tblMainPM2.RowRef=28 Or dbo_tblMainPM2.RowRef=35 Or dbo_tblMainPM2.RowRef=42) AND (dbo_LookupColRefPM2.ColumnRef&lt;&gt;21) AND (dbo_tblMainPM2.TableRef=2) AND (dbo_LookupTimePeriodPM2.TimePeriodRef=2) OR (dbo_tblMainPM2.YearCode=201213) AND (dbo_tblMainPM2.RowRef=7 Or dbo_tblMainPM2.RowRef=14 Or dbo_tblMainPM2.RowRef=21 Or dbo_tblMainPM2.RowRef=28 Or dbo_tblMainPM2.RowRef=35 Or dbo_tblMainPM2.RowRef=42) AND (dbo_LookupColRefPM2.ColumnRef&lt;&gt;21) AND (dbo_tblMainPM2.TableRef=2) AND (dbo_LookupTimePeriodPM2.TimePeriodRef=2) OR (dbo_tblMainPM2.YearCode=201314) AND (dbo_tblMainPM2.RowRef=7 Or dbo_tblMainPM2.RowRef=14 Or dbo_tblMainPM2.RowRef=21 Or dbo_tblMainPM2.RowRef=28 Or dbo_tblMainPM2.RowRef=35 Or dbo_tblMainPM2.RowRef=42) AND (dbo_LookupColRefPM2.ColumnRef&lt;&gt;21) AND (dbo_tblMainPM2.TableRef=2) AND (dbo_LookupTimePeriodPM2.TimePeriodRef=2) OR (dbo_tblMainPM2.YearCode=201213) AND (dbo_tblMainPM2.RowRef=7 Or dbo_tblMainPM2.RowRef=14 Or dbo_tblMainPM2.RowRef=21 Or dbo_tblMainPM2.RowRef=28 Or dbo_tblMainPM2.RowRef=35 Or dbo_tblMainPM2.RowRef=42) AND (dbo_LookupColRefPM2.ColumnRef&lt;&gt;21) AND (dbo_tblMainPM2.TableRef=2) AND (dbo_LookupTimePeriodPM2.TimePeriodRef=2) OR (dbo_tblMainPM2.YearCode=201314) AND (dbo_tblMainPM2.RowRef=7 Or dbo_tblMainPM2.RowRef=14 Or dbo_tblMainPM2.RowRef=21 Or dbo_tblMainPM2.RowRef=28 Or dbo_tblMainPM2.RowRef=35 Or dbo_tblMainPM2.RowRef=42) AND (dbo_LookupColRefPM2.ColumnRef&lt;&gt;21) AND (dbo_tblMainPM2.TableRef=2) AND (dbo_LookupTimePeriodPM2.TimePeriodRef=2) OR (dbo_tblMainPM2.YearCode=201213) AND (dbo_tblMainPM2.RowRef=7 Or dbo_tblMainPM2.RowRef=14 Or dbo_tblMainPM2.RowRef=21 Or dbo_tblMainPM2.RowRef=28 Or dbo_tblMainPM2.RowRef=35 Or dbo_tblMainPM2.RowRef=42) AND (dbo_LookupColRefPM2.ColumnRef&lt;&gt;21) AND (dbo_tblMainPM2.TableRef=2) AND (dbo_LookupTimePeriodPM2.TimePeriodRef=2) OR (dbo_tblMainPM2.YearCode=201314) AND (dbo_tblMainPM2.RowRef=7 Or dbo_tblMainPM2.RowRef=14 Or dbo_tblMainPM2.RowRef=21 Or dbo_tblMainPM2.RowRef=28 Or dbo_tblMainPM2.RowRef=35 Or dbo_tblMainPM2.RowRef=42) AND (dbo_LookupColRefPM2.ColumnRef&lt;&gt;21) AND (dbo_tblMainPM2.TableRef=2) AND (dbo_LookupTimePeriodPM2.TimePeriodRef=2) OR (dbo_tblMainPM2.YearCode=201213) AND (dbo_tblMainPM2.RowRef=7 Or dbo_tblMainPM2.RowRef=14 Or dbo_tblMainPM2.RowRef=21 Or dbo_tblMainPM2.RowRef=28 Or dbo_tblMainPM2.RowRef=35 Or dbo_tblMainPM2.RowRef=42) AND (dbo_LookupColRefPM2.ColumnRef&lt;&gt;21) AND (dbo_tblMainPM2.TableRef=2) AND (dbo_LookupTimePeriodPM2.TimePeriodRef=2) OR (dbo_tblMainPM2.YearCode=201314) AND (dbo_tblMainPM2.RowRef=7 Or dbo_tblMainPM2.RowRef=14 Or dbo_tblMainPM2.RowRef=21 Or dbo_tblMainPM2.RowRef=28 Or dbo_tblMainPM2.RowRef=35 Or dbo_tblMainPM2.RowRef=42) AND (dbo_LookupColRefPM2.ColumnRef&lt;&gt;21) AND (dbo_tblMainPM2.TableRef=2) AND (dbo_LookupTimePeriodPM2.TimePeriodRef=2) OR (dbo_tblMainPM2.YearCode=201213) AND (dbo_tblMainPM2.RowRef=7 Or dbo_tblMainPM2.RowRef=14 Or dbo_tblMainPM2.RowRef=21 Or dbo_tblMainPM2.RowRef=28 Or dbo_tblMainPM2.RowRef=35 Or dbo_tblMainPM2.RowRef=42) AND (dbo_LookupColRefPM2.ColumnRef&lt;&gt;21) AND (dbo_tblMainPM2.TableRef=2) AND (dbo_LookupTimePeriodPM2.TimePeriodRef=2) OR (dbo_tblMainPM2.YearCode=201314) AND (dbo_tblMainPM2.RowRef=7 Or dbo_tblMainPM2.RowRef=14 Or dbo_tblMainPM2.RowRef=21 Or dbo_tblMainPM2.RowRef=28 Or dbo_tblMainPM2.RowRef=35 Or dbo_tblMainPM2.RowRef=42) AND (dbo_LookupColRefPM2.ColumnRef&lt;&gt;21) AND (dbo_tblMainPM2.TableRef=2) AND (dbo_LookupTimePeriodPM2.TimePeriodRef=2) OR (dbo_tblMainPM2.YearCode=201213) AND (dbo_tblMainPM2.RowRef=7 Or dbo_tblMainPM2.RowRef=14 Or dbo_tblMainPM2.RowRef=21 Or dbo_tblMainPM2.RowRef=28 Or dbo_tblMainPM2.RowRef=35 Or dbo_tblMainPM2.RowRef=42) AND (dbo_LookupColRefPM2.ColumnRef&lt;&gt;21) AND (dbo_tblMainPM2.TableRef=2) AND (dbo_LookupTimePeriodPM2.TimePeriodRef=2) OR (dbo_tblMainPM2.YearCode=201314) AND (dbo_tblMainPM2.RowRef=7 Or dbo_tblMainPM2.RowRef=14 Or dbo_tblMainPM2.RowRef=21 Or dbo_tblMainPM2.RowRef=28 Or dbo_tblMainPM2.RowRef=35 Or dbo_tblMainPM2.RowRef=42) AND (dbo_LookupColRefPM2.ColumnRef&lt;&gt;21) AND (dbo_tblMainPM2.TableRef=2) AND (dbo_LookupTimePeriodPM2.TimePeriodRef=2) OR (dbo_tblMainPM2.YearCode=201213) AND (dbo_tblMainPM2.RowRef=7 Or dbo_tblMainPM2.RowRef=14 Or dbo_tblMainPM2.RowRef=21 Or dbo_tblMainPM2.RowRef=28 Or dbo_tblMainPM2.RowRef=35 Or dbo_tblMainPM2.RowRef=42) AND (dbo_LookupColRefPM2.ColumnRef&lt;&gt;21) AND (dbo_tblMainPM2.TableRef=2) AND (dbo_LookupTimePeriodPM2.TimePeriodRef=2) OR (dbo_tblMainPM2.YearCode=201314) AND (dbo_tblMainPM2.RowRef=7 Or dbo_tblMainPM2.RowRef=14 Or dbo_tblMainPM2.RowRef=21 Or dbo_tblMainPM2.RowRef=28 Or dbo_tblMainPM2.RowRef=35 Or dbo_tblMainPM2.RowRef=42) AND (dbo_LookupColRefPM2.ColumnRef&lt;&gt;21) AND (dbo_tblMainPM2.TableRef=2) AND (dbo_LookupTimePeriodPM2.TimePeriodRef=2) OR (dbo_tblMainPM2.YearCode=201213) AND (dbo_tblMainPM2.RowRef=7 Or dbo_tblMainPM2.RowRef=14 Or dbo_tblMainPM2.RowRef=21 Or dbo_tblMainPM2.RowRef=28 Or dbo_tblMainPM2.RowRef=35 Or dbo_tblMainPM2.RowRef=42) AND (dbo_LookupColRefPM2.ColumnRef&lt;&gt;21) AND (dbo_tblMainPM2.TableRef=2) AND (dbo_LookupTimePeriodPM2.TimePeriodRef=2) OR (dbo_tblMainPM2.YearCode=201314) AND (dbo_tblMainPM2.RowRef=7 Or dbo_tblMainPM2.RowRef=14 Or dbo_tblMainPM2.RowRef=21 Or dbo_tblMainPM2.RowRef=28 Or dbo_tblMainPM2.RowRef=35 Or dbo_tblMainPM2.RowRef=42) AND (dbo_LookupColRefPM2.ColumnRef&lt;&gt;21) AND (dbo_tblMainPM2.TableRef=2) AND (dbo_LookupTimePeriodPM2.TimePeriodRef=2) OR (dbo_tblMainPM2.YearCode=201213) AND (dbo_tblMainPM2.RowRef=7 Or dbo_tblMainPM2.RowRef=14 Or dbo_tblMainPM2.RowRef=21 Or dbo_tblMainPM2.RowRef=28 Or dbo_tblMainPM2.RowRef=35 Or dbo_tblMainPM2.RowRef=42) AND (dbo_LookupColRefPM2.ColumnRef&lt;&gt;21) AND (dbo_tblMainPM2.TableRef=2) AND (dbo_LookupTimePeriodPM2.TimePeriodRef=2) OR (dbo_tblMainPM2.YearCode=201314) AND (dbo_tblMainPM2.RowRef=7 Or dbo_tblMainPM2.RowRef=14 Or dbo_tblMainPM2.RowRef=21 Or dbo_tblMainPM2.RowRef=28 Or dbo_tblMainPM2.RowRef=35 Or dbo_tblMainPM2.RowRef=42) AND (dbo_LookupColRefPM2.ColumnRef&lt;&gt;21) AND (dbo_tblMainPM2.TableRef=2) AND (dbo_LookupTimePeriodPM2.TimePeriodRef=2) OR (dbo_tblMainPM2.YearCode=201213) AND (dbo_tblMainPM2.RowRef=7 Or dbo_tblMainPM2.RowRef=14 Or dbo_tblMainPM2.RowRef=21 Or dbo_tblMainPM2.RowRef=28 Or dbo_tblMainPM2.RowRef=35 Or dbo_tblMainPM2.RowRef=42) AND (dbo_LookupColRefPM2.ColumnRef&lt;&gt;21) AND (dbo_tblMainPM2.TableRef=2) AND (dbo_LookupTimePeriodPM2.TimePeriodRef=2) OR (dbo_tblMainPM2.YearCode=201314) AND (dbo_tblMainPM2.RowRef=7 Or dbo_tblMainPM2.RowRef=14 Or dbo_tblMainPM2.RowRef=21 Or dbo_tblMainPM2.RowRef=28 Or dbo_tblMainPM2.RowRef=35 Or dbo_tblMainPM2.RowRef=42) AND (dbo_LookupColRefPM2.ColumnRef&lt;&gt;21) AND (dbo_tblMainPM2.TableRef=2) AND (dbo_LookupTimePeriodPM2.TimePeriodRef=2) OR (dbo_tblMainPM2.YearCode=201213) AND (dbo_tblMainPM2.RowRef=7 Or dbo_tblMainPM2.RowRef=14 Or dbo_tblMainPM2.RowRef=21 Or dbo_tblMainPM2.RowRef=28 Or dbo_tblMainPM2.RowRef=35 Or dbo_tblMainPM2.RowRef=42) AND (dbo_LookupColRefPM2.ColumnRef&lt;&gt;21) AND (dbo_tblMainPM2.TableRef=2) AND (dbo_LookupTimePeriodPM2.TimePeriodRef=2) OR (dbo_tblMainPM2.YearCode=201314) AND (dbo_tblMainPM2.RowRef=7 Or dbo_tblMainPM2.RowRef=14 Or dbo_tblMainPM2.RowRef=21 Or dbo_tblMainPM2.RowRef=28 Or dbo_tblMainPM2.RowRef=35 Or dbo_tblMainPM2.RowRef=42) AND (dbo_LookupColRefPM2.ColumnRef&lt;&gt;21) AND (dbo_tblMainPM2.TableRef=2) AND (dbo_LookupTimePeriodPM2.TimePeriodRef=2) OR (dbo_tblMainPM2.YearCode=201213) AND (dbo_tblMainPM2.RowRef=7 Or dbo_tblMainPM2.RowRef=14 Or dbo_tblMainPM2.RowRef=21 Or dbo_tblMainPM2.RowRef=28 Or dbo_tblMainPM2.RowRef=35 Or dbo_tblMainPM2.RowRef=42) AND (dbo_LookupColRefPM2.ColumnRef&lt;&gt;21) AND (dbo_tblMainPM2.TableRef=2) AND (dbo_LookupTimePeriodPM2.TimePeriodRef=2) OR (dbo_tblMainPM2.YearCode=201314) AND (dbo_tblMainPM2.RowRef=7 Or dbo_tblMainPM2.RowRef=14 Or dbo_tblMainPM2.RowRef=21 Or dbo_tblMainPM2.RowRef=28 Or dbo_tblMainPM2.RowRef=35 Or dbo_tblMainPM2.RowRef=42) AND (dbo_LookupColRefPM2.ColumnRef&lt;&gt;21) AND (dbo_tblMainPM2.TableRef=2) AND (dbo_LookupTimePeriodPM2.TimePeriodRef=2) OR (dbo_tblMainPM2.YearCode=201213) AND (dbo_tblMainPM2.RowRef=7 Or dbo_tblMainPM2.RowRef=14 Or dbo_tblMainPM2.RowRef=21 Or dbo_tblMainPM2.RowRef=28 Or dbo_tblMainPM2.RowRef=35 Or dbo_tblMainPM2.RowRef=42) AND (dbo_LookupColRefPM2.ColumnRef&lt;&gt;21) AND (dbo_tblMainPM2.TableRef=2) AND (dbo_LookupTimePeriodPM2.TimePeriodRef=2) OR (dbo_tblMainPM2.YearCode=201314) AND (dbo_tblMainPM2.RowRef=7 Or dbo_tblMainPM2.RowRef=14 Or dbo_tblMainPM2.RowRef=21 Or dbo_tblMainPM2.RowRef=28 Or dbo_tblMainPM2.RowRef=35 Or dbo_tblMainPM2.RowRef=42) AND (dbo_LookupColRefPM2.ColumnRef&lt;&gt;21) AND (dbo_tblMainPM2.TableRef=2) AND (dbo_LookupTimePeriodPM2.TimePeriodRef=2) OR (dbo_tblMainPM2.YearCode=201213) AND (dbo_tblMainPM2.RowRef=7 Or dbo_tblMainPM2.RowRef=14 Or dbo_tblMainPM2.RowRef=21 Or dbo_tblMainPM2.RowRef=28 Or dbo_tblMainPM2.RowRef=35 Or dbo_tblMainPM2.RowRef=42) AND (dbo_LookupColRefPM2.ColumnRef&lt;&gt;21) AND (dbo_tblMainPM2.TableRef=2) AND (dbo_LookupTimePeriodPM2.TimePeriodRef=2) OR (dbo_tblMainPM2.YearCode=201314) AND (dbo_tblMainPM2.RowRef=7 Or dbo_tblMainPM2.RowRef=14 Or dbo_tblMainPM2.RowRef=21 Or dbo_tblMainPM2.RowRef=28 Or dbo_tblMainPM2.RowRef=35 Or dbo_tblMainPM2.RowRef=42) AND (dbo_LookupColRefPM2.ColumnRef&lt;&gt;21) AND (dbo_tblMainPM2.TableRef=2) AND (dbo_LookupTimePeriodPM2.TimePeriodRef=2) OR (dbo_tblMainPM2.YearCode=201213) AND (dbo_tblMainPM2.RowRef=7 Or dbo_tblMainPM2.RowRef=14 Or dbo_tblMainPM2.RowRef=21 Or dbo_tblMainPM2.RowRef=28 Or dbo_tblMainPM2.RowRef=35 Or dbo_tblMainPM2.RowRef=42) AND (dbo_LookupColRefPM2.ColumnRef&lt;&gt;21) AND (dbo_tblMainPM2.TableRef=2) AND (dbo_LookupTimePeriodPM2.TimePeriodRef=2) OR (dbo_tblMainPM2.YearCode=201314) AND (dbo_tblMainPM2.RowRef=7 Or dbo_tblMainPM2.RowRef=14 Or dbo_tblMainPM2.RowRef=21 Or dbo_tblMainPM2.RowRef=28 Or dbo_tblMainPM2.RowRef=35 Or dbo_tblMainPM2.RowRef=42) AND (dbo_LookupColRefPM2.ColumnRef&lt;&gt;21) AND (dbo_tblMainPM2.TableRef=2) AND (dbo_LookupTimePeriodPM2.TimePeriodRef=2))"/>
  </connection>
  <connection id="3" xr16:uid="{00000000-0015-0000-FFFF-FFFF02000000}" name="Query from MS Access Database2" type="1" refreshedVersion="4" saveData="1">
    <dbPr connection="DSN=MS Access Database;DBQ=P:\stats\Data Collection\02 PSS\COL01070 - PM - Performance Management\SD_PSS_PM2_first_release.mdb;DefaultDir=P:\stats\Data Collection\02 PSS\COL01070 - PM - Performance Management;DriverId=25;FIL=MS Access;MaxBufferSize=2048;PageTimeout=5;" command="SELECT dbo_tblMainPM2.YearCode, dbo_tblMainPM2.FormRef, dbo_tblMainPM2.TableRef, dbo_LookupTablePM2.TableDescription, dbo_tblMainPM2.TimePeriodRef, dbo_LookupTimePeriodPM2.DescriptionEnglish, dbo_tblMainPM2.LACode, dbo_LookupLocalAuthority.LocalAuthorityEnglish, dbo_tblMainPM2.RowRef, dbo_LookupRowRefPM2.DescriptionEnglish AS 'RowDesc', dbo_tblMainPM2.ColumnRef, dbo_LookupColRefPM2.DescriptionEnglish AS 'ColDesc', dbo_tblMainPM2.CareIntensityRef, dbo_tblMainPM2.DataValue_x000d__x000a_FROM dbo_LookupColRefPM2 dbo_LookupColRefPM2, dbo_LookupLocalAuthority dbo_LookupLocalAuthority, dbo_LookupRowRefPM2 dbo_LookupRowRefPM2, dbo_LookupTablePM2 dbo_LookupTablePM2, dbo_LookupTimePeriodPM2 dbo_LookupTimePeriodPM2, dbo_tblMainPM2 dbo_tblMainPM2_x000d__x000a_WHERE dbo_tblMainPM2.ColumnRef = dbo_LookupColRefPM2.ColumnRef AND dbo_tblMainPM2.FormRef = dbo_LookupColRefPM2.FormRef AND dbo_tblMainPM2.FormRef = dbo_LookupRowRefPM2.FormRef AND dbo_tblMainPM2.LACode = dbo_LookupLocalAuthority.LACode AND dbo_tblMainPM2.RowRef = dbo_LookupRowRefPM2.RowRef AND dbo_tblMainPM2.TableRef = dbo_LookupColRefPM2.TableRef AND dbo_tblMainPM2.TableRef = dbo_LookupRowRefPM2.TableRef AND dbo_LookupTablePM2.TableRef = dbo_tblMainPM2.TableRef AND dbo_LookupTimePeriodPM2.TimePeriodRef = dbo_tblMainPM2.TimePeriodRef AND ((dbo_tblMainPM2.YearCode=201213) AND (dbo_tblMainPM2.FormRef='pm2') AND (dbo_tblMainPM2.TableRef=4) AND (dbo_tblMainPM2.AgeRef=6) AND (dbo_tblMainPM2.ClientGroupRef=1) AND (dbo_LookupTimePeriodPM2.TimePeriodRef=1) OR (dbo_tblMainPM2.YearCode=201314) AND (dbo_tblMainPM2.FormRef='pm2') AND (dbo_tblMainPM2.TableRef=4) AND (dbo_tblMainPM2.AgeRef=6) AND (dbo_tblMainPM2.ClientGroupRef=1) AND (dbo_LookupTimePeriodPM2.TimePeriodRef=1) OR (dbo_tblMainPM2.YearCode=201213) AND (dbo_tblMainPM2.FormRef='pm2') AND (dbo_tblMainPM2.TableRef=4) AND (dbo_tblMainPM2.AgeRef=6) AND (dbo_tblMainPM2.ClientGroupRef=1) AND (dbo_LookupTimePeriodPM2.TimePeriodRef=1) OR (dbo_tblMainPM2.YearCode=201314) AND (dbo_tblMainPM2.FormRef='pm2') AND (dbo_tblMainPM2.TableRef=4) AND (dbo_tblMainPM2.AgeRef=6) AND (dbo_tblMainPM2.ClientGroupRef=1) AND (dbo_LookupTimePeriodPM2.TimePeriodRef=1) OR (dbo_tblMainPM2.YearCode=201213) AND (dbo_tblMainPM2.FormRef='pm2') AND (dbo_tblMainPM2.TableRef=4) AND (dbo_tblMainPM2.AgeRef=6) AND (dbo_tblMainPM2.ClientGroupRef=1) AND (dbo_LookupTimePeriodPM2.TimePeriodRef=1) OR (dbo_tblMainPM2.YearCode=201314) AND (dbo_tblMainPM2.FormRef='pm2') AND (dbo_tblMainPM2.TableRef=4) AND (dbo_tblMainPM2.AgeRef=6) AND (dbo_tblMainPM2.ClientGroupRef=1) AND (dbo_LookupTimePeriodPM2.TimePeriodRef=1) OR (dbo_tblMainPM2.YearCode=201213) AND (dbo_tblMainPM2.FormRef='pm2') AND (dbo_tblMainPM2.TableRef=4) AND (dbo_tblMainPM2.AgeRef=6) AND (dbo_tblMainPM2.ClientGroupRef=1) AND (dbo_LookupTimePeriodPM2.TimePeriodRef=1) OR (dbo_tblMainPM2.YearCode=201314) AND (dbo_tblMainPM2.FormRef='pm2') AND (dbo_tblMainPM2.TableRef=4) AND (dbo_tblMainPM2.AgeRef=6) AND (dbo_tblMainPM2.ClientGroupRef=1) AND (dbo_LookupTimePeriodPM2.TimePeriodRef=1) OR (dbo_tblMainPM2.YearCode=201213) AND (dbo_tblMainPM2.FormRef='pm2') AND (dbo_tblMainPM2.TableRef=4) AND (dbo_tblMainPM2.AgeRef=6) AND (dbo_tblMainPM2.ClientGroupRef=1) AND (dbo_LookupTimePeriodPM2.TimePeriodRef=1) OR (dbo_tblMainPM2.YearCode=201314) AND (dbo_tblMainPM2.FormRef='pm2') AND (dbo_tblMainPM2.TableRef=4) AND (dbo_tblMainPM2.AgeRef=6) AND (dbo_tblMainPM2.ClientGroupRef=1) AND (dbo_LookupTimePeriodPM2.TimePeriodRef=1) OR (dbo_tblMainPM2.YearCode=201213) AND (dbo_tblMainPM2.FormRef='pm2') AND (dbo_tblMainPM2.TableRef=4) AND (dbo_tblMainPM2.AgeRef=6) AND (dbo_tblMainPM2.ClientGroupRef=1) AND (dbo_LookupTimePeriodPM2.TimePeriodRef=1) OR (dbo_tblMainPM2.YearCode=201314) AND (dbo_tblMainPM2.FormRef='pm2') AND (dbo_tblMainPM2.TableRef=4) AND (dbo_tblMainPM2.AgeRef=6) AND (dbo_tblMainPM2.ClientGroupRef=1) AND (dbo_LookupTimePeriodPM2.TimePeriodRef=1) OR (dbo_tblMainPM2.YearCode=201213) AND (dbo_tblMainPM2.FormRef='pm2') AND (dbo_tblMainPM2.TableRef=4) AND (dbo_tblMainPM2.AgeRef=6) AND (dbo_tblMainPM2.ClientGroupRef=1) AND (dbo_LookupTimePeriodPM2.TimePeriodRef=1) OR (dbo_tblMainPM2.YearCode=201314) AND (dbo_tblMainPM2.FormRef='pm2') AND (dbo_tblMainPM2.TableRef=4) AND (dbo_tblMainPM2.AgeRef=6) AND (dbo_tblMainPM2.ClientGroupRef=1) AND (dbo_LookupTimePeriodPM2.TimePeriodRef=1) OR (dbo_tblMainPM2.YearCode=201213) AND (dbo_tblMainPM2.FormRef='pm2') AND (dbo_tblMainPM2.TableRef=4) AND (dbo_tblMainPM2.AgeRef=6) AND (dbo_tblMainPM2.ClientGroupRef=1) AND (dbo_LookupTimePeriodPM2.TimePeriodRef=1) OR (dbo_tblMainPM2.YearCode=201314) AND (dbo_tblMainPM2.FormRef='pm2') AND (dbo_tblMainPM2.TableRef=4) AND (dbo_tblMainPM2.AgeRef=6) AND (dbo_tblMainPM2.ClientGroupRef=1) AND (dbo_LookupTimePeriodPM2.TimePeriodRef=1) OR (dbo_tblMainPM2.YearCode=201213) AND (dbo_tblMainPM2.FormRef='pm2') AND (dbo_tblMainPM2.TableRef=4) AND (dbo_tblMainPM2.AgeRef=6) AND (dbo_tblMainPM2.ClientGroupRef=1) AND (dbo_LookupTimePeriodPM2.TimePeriodRef=1) OR (dbo_tblMainPM2.YearCode=201314) AND (dbo_tblMainPM2.FormRef='pm2') AND (dbo_tblMainPM2.TableRef=4) AND (dbo_tblMainPM2.AgeRef=6) AND (dbo_tblMainPM2.ClientGroupRef=1) AND (dbo_LookupTimePeriodPM2.TimePeriodRef=1) OR (dbo_tblMainPM2.YearCode=201213) AND (dbo_tblMainPM2.FormRef='pm2') AND (dbo_tblMainPM2.TableRef=4) AND (dbo_tblMainPM2.AgeRef=6) AND (dbo_tblMainPM2.ClientGroupRef=1) AND (dbo_LookupTimePeriodPM2.TimePeriodRef=1) OR (dbo_tblMainPM2.YearCode=201314) AND (dbo_tblMainPM2.FormRef='pm2') AND (dbo_tblMainPM2.TableRef=4) AND (dbo_tblMainPM2.AgeRef=6) AND (dbo_tblMainPM2.ClientGroupRef=1) AND (dbo_LookupTimePeriodPM2.TimePeriodRef=1) OR (dbo_tblMainPM2.YearCode=201213) AND (dbo_tblMainPM2.FormRef='pm2') AND (dbo_tblMainPM2.TableRef=4) AND (dbo_tblMainPM2.AgeRef=6) AND (dbo_tblMainPM2.ClientGroupRef=1) AND (dbo_LookupTimePeriodPM2.TimePeriodRef=1) OR (dbo_tblMainPM2.YearCode=201314) AND (dbo_tblMainPM2.FormRef='pm2') AND (dbo_tblMainPM2.TableRef=4) AND (dbo_tblMainPM2.AgeRef=6) AND (dbo_tblMainPM2.ClientGroupRef=1) AND (dbo_LookupTimePeriodPM2.TimePeriodRef=1) OR (dbo_tblMainPM2.YearCode=201213) AND (dbo_tblMainPM2.FormRef='pm2') AND (dbo_tblMainPM2.TableRef=4) AND (dbo_tblMainPM2.AgeRef=6) AND (dbo_tblMainPM2.ClientGroupRef=1) AND (dbo_LookupTimePeriodPM2.TimePeriodRef=1) OR (dbo_tblMainPM2.YearCode=201314) AND (dbo_tblMainPM2.FormRef='pm2') AND (dbo_tblMainPM2.TableRef=4) AND (dbo_tblMainPM2.AgeRef=6) AND (dbo_tblMainPM2.ClientGroupRef=1) AND (dbo_LookupTimePeriodPM2.TimePeriodRef=1) OR (dbo_tblMainPM2.YearCode=201213) AND (dbo_tblMainPM2.FormRef='pm2') AND (dbo_tblMainPM2.TableRef=4) AND (dbo_tblMainPM2.AgeRef=6) AND (dbo_tblMainPM2.ClientGroupRef=1) AND (dbo_LookupTimePeriodPM2.TimePeriodRef=1) OR (dbo_tblMainPM2.YearCode=201314) AND (dbo_tblMainPM2.FormRef='pm2') AND (dbo_tblMainPM2.TableRef=4) AND (dbo_tblMainPM2.AgeRef=6) AND (dbo_tblMainPM2.ClientGroupRef=1) AND (dbo_LookupTimePeriodPM2.TimePeriodRef=1) OR (dbo_tblMainPM2.YearCode=201213) AND (dbo_tblMainPM2.FormRef='pm2') AND (dbo_tblMainPM2.TableRef=4) AND (dbo_tblMainPM2.AgeRef=6) AND (dbo_tblMainPM2.ClientGroupRef=1) AND (dbo_LookupTimePeriodPM2.TimePeriodRef=1) OR (dbo_tblMainPM2.YearCode=201314) AND (dbo_tblMainPM2.FormRef='pm2') AND (dbo_tblMainPM2.TableRef=4) AND (dbo_tblMainPM2.AgeRef=6) AND (dbo_tblMainPM2.ClientGroupRef=1) AND (dbo_LookupTimePeriodPM2.TimePeriodRef=1) OR (dbo_tblMainPM2.YearCode=201213) AND (dbo_tblMainPM2.FormRef='pm2') AND (dbo_tblMainPM2.TableRef=4) AND (dbo_tblMainPM2.AgeRef=6) AND (dbo_tblMainPM2.ClientGroupRef=1) AND (dbo_LookupTimePeriodPM2.TimePeriodRef=1) OR (dbo_tblMainPM2.YearCode=201314) AND (dbo_tblMainPM2.FormRef='pm2') AND (dbo_tblMainPM2.TableRef=4) AND (dbo_tblMainPM2.AgeRef=6) AND (dbo_tblMainPM2.ClientGroupRef=1) AND (dbo_LookupTimePeriodPM2.TimePeriodRef=1) OR (dbo_tblMainPM2.YearCode=201213) AND (dbo_tblMainPM2.FormRef='pm2') AND (dbo_tblMainPM2.TableRef=4) AND (dbo_tblMainPM2.AgeRef=6) AND (dbo_tblMainPM2.ClientGroupRef=1) AND (dbo_LookupTimePeriodPM2.TimePeriodRef=1) OR (dbo_tblMainPM2.YearCode=201314) AND (dbo_tblMainPM2.FormRef='pm2') AND (dbo_tblMainPM2.TableRef=4) AND (dbo_tblMainPM2.AgeRef=6) AND (dbo_tblMainPM2.ClientGroupRef=1) AND (dbo_LookupTimePeriodPM2.TimePeriodRef=1) OR (dbo_tblMainPM2.YearCode=201213) AND (dbo_tblMainPM2.FormRef='pm2') AND (dbo_tblMainPM2.TableRef=4) AND (dbo_tblMainPM2.AgeRef=6) AND (dbo_tblMainPM2.ClientGroupRef=1) AND (dbo_LookupTimePeriodPM2.TimePeriodRef=1) OR (dbo_tblMainPM2.YearCode=201314) AND (dbo_tblMainPM2.FormRef='pm2') AND (dbo_tblMainPM2.TableRef=4) AND (dbo_tblMainPM2.AgeRef=6) AND (dbo_tblMainPM2.ClientGroupRef=1) AND (dbo_LookupTimePeriodPM2.TimePeriodRef=1) OR (dbo_tblMainPM2.YearCode=201213) AND (dbo_tblMainPM2.FormRef='pm2') AND (dbo_tblMainPM2.TableRef=4) AND (dbo_tblMainPM2.AgeRef=6) AND (dbo_tblMainPM2.ClientGroupRef=1) AND (dbo_LookupTimePeriodPM2.TimePeriodRef=1) OR (dbo_tblMainPM2.YearCode=201314) AND (dbo_tblMainPM2.FormRef='pm2') AND (dbo_tblMainPM2.TableRef=4) AND (dbo_tblMainPM2.AgeRef=6) AND (dbo_tblMainPM2.ClientGroupRef=1) AND (dbo_LookupTimePeriodPM2.TimePeriodRef=1))"/>
  </connection>
  <connection id="4" xr16:uid="{00000000-0015-0000-FFFF-FFFF03000000}" name="Query from MS Access Database3" type="1" refreshedVersion="8" background="1" saveData="1">
    <dbPr connection="DSN=MS Access Database;DBQ=P:\stats\Data Collection\02 PSS\COL01200 - Social Services Performance and Improvement\Children\DC_PSS_CH_SSPIF.mdb;DefaultDir=P:\stats\Data Collection\02 PSS\COL01200 - Social Services Performance and Improvement\Children;DriverId=25;FIL=MS Access;MaxBufferSize=2048;PageTimeout=5;" command="SELECT qry_historic.Code, qry_historic.DataValue_x000d__x000a_FROM qry_historic qry_historic"/>
  </connection>
</connections>
</file>

<file path=xl/sharedStrings.xml><?xml version="1.0" encoding="utf-8"?>
<sst xmlns="http://schemas.openxmlformats.org/spreadsheetml/2006/main" count="19338" uniqueCount="16099">
  <si>
    <t>Bydd eitemau data sy'n llwyddo yn y dilysu yn cael eu lliwio'n wyrdd</t>
  </si>
  <si>
    <t>Data items which break a validation rule will be coloured red</t>
  </si>
  <si>
    <t>Bydd eitemau data sydd wedi torri rheol ddilysiant wedi eu lliwio'n goch</t>
  </si>
  <si>
    <t>û</t>
  </si>
  <si>
    <t>ü</t>
  </si>
  <si>
    <t>Missing data items with a comment provided or data items with a comment to explain a validation error will be coloured amber</t>
  </si>
  <si>
    <t>Bydd eitemau data sydd ar goll gyda sylwad wedi ei roi, neu eitemau data gyda sylwad i esbonio gwall dilysiant yn cael eu lliwio'n ambr</t>
  </si>
  <si>
    <t>!</t>
  </si>
  <si>
    <t>If data for the current year or previous year is missing an "M" will indicate that validation is not possible</t>
  </si>
  <si>
    <t>Os yw'r data ar gyfer y flwyddyn gyfredol neu'r flwyddyn flaenorol ar goll, bydd y llythyren "M" yn dynodi nad yw'n bosibl gwirio</t>
  </si>
  <si>
    <t>Sylwad</t>
  </si>
  <si>
    <t>Please select your authority from the list provided</t>
  </si>
  <si>
    <t>NAVIGATION</t>
  </si>
  <si>
    <t>REQUIRED DATA ITEMS</t>
  </si>
  <si>
    <t>VALIDATION</t>
  </si>
  <si>
    <t>Rydyn yn cymryd yr agwedd yma i sicrhau fod awdurdodau yn cael y cyfleoedd gorau  i ddarparu data ar gyfer pob DP. Bydden ni ddim yn annog awdurdodau i ddefnyddio’r agwedd yma heblaw bod rhaid iddynt wneud hyn. Gydag achosion lle mae DP wedi cael eu casglu o’r blaen, bydden ni ddim yn derbyn y sampl.</t>
  </si>
  <si>
    <t>If you use a sample to calculate any indicators please flag this up in the relevant comments box.</t>
  </si>
  <si>
    <t>Os ydych yn defnyddio sampl i gyfrifo dangosyddion yna nodwch hyn yn y blwch sylwadau perthnasol.</t>
  </si>
  <si>
    <t>To use</t>
  </si>
  <si>
    <t>Authorities to use</t>
  </si>
  <si>
    <t>b</t>
  </si>
  <si>
    <t>Guidance Notes are included to assist in the completion of the form</t>
  </si>
  <si>
    <t>Mae canllawiau wedi'u cynnwys i'ch helpu chi i lenwi'r ffurflen</t>
  </si>
  <si>
    <t>GWYBODAETH AM Y DARPARWR</t>
  </si>
  <si>
    <t>Dewiswch eich awdurdod o'r rhestr a ddarparwyd</t>
  </si>
  <si>
    <t>Some cells derive values from other data items. These cells are coloured in dark grey. You will not be able to enter data into these cells.</t>
  </si>
  <si>
    <t>YearCode</t>
  </si>
  <si>
    <t>LACode</t>
  </si>
  <si>
    <t>V1 Comment</t>
  </si>
  <si>
    <t xml:space="preserve">The stages page provides you with an overview of how the form should be completed. It breaks the form down into 6 stages. For example, the process should start at stage 1 and as each stage and its subsidiary tables are completed you can check the PI outcomes in the summary tables. </t>
  </si>
  <si>
    <t>Mae'r tudalen camau yn rhoi trosolwg o sut ddylech chi gwblhau'r ffurflen. Y mae'n torri'r ffurflen yn 6 ran. Er enghraifft, dylai'r broses ddechrau ar gam 1, ar ôl i chi gwblhau pob cam a'r tablau atodol - gewch wirio canlyniadau'r DP yn nhabl cryno.</t>
  </si>
  <si>
    <t>Click here to start completing your form</t>
  </si>
  <si>
    <t>Clicio fan hyn i ddechrau cwblhau'r ffurflen</t>
  </si>
  <si>
    <t>FormRef</t>
  </si>
  <si>
    <t>DataValue</t>
  </si>
  <si>
    <t>LLYWIO</t>
  </si>
  <si>
    <t>Back to Home Page</t>
  </si>
  <si>
    <t>Yn ôl at yr Hafan</t>
  </si>
  <si>
    <t>Dilysiad 2</t>
  </si>
  <si>
    <t>Mae Dilysiad 2 yn cynnwys cymharu gwybodaeth a gyflwynwyd ar gyfer y flwyddyn flaenorol a chadw llygad am newidiadau mawr. Bydd y gwiriad yn tynnu sylw at eitemau data sydd wedi newid yn sylweddol rhwng blynyddoedd. Mae’r eitemau hyn yn cael eu nodi yng ngholofn D2 ar y daenlen.</t>
  </si>
  <si>
    <t>Band 1   £11,500 - £19,999</t>
  </si>
  <si>
    <t>Band 2   £20,000 - £26,999</t>
  </si>
  <si>
    <t>Band 3   £27,000 - £33,999</t>
  </si>
  <si>
    <t>Band 4   £34,000 - £53,999</t>
  </si>
  <si>
    <t>We will be permitting certain cases for sampling if your Local Authority cannot do a count. This method should only be used as a last resort.</t>
  </si>
  <si>
    <t>a</t>
  </si>
  <si>
    <t>18-64</t>
  </si>
  <si>
    <t>65+</t>
  </si>
  <si>
    <t>Ynys Môn</t>
  </si>
  <si>
    <t>For example to return to the home page click the "Back to Home Page" hyperlink</t>
  </si>
  <si>
    <t>Er enghraifft, cliciwch y ddolen 'Nôl i'r Hafan' i fynd yn ôl i'r hafan</t>
  </si>
  <si>
    <t>CELLOEDD LLE Y DISGWILIR I CHI DARPARU EITEMAU DATA</t>
  </si>
  <si>
    <t>On receiving the spreadsheet the cells requiring data items will have the following properties:</t>
  </si>
  <si>
    <t>Pan gewch y daenlen, lliwir y celloedd lle disgwylir i chi ddarparu eitemau data:</t>
  </si>
  <si>
    <t>Mae rhai celloedd yn deillio gwerthoedd o eitemau data eraill.  Lliwir y celloedd hyn gyda llwyd tywyll.  Ni chaniateir i chi fewnosod data yn y celloedd hyn.</t>
  </si>
  <si>
    <t>If you are unable to provide any data item, please leave the cell BLANK.  Do not enter text (NA or Not collected etc.) into any cell other than the comments cells.  We will assume that a zero in any cell signifies a zero count for this data item.</t>
  </si>
  <si>
    <t>• Casglu, coladu, dadansoddi ac agregu cofnodion ffigyrau sydd angen;</t>
  </si>
  <si>
    <t>Isle of Anglesey</t>
  </si>
  <si>
    <t>Gwynedd</t>
  </si>
  <si>
    <t>Conwy</t>
  </si>
  <si>
    <t>Sir Ddinbych</t>
  </si>
  <si>
    <t>Denbighshire</t>
  </si>
  <si>
    <t>Sir y Fflint</t>
  </si>
  <si>
    <t>Flintshire</t>
  </si>
  <si>
    <t>Wrecsam</t>
  </si>
  <si>
    <t>Wrexham</t>
  </si>
  <si>
    <t>Powys</t>
  </si>
  <si>
    <t>Sir Ceredigion</t>
  </si>
  <si>
    <t>Ceredigion</t>
  </si>
  <si>
    <t>Sir Benfro</t>
  </si>
  <si>
    <t>Pembrokeshire</t>
  </si>
  <si>
    <t>Sir Gaerfyrddin</t>
  </si>
  <si>
    <t>Stages</t>
  </si>
  <si>
    <t>LA no</t>
  </si>
  <si>
    <t>Lookup value</t>
  </si>
  <si>
    <t>Authorities English</t>
  </si>
  <si>
    <t>Authorities Welsh</t>
  </si>
  <si>
    <t>75+</t>
  </si>
  <si>
    <t>Dewiswch eich iaith penodol / Choose your preferred language</t>
  </si>
  <si>
    <t>PROVIDER DETAILS</t>
  </si>
  <si>
    <t>Please enter the name of the main contact in relation to this return</t>
  </si>
  <si>
    <t>Validation 3</t>
  </si>
  <si>
    <t>Dilysiad 3</t>
  </si>
  <si>
    <t>Camau</t>
  </si>
  <si>
    <t>Gellir gweld canllawiau DGG (Data Gwella Gwasanaethau) ar wefan Meincnodi Cymru</t>
  </si>
  <si>
    <t>Gellir gweld canllawiau MAC (Mesurau Atebolrwydd Cyhoeddus) ar wefan yr Uned Ddata</t>
  </si>
  <si>
    <t>SID guidance can be accessed on the Benchmarking Wales website</t>
  </si>
  <si>
    <t>PAM guidance can be accessed on the Data Unit website</t>
  </si>
  <si>
    <t>Validation 1 involves checking for common sense errors. These errors must be resolved before the spreadsheet is submitted to the Welsh Government.</t>
  </si>
  <si>
    <t>NSI guidance can be accessed on the Welsh Government website</t>
  </si>
  <si>
    <t>Mae Dilysiad 1 yn cynnwys chwilio am wallau sylfaenol. Mae’n rhaid dileu’r gwallau hyn cyn cyflwyno’r daenlen i’r Llywodraeth Cymru.</t>
  </si>
  <si>
    <t>Cewch gyrchu canllawiau NSI ar wefan yr Llywodraeth Cymru</t>
  </si>
  <si>
    <t>Home Text</t>
  </si>
  <si>
    <t>English text</t>
  </si>
  <si>
    <t>Welsh text</t>
  </si>
  <si>
    <t>Text to use</t>
  </si>
  <si>
    <t>Validation 3 involves checking for outliers in the data reported. Validation will flag any data that seems particularly high or low compared to the all Wales dataset for the previous year.</t>
  </si>
  <si>
    <t>A "H" will indicate that data indicated appears to be of a high value. Data should be checked and comments are required in the yellow box.</t>
  </si>
  <si>
    <t>An "L" will indicate that data indicated appears to be of a low value. Data should be checked and comments are required in the yellow box.</t>
  </si>
  <si>
    <t xml:space="preserve">Dull gorau bydd i gymryd hapsampl o 100 o achosion  ar gyfer yr achosion eithafol lle mae ddim yn bosibl i gynnal cyfrif o’r set gyfan. Allwn ni ddim derbyn samplau o lai na 100 o achosion. Os ydych gyda llai na 100 o achosion , bydd angen i chi gynnal cyfrif o’r  set gyfan. </t>
  </si>
  <si>
    <t>We are taking this approach to ensure that authorities have the best opportunities to provide data for every PI. We would discourage authorities from using this approach unless they really have to, and in cases where the PI has been collected before, we will not accept a sample.</t>
  </si>
  <si>
    <t>SAMPLING</t>
  </si>
  <si>
    <t>Validation 1</t>
  </si>
  <si>
    <t>Validation 2</t>
  </si>
  <si>
    <t>Validation 2 involves comparing information submitted for the previous year and looking for large changes. Validation will flag data items that have changed by more than a pre-defined amount between years. These data items are flagged in column V2 of the spreadsheet.</t>
  </si>
  <si>
    <t>Cells on tables 2a and 2b that require a 'client' count rather than a 'volume' of services count will be coloured in orange</t>
  </si>
  <si>
    <t>Bydd celloedd yn nhablau 2a a 2b sydd angen cael cyfrif 'cleient' yn hytrach na chyfrif 'cyfanswm' yn cael eu lliwio'n oren</t>
  </si>
  <si>
    <t>Table 1</t>
  </si>
  <si>
    <t>Tabl 1</t>
  </si>
  <si>
    <t>Mae dilysiant 3 yn gofyn am wirio allwerthau yn y data sy’n cael ei adrodd. Bydd dilysiant yn nodi unrhyw ddata sydd yn edrych yn uchel neu’n isel i gymharu á’r set ddata Cymru gyfan yn y flwyddyn flaenorol.</t>
  </si>
  <si>
    <t>Mae “H” yn dynodi fod y data wedi ei nodi i weld yn werth uchel. Dylai’r data cael ei wirio a rhaid rhoi sylwad yn y blwch melyn.</t>
  </si>
  <si>
    <t>Mae “L” yn dynodi fod y data wedi ei nodi i weld yn werth isel. Dylai’r data cael ei wirio ac rhaid rhoi sylwad yn y blwch melyn.</t>
  </si>
  <si>
    <t>Bydd rhai eitemau data’n cael eu poblogi o gasgliadau eraill. Ni fyddwch yn cael cofnodi data yn y celloedd hyn. Mae’r celloedd hyn wedi eu lliwio’n llwyd golau.</t>
  </si>
  <si>
    <t>Please select</t>
  </si>
  <si>
    <t>Dewiswch</t>
  </si>
  <si>
    <t>V1</t>
  </si>
  <si>
    <t>Welsh / Cymraeg</t>
  </si>
  <si>
    <t>English / Saesneg</t>
  </si>
  <si>
    <t>validations</t>
  </si>
  <si>
    <t>Welsh Translation</t>
  </si>
  <si>
    <t>General guidance for completing the form</t>
  </si>
  <si>
    <t>Canllawiau cyffredinol ar sut i gwblhau'r ffurflen</t>
  </si>
  <si>
    <t>You will be able to move from sheet to sheet by clicking the appropriate hyperlink.</t>
  </si>
  <si>
    <t>Defnyddiwch y cysylltiadau a ddarperir er mwyn symud o un adran i'r llall</t>
  </si>
  <si>
    <t>• Filling in, checking, amending, reviewing and, when completed, approving the form; and</t>
  </si>
  <si>
    <t>Os nad ydych yn gallu darparu unrhyw eitem ddata, gadewch y gell YN WAG.  Peidiwch â mewnosod unrhyw eiriau (Amherthnasol neu Heb eu casglu ayb) i unrhyw gell heblaw am y celloedd sylwadau.  Byddwn yn cymryd yn ganiataol fod sero mewn unrhyw gell yn dynodi'r rhif sero am yr eitem ddata hon.</t>
  </si>
  <si>
    <t xml:space="preserve">A yellow box is provided in each table for your comments. If any data items are missing then a comment must be added to the spreadsheet. </t>
  </si>
  <si>
    <t xml:space="preserve">Mae blwch melyn wedi ei ddarparu mewn bob tabl ar gyfer sylwadau. Os oes eitemau data ar goll, mae angen ychwanegu sylwadau i'r daenlen. </t>
  </si>
  <si>
    <t>DILYSU</t>
  </si>
  <si>
    <t>Dilysiad 1</t>
  </si>
  <si>
    <t>SAMPLU</t>
  </si>
  <si>
    <t>The Vale of Glamorgan</t>
  </si>
  <si>
    <t>English Text</t>
  </si>
  <si>
    <t>Please enter the telephone number for this contact</t>
  </si>
  <si>
    <t>Please enter the e-mail address for this contact</t>
  </si>
  <si>
    <t>Cofnodwch enw'r prif swyddog cyswllt sy'n ymwneud â'r ffurflen hon</t>
  </si>
  <si>
    <t>Cofnodwch rif ffôn y swyddog cyswllt yma</t>
  </si>
  <si>
    <t>Nodwch ebost y swyddog cyswllt</t>
  </si>
  <si>
    <t>• Llenwi, gwirio, diwygio, adolygu ac, ar ôl ei gwblhau, cymeradwyo’r ffurflen; ac</t>
  </si>
  <si>
    <t>Gradd y staff</t>
  </si>
  <si>
    <t>Oriau wedi’u cymryd</t>
  </si>
  <si>
    <t xml:space="preserve">Grade of staff </t>
  </si>
  <si>
    <t>Hours taken</t>
  </si>
  <si>
    <t xml:space="preserve">Band 5   £54,000+                   </t>
  </si>
  <si>
    <t>Comment</t>
  </si>
  <si>
    <t>Bydden ni’n caniatáu rhai achosion ar gyfer samplo os nad yw eich awdurdod lleol yn gallu cynnal cyfrif. Dylai’r  modd yma ond gael ei ddefnyddio pan fetha popeth arall.</t>
  </si>
  <si>
    <t>The best approach would be to take a random sample of 100 cases for those extreme cases where it is not possible to take a count of the whole set. We will not be able to accept samples of less than 100 cases, if you have less than 100 cases, you will need to take a count of the whole set.</t>
  </si>
  <si>
    <t>Please only include time spent on activities to prepare and send this return, such as:</t>
  </si>
  <si>
    <t>Cynhwyswch amser sydd wedi’i dreulio ar weithgareddau yn darparu ac anfon y ffurflen hon, megis:</t>
  </si>
  <si>
    <t>• Retrieval and saving the empty form;</t>
  </si>
  <si>
    <t>• Adalw a chadw’r ffurflen wag;</t>
  </si>
  <si>
    <t>• Collection, collation, analysis and aggregation of records and figures required;</t>
  </si>
  <si>
    <t>18+</t>
  </si>
  <si>
    <t>Carmarthenshire</t>
  </si>
  <si>
    <t>Abertawe</t>
  </si>
  <si>
    <t>Swansea</t>
  </si>
  <si>
    <t>Castell-nedd Port Talbot</t>
  </si>
  <si>
    <t>Neath Port Talbot</t>
  </si>
  <si>
    <t>Pen-y-bont ar Ogwr</t>
  </si>
  <si>
    <t>Bridgend</t>
  </si>
  <si>
    <t>Bro Morgannwg</t>
  </si>
  <si>
    <t>Caerdydd</t>
  </si>
  <si>
    <t>Cardiff</t>
  </si>
  <si>
    <t>Rhondda Cynon Taf</t>
  </si>
  <si>
    <t>Merthyr Tudful</t>
  </si>
  <si>
    <t>Merthyr Tydfil</t>
  </si>
  <si>
    <t>Caerffili</t>
  </si>
  <si>
    <t>Caerphilly</t>
  </si>
  <si>
    <t>Blaenau Gwent</t>
  </si>
  <si>
    <t>Torfaen</t>
  </si>
  <si>
    <t>Sir Fynwy</t>
  </si>
  <si>
    <t>Monmouthshire</t>
  </si>
  <si>
    <t>Casnewydd</t>
  </si>
  <si>
    <t>Newport</t>
  </si>
  <si>
    <t>Survey text</t>
  </si>
  <si>
    <t>Stages text</t>
  </si>
  <si>
    <t>Some data items will be populated from other data collections. You will not be able to enter data into these cells. These cells are coloured light grey.</t>
  </si>
  <si>
    <t>All cells requiring data will be coloured pale blue</t>
  </si>
  <si>
    <t>Lliwir y celloedd lle disgwylir i chi ddarparu eitemau data yn las golau</t>
  </si>
  <si>
    <t>Data items where no data is entered will be coloured red</t>
  </si>
  <si>
    <t>Lle nad oes eitemau data wedi eu cofnodi byddent yn cael eu lliwio'n goch</t>
  </si>
  <si>
    <t>Data items that pass validation will be coloured green</t>
  </si>
  <si>
    <t>Vale of Glamorgan</t>
  </si>
  <si>
    <t>Wales</t>
  </si>
  <si>
    <t>All ages</t>
  </si>
  <si>
    <t>Aged 16 to 64</t>
  </si>
  <si>
    <t>Aged 16 to 24</t>
  </si>
  <si>
    <t>Aged 18</t>
  </si>
  <si>
    <t>Aged 19</t>
  </si>
  <si>
    <t>Aged 20</t>
  </si>
  <si>
    <t>Aged 21</t>
  </si>
  <si>
    <t>Aged 22</t>
  </si>
  <si>
    <t>Aged 23</t>
  </si>
  <si>
    <t>Aged 24</t>
  </si>
  <si>
    <t>Aged 25 to 44</t>
  </si>
  <si>
    <t>Aged 45 to 64</t>
  </si>
  <si>
    <t>Aged 65 and over</t>
  </si>
  <si>
    <t>.</t>
  </si>
  <si>
    <t>Aged 65 to 74</t>
  </si>
  <si>
    <t>Aged 75 to 84</t>
  </si>
  <si>
    <t>Aged 85 and over</t>
  </si>
  <si>
    <t>Mid year estimate of population 2013</t>
  </si>
  <si>
    <t>https://statswales.wales.gov.uk/v/l3U</t>
  </si>
  <si>
    <t>Survey response burden</t>
  </si>
  <si>
    <t>Byrdwn wrth ymateb arolygon</t>
  </si>
  <si>
    <t>1</t>
  </si>
  <si>
    <t>2</t>
  </si>
  <si>
    <t>3</t>
  </si>
  <si>
    <t>4</t>
  </si>
  <si>
    <t>5</t>
  </si>
  <si>
    <t>6</t>
  </si>
  <si>
    <t>7</t>
  </si>
  <si>
    <t>8</t>
  </si>
  <si>
    <t>9</t>
  </si>
  <si>
    <t>10</t>
  </si>
  <si>
    <t>11</t>
  </si>
  <si>
    <t>12</t>
  </si>
  <si>
    <t>13</t>
  </si>
  <si>
    <t>14</t>
  </si>
  <si>
    <t>15</t>
  </si>
  <si>
    <t>16</t>
  </si>
  <si>
    <t>17</t>
  </si>
  <si>
    <t>18</t>
  </si>
  <si>
    <t>CH/001</t>
  </si>
  <si>
    <t>CH/002</t>
  </si>
  <si>
    <t>CH/003</t>
  </si>
  <si>
    <t>The number of contacts received by statutory children's social services during the year where a decision was made by the end of the next working day</t>
  </si>
  <si>
    <t>CH/004a</t>
  </si>
  <si>
    <t>Self</t>
  </si>
  <si>
    <t>CH/004b</t>
  </si>
  <si>
    <t>Relative</t>
  </si>
  <si>
    <t>CH/004c</t>
  </si>
  <si>
    <t>Friend or neighbour</t>
  </si>
  <si>
    <t>CH/004d</t>
  </si>
  <si>
    <t>Early intervention prevention service (Step-up)</t>
  </si>
  <si>
    <t>CH/004e</t>
  </si>
  <si>
    <t>Health</t>
  </si>
  <si>
    <t>CH/004f</t>
  </si>
  <si>
    <t>Education</t>
  </si>
  <si>
    <t>CH/004g</t>
  </si>
  <si>
    <t>Housing</t>
  </si>
  <si>
    <t>CH/004h</t>
  </si>
  <si>
    <t>Police</t>
  </si>
  <si>
    <t>CH/004i</t>
  </si>
  <si>
    <t>Probation</t>
  </si>
  <si>
    <t>CH/004j</t>
  </si>
  <si>
    <t>CH/004k</t>
  </si>
  <si>
    <t>Local Authority</t>
  </si>
  <si>
    <t>CH/004l</t>
  </si>
  <si>
    <t>Independent Hospital</t>
  </si>
  <si>
    <t>CH/004m</t>
  </si>
  <si>
    <t>Ambulance Service</t>
  </si>
  <si>
    <t>CH/004n</t>
  </si>
  <si>
    <t>Care Regulator</t>
  </si>
  <si>
    <t>CH/004o</t>
  </si>
  <si>
    <t>Provider</t>
  </si>
  <si>
    <t>CH/004p</t>
  </si>
  <si>
    <t>Advocate</t>
  </si>
  <si>
    <t>CH/004q</t>
  </si>
  <si>
    <t>Internal (Social Worker, Other Team)</t>
  </si>
  <si>
    <t>CH/004r</t>
  </si>
  <si>
    <t>Other</t>
  </si>
  <si>
    <t>CH/004</t>
  </si>
  <si>
    <t xml:space="preserve">Total </t>
  </si>
  <si>
    <t>Third Sector Organisation</t>
  </si>
  <si>
    <t>CH/005a</t>
  </si>
  <si>
    <t>CH/005b</t>
  </si>
  <si>
    <t>The number of contacts for children received by statutory Social Services during the year</t>
  </si>
  <si>
    <t>Information, Advice and Assistance (Referrals)</t>
  </si>
  <si>
    <t>CH/006</t>
  </si>
  <si>
    <t>CH/007a</t>
  </si>
  <si>
    <t>CH/007b</t>
  </si>
  <si>
    <t>CH/007c</t>
  </si>
  <si>
    <t>Needs were only able to be met with a care and support plan</t>
  </si>
  <si>
    <t>Needs were able to be met by any other means</t>
  </si>
  <si>
    <t>There were no eligible needs to meet</t>
  </si>
  <si>
    <t>CH/008</t>
  </si>
  <si>
    <t>CH/009a</t>
  </si>
  <si>
    <t>CH/009b</t>
  </si>
  <si>
    <t>CH/009c</t>
  </si>
  <si>
    <t>There was evidence of the active offer of Welsh</t>
  </si>
  <si>
    <t xml:space="preserve">The Active Offer of Welsh was accepted </t>
  </si>
  <si>
    <t>The assessment was undertaken using the language of choice</t>
  </si>
  <si>
    <t>CH/010</t>
  </si>
  <si>
    <t>The number of new assessments completed for children during the year undertaken in secure estate</t>
  </si>
  <si>
    <t>Plans</t>
  </si>
  <si>
    <t>CH/015</t>
  </si>
  <si>
    <t>CH/016</t>
  </si>
  <si>
    <t>Reviews</t>
  </si>
  <si>
    <t>CH/017</t>
  </si>
  <si>
    <t>The number of reviews of care and support plans and provision of support or financial support for children with a Special Guardianship Order that were due during the year</t>
  </si>
  <si>
    <t>CH/018a</t>
  </si>
  <si>
    <t>CH/018b</t>
  </si>
  <si>
    <t>CH/018c</t>
  </si>
  <si>
    <t>CH/018d</t>
  </si>
  <si>
    <t>CH/019a</t>
  </si>
  <si>
    <t>CH/019b</t>
  </si>
  <si>
    <t>CH/019c</t>
  </si>
  <si>
    <t>CH/019d</t>
  </si>
  <si>
    <t>CH/019e</t>
  </si>
  <si>
    <t>The total number of reviews due during the year that were not completed during the year</t>
  </si>
  <si>
    <t>Total</t>
  </si>
  <si>
    <t>CH/019</t>
  </si>
  <si>
    <t>CH/018</t>
  </si>
  <si>
    <t>CH/020</t>
  </si>
  <si>
    <t>The total number of Initial Strategy Meetings held during the year</t>
  </si>
  <si>
    <t>CH/021</t>
  </si>
  <si>
    <t>The total number of Strategy Discussions held during the year that progressed to Section 47 Enquiries</t>
  </si>
  <si>
    <t>CH/022</t>
  </si>
  <si>
    <t>The total number of Section 47 Enquiries completed during the year that progressed to Initial Child Protection Conference</t>
  </si>
  <si>
    <t>CH/023a</t>
  </si>
  <si>
    <t>CH/023b</t>
  </si>
  <si>
    <t>CH/023c</t>
  </si>
  <si>
    <t>CH/023d</t>
  </si>
  <si>
    <t>CH/023e</t>
  </si>
  <si>
    <t>CH/023f</t>
  </si>
  <si>
    <t>CH/023g</t>
  </si>
  <si>
    <t>CH/023h</t>
  </si>
  <si>
    <t>CH/023i</t>
  </si>
  <si>
    <t>CH/023j</t>
  </si>
  <si>
    <t>CH/023k</t>
  </si>
  <si>
    <t>Neglect</t>
  </si>
  <si>
    <t>Physical abuse</t>
  </si>
  <si>
    <t>Sexual abuse</t>
  </si>
  <si>
    <t>Emotional abuse</t>
  </si>
  <si>
    <t>Financial abuse</t>
  </si>
  <si>
    <t>Neglect and physical abuse</t>
  </si>
  <si>
    <t>Physical and sexual abuse</t>
  </si>
  <si>
    <t>Neglect and sexual abuse</t>
  </si>
  <si>
    <t>Neglect, physical and sexual Abuse</t>
  </si>
  <si>
    <t>The number of children during the year not deemed to be at risk of significant harm at child protection conference but still have need for Care and Support</t>
  </si>
  <si>
    <t>CH/024</t>
  </si>
  <si>
    <t>Of those children who were placed on the child protection register during the year, the number that has been previously registered under any category, at any time during the previous 12 months</t>
  </si>
  <si>
    <t>CH/025</t>
  </si>
  <si>
    <t>The total number of initial child protection conferences held within statutory timescales</t>
  </si>
  <si>
    <t>CH/026</t>
  </si>
  <si>
    <t>CH/027</t>
  </si>
  <si>
    <t>The total number of initial core group meetings held during the year</t>
  </si>
  <si>
    <t>CH/028</t>
  </si>
  <si>
    <t>The total number of initial core group meetings held during the year that were held within statutory timescales</t>
  </si>
  <si>
    <t>CH/029</t>
  </si>
  <si>
    <t>The total number of visits to children placed on the child protection register that were due during the year</t>
  </si>
  <si>
    <t>CH/030</t>
  </si>
  <si>
    <t>The total number of visits to children placed on the child protection register that were due during the year  that were completed within approved timescales</t>
  </si>
  <si>
    <t>CH/031</t>
  </si>
  <si>
    <t>The total number of reports of children who go missing during the year</t>
  </si>
  <si>
    <t>CH/032</t>
  </si>
  <si>
    <t>The total number of children who go missing during the year</t>
  </si>
  <si>
    <t>CH/033</t>
  </si>
  <si>
    <t>CH/034a</t>
  </si>
  <si>
    <t>CH/034b</t>
  </si>
  <si>
    <t>CH/034c</t>
  </si>
  <si>
    <t>Child sexual exploitation</t>
  </si>
  <si>
    <t>Child criminal exploitation</t>
  </si>
  <si>
    <t>Child trafficking</t>
  </si>
  <si>
    <t>CH/035</t>
  </si>
  <si>
    <t>The total number of days on the child protection register for children who were removed from the register during the year</t>
  </si>
  <si>
    <t>CH/036</t>
  </si>
  <si>
    <t>The total number of children removed (de-registered) from the child protection register during the year</t>
  </si>
  <si>
    <t>CH/023</t>
  </si>
  <si>
    <t>CH/034</t>
  </si>
  <si>
    <t>CH/037a</t>
  </si>
  <si>
    <t>CH/037b</t>
  </si>
  <si>
    <t>CH/037c</t>
  </si>
  <si>
    <t>The number of children becoming looked after during the year</t>
  </si>
  <si>
    <t>The number of new episodes of children becoming looked after during the year</t>
  </si>
  <si>
    <t>The number of part 6 care and support plans that were completed within 10 working days from the start of becoming looked after</t>
  </si>
  <si>
    <t>The number of statutory visits for children looked after that were due during the year</t>
  </si>
  <si>
    <t>The number of visits to children looked after that were completed within statutory timescales</t>
  </si>
  <si>
    <t>The total number of children looked after who returned home during the year</t>
  </si>
  <si>
    <t>The total number of children looked after who are not placed with parents, family or friends</t>
  </si>
  <si>
    <t>The total number of children looked after who are placed within Wales, but outside of the responsible local authority</t>
  </si>
  <si>
    <t>The total number of children looked after who are placed outside of Wales</t>
  </si>
  <si>
    <t>The total number of initial Pathway Plans due to be completed during the year</t>
  </si>
  <si>
    <t>The number of initial Pathway Plans due during the year that were completed</t>
  </si>
  <si>
    <t>The total number of young people during the year where a personal adviser was allocated as required</t>
  </si>
  <si>
    <t>CH/038</t>
  </si>
  <si>
    <t>CH/039</t>
  </si>
  <si>
    <t>CH/040</t>
  </si>
  <si>
    <t>CH/041</t>
  </si>
  <si>
    <t>CH/042</t>
  </si>
  <si>
    <t>CH/043</t>
  </si>
  <si>
    <t>CH/044</t>
  </si>
  <si>
    <t>CH/045</t>
  </si>
  <si>
    <t>CH/046</t>
  </si>
  <si>
    <t>CH/047</t>
  </si>
  <si>
    <t>CH/048</t>
  </si>
  <si>
    <t>CH/049</t>
  </si>
  <si>
    <t>CH/050</t>
  </si>
  <si>
    <t>CH/051</t>
  </si>
  <si>
    <t>CH/052</t>
  </si>
  <si>
    <t>CH/053a</t>
  </si>
  <si>
    <t>CH/053b</t>
  </si>
  <si>
    <t>CH/053c</t>
  </si>
  <si>
    <t>CH/053d</t>
  </si>
  <si>
    <t>CH/053e</t>
  </si>
  <si>
    <t>CH/053f</t>
  </si>
  <si>
    <t>category 1</t>
  </si>
  <si>
    <t>category 2</t>
  </si>
  <si>
    <t>category 3</t>
  </si>
  <si>
    <t>category 4</t>
  </si>
  <si>
    <t>category 5</t>
  </si>
  <si>
    <t>category 6</t>
  </si>
  <si>
    <t>CH/054a</t>
  </si>
  <si>
    <t>CH/054b</t>
  </si>
  <si>
    <t>CH/054c</t>
  </si>
  <si>
    <t>CH/054d</t>
  </si>
  <si>
    <t>the 12 months since leaving care</t>
  </si>
  <si>
    <t>the 13 -24 months since leaving care</t>
  </si>
  <si>
    <t>who left care in the 12 months preceding the collection year</t>
  </si>
  <si>
    <t>who left care in the 24 months preceding the collection year</t>
  </si>
  <si>
    <t>CH/055</t>
  </si>
  <si>
    <t>CH/056</t>
  </si>
  <si>
    <t>The total number of children during the year who received the Active Offer of advocacy</t>
  </si>
  <si>
    <t>CH/057</t>
  </si>
  <si>
    <t>The total number where an Independent Advocate was provided</t>
  </si>
  <si>
    <t>CH/007</t>
  </si>
  <si>
    <t>Of those, assessments completed during the year</t>
  </si>
  <si>
    <t>Reviews of support or financial support for children with Special Guardianship Orders</t>
  </si>
  <si>
    <t>Child protection reviews</t>
  </si>
  <si>
    <t>CH/018: The number of reviews of care and support plans, and provision of support or financial support, that were due during the year that were:</t>
  </si>
  <si>
    <t>Looked after reviews (including pathway plan reviews and pre-adoption reviews)</t>
  </si>
  <si>
    <t>reviews of children in need of care and support (including children supported by a direct payment)</t>
  </si>
  <si>
    <t>CH/034: The total number of reports of child exploitation received during the year that were:</t>
  </si>
  <si>
    <t>(Data for measure for CH/055 will be post-populated from the Children Looked After Census)</t>
  </si>
  <si>
    <t>TableRef</t>
  </si>
  <si>
    <t>RowRef</t>
  </si>
  <si>
    <t>ColRef</t>
  </si>
  <si>
    <t>Form links</t>
  </si>
  <si>
    <t>Completed</t>
  </si>
  <si>
    <t>%</t>
  </si>
  <si>
    <t>For example to go to 'Survey response burden' click the hyperlink</t>
  </si>
  <si>
    <t>Er enghraifft, cliciwch y ddolen i fynd i 'Byrdwn wrth ymateb arolygon'</t>
  </si>
  <si>
    <t>CH/009: The total number of comprehensive assessments completed during the year where there is evidence that the child has been seen:</t>
  </si>
  <si>
    <t>D1</t>
  </si>
  <si>
    <t>D1 Sylwad</t>
  </si>
  <si>
    <t>Cyfanswm</t>
  </si>
  <si>
    <t>CA/011</t>
  </si>
  <si>
    <t>CA/012</t>
  </si>
  <si>
    <t>CA/013a</t>
  </si>
  <si>
    <t>CA/013b</t>
  </si>
  <si>
    <t>CA/013c</t>
  </si>
  <si>
    <t>CA/013d</t>
  </si>
  <si>
    <t>CA/013e</t>
  </si>
  <si>
    <t>CA/013f</t>
  </si>
  <si>
    <t>CA/013g</t>
  </si>
  <si>
    <t>CA/013h</t>
  </si>
  <si>
    <t>CA/013i</t>
  </si>
  <si>
    <t>CA/013j</t>
  </si>
  <si>
    <t>CA/013k</t>
  </si>
  <si>
    <t>CA/013l</t>
  </si>
  <si>
    <t>CA/013m</t>
  </si>
  <si>
    <t>CA/013n</t>
  </si>
  <si>
    <t>CA/013o</t>
  </si>
  <si>
    <t>CA/013p</t>
  </si>
  <si>
    <t>CA/013q</t>
  </si>
  <si>
    <t>CA/013r</t>
  </si>
  <si>
    <t>CA/013</t>
  </si>
  <si>
    <t>CA/014</t>
  </si>
  <si>
    <t>CH/015: Of those, the total number where:</t>
  </si>
  <si>
    <t>CA/015a</t>
  </si>
  <si>
    <t>CA/015b</t>
  </si>
  <si>
    <t>CA/015c</t>
  </si>
  <si>
    <t>CA/015</t>
  </si>
  <si>
    <t>CA/016a</t>
  </si>
  <si>
    <t>CA/016b</t>
  </si>
  <si>
    <t>CA/016c</t>
  </si>
  <si>
    <t>The total number of young carers needs assessments undertaken during the year</t>
  </si>
  <si>
    <t>Needs could be met using a young carer’s support plan or care and support plan</t>
  </si>
  <si>
    <t>The Active Offer of Welsh was accepted</t>
  </si>
  <si>
    <t>CA/017a</t>
  </si>
  <si>
    <t>CA/017b</t>
  </si>
  <si>
    <t>The number of children or young people with a care and support plan who also have carer responsibilities</t>
  </si>
  <si>
    <t>CA/018</t>
  </si>
  <si>
    <t>CA/019</t>
  </si>
  <si>
    <t>The number of young carers support plans that were due to be reviewed during the year</t>
  </si>
  <si>
    <t>Of those, the number whose reviews were completed within statutory timescales</t>
  </si>
  <si>
    <t xml:space="preserve">The number of contacts from young carers received during the year </t>
  </si>
  <si>
    <t>The total number of contacts to statutory social serviced by young carers or professionals contacting the service on their behalf received during the year</t>
  </si>
  <si>
    <t xml:space="preserve">Of those identified, the number where advice and assistance was provided </t>
  </si>
  <si>
    <t>Young Carers, 2020-21</t>
  </si>
  <si>
    <t>This form has been split into 9 tables:</t>
  </si>
  <si>
    <t>Mae'r ffurflen hon wedi'i rhannu i 9 dabl:</t>
  </si>
  <si>
    <t>Children, Young people, and Young Carers</t>
  </si>
  <si>
    <t>The total number of children on the child protection register at 31 March</t>
  </si>
  <si>
    <t>The number of children looked after at 31 March</t>
  </si>
  <si>
    <t>The number of children receiving (S76) short breaks at 31 March</t>
  </si>
  <si>
    <t>The total number of children looked after at 31 March who have experienced three or more placements during the year</t>
  </si>
  <si>
    <t>The total number of children looked after on the 31 March who have experienced one or more changes of school during the year (excluding transitional arrangements, moves associated with adoption or moves home)</t>
  </si>
  <si>
    <t>The number of young carers with a support plan at 31 March</t>
  </si>
  <si>
    <t>P:\stats\Data Collection\02 PSS\COL01030 - SSDC - SSDA903,AD1,OC1,OC3 Children looked after\3 working files\data_link\Post_Population_PIs\PI_calcs.mdb</t>
  </si>
  <si>
    <t>P:\stats\Data Collection\02 PSS\COL01030 - SSDC - SSDA903,AD1,OC1,OC3 Children looked after\3 working files\Out_Of_County\CLA_Out_Of_County</t>
  </si>
  <si>
    <t>qry_CH/039</t>
  </si>
  <si>
    <t>qry_CH/043</t>
  </si>
  <si>
    <t>qry_CH/045</t>
  </si>
  <si>
    <t>qry_CH/046</t>
  </si>
  <si>
    <t>qry_CH/051</t>
  </si>
  <si>
    <t>local_authority_code</t>
  </si>
  <si>
    <t>CountOfchild_code</t>
  </si>
  <si>
    <t>qry_CH/037a</t>
  </si>
  <si>
    <t>qry_CH/037b</t>
  </si>
  <si>
    <t/>
  </si>
  <si>
    <t>Nifer y cysylltiadau a dderbyniwyd gan y gwasanaethau cymdeithasol plant statudol yn ystod y flwyddyn lle gwnaed penderfyniad erbyn diwedd y diwrnod gwaith nesaf</t>
  </si>
  <si>
    <t xml:space="preserve">Perthynas </t>
  </si>
  <si>
    <t>Ffrind neu gymydog</t>
  </si>
  <si>
    <t>Gwasanaeth atal ymyrraeth gynnar (Cam i fyny)</t>
  </si>
  <si>
    <t>Iechyd</t>
  </si>
  <si>
    <t>Addysg</t>
  </si>
  <si>
    <t>Tai</t>
  </si>
  <si>
    <t>Yr Heddlu</t>
  </si>
  <si>
    <t>Y Gwasanaeth Prawf</t>
  </si>
  <si>
    <t>Sefydliad y Trydydd Sector</t>
  </si>
  <si>
    <t>Awdurdod Lleol</t>
  </si>
  <si>
    <t>Ysbyty Annibynnol</t>
  </si>
  <si>
    <t>Gwasanaeth Ambiwlans</t>
  </si>
  <si>
    <t>Rheoleiddiwr Gofal</t>
  </si>
  <si>
    <t>Darparwr</t>
  </si>
  <si>
    <t>Eiriolwr</t>
  </si>
  <si>
    <t>Mewnol (Gweithiwr Cymdeithasol, Tîm Arall)</t>
  </si>
  <si>
    <t>Arall</t>
  </si>
  <si>
    <t xml:space="preserve">Lle nad oedd modd diwallu’r anghenion heblaw drwy gynllun gofal a chymorth </t>
  </si>
  <si>
    <t xml:space="preserve">Lle'r oedd modd diwallu’r anghenion drwy unrhyw ddull arall </t>
  </si>
  <si>
    <t xml:space="preserve">Lle nad oedd unrhyw anghenion cymwys i’w diwallu </t>
  </si>
  <si>
    <t>CH/009: Cyfanswm nifer yr asesiadau cynhwysfawr a gwblhawyd yn ystod y flwyddyn lle’r oedd tystiolaeth bod y plentyn wedi'i weld:</t>
  </si>
  <si>
    <t>Roedd tystiolaeth o'r cynnig rhagweithiol ar gyfer y Gymraeg</t>
  </si>
  <si>
    <t xml:space="preserve">Derbyniwyd y cynnig rhagweithiol ar gyfer y Gymraeg  </t>
  </si>
  <si>
    <t>Cafodd yr asesiad ei gynnal gan ddefnyddio’r ddewis iaith</t>
  </si>
  <si>
    <t>Nifer yr asesiadau newydd a gwblhawyd ar gyfer plant yn ystod y flwyddyn a gynhaliwyd mewn sefydliadau diogel</t>
  </si>
  <si>
    <t>O'r rheini, yr asesiadau a gwblhawyd yn ystod y flwyddyn</t>
  </si>
  <si>
    <t>Cynlluniau</t>
  </si>
  <si>
    <t>Adolygiadau</t>
  </si>
  <si>
    <t>Nifer yr adolygiadau o gynlluniau gofal a chymorth a darpariaeth cymorth neu gymorth ariannol i blant â Gorchymyn Gwarcheidiaeth Arbennig a oedd i fod i gael eu cynnal yn ystod y flwyddyn</t>
  </si>
  <si>
    <t>CH/018: Nifer yr adolygiadau o gynlluniau gofal a chymorth, a darpariaeth cymorth neu gymorth ariannol, a oedd i fod i gael eu cynnal yn ystod y flwyddyn a oedd yn:</t>
  </si>
  <si>
    <t>Adolygiadau amddiffyn plant</t>
  </si>
  <si>
    <t>Adolygiadau derbyn gofal (gan gynnwys adolygiadau o'r cynllun llwybr ac adolygiadau cyn mabwysiadu)</t>
  </si>
  <si>
    <t>Adolygiadau o blant sydd angen gofal a chymorth (gan gynnwys plant a gefnogir gan daliad uniongyrchol)</t>
  </si>
  <si>
    <t>Adolygiadau o gymorth neu gymorth ariannol i blant â Gorchmynion Gwarcheidiaeth Arbennig</t>
  </si>
  <si>
    <t>Cyfanswm nifer y Cyfarfodydd Strategaeth Cychwynnol a gynhaliwyd yn ystod y flwyddyn</t>
  </si>
  <si>
    <t>Cyfanswm nifer y Trafodaethau Strategaeth a gynhaliwyd yn ystod y flwyddyn a symudodd ymlaen i Ymholiadau Adran 47</t>
  </si>
  <si>
    <t>Cyfanswm nifer yr Ymholiadau Adran 47 a gwblhawyd yn ystod y flwyddyn a symudodd ymlaen i'r Gynhadledd Amddiffyn Plant Gychwynnol</t>
  </si>
  <si>
    <t>Esgeulustod</t>
  </si>
  <si>
    <t>Cam-drin corfforol</t>
  </si>
  <si>
    <t>Cam-drin rhywiol</t>
  </si>
  <si>
    <t>Cam-drin emosiynol</t>
  </si>
  <si>
    <t>Cam-drin ariannol</t>
  </si>
  <si>
    <t>Esgeulustod a cham-drin corfforol</t>
  </si>
  <si>
    <t>Cam-drin corfforol a rhywiol</t>
  </si>
  <si>
    <t>Esgeulustod a cham-drin rhywiol</t>
  </si>
  <si>
    <t>Esgeulustod, cam-drin corfforol a rhywiol</t>
  </si>
  <si>
    <t>O'r plant hynny a gafodd eu rhoi ar y gofrestr amddiffyn plant yn ystod y flwyddyn, y nifer a gofrestrwyd yn flaenorol o dan unrhyw gategori, ar unrhyw adeg yn ystod y 12 mis blaenorol</t>
  </si>
  <si>
    <t>Cyfanswm nifer y cynadleddau amddiffyn plant cychwynnol a gynhaliwyd o fewn amserlenni statudol</t>
  </si>
  <si>
    <t>Cyfanswm nifer yr ymweliadau â phlant a osodwyd ar y gofrestr amddiffyn plant a oedd i fod i gael eu cynnal yn ystod y flwyddyn a gwblhawyd o fewn amserlenni cymeradwy</t>
  </si>
  <si>
    <t>Cyfanswm nifer yr adroddiadau am blant sy'n mynd ar goll yn ystod y flwyddyn</t>
  </si>
  <si>
    <t>CH/034: Cyfanswm nifer yr adroddiadau am gamfanteisio ar blant a dderbyniwyd yn ystod y flwyddyn a oedd yn:</t>
  </si>
  <si>
    <t>Camfanteisio'n rhywiol ar blant</t>
  </si>
  <si>
    <t>Camfanteisio’n droseddol ar blant</t>
  </si>
  <si>
    <t>Masnachu plant</t>
  </si>
  <si>
    <t>Cyfanswm nifer y diwrnodau ar y gofrestr amddiffyn plant ar gyfer plant a dynnwyd oddi ar y gofrestr yn ystod y flwyddyn</t>
  </si>
  <si>
    <t>Cyfanswm nifer y plant a dynnwyd (dadgofrestru) o'r gofrestr amddiffyn plant yn ystod y flwyddyn</t>
  </si>
  <si>
    <t>Nifer y plant a ddechreuodd dderbyn gofal yn ystod y flwyddyn</t>
  </si>
  <si>
    <t>Nifer yr episodau newydd o blant a ddechreuodd dderbyn gofal yn ystod y flwyddyn</t>
  </si>
  <si>
    <t>Nifer y cynlluniau gofal a chymorth rhan 6 a gwblhawyd o fewn 10 diwrnod gwaith i ddechrau derbyn gofal</t>
  </si>
  <si>
    <t>Nifer y plant sy'n derbyn gofal ar 31 Mawrth</t>
  </si>
  <si>
    <t>Nifer yr ymweliadau statudol ar gyfer plant sy'n derbyn gofal a oedd i fod i gael eu cynnal yn ystod y flwyddyn</t>
  </si>
  <si>
    <t>Nifer yr ymweliadau â phlant sy'n derbyn gofal a gwblhawyd o fewn amserlenni statudol</t>
  </si>
  <si>
    <t>Cyfanswm nifer y plant sy'n derbyn gofal ar 31 Mawrth sydd wedi profi un neu ragor o newidiadau yn yr ysgol yn ystod y flwyddyn (ac eithrio trefniadau pontio, symud sy'n gysylltiedig â mabwysiadu neu symud cartref)</t>
  </si>
  <si>
    <t>Cyfanswm nifer y plant sy'n derbyn gofal a ddychwelodd adref yn ystod y flwyddyn</t>
  </si>
  <si>
    <t>Cyfanswm nifer y Cynlluniau Llwybr cychwynnol sydd i'w cwblhau yn ystod y flwyddyn</t>
  </si>
  <si>
    <t>Nifer y Cynlluniau Llwybr cychwynnol a oedd i fod i gael eu cwblhau yn ystod y flwyddyn a gwblhawyd</t>
  </si>
  <si>
    <t>Cyfanswm nifer y bobl ifanc yn ystod y flwyddyn lle dyrannwyd cynghorydd personol yn ôl y gofyn</t>
  </si>
  <si>
    <t>y 12 mis ers gadael gofal</t>
  </si>
  <si>
    <t>y 13 -24 mis ers gadael gofal</t>
  </si>
  <si>
    <t>(Bydd data ar gyfer mesur ar gyfer CH/055 yn cael ei ôl-boblogi o'r Cyfrifiad Plant sy'n Derbyn Gofal)</t>
  </si>
  <si>
    <t>Cyfanswm nifer y plant yn ystod y flwyddyn a dderbyniodd y Cynnig Gweithredol o eiriolaeth</t>
  </si>
  <si>
    <t>Cyfanswm y nifer lle darparwyd Eiriolwr Annibynnol</t>
  </si>
  <si>
    <t>Gofalwyr Ifanc, 2020-21</t>
  </si>
  <si>
    <t xml:space="preserve">Nifer y cysylltiadau gan ofalwyr ifanc a dderbyniwyd yn ystod y flwyddyn </t>
  </si>
  <si>
    <t>Gellid diwallu’r anghenion gan ddefnyddio cynllun cymorth gofalwr ifanc neu gynllun gofal a chymorth</t>
  </si>
  <si>
    <t>Derbyniwyd y cynnig rhagweithiol ar gyfer y Gymraeg</t>
  </si>
  <si>
    <t>Nifer y gofalwyr ifanc sydd â chynllun cymorth ar 31 Mawrth</t>
  </si>
  <si>
    <t>Nifer y plant neu'r bobl ifanc sydd â chynllun gofal a chymorth sydd hefyd â chyfrifoldebau gofalwyr</t>
  </si>
  <si>
    <t>CH/015: O'r rheini, y cyfanswm lle:</t>
  </si>
  <si>
    <t>categori 2</t>
  </si>
  <si>
    <t>categori 3</t>
  </si>
  <si>
    <t>categori 4</t>
  </si>
  <si>
    <t>categori 5</t>
  </si>
  <si>
    <t>categori 6</t>
  </si>
  <si>
    <t>categori 1</t>
  </si>
  <si>
    <t>a adawodd ofal yn y 12 mis cyn y flwyddyn gasglu</t>
  </si>
  <si>
    <t>a adawodd ofal yn y 24 mis cyn y flwyddyn gasglu</t>
  </si>
  <si>
    <t>Table 8 - Young Carers (CH8)</t>
  </si>
  <si>
    <t>Tabl 8 - Gofalwyr Ifanc (CH8)</t>
  </si>
  <si>
    <t xml:space="preserve">Plant a Theuluoedd, 2020-21
</t>
  </si>
  <si>
    <t>Plant, Pobl Ifanc a Gofalwyr Ifanc</t>
  </si>
  <si>
    <t>Under 1</t>
  </si>
  <si>
    <t>Age</t>
  </si>
  <si>
    <t>Number of pre-birth child protection conferences convened during the year</t>
  </si>
  <si>
    <t xml:space="preserve">Nifer y cynadleddau amddiffyn plant cyn geni a gynhaliwyd yn ystod y flwyddyn </t>
  </si>
  <si>
    <t>Oedran</t>
  </si>
  <si>
    <t>1 oed</t>
  </si>
  <si>
    <t>(Data for measure 33 will be post-populated from the Looked After Children Census)</t>
  </si>
  <si>
    <t>(Bydd data ar gyfer mesur 33 yn cael ei ôl-boblogi o'r Cyfrifiad Plant sy'n Derbyn Gofal)</t>
  </si>
  <si>
    <t>Table 1 - Referrals (CH1)</t>
  </si>
  <si>
    <t>Table 2 - Assessments (CH2)</t>
  </si>
  <si>
    <t>Tabl 4 - Adolygiadau (CH4)</t>
  </si>
  <si>
    <t>Tabl 6 - Plant sy'n Derbyn Gofal (CH6)</t>
  </si>
  <si>
    <t>99</t>
  </si>
  <si>
    <t>CH1</t>
  </si>
  <si>
    <t>CH2</t>
  </si>
  <si>
    <t>CH3</t>
  </si>
  <si>
    <t>CH4</t>
  </si>
  <si>
    <t>CH5</t>
  </si>
  <si>
    <t>CH6</t>
  </si>
  <si>
    <t>CH7</t>
  </si>
  <si>
    <t>Of which:</t>
  </si>
  <si>
    <t>Reviews of children in need of care and support (including children supported by a direct payment)</t>
  </si>
  <si>
    <t>CH/012</t>
  </si>
  <si>
    <t>CH/013</t>
  </si>
  <si>
    <t>The number of new assessments that were requested by the child or family during the year where a previous assessment had been completed in the previous 12 months</t>
  </si>
  <si>
    <t>CH/014c</t>
  </si>
  <si>
    <t>CH/014b</t>
  </si>
  <si>
    <t>CH/014a</t>
  </si>
  <si>
    <t>CH/011a</t>
  </si>
  <si>
    <t>CH/011b</t>
  </si>
  <si>
    <t>The number of new assessments completed for children during the year that were completed within statutory timescales</t>
  </si>
  <si>
    <t>DescriptionEnglish</t>
  </si>
  <si>
    <t>DescriptionWelsh</t>
  </si>
  <si>
    <t>SortOrder</t>
  </si>
  <si>
    <t>Hierarchy</t>
  </si>
  <si>
    <t>NotesEnglish</t>
  </si>
  <si>
    <t>NotesWelsh</t>
  </si>
  <si>
    <t>CH/001: The number of contacts for children received by statutory Social Services during the year</t>
  </si>
  <si>
    <t>CH/003: The number of contacts received by statutory children's social services during the year where a decision was made by the end of the next working day</t>
  </si>
  <si>
    <t>CH/004a: Self</t>
  </si>
  <si>
    <t>CH/004b: Relative</t>
  </si>
  <si>
    <t>CH/004c: Friend or neighbour</t>
  </si>
  <si>
    <t>CH/004d: Early intervention prevention service (Step-up)</t>
  </si>
  <si>
    <t>CH/004e: Health</t>
  </si>
  <si>
    <t>CH/004f: Education</t>
  </si>
  <si>
    <t>CH/004g: Housing</t>
  </si>
  <si>
    <t>CH/004h: Police</t>
  </si>
  <si>
    <t>CH/004i: Probation</t>
  </si>
  <si>
    <t>CH/004j: Third Sector Organisation</t>
  </si>
  <si>
    <t>CH/004k: Local Authority</t>
  </si>
  <si>
    <t>CH/004l: Independent Hospital</t>
  </si>
  <si>
    <t>CH/004m: Ambulance Service</t>
  </si>
  <si>
    <t>CH/004n: Care Regulator</t>
  </si>
  <si>
    <t>CH/004o: Provider</t>
  </si>
  <si>
    <t>CH/004p: Advocate</t>
  </si>
  <si>
    <t xml:space="preserve">CH/004: Total </t>
  </si>
  <si>
    <t>CH/014</t>
  </si>
  <si>
    <t>CH/005a: The number where physical punishment by a parent or carer was a factor</t>
  </si>
  <si>
    <t>CH/005b: The number where physical punishment by a parent or carer was the only factor</t>
  </si>
  <si>
    <t>CH/006: The total number of new assessments completed for children during the year</t>
  </si>
  <si>
    <t>CH/007a: Needs were only able to be met with a care and support plan</t>
  </si>
  <si>
    <t>CH/007b: Needs were able to be met by any other means</t>
  </si>
  <si>
    <t>CH/007c: There were no eligible needs to meet</t>
  </si>
  <si>
    <t xml:space="preserve">CH/007: Total </t>
  </si>
  <si>
    <t>CH/009a: There was evidence of the active offer of Welsh</t>
  </si>
  <si>
    <t xml:space="preserve">CH/009b: The Active Offer of Welsh was accepted </t>
  </si>
  <si>
    <t>CH/009c: The assessment was undertaken using the language of choice</t>
  </si>
  <si>
    <t>CH/010: The number of new assessments completed for children during the year undertaken in secure estate</t>
  </si>
  <si>
    <t>CH/011a: The number where physical punishment by a parent or carer was a factor</t>
  </si>
  <si>
    <t>CH/011b: The number where physical punishment by a parent or carer was the only factor</t>
  </si>
  <si>
    <t>CH/012: The number of new assessments completed for children during the year that were completed within statutory timescales</t>
  </si>
  <si>
    <t>CH/013: The number of new assessments that were requested by the child or family during the year where a previous assessment had been completed in the previous 12 months</t>
  </si>
  <si>
    <t>CH/014a: Needs were only able to be met with a care and support plan</t>
  </si>
  <si>
    <t>CH/014b: Needs were able to be met by any other means</t>
  </si>
  <si>
    <t>CH/014c: There were no eligible needs to meet</t>
  </si>
  <si>
    <t xml:space="preserve">CH/014: Total </t>
  </si>
  <si>
    <t>CH/015: The total number of children with a care and support plan at 31 March</t>
  </si>
  <si>
    <t>CH/016: The total number of children with a care and support plan where needs a met through a Direct Payment at 31 March</t>
  </si>
  <si>
    <t>CH/018a: Child protection reviews</t>
  </si>
  <si>
    <t>CH/018b: Looked after reviews (including pathway plan reviews and pre-adoption reviews)</t>
  </si>
  <si>
    <t>CH/018c: Reviews of children in need of care and support (including children supported by a direct payment)</t>
  </si>
  <si>
    <t>CH/018d: Reviews of support or financial support for children with Special Guardianship Orders</t>
  </si>
  <si>
    <t xml:space="preserve">CH/018: Total </t>
  </si>
  <si>
    <t>CH/019a: Child protection reviews</t>
  </si>
  <si>
    <t>CH/019b: Looked after reviews (including pathway plan reviews and pre-adoption reviews)</t>
  </si>
  <si>
    <t>CH/019c: reviews of children in need of care and support (including children supported by a direct payment)</t>
  </si>
  <si>
    <t>CH/019d: Reviews of support or financial support for children with Special Guardianship Orders</t>
  </si>
  <si>
    <t xml:space="preserve">CH/019: Total </t>
  </si>
  <si>
    <t>CH/022: The total number of Section 47 Enquiries completed during the year that progressed to Initial Child Protection Conference</t>
  </si>
  <si>
    <t>CH/023a: Neglect</t>
  </si>
  <si>
    <t>CH/023b: Physical abuse</t>
  </si>
  <si>
    <t>CH/023c: Sexual abuse</t>
  </si>
  <si>
    <t>CH/023d: Emotional abuse</t>
  </si>
  <si>
    <t>CH/023e: Financial abuse</t>
  </si>
  <si>
    <t>CH/023f: Neglect and physical abuse</t>
  </si>
  <si>
    <t>CH/023g: Physical and sexual abuse</t>
  </si>
  <si>
    <t>CH/023h: Neglect and sexual abuse</t>
  </si>
  <si>
    <t>CH/023i: Neglect, physical and sexual Abuse</t>
  </si>
  <si>
    <t>CH/023j: The number of children during the year not deemed to be at risk of significant harm at child protection conference but still have need for Care and Support</t>
  </si>
  <si>
    <t>CH/023k: The number of children during the year not deemed to be at risk of significant harm at child protection conference and no additional eligible needs were identified</t>
  </si>
  <si>
    <t>CH/024: Of those children who were placed on the child protection register during the year, the number that has been previously registered under any category, at any time during the previous 12 months</t>
  </si>
  <si>
    <t>CH/026: The total number of children on the child protection register at 31 March</t>
  </si>
  <si>
    <t>CH/027: The total number of initial core group meetings held during the year</t>
  </si>
  <si>
    <t>CH/028: The total number of initial core group meetings held during the year that were held within statutory timescales</t>
  </si>
  <si>
    <t>CH/029: The total number of visits to children placed on the child protection register that were due during the year</t>
  </si>
  <si>
    <t>CH/030: The total number of visits to children placed on the child protection register that were due during the year  that were completed within approved timescales</t>
  </si>
  <si>
    <t>CH/031: The total number of reports of children who go missing during the year</t>
  </si>
  <si>
    <t>CH/032: The total number of children who go missing during the year</t>
  </si>
  <si>
    <t>CH/034a: Child sexual exploitation</t>
  </si>
  <si>
    <t>CH/034b: Child criminal exploitation</t>
  </si>
  <si>
    <t>CH/034c: Child trafficking</t>
  </si>
  <si>
    <t xml:space="preserve">CH/034: Total </t>
  </si>
  <si>
    <t>CH/035: The total number of days on the child protection register for children who were removed from the register during the year</t>
  </si>
  <si>
    <t>CH/036: The total number of children removed (de-registered) from the child protection register during the year</t>
  </si>
  <si>
    <t>CA3/002: Number of pre-birth child protection conferences convened during the year</t>
  </si>
  <si>
    <t>CH/037a: The number of children becoming looked after during the year</t>
  </si>
  <si>
    <t>CH/037b: The number of new episodes of children becoming looked after during the year</t>
  </si>
  <si>
    <t>CH/037c: The number of new episodes of children becoming looked after during the year, where the total concurrent time in care lasted 10 working days or more</t>
  </si>
  <si>
    <t>CH/038: The number of part 6 care and support plans that were completed within 10 working days from the start of becoming looked after</t>
  </si>
  <si>
    <t>CH/039: The number of children looked after at 31 March</t>
  </si>
  <si>
    <t>CH/040: The number of children receiving (S76) short breaks at 31 March</t>
  </si>
  <si>
    <t>CH/041: The number of statutory visits for children looked after that were due during the year</t>
  </si>
  <si>
    <t>CH/043: The total number of children looked after at 31 March who have experienced three or more placements during the year</t>
  </si>
  <si>
    <t>CH/044: The total number of children looked after on the 31 March who have experienced one or more changes of school during the year (excluding transitional arrangements, moves associated with adoption or moves home)</t>
  </si>
  <si>
    <t>CH/045: The total number of children looked after who returned home during the year</t>
  </si>
  <si>
    <t>CH/046: The total number of children looked after who are not placed with parents, family or friends</t>
  </si>
  <si>
    <t>CH/047: The total number of children looked after who are placed within Wales, but outside of the responsible local authority</t>
  </si>
  <si>
    <t>CH/048: The total number of children looked after who are placed outside of Wales</t>
  </si>
  <si>
    <t>CH/049: The total number of initial Pathway Plans due to be completed during the year</t>
  </si>
  <si>
    <t>CH/051: The total number of young people during the year where a personal adviser was allocated as required</t>
  </si>
  <si>
    <t>CH/052: The total number of care leavers who experience homelessness during the year (As defined by the Housing (Wales) Act 2014) within 12 months of leaving care</t>
  </si>
  <si>
    <t>CH/053a: category 1</t>
  </si>
  <si>
    <t>CH/053b: category 2</t>
  </si>
  <si>
    <t>CH/053c: category 3</t>
  </si>
  <si>
    <t>CH/053d: category 4</t>
  </si>
  <si>
    <t>CH/053e: category 5</t>
  </si>
  <si>
    <t>CH/053f: category 6</t>
  </si>
  <si>
    <t xml:space="preserve">Ch/053: Total </t>
  </si>
  <si>
    <t>CH/054a: the 12 months since leaving care</t>
  </si>
  <si>
    <t>CH/054b: the 13 -24 months since leaving care</t>
  </si>
  <si>
    <t>CH/054c: who left care in the 12 months preceding the collection year</t>
  </si>
  <si>
    <t>CH/054d: who left care in the 24 months preceding the collection year</t>
  </si>
  <si>
    <t>CH/055: The number of young people leaving care who move into a ‘When I am Ready’ placement</t>
  </si>
  <si>
    <t>CA/011: The total number of contacts to statutory social serviced by young carers or professionals contacting the service on their behalf received during the year</t>
  </si>
  <si>
    <t xml:space="preserve">CA/012: Of those identified, the number where advice and assistance was provided </t>
  </si>
  <si>
    <t>CA/013a: Self</t>
  </si>
  <si>
    <t>CA/013b: Relative</t>
  </si>
  <si>
    <t>CA/013c: Friend or neighbour</t>
  </si>
  <si>
    <t>CA/013d: Early intervention prevention service (Step-up)</t>
  </si>
  <si>
    <t>CA/013e: Health</t>
  </si>
  <si>
    <t>CA/013f: Education</t>
  </si>
  <si>
    <t>CA/013g: Housing</t>
  </si>
  <si>
    <t>CA/013h: Police</t>
  </si>
  <si>
    <t>CA/013i: Probation</t>
  </si>
  <si>
    <t>CA/013j: Third Sector Organisation</t>
  </si>
  <si>
    <t>CA/013k: Local Authority</t>
  </si>
  <si>
    <t>CA/013l: Independent Hospital</t>
  </si>
  <si>
    <t>CA/013m: Ambulance Service</t>
  </si>
  <si>
    <t>CA/013n: Care Regulator</t>
  </si>
  <si>
    <t>CA/013o: Provider</t>
  </si>
  <si>
    <t>CA/013p: Advocate</t>
  </si>
  <si>
    <t>CA/013q: Internal (Social Worker, Other Team)</t>
  </si>
  <si>
    <t>CA/013r: Other</t>
  </si>
  <si>
    <t xml:space="preserve">CA/013: Total </t>
  </si>
  <si>
    <t>CA/014: The total number of young carers needs assessments undertaken during the year</t>
  </si>
  <si>
    <t>CA/015a: Needs could be met using a young carer’s support plan or care and support plan</t>
  </si>
  <si>
    <t>CA/015b: Needs were able to be met by any other means</t>
  </si>
  <si>
    <t>CA/015c: There were no eligible needs to meet</t>
  </si>
  <si>
    <t xml:space="preserve">CA/015: Total </t>
  </si>
  <si>
    <t>CA/016a: There was evidence of the active offer of Welsh</t>
  </si>
  <si>
    <t>CA/016b: The Active Offer of Welsh was accepted</t>
  </si>
  <si>
    <t>CA/016c: The assessment was undertaken using the language of choice</t>
  </si>
  <si>
    <t>CA/017a: The number of young carers with a support plan at 31 March</t>
  </si>
  <si>
    <t>CA/017b: The number of children or young people with a care and support plan who also have carer responsibilities</t>
  </si>
  <si>
    <t>CA/018: The number of young carers support plans that were due to be reviewed during the year</t>
  </si>
  <si>
    <t>CA/019: Of those, the number whose reviews were completed within statutory timescales</t>
  </si>
  <si>
    <t>Number</t>
  </si>
  <si>
    <t>Nifer</t>
  </si>
  <si>
    <t>Aged under 1</t>
  </si>
  <si>
    <t>Aged 1-4</t>
  </si>
  <si>
    <t>Aged 5-9</t>
  </si>
  <si>
    <t>Aged 10-15</t>
  </si>
  <si>
    <t>Table 1: Information, Advice and Assistance (Referrals)</t>
  </si>
  <si>
    <t>Table 2: Assessments</t>
  </si>
  <si>
    <t>Tabl 2: Asesiadau</t>
  </si>
  <si>
    <t>Table 3: Plans</t>
  </si>
  <si>
    <t>Tabl 3: Cynlluniau</t>
  </si>
  <si>
    <t>Table 4: Reviews</t>
  </si>
  <si>
    <t>Table 4: Adolygiadau</t>
  </si>
  <si>
    <t>Table 5: Safeguarding</t>
  </si>
  <si>
    <t>Tabl 5: Diogelu</t>
  </si>
  <si>
    <t>The total number of children reported during the year where child exploitation was a factor</t>
  </si>
  <si>
    <t>Cyfanswm nifer y plant a gofnodwyd yn ystod y flwyddyn lle'r oedd camfanteisio ar blant yn ffactor</t>
  </si>
  <si>
    <t>Of which were:</t>
  </si>
  <si>
    <t>Tabl 7: Eiriolaeth</t>
  </si>
  <si>
    <t>Table 6: Children Looked After</t>
  </si>
  <si>
    <t>Tabl 6: Plant sy'n Derbyn Gofal</t>
  </si>
  <si>
    <t>Table 2: Assessments – All Assessments undertaken for Carers During the Year</t>
  </si>
  <si>
    <t>Tabl 2: Asesiadau – Pob Asesiad a gynhaliwyd ar gyfer Gofalwyr Yn ystod y Flwyddyn</t>
  </si>
  <si>
    <t>Table 8: Young Carers</t>
  </si>
  <si>
    <t>Tabl 8: Gofalwyr Ifanc</t>
  </si>
  <si>
    <t>Dan 1 oed</t>
  </si>
  <si>
    <t>Children who were placed on the child protection register during the collection year</t>
  </si>
  <si>
    <t>Category of abuse</t>
  </si>
  <si>
    <t>Cyfanswm nifer y bobl ifanc sydd wedi cael profiad o ofal, sydd yn y categorïau canlynol ar 31 Mawrth:</t>
  </si>
  <si>
    <t>The total number of care leavers in categories 2,3 and 4</t>
  </si>
  <si>
    <t>Cyfanswm nifer y rhai sy'n gadael gofal yng nghategorïau 2, 3 a 4</t>
  </si>
  <si>
    <t>tblLookupRowRefCH1</t>
  </si>
  <si>
    <t>tblLookupTableCH1</t>
  </si>
  <si>
    <t>tblLookupColRefCH1</t>
  </si>
  <si>
    <t>qry_CH/055</t>
  </si>
  <si>
    <t>Table 7: Advocacy</t>
  </si>
  <si>
    <t>ColumnRef</t>
  </si>
  <si>
    <t>IAA: Information, Advice and Assistance (Referrals)</t>
  </si>
  <si>
    <t>IAA: Source of referral</t>
  </si>
  <si>
    <t>IAA: Number where physical punishment by a parent or carer was a factor</t>
  </si>
  <si>
    <t>Assessments: Number of new assessments that were requested by the child or family during the year where a previous assessment had been completed in the previous 12 months</t>
  </si>
  <si>
    <t>Plans: Plans</t>
  </si>
  <si>
    <t>Reviews: Number of reviews of care and support plans and provision of support or financial support for children with a Special Guardianship Order that were due during the year</t>
  </si>
  <si>
    <t>Reviews: The number of reviews completed within statutory timescales</t>
  </si>
  <si>
    <t>Safegaurding: Safegaurding information</t>
  </si>
  <si>
    <t>Safegaurding: Category of abuse by age</t>
  </si>
  <si>
    <t>Safegaurding: The number of children during the year not deemed to be at risk of significant harm at child protection conference</t>
  </si>
  <si>
    <t>Safegaurding: Children who were placed on the child protection register during the collection year</t>
  </si>
  <si>
    <t>Safegaurding: The total number of children reported during the year where child exploitation was a factor</t>
  </si>
  <si>
    <t>Removal from the children protection register during the year</t>
  </si>
  <si>
    <t>Safegaurding: Removal from the children protection register during the year</t>
  </si>
  <si>
    <t>Safegaurding: Pre-birth child protection conferences convened during the year</t>
  </si>
  <si>
    <t>Children Looked After: Children Looke After information</t>
  </si>
  <si>
    <t>Children Looked After: The total number of care experienced young people in the following categories at the 31 March</t>
  </si>
  <si>
    <t>Children Looked After: The total number of care leavers in categories 2,3 and 4 who have completed at least 3 consecutive months of employment, education or training in:</t>
  </si>
  <si>
    <t>Children Looked After: The total number of care leavers in categories 2,3 and 4</t>
  </si>
  <si>
    <t>Children Looked After: The number of young people leaving care who move into a ‘When I am Ready’ placement</t>
  </si>
  <si>
    <t>Advocacy: Advocacy</t>
  </si>
  <si>
    <t>Children Carers: Information, Advice and Assistance (Referrals)</t>
  </si>
  <si>
    <t>Children Carers: IAA Carers source of referral</t>
  </si>
  <si>
    <t>Children Carers: All carer assessments undertaken for Carers During the Year</t>
  </si>
  <si>
    <t>Children Carers: The number of young carers needs assessments completed during the year</t>
  </si>
  <si>
    <t>Children Carers: Care plans</t>
  </si>
  <si>
    <t>Children Carers: Care reviews</t>
  </si>
  <si>
    <t>Aged 16-18</t>
  </si>
  <si>
    <t>1-4 Oed</t>
  </si>
  <si>
    <t>5-9 Oed</t>
  </si>
  <si>
    <t>10-15 Oed</t>
  </si>
  <si>
    <t>16-18 Oed</t>
  </si>
  <si>
    <t>Age Total</t>
  </si>
  <si>
    <t>Cyfanswm Oedran</t>
  </si>
  <si>
    <t>Table 6 - Children Looked After (CH6)</t>
  </si>
  <si>
    <t>Tabl 1 - Atgyfeiriadau (CH1)</t>
  </si>
  <si>
    <t>Tabl 2 - Asesiadau (CH2)</t>
  </si>
  <si>
    <t>Tabl 3 - Cynlluniau (CH3)</t>
  </si>
  <si>
    <t>Tabl 5 - Diogelu - (CH5)</t>
  </si>
  <si>
    <t>Tabl 7 - Eiriolaeth (CH7)</t>
  </si>
  <si>
    <t>Table 5 - Safeguarding (CH5)</t>
  </si>
  <si>
    <t>Table 4 - Reviews (CH4)</t>
  </si>
  <si>
    <t>Table 3 - Plans (CH3)</t>
  </si>
  <si>
    <t>Table 7 - Advocacy (CH7)</t>
  </si>
  <si>
    <t>Wedi ei gwblhau</t>
  </si>
  <si>
    <t>Dolennau ffurflen</t>
  </si>
  <si>
    <t>O'r rhain:</t>
  </si>
  <si>
    <t>O'r rhain roedd:</t>
  </si>
  <si>
    <t>Tabl 1: Gwybodaeth, Cyngor a Chymorth (Atgyfeiriadau)</t>
  </si>
  <si>
    <t>Assessments</t>
  </si>
  <si>
    <t>Asesiadau</t>
  </si>
  <si>
    <t>Nifer yr asesiadau newydd ar gyfer plant yn ystod y flwyddyn a gwblhawyd o fewn yr amserlenni statudol</t>
  </si>
  <si>
    <t>Plant a gafodd eu rhoi ar y gofrestr amddiffyn plant yn ystod y flwyddyn gasglu</t>
  </si>
  <si>
    <t>Cyfanswm nifer yr adroddiadau am gamfanteisio ar blant a dderbyniwyd yn ystod y flwyddyn a oedd:</t>
  </si>
  <si>
    <t>Tynnu oddi ar y gofrestr amddiffyn plant yn ystod y flwyddyn</t>
  </si>
  <si>
    <t>Neither reduced, maintained nor mitigated the need for support</t>
  </si>
  <si>
    <t>Heb leihau, cynnal na lliniaru'r angen am gymorth</t>
  </si>
  <si>
    <t>Categori o gamdriniaeth</t>
  </si>
  <si>
    <t>-</t>
  </si>
  <si>
    <t>CH/006b</t>
  </si>
  <si>
    <t>The number of contacts for children received by statutory Social Services during the year where advice or assistance was provided</t>
  </si>
  <si>
    <t>CH/004r: Internal (Social Worker, Other Team)</t>
  </si>
  <si>
    <t>CH/004q: Other</t>
  </si>
  <si>
    <t>Assessments: The total number of new assessments completed for children during the year where</t>
  </si>
  <si>
    <t>CH/008b</t>
  </si>
  <si>
    <t>of those, where there is evidence that the child has been seen</t>
  </si>
  <si>
    <t>The number of assessments for children completed (CH/006) during the year where:</t>
  </si>
  <si>
    <t>This data collection is being undertaken by the Welsh Government</t>
  </si>
  <si>
    <t>The Welsh Government are monitoring the burden placed on local authorities completing the data collection forms This helps us when planning future changes to data collection forms We would be grateful if you could assist us by completing the table below</t>
  </si>
  <si>
    <t>Please enter the time it has taken you (and any colleagues) to prepare and send the return A number of staff employed in different roles may have been involved You are asked to count the hours spent by staff in each full time equivalent annual salary band indicated below You will need to round staff salaries to the nearest £1,000</t>
  </si>
  <si>
    <t xml:space="preserve">• Sending the form back to the Welsh Government </t>
  </si>
  <si>
    <t>Of those, the number of new comprehensive assessments completed for children during the year</t>
  </si>
  <si>
    <t>51: The total number of children that were placed on the Child Protection Register during the year under the category of:</t>
  </si>
  <si>
    <t>The total number of assessments completed during the year where:</t>
  </si>
  <si>
    <t>Where:</t>
  </si>
  <si>
    <t>Lle:</t>
  </si>
  <si>
    <t>The number of reviews of care and support plans and provision of financial support that were due during the year</t>
  </si>
  <si>
    <t>The number of Initial Strategy Meetings for children concluded during the collection year</t>
  </si>
  <si>
    <t>The number of Strategy Meetings held during the year that progressed to Section 47 enquiries</t>
  </si>
  <si>
    <t>The number of initial child protection conferences held during the collection year that were held within statutory timescales</t>
  </si>
  <si>
    <t>The number of statutory visits for children looked after that were due during the year that were completed within statutory timescales</t>
  </si>
  <si>
    <t>The total number of initial Pathway Plans due during the year that were completed within timescales</t>
  </si>
  <si>
    <t>The total number “Active Offers” of advocacy for children during the year where an Independent</t>
  </si>
  <si>
    <t>The total number “Active Offers” of advocacy for children during the year where an Independent Professional Advocate was provided</t>
  </si>
  <si>
    <t>The number of support plans for adult carers due to be reviewed during the year that were completed within statutory timescales</t>
  </si>
  <si>
    <t>CA/013: The number of contacts received for young carers by statutory children’s services during the year received from</t>
  </si>
  <si>
    <t>CA/015: The number of carers assessments completed for children during the year where:</t>
  </si>
  <si>
    <t>Assessments: Number of New/Comprehensive assessments completed for children during the year</t>
  </si>
  <si>
    <t>Assessments: The total number of more comprehensive assessments for children completed during the year for children who were born at the time the assessment concluded, and who had been seen</t>
  </si>
  <si>
    <t>Assessments: The number of new assessments completed for children during the year undertaken in secure estate</t>
  </si>
  <si>
    <t>Assessments: The number where physical punishment by a parent or carer was a factor</t>
  </si>
  <si>
    <t>Assessments: The number of new assessments completed for children during the year that were completed within statutory timescales</t>
  </si>
  <si>
    <t>CH/008b: of those, where there is evidence that the child has been seen</t>
  </si>
  <si>
    <t>CH/006b: Of those, the number of new comprehensive assessments completed for children during the year</t>
  </si>
  <si>
    <t>CH/002: The number of contacts for children received by statutory Social Services during the year where advice or assistance was provided</t>
  </si>
  <si>
    <t>CH/008: The total number of more comprehensive assessments for children completed during the year for children who were born at the time the assessment concluded</t>
  </si>
  <si>
    <t>CH/017: The number of reviews of care and support plans and provision of financial support that were due during the year</t>
  </si>
  <si>
    <t>CH/019e: The total number of reviews due during the year that were not completed during the year</t>
  </si>
  <si>
    <t>CH/020: The number of Initial Strategy Meetings for children concluded during the collection year</t>
  </si>
  <si>
    <t>CH/021: The number of Strategy Meetings held during the year that progressed to Section 47 enquiries</t>
  </si>
  <si>
    <t xml:space="preserve">CH/023: Total </t>
  </si>
  <si>
    <t>CH/025: The number of initial child protection conferences held during the collection year that were held within statutory timescales</t>
  </si>
  <si>
    <t>CH/033: The total number of children reported during the year where child exploitation was a factor</t>
  </si>
  <si>
    <t>CH/042: The number of statutory visits for children looked after that were due during the year that were completed within statutory timescales</t>
  </si>
  <si>
    <t>CH/050: The total number of initial Pathway Plans due during the year that were completed within timescales</t>
  </si>
  <si>
    <t>CH/056: The total number “Active Offers” of advocacy for children during the year where an Independent</t>
  </si>
  <si>
    <t>CH/057: The total number “Active Offers” of advocacy for children during the year where an Independent Professional Advocate was provided</t>
  </si>
  <si>
    <t>qry_CH/037c</t>
  </si>
  <si>
    <t>qry_CH/040</t>
  </si>
  <si>
    <t>(Data for measures CH/037a, CH/037b and CH/037c will be post-populated from the Children Looked After Census)</t>
  </si>
  <si>
    <t>(Bydd data ar gyfer mesurau CH/037a, CH/037b a CH/037c yn cael eu hôl-boblogi o'r Cyfrifiad Plant sy'n Derbyn Gofal)</t>
  </si>
  <si>
    <t>Nifer yr asesiadau ar gyfer plant a gwblhawyd (CH/006) yn ystod y flwyddyn, lle:</t>
  </si>
  <si>
    <t>Cyfanswm nifer yr asesiadau a gwblhawyd yn ystod y flwyddyn, lle:</t>
  </si>
  <si>
    <t xml:space="preserve">Nifer y Cyfarfodydd Strategaeth Cychwynnol i blant a gafodd eu cwblhau yn ystod y flwyddyn gasglu </t>
  </si>
  <si>
    <t>Nifer y Cyfarfodydd Strategaeth a gynhaliwyd yn ystod y flwyddyn a symudodd ymlaen at ymholiadau Adran 47</t>
  </si>
  <si>
    <t xml:space="preserve">Mae Llywodraeth Cymru yn casglu y data yma </t>
  </si>
  <si>
    <t xml:space="preserve">Mae’r Llywodraeth Cymru yn monitro’r baich ar awdurdodau lleol sy’n cwblhau’r ffurflenni data Mae hyn yn ein helpu ni i gynllunio newidiadau yn y dyfodol i ffurflenni casglu data Fe fyddem yn gwerthfawrogi os gallech chi ein helpu ni drwy gwblhau’r tabl isod </t>
  </si>
  <si>
    <t>Cofnodwch yr amser a gymerodd i chi (ac unrhyw gydweithwyr) ddarparu ac anfon y ffurflen Efallai bod nifer o staff sydd wedi’u cyflogi mewn swyddi gwahanol wedi cymryd rhan Rydym yn gofyn i chi gyfrif yr oriau mae staff wedi’u dreulio ar gyfer pob band cyflog blynyddol cyfwerth ag amser llawn wedi’i ddangos isod Fe fyddwch angen talgrynnu cyflogau staff i’r £1,000 agosaf</t>
  </si>
  <si>
    <t xml:space="preserve">• Anfon y ffurflen i’r Llywodraeth Cymru </t>
  </si>
  <si>
    <t>51: Cyfanswm nifer y plant a osodwyd ar y Gofrestr Amddiffyn Plant yn ystod y flwyddyn o dan gategori:</t>
  </si>
  <si>
    <t xml:space="preserve">Nifer yr adolygiadau o gynlluniau gofal a chymorth a oedd i ddigwydd yn ystod y flwyddyn, a’r cymorth ariannol a oedd i gael ei ddarparu yn ystod y cyfnod hwnnw </t>
  </si>
  <si>
    <t>O’r rheini, nifer yr asesiadau cynhwysfawr newydd a gafodd eu cwblhau ar gyfer plant yn ystod y flwyddyn</t>
  </si>
  <si>
    <t>o'r rheini, lle mae tystiolaeth bod y plentyn wedi'i weld</t>
  </si>
  <si>
    <t>Can't load full results</t>
  </si>
  <si>
    <t>Nifer y cynadleddau amddiffyn plant cychwynnol a gynhaliwyd yn ystod y flwyddyn gasglu a gynhaliwyd o fewn amserlenni statudol</t>
  </si>
  <si>
    <t>Mae nifer y cynadleddau amddiffyn plant cychwynnol a gynhaliwyd yn ystod y flwyddyn casglu a gynhaliwyd o fewn yr amserlenni statudol</t>
  </si>
  <si>
    <t>The number of initial child protection conferences held during the year of collection are within statutory timescales</t>
  </si>
  <si>
    <t>CA / 015: Nifer yr asesiadau gofalwyr a gwblhawyd ar gyfer plant yn ystod y flwyddyn:</t>
  </si>
  <si>
    <t>CA / 013: Nifer y cysylltiadau a dderbyniwyd ar gyfer gofalwyr ifanc gan wasanaethau plant statudol yn ystod y flwyddyn a dderbyniwyd oddi wrth</t>
  </si>
  <si>
    <t xml:space="preserve">Nifer y cynlluniau cymorth ar gyfer gofalwyr sy'n oedolion sydd i fod i gael eu hadolygu yn ystod y flwyddyn a gwblhawyd o fewn amserlenni statudol
 </t>
  </si>
  <si>
    <t>The total number of contacts received during the year where:</t>
  </si>
  <si>
    <t>Cyfanswm nifer y cysylltiadau a dderbyniwyd yn ystod y flwyddyn:</t>
  </si>
  <si>
    <t>Cyfanswm nifer yr asesiadau a gwblhawyd yn ystod y flwyddyn:</t>
  </si>
  <si>
    <t>The total number of children with a care and support plan where needs are met through a Direct Payment at 31st March</t>
  </si>
  <si>
    <t>Nifer y Cyfarfodydd Strategaeth Cychwynnol i blant a ddaeth i ben yn ystod y flwyddyn gasglu</t>
  </si>
  <si>
    <t>Nifer y Cyfarfodydd Strategaeth a gynhaliwyd yn ystod y flwyddyn a symudodd ymlaen i ymholiadau Adran 47</t>
  </si>
  <si>
    <t>CH/053</t>
  </si>
  <si>
    <t>CA/002</t>
  </si>
  <si>
    <t>Yr unigolyn ei hun</t>
  </si>
  <si>
    <t>Lle nad oedd unrhyw anghenion cymwys i'w diwallu</t>
  </si>
  <si>
    <t>The number of children with a care and support plan at 31st March</t>
  </si>
  <si>
    <t xml:space="preserve">Reviews of support or financial support for children with Special Guardianship Orders </t>
  </si>
  <si>
    <t>Adolygiadau plant sy'n derbyn gofal (gan gynnwys adolygiadau cynlluniau llwybr ac adolygiadau cyn mabwysiadu)</t>
  </si>
  <si>
    <t>Adolygiadau o blant sydd angen gofal a chymorth (gan gynnwys plant a gefnogir drwy daliad uniongyrchol)</t>
  </si>
  <si>
    <t>Cyfanswm nifer yr adolygiadau a oedd i fod i gael eu cynnal yn ystod y flwyddyn na chafodd eu cwblhau yn ystod y flwyddyn</t>
  </si>
  <si>
    <t>Reviews: The total number of reviews due during the year that were not completed during the year</t>
  </si>
  <si>
    <t>The total number of Section 47 enquiries completed during the year that progressed to Initial Child Protection Conference</t>
  </si>
  <si>
    <t>Cyfanswm nifer yr ymholiadau Adran 47 a gwblhawyd yn ystod y flwyddyn a symudodd ymlaen i Gynhadledd Amddiffyn Plant Gychwynnol</t>
  </si>
  <si>
    <t>The number of children looked after at 31st March</t>
  </si>
  <si>
    <t>The number of young people leaving care who move into a ‘When I am Ready’ placement during the year</t>
  </si>
  <si>
    <t>Nifer y bobl ifanc sy'n gadael gofal sy'n symud i leoliad 'Pan Fydda i'n Barod' yn ystod y flwyddyn</t>
  </si>
  <si>
    <t>The total number of “Active Offers” of advocacy for children during the year</t>
  </si>
  <si>
    <t>Cyfanswm y "Cynigion Rhagweithioll" o eiriolaeth i blant yn ystod y flwyddyn lle darparwyd Eiriolwr Proffesiynol Annibynnol</t>
  </si>
  <si>
    <t>The number of support plans for young carers due to be reviewed during the year that were completed within statutory timescales</t>
  </si>
  <si>
    <t xml:space="preserve">Nifer y cynlluniau cymorth ar gyfer gofalwyr ifanc sydd i fod i gael eu hadolygu yn ystod y flwyddyn a gwblhawyd o fewn amserlenni statudol </t>
  </si>
  <si>
    <t>*Where there are concerns that an unborn child may be at future risk of significant harm, local authority children’s social services may decide to convene a child protection conference prior to the child’s birth. If more than one pre-birth child protection conference is convened for the same child, only one should be counted.</t>
  </si>
  <si>
    <t>(Data for measures CH/039, CH/040, CH/043, CH/045, CH/046, CH/047and CH/048 will be post-populated from the Children Looked After Census)</t>
  </si>
  <si>
    <t>(Bydd data ar gyfer mesurau CH/039, CH/040, CH/043, CH/045, CH/046, CH047 a CH/048 yn cael eu hôl-boblogi o'r Cyfrifiad Plant sy'n Derbyn Gofal)</t>
  </si>
  <si>
    <t>qry_CH/037c_d</t>
  </si>
  <si>
    <t xml:space="preserve">No of children becoming looked after during year  </t>
  </si>
  <si>
    <t>Of these, No of new episodes</t>
  </si>
  <si>
    <t>Or these, No of new episodes more than 10 days</t>
  </si>
  <si>
    <t>The total number children receiving (S76) short-term breaks at 31st march.</t>
  </si>
  <si>
    <t>The total number children looked after at 31st March who have experienced three or more
placements during the year.</t>
  </si>
  <si>
    <t>The total number of children looked after who returned home during the year. Those with legal code V2 and C2 only.</t>
  </si>
  <si>
    <t>The total number of children looked after who are not placed with parents, family or friends at the end of the collection year.</t>
  </si>
  <si>
    <t>The number of young people leaving care who move into a ‘When I am Ready’ placement during
the year.</t>
  </si>
  <si>
    <t>The total number of children looked after who are placed within Wales, but outside of the
responsible local authority.</t>
  </si>
  <si>
    <t>The total number of children looked after at the end of the collection year who are placed outside
of Wales.</t>
  </si>
  <si>
    <t>Code</t>
  </si>
  <si>
    <t>202021512111</t>
  </si>
  <si>
    <t>202021512121</t>
  </si>
  <si>
    <t>202021512131</t>
  </si>
  <si>
    <t>202021512211</t>
  </si>
  <si>
    <t>202021512221</t>
  </si>
  <si>
    <t>202021512231</t>
  </si>
  <si>
    <t>202021512241</t>
  </si>
  <si>
    <t>202021512251</t>
  </si>
  <si>
    <t>202021512261</t>
  </si>
  <si>
    <t>202021512271</t>
  </si>
  <si>
    <t>202021512281</t>
  </si>
  <si>
    <t>202021512291</t>
  </si>
  <si>
    <t>2020215122101</t>
  </si>
  <si>
    <t>2020215122111</t>
  </si>
  <si>
    <t>2020215122121</t>
  </si>
  <si>
    <t>2020215122131</t>
  </si>
  <si>
    <t>2020215122141</t>
  </si>
  <si>
    <t>2020215122151</t>
  </si>
  <si>
    <t>2020215122161</t>
  </si>
  <si>
    <t>2020215122171</t>
  </si>
  <si>
    <t>2020215122181</t>
  </si>
  <si>
    <t>2020215122991</t>
  </si>
  <si>
    <t>202021512311</t>
  </si>
  <si>
    <t>202021512321</t>
  </si>
  <si>
    <t>202021512411</t>
  </si>
  <si>
    <t>202021512421</t>
  </si>
  <si>
    <t>202021512511</t>
  </si>
  <si>
    <t>202021512521</t>
  </si>
  <si>
    <t>202021512531</t>
  </si>
  <si>
    <t>2020215125991</t>
  </si>
  <si>
    <t>202021512611</t>
  </si>
  <si>
    <t>202021512621</t>
  </si>
  <si>
    <t>202021512711</t>
  </si>
  <si>
    <t>202021512721</t>
  </si>
  <si>
    <t>202021512731</t>
  </si>
  <si>
    <t>202021512811</t>
  </si>
  <si>
    <t>202021512911</t>
  </si>
  <si>
    <t>202021512921</t>
  </si>
  <si>
    <t>2020215121011</t>
  </si>
  <si>
    <t>2020215121111</t>
  </si>
  <si>
    <t>2020215121121</t>
  </si>
  <si>
    <t>2020215121131</t>
  </si>
  <si>
    <t>2020215121141</t>
  </si>
  <si>
    <t>20202151211991</t>
  </si>
  <si>
    <t>2020215121211</t>
  </si>
  <si>
    <t>2020215121221</t>
  </si>
  <si>
    <t>2020215121311</t>
  </si>
  <si>
    <t>2020215121321</t>
  </si>
  <si>
    <t>2020215121331</t>
  </si>
  <si>
    <t>2020215121341</t>
  </si>
  <si>
    <t>2020215121351</t>
  </si>
  <si>
    <t>20202151213991</t>
  </si>
  <si>
    <t>2020215121411</t>
  </si>
  <si>
    <t>2020215121421</t>
  </si>
  <si>
    <t>2020215121431</t>
  </si>
  <si>
    <t>2020215121441</t>
  </si>
  <si>
    <t>20202151214991</t>
  </si>
  <si>
    <t>2020215121511</t>
  </si>
  <si>
    <t>2020215121611</t>
  </si>
  <si>
    <t>2020215121621</t>
  </si>
  <si>
    <t>2020215121631</t>
  </si>
  <si>
    <t>2020215121711</t>
  </si>
  <si>
    <t>2020215121712</t>
  </si>
  <si>
    <t>2020215121713</t>
  </si>
  <si>
    <t>2020215121714</t>
  </si>
  <si>
    <t>2020215121715</t>
  </si>
  <si>
    <t>20202151217199</t>
  </si>
  <si>
    <t>2020215121721</t>
  </si>
  <si>
    <t>2020215121722</t>
  </si>
  <si>
    <t>2020215121723</t>
  </si>
  <si>
    <t>2020215121724</t>
  </si>
  <si>
    <t>2020215121725</t>
  </si>
  <si>
    <t>20202151217299</t>
  </si>
  <si>
    <t>2020215121731</t>
  </si>
  <si>
    <t>2020215121732</t>
  </si>
  <si>
    <t>2020215121733</t>
  </si>
  <si>
    <t>2020215121734</t>
  </si>
  <si>
    <t>2020215121735</t>
  </si>
  <si>
    <t>20202151217399</t>
  </si>
  <si>
    <t>2020215121741</t>
  </si>
  <si>
    <t>2020215121742</t>
  </si>
  <si>
    <t>2020215121743</t>
  </si>
  <si>
    <t>2020215121744</t>
  </si>
  <si>
    <t>2020215121745</t>
  </si>
  <si>
    <t>20202151217499</t>
  </si>
  <si>
    <t>2020215121751</t>
  </si>
  <si>
    <t>2020215121752</t>
  </si>
  <si>
    <t>2020215121753</t>
  </si>
  <si>
    <t>2020215121754</t>
  </si>
  <si>
    <t>2020215121755</t>
  </si>
  <si>
    <t>20202151217599</t>
  </si>
  <si>
    <t>2020215121761</t>
  </si>
  <si>
    <t>2020215121762</t>
  </si>
  <si>
    <t>2020215121763</t>
  </si>
  <si>
    <t>2020215121764</t>
  </si>
  <si>
    <t>2020215121765</t>
  </si>
  <si>
    <t>20202151217699</t>
  </si>
  <si>
    <t>2020215121771</t>
  </si>
  <si>
    <t>2020215121772</t>
  </si>
  <si>
    <t>2020215121773</t>
  </si>
  <si>
    <t>2020215121774</t>
  </si>
  <si>
    <t>2020215121775</t>
  </si>
  <si>
    <t>20202151217799</t>
  </si>
  <si>
    <t>2020215121781</t>
  </si>
  <si>
    <t>2020215121782</t>
  </si>
  <si>
    <t>2020215121783</t>
  </si>
  <si>
    <t>2020215121784</t>
  </si>
  <si>
    <t>2020215121785</t>
  </si>
  <si>
    <t>20202151217899</t>
  </si>
  <si>
    <t>2020215121791</t>
  </si>
  <si>
    <t>2020215121792</t>
  </si>
  <si>
    <t>2020215121793</t>
  </si>
  <si>
    <t>2020215121794</t>
  </si>
  <si>
    <t>2020215121795</t>
  </si>
  <si>
    <t>20202151217999</t>
  </si>
  <si>
    <t>20202151217991</t>
  </si>
  <si>
    <t>20202151217992</t>
  </si>
  <si>
    <t>20202151217993</t>
  </si>
  <si>
    <t>20202151217994</t>
  </si>
  <si>
    <t>20202151217995</t>
  </si>
  <si>
    <t>202021512179999</t>
  </si>
  <si>
    <t>2020215121811</t>
  </si>
  <si>
    <t>2020215121821</t>
  </si>
  <si>
    <t>2020215121911</t>
  </si>
  <si>
    <t>2020215121921</t>
  </si>
  <si>
    <t>2020215121931</t>
  </si>
  <si>
    <t>2020215121941</t>
  </si>
  <si>
    <t>2020215121951</t>
  </si>
  <si>
    <t>2020215121961</t>
  </si>
  <si>
    <t>2020215121971</t>
  </si>
  <si>
    <t>2020215121981</t>
  </si>
  <si>
    <t>2020215121991</t>
  </si>
  <si>
    <t>2020215122011</t>
  </si>
  <si>
    <t>2020215122021</t>
  </si>
  <si>
    <t>2020215122031</t>
  </si>
  <si>
    <t>2020215122041</t>
  </si>
  <si>
    <t>20202151220991</t>
  </si>
  <si>
    <t>20202151221111</t>
  </si>
  <si>
    <t>20202151221211</t>
  </si>
  <si>
    <t>2020215122211</t>
  </si>
  <si>
    <t>2020215122311</t>
  </si>
  <si>
    <t>2020215122321</t>
  </si>
  <si>
    <t>2020215122331</t>
  </si>
  <si>
    <t>2020215122341</t>
  </si>
  <si>
    <t>2020215122351</t>
  </si>
  <si>
    <t>2020215122361</t>
  </si>
  <si>
    <t>2020215122371</t>
  </si>
  <si>
    <t>2020215122381</t>
  </si>
  <si>
    <t>2020215122391</t>
  </si>
  <si>
    <t>20202151223101</t>
  </si>
  <si>
    <t>20202151223111</t>
  </si>
  <si>
    <t>20202151223121</t>
  </si>
  <si>
    <t>20202151223131</t>
  </si>
  <si>
    <t>20202151223141</t>
  </si>
  <si>
    <t>20202151223151</t>
  </si>
  <si>
    <t>20202151223161</t>
  </si>
  <si>
    <t>20202151223171</t>
  </si>
  <si>
    <t>20202151223181</t>
  </si>
  <si>
    <t>2020215122411</t>
  </si>
  <si>
    <t>2020215122421</t>
  </si>
  <si>
    <t>2020215122431</t>
  </si>
  <si>
    <t>2020215122441</t>
  </si>
  <si>
    <t>2020215122451</t>
  </si>
  <si>
    <t>2020215122461</t>
  </si>
  <si>
    <t>20202151224991</t>
  </si>
  <si>
    <t>2020215122511</t>
  </si>
  <si>
    <t>2020215122521</t>
  </si>
  <si>
    <t>2020215122631</t>
  </si>
  <si>
    <t>2020215122641</t>
  </si>
  <si>
    <t>2020215122711</t>
  </si>
  <si>
    <t>2020215122811</t>
  </si>
  <si>
    <t>2020215122821</t>
  </si>
  <si>
    <t>2020215122911</t>
  </si>
  <si>
    <t>2020215122921</t>
  </si>
  <si>
    <t>2020215123011</t>
  </si>
  <si>
    <t>2020215123021</t>
  </si>
  <si>
    <t>2020215123031</t>
  </si>
  <si>
    <t>2020215123041</t>
  </si>
  <si>
    <t>2020215123051</t>
  </si>
  <si>
    <t>2020215123061</t>
  </si>
  <si>
    <t>2020215123071</t>
  </si>
  <si>
    <t>2020215123081</t>
  </si>
  <si>
    <t>2020215123091</t>
  </si>
  <si>
    <t>20202151230101</t>
  </si>
  <si>
    <t>20202151230111</t>
  </si>
  <si>
    <t>20202151230121</t>
  </si>
  <si>
    <t>20202151230131</t>
  </si>
  <si>
    <t>20202151230141</t>
  </si>
  <si>
    <t>20202151230151</t>
  </si>
  <si>
    <t>20202151230161</t>
  </si>
  <si>
    <t>20202151230171</t>
  </si>
  <si>
    <t>20202151230181</t>
  </si>
  <si>
    <t>20202151230991</t>
  </si>
  <si>
    <t>2020215123111</t>
  </si>
  <si>
    <t>2020215123121</t>
  </si>
  <si>
    <t>2020215123131</t>
  </si>
  <si>
    <t>2020215123141</t>
  </si>
  <si>
    <t>20202151231991</t>
  </si>
  <si>
    <t>2020215123211</t>
  </si>
  <si>
    <t>2020215123221</t>
  </si>
  <si>
    <t>2020215123231</t>
  </si>
  <si>
    <t>2020215123311</t>
  </si>
  <si>
    <t>2020215123321</t>
  </si>
  <si>
    <t>2020215123411</t>
  </si>
  <si>
    <t>2020215123421</t>
  </si>
  <si>
    <t>202021514111</t>
  </si>
  <si>
    <t>202021514121</t>
  </si>
  <si>
    <t>202021514131</t>
  </si>
  <si>
    <t>202021514211</t>
  </si>
  <si>
    <t>202021514221</t>
  </si>
  <si>
    <t>202021514231</t>
  </si>
  <si>
    <t>202021514241</t>
  </si>
  <si>
    <t>202021514251</t>
  </si>
  <si>
    <t>202021514261</t>
  </si>
  <si>
    <t>202021514271</t>
  </si>
  <si>
    <t>202021514281</t>
  </si>
  <si>
    <t>202021514291</t>
  </si>
  <si>
    <t>2020215142101</t>
  </si>
  <si>
    <t>2020215142111</t>
  </si>
  <si>
    <t>2020215142121</t>
  </si>
  <si>
    <t>2020215142131</t>
  </si>
  <si>
    <t>2020215142141</t>
  </si>
  <si>
    <t>2020215142151</t>
  </si>
  <si>
    <t>2020215142161</t>
  </si>
  <si>
    <t>2020215142171</t>
  </si>
  <si>
    <t>2020215142181</t>
  </si>
  <si>
    <t>2020215142991</t>
  </si>
  <si>
    <t>202021514311</t>
  </si>
  <si>
    <t>202021514321</t>
  </si>
  <si>
    <t>202021514411</t>
  </si>
  <si>
    <t>202021514421</t>
  </si>
  <si>
    <t>202021514511</t>
  </si>
  <si>
    <t>202021514521</t>
  </si>
  <si>
    <t>202021514531</t>
  </si>
  <si>
    <t>2020215145991</t>
  </si>
  <si>
    <t>202021514611</t>
  </si>
  <si>
    <t>202021514621</t>
  </si>
  <si>
    <t>202021514711</t>
  </si>
  <si>
    <t>202021514721</t>
  </si>
  <si>
    <t>202021514731</t>
  </si>
  <si>
    <t>202021514811</t>
  </si>
  <si>
    <t>202021514911</t>
  </si>
  <si>
    <t>202021514921</t>
  </si>
  <si>
    <t>2020215141011</t>
  </si>
  <si>
    <t>2020215141111</t>
  </si>
  <si>
    <t>2020215141121</t>
  </si>
  <si>
    <t>2020215141131</t>
  </si>
  <si>
    <t>2020215141141</t>
  </si>
  <si>
    <t>20202151411991</t>
  </si>
  <si>
    <t>2020215141211</t>
  </si>
  <si>
    <t>2020215141221</t>
  </si>
  <si>
    <t>2020215141311</t>
  </si>
  <si>
    <t>2020215141321</t>
  </si>
  <si>
    <t>2020215141331</t>
  </si>
  <si>
    <t>2020215141341</t>
  </si>
  <si>
    <t>2020215141351</t>
  </si>
  <si>
    <t>20202151413991</t>
  </si>
  <si>
    <t>2020215141411</t>
  </si>
  <si>
    <t>2020215141421</t>
  </si>
  <si>
    <t>2020215141431</t>
  </si>
  <si>
    <t>2020215141441</t>
  </si>
  <si>
    <t>20202151414991</t>
  </si>
  <si>
    <t>2020215141511</t>
  </si>
  <si>
    <t>2020215141611</t>
  </si>
  <si>
    <t>2020215141621</t>
  </si>
  <si>
    <t>2020215141631</t>
  </si>
  <si>
    <t>2020215141711</t>
  </si>
  <si>
    <t>2020215141712</t>
  </si>
  <si>
    <t>2020215141713</t>
  </si>
  <si>
    <t>2020215141714</t>
  </si>
  <si>
    <t>2020215141715</t>
  </si>
  <si>
    <t>20202151417199</t>
  </si>
  <si>
    <t>2020215141721</t>
  </si>
  <si>
    <t>2020215141722</t>
  </si>
  <si>
    <t>2020215141723</t>
  </si>
  <si>
    <t>2020215141724</t>
  </si>
  <si>
    <t>2020215141725</t>
  </si>
  <si>
    <t>20202151417299</t>
  </si>
  <si>
    <t>2020215141731</t>
  </si>
  <si>
    <t>2020215141732</t>
  </si>
  <si>
    <t>2020215141733</t>
  </si>
  <si>
    <t>2020215141734</t>
  </si>
  <si>
    <t>2020215141735</t>
  </si>
  <si>
    <t>20202151417399</t>
  </si>
  <si>
    <t>2020215141741</t>
  </si>
  <si>
    <t>2020215141742</t>
  </si>
  <si>
    <t>2020215141743</t>
  </si>
  <si>
    <t>2020215141744</t>
  </si>
  <si>
    <t>2020215141745</t>
  </si>
  <si>
    <t>20202151417499</t>
  </si>
  <si>
    <t>2020215141751</t>
  </si>
  <si>
    <t>2020215141752</t>
  </si>
  <si>
    <t>2020215141753</t>
  </si>
  <si>
    <t>2020215141754</t>
  </si>
  <si>
    <t>2020215141755</t>
  </si>
  <si>
    <t>20202151417599</t>
  </si>
  <si>
    <t>2020215141761</t>
  </si>
  <si>
    <t>2020215141762</t>
  </si>
  <si>
    <t>2020215141763</t>
  </si>
  <si>
    <t>2020215141764</t>
  </si>
  <si>
    <t>2020215141765</t>
  </si>
  <si>
    <t>20202151417699</t>
  </si>
  <si>
    <t>2020215141771</t>
  </si>
  <si>
    <t>2020215141772</t>
  </si>
  <si>
    <t>2020215141773</t>
  </si>
  <si>
    <t>2020215141774</t>
  </si>
  <si>
    <t>2020215141775</t>
  </si>
  <si>
    <t>20202151417799</t>
  </si>
  <si>
    <t>2020215141781</t>
  </si>
  <si>
    <t>2020215141782</t>
  </si>
  <si>
    <t>2020215141783</t>
  </si>
  <si>
    <t>2020215141784</t>
  </si>
  <si>
    <t>2020215141785</t>
  </si>
  <si>
    <t>20202151417899</t>
  </si>
  <si>
    <t>2020215141791</t>
  </si>
  <si>
    <t>2020215141792</t>
  </si>
  <si>
    <t>2020215141793</t>
  </si>
  <si>
    <t>2020215141794</t>
  </si>
  <si>
    <t>2020215141795</t>
  </si>
  <si>
    <t>20202151417999</t>
  </si>
  <si>
    <t>20202151417991</t>
  </si>
  <si>
    <t>20202151417992</t>
  </si>
  <si>
    <t>20202151417993</t>
  </si>
  <si>
    <t>20202151417994</t>
  </si>
  <si>
    <t>20202151417995</t>
  </si>
  <si>
    <t>202021514179999</t>
  </si>
  <si>
    <t>2020215141811</t>
  </si>
  <si>
    <t>2020215141821</t>
  </si>
  <si>
    <t>2020215141911</t>
  </si>
  <si>
    <t>2020215141921</t>
  </si>
  <si>
    <t>2020215141931</t>
  </si>
  <si>
    <t>2020215141941</t>
  </si>
  <si>
    <t>2020215141951</t>
  </si>
  <si>
    <t>2020215141961</t>
  </si>
  <si>
    <t>2020215141971</t>
  </si>
  <si>
    <t>2020215141981</t>
  </si>
  <si>
    <t>2020215141991</t>
  </si>
  <si>
    <t>2020215142011</t>
  </si>
  <si>
    <t>2020215142021</t>
  </si>
  <si>
    <t>2020215142031</t>
  </si>
  <si>
    <t>2020215142041</t>
  </si>
  <si>
    <t>20202151420991</t>
  </si>
  <si>
    <t>20202151421111</t>
  </si>
  <si>
    <t>20202151421211</t>
  </si>
  <si>
    <t>2020215142211</t>
  </si>
  <si>
    <t>2020215142311</t>
  </si>
  <si>
    <t>2020215142321</t>
  </si>
  <si>
    <t>2020215142331</t>
  </si>
  <si>
    <t>2020215142341</t>
  </si>
  <si>
    <t>2020215142351</t>
  </si>
  <si>
    <t>2020215142361</t>
  </si>
  <si>
    <t>2020215142371</t>
  </si>
  <si>
    <t>2020215142381</t>
  </si>
  <si>
    <t>2020215142391</t>
  </si>
  <si>
    <t>20202151423101</t>
  </si>
  <si>
    <t>20202151423111</t>
  </si>
  <si>
    <t>20202151423121</t>
  </si>
  <si>
    <t>20202151423131</t>
  </si>
  <si>
    <t>20202151423141</t>
  </si>
  <si>
    <t>20202151423151</t>
  </si>
  <si>
    <t>20202151423161</t>
  </si>
  <si>
    <t>20202151423171</t>
  </si>
  <si>
    <t>20202151423181</t>
  </si>
  <si>
    <t>2020215142411</t>
  </si>
  <si>
    <t>2020215142421</t>
  </si>
  <si>
    <t>2020215142431</t>
  </si>
  <si>
    <t>2020215142441</t>
  </si>
  <si>
    <t>2020215142451</t>
  </si>
  <si>
    <t>2020215142461</t>
  </si>
  <si>
    <t>20202151424991</t>
  </si>
  <si>
    <t>2020215142511</t>
  </si>
  <si>
    <t>2020215142521</t>
  </si>
  <si>
    <t>2020215142631</t>
  </si>
  <si>
    <t>2020215142641</t>
  </si>
  <si>
    <t>2020215142711</t>
  </si>
  <si>
    <t>2020215142811</t>
  </si>
  <si>
    <t>2020215142821</t>
  </si>
  <si>
    <t>2020215142911</t>
  </si>
  <si>
    <t>2020215142921</t>
  </si>
  <si>
    <t>2020215143011</t>
  </si>
  <si>
    <t>2020215143021</t>
  </si>
  <si>
    <t>2020215143031</t>
  </si>
  <si>
    <t>2020215143041</t>
  </si>
  <si>
    <t>2020215143051</t>
  </si>
  <si>
    <t>2020215143061</t>
  </si>
  <si>
    <t>2020215143071</t>
  </si>
  <si>
    <t>2020215143081</t>
  </si>
  <si>
    <t>2020215143091</t>
  </si>
  <si>
    <t>20202151430101</t>
  </si>
  <si>
    <t>20202151430111</t>
  </si>
  <si>
    <t>20202151430121</t>
  </si>
  <si>
    <t>20202151430131</t>
  </si>
  <si>
    <t>20202151430141</t>
  </si>
  <si>
    <t>20202151430151</t>
  </si>
  <si>
    <t>20202151430161</t>
  </si>
  <si>
    <t>20202151430171</t>
  </si>
  <si>
    <t>20202151430181</t>
  </si>
  <si>
    <t>20202151430991</t>
  </si>
  <si>
    <t>2020215143111</t>
  </si>
  <si>
    <t>2020215143121</t>
  </si>
  <si>
    <t>2020215143131</t>
  </si>
  <si>
    <t>2020215143141</t>
  </si>
  <si>
    <t>20202151431991</t>
  </si>
  <si>
    <t>2020215143211</t>
  </si>
  <si>
    <t>2020215143221</t>
  </si>
  <si>
    <t>2020215143231</t>
  </si>
  <si>
    <t>2020215143311</t>
  </si>
  <si>
    <t>2020215143321</t>
  </si>
  <si>
    <t>2020215143411</t>
  </si>
  <si>
    <t>2020215143421</t>
  </si>
  <si>
    <t>202021516111</t>
  </si>
  <si>
    <t>202021516121</t>
  </si>
  <si>
    <t>202021516131</t>
  </si>
  <si>
    <t>202021516211</t>
  </si>
  <si>
    <t>202021516221</t>
  </si>
  <si>
    <t>202021516231</t>
  </si>
  <si>
    <t>202021516241</t>
  </si>
  <si>
    <t>202021516251</t>
  </si>
  <si>
    <t>202021516261</t>
  </si>
  <si>
    <t>202021516271</t>
  </si>
  <si>
    <t>202021516281</t>
  </si>
  <si>
    <t>202021516291</t>
  </si>
  <si>
    <t>2020215162101</t>
  </si>
  <si>
    <t>2020215162111</t>
  </si>
  <si>
    <t>2020215162121</t>
  </si>
  <si>
    <t>2020215162131</t>
  </si>
  <si>
    <t>2020215162141</t>
  </si>
  <si>
    <t>2020215162151</t>
  </si>
  <si>
    <t>2020215162161</t>
  </si>
  <si>
    <t>2020215162171</t>
  </si>
  <si>
    <t>2020215162181</t>
  </si>
  <si>
    <t>2020215162991</t>
  </si>
  <si>
    <t>202021516311</t>
  </si>
  <si>
    <t>202021516321</t>
  </si>
  <si>
    <t>202021516411</t>
  </si>
  <si>
    <t>202021516421</t>
  </si>
  <si>
    <t>202021516511</t>
  </si>
  <si>
    <t>202021516521</t>
  </si>
  <si>
    <t>202021516531</t>
  </si>
  <si>
    <t>2020215165991</t>
  </si>
  <si>
    <t>202021516611</t>
  </si>
  <si>
    <t>202021516621</t>
  </si>
  <si>
    <t>202021516711</t>
  </si>
  <si>
    <t>202021516721</t>
  </si>
  <si>
    <t>202021516731</t>
  </si>
  <si>
    <t>202021516811</t>
  </si>
  <si>
    <t>202021516911</t>
  </si>
  <si>
    <t>202021516921</t>
  </si>
  <si>
    <t>2020215161011</t>
  </si>
  <si>
    <t>2020215161111</t>
  </si>
  <si>
    <t>2020215161121</t>
  </si>
  <si>
    <t>2020215161131</t>
  </si>
  <si>
    <t>2020215161141</t>
  </si>
  <si>
    <t>20202151611991</t>
  </si>
  <si>
    <t>2020215161211</t>
  </si>
  <si>
    <t>2020215161221</t>
  </si>
  <si>
    <t>2020215161311</t>
  </si>
  <si>
    <t>2020215161321</t>
  </si>
  <si>
    <t>2020215161331</t>
  </si>
  <si>
    <t>2020215161341</t>
  </si>
  <si>
    <t>2020215161351</t>
  </si>
  <si>
    <t>20202151613991</t>
  </si>
  <si>
    <t>2020215161411</t>
  </si>
  <si>
    <t>2020215161421</t>
  </si>
  <si>
    <t>2020215161431</t>
  </si>
  <si>
    <t>2020215161441</t>
  </si>
  <si>
    <t>20202151614991</t>
  </si>
  <si>
    <t>2020215161511</t>
  </si>
  <si>
    <t>2020215161611</t>
  </si>
  <si>
    <t>2020215161621</t>
  </si>
  <si>
    <t>2020215161631</t>
  </si>
  <si>
    <t>2020215161711</t>
  </si>
  <si>
    <t>2020215161712</t>
  </si>
  <si>
    <t>2020215161713</t>
  </si>
  <si>
    <t>2020215161714</t>
  </si>
  <si>
    <t>2020215161715</t>
  </si>
  <si>
    <t>20202151617199</t>
  </si>
  <si>
    <t>2020215161721</t>
  </si>
  <si>
    <t>2020215161722</t>
  </si>
  <si>
    <t>2020215161723</t>
  </si>
  <si>
    <t>2020215161724</t>
  </si>
  <si>
    <t>2020215161725</t>
  </si>
  <si>
    <t>20202151617299</t>
  </si>
  <si>
    <t>2020215161731</t>
  </si>
  <si>
    <t>2020215161732</t>
  </si>
  <si>
    <t>2020215161733</t>
  </si>
  <si>
    <t>2020215161734</t>
  </si>
  <si>
    <t>2020215161735</t>
  </si>
  <si>
    <t>20202151617399</t>
  </si>
  <si>
    <t>2020215161741</t>
  </si>
  <si>
    <t>2020215161742</t>
  </si>
  <si>
    <t>2020215161743</t>
  </si>
  <si>
    <t>2020215161744</t>
  </si>
  <si>
    <t>2020215161745</t>
  </si>
  <si>
    <t>20202151617499</t>
  </si>
  <si>
    <t>2020215161751</t>
  </si>
  <si>
    <t>2020215161752</t>
  </si>
  <si>
    <t>2020215161753</t>
  </si>
  <si>
    <t>2020215161754</t>
  </si>
  <si>
    <t>2020215161755</t>
  </si>
  <si>
    <t>20202151617599</t>
  </si>
  <si>
    <t>2020215161761</t>
  </si>
  <si>
    <t>2020215161762</t>
  </si>
  <si>
    <t>2020215161763</t>
  </si>
  <si>
    <t>2020215161764</t>
  </si>
  <si>
    <t>2020215161765</t>
  </si>
  <si>
    <t>20202151617699</t>
  </si>
  <si>
    <t>2020215161771</t>
  </si>
  <si>
    <t>2020215161772</t>
  </si>
  <si>
    <t>2020215161773</t>
  </si>
  <si>
    <t>2020215161774</t>
  </si>
  <si>
    <t>2020215161775</t>
  </si>
  <si>
    <t>20202151617799</t>
  </si>
  <si>
    <t>2020215161781</t>
  </si>
  <si>
    <t>2020215161782</t>
  </si>
  <si>
    <t>2020215161783</t>
  </si>
  <si>
    <t>2020215161784</t>
  </si>
  <si>
    <t>2020215161785</t>
  </si>
  <si>
    <t>20202151617899</t>
  </si>
  <si>
    <t>2020215161791</t>
  </si>
  <si>
    <t>2020215161792</t>
  </si>
  <si>
    <t>2020215161793</t>
  </si>
  <si>
    <t>2020215161794</t>
  </si>
  <si>
    <t>2020215161795</t>
  </si>
  <si>
    <t>20202151617999</t>
  </si>
  <si>
    <t>20202151617991</t>
  </si>
  <si>
    <t>20202151617992</t>
  </si>
  <si>
    <t>20202151617993</t>
  </si>
  <si>
    <t>20202151617994</t>
  </si>
  <si>
    <t>20202151617995</t>
  </si>
  <si>
    <t>202021516179999</t>
  </si>
  <si>
    <t>2020215161811</t>
  </si>
  <si>
    <t>2020215161821</t>
  </si>
  <si>
    <t>2020215161911</t>
  </si>
  <si>
    <t>2020215161921</t>
  </si>
  <si>
    <t>2020215161931</t>
  </si>
  <si>
    <t>2020215161941</t>
  </si>
  <si>
    <t>2020215161951</t>
  </si>
  <si>
    <t>2020215161961</t>
  </si>
  <si>
    <t>2020215161971</t>
  </si>
  <si>
    <t>2020215161981</t>
  </si>
  <si>
    <t>2020215161991</t>
  </si>
  <si>
    <t>2020215162011</t>
  </si>
  <si>
    <t>2020215162021</t>
  </si>
  <si>
    <t>2020215162031</t>
  </si>
  <si>
    <t>2020215162041</t>
  </si>
  <si>
    <t>20202151620991</t>
  </si>
  <si>
    <t>20202151621111</t>
  </si>
  <si>
    <t>20202151621211</t>
  </si>
  <si>
    <t>2020215162211</t>
  </si>
  <si>
    <t>2020215162311</t>
  </si>
  <si>
    <t>2020215162321</t>
  </si>
  <si>
    <t>2020215162331</t>
  </si>
  <si>
    <t>2020215162341</t>
  </si>
  <si>
    <t>2020215162351</t>
  </si>
  <si>
    <t>2020215162361</t>
  </si>
  <si>
    <t>2020215162371</t>
  </si>
  <si>
    <t>2020215162381</t>
  </si>
  <si>
    <t>2020215162391</t>
  </si>
  <si>
    <t>20202151623101</t>
  </si>
  <si>
    <t>20202151623111</t>
  </si>
  <si>
    <t>20202151623121</t>
  </si>
  <si>
    <t>20202151623131</t>
  </si>
  <si>
    <t>20202151623141</t>
  </si>
  <si>
    <t>20202151623151</t>
  </si>
  <si>
    <t>20202151623161</t>
  </si>
  <si>
    <t>20202151623171</t>
  </si>
  <si>
    <t>20202151623181</t>
  </si>
  <si>
    <t>2020215162411</t>
  </si>
  <si>
    <t>2020215162421</t>
  </si>
  <si>
    <t>2020215162431</t>
  </si>
  <si>
    <t>2020215162441</t>
  </si>
  <si>
    <t>2020215162451</t>
  </si>
  <si>
    <t>2020215162461</t>
  </si>
  <si>
    <t>20202151624991</t>
  </si>
  <si>
    <t>2020215162511</t>
  </si>
  <si>
    <t>2020215162521</t>
  </si>
  <si>
    <t>2020215162631</t>
  </si>
  <si>
    <t>2020215162641</t>
  </si>
  <si>
    <t>2020215162711</t>
  </si>
  <si>
    <t>2020215162811</t>
  </si>
  <si>
    <t>2020215162821</t>
  </si>
  <si>
    <t>2020215162911</t>
  </si>
  <si>
    <t>2020215162921</t>
  </si>
  <si>
    <t>2020215163011</t>
  </si>
  <si>
    <t>2020215163021</t>
  </si>
  <si>
    <t>2020215163031</t>
  </si>
  <si>
    <t>2020215163041</t>
  </si>
  <si>
    <t>2020215163051</t>
  </si>
  <si>
    <t>2020215163061</t>
  </si>
  <si>
    <t>2020215163071</t>
  </si>
  <si>
    <t>2020215163081</t>
  </si>
  <si>
    <t>2020215163091</t>
  </si>
  <si>
    <t>20202151630101</t>
  </si>
  <si>
    <t>20202151630111</t>
  </si>
  <si>
    <t>20202151630121</t>
  </si>
  <si>
    <t>20202151630131</t>
  </si>
  <si>
    <t>20202151630141</t>
  </si>
  <si>
    <t>20202151630151</t>
  </si>
  <si>
    <t>20202151630161</t>
  </si>
  <si>
    <t>20202151630171</t>
  </si>
  <si>
    <t>20202151630181</t>
  </si>
  <si>
    <t>20202151630991</t>
  </si>
  <si>
    <t>2020215163111</t>
  </si>
  <si>
    <t>2020215163121</t>
  </si>
  <si>
    <t>2020215163131</t>
  </si>
  <si>
    <t>2020215163141</t>
  </si>
  <si>
    <t>20202151631991</t>
  </si>
  <si>
    <t>2020215163211</t>
  </si>
  <si>
    <t>2020215163221</t>
  </si>
  <si>
    <t>2020215163231</t>
  </si>
  <si>
    <t>2020215163311</t>
  </si>
  <si>
    <t>2020215163321</t>
  </si>
  <si>
    <t>2020215163411</t>
  </si>
  <si>
    <t>2020215163421</t>
  </si>
  <si>
    <t>202021518111</t>
  </si>
  <si>
    <t>202021518121</t>
  </si>
  <si>
    <t>202021518131</t>
  </si>
  <si>
    <t>202021518211</t>
  </si>
  <si>
    <t>202021518221</t>
  </si>
  <si>
    <t>202021518231</t>
  </si>
  <si>
    <t>202021518241</t>
  </si>
  <si>
    <t>202021518251</t>
  </si>
  <si>
    <t>202021518261</t>
  </si>
  <si>
    <t>202021518271</t>
  </si>
  <si>
    <t>202021518281</t>
  </si>
  <si>
    <t>202021518291</t>
  </si>
  <si>
    <t>2020215182101</t>
  </si>
  <si>
    <t>2020215182111</t>
  </si>
  <si>
    <t>2020215182121</t>
  </si>
  <si>
    <t>2020215182131</t>
  </si>
  <si>
    <t>2020215182141</t>
  </si>
  <si>
    <t>2020215182151</t>
  </si>
  <si>
    <t>2020215182161</t>
  </si>
  <si>
    <t>2020215182171</t>
  </si>
  <si>
    <t>2020215182181</t>
  </si>
  <si>
    <t>2020215182991</t>
  </si>
  <si>
    <t>202021518311</t>
  </si>
  <si>
    <t>202021518321</t>
  </si>
  <si>
    <t>202021518411</t>
  </si>
  <si>
    <t>202021518421</t>
  </si>
  <si>
    <t>202021518511</t>
  </si>
  <si>
    <t>202021518521</t>
  </si>
  <si>
    <t>202021518531</t>
  </si>
  <si>
    <t>2020215185991</t>
  </si>
  <si>
    <t>202021518611</t>
  </si>
  <si>
    <t>202021518621</t>
  </si>
  <si>
    <t>202021518711</t>
  </si>
  <si>
    <t>202021518721</t>
  </si>
  <si>
    <t>202021518731</t>
  </si>
  <si>
    <t>202021518811</t>
  </si>
  <si>
    <t>202021518911</t>
  </si>
  <si>
    <t>202021518921</t>
  </si>
  <si>
    <t>2020215181011</t>
  </si>
  <si>
    <t>2020215181111</t>
  </si>
  <si>
    <t>2020215181121</t>
  </si>
  <si>
    <t>2020215181131</t>
  </si>
  <si>
    <t>2020215181141</t>
  </si>
  <si>
    <t>20202151811991</t>
  </si>
  <si>
    <t>2020215181211</t>
  </si>
  <si>
    <t>2020215181221</t>
  </si>
  <si>
    <t>2020215181311</t>
  </si>
  <si>
    <t>2020215181321</t>
  </si>
  <si>
    <t>2020215181331</t>
  </si>
  <si>
    <t>2020215181341</t>
  </si>
  <si>
    <t>2020215181351</t>
  </si>
  <si>
    <t>20202151813991</t>
  </si>
  <si>
    <t>2020215181411</t>
  </si>
  <si>
    <t>2020215181421</t>
  </si>
  <si>
    <t>2020215181431</t>
  </si>
  <si>
    <t>2020215181441</t>
  </si>
  <si>
    <t>20202151814991</t>
  </si>
  <si>
    <t>2020215181511</t>
  </si>
  <si>
    <t>2020215181611</t>
  </si>
  <si>
    <t>2020215181621</t>
  </si>
  <si>
    <t>2020215181631</t>
  </si>
  <si>
    <t>2020215181711</t>
  </si>
  <si>
    <t>2020215181712</t>
  </si>
  <si>
    <t>2020215181713</t>
  </si>
  <si>
    <t>2020215181714</t>
  </si>
  <si>
    <t>2020215181715</t>
  </si>
  <si>
    <t>20202151817199</t>
  </si>
  <si>
    <t>2020215181721</t>
  </si>
  <si>
    <t>2020215181722</t>
  </si>
  <si>
    <t>2020215181723</t>
  </si>
  <si>
    <t>2020215181724</t>
  </si>
  <si>
    <t>2020215181725</t>
  </si>
  <si>
    <t>20202151817299</t>
  </si>
  <si>
    <t>2020215181731</t>
  </si>
  <si>
    <t>2020215181732</t>
  </si>
  <si>
    <t>2020215181733</t>
  </si>
  <si>
    <t>2020215181734</t>
  </si>
  <si>
    <t>2020215181735</t>
  </si>
  <si>
    <t>20202151817399</t>
  </si>
  <si>
    <t>2020215181741</t>
  </si>
  <si>
    <t>2020215181742</t>
  </si>
  <si>
    <t>2020215181743</t>
  </si>
  <si>
    <t>2020215181744</t>
  </si>
  <si>
    <t>2020215181745</t>
  </si>
  <si>
    <t>20202151817499</t>
  </si>
  <si>
    <t>2020215181751</t>
  </si>
  <si>
    <t>2020215181752</t>
  </si>
  <si>
    <t>2020215181753</t>
  </si>
  <si>
    <t>2020215181754</t>
  </si>
  <si>
    <t>2020215181755</t>
  </si>
  <si>
    <t>20202151817599</t>
  </si>
  <si>
    <t>2020215181761</t>
  </si>
  <si>
    <t>2020215181762</t>
  </si>
  <si>
    <t>2020215181763</t>
  </si>
  <si>
    <t>2020215181764</t>
  </si>
  <si>
    <t>2020215181765</t>
  </si>
  <si>
    <t>20202151817699</t>
  </si>
  <si>
    <t>2020215181771</t>
  </si>
  <si>
    <t>2020215181772</t>
  </si>
  <si>
    <t>2020215181773</t>
  </si>
  <si>
    <t>2020215181774</t>
  </si>
  <si>
    <t>2020215181775</t>
  </si>
  <si>
    <t>20202151817799</t>
  </si>
  <si>
    <t>2020215181781</t>
  </si>
  <si>
    <t>2020215181782</t>
  </si>
  <si>
    <t>2020215181783</t>
  </si>
  <si>
    <t>2020215181784</t>
  </si>
  <si>
    <t>2020215181785</t>
  </si>
  <si>
    <t>20202151817899</t>
  </si>
  <si>
    <t>2020215181791</t>
  </si>
  <si>
    <t>2020215181792</t>
  </si>
  <si>
    <t>2020215181793</t>
  </si>
  <si>
    <t>2020215181794</t>
  </si>
  <si>
    <t>2020215181795</t>
  </si>
  <si>
    <t>20202151817999</t>
  </si>
  <si>
    <t>20202151817991</t>
  </si>
  <si>
    <t>20202151817992</t>
  </si>
  <si>
    <t>20202151817993</t>
  </si>
  <si>
    <t>20202151817994</t>
  </si>
  <si>
    <t>20202151817995</t>
  </si>
  <si>
    <t>202021518179999</t>
  </si>
  <si>
    <t>2020215181811</t>
  </si>
  <si>
    <t>2020215181821</t>
  </si>
  <si>
    <t>2020215181911</t>
  </si>
  <si>
    <t>2020215181921</t>
  </si>
  <si>
    <t>2020215181931</t>
  </si>
  <si>
    <t>2020215181941</t>
  </si>
  <si>
    <t>2020215181951</t>
  </si>
  <si>
    <t>2020215181961</t>
  </si>
  <si>
    <t>2020215181971</t>
  </si>
  <si>
    <t>2020215181981</t>
  </si>
  <si>
    <t>2020215181991</t>
  </si>
  <si>
    <t>2020215182011</t>
  </si>
  <si>
    <t>2020215182021</t>
  </si>
  <si>
    <t>2020215182031</t>
  </si>
  <si>
    <t>2020215182041</t>
  </si>
  <si>
    <t>20202151820991</t>
  </si>
  <si>
    <t>20202151821111</t>
  </si>
  <si>
    <t>20202151821211</t>
  </si>
  <si>
    <t>2020215182211</t>
  </si>
  <si>
    <t>2020215182311</t>
  </si>
  <si>
    <t>2020215182321</t>
  </si>
  <si>
    <t>2020215182331</t>
  </si>
  <si>
    <t>2020215182341</t>
  </si>
  <si>
    <t>2020215182351</t>
  </si>
  <si>
    <t>2020215182361</t>
  </si>
  <si>
    <t>2020215182371</t>
  </si>
  <si>
    <t>2020215182381</t>
  </si>
  <si>
    <t>2020215182391</t>
  </si>
  <si>
    <t>20202151823101</t>
  </si>
  <si>
    <t>20202151823111</t>
  </si>
  <si>
    <t>20202151823121</t>
  </si>
  <si>
    <t>20202151823131</t>
  </si>
  <si>
    <t>20202151823141</t>
  </si>
  <si>
    <t>20202151823151</t>
  </si>
  <si>
    <t>20202151823161</t>
  </si>
  <si>
    <t>20202151823171</t>
  </si>
  <si>
    <t>20202151823181</t>
  </si>
  <si>
    <t>2020215182411</t>
  </si>
  <si>
    <t>2020215182421</t>
  </si>
  <si>
    <t>2020215182431</t>
  </si>
  <si>
    <t>2020215182441</t>
  </si>
  <si>
    <t>2020215182451</t>
  </si>
  <si>
    <t>2020215182461</t>
  </si>
  <si>
    <t>20202151824991</t>
  </si>
  <si>
    <t>2020215182511</t>
  </si>
  <si>
    <t>2020215182521</t>
  </si>
  <si>
    <t>2020215182631</t>
  </si>
  <si>
    <t>2020215182641</t>
  </si>
  <si>
    <t>2020215182711</t>
  </si>
  <si>
    <t>2020215182811</t>
  </si>
  <si>
    <t>2020215182821</t>
  </si>
  <si>
    <t>2020215182911</t>
  </si>
  <si>
    <t>2020215182921</t>
  </si>
  <si>
    <t>2020215183011</t>
  </si>
  <si>
    <t>2020215183021</t>
  </si>
  <si>
    <t>2020215183031</t>
  </si>
  <si>
    <t>2020215183041</t>
  </si>
  <si>
    <t>2020215183051</t>
  </si>
  <si>
    <t>2020215183061</t>
  </si>
  <si>
    <t>2020215183071</t>
  </si>
  <si>
    <t>2020215183081</t>
  </si>
  <si>
    <t>2020215183091</t>
  </si>
  <si>
    <t>20202151830101</t>
  </si>
  <si>
    <t>20202151830111</t>
  </si>
  <si>
    <t>20202151830121</t>
  </si>
  <si>
    <t>20202151830131</t>
  </si>
  <si>
    <t>20202151830141</t>
  </si>
  <si>
    <t>20202151830151</t>
  </si>
  <si>
    <t>20202151830161</t>
  </si>
  <si>
    <t>20202151830171</t>
  </si>
  <si>
    <t>20202151830181</t>
  </si>
  <si>
    <t>20202151830991</t>
  </si>
  <si>
    <t>2020215183111</t>
  </si>
  <si>
    <t>2020215183121</t>
  </si>
  <si>
    <t>2020215183131</t>
  </si>
  <si>
    <t>2020215183141</t>
  </si>
  <si>
    <t>20202151831991</t>
  </si>
  <si>
    <t>2020215183211</t>
  </si>
  <si>
    <t>2020215183221</t>
  </si>
  <si>
    <t>2020215183231</t>
  </si>
  <si>
    <t>2020215183311</t>
  </si>
  <si>
    <t>2020215183321</t>
  </si>
  <si>
    <t>2020215183411</t>
  </si>
  <si>
    <t>2020215183421</t>
  </si>
  <si>
    <t>202021520111</t>
  </si>
  <si>
    <t>202021520121</t>
  </si>
  <si>
    <t>202021520131</t>
  </si>
  <si>
    <t>202021520211</t>
  </si>
  <si>
    <t>202021520221</t>
  </si>
  <si>
    <t>202021520231</t>
  </si>
  <si>
    <t>202021520241</t>
  </si>
  <si>
    <t>202021520251</t>
  </si>
  <si>
    <t>202021520261</t>
  </si>
  <si>
    <t>202021520271</t>
  </si>
  <si>
    <t>202021520281</t>
  </si>
  <si>
    <t>202021520291</t>
  </si>
  <si>
    <t>2020215202101</t>
  </si>
  <si>
    <t>2020215202111</t>
  </si>
  <si>
    <t>2020215202121</t>
  </si>
  <si>
    <t>2020215202131</t>
  </si>
  <si>
    <t>2020215202141</t>
  </si>
  <si>
    <t>2020215202151</t>
  </si>
  <si>
    <t>2020215202161</t>
  </si>
  <si>
    <t>2020215202171</t>
  </si>
  <si>
    <t>2020215202181</t>
  </si>
  <si>
    <t>2020215202991</t>
  </si>
  <si>
    <t>202021520311</t>
  </si>
  <si>
    <t>202021520321</t>
  </si>
  <si>
    <t>202021520411</t>
  </si>
  <si>
    <t>202021520421</t>
  </si>
  <si>
    <t>202021520511</t>
  </si>
  <si>
    <t>202021520521</t>
  </si>
  <si>
    <t>202021520531</t>
  </si>
  <si>
    <t>2020215205991</t>
  </si>
  <si>
    <t>202021520611</t>
  </si>
  <si>
    <t>202021520621</t>
  </si>
  <si>
    <t>202021520711</t>
  </si>
  <si>
    <t>202021520721</t>
  </si>
  <si>
    <t>202021520731</t>
  </si>
  <si>
    <t>202021520811</t>
  </si>
  <si>
    <t>202021520911</t>
  </si>
  <si>
    <t>202021520921</t>
  </si>
  <si>
    <t>2020215201011</t>
  </si>
  <si>
    <t>2020215201111</t>
  </si>
  <si>
    <t>2020215201121</t>
  </si>
  <si>
    <t>2020215201131</t>
  </si>
  <si>
    <t>2020215201141</t>
  </si>
  <si>
    <t>20202152011991</t>
  </si>
  <si>
    <t>2020215201211</t>
  </si>
  <si>
    <t>2020215201221</t>
  </si>
  <si>
    <t>2020215201311</t>
  </si>
  <si>
    <t>2020215201321</t>
  </si>
  <si>
    <t>2020215201331</t>
  </si>
  <si>
    <t>2020215201341</t>
  </si>
  <si>
    <t>2020215201351</t>
  </si>
  <si>
    <t>20202152013991</t>
  </si>
  <si>
    <t>2020215201411</t>
  </si>
  <si>
    <t>2020215201421</t>
  </si>
  <si>
    <t>2020215201431</t>
  </si>
  <si>
    <t>2020215201441</t>
  </si>
  <si>
    <t>20202152014991</t>
  </si>
  <si>
    <t>2020215201511</t>
  </si>
  <si>
    <t>2020215201611</t>
  </si>
  <si>
    <t>2020215201621</t>
  </si>
  <si>
    <t>2020215201631</t>
  </si>
  <si>
    <t>2020215201711</t>
  </si>
  <si>
    <t>2020215201712</t>
  </si>
  <si>
    <t>2020215201713</t>
  </si>
  <si>
    <t>2020215201714</t>
  </si>
  <si>
    <t>2020215201715</t>
  </si>
  <si>
    <t>20202152017199</t>
  </si>
  <si>
    <t>2020215201721</t>
  </si>
  <si>
    <t>2020215201722</t>
  </si>
  <si>
    <t>2020215201723</t>
  </si>
  <si>
    <t>2020215201724</t>
  </si>
  <si>
    <t>2020215201725</t>
  </si>
  <si>
    <t>20202152017299</t>
  </si>
  <si>
    <t>2020215201731</t>
  </si>
  <si>
    <t>2020215201732</t>
  </si>
  <si>
    <t>2020215201733</t>
  </si>
  <si>
    <t>2020215201734</t>
  </si>
  <si>
    <t>2020215201735</t>
  </si>
  <si>
    <t>20202152017399</t>
  </si>
  <si>
    <t>2020215201741</t>
  </si>
  <si>
    <t>2020215201742</t>
  </si>
  <si>
    <t>2020215201743</t>
  </si>
  <si>
    <t>2020215201744</t>
  </si>
  <si>
    <t>2020215201745</t>
  </si>
  <si>
    <t>20202152017499</t>
  </si>
  <si>
    <t>2020215201751</t>
  </si>
  <si>
    <t>2020215201752</t>
  </si>
  <si>
    <t>2020215201753</t>
  </si>
  <si>
    <t>2020215201754</t>
  </si>
  <si>
    <t>2020215201755</t>
  </si>
  <si>
    <t>20202152017599</t>
  </si>
  <si>
    <t>2020215201761</t>
  </si>
  <si>
    <t>2020215201762</t>
  </si>
  <si>
    <t>2020215201763</t>
  </si>
  <si>
    <t>2020215201764</t>
  </si>
  <si>
    <t>2020215201765</t>
  </si>
  <si>
    <t>20202152017699</t>
  </si>
  <si>
    <t>2020215201771</t>
  </si>
  <si>
    <t>2020215201772</t>
  </si>
  <si>
    <t>2020215201773</t>
  </si>
  <si>
    <t>2020215201774</t>
  </si>
  <si>
    <t>2020215201775</t>
  </si>
  <si>
    <t>20202152017799</t>
  </si>
  <si>
    <t>2020215201781</t>
  </si>
  <si>
    <t>2020215201782</t>
  </si>
  <si>
    <t>2020215201783</t>
  </si>
  <si>
    <t>2020215201784</t>
  </si>
  <si>
    <t>2020215201785</t>
  </si>
  <si>
    <t>20202152017899</t>
  </si>
  <si>
    <t>2020215201791</t>
  </si>
  <si>
    <t>2020215201792</t>
  </si>
  <si>
    <t>2020215201793</t>
  </si>
  <si>
    <t>2020215201794</t>
  </si>
  <si>
    <t>2020215201795</t>
  </si>
  <si>
    <t>20202152017999</t>
  </si>
  <si>
    <t>20202152017991</t>
  </si>
  <si>
    <t>20202152017992</t>
  </si>
  <si>
    <t>20202152017993</t>
  </si>
  <si>
    <t>20202152017994</t>
  </si>
  <si>
    <t>20202152017995</t>
  </si>
  <si>
    <t>202021520179999</t>
  </si>
  <si>
    <t>2020215201811</t>
  </si>
  <si>
    <t>2020215201821</t>
  </si>
  <si>
    <t>2020215201911</t>
  </si>
  <si>
    <t>2020215201921</t>
  </si>
  <si>
    <t>2020215201931</t>
  </si>
  <si>
    <t>2020215201941</t>
  </si>
  <si>
    <t>2020215201951</t>
  </si>
  <si>
    <t>2020215201961</t>
  </si>
  <si>
    <t>2020215201971</t>
  </si>
  <si>
    <t>2020215201981</t>
  </si>
  <si>
    <t>2020215201991</t>
  </si>
  <si>
    <t>2020215202011</t>
  </si>
  <si>
    <t>2020215202021</t>
  </si>
  <si>
    <t>2020215202031</t>
  </si>
  <si>
    <t>2020215202041</t>
  </si>
  <si>
    <t>20202152020991</t>
  </si>
  <si>
    <t>20202152021111</t>
  </si>
  <si>
    <t>20202152021211</t>
  </si>
  <si>
    <t>2020215202211</t>
  </si>
  <si>
    <t>2020215202311</t>
  </si>
  <si>
    <t>2020215202321</t>
  </si>
  <si>
    <t>2020215202331</t>
  </si>
  <si>
    <t>2020215202341</t>
  </si>
  <si>
    <t>2020215202351</t>
  </si>
  <si>
    <t>2020215202361</t>
  </si>
  <si>
    <t>2020215202371</t>
  </si>
  <si>
    <t>2020215202381</t>
  </si>
  <si>
    <t>2020215202391</t>
  </si>
  <si>
    <t>20202152023101</t>
  </si>
  <si>
    <t>20202152023111</t>
  </si>
  <si>
    <t>20202152023121</t>
  </si>
  <si>
    <t>20202152023131</t>
  </si>
  <si>
    <t>20202152023141</t>
  </si>
  <si>
    <t>20202152023151</t>
  </si>
  <si>
    <t>20202152023161</t>
  </si>
  <si>
    <t>20202152023171</t>
  </si>
  <si>
    <t>20202152023181</t>
  </si>
  <si>
    <t>2020215202411</t>
  </si>
  <si>
    <t>2020215202421</t>
  </si>
  <si>
    <t>2020215202431</t>
  </si>
  <si>
    <t>2020215202441</t>
  </si>
  <si>
    <t>2020215202451</t>
  </si>
  <si>
    <t>2020215202461</t>
  </si>
  <si>
    <t>20202152024991</t>
  </si>
  <si>
    <t>2020215202511</t>
  </si>
  <si>
    <t>2020215202521</t>
  </si>
  <si>
    <t>2020215202631</t>
  </si>
  <si>
    <t>2020215202641</t>
  </si>
  <si>
    <t>2020215202711</t>
  </si>
  <si>
    <t>2020215202811</t>
  </si>
  <si>
    <t>2020215202821</t>
  </si>
  <si>
    <t>2020215202911</t>
  </si>
  <si>
    <t>2020215202921</t>
  </si>
  <si>
    <t>2020215203011</t>
  </si>
  <si>
    <t>2020215203021</t>
  </si>
  <si>
    <t>2020215203031</t>
  </si>
  <si>
    <t>2020215203041</t>
  </si>
  <si>
    <t>2020215203051</t>
  </si>
  <si>
    <t>2020215203061</t>
  </si>
  <si>
    <t>2020215203071</t>
  </si>
  <si>
    <t>2020215203081</t>
  </si>
  <si>
    <t>2020215203091</t>
  </si>
  <si>
    <t>20202152030101</t>
  </si>
  <si>
    <t>20202152030111</t>
  </si>
  <si>
    <t>20202152030121</t>
  </si>
  <si>
    <t>20202152030131</t>
  </si>
  <si>
    <t>20202152030141</t>
  </si>
  <si>
    <t>20202152030151</t>
  </si>
  <si>
    <t>20202152030161</t>
  </si>
  <si>
    <t>20202152030171</t>
  </si>
  <si>
    <t>20202152030181</t>
  </si>
  <si>
    <t>20202152030991</t>
  </si>
  <si>
    <t>2020215203111</t>
  </si>
  <si>
    <t>2020215203121</t>
  </si>
  <si>
    <t>2020215203131</t>
  </si>
  <si>
    <t>2020215203141</t>
  </si>
  <si>
    <t>20202152031991</t>
  </si>
  <si>
    <t>2020215203211</t>
  </si>
  <si>
    <t>2020215203221</t>
  </si>
  <si>
    <t>2020215203231</t>
  </si>
  <si>
    <t>2020215203311</t>
  </si>
  <si>
    <t>2020215203321</t>
  </si>
  <si>
    <t>2020215203411</t>
  </si>
  <si>
    <t>2020215203421</t>
  </si>
  <si>
    <t>202021522111</t>
  </si>
  <si>
    <t>202021522121</t>
  </si>
  <si>
    <t>202021522131</t>
  </si>
  <si>
    <t>202021522211</t>
  </si>
  <si>
    <t>202021522221</t>
  </si>
  <si>
    <t>202021522231</t>
  </si>
  <si>
    <t>202021522241</t>
  </si>
  <si>
    <t>202021522251</t>
  </si>
  <si>
    <t>202021522261</t>
  </si>
  <si>
    <t>202021522271</t>
  </si>
  <si>
    <t>202021522281</t>
  </si>
  <si>
    <t>202021522291</t>
  </si>
  <si>
    <t>2020215222101</t>
  </si>
  <si>
    <t>2020215222111</t>
  </si>
  <si>
    <t>2020215222121</t>
  </si>
  <si>
    <t>2020215222131</t>
  </si>
  <si>
    <t>2020215222141</t>
  </si>
  <si>
    <t>2020215222151</t>
  </si>
  <si>
    <t>2020215222161</t>
  </si>
  <si>
    <t>2020215222171</t>
  </si>
  <si>
    <t>2020215222181</t>
  </si>
  <si>
    <t>2020215222991</t>
  </si>
  <si>
    <t>202021522311</t>
  </si>
  <si>
    <t>202021522321</t>
  </si>
  <si>
    <t>202021522411</t>
  </si>
  <si>
    <t>202021522421</t>
  </si>
  <si>
    <t>202021522511</t>
  </si>
  <si>
    <t>202021522521</t>
  </si>
  <si>
    <t>202021522531</t>
  </si>
  <si>
    <t>2020215225991</t>
  </si>
  <si>
    <t>202021522611</t>
  </si>
  <si>
    <t>202021522621</t>
  </si>
  <si>
    <t>202021522711</t>
  </si>
  <si>
    <t>202021522721</t>
  </si>
  <si>
    <t>202021522731</t>
  </si>
  <si>
    <t>202021522811</t>
  </si>
  <si>
    <t>202021522911</t>
  </si>
  <si>
    <t>202021522921</t>
  </si>
  <si>
    <t>2020215221011</t>
  </si>
  <si>
    <t>2020215221111</t>
  </si>
  <si>
    <t>2020215221121</t>
  </si>
  <si>
    <t>2020215221131</t>
  </si>
  <si>
    <t>2020215221141</t>
  </si>
  <si>
    <t>20202152211991</t>
  </si>
  <si>
    <t>2020215221211</t>
  </si>
  <si>
    <t>2020215221221</t>
  </si>
  <si>
    <t>2020215221311</t>
  </si>
  <si>
    <t>2020215221321</t>
  </si>
  <si>
    <t>2020215221331</t>
  </si>
  <si>
    <t>2020215221341</t>
  </si>
  <si>
    <t>2020215221351</t>
  </si>
  <si>
    <t>20202152213991</t>
  </si>
  <si>
    <t>2020215221411</t>
  </si>
  <si>
    <t>2020215221421</t>
  </si>
  <si>
    <t>2020215221431</t>
  </si>
  <si>
    <t>2020215221441</t>
  </si>
  <si>
    <t>20202152214991</t>
  </si>
  <si>
    <t>2020215221511</t>
  </si>
  <si>
    <t>2020215221611</t>
  </si>
  <si>
    <t>2020215221621</t>
  </si>
  <si>
    <t>2020215221631</t>
  </si>
  <si>
    <t>2020215221711</t>
  </si>
  <si>
    <t>2020215221712</t>
  </si>
  <si>
    <t>2020215221713</t>
  </si>
  <si>
    <t>2020215221714</t>
  </si>
  <si>
    <t>2020215221715</t>
  </si>
  <si>
    <t>20202152217199</t>
  </si>
  <si>
    <t>2020215221721</t>
  </si>
  <si>
    <t>2020215221722</t>
  </si>
  <si>
    <t>2020215221723</t>
  </si>
  <si>
    <t>2020215221724</t>
  </si>
  <si>
    <t>2020215221725</t>
  </si>
  <si>
    <t>20202152217299</t>
  </si>
  <si>
    <t>2020215221731</t>
  </si>
  <si>
    <t>2020215221732</t>
  </si>
  <si>
    <t>2020215221733</t>
  </si>
  <si>
    <t>2020215221734</t>
  </si>
  <si>
    <t>2020215221735</t>
  </si>
  <si>
    <t>20202152217399</t>
  </si>
  <si>
    <t>2020215221741</t>
  </si>
  <si>
    <t>2020215221742</t>
  </si>
  <si>
    <t>2020215221743</t>
  </si>
  <si>
    <t>2020215221744</t>
  </si>
  <si>
    <t>2020215221745</t>
  </si>
  <si>
    <t>20202152217499</t>
  </si>
  <si>
    <t>2020215221751</t>
  </si>
  <si>
    <t>2020215221752</t>
  </si>
  <si>
    <t>2020215221753</t>
  </si>
  <si>
    <t>2020215221754</t>
  </si>
  <si>
    <t>2020215221755</t>
  </si>
  <si>
    <t>20202152217599</t>
  </si>
  <si>
    <t>2020215221761</t>
  </si>
  <si>
    <t>2020215221762</t>
  </si>
  <si>
    <t>2020215221763</t>
  </si>
  <si>
    <t>2020215221764</t>
  </si>
  <si>
    <t>2020215221765</t>
  </si>
  <si>
    <t>20202152217699</t>
  </si>
  <si>
    <t>2020215221771</t>
  </si>
  <si>
    <t>2020215221772</t>
  </si>
  <si>
    <t>2020215221773</t>
  </si>
  <si>
    <t>2020215221774</t>
  </si>
  <si>
    <t>2020215221775</t>
  </si>
  <si>
    <t>20202152217799</t>
  </si>
  <si>
    <t>2020215221781</t>
  </si>
  <si>
    <t>2020215221782</t>
  </si>
  <si>
    <t>2020215221783</t>
  </si>
  <si>
    <t>2020215221784</t>
  </si>
  <si>
    <t>2020215221785</t>
  </si>
  <si>
    <t>20202152217899</t>
  </si>
  <si>
    <t>2020215221791</t>
  </si>
  <si>
    <t>2020215221792</t>
  </si>
  <si>
    <t>2020215221793</t>
  </si>
  <si>
    <t>2020215221794</t>
  </si>
  <si>
    <t>2020215221795</t>
  </si>
  <si>
    <t>20202152217999</t>
  </si>
  <si>
    <t>20202152217991</t>
  </si>
  <si>
    <t>20202152217992</t>
  </si>
  <si>
    <t>20202152217993</t>
  </si>
  <si>
    <t>20202152217994</t>
  </si>
  <si>
    <t>20202152217995</t>
  </si>
  <si>
    <t>202021522179999</t>
  </si>
  <si>
    <t>2020215221811</t>
  </si>
  <si>
    <t>2020215221821</t>
  </si>
  <si>
    <t>2020215221911</t>
  </si>
  <si>
    <t>2020215221921</t>
  </si>
  <si>
    <t>2020215221931</t>
  </si>
  <si>
    <t>2020215221941</t>
  </si>
  <si>
    <t>2020215221951</t>
  </si>
  <si>
    <t>2020215221961</t>
  </si>
  <si>
    <t>2020215221971</t>
  </si>
  <si>
    <t>2020215221981</t>
  </si>
  <si>
    <t>2020215221991</t>
  </si>
  <si>
    <t>2020215222011</t>
  </si>
  <si>
    <t>2020215222021</t>
  </si>
  <si>
    <t>2020215222031</t>
  </si>
  <si>
    <t>2020215222041</t>
  </si>
  <si>
    <t>20202152220991</t>
  </si>
  <si>
    <t>20202152221111</t>
  </si>
  <si>
    <t>20202152221211</t>
  </si>
  <si>
    <t>2020215222211</t>
  </si>
  <si>
    <t>2020215222311</t>
  </si>
  <si>
    <t>2020215222321</t>
  </si>
  <si>
    <t>2020215222331</t>
  </si>
  <si>
    <t>2020215222341</t>
  </si>
  <si>
    <t>2020215222351</t>
  </si>
  <si>
    <t>2020215222361</t>
  </si>
  <si>
    <t>2020215222371</t>
  </si>
  <si>
    <t>2020215222381</t>
  </si>
  <si>
    <t>2020215222391</t>
  </si>
  <si>
    <t>20202152223101</t>
  </si>
  <si>
    <t>20202152223111</t>
  </si>
  <si>
    <t>20202152223121</t>
  </si>
  <si>
    <t>20202152223131</t>
  </si>
  <si>
    <t>20202152223141</t>
  </si>
  <si>
    <t>20202152223151</t>
  </si>
  <si>
    <t>20202152223161</t>
  </si>
  <si>
    <t>20202152223171</t>
  </si>
  <si>
    <t>20202152223181</t>
  </si>
  <si>
    <t>2020215222411</t>
  </si>
  <si>
    <t>2020215222421</t>
  </si>
  <si>
    <t>2020215222431</t>
  </si>
  <si>
    <t>2020215222441</t>
  </si>
  <si>
    <t>2020215222451</t>
  </si>
  <si>
    <t>2020215222461</t>
  </si>
  <si>
    <t>20202152224991</t>
  </si>
  <si>
    <t>2020215222511</t>
  </si>
  <si>
    <t>2020215222521</t>
  </si>
  <si>
    <t>2020215222631</t>
  </si>
  <si>
    <t>2020215222641</t>
  </si>
  <si>
    <t>2020215222711</t>
  </si>
  <si>
    <t>2020215222811</t>
  </si>
  <si>
    <t>2020215222821</t>
  </si>
  <si>
    <t>2020215222911</t>
  </si>
  <si>
    <t>2020215222921</t>
  </si>
  <si>
    <t>2020215223011</t>
  </si>
  <si>
    <t>2020215223021</t>
  </si>
  <si>
    <t>2020215223031</t>
  </si>
  <si>
    <t>2020215223041</t>
  </si>
  <si>
    <t>2020215223051</t>
  </si>
  <si>
    <t>2020215223061</t>
  </si>
  <si>
    <t>2020215223071</t>
  </si>
  <si>
    <t>2020215223081</t>
  </si>
  <si>
    <t>2020215223091</t>
  </si>
  <si>
    <t>20202152230101</t>
  </si>
  <si>
    <t>20202152230111</t>
  </si>
  <si>
    <t>20202152230121</t>
  </si>
  <si>
    <t>20202152230131</t>
  </si>
  <si>
    <t>20202152230141</t>
  </si>
  <si>
    <t>20202152230151</t>
  </si>
  <si>
    <t>20202152230161</t>
  </si>
  <si>
    <t>20202152230171</t>
  </si>
  <si>
    <t>20202152230181</t>
  </si>
  <si>
    <t>20202152230991</t>
  </si>
  <si>
    <t>2020215223111</t>
  </si>
  <si>
    <t>2020215223121</t>
  </si>
  <si>
    <t>2020215223131</t>
  </si>
  <si>
    <t>2020215223141</t>
  </si>
  <si>
    <t>20202152231991</t>
  </si>
  <si>
    <t>2020215223211</t>
  </si>
  <si>
    <t>2020215223221</t>
  </si>
  <si>
    <t>2020215223231</t>
  </si>
  <si>
    <t>2020215223311</t>
  </si>
  <si>
    <t>2020215223321</t>
  </si>
  <si>
    <t>2020215223411</t>
  </si>
  <si>
    <t>2020215223421</t>
  </si>
  <si>
    <t>202021524111</t>
  </si>
  <si>
    <t>202021524121</t>
  </si>
  <si>
    <t>202021524131</t>
  </si>
  <si>
    <t>202021524211</t>
  </si>
  <si>
    <t>202021524221</t>
  </si>
  <si>
    <t>202021524231</t>
  </si>
  <si>
    <t>202021524241</t>
  </si>
  <si>
    <t>202021524251</t>
  </si>
  <si>
    <t>202021524261</t>
  </si>
  <si>
    <t>202021524271</t>
  </si>
  <si>
    <t>202021524281</t>
  </si>
  <si>
    <t>202021524291</t>
  </si>
  <si>
    <t>2020215242101</t>
  </si>
  <si>
    <t>2020215242111</t>
  </si>
  <si>
    <t>2020215242121</t>
  </si>
  <si>
    <t>2020215242131</t>
  </si>
  <si>
    <t>2020215242141</t>
  </si>
  <si>
    <t>2020215242151</t>
  </si>
  <si>
    <t>2020215242161</t>
  </si>
  <si>
    <t>2020215242171</t>
  </si>
  <si>
    <t>2020215242181</t>
  </si>
  <si>
    <t>2020215242991</t>
  </si>
  <si>
    <t>202021524311</t>
  </si>
  <si>
    <t>202021524321</t>
  </si>
  <si>
    <t>202021524411</t>
  </si>
  <si>
    <t>202021524421</t>
  </si>
  <si>
    <t>202021524511</t>
  </si>
  <si>
    <t>202021524521</t>
  </si>
  <si>
    <t>202021524531</t>
  </si>
  <si>
    <t>2020215245991</t>
  </si>
  <si>
    <t>202021524611</t>
  </si>
  <si>
    <t>202021524621</t>
  </si>
  <si>
    <t>202021524711</t>
  </si>
  <si>
    <t>202021524721</t>
  </si>
  <si>
    <t>202021524731</t>
  </si>
  <si>
    <t>202021524811</t>
  </si>
  <si>
    <t>202021524911</t>
  </si>
  <si>
    <t>202021524921</t>
  </si>
  <si>
    <t>2020215241011</t>
  </si>
  <si>
    <t>2020215241111</t>
  </si>
  <si>
    <t>2020215241121</t>
  </si>
  <si>
    <t>2020215241131</t>
  </si>
  <si>
    <t>2020215241141</t>
  </si>
  <si>
    <t>20202152411991</t>
  </si>
  <si>
    <t>2020215241211</t>
  </si>
  <si>
    <t>2020215241221</t>
  </si>
  <si>
    <t>2020215241311</t>
  </si>
  <si>
    <t>2020215241321</t>
  </si>
  <si>
    <t>2020215241331</t>
  </si>
  <si>
    <t>2020215241341</t>
  </si>
  <si>
    <t>2020215241351</t>
  </si>
  <si>
    <t>20202152413991</t>
  </si>
  <si>
    <t>2020215241411</t>
  </si>
  <si>
    <t>2020215241421</t>
  </si>
  <si>
    <t>2020215241431</t>
  </si>
  <si>
    <t>2020215241441</t>
  </si>
  <si>
    <t>20202152414991</t>
  </si>
  <si>
    <t>2020215241511</t>
  </si>
  <si>
    <t>2020215241611</t>
  </si>
  <si>
    <t>2020215241621</t>
  </si>
  <si>
    <t>2020215241631</t>
  </si>
  <si>
    <t>2020215241711</t>
  </si>
  <si>
    <t>2020215241712</t>
  </si>
  <si>
    <t>2020215241713</t>
  </si>
  <si>
    <t>2020215241714</t>
  </si>
  <si>
    <t>2020215241715</t>
  </si>
  <si>
    <t>20202152417199</t>
  </si>
  <si>
    <t>2020215241721</t>
  </si>
  <si>
    <t>2020215241722</t>
  </si>
  <si>
    <t>2020215241723</t>
  </si>
  <si>
    <t>2020215241724</t>
  </si>
  <si>
    <t>2020215241725</t>
  </si>
  <si>
    <t>20202152417299</t>
  </si>
  <si>
    <t>2020215241731</t>
  </si>
  <si>
    <t>2020215241732</t>
  </si>
  <si>
    <t>2020215241733</t>
  </si>
  <si>
    <t>2020215241734</t>
  </si>
  <si>
    <t>2020215241735</t>
  </si>
  <si>
    <t>20202152417399</t>
  </si>
  <si>
    <t>2020215241741</t>
  </si>
  <si>
    <t>2020215241742</t>
  </si>
  <si>
    <t>2020215241743</t>
  </si>
  <si>
    <t>2020215241744</t>
  </si>
  <si>
    <t>2020215241745</t>
  </si>
  <si>
    <t>20202152417499</t>
  </si>
  <si>
    <t>2020215241751</t>
  </si>
  <si>
    <t>2020215241752</t>
  </si>
  <si>
    <t>2020215241753</t>
  </si>
  <si>
    <t>2020215241754</t>
  </si>
  <si>
    <t>2020215241755</t>
  </si>
  <si>
    <t>20202152417599</t>
  </si>
  <si>
    <t>2020215241761</t>
  </si>
  <si>
    <t>2020215241762</t>
  </si>
  <si>
    <t>2020215241763</t>
  </si>
  <si>
    <t>2020215241764</t>
  </si>
  <si>
    <t>2020215241765</t>
  </si>
  <si>
    <t>20202152417699</t>
  </si>
  <si>
    <t>2020215241771</t>
  </si>
  <si>
    <t>2020215241772</t>
  </si>
  <si>
    <t>2020215241773</t>
  </si>
  <si>
    <t>2020215241774</t>
  </si>
  <si>
    <t>2020215241775</t>
  </si>
  <si>
    <t>20202152417799</t>
  </si>
  <si>
    <t>2020215241781</t>
  </si>
  <si>
    <t>2020215241782</t>
  </si>
  <si>
    <t>2020215241783</t>
  </si>
  <si>
    <t>2020215241784</t>
  </si>
  <si>
    <t>2020215241785</t>
  </si>
  <si>
    <t>20202152417899</t>
  </si>
  <si>
    <t>2020215241791</t>
  </si>
  <si>
    <t>2020215241792</t>
  </si>
  <si>
    <t>2020215241793</t>
  </si>
  <si>
    <t>2020215241794</t>
  </si>
  <si>
    <t>2020215241795</t>
  </si>
  <si>
    <t>20202152417999</t>
  </si>
  <si>
    <t>20202152417991</t>
  </si>
  <si>
    <t>20202152417992</t>
  </si>
  <si>
    <t>20202152417993</t>
  </si>
  <si>
    <t>20202152417994</t>
  </si>
  <si>
    <t>20202152417995</t>
  </si>
  <si>
    <t>202021524179999</t>
  </si>
  <si>
    <t>2020215241811</t>
  </si>
  <si>
    <t>2020215241821</t>
  </si>
  <si>
    <t>2020215241911</t>
  </si>
  <si>
    <t>2020215241921</t>
  </si>
  <si>
    <t>2020215241931</t>
  </si>
  <si>
    <t>2020215241941</t>
  </si>
  <si>
    <t>2020215241951</t>
  </si>
  <si>
    <t>2020215241961</t>
  </si>
  <si>
    <t>2020215241971</t>
  </si>
  <si>
    <t>2020215241981</t>
  </si>
  <si>
    <t>2020215241991</t>
  </si>
  <si>
    <t>2020215242011</t>
  </si>
  <si>
    <t>2020215242021</t>
  </si>
  <si>
    <t>2020215242031</t>
  </si>
  <si>
    <t>2020215242041</t>
  </si>
  <si>
    <t>20202152420991</t>
  </si>
  <si>
    <t>20202152421111</t>
  </si>
  <si>
    <t>20202152421211</t>
  </si>
  <si>
    <t>2020215242211</t>
  </si>
  <si>
    <t>2020215242311</t>
  </si>
  <si>
    <t>2020215242321</t>
  </si>
  <si>
    <t>2020215242331</t>
  </si>
  <si>
    <t>2020215242341</t>
  </si>
  <si>
    <t>2020215242351</t>
  </si>
  <si>
    <t>2020215242361</t>
  </si>
  <si>
    <t>2020215242371</t>
  </si>
  <si>
    <t>2020215242381</t>
  </si>
  <si>
    <t>2020215242391</t>
  </si>
  <si>
    <t>20202152423101</t>
  </si>
  <si>
    <t>20202152423111</t>
  </si>
  <si>
    <t>20202152423121</t>
  </si>
  <si>
    <t>20202152423131</t>
  </si>
  <si>
    <t>20202152423141</t>
  </si>
  <si>
    <t>20202152423151</t>
  </si>
  <si>
    <t>20202152423161</t>
  </si>
  <si>
    <t>20202152423171</t>
  </si>
  <si>
    <t>20202152423181</t>
  </si>
  <si>
    <t>2020215242411</t>
  </si>
  <si>
    <t>2020215242421</t>
  </si>
  <si>
    <t>2020215242431</t>
  </si>
  <si>
    <t>2020215242441</t>
  </si>
  <si>
    <t>2020215242451</t>
  </si>
  <si>
    <t>2020215242461</t>
  </si>
  <si>
    <t>20202152424991</t>
  </si>
  <si>
    <t>2020215242511</t>
  </si>
  <si>
    <t>2020215242521</t>
  </si>
  <si>
    <t>2020215242631</t>
  </si>
  <si>
    <t>2020215242641</t>
  </si>
  <si>
    <t>2020215242711</t>
  </si>
  <si>
    <t>2020215242811</t>
  </si>
  <si>
    <t>2020215242821</t>
  </si>
  <si>
    <t>2020215242911</t>
  </si>
  <si>
    <t>2020215242921</t>
  </si>
  <si>
    <t>2020215243011</t>
  </si>
  <si>
    <t>2020215243021</t>
  </si>
  <si>
    <t>2020215243031</t>
  </si>
  <si>
    <t>2020215243041</t>
  </si>
  <si>
    <t>2020215243051</t>
  </si>
  <si>
    <t>2020215243061</t>
  </si>
  <si>
    <t>2020215243071</t>
  </si>
  <si>
    <t>2020215243081</t>
  </si>
  <si>
    <t>2020215243091</t>
  </si>
  <si>
    <t>20202152430101</t>
  </si>
  <si>
    <t>20202152430111</t>
  </si>
  <si>
    <t>20202152430121</t>
  </si>
  <si>
    <t>20202152430131</t>
  </si>
  <si>
    <t>20202152430141</t>
  </si>
  <si>
    <t>20202152430151</t>
  </si>
  <si>
    <t>20202152430161</t>
  </si>
  <si>
    <t>20202152430171</t>
  </si>
  <si>
    <t>20202152430181</t>
  </si>
  <si>
    <t>20202152430991</t>
  </si>
  <si>
    <t>2020215243111</t>
  </si>
  <si>
    <t>2020215243121</t>
  </si>
  <si>
    <t>2020215243131</t>
  </si>
  <si>
    <t>2020215243141</t>
  </si>
  <si>
    <t>20202152431991</t>
  </si>
  <si>
    <t>2020215243211</t>
  </si>
  <si>
    <t>2020215243221</t>
  </si>
  <si>
    <t>2020215243231</t>
  </si>
  <si>
    <t>2020215243311</t>
  </si>
  <si>
    <t>2020215243321</t>
  </si>
  <si>
    <t>2020215243411</t>
  </si>
  <si>
    <t>2020215243421</t>
  </si>
  <si>
    <t>202021526111</t>
  </si>
  <si>
    <t>202021526121</t>
  </si>
  <si>
    <t>202021526131</t>
  </si>
  <si>
    <t>202021526211</t>
  </si>
  <si>
    <t>202021526221</t>
  </si>
  <si>
    <t>202021526231</t>
  </si>
  <si>
    <t>202021526241</t>
  </si>
  <si>
    <t>202021526251</t>
  </si>
  <si>
    <t>202021526261</t>
  </si>
  <si>
    <t>202021526271</t>
  </si>
  <si>
    <t>202021526281</t>
  </si>
  <si>
    <t>202021526291</t>
  </si>
  <si>
    <t>2020215262101</t>
  </si>
  <si>
    <t>2020215262111</t>
  </si>
  <si>
    <t>2020215262121</t>
  </si>
  <si>
    <t>2020215262131</t>
  </si>
  <si>
    <t>2020215262141</t>
  </si>
  <si>
    <t>2020215262151</t>
  </si>
  <si>
    <t>2020215262161</t>
  </si>
  <si>
    <t>2020215262171</t>
  </si>
  <si>
    <t>2020215262181</t>
  </si>
  <si>
    <t>2020215262991</t>
  </si>
  <si>
    <t>202021526311</t>
  </si>
  <si>
    <t>202021526321</t>
  </si>
  <si>
    <t>202021526411</t>
  </si>
  <si>
    <t>202021526421</t>
  </si>
  <si>
    <t>202021526511</t>
  </si>
  <si>
    <t>202021526521</t>
  </si>
  <si>
    <t>202021526531</t>
  </si>
  <si>
    <t>2020215265991</t>
  </si>
  <si>
    <t>202021526611</t>
  </si>
  <si>
    <t>202021526621</t>
  </si>
  <si>
    <t>202021526711</t>
  </si>
  <si>
    <t>202021526721</t>
  </si>
  <si>
    <t>202021526731</t>
  </si>
  <si>
    <t>202021526811</t>
  </si>
  <si>
    <t>202021526911</t>
  </si>
  <si>
    <t>202021526921</t>
  </si>
  <si>
    <t>2020215261011</t>
  </si>
  <si>
    <t>2020215261111</t>
  </si>
  <si>
    <t>2020215261121</t>
  </si>
  <si>
    <t>2020215261131</t>
  </si>
  <si>
    <t>2020215261141</t>
  </si>
  <si>
    <t>20202152611991</t>
  </si>
  <si>
    <t>2020215261211</t>
  </si>
  <si>
    <t>2020215261221</t>
  </si>
  <si>
    <t>2020215261311</t>
  </si>
  <si>
    <t>2020215261321</t>
  </si>
  <si>
    <t>2020215261331</t>
  </si>
  <si>
    <t>2020215261341</t>
  </si>
  <si>
    <t>2020215261351</t>
  </si>
  <si>
    <t>20202152613991</t>
  </si>
  <si>
    <t>2020215261411</t>
  </si>
  <si>
    <t>2020215261421</t>
  </si>
  <si>
    <t>2020215261431</t>
  </si>
  <si>
    <t>2020215261441</t>
  </si>
  <si>
    <t>20202152614991</t>
  </si>
  <si>
    <t>2020215261511</t>
  </si>
  <si>
    <t>2020215261611</t>
  </si>
  <si>
    <t>2020215261621</t>
  </si>
  <si>
    <t>2020215261631</t>
  </si>
  <si>
    <t>2020215261711</t>
  </si>
  <si>
    <t>2020215261712</t>
  </si>
  <si>
    <t>2020215261713</t>
  </si>
  <si>
    <t>2020215261714</t>
  </si>
  <si>
    <t>2020215261715</t>
  </si>
  <si>
    <t>20202152617199</t>
  </si>
  <si>
    <t>2020215261721</t>
  </si>
  <si>
    <t>2020215261722</t>
  </si>
  <si>
    <t>2020215261723</t>
  </si>
  <si>
    <t>2020215261724</t>
  </si>
  <si>
    <t>2020215261725</t>
  </si>
  <si>
    <t>20202152617299</t>
  </si>
  <si>
    <t>2020215261731</t>
  </si>
  <si>
    <t>2020215261732</t>
  </si>
  <si>
    <t>2020215261733</t>
  </si>
  <si>
    <t>2020215261734</t>
  </si>
  <si>
    <t>2020215261735</t>
  </si>
  <si>
    <t>20202152617399</t>
  </si>
  <si>
    <t>2020215261741</t>
  </si>
  <si>
    <t>2020215261742</t>
  </si>
  <si>
    <t>2020215261743</t>
  </si>
  <si>
    <t>2020215261744</t>
  </si>
  <si>
    <t>2020215261745</t>
  </si>
  <si>
    <t>20202152617499</t>
  </si>
  <si>
    <t>2020215261751</t>
  </si>
  <si>
    <t>2020215261752</t>
  </si>
  <si>
    <t>2020215261753</t>
  </si>
  <si>
    <t>2020215261754</t>
  </si>
  <si>
    <t>2020215261755</t>
  </si>
  <si>
    <t>20202152617599</t>
  </si>
  <si>
    <t>2020215261761</t>
  </si>
  <si>
    <t>2020215261762</t>
  </si>
  <si>
    <t>2020215261763</t>
  </si>
  <si>
    <t>2020215261764</t>
  </si>
  <si>
    <t>2020215261765</t>
  </si>
  <si>
    <t>20202152617699</t>
  </si>
  <si>
    <t>2020215261771</t>
  </si>
  <si>
    <t>2020215261772</t>
  </si>
  <si>
    <t>2020215261773</t>
  </si>
  <si>
    <t>2020215261774</t>
  </si>
  <si>
    <t>2020215261775</t>
  </si>
  <si>
    <t>20202152617799</t>
  </si>
  <si>
    <t>2020215261781</t>
  </si>
  <si>
    <t>2020215261782</t>
  </si>
  <si>
    <t>2020215261783</t>
  </si>
  <si>
    <t>2020215261784</t>
  </si>
  <si>
    <t>2020215261785</t>
  </si>
  <si>
    <t>20202152617899</t>
  </si>
  <si>
    <t>2020215261791</t>
  </si>
  <si>
    <t>2020215261792</t>
  </si>
  <si>
    <t>2020215261793</t>
  </si>
  <si>
    <t>2020215261794</t>
  </si>
  <si>
    <t>2020215261795</t>
  </si>
  <si>
    <t>20202152617999</t>
  </si>
  <si>
    <t>20202152617991</t>
  </si>
  <si>
    <t>20202152617992</t>
  </si>
  <si>
    <t>20202152617993</t>
  </si>
  <si>
    <t>20202152617994</t>
  </si>
  <si>
    <t>20202152617995</t>
  </si>
  <si>
    <t>202021526179999</t>
  </si>
  <si>
    <t>2020215261811</t>
  </si>
  <si>
    <t>2020215261821</t>
  </si>
  <si>
    <t>2020215261911</t>
  </si>
  <si>
    <t>2020215261921</t>
  </si>
  <si>
    <t>2020215261931</t>
  </si>
  <si>
    <t>2020215261941</t>
  </si>
  <si>
    <t>2020215261951</t>
  </si>
  <si>
    <t>2020215261961</t>
  </si>
  <si>
    <t>2020215261971</t>
  </si>
  <si>
    <t>2020215261981</t>
  </si>
  <si>
    <t>2020215261991</t>
  </si>
  <si>
    <t>2020215262011</t>
  </si>
  <si>
    <t>2020215262021</t>
  </si>
  <si>
    <t>2020215262031</t>
  </si>
  <si>
    <t>2020215262041</t>
  </si>
  <si>
    <t>20202152620991</t>
  </si>
  <si>
    <t>20202152621111</t>
  </si>
  <si>
    <t>20202152621211</t>
  </si>
  <si>
    <t>2020215262211</t>
  </si>
  <si>
    <t>2020215262311</t>
  </si>
  <si>
    <t>2020215262321</t>
  </si>
  <si>
    <t>2020215262331</t>
  </si>
  <si>
    <t>2020215262341</t>
  </si>
  <si>
    <t>2020215262351</t>
  </si>
  <si>
    <t>2020215262361</t>
  </si>
  <si>
    <t>2020215262371</t>
  </si>
  <si>
    <t>2020215262381</t>
  </si>
  <si>
    <t>2020215262391</t>
  </si>
  <si>
    <t>20202152623101</t>
  </si>
  <si>
    <t>20202152623111</t>
  </si>
  <si>
    <t>20202152623121</t>
  </si>
  <si>
    <t>20202152623131</t>
  </si>
  <si>
    <t>20202152623141</t>
  </si>
  <si>
    <t>20202152623151</t>
  </si>
  <si>
    <t>20202152623161</t>
  </si>
  <si>
    <t>20202152623171</t>
  </si>
  <si>
    <t>20202152623181</t>
  </si>
  <si>
    <t>2020215262411</t>
  </si>
  <si>
    <t>2020215262421</t>
  </si>
  <si>
    <t>2020215262431</t>
  </si>
  <si>
    <t>2020215262441</t>
  </si>
  <si>
    <t>2020215262451</t>
  </si>
  <si>
    <t>2020215262461</t>
  </si>
  <si>
    <t>20202152624991</t>
  </si>
  <si>
    <t>2020215262511</t>
  </si>
  <si>
    <t>2020215262521</t>
  </si>
  <si>
    <t>2020215262631</t>
  </si>
  <si>
    <t>2020215262641</t>
  </si>
  <si>
    <t>2020215262711</t>
  </si>
  <si>
    <t>2020215262811</t>
  </si>
  <si>
    <t>2020215262821</t>
  </si>
  <si>
    <t>2020215262911</t>
  </si>
  <si>
    <t>2020215262921</t>
  </si>
  <si>
    <t>2020215263011</t>
  </si>
  <si>
    <t>2020215263021</t>
  </si>
  <si>
    <t>2020215263031</t>
  </si>
  <si>
    <t>2020215263041</t>
  </si>
  <si>
    <t>2020215263051</t>
  </si>
  <si>
    <t>2020215263061</t>
  </si>
  <si>
    <t>2020215263071</t>
  </si>
  <si>
    <t>2020215263081</t>
  </si>
  <si>
    <t>2020215263091</t>
  </si>
  <si>
    <t>20202152630101</t>
  </si>
  <si>
    <t>20202152630111</t>
  </si>
  <si>
    <t>20202152630121</t>
  </si>
  <si>
    <t>20202152630131</t>
  </si>
  <si>
    <t>20202152630141</t>
  </si>
  <si>
    <t>20202152630151</t>
  </si>
  <si>
    <t>20202152630161</t>
  </si>
  <si>
    <t>20202152630171</t>
  </si>
  <si>
    <t>20202152630181</t>
  </si>
  <si>
    <t>20202152630991</t>
  </si>
  <si>
    <t>2020215263111</t>
  </si>
  <si>
    <t>2020215263121</t>
  </si>
  <si>
    <t>2020215263131</t>
  </si>
  <si>
    <t>2020215263141</t>
  </si>
  <si>
    <t>20202152631991</t>
  </si>
  <si>
    <t>2020215263211</t>
  </si>
  <si>
    <t>2020215263221</t>
  </si>
  <si>
    <t>2020215263231</t>
  </si>
  <si>
    <t>2020215263311</t>
  </si>
  <si>
    <t>2020215263321</t>
  </si>
  <si>
    <t>2020215263411</t>
  </si>
  <si>
    <t>2020215263421</t>
  </si>
  <si>
    <t>202021528111</t>
  </si>
  <si>
    <t>202021528121</t>
  </si>
  <si>
    <t>202021528131</t>
  </si>
  <si>
    <t>202021528211</t>
  </si>
  <si>
    <t>202021528221</t>
  </si>
  <si>
    <t>202021528231</t>
  </si>
  <si>
    <t>202021528241</t>
  </si>
  <si>
    <t>202021528251</t>
  </si>
  <si>
    <t>202021528261</t>
  </si>
  <si>
    <t>202021528271</t>
  </si>
  <si>
    <t>202021528281</t>
  </si>
  <si>
    <t>202021528291</t>
  </si>
  <si>
    <t>2020215282101</t>
  </si>
  <si>
    <t>2020215282111</t>
  </si>
  <si>
    <t>2020215282121</t>
  </si>
  <si>
    <t>2020215282131</t>
  </si>
  <si>
    <t>2020215282141</t>
  </si>
  <si>
    <t>2020215282151</t>
  </si>
  <si>
    <t>2020215282161</t>
  </si>
  <si>
    <t>2020215282171</t>
  </si>
  <si>
    <t>2020215282181</t>
  </si>
  <si>
    <t>2020215282991</t>
  </si>
  <si>
    <t>202021528311</t>
  </si>
  <si>
    <t>202021528321</t>
  </si>
  <si>
    <t>202021528411</t>
  </si>
  <si>
    <t>202021528421</t>
  </si>
  <si>
    <t>202021528511</t>
  </si>
  <si>
    <t>202021528521</t>
  </si>
  <si>
    <t>202021528531</t>
  </si>
  <si>
    <t>2020215285991</t>
  </si>
  <si>
    <t>202021528611</t>
  </si>
  <si>
    <t>202021528621</t>
  </si>
  <si>
    <t>202021528711</t>
  </si>
  <si>
    <t>202021528721</t>
  </si>
  <si>
    <t>202021528731</t>
  </si>
  <si>
    <t>202021528811</t>
  </si>
  <si>
    <t>202021528911</t>
  </si>
  <si>
    <t>202021528921</t>
  </si>
  <si>
    <t>2020215281011</t>
  </si>
  <si>
    <t>2020215281111</t>
  </si>
  <si>
    <t>2020215281121</t>
  </si>
  <si>
    <t>2020215281131</t>
  </si>
  <si>
    <t>2020215281141</t>
  </si>
  <si>
    <t>20202152811991</t>
  </si>
  <si>
    <t>2020215281211</t>
  </si>
  <si>
    <t>2020215281221</t>
  </si>
  <si>
    <t>2020215281311</t>
  </si>
  <si>
    <t>2020215281321</t>
  </si>
  <si>
    <t>2020215281331</t>
  </si>
  <si>
    <t>2020215281341</t>
  </si>
  <si>
    <t>2020215281351</t>
  </si>
  <si>
    <t>20202152813991</t>
  </si>
  <si>
    <t>2020215281411</t>
  </si>
  <si>
    <t>2020215281421</t>
  </si>
  <si>
    <t>2020215281431</t>
  </si>
  <si>
    <t>2020215281441</t>
  </si>
  <si>
    <t>20202152814991</t>
  </si>
  <si>
    <t>2020215281511</t>
  </si>
  <si>
    <t>2020215281611</t>
  </si>
  <si>
    <t>2020215281621</t>
  </si>
  <si>
    <t>2020215281631</t>
  </si>
  <si>
    <t>2020215281711</t>
  </si>
  <si>
    <t>2020215281712</t>
  </si>
  <si>
    <t>2020215281713</t>
  </si>
  <si>
    <t>2020215281714</t>
  </si>
  <si>
    <t>2020215281715</t>
  </si>
  <si>
    <t>20202152817199</t>
  </si>
  <si>
    <t>2020215281721</t>
  </si>
  <si>
    <t>2020215281722</t>
  </si>
  <si>
    <t>2020215281723</t>
  </si>
  <si>
    <t>2020215281724</t>
  </si>
  <si>
    <t>2020215281725</t>
  </si>
  <si>
    <t>20202152817299</t>
  </si>
  <si>
    <t>2020215281731</t>
  </si>
  <si>
    <t>2020215281732</t>
  </si>
  <si>
    <t>2020215281733</t>
  </si>
  <si>
    <t>2020215281734</t>
  </si>
  <si>
    <t>2020215281735</t>
  </si>
  <si>
    <t>20202152817399</t>
  </si>
  <si>
    <t>2020215281741</t>
  </si>
  <si>
    <t>2020215281742</t>
  </si>
  <si>
    <t>2020215281743</t>
  </si>
  <si>
    <t>2020215281744</t>
  </si>
  <si>
    <t>2020215281745</t>
  </si>
  <si>
    <t>20202152817499</t>
  </si>
  <si>
    <t>2020215281751</t>
  </si>
  <si>
    <t>2020215281752</t>
  </si>
  <si>
    <t>2020215281753</t>
  </si>
  <si>
    <t>2020215281754</t>
  </si>
  <si>
    <t>2020215281755</t>
  </si>
  <si>
    <t>20202152817599</t>
  </si>
  <si>
    <t>2020215281761</t>
  </si>
  <si>
    <t>2020215281762</t>
  </si>
  <si>
    <t>2020215281763</t>
  </si>
  <si>
    <t>2020215281764</t>
  </si>
  <si>
    <t>2020215281765</t>
  </si>
  <si>
    <t>20202152817699</t>
  </si>
  <si>
    <t>2020215281771</t>
  </si>
  <si>
    <t>2020215281772</t>
  </si>
  <si>
    <t>2020215281773</t>
  </si>
  <si>
    <t>2020215281774</t>
  </si>
  <si>
    <t>2020215281775</t>
  </si>
  <si>
    <t>20202152817799</t>
  </si>
  <si>
    <t>2020215281781</t>
  </si>
  <si>
    <t>2020215281782</t>
  </si>
  <si>
    <t>2020215281783</t>
  </si>
  <si>
    <t>2020215281784</t>
  </si>
  <si>
    <t>2020215281785</t>
  </si>
  <si>
    <t>20202152817899</t>
  </si>
  <si>
    <t>2020215281791</t>
  </si>
  <si>
    <t>2020215281792</t>
  </si>
  <si>
    <t>2020215281793</t>
  </si>
  <si>
    <t>2020215281794</t>
  </si>
  <si>
    <t>2020215281795</t>
  </si>
  <si>
    <t>20202152817999</t>
  </si>
  <si>
    <t>20202152817991</t>
  </si>
  <si>
    <t>20202152817992</t>
  </si>
  <si>
    <t>20202152817993</t>
  </si>
  <si>
    <t>20202152817994</t>
  </si>
  <si>
    <t>20202152817995</t>
  </si>
  <si>
    <t>202021528179999</t>
  </si>
  <si>
    <t>2020215281811</t>
  </si>
  <si>
    <t>2020215281821</t>
  </si>
  <si>
    <t>2020215281911</t>
  </si>
  <si>
    <t>2020215281921</t>
  </si>
  <si>
    <t>2020215281931</t>
  </si>
  <si>
    <t>2020215281941</t>
  </si>
  <si>
    <t>2020215281951</t>
  </si>
  <si>
    <t>2020215281961</t>
  </si>
  <si>
    <t>2020215281971</t>
  </si>
  <si>
    <t>2020215281981</t>
  </si>
  <si>
    <t>2020215281991</t>
  </si>
  <si>
    <t>2020215282011</t>
  </si>
  <si>
    <t>2020215282021</t>
  </si>
  <si>
    <t>2020215282031</t>
  </si>
  <si>
    <t>2020215282041</t>
  </si>
  <si>
    <t>20202152820991</t>
  </si>
  <si>
    <t>20202152821111</t>
  </si>
  <si>
    <t>20202152821211</t>
  </si>
  <si>
    <t>2020215282211</t>
  </si>
  <si>
    <t>2020215282311</t>
  </si>
  <si>
    <t>2020215282321</t>
  </si>
  <si>
    <t>2020215282331</t>
  </si>
  <si>
    <t>2020215282341</t>
  </si>
  <si>
    <t>2020215282351</t>
  </si>
  <si>
    <t>2020215282361</t>
  </si>
  <si>
    <t>2020215282371</t>
  </si>
  <si>
    <t>2020215282381</t>
  </si>
  <si>
    <t>2020215282391</t>
  </si>
  <si>
    <t>20202152823101</t>
  </si>
  <si>
    <t>20202152823111</t>
  </si>
  <si>
    <t>20202152823121</t>
  </si>
  <si>
    <t>20202152823131</t>
  </si>
  <si>
    <t>20202152823141</t>
  </si>
  <si>
    <t>20202152823151</t>
  </si>
  <si>
    <t>20202152823161</t>
  </si>
  <si>
    <t>20202152823171</t>
  </si>
  <si>
    <t>20202152823181</t>
  </si>
  <si>
    <t>2020215282411</t>
  </si>
  <si>
    <t>2020215282421</t>
  </si>
  <si>
    <t>2020215282431</t>
  </si>
  <si>
    <t>2020215282441</t>
  </si>
  <si>
    <t>2020215282451</t>
  </si>
  <si>
    <t>2020215282461</t>
  </si>
  <si>
    <t>20202152824991</t>
  </si>
  <si>
    <t>2020215282511</t>
  </si>
  <si>
    <t>2020215282521</t>
  </si>
  <si>
    <t>2020215282631</t>
  </si>
  <si>
    <t>2020215282641</t>
  </si>
  <si>
    <t>2020215282711</t>
  </si>
  <si>
    <t>2020215282811</t>
  </si>
  <si>
    <t>2020215282821</t>
  </si>
  <si>
    <t>2020215282911</t>
  </si>
  <si>
    <t>2020215282921</t>
  </si>
  <si>
    <t>2020215283011</t>
  </si>
  <si>
    <t>2020215283021</t>
  </si>
  <si>
    <t>2020215283031</t>
  </si>
  <si>
    <t>2020215283041</t>
  </si>
  <si>
    <t>2020215283051</t>
  </si>
  <si>
    <t>2020215283061</t>
  </si>
  <si>
    <t>2020215283071</t>
  </si>
  <si>
    <t>2020215283081</t>
  </si>
  <si>
    <t>2020215283091</t>
  </si>
  <si>
    <t>20202152830101</t>
  </si>
  <si>
    <t>20202152830111</t>
  </si>
  <si>
    <t>20202152830121</t>
  </si>
  <si>
    <t>20202152830131</t>
  </si>
  <si>
    <t>20202152830141</t>
  </si>
  <si>
    <t>20202152830151</t>
  </si>
  <si>
    <t>20202152830161</t>
  </si>
  <si>
    <t>20202152830171</t>
  </si>
  <si>
    <t>20202152830181</t>
  </si>
  <si>
    <t>20202152830991</t>
  </si>
  <si>
    <t>2020215283111</t>
  </si>
  <si>
    <t>2020215283121</t>
  </si>
  <si>
    <t>2020215283131</t>
  </si>
  <si>
    <t>2020215283141</t>
  </si>
  <si>
    <t>20202152831991</t>
  </si>
  <si>
    <t>2020215283211</t>
  </si>
  <si>
    <t>2020215283221</t>
  </si>
  <si>
    <t>2020215283231</t>
  </si>
  <si>
    <t>2020215283311</t>
  </si>
  <si>
    <t>2020215283321</t>
  </si>
  <si>
    <t>2020215283411</t>
  </si>
  <si>
    <t>2020215283421</t>
  </si>
  <si>
    <t>202021530111</t>
  </si>
  <si>
    <t>202021530121</t>
  </si>
  <si>
    <t>202021530131</t>
  </si>
  <si>
    <t>202021530211</t>
  </si>
  <si>
    <t>202021530221</t>
  </si>
  <si>
    <t>202021530231</t>
  </si>
  <si>
    <t>202021530241</t>
  </si>
  <si>
    <t>202021530251</t>
  </si>
  <si>
    <t>202021530261</t>
  </si>
  <si>
    <t>202021530271</t>
  </si>
  <si>
    <t>202021530281</t>
  </si>
  <si>
    <t>202021530291</t>
  </si>
  <si>
    <t>2020215302101</t>
  </si>
  <si>
    <t>2020215302111</t>
  </si>
  <si>
    <t>2020215302121</t>
  </si>
  <si>
    <t>2020215302131</t>
  </si>
  <si>
    <t>2020215302141</t>
  </si>
  <si>
    <t>2020215302151</t>
  </si>
  <si>
    <t>2020215302161</t>
  </si>
  <si>
    <t>2020215302171</t>
  </si>
  <si>
    <t>2020215302181</t>
  </si>
  <si>
    <t>2020215302991</t>
  </si>
  <si>
    <t>202021530311</t>
  </si>
  <si>
    <t>202021530321</t>
  </si>
  <si>
    <t>202021530411</t>
  </si>
  <si>
    <t>202021530421</t>
  </si>
  <si>
    <t>202021530511</t>
  </si>
  <si>
    <t>202021530521</t>
  </si>
  <si>
    <t>202021530531</t>
  </si>
  <si>
    <t>2020215305991</t>
  </si>
  <si>
    <t>202021530611</t>
  </si>
  <si>
    <t>202021530621</t>
  </si>
  <si>
    <t>202021530711</t>
  </si>
  <si>
    <t>202021530721</t>
  </si>
  <si>
    <t>202021530731</t>
  </si>
  <si>
    <t>202021530811</t>
  </si>
  <si>
    <t>202021530911</t>
  </si>
  <si>
    <t>202021530921</t>
  </si>
  <si>
    <t>2020215301011</t>
  </si>
  <si>
    <t>2020215301111</t>
  </si>
  <si>
    <t>2020215301121</t>
  </si>
  <si>
    <t>2020215301131</t>
  </si>
  <si>
    <t>2020215301141</t>
  </si>
  <si>
    <t>20202153011991</t>
  </si>
  <si>
    <t>2020215301211</t>
  </si>
  <si>
    <t>2020215301221</t>
  </si>
  <si>
    <t>2020215301311</t>
  </si>
  <si>
    <t>2020215301321</t>
  </si>
  <si>
    <t>2020215301331</t>
  </si>
  <si>
    <t>2020215301341</t>
  </si>
  <si>
    <t>2020215301351</t>
  </si>
  <si>
    <t>20202153013991</t>
  </si>
  <si>
    <t>2020215301411</t>
  </si>
  <si>
    <t>2020215301421</t>
  </si>
  <si>
    <t>2020215301431</t>
  </si>
  <si>
    <t>2020215301441</t>
  </si>
  <si>
    <t>20202153014991</t>
  </si>
  <si>
    <t>2020215301511</t>
  </si>
  <si>
    <t>2020215301611</t>
  </si>
  <si>
    <t>2020215301621</t>
  </si>
  <si>
    <t>2020215301631</t>
  </si>
  <si>
    <t>2020215301711</t>
  </si>
  <si>
    <t>2020215301712</t>
  </si>
  <si>
    <t>2020215301713</t>
  </si>
  <si>
    <t>2020215301714</t>
  </si>
  <si>
    <t>2020215301715</t>
  </si>
  <si>
    <t>20202153017199</t>
  </si>
  <si>
    <t>2020215301721</t>
  </si>
  <si>
    <t>2020215301722</t>
  </si>
  <si>
    <t>2020215301723</t>
  </si>
  <si>
    <t>2020215301724</t>
  </si>
  <si>
    <t>2020215301725</t>
  </si>
  <si>
    <t>20202153017299</t>
  </si>
  <si>
    <t>2020215301731</t>
  </si>
  <si>
    <t>2020215301732</t>
  </si>
  <si>
    <t>2020215301733</t>
  </si>
  <si>
    <t>2020215301734</t>
  </si>
  <si>
    <t>2020215301735</t>
  </si>
  <si>
    <t>20202153017399</t>
  </si>
  <si>
    <t>2020215301741</t>
  </si>
  <si>
    <t>2020215301742</t>
  </si>
  <si>
    <t>2020215301743</t>
  </si>
  <si>
    <t>2020215301744</t>
  </si>
  <si>
    <t>2020215301745</t>
  </si>
  <si>
    <t>20202153017499</t>
  </si>
  <si>
    <t>2020215301751</t>
  </si>
  <si>
    <t>2020215301752</t>
  </si>
  <si>
    <t>2020215301753</t>
  </si>
  <si>
    <t>2020215301754</t>
  </si>
  <si>
    <t>2020215301755</t>
  </si>
  <si>
    <t>20202153017599</t>
  </si>
  <si>
    <t>2020215301761</t>
  </si>
  <si>
    <t>2020215301762</t>
  </si>
  <si>
    <t>2020215301763</t>
  </si>
  <si>
    <t>2020215301764</t>
  </si>
  <si>
    <t>2020215301765</t>
  </si>
  <si>
    <t>20202153017699</t>
  </si>
  <si>
    <t>2020215301771</t>
  </si>
  <si>
    <t>2020215301772</t>
  </si>
  <si>
    <t>2020215301773</t>
  </si>
  <si>
    <t>2020215301774</t>
  </si>
  <si>
    <t>2020215301775</t>
  </si>
  <si>
    <t>20202153017799</t>
  </si>
  <si>
    <t>2020215301781</t>
  </si>
  <si>
    <t>2020215301782</t>
  </si>
  <si>
    <t>2020215301783</t>
  </si>
  <si>
    <t>2020215301784</t>
  </si>
  <si>
    <t>2020215301785</t>
  </si>
  <si>
    <t>20202153017899</t>
  </si>
  <si>
    <t>2020215301791</t>
  </si>
  <si>
    <t>2020215301792</t>
  </si>
  <si>
    <t>2020215301793</t>
  </si>
  <si>
    <t>2020215301794</t>
  </si>
  <si>
    <t>2020215301795</t>
  </si>
  <si>
    <t>20202153017999</t>
  </si>
  <si>
    <t>20202153017991</t>
  </si>
  <si>
    <t>20202153017992</t>
  </si>
  <si>
    <t>20202153017993</t>
  </si>
  <si>
    <t>20202153017994</t>
  </si>
  <si>
    <t>20202153017995</t>
  </si>
  <si>
    <t>202021530179999</t>
  </si>
  <si>
    <t>2020215301811</t>
  </si>
  <si>
    <t>2020215301821</t>
  </si>
  <si>
    <t>2020215301911</t>
  </si>
  <si>
    <t>2020215301921</t>
  </si>
  <si>
    <t>2020215301931</t>
  </si>
  <si>
    <t>2020215301941</t>
  </si>
  <si>
    <t>2020215301951</t>
  </si>
  <si>
    <t>2020215301961</t>
  </si>
  <si>
    <t>2020215301971</t>
  </si>
  <si>
    <t>2020215301981</t>
  </si>
  <si>
    <t>2020215301991</t>
  </si>
  <si>
    <t>2020215302011</t>
  </si>
  <si>
    <t>2020215302021</t>
  </si>
  <si>
    <t>2020215302031</t>
  </si>
  <si>
    <t>2020215302041</t>
  </si>
  <si>
    <t>20202153020991</t>
  </si>
  <si>
    <t>20202153021111</t>
  </si>
  <si>
    <t>20202153021211</t>
  </si>
  <si>
    <t>2020215302211</t>
  </si>
  <si>
    <t>2020215302311</t>
  </si>
  <si>
    <t>2020215302321</t>
  </si>
  <si>
    <t>2020215302331</t>
  </si>
  <si>
    <t>2020215302341</t>
  </si>
  <si>
    <t>2020215302351</t>
  </si>
  <si>
    <t>2020215302361</t>
  </si>
  <si>
    <t>2020215302371</t>
  </si>
  <si>
    <t>2020215302381</t>
  </si>
  <si>
    <t>2020215302391</t>
  </si>
  <si>
    <t>20202153023101</t>
  </si>
  <si>
    <t>20202153023111</t>
  </si>
  <si>
    <t>20202153023121</t>
  </si>
  <si>
    <t>20202153023131</t>
  </si>
  <si>
    <t>20202153023141</t>
  </si>
  <si>
    <t>20202153023151</t>
  </si>
  <si>
    <t>20202153023161</t>
  </si>
  <si>
    <t>20202153023171</t>
  </si>
  <si>
    <t>20202153023181</t>
  </si>
  <si>
    <t>2020215302411</t>
  </si>
  <si>
    <t>2020215302421</t>
  </si>
  <si>
    <t>2020215302431</t>
  </si>
  <si>
    <t>2020215302441</t>
  </si>
  <si>
    <t>2020215302451</t>
  </si>
  <si>
    <t>2020215302461</t>
  </si>
  <si>
    <t>20202153024991</t>
  </si>
  <si>
    <t>2020215302511</t>
  </si>
  <si>
    <t>2020215302521</t>
  </si>
  <si>
    <t>2020215302631</t>
  </si>
  <si>
    <t>2020215302641</t>
  </si>
  <si>
    <t>2020215302711</t>
  </si>
  <si>
    <t>2020215302811</t>
  </si>
  <si>
    <t>2020215302821</t>
  </si>
  <si>
    <t>2020215302911</t>
  </si>
  <si>
    <t>2020215302921</t>
  </si>
  <si>
    <t>2020215303011</t>
  </si>
  <si>
    <t>2020215303021</t>
  </si>
  <si>
    <t>2020215303031</t>
  </si>
  <si>
    <t>2020215303041</t>
  </si>
  <si>
    <t>2020215303051</t>
  </si>
  <si>
    <t>2020215303061</t>
  </si>
  <si>
    <t>2020215303071</t>
  </si>
  <si>
    <t>2020215303081</t>
  </si>
  <si>
    <t>2020215303091</t>
  </si>
  <si>
    <t>20202153030101</t>
  </si>
  <si>
    <t>20202153030111</t>
  </si>
  <si>
    <t>20202153030121</t>
  </si>
  <si>
    <t>20202153030131</t>
  </si>
  <si>
    <t>20202153030141</t>
  </si>
  <si>
    <t>20202153030151</t>
  </si>
  <si>
    <t>20202153030161</t>
  </si>
  <si>
    <t>20202153030171</t>
  </si>
  <si>
    <t>20202153030181</t>
  </si>
  <si>
    <t>20202153030991</t>
  </si>
  <si>
    <t>2020215303111</t>
  </si>
  <si>
    <t>2020215303121</t>
  </si>
  <si>
    <t>2020215303131</t>
  </si>
  <si>
    <t>2020215303141</t>
  </si>
  <si>
    <t>20202153031991</t>
  </si>
  <si>
    <t>2020215303211</t>
  </si>
  <si>
    <t>2020215303221</t>
  </si>
  <si>
    <t>2020215303231</t>
  </si>
  <si>
    <t>2020215303311</t>
  </si>
  <si>
    <t>2020215303321</t>
  </si>
  <si>
    <t>2020215303411</t>
  </si>
  <si>
    <t>2020215303421</t>
  </si>
  <si>
    <t>202021532111</t>
  </si>
  <si>
    <t>202021532121</t>
  </si>
  <si>
    <t>202021532131</t>
  </si>
  <si>
    <t>202021532211</t>
  </si>
  <si>
    <t>202021532221</t>
  </si>
  <si>
    <t>202021532231</t>
  </si>
  <si>
    <t>202021532241</t>
  </si>
  <si>
    <t>202021532251</t>
  </si>
  <si>
    <t>202021532261</t>
  </si>
  <si>
    <t>202021532271</t>
  </si>
  <si>
    <t>202021532281</t>
  </si>
  <si>
    <t>202021532291</t>
  </si>
  <si>
    <t>2020215322101</t>
  </si>
  <si>
    <t>2020215322111</t>
  </si>
  <si>
    <t>2020215322121</t>
  </si>
  <si>
    <t>2020215322131</t>
  </si>
  <si>
    <t>2020215322141</t>
  </si>
  <si>
    <t>2020215322151</t>
  </si>
  <si>
    <t>2020215322161</t>
  </si>
  <si>
    <t>2020215322171</t>
  </si>
  <si>
    <t>2020215322181</t>
  </si>
  <si>
    <t>2020215322991</t>
  </si>
  <si>
    <t>202021532311</t>
  </si>
  <si>
    <t>202021532321</t>
  </si>
  <si>
    <t>202021532411</t>
  </si>
  <si>
    <t>202021532421</t>
  </si>
  <si>
    <t>202021532511</t>
  </si>
  <si>
    <t>202021532521</t>
  </si>
  <si>
    <t>202021532531</t>
  </si>
  <si>
    <t>2020215325991</t>
  </si>
  <si>
    <t>202021532611</t>
  </si>
  <si>
    <t>202021532621</t>
  </si>
  <si>
    <t>202021532711</t>
  </si>
  <si>
    <t>202021532721</t>
  </si>
  <si>
    <t>202021532731</t>
  </si>
  <si>
    <t>202021532811</t>
  </si>
  <si>
    <t>202021532911</t>
  </si>
  <si>
    <t>202021532921</t>
  </si>
  <si>
    <t>2020215321011</t>
  </si>
  <si>
    <t>2020215321111</t>
  </si>
  <si>
    <t>2020215321121</t>
  </si>
  <si>
    <t>2020215321131</t>
  </si>
  <si>
    <t>2020215321141</t>
  </si>
  <si>
    <t>20202153211991</t>
  </si>
  <si>
    <t>2020215321211</t>
  </si>
  <si>
    <t>2020215321221</t>
  </si>
  <si>
    <t>2020215321311</t>
  </si>
  <si>
    <t>2020215321321</t>
  </si>
  <si>
    <t>2020215321331</t>
  </si>
  <si>
    <t>2020215321341</t>
  </si>
  <si>
    <t>2020215321351</t>
  </si>
  <si>
    <t>20202153213991</t>
  </si>
  <si>
    <t>2020215321411</t>
  </si>
  <si>
    <t>2020215321421</t>
  </si>
  <si>
    <t>2020215321431</t>
  </si>
  <si>
    <t>2020215321441</t>
  </si>
  <si>
    <t>20202153214991</t>
  </si>
  <si>
    <t>2020215321511</t>
  </si>
  <si>
    <t>2020215321611</t>
  </si>
  <si>
    <t>2020215321621</t>
  </si>
  <si>
    <t>2020215321631</t>
  </si>
  <si>
    <t>2020215321711</t>
  </si>
  <si>
    <t>2020215321712</t>
  </si>
  <si>
    <t>2020215321713</t>
  </si>
  <si>
    <t>2020215321714</t>
  </si>
  <si>
    <t>2020215321715</t>
  </si>
  <si>
    <t>20202153217199</t>
  </si>
  <si>
    <t>2020215321721</t>
  </si>
  <si>
    <t>2020215321722</t>
  </si>
  <si>
    <t>2020215321723</t>
  </si>
  <si>
    <t>2020215321724</t>
  </si>
  <si>
    <t>2020215321725</t>
  </si>
  <si>
    <t>20202153217299</t>
  </si>
  <si>
    <t>2020215321731</t>
  </si>
  <si>
    <t>2020215321732</t>
  </si>
  <si>
    <t>2020215321733</t>
  </si>
  <si>
    <t>2020215321734</t>
  </si>
  <si>
    <t>2020215321735</t>
  </si>
  <si>
    <t>20202153217399</t>
  </si>
  <si>
    <t>2020215321741</t>
  </si>
  <si>
    <t>2020215321742</t>
  </si>
  <si>
    <t>2020215321743</t>
  </si>
  <si>
    <t>2020215321744</t>
  </si>
  <si>
    <t>2020215321745</t>
  </si>
  <si>
    <t>20202153217499</t>
  </si>
  <si>
    <t>2020215321751</t>
  </si>
  <si>
    <t>2020215321752</t>
  </si>
  <si>
    <t>2020215321753</t>
  </si>
  <si>
    <t>2020215321754</t>
  </si>
  <si>
    <t>2020215321755</t>
  </si>
  <si>
    <t>20202153217599</t>
  </si>
  <si>
    <t>2020215321761</t>
  </si>
  <si>
    <t>2020215321762</t>
  </si>
  <si>
    <t>2020215321763</t>
  </si>
  <si>
    <t>2020215321764</t>
  </si>
  <si>
    <t>2020215321765</t>
  </si>
  <si>
    <t>20202153217699</t>
  </si>
  <si>
    <t>2020215321771</t>
  </si>
  <si>
    <t>2020215321772</t>
  </si>
  <si>
    <t>2020215321773</t>
  </si>
  <si>
    <t>2020215321774</t>
  </si>
  <si>
    <t>2020215321775</t>
  </si>
  <si>
    <t>20202153217799</t>
  </si>
  <si>
    <t>2020215321781</t>
  </si>
  <si>
    <t>2020215321782</t>
  </si>
  <si>
    <t>2020215321783</t>
  </si>
  <si>
    <t>2020215321784</t>
  </si>
  <si>
    <t>2020215321785</t>
  </si>
  <si>
    <t>20202153217899</t>
  </si>
  <si>
    <t>2020215321791</t>
  </si>
  <si>
    <t>2020215321792</t>
  </si>
  <si>
    <t>2020215321793</t>
  </si>
  <si>
    <t>2020215321794</t>
  </si>
  <si>
    <t>2020215321795</t>
  </si>
  <si>
    <t>20202153217999</t>
  </si>
  <si>
    <t>20202153217991</t>
  </si>
  <si>
    <t>20202153217992</t>
  </si>
  <si>
    <t>20202153217993</t>
  </si>
  <si>
    <t>20202153217994</t>
  </si>
  <si>
    <t>20202153217995</t>
  </si>
  <si>
    <t>202021532179999</t>
  </si>
  <si>
    <t>2020215321811</t>
  </si>
  <si>
    <t>2020215321821</t>
  </si>
  <si>
    <t>2020215321911</t>
  </si>
  <si>
    <t>2020215321921</t>
  </si>
  <si>
    <t>2020215321931</t>
  </si>
  <si>
    <t>2020215321941</t>
  </si>
  <si>
    <t>2020215321951</t>
  </si>
  <si>
    <t>2020215321961</t>
  </si>
  <si>
    <t>2020215321971</t>
  </si>
  <si>
    <t>2020215321981</t>
  </si>
  <si>
    <t>2020215321991</t>
  </si>
  <si>
    <t>2020215322011</t>
  </si>
  <si>
    <t>2020215322021</t>
  </si>
  <si>
    <t>2020215322031</t>
  </si>
  <si>
    <t>2020215322041</t>
  </si>
  <si>
    <t>20202153220991</t>
  </si>
  <si>
    <t>20202153221111</t>
  </si>
  <si>
    <t>20202153221211</t>
  </si>
  <si>
    <t>2020215322211</t>
  </si>
  <si>
    <t>2020215322311</t>
  </si>
  <si>
    <t>2020215322321</t>
  </si>
  <si>
    <t>2020215322331</t>
  </si>
  <si>
    <t>2020215322341</t>
  </si>
  <si>
    <t>2020215322351</t>
  </si>
  <si>
    <t>2020215322361</t>
  </si>
  <si>
    <t>2020215322371</t>
  </si>
  <si>
    <t>2020215322381</t>
  </si>
  <si>
    <t>2020215322391</t>
  </si>
  <si>
    <t>20202153223101</t>
  </si>
  <si>
    <t>20202153223111</t>
  </si>
  <si>
    <t>20202153223121</t>
  </si>
  <si>
    <t>20202153223131</t>
  </si>
  <si>
    <t>20202153223141</t>
  </si>
  <si>
    <t>20202153223151</t>
  </si>
  <si>
    <t>20202153223161</t>
  </si>
  <si>
    <t>20202153223171</t>
  </si>
  <si>
    <t>20202153223181</t>
  </si>
  <si>
    <t>2020215322411</t>
  </si>
  <si>
    <t>2020215322421</t>
  </si>
  <si>
    <t>2020215322431</t>
  </si>
  <si>
    <t>2020215322441</t>
  </si>
  <si>
    <t>2020215322451</t>
  </si>
  <si>
    <t>2020215322461</t>
  </si>
  <si>
    <t>20202153224991</t>
  </si>
  <si>
    <t>2020215322511</t>
  </si>
  <si>
    <t>2020215322521</t>
  </si>
  <si>
    <t>2020215322631</t>
  </si>
  <si>
    <t>2020215322641</t>
  </si>
  <si>
    <t>2020215322711</t>
  </si>
  <si>
    <t>2020215322811</t>
  </si>
  <si>
    <t>2020215322821</t>
  </si>
  <si>
    <t>2020215322911</t>
  </si>
  <si>
    <t>2020215322921</t>
  </si>
  <si>
    <t>2020215323011</t>
  </si>
  <si>
    <t>2020215323021</t>
  </si>
  <si>
    <t>2020215323031</t>
  </si>
  <si>
    <t>2020215323041</t>
  </si>
  <si>
    <t>2020215323051</t>
  </si>
  <si>
    <t>2020215323061</t>
  </si>
  <si>
    <t>2020215323071</t>
  </si>
  <si>
    <t>2020215323081</t>
  </si>
  <si>
    <t>2020215323091</t>
  </si>
  <si>
    <t>20202153230101</t>
  </si>
  <si>
    <t>20202153230111</t>
  </si>
  <si>
    <t>20202153230121</t>
  </si>
  <si>
    <t>20202153230131</t>
  </si>
  <si>
    <t>20202153230141</t>
  </si>
  <si>
    <t>20202153230151</t>
  </si>
  <si>
    <t>20202153230161</t>
  </si>
  <si>
    <t>20202153230171</t>
  </si>
  <si>
    <t>20202153230181</t>
  </si>
  <si>
    <t>20202153230991</t>
  </si>
  <si>
    <t>2020215323111</t>
  </si>
  <si>
    <t>2020215323121</t>
  </si>
  <si>
    <t>2020215323131</t>
  </si>
  <si>
    <t>2020215323141</t>
  </si>
  <si>
    <t>20202153231991</t>
  </si>
  <si>
    <t>2020215323211</t>
  </si>
  <si>
    <t>2020215323221</t>
  </si>
  <si>
    <t>2020215323231</t>
  </si>
  <si>
    <t>2020215323311</t>
  </si>
  <si>
    <t>2020215323321</t>
  </si>
  <si>
    <t>2020215323411</t>
  </si>
  <si>
    <t>2020215323421</t>
  </si>
  <si>
    <t>202021534111</t>
  </si>
  <si>
    <t>202021534121</t>
  </si>
  <si>
    <t>202021534131</t>
  </si>
  <si>
    <t>202021534211</t>
  </si>
  <si>
    <t>202021534221</t>
  </si>
  <si>
    <t>202021534231</t>
  </si>
  <si>
    <t>202021534241</t>
  </si>
  <si>
    <t>202021534251</t>
  </si>
  <si>
    <t>202021534261</t>
  </si>
  <si>
    <t>202021534271</t>
  </si>
  <si>
    <t>202021534281</t>
  </si>
  <si>
    <t>202021534291</t>
  </si>
  <si>
    <t>2020215342101</t>
  </si>
  <si>
    <t>2020215342111</t>
  </si>
  <si>
    <t>2020215342121</t>
  </si>
  <si>
    <t>2020215342131</t>
  </si>
  <si>
    <t>2020215342141</t>
  </si>
  <si>
    <t>2020215342151</t>
  </si>
  <si>
    <t>2020215342161</t>
  </si>
  <si>
    <t>2020215342171</t>
  </si>
  <si>
    <t>2020215342181</t>
  </si>
  <si>
    <t>2020215342991</t>
  </si>
  <si>
    <t>202021534311</t>
  </si>
  <si>
    <t>202021534321</t>
  </si>
  <si>
    <t>202021534411</t>
  </si>
  <si>
    <t>202021534421</t>
  </si>
  <si>
    <t>202021534511</t>
  </si>
  <si>
    <t>202021534521</t>
  </si>
  <si>
    <t>202021534531</t>
  </si>
  <si>
    <t>2020215345991</t>
  </si>
  <si>
    <t>202021534611</t>
  </si>
  <si>
    <t>202021534621</t>
  </si>
  <si>
    <t>202021534711</t>
  </si>
  <si>
    <t>202021534721</t>
  </si>
  <si>
    <t>202021534731</t>
  </si>
  <si>
    <t>202021534811</t>
  </si>
  <si>
    <t>202021534911</t>
  </si>
  <si>
    <t>202021534921</t>
  </si>
  <si>
    <t>2020215341011</t>
  </si>
  <si>
    <t>2020215341111</t>
  </si>
  <si>
    <t>2020215341121</t>
  </si>
  <si>
    <t>2020215341131</t>
  </si>
  <si>
    <t>2020215341141</t>
  </si>
  <si>
    <t>20202153411991</t>
  </si>
  <si>
    <t>2020215341211</t>
  </si>
  <si>
    <t>2020215341221</t>
  </si>
  <si>
    <t>2020215341311</t>
  </si>
  <si>
    <t>2020215341321</t>
  </si>
  <si>
    <t>2020215341331</t>
  </si>
  <si>
    <t>2020215341341</t>
  </si>
  <si>
    <t>2020215341351</t>
  </si>
  <si>
    <t>20202153413991</t>
  </si>
  <si>
    <t>2020215341411</t>
  </si>
  <si>
    <t>2020215341421</t>
  </si>
  <si>
    <t>2020215341431</t>
  </si>
  <si>
    <t>2020215341441</t>
  </si>
  <si>
    <t>20202153414991</t>
  </si>
  <si>
    <t>2020215341511</t>
  </si>
  <si>
    <t>2020215341611</t>
  </si>
  <si>
    <t>2020215341621</t>
  </si>
  <si>
    <t>2020215341631</t>
  </si>
  <si>
    <t>2020215341711</t>
  </si>
  <si>
    <t>2020215341712</t>
  </si>
  <si>
    <t>2020215341713</t>
  </si>
  <si>
    <t>2020215341714</t>
  </si>
  <si>
    <t>2020215341715</t>
  </si>
  <si>
    <t>20202153417199</t>
  </si>
  <si>
    <t>2020215341721</t>
  </si>
  <si>
    <t>2020215341722</t>
  </si>
  <si>
    <t>2020215341723</t>
  </si>
  <si>
    <t>2020215341724</t>
  </si>
  <si>
    <t>2020215341725</t>
  </si>
  <si>
    <t>20202153417299</t>
  </si>
  <si>
    <t>2020215341731</t>
  </si>
  <si>
    <t>2020215341732</t>
  </si>
  <si>
    <t>2020215341733</t>
  </si>
  <si>
    <t>2020215341734</t>
  </si>
  <si>
    <t>2020215341735</t>
  </si>
  <si>
    <t>20202153417399</t>
  </si>
  <si>
    <t>2020215341741</t>
  </si>
  <si>
    <t>2020215341742</t>
  </si>
  <si>
    <t>2020215341743</t>
  </si>
  <si>
    <t>2020215341744</t>
  </si>
  <si>
    <t>2020215341745</t>
  </si>
  <si>
    <t>20202153417499</t>
  </si>
  <si>
    <t>2020215341751</t>
  </si>
  <si>
    <t>2020215341752</t>
  </si>
  <si>
    <t>2020215341753</t>
  </si>
  <si>
    <t>2020215341754</t>
  </si>
  <si>
    <t>2020215341755</t>
  </si>
  <si>
    <t>20202153417599</t>
  </si>
  <si>
    <t>2020215341761</t>
  </si>
  <si>
    <t>2020215341762</t>
  </si>
  <si>
    <t>2020215341763</t>
  </si>
  <si>
    <t>2020215341764</t>
  </si>
  <si>
    <t>2020215341765</t>
  </si>
  <si>
    <t>20202153417699</t>
  </si>
  <si>
    <t>2020215341771</t>
  </si>
  <si>
    <t>2020215341772</t>
  </si>
  <si>
    <t>2020215341773</t>
  </si>
  <si>
    <t>2020215341774</t>
  </si>
  <si>
    <t>2020215341775</t>
  </si>
  <si>
    <t>20202153417799</t>
  </si>
  <si>
    <t>2020215341781</t>
  </si>
  <si>
    <t>2020215341782</t>
  </si>
  <si>
    <t>2020215341783</t>
  </si>
  <si>
    <t>2020215341784</t>
  </si>
  <si>
    <t>2020215341785</t>
  </si>
  <si>
    <t>20202153417899</t>
  </si>
  <si>
    <t>2020215341791</t>
  </si>
  <si>
    <t>2020215341792</t>
  </si>
  <si>
    <t>2020215341793</t>
  </si>
  <si>
    <t>2020215341794</t>
  </si>
  <si>
    <t>2020215341795</t>
  </si>
  <si>
    <t>20202153417999</t>
  </si>
  <si>
    <t>20202153417991</t>
  </si>
  <si>
    <t>20202153417992</t>
  </si>
  <si>
    <t>20202153417993</t>
  </si>
  <si>
    <t>20202153417994</t>
  </si>
  <si>
    <t>20202153417995</t>
  </si>
  <si>
    <t>202021534179999</t>
  </si>
  <si>
    <t>2020215341811</t>
  </si>
  <si>
    <t>2020215341821</t>
  </si>
  <si>
    <t>2020215341911</t>
  </si>
  <si>
    <t>2020215341921</t>
  </si>
  <si>
    <t>2020215341931</t>
  </si>
  <si>
    <t>2020215341941</t>
  </si>
  <si>
    <t>2020215341951</t>
  </si>
  <si>
    <t>2020215341961</t>
  </si>
  <si>
    <t>2020215341971</t>
  </si>
  <si>
    <t>2020215341981</t>
  </si>
  <si>
    <t>2020215341991</t>
  </si>
  <si>
    <t>2020215342011</t>
  </si>
  <si>
    <t>2020215342021</t>
  </si>
  <si>
    <t>2020215342031</t>
  </si>
  <si>
    <t>2020215342041</t>
  </si>
  <si>
    <t>20202153420991</t>
  </si>
  <si>
    <t>20202153421111</t>
  </si>
  <si>
    <t>20202153421211</t>
  </si>
  <si>
    <t>2020215342211</t>
  </si>
  <si>
    <t>2020215342311</t>
  </si>
  <si>
    <t>2020215342321</t>
  </si>
  <si>
    <t>2020215342331</t>
  </si>
  <si>
    <t>2020215342341</t>
  </si>
  <si>
    <t>2020215342351</t>
  </si>
  <si>
    <t>2020215342361</t>
  </si>
  <si>
    <t>2020215342371</t>
  </si>
  <si>
    <t>2020215342381</t>
  </si>
  <si>
    <t>2020215342391</t>
  </si>
  <si>
    <t>20202153423101</t>
  </si>
  <si>
    <t>20202153423111</t>
  </si>
  <si>
    <t>20202153423121</t>
  </si>
  <si>
    <t>20202153423131</t>
  </si>
  <si>
    <t>20202153423141</t>
  </si>
  <si>
    <t>20202153423151</t>
  </si>
  <si>
    <t>20202153423161</t>
  </si>
  <si>
    <t>20202153423171</t>
  </si>
  <si>
    <t>20202153423181</t>
  </si>
  <si>
    <t>2020215342411</t>
  </si>
  <si>
    <t>2020215342421</t>
  </si>
  <si>
    <t>2020215342431</t>
  </si>
  <si>
    <t>2020215342441</t>
  </si>
  <si>
    <t>2020215342451</t>
  </si>
  <si>
    <t>2020215342461</t>
  </si>
  <si>
    <t>20202153424991</t>
  </si>
  <si>
    <t>2020215342511</t>
  </si>
  <si>
    <t>2020215342521</t>
  </si>
  <si>
    <t>2020215342631</t>
  </si>
  <si>
    <t>2020215342641</t>
  </si>
  <si>
    <t>2020215342711</t>
  </si>
  <si>
    <t>2020215342811</t>
  </si>
  <si>
    <t>2020215342821</t>
  </si>
  <si>
    <t>2020215342911</t>
  </si>
  <si>
    <t>2020215342921</t>
  </si>
  <si>
    <t>2020215343011</t>
  </si>
  <si>
    <t>2020215343021</t>
  </si>
  <si>
    <t>2020215343031</t>
  </si>
  <si>
    <t>2020215343041</t>
  </si>
  <si>
    <t>2020215343051</t>
  </si>
  <si>
    <t>2020215343061</t>
  </si>
  <si>
    <t>2020215343071</t>
  </si>
  <si>
    <t>2020215343081</t>
  </si>
  <si>
    <t>2020215343091</t>
  </si>
  <si>
    <t>20202153430101</t>
  </si>
  <si>
    <t>20202153430111</t>
  </si>
  <si>
    <t>20202153430121</t>
  </si>
  <si>
    <t>20202153430131</t>
  </si>
  <si>
    <t>20202153430141</t>
  </si>
  <si>
    <t>20202153430151</t>
  </si>
  <si>
    <t>20202153430161</t>
  </si>
  <si>
    <t>20202153430171</t>
  </si>
  <si>
    <t>20202153430181</t>
  </si>
  <si>
    <t>20202153430991</t>
  </si>
  <si>
    <t>2020215343111</t>
  </si>
  <si>
    <t>2020215343121</t>
  </si>
  <si>
    <t>2020215343131</t>
  </si>
  <si>
    <t>2020215343141</t>
  </si>
  <si>
    <t>20202153431991</t>
  </si>
  <si>
    <t>2020215343211</t>
  </si>
  <si>
    <t>2020215343221</t>
  </si>
  <si>
    <t>2020215343231</t>
  </si>
  <si>
    <t>2020215343311</t>
  </si>
  <si>
    <t>2020215343321</t>
  </si>
  <si>
    <t>2020215343411</t>
  </si>
  <si>
    <t>2020215343421</t>
  </si>
  <si>
    <t>202021536111</t>
  </si>
  <si>
    <t>202021536121</t>
  </si>
  <si>
    <t>202021536131</t>
  </si>
  <si>
    <t>202021536211</t>
  </si>
  <si>
    <t>202021536221</t>
  </si>
  <si>
    <t>202021536231</t>
  </si>
  <si>
    <t>202021536241</t>
  </si>
  <si>
    <t>202021536251</t>
  </si>
  <si>
    <t>202021536261</t>
  </si>
  <si>
    <t>202021536271</t>
  </si>
  <si>
    <t>202021536281</t>
  </si>
  <si>
    <t>202021536291</t>
  </si>
  <si>
    <t>2020215362101</t>
  </si>
  <si>
    <t>2020215362111</t>
  </si>
  <si>
    <t>2020215362121</t>
  </si>
  <si>
    <t>2020215362131</t>
  </si>
  <si>
    <t>2020215362141</t>
  </si>
  <si>
    <t>2020215362151</t>
  </si>
  <si>
    <t>2020215362161</t>
  </si>
  <si>
    <t>2020215362171</t>
  </si>
  <si>
    <t>2020215362181</t>
  </si>
  <si>
    <t>2020215362991</t>
  </si>
  <si>
    <t>202021536311</t>
  </si>
  <si>
    <t>202021536321</t>
  </si>
  <si>
    <t>202021536411</t>
  </si>
  <si>
    <t>202021536421</t>
  </si>
  <si>
    <t>202021536511</t>
  </si>
  <si>
    <t>202021536521</t>
  </si>
  <si>
    <t>202021536531</t>
  </si>
  <si>
    <t>2020215365991</t>
  </si>
  <si>
    <t>202021536611</t>
  </si>
  <si>
    <t>202021536621</t>
  </si>
  <si>
    <t>202021536711</t>
  </si>
  <si>
    <t>202021536721</t>
  </si>
  <si>
    <t>202021536731</t>
  </si>
  <si>
    <t>202021536811</t>
  </si>
  <si>
    <t>202021536911</t>
  </si>
  <si>
    <t>202021536921</t>
  </si>
  <si>
    <t>2020215361011</t>
  </si>
  <si>
    <t>2020215361111</t>
  </si>
  <si>
    <t>2020215361121</t>
  </si>
  <si>
    <t>2020215361131</t>
  </si>
  <si>
    <t>2020215361141</t>
  </si>
  <si>
    <t>20202153611991</t>
  </si>
  <si>
    <t>2020215361211</t>
  </si>
  <si>
    <t>2020215361221</t>
  </si>
  <si>
    <t>2020215361311</t>
  </si>
  <si>
    <t>2020215361321</t>
  </si>
  <si>
    <t>2020215361331</t>
  </si>
  <si>
    <t>2020215361341</t>
  </si>
  <si>
    <t>2020215361351</t>
  </si>
  <si>
    <t>20202153613991</t>
  </si>
  <si>
    <t>2020215361411</t>
  </si>
  <si>
    <t>2020215361421</t>
  </si>
  <si>
    <t>2020215361431</t>
  </si>
  <si>
    <t>2020215361441</t>
  </si>
  <si>
    <t>20202153614991</t>
  </si>
  <si>
    <t>2020215361511</t>
  </si>
  <si>
    <t>2020215361611</t>
  </si>
  <si>
    <t>2020215361621</t>
  </si>
  <si>
    <t>2020215361631</t>
  </si>
  <si>
    <t>2020215361711</t>
  </si>
  <si>
    <t>2020215361712</t>
  </si>
  <si>
    <t>2020215361713</t>
  </si>
  <si>
    <t>2020215361714</t>
  </si>
  <si>
    <t>2020215361715</t>
  </si>
  <si>
    <t>20202153617199</t>
  </si>
  <si>
    <t>2020215361721</t>
  </si>
  <si>
    <t>2020215361722</t>
  </si>
  <si>
    <t>2020215361723</t>
  </si>
  <si>
    <t>2020215361724</t>
  </si>
  <si>
    <t>2020215361725</t>
  </si>
  <si>
    <t>20202153617299</t>
  </si>
  <si>
    <t>2020215361731</t>
  </si>
  <si>
    <t>2020215361732</t>
  </si>
  <si>
    <t>2020215361733</t>
  </si>
  <si>
    <t>2020215361734</t>
  </si>
  <si>
    <t>2020215361735</t>
  </si>
  <si>
    <t>20202153617399</t>
  </si>
  <si>
    <t>2020215361741</t>
  </si>
  <si>
    <t>2020215361742</t>
  </si>
  <si>
    <t>2020215361743</t>
  </si>
  <si>
    <t>2020215361744</t>
  </si>
  <si>
    <t>2020215361745</t>
  </si>
  <si>
    <t>20202153617499</t>
  </si>
  <si>
    <t>2020215361751</t>
  </si>
  <si>
    <t>2020215361752</t>
  </si>
  <si>
    <t>2020215361753</t>
  </si>
  <si>
    <t>2020215361754</t>
  </si>
  <si>
    <t>2020215361755</t>
  </si>
  <si>
    <t>20202153617599</t>
  </si>
  <si>
    <t>2020215361761</t>
  </si>
  <si>
    <t>2020215361762</t>
  </si>
  <si>
    <t>2020215361763</t>
  </si>
  <si>
    <t>2020215361764</t>
  </si>
  <si>
    <t>2020215361765</t>
  </si>
  <si>
    <t>20202153617699</t>
  </si>
  <si>
    <t>2020215361771</t>
  </si>
  <si>
    <t>2020215361772</t>
  </si>
  <si>
    <t>2020215361773</t>
  </si>
  <si>
    <t>2020215361774</t>
  </si>
  <si>
    <t>2020215361775</t>
  </si>
  <si>
    <t>20202153617799</t>
  </si>
  <si>
    <t>2020215361781</t>
  </si>
  <si>
    <t>2020215361782</t>
  </si>
  <si>
    <t>2020215361783</t>
  </si>
  <si>
    <t>2020215361784</t>
  </si>
  <si>
    <t>2020215361785</t>
  </si>
  <si>
    <t>20202153617899</t>
  </si>
  <si>
    <t>2020215361791</t>
  </si>
  <si>
    <t>2020215361792</t>
  </si>
  <si>
    <t>2020215361793</t>
  </si>
  <si>
    <t>2020215361794</t>
  </si>
  <si>
    <t>2020215361795</t>
  </si>
  <si>
    <t>20202153617999</t>
  </si>
  <si>
    <t>20202153617991</t>
  </si>
  <si>
    <t>20202153617992</t>
  </si>
  <si>
    <t>20202153617993</t>
  </si>
  <si>
    <t>20202153617994</t>
  </si>
  <si>
    <t>20202153617995</t>
  </si>
  <si>
    <t>202021536179999</t>
  </si>
  <si>
    <t>2020215361811</t>
  </si>
  <si>
    <t>2020215361821</t>
  </si>
  <si>
    <t>2020215361911</t>
  </si>
  <si>
    <t>2020215361921</t>
  </si>
  <si>
    <t>2020215361931</t>
  </si>
  <si>
    <t>2020215361941</t>
  </si>
  <si>
    <t>2020215361951</t>
  </si>
  <si>
    <t>2020215361961</t>
  </si>
  <si>
    <t>2020215361971</t>
  </si>
  <si>
    <t>2020215361981</t>
  </si>
  <si>
    <t>2020215361991</t>
  </si>
  <si>
    <t>2020215362011</t>
  </si>
  <si>
    <t>2020215362021</t>
  </si>
  <si>
    <t>2020215362031</t>
  </si>
  <si>
    <t>2020215362041</t>
  </si>
  <si>
    <t>20202153620991</t>
  </si>
  <si>
    <t>20202153621111</t>
  </si>
  <si>
    <t>20202153621211</t>
  </si>
  <si>
    <t>2020215362211</t>
  </si>
  <si>
    <t>2020215362311</t>
  </si>
  <si>
    <t>2020215362321</t>
  </si>
  <si>
    <t>2020215362331</t>
  </si>
  <si>
    <t>2020215362341</t>
  </si>
  <si>
    <t>2020215362351</t>
  </si>
  <si>
    <t>2020215362361</t>
  </si>
  <si>
    <t>2020215362371</t>
  </si>
  <si>
    <t>2020215362381</t>
  </si>
  <si>
    <t>2020215362391</t>
  </si>
  <si>
    <t>20202153623101</t>
  </si>
  <si>
    <t>20202153623111</t>
  </si>
  <si>
    <t>20202153623121</t>
  </si>
  <si>
    <t>20202153623131</t>
  </si>
  <si>
    <t>20202153623141</t>
  </si>
  <si>
    <t>20202153623151</t>
  </si>
  <si>
    <t>20202153623161</t>
  </si>
  <si>
    <t>20202153623171</t>
  </si>
  <si>
    <t>20202153623181</t>
  </si>
  <si>
    <t>2020215362411</t>
  </si>
  <si>
    <t>2020215362421</t>
  </si>
  <si>
    <t>2020215362431</t>
  </si>
  <si>
    <t>2020215362441</t>
  </si>
  <si>
    <t>2020215362451</t>
  </si>
  <si>
    <t>2020215362461</t>
  </si>
  <si>
    <t>20202153624991</t>
  </si>
  <si>
    <t>2020215362511</t>
  </si>
  <si>
    <t>2020215362521</t>
  </si>
  <si>
    <t>2020215362631</t>
  </si>
  <si>
    <t>2020215362641</t>
  </si>
  <si>
    <t>2020215362711</t>
  </si>
  <si>
    <t>2020215362811</t>
  </si>
  <si>
    <t>2020215362821</t>
  </si>
  <si>
    <t>2020215362911</t>
  </si>
  <si>
    <t>2020215362921</t>
  </si>
  <si>
    <t>2020215363011</t>
  </si>
  <si>
    <t>2020215363021</t>
  </si>
  <si>
    <t>2020215363031</t>
  </si>
  <si>
    <t>2020215363041</t>
  </si>
  <si>
    <t>2020215363051</t>
  </si>
  <si>
    <t>2020215363061</t>
  </si>
  <si>
    <t>2020215363071</t>
  </si>
  <si>
    <t>2020215363081</t>
  </si>
  <si>
    <t>2020215363091</t>
  </si>
  <si>
    <t>20202153630101</t>
  </si>
  <si>
    <t>20202153630111</t>
  </si>
  <si>
    <t>20202153630121</t>
  </si>
  <si>
    <t>20202153630131</t>
  </si>
  <si>
    <t>20202153630141</t>
  </si>
  <si>
    <t>20202153630151</t>
  </si>
  <si>
    <t>20202153630161</t>
  </si>
  <si>
    <t>20202153630171</t>
  </si>
  <si>
    <t>20202153630181</t>
  </si>
  <si>
    <t>20202153630991</t>
  </si>
  <si>
    <t>2020215363111</t>
  </si>
  <si>
    <t>2020215363121</t>
  </si>
  <si>
    <t>2020215363131</t>
  </si>
  <si>
    <t>2020215363141</t>
  </si>
  <si>
    <t>20202153631991</t>
  </si>
  <si>
    <t>2020215363211</t>
  </si>
  <si>
    <t>2020215363221</t>
  </si>
  <si>
    <t>2020215363231</t>
  </si>
  <si>
    <t>2020215363311</t>
  </si>
  <si>
    <t>2020215363321</t>
  </si>
  <si>
    <t>2020215363411</t>
  </si>
  <si>
    <t>2020215363421</t>
  </si>
  <si>
    <t>202021538111</t>
  </si>
  <si>
    <t>202021538121</t>
  </si>
  <si>
    <t>202021538131</t>
  </si>
  <si>
    <t>202021538211</t>
  </si>
  <si>
    <t>202021538221</t>
  </si>
  <si>
    <t>202021538231</t>
  </si>
  <si>
    <t>202021538241</t>
  </si>
  <si>
    <t>202021538251</t>
  </si>
  <si>
    <t>202021538261</t>
  </si>
  <si>
    <t>202021538271</t>
  </si>
  <si>
    <t>202021538281</t>
  </si>
  <si>
    <t>202021538291</t>
  </si>
  <si>
    <t>2020215382101</t>
  </si>
  <si>
    <t>2020215382111</t>
  </si>
  <si>
    <t>2020215382121</t>
  </si>
  <si>
    <t>2020215382131</t>
  </si>
  <si>
    <t>2020215382141</t>
  </si>
  <si>
    <t>2020215382151</t>
  </si>
  <si>
    <t>2020215382161</t>
  </si>
  <si>
    <t>2020215382171</t>
  </si>
  <si>
    <t>2020215382181</t>
  </si>
  <si>
    <t>2020215382991</t>
  </si>
  <si>
    <t>202021538311</t>
  </si>
  <si>
    <t>202021538321</t>
  </si>
  <si>
    <t>202021538411</t>
  </si>
  <si>
    <t>202021538421</t>
  </si>
  <si>
    <t>202021538511</t>
  </si>
  <si>
    <t>202021538521</t>
  </si>
  <si>
    <t>202021538531</t>
  </si>
  <si>
    <t>2020215385991</t>
  </si>
  <si>
    <t>202021538611</t>
  </si>
  <si>
    <t>202021538621</t>
  </si>
  <si>
    <t>202021538711</t>
  </si>
  <si>
    <t>202021538721</t>
  </si>
  <si>
    <t>202021538731</t>
  </si>
  <si>
    <t>202021538811</t>
  </si>
  <si>
    <t>202021538911</t>
  </si>
  <si>
    <t>202021538921</t>
  </si>
  <si>
    <t>2020215381011</t>
  </si>
  <si>
    <t>2020215381111</t>
  </si>
  <si>
    <t>2020215381121</t>
  </si>
  <si>
    <t>2020215381131</t>
  </si>
  <si>
    <t>2020215381141</t>
  </si>
  <si>
    <t>20202153811991</t>
  </si>
  <si>
    <t>2020215381211</t>
  </si>
  <si>
    <t>2020215381221</t>
  </si>
  <si>
    <t>2020215381311</t>
  </si>
  <si>
    <t>2020215381321</t>
  </si>
  <si>
    <t>2020215381331</t>
  </si>
  <si>
    <t>2020215381341</t>
  </si>
  <si>
    <t>2020215381351</t>
  </si>
  <si>
    <t>20202153813991</t>
  </si>
  <si>
    <t>2020215381411</t>
  </si>
  <si>
    <t>2020215381421</t>
  </si>
  <si>
    <t>2020215381431</t>
  </si>
  <si>
    <t>2020215381441</t>
  </si>
  <si>
    <t>20202153814991</t>
  </si>
  <si>
    <t>2020215381511</t>
  </si>
  <si>
    <t>2020215381611</t>
  </si>
  <si>
    <t>2020215381621</t>
  </si>
  <si>
    <t>2020215381631</t>
  </si>
  <si>
    <t>2020215381711</t>
  </si>
  <si>
    <t>2020215381712</t>
  </si>
  <si>
    <t>2020215381713</t>
  </si>
  <si>
    <t>2020215381714</t>
  </si>
  <si>
    <t>2020215381715</t>
  </si>
  <si>
    <t>20202153817199</t>
  </si>
  <si>
    <t>2020215381721</t>
  </si>
  <si>
    <t>2020215381722</t>
  </si>
  <si>
    <t>2020215381723</t>
  </si>
  <si>
    <t>2020215381724</t>
  </si>
  <si>
    <t>2020215381725</t>
  </si>
  <si>
    <t>20202153817299</t>
  </si>
  <si>
    <t>2020215381731</t>
  </si>
  <si>
    <t>2020215381732</t>
  </si>
  <si>
    <t>2020215381733</t>
  </si>
  <si>
    <t>2020215381734</t>
  </si>
  <si>
    <t>2020215381735</t>
  </si>
  <si>
    <t>20202153817399</t>
  </si>
  <si>
    <t>2020215381741</t>
  </si>
  <si>
    <t>2020215381742</t>
  </si>
  <si>
    <t>2020215381743</t>
  </si>
  <si>
    <t>2020215381744</t>
  </si>
  <si>
    <t>2020215381745</t>
  </si>
  <si>
    <t>20202153817499</t>
  </si>
  <si>
    <t>2020215381751</t>
  </si>
  <si>
    <t>2020215381752</t>
  </si>
  <si>
    <t>2020215381753</t>
  </si>
  <si>
    <t>2020215381754</t>
  </si>
  <si>
    <t>2020215381755</t>
  </si>
  <si>
    <t>20202153817599</t>
  </si>
  <si>
    <t>2020215381761</t>
  </si>
  <si>
    <t>2020215381762</t>
  </si>
  <si>
    <t>2020215381763</t>
  </si>
  <si>
    <t>2020215381764</t>
  </si>
  <si>
    <t>2020215381765</t>
  </si>
  <si>
    <t>20202153817699</t>
  </si>
  <si>
    <t>2020215381771</t>
  </si>
  <si>
    <t>2020215381772</t>
  </si>
  <si>
    <t>2020215381773</t>
  </si>
  <si>
    <t>2020215381774</t>
  </si>
  <si>
    <t>2020215381775</t>
  </si>
  <si>
    <t>20202153817799</t>
  </si>
  <si>
    <t>2020215381781</t>
  </si>
  <si>
    <t>2020215381782</t>
  </si>
  <si>
    <t>2020215381783</t>
  </si>
  <si>
    <t>2020215381784</t>
  </si>
  <si>
    <t>2020215381785</t>
  </si>
  <si>
    <t>20202153817899</t>
  </si>
  <si>
    <t>2020215381791</t>
  </si>
  <si>
    <t>2020215381792</t>
  </si>
  <si>
    <t>2020215381793</t>
  </si>
  <si>
    <t>2020215381794</t>
  </si>
  <si>
    <t>2020215381795</t>
  </si>
  <si>
    <t>20202153817999</t>
  </si>
  <si>
    <t>20202153817991</t>
  </si>
  <si>
    <t>20202153817992</t>
  </si>
  <si>
    <t>20202153817993</t>
  </si>
  <si>
    <t>20202153817994</t>
  </si>
  <si>
    <t>20202153817995</t>
  </si>
  <si>
    <t>202021538179999</t>
  </si>
  <si>
    <t>2020215381811</t>
  </si>
  <si>
    <t>2020215381821</t>
  </si>
  <si>
    <t>2020215381911</t>
  </si>
  <si>
    <t>2020215381921</t>
  </si>
  <si>
    <t>2020215381931</t>
  </si>
  <si>
    <t>2020215381941</t>
  </si>
  <si>
    <t>2020215381951</t>
  </si>
  <si>
    <t>2020215381961</t>
  </si>
  <si>
    <t>2020215381971</t>
  </si>
  <si>
    <t>2020215381981</t>
  </si>
  <si>
    <t>2020215381991</t>
  </si>
  <si>
    <t>2020215382011</t>
  </si>
  <si>
    <t>2020215382021</t>
  </si>
  <si>
    <t>2020215382031</t>
  </si>
  <si>
    <t>2020215382041</t>
  </si>
  <si>
    <t>20202153820991</t>
  </si>
  <si>
    <t>20202153821111</t>
  </si>
  <si>
    <t>20202153821211</t>
  </si>
  <si>
    <t>2020215382211</t>
  </si>
  <si>
    <t>2020215382311</t>
  </si>
  <si>
    <t>2020215382321</t>
  </si>
  <si>
    <t>2020215382331</t>
  </si>
  <si>
    <t>2020215382341</t>
  </si>
  <si>
    <t>2020215382351</t>
  </si>
  <si>
    <t>2020215382361</t>
  </si>
  <si>
    <t>2020215382371</t>
  </si>
  <si>
    <t>2020215382381</t>
  </si>
  <si>
    <t>2020215382391</t>
  </si>
  <si>
    <t>20202153823101</t>
  </si>
  <si>
    <t>20202153823111</t>
  </si>
  <si>
    <t>20202153823121</t>
  </si>
  <si>
    <t>20202153823131</t>
  </si>
  <si>
    <t>20202153823141</t>
  </si>
  <si>
    <t>20202153823151</t>
  </si>
  <si>
    <t>20202153823161</t>
  </si>
  <si>
    <t>20202153823171</t>
  </si>
  <si>
    <t>20202153823181</t>
  </si>
  <si>
    <t>2020215382411</t>
  </si>
  <si>
    <t>2020215382421</t>
  </si>
  <si>
    <t>2020215382431</t>
  </si>
  <si>
    <t>2020215382441</t>
  </si>
  <si>
    <t>2020215382451</t>
  </si>
  <si>
    <t>2020215382461</t>
  </si>
  <si>
    <t>20202153824991</t>
  </si>
  <si>
    <t>2020215382511</t>
  </si>
  <si>
    <t>2020215382521</t>
  </si>
  <si>
    <t>2020215382631</t>
  </si>
  <si>
    <t>2020215382641</t>
  </si>
  <si>
    <t>2020215382711</t>
  </si>
  <si>
    <t>2020215382811</t>
  </si>
  <si>
    <t>2020215382821</t>
  </si>
  <si>
    <t>2020215382911</t>
  </si>
  <si>
    <t>2020215382921</t>
  </si>
  <si>
    <t>2020215383011</t>
  </si>
  <si>
    <t>2020215383021</t>
  </si>
  <si>
    <t>2020215383031</t>
  </si>
  <si>
    <t>2020215383041</t>
  </si>
  <si>
    <t>2020215383051</t>
  </si>
  <si>
    <t>2020215383061</t>
  </si>
  <si>
    <t>2020215383071</t>
  </si>
  <si>
    <t>2020215383081</t>
  </si>
  <si>
    <t>2020215383091</t>
  </si>
  <si>
    <t>20202153830101</t>
  </si>
  <si>
    <t>20202153830111</t>
  </si>
  <si>
    <t>20202153830121</t>
  </si>
  <si>
    <t>20202153830131</t>
  </si>
  <si>
    <t>20202153830141</t>
  </si>
  <si>
    <t>20202153830151</t>
  </si>
  <si>
    <t>20202153830161</t>
  </si>
  <si>
    <t>20202153830171</t>
  </si>
  <si>
    <t>20202153830181</t>
  </si>
  <si>
    <t>20202153830991</t>
  </si>
  <si>
    <t>2020215383111</t>
  </si>
  <si>
    <t>2020215383121</t>
  </si>
  <si>
    <t>2020215383131</t>
  </si>
  <si>
    <t>2020215383141</t>
  </si>
  <si>
    <t>20202153831991</t>
  </si>
  <si>
    <t>2020215383211</t>
  </si>
  <si>
    <t>2020215383221</t>
  </si>
  <si>
    <t>2020215383231</t>
  </si>
  <si>
    <t>2020215383311</t>
  </si>
  <si>
    <t>2020215383321</t>
  </si>
  <si>
    <t>2020215383411</t>
  </si>
  <si>
    <t>2020215383421</t>
  </si>
  <si>
    <t>202021540111</t>
  </si>
  <si>
    <t>202021540121</t>
  </si>
  <si>
    <t>202021540131</t>
  </si>
  <si>
    <t>202021540211</t>
  </si>
  <si>
    <t>202021540221</t>
  </si>
  <si>
    <t>202021540231</t>
  </si>
  <si>
    <t>202021540241</t>
  </si>
  <si>
    <t>202021540251</t>
  </si>
  <si>
    <t>202021540261</t>
  </si>
  <si>
    <t>202021540271</t>
  </si>
  <si>
    <t>202021540281</t>
  </si>
  <si>
    <t>202021540291</t>
  </si>
  <si>
    <t>2020215402101</t>
  </si>
  <si>
    <t>2020215402111</t>
  </si>
  <si>
    <t>2020215402121</t>
  </si>
  <si>
    <t>2020215402131</t>
  </si>
  <si>
    <t>2020215402141</t>
  </si>
  <si>
    <t>2020215402151</t>
  </si>
  <si>
    <t>2020215402161</t>
  </si>
  <si>
    <t>2020215402171</t>
  </si>
  <si>
    <t>2020215402181</t>
  </si>
  <si>
    <t>2020215402991</t>
  </si>
  <si>
    <t>202021540311</t>
  </si>
  <si>
    <t>202021540321</t>
  </si>
  <si>
    <t>202021540411</t>
  </si>
  <si>
    <t>202021540421</t>
  </si>
  <si>
    <t>202021540511</t>
  </si>
  <si>
    <t>202021540521</t>
  </si>
  <si>
    <t>202021540531</t>
  </si>
  <si>
    <t>2020215405991</t>
  </si>
  <si>
    <t>202021540611</t>
  </si>
  <si>
    <t>202021540621</t>
  </si>
  <si>
    <t>202021540711</t>
  </si>
  <si>
    <t>202021540721</t>
  </si>
  <si>
    <t>202021540731</t>
  </si>
  <si>
    <t>202021540811</t>
  </si>
  <si>
    <t>202021540911</t>
  </si>
  <si>
    <t>202021540921</t>
  </si>
  <si>
    <t>2020215401011</t>
  </si>
  <si>
    <t>2020215401111</t>
  </si>
  <si>
    <t>2020215401121</t>
  </si>
  <si>
    <t>2020215401131</t>
  </si>
  <si>
    <t>2020215401141</t>
  </si>
  <si>
    <t>20202154011991</t>
  </si>
  <si>
    <t>2020215401211</t>
  </si>
  <si>
    <t>2020215401221</t>
  </si>
  <si>
    <t>2020215401311</t>
  </si>
  <si>
    <t>2020215401321</t>
  </si>
  <si>
    <t>2020215401331</t>
  </si>
  <si>
    <t>2020215401341</t>
  </si>
  <si>
    <t>2020215401351</t>
  </si>
  <si>
    <t>20202154013991</t>
  </si>
  <si>
    <t>2020215401411</t>
  </si>
  <si>
    <t>2020215401421</t>
  </si>
  <si>
    <t>2020215401431</t>
  </si>
  <si>
    <t>2020215401441</t>
  </si>
  <si>
    <t>20202154014991</t>
  </si>
  <si>
    <t>2020215401511</t>
  </si>
  <si>
    <t>2020215401611</t>
  </si>
  <si>
    <t>2020215401621</t>
  </si>
  <si>
    <t>2020215401631</t>
  </si>
  <si>
    <t>2020215401711</t>
  </si>
  <si>
    <t>2020215401712</t>
  </si>
  <si>
    <t>2020215401713</t>
  </si>
  <si>
    <t>2020215401714</t>
  </si>
  <si>
    <t>2020215401715</t>
  </si>
  <si>
    <t>20202154017199</t>
  </si>
  <si>
    <t>2020215401721</t>
  </si>
  <si>
    <t>2020215401722</t>
  </si>
  <si>
    <t>2020215401723</t>
  </si>
  <si>
    <t>2020215401724</t>
  </si>
  <si>
    <t>2020215401725</t>
  </si>
  <si>
    <t>20202154017299</t>
  </si>
  <si>
    <t>2020215401731</t>
  </si>
  <si>
    <t>2020215401732</t>
  </si>
  <si>
    <t>2020215401733</t>
  </si>
  <si>
    <t>2020215401734</t>
  </si>
  <si>
    <t>2020215401735</t>
  </si>
  <si>
    <t>20202154017399</t>
  </si>
  <si>
    <t>2020215401741</t>
  </si>
  <si>
    <t>2020215401742</t>
  </si>
  <si>
    <t>2020215401743</t>
  </si>
  <si>
    <t>2020215401744</t>
  </si>
  <si>
    <t>2020215401745</t>
  </si>
  <si>
    <t>20202154017499</t>
  </si>
  <si>
    <t>2020215401751</t>
  </si>
  <si>
    <t>2020215401752</t>
  </si>
  <si>
    <t>2020215401753</t>
  </si>
  <si>
    <t>2020215401754</t>
  </si>
  <si>
    <t>2020215401755</t>
  </si>
  <si>
    <t>20202154017599</t>
  </si>
  <si>
    <t>2020215401761</t>
  </si>
  <si>
    <t>2020215401762</t>
  </si>
  <si>
    <t>2020215401763</t>
  </si>
  <si>
    <t>2020215401764</t>
  </si>
  <si>
    <t>2020215401765</t>
  </si>
  <si>
    <t>20202154017699</t>
  </si>
  <si>
    <t>2020215401771</t>
  </si>
  <si>
    <t>2020215401772</t>
  </si>
  <si>
    <t>2020215401773</t>
  </si>
  <si>
    <t>2020215401774</t>
  </si>
  <si>
    <t>2020215401775</t>
  </si>
  <si>
    <t>20202154017799</t>
  </si>
  <si>
    <t>2020215401781</t>
  </si>
  <si>
    <t>2020215401782</t>
  </si>
  <si>
    <t>2020215401783</t>
  </si>
  <si>
    <t>2020215401784</t>
  </si>
  <si>
    <t>2020215401785</t>
  </si>
  <si>
    <t>20202154017899</t>
  </si>
  <si>
    <t>2020215401791</t>
  </si>
  <si>
    <t>2020215401792</t>
  </si>
  <si>
    <t>2020215401793</t>
  </si>
  <si>
    <t>2020215401794</t>
  </si>
  <si>
    <t>2020215401795</t>
  </si>
  <si>
    <t>20202154017999</t>
  </si>
  <si>
    <t>20202154017991</t>
  </si>
  <si>
    <t>20202154017992</t>
  </si>
  <si>
    <t>20202154017993</t>
  </si>
  <si>
    <t>20202154017994</t>
  </si>
  <si>
    <t>20202154017995</t>
  </si>
  <si>
    <t>202021540179999</t>
  </si>
  <si>
    <t>2020215401811</t>
  </si>
  <si>
    <t>2020215401821</t>
  </si>
  <si>
    <t>2020215401911</t>
  </si>
  <si>
    <t>2020215401921</t>
  </si>
  <si>
    <t>2020215401931</t>
  </si>
  <si>
    <t>2020215401941</t>
  </si>
  <si>
    <t>2020215401951</t>
  </si>
  <si>
    <t>2020215401961</t>
  </si>
  <si>
    <t>2020215401971</t>
  </si>
  <si>
    <t>2020215401981</t>
  </si>
  <si>
    <t>2020215401991</t>
  </si>
  <si>
    <t>2020215402011</t>
  </si>
  <si>
    <t>2020215402021</t>
  </si>
  <si>
    <t>2020215402031</t>
  </si>
  <si>
    <t>2020215402041</t>
  </si>
  <si>
    <t>20202154020991</t>
  </si>
  <si>
    <t>20202154021111</t>
  </si>
  <si>
    <t>20202154021211</t>
  </si>
  <si>
    <t>2020215402211</t>
  </si>
  <si>
    <t>2020215402311</t>
  </si>
  <si>
    <t>2020215402321</t>
  </si>
  <si>
    <t>2020215402331</t>
  </si>
  <si>
    <t>2020215402341</t>
  </si>
  <si>
    <t>2020215402351</t>
  </si>
  <si>
    <t>2020215402361</t>
  </si>
  <si>
    <t>2020215402371</t>
  </si>
  <si>
    <t>2020215402381</t>
  </si>
  <si>
    <t>2020215402391</t>
  </si>
  <si>
    <t>20202154023101</t>
  </si>
  <si>
    <t>20202154023111</t>
  </si>
  <si>
    <t>20202154023121</t>
  </si>
  <si>
    <t>20202154023131</t>
  </si>
  <si>
    <t>20202154023141</t>
  </si>
  <si>
    <t>20202154023151</t>
  </si>
  <si>
    <t>20202154023161</t>
  </si>
  <si>
    <t>20202154023171</t>
  </si>
  <si>
    <t>20202154023181</t>
  </si>
  <si>
    <t>2020215402411</t>
  </si>
  <si>
    <t>2020215402421</t>
  </si>
  <si>
    <t>2020215402431</t>
  </si>
  <si>
    <t>2020215402441</t>
  </si>
  <si>
    <t>2020215402451</t>
  </si>
  <si>
    <t>2020215402461</t>
  </si>
  <si>
    <t>20202154024991</t>
  </si>
  <si>
    <t>2020215402511</t>
  </si>
  <si>
    <t>2020215402521</t>
  </si>
  <si>
    <t>2020215402631</t>
  </si>
  <si>
    <t>2020215402641</t>
  </si>
  <si>
    <t>2020215402711</t>
  </si>
  <si>
    <t>2020215402811</t>
  </si>
  <si>
    <t>2020215402821</t>
  </si>
  <si>
    <t>2020215402911</t>
  </si>
  <si>
    <t>2020215402921</t>
  </si>
  <si>
    <t>2020215403011</t>
  </si>
  <si>
    <t>2020215403021</t>
  </si>
  <si>
    <t>2020215403031</t>
  </si>
  <si>
    <t>2020215403041</t>
  </si>
  <si>
    <t>2020215403051</t>
  </si>
  <si>
    <t>2020215403061</t>
  </si>
  <si>
    <t>2020215403071</t>
  </si>
  <si>
    <t>2020215403081</t>
  </si>
  <si>
    <t>2020215403091</t>
  </si>
  <si>
    <t>20202154030101</t>
  </si>
  <si>
    <t>20202154030111</t>
  </si>
  <si>
    <t>20202154030121</t>
  </si>
  <si>
    <t>20202154030131</t>
  </si>
  <si>
    <t>20202154030141</t>
  </si>
  <si>
    <t>20202154030151</t>
  </si>
  <si>
    <t>20202154030161</t>
  </si>
  <si>
    <t>20202154030171</t>
  </si>
  <si>
    <t>20202154030181</t>
  </si>
  <si>
    <t>20202154030991</t>
  </si>
  <si>
    <t>2020215403111</t>
  </si>
  <si>
    <t>2020215403121</t>
  </si>
  <si>
    <t>2020215403131</t>
  </si>
  <si>
    <t>2020215403141</t>
  </si>
  <si>
    <t>20202154031991</t>
  </si>
  <si>
    <t>2020215403211</t>
  </si>
  <si>
    <t>2020215403221</t>
  </si>
  <si>
    <t>2020215403231</t>
  </si>
  <si>
    <t>2020215403311</t>
  </si>
  <si>
    <t>2020215403321</t>
  </si>
  <si>
    <t>2020215403411</t>
  </si>
  <si>
    <t>2020215403421</t>
  </si>
  <si>
    <t>202021542111</t>
  </si>
  <si>
    <t>202021542121</t>
  </si>
  <si>
    <t>202021542131</t>
  </si>
  <si>
    <t>202021542211</t>
  </si>
  <si>
    <t>202021542221</t>
  </si>
  <si>
    <t>202021542231</t>
  </si>
  <si>
    <t>202021542241</t>
  </si>
  <si>
    <t>202021542251</t>
  </si>
  <si>
    <t>202021542261</t>
  </si>
  <si>
    <t>202021542271</t>
  </si>
  <si>
    <t>202021542281</t>
  </si>
  <si>
    <t>202021542291</t>
  </si>
  <si>
    <t>2020215422101</t>
  </si>
  <si>
    <t>2020215422111</t>
  </si>
  <si>
    <t>2020215422121</t>
  </si>
  <si>
    <t>2020215422131</t>
  </si>
  <si>
    <t>2020215422141</t>
  </si>
  <si>
    <t>2020215422151</t>
  </si>
  <si>
    <t>2020215422161</t>
  </si>
  <si>
    <t>2020215422171</t>
  </si>
  <si>
    <t>2020215422181</t>
  </si>
  <si>
    <t>2020215422991</t>
  </si>
  <si>
    <t>202021542311</t>
  </si>
  <si>
    <t>202021542321</t>
  </si>
  <si>
    <t>202021542411</t>
  </si>
  <si>
    <t>202021542421</t>
  </si>
  <si>
    <t>202021542511</t>
  </si>
  <si>
    <t>202021542521</t>
  </si>
  <si>
    <t>202021542531</t>
  </si>
  <si>
    <t>2020215425991</t>
  </si>
  <si>
    <t>202021542611</t>
  </si>
  <si>
    <t>202021542621</t>
  </si>
  <si>
    <t>202021542711</t>
  </si>
  <si>
    <t>202021542721</t>
  </si>
  <si>
    <t>202021542731</t>
  </si>
  <si>
    <t>202021542811</t>
  </si>
  <si>
    <t>202021542911</t>
  </si>
  <si>
    <t>202021542921</t>
  </si>
  <si>
    <t>2020215421011</t>
  </si>
  <si>
    <t>2020215421111</t>
  </si>
  <si>
    <t>2020215421121</t>
  </si>
  <si>
    <t>2020215421131</t>
  </si>
  <si>
    <t>2020215421141</t>
  </si>
  <si>
    <t>20202154211991</t>
  </si>
  <si>
    <t>2020215421211</t>
  </si>
  <si>
    <t>2020215421221</t>
  </si>
  <si>
    <t>2020215421311</t>
  </si>
  <si>
    <t>2020215421321</t>
  </si>
  <si>
    <t>2020215421331</t>
  </si>
  <si>
    <t>2020215421341</t>
  </si>
  <si>
    <t>2020215421351</t>
  </si>
  <si>
    <t>20202154213991</t>
  </si>
  <si>
    <t>2020215421411</t>
  </si>
  <si>
    <t>2020215421421</t>
  </si>
  <si>
    <t>2020215421431</t>
  </si>
  <si>
    <t>2020215421441</t>
  </si>
  <si>
    <t>20202154214991</t>
  </si>
  <si>
    <t>2020215421511</t>
  </si>
  <si>
    <t>2020215421611</t>
  </si>
  <si>
    <t>2020215421621</t>
  </si>
  <si>
    <t>2020215421631</t>
  </si>
  <si>
    <t>2020215421711</t>
  </si>
  <si>
    <t>2020215421712</t>
  </si>
  <si>
    <t>2020215421713</t>
  </si>
  <si>
    <t>2020215421714</t>
  </si>
  <si>
    <t>2020215421715</t>
  </si>
  <si>
    <t>20202154217199</t>
  </si>
  <si>
    <t>2020215421721</t>
  </si>
  <si>
    <t>2020215421722</t>
  </si>
  <si>
    <t>2020215421723</t>
  </si>
  <si>
    <t>2020215421724</t>
  </si>
  <si>
    <t>2020215421725</t>
  </si>
  <si>
    <t>20202154217299</t>
  </si>
  <si>
    <t>2020215421731</t>
  </si>
  <si>
    <t>2020215421732</t>
  </si>
  <si>
    <t>2020215421733</t>
  </si>
  <si>
    <t>2020215421734</t>
  </si>
  <si>
    <t>2020215421735</t>
  </si>
  <si>
    <t>20202154217399</t>
  </si>
  <si>
    <t>2020215421741</t>
  </si>
  <si>
    <t>2020215421742</t>
  </si>
  <si>
    <t>2020215421743</t>
  </si>
  <si>
    <t>2020215421744</t>
  </si>
  <si>
    <t>2020215421745</t>
  </si>
  <si>
    <t>20202154217499</t>
  </si>
  <si>
    <t>2020215421751</t>
  </si>
  <si>
    <t>2020215421752</t>
  </si>
  <si>
    <t>2020215421753</t>
  </si>
  <si>
    <t>2020215421754</t>
  </si>
  <si>
    <t>2020215421755</t>
  </si>
  <si>
    <t>20202154217599</t>
  </si>
  <si>
    <t>2020215421761</t>
  </si>
  <si>
    <t>2020215421762</t>
  </si>
  <si>
    <t>2020215421763</t>
  </si>
  <si>
    <t>2020215421764</t>
  </si>
  <si>
    <t>2020215421765</t>
  </si>
  <si>
    <t>20202154217699</t>
  </si>
  <si>
    <t>2020215421771</t>
  </si>
  <si>
    <t>2020215421772</t>
  </si>
  <si>
    <t>2020215421773</t>
  </si>
  <si>
    <t>2020215421774</t>
  </si>
  <si>
    <t>2020215421775</t>
  </si>
  <si>
    <t>20202154217799</t>
  </si>
  <si>
    <t>2020215421781</t>
  </si>
  <si>
    <t>2020215421782</t>
  </si>
  <si>
    <t>2020215421783</t>
  </si>
  <si>
    <t>2020215421784</t>
  </si>
  <si>
    <t>2020215421785</t>
  </si>
  <si>
    <t>20202154217899</t>
  </si>
  <si>
    <t>2020215421791</t>
  </si>
  <si>
    <t>2020215421792</t>
  </si>
  <si>
    <t>2020215421793</t>
  </si>
  <si>
    <t>2020215421794</t>
  </si>
  <si>
    <t>2020215421795</t>
  </si>
  <si>
    <t>20202154217999</t>
  </si>
  <si>
    <t>20202154217991</t>
  </si>
  <si>
    <t>20202154217992</t>
  </si>
  <si>
    <t>20202154217993</t>
  </si>
  <si>
    <t>20202154217994</t>
  </si>
  <si>
    <t>20202154217995</t>
  </si>
  <si>
    <t>202021542179999</t>
  </si>
  <si>
    <t>2020215421811</t>
  </si>
  <si>
    <t>2020215421821</t>
  </si>
  <si>
    <t>2020215421911</t>
  </si>
  <si>
    <t>2020215421921</t>
  </si>
  <si>
    <t>2020215421931</t>
  </si>
  <si>
    <t>2020215421941</t>
  </si>
  <si>
    <t>2020215421951</t>
  </si>
  <si>
    <t>2020215421961</t>
  </si>
  <si>
    <t>2020215421971</t>
  </si>
  <si>
    <t>2020215421981</t>
  </si>
  <si>
    <t>2020215421991</t>
  </si>
  <si>
    <t>2020215422011</t>
  </si>
  <si>
    <t>2020215422021</t>
  </si>
  <si>
    <t>2020215422031</t>
  </si>
  <si>
    <t>2020215422041</t>
  </si>
  <si>
    <t>20202154220991</t>
  </si>
  <si>
    <t>20202154221111</t>
  </si>
  <si>
    <t>20202154221211</t>
  </si>
  <si>
    <t>2020215422211</t>
  </si>
  <si>
    <t>2020215422311</t>
  </si>
  <si>
    <t>2020215422321</t>
  </si>
  <si>
    <t>2020215422331</t>
  </si>
  <si>
    <t>2020215422341</t>
  </si>
  <si>
    <t>2020215422351</t>
  </si>
  <si>
    <t>2020215422361</t>
  </si>
  <si>
    <t>2020215422371</t>
  </si>
  <si>
    <t>2020215422381</t>
  </si>
  <si>
    <t>2020215422391</t>
  </si>
  <si>
    <t>20202154223101</t>
  </si>
  <si>
    <t>20202154223111</t>
  </si>
  <si>
    <t>20202154223121</t>
  </si>
  <si>
    <t>20202154223131</t>
  </si>
  <si>
    <t>20202154223141</t>
  </si>
  <si>
    <t>20202154223151</t>
  </si>
  <si>
    <t>20202154223161</t>
  </si>
  <si>
    <t>20202154223171</t>
  </si>
  <si>
    <t>20202154223181</t>
  </si>
  <si>
    <t>2020215422411</t>
  </si>
  <si>
    <t>2020215422421</t>
  </si>
  <si>
    <t>2020215422431</t>
  </si>
  <si>
    <t>2020215422441</t>
  </si>
  <si>
    <t>2020215422451</t>
  </si>
  <si>
    <t>2020215422461</t>
  </si>
  <si>
    <t>20202154224991</t>
  </si>
  <si>
    <t>2020215422511</t>
  </si>
  <si>
    <t>2020215422521</t>
  </si>
  <si>
    <t>2020215422631</t>
  </si>
  <si>
    <t>2020215422641</t>
  </si>
  <si>
    <t>2020215422711</t>
  </si>
  <si>
    <t>2020215422811</t>
  </si>
  <si>
    <t>2020215422821</t>
  </si>
  <si>
    <t>2020215422911</t>
  </si>
  <si>
    <t>2020215422921</t>
  </si>
  <si>
    <t>2020215423011</t>
  </si>
  <si>
    <t>2020215423021</t>
  </si>
  <si>
    <t>2020215423031</t>
  </si>
  <si>
    <t>2020215423041</t>
  </si>
  <si>
    <t>2020215423051</t>
  </si>
  <si>
    <t>2020215423061</t>
  </si>
  <si>
    <t>2020215423071</t>
  </si>
  <si>
    <t>2020215423081</t>
  </si>
  <si>
    <t>2020215423091</t>
  </si>
  <si>
    <t>20202154230101</t>
  </si>
  <si>
    <t>20202154230111</t>
  </si>
  <si>
    <t>20202154230121</t>
  </si>
  <si>
    <t>20202154230131</t>
  </si>
  <si>
    <t>20202154230141</t>
  </si>
  <si>
    <t>20202154230151</t>
  </si>
  <si>
    <t>20202154230161</t>
  </si>
  <si>
    <t>20202154230171</t>
  </si>
  <si>
    <t>20202154230181</t>
  </si>
  <si>
    <t>20202154230991</t>
  </si>
  <si>
    <t>2020215423111</t>
  </si>
  <si>
    <t>2020215423121</t>
  </si>
  <si>
    <t>2020215423131</t>
  </si>
  <si>
    <t>2020215423141</t>
  </si>
  <si>
    <t>20202154231991</t>
  </si>
  <si>
    <t>2020215423211</t>
  </si>
  <si>
    <t>2020215423221</t>
  </si>
  <si>
    <t>2020215423231</t>
  </si>
  <si>
    <t>2020215423311</t>
  </si>
  <si>
    <t>2020215423321</t>
  </si>
  <si>
    <t>2020215423411</t>
  </si>
  <si>
    <t>2020215423421</t>
  </si>
  <si>
    <t>202021544111</t>
  </si>
  <si>
    <t>202021544121</t>
  </si>
  <si>
    <t>202021544131</t>
  </si>
  <si>
    <t>202021544211</t>
  </si>
  <si>
    <t>202021544221</t>
  </si>
  <si>
    <t>202021544231</t>
  </si>
  <si>
    <t>202021544241</t>
  </si>
  <si>
    <t>202021544251</t>
  </si>
  <si>
    <t>202021544261</t>
  </si>
  <si>
    <t>202021544271</t>
  </si>
  <si>
    <t>202021544281</t>
  </si>
  <si>
    <t>202021544291</t>
  </si>
  <si>
    <t>2020215442101</t>
  </si>
  <si>
    <t>2020215442111</t>
  </si>
  <si>
    <t>2020215442121</t>
  </si>
  <si>
    <t>2020215442131</t>
  </si>
  <si>
    <t>2020215442141</t>
  </si>
  <si>
    <t>2020215442151</t>
  </si>
  <si>
    <t>2020215442161</t>
  </si>
  <si>
    <t>2020215442171</t>
  </si>
  <si>
    <t>2020215442181</t>
  </si>
  <si>
    <t>2020215442991</t>
  </si>
  <si>
    <t>202021544311</t>
  </si>
  <si>
    <t>202021544321</t>
  </si>
  <si>
    <t>202021544411</t>
  </si>
  <si>
    <t>202021544421</t>
  </si>
  <si>
    <t>202021544511</t>
  </si>
  <si>
    <t>202021544521</t>
  </si>
  <si>
    <t>202021544531</t>
  </si>
  <si>
    <t>2020215445991</t>
  </si>
  <si>
    <t>202021544611</t>
  </si>
  <si>
    <t>202021544621</t>
  </si>
  <si>
    <t>202021544711</t>
  </si>
  <si>
    <t>202021544721</t>
  </si>
  <si>
    <t>202021544731</t>
  </si>
  <si>
    <t>202021544811</t>
  </si>
  <si>
    <t>202021544911</t>
  </si>
  <si>
    <t>202021544921</t>
  </si>
  <si>
    <t>2020215441011</t>
  </si>
  <si>
    <t>2020215441111</t>
  </si>
  <si>
    <t>2020215441121</t>
  </si>
  <si>
    <t>2020215441131</t>
  </si>
  <si>
    <t>2020215441141</t>
  </si>
  <si>
    <t>20202154411991</t>
  </si>
  <si>
    <t>2020215441211</t>
  </si>
  <si>
    <t>2020215441221</t>
  </si>
  <si>
    <t>2020215441311</t>
  </si>
  <si>
    <t>2020215441321</t>
  </si>
  <si>
    <t>2020215441331</t>
  </si>
  <si>
    <t>2020215441341</t>
  </si>
  <si>
    <t>2020215441351</t>
  </si>
  <si>
    <t>20202154413991</t>
  </si>
  <si>
    <t>2020215441411</t>
  </si>
  <si>
    <t>2020215441421</t>
  </si>
  <si>
    <t>2020215441431</t>
  </si>
  <si>
    <t>2020215441441</t>
  </si>
  <si>
    <t>20202154414991</t>
  </si>
  <si>
    <t>2020215441511</t>
  </si>
  <si>
    <t>2020215441611</t>
  </si>
  <si>
    <t>2020215441621</t>
  </si>
  <si>
    <t>2020215441631</t>
  </si>
  <si>
    <t>2020215441711</t>
  </si>
  <si>
    <t>2020215441712</t>
  </si>
  <si>
    <t>2020215441713</t>
  </si>
  <si>
    <t>2020215441714</t>
  </si>
  <si>
    <t>2020215441715</t>
  </si>
  <si>
    <t>20202154417199</t>
  </si>
  <si>
    <t>2020215441721</t>
  </si>
  <si>
    <t>2020215441722</t>
  </si>
  <si>
    <t>2020215441723</t>
  </si>
  <si>
    <t>2020215441724</t>
  </si>
  <si>
    <t>2020215441725</t>
  </si>
  <si>
    <t>20202154417299</t>
  </si>
  <si>
    <t>2020215441731</t>
  </si>
  <si>
    <t>2020215441732</t>
  </si>
  <si>
    <t>2020215441733</t>
  </si>
  <si>
    <t>2020215441734</t>
  </si>
  <si>
    <t>2020215441735</t>
  </si>
  <si>
    <t>20202154417399</t>
  </si>
  <si>
    <t>2020215441741</t>
  </si>
  <si>
    <t>2020215441742</t>
  </si>
  <si>
    <t>2020215441743</t>
  </si>
  <si>
    <t>2020215441744</t>
  </si>
  <si>
    <t>2020215441745</t>
  </si>
  <si>
    <t>20202154417499</t>
  </si>
  <si>
    <t>2020215441751</t>
  </si>
  <si>
    <t>2020215441752</t>
  </si>
  <si>
    <t>2020215441753</t>
  </si>
  <si>
    <t>2020215441754</t>
  </si>
  <si>
    <t>2020215441755</t>
  </si>
  <si>
    <t>20202154417599</t>
  </si>
  <si>
    <t>2020215441761</t>
  </si>
  <si>
    <t>2020215441762</t>
  </si>
  <si>
    <t>2020215441763</t>
  </si>
  <si>
    <t>2020215441764</t>
  </si>
  <si>
    <t>2020215441765</t>
  </si>
  <si>
    <t>20202154417699</t>
  </si>
  <si>
    <t>2020215441771</t>
  </si>
  <si>
    <t>2020215441772</t>
  </si>
  <si>
    <t>2020215441773</t>
  </si>
  <si>
    <t>2020215441774</t>
  </si>
  <si>
    <t>2020215441775</t>
  </si>
  <si>
    <t>20202154417799</t>
  </si>
  <si>
    <t>2020215441781</t>
  </si>
  <si>
    <t>2020215441782</t>
  </si>
  <si>
    <t>2020215441783</t>
  </si>
  <si>
    <t>2020215441784</t>
  </si>
  <si>
    <t>2020215441785</t>
  </si>
  <si>
    <t>20202154417899</t>
  </si>
  <si>
    <t>2020215441791</t>
  </si>
  <si>
    <t>2020215441792</t>
  </si>
  <si>
    <t>2020215441793</t>
  </si>
  <si>
    <t>2020215441794</t>
  </si>
  <si>
    <t>2020215441795</t>
  </si>
  <si>
    <t>20202154417999</t>
  </si>
  <si>
    <t>20202154417991</t>
  </si>
  <si>
    <t>20202154417992</t>
  </si>
  <si>
    <t>20202154417993</t>
  </si>
  <si>
    <t>20202154417994</t>
  </si>
  <si>
    <t>20202154417995</t>
  </si>
  <si>
    <t>202021544179999</t>
  </si>
  <si>
    <t>2020215441811</t>
  </si>
  <si>
    <t>2020215441821</t>
  </si>
  <si>
    <t>2020215441911</t>
  </si>
  <si>
    <t>2020215441921</t>
  </si>
  <si>
    <t>2020215441931</t>
  </si>
  <si>
    <t>2020215441941</t>
  </si>
  <si>
    <t>2020215441951</t>
  </si>
  <si>
    <t>2020215441961</t>
  </si>
  <si>
    <t>2020215441971</t>
  </si>
  <si>
    <t>2020215441981</t>
  </si>
  <si>
    <t>2020215441991</t>
  </si>
  <si>
    <t>2020215442011</t>
  </si>
  <si>
    <t>2020215442021</t>
  </si>
  <si>
    <t>2020215442031</t>
  </si>
  <si>
    <t>2020215442041</t>
  </si>
  <si>
    <t>20202154420991</t>
  </si>
  <si>
    <t>20202154421111</t>
  </si>
  <si>
    <t>20202154421211</t>
  </si>
  <si>
    <t>2020215442211</t>
  </si>
  <si>
    <t>2020215442311</t>
  </si>
  <si>
    <t>2020215442321</t>
  </si>
  <si>
    <t>2020215442331</t>
  </si>
  <si>
    <t>2020215442341</t>
  </si>
  <si>
    <t>2020215442351</t>
  </si>
  <si>
    <t>2020215442361</t>
  </si>
  <si>
    <t>2020215442371</t>
  </si>
  <si>
    <t>2020215442381</t>
  </si>
  <si>
    <t>2020215442391</t>
  </si>
  <si>
    <t>20202154423101</t>
  </si>
  <si>
    <t>20202154423111</t>
  </si>
  <si>
    <t>20202154423121</t>
  </si>
  <si>
    <t>20202154423131</t>
  </si>
  <si>
    <t>20202154423141</t>
  </si>
  <si>
    <t>20202154423151</t>
  </si>
  <si>
    <t>20202154423161</t>
  </si>
  <si>
    <t>20202154423171</t>
  </si>
  <si>
    <t>20202154423181</t>
  </si>
  <si>
    <t>2020215442411</t>
  </si>
  <si>
    <t>2020215442421</t>
  </si>
  <si>
    <t>2020215442431</t>
  </si>
  <si>
    <t>2020215442441</t>
  </si>
  <si>
    <t>2020215442451</t>
  </si>
  <si>
    <t>2020215442461</t>
  </si>
  <si>
    <t>20202154424991</t>
  </si>
  <si>
    <t>2020215442511</t>
  </si>
  <si>
    <t>2020215442521</t>
  </si>
  <si>
    <t>2020215442631</t>
  </si>
  <si>
    <t>2020215442641</t>
  </si>
  <si>
    <t>2020215442711</t>
  </si>
  <si>
    <t>2020215442811</t>
  </si>
  <si>
    <t>2020215442821</t>
  </si>
  <si>
    <t>2020215442911</t>
  </si>
  <si>
    <t>2020215442921</t>
  </si>
  <si>
    <t>2020215443011</t>
  </si>
  <si>
    <t>2020215443021</t>
  </si>
  <si>
    <t>2020215443031</t>
  </si>
  <si>
    <t>2020215443041</t>
  </si>
  <si>
    <t>2020215443051</t>
  </si>
  <si>
    <t>2020215443061</t>
  </si>
  <si>
    <t>2020215443071</t>
  </si>
  <si>
    <t>2020215443081</t>
  </si>
  <si>
    <t>2020215443091</t>
  </si>
  <si>
    <t>20202154430101</t>
  </si>
  <si>
    <t>20202154430111</t>
  </si>
  <si>
    <t>20202154430121</t>
  </si>
  <si>
    <t>20202154430131</t>
  </si>
  <si>
    <t>20202154430141</t>
  </si>
  <si>
    <t>20202154430151</t>
  </si>
  <si>
    <t>20202154430161</t>
  </si>
  <si>
    <t>20202154430171</t>
  </si>
  <si>
    <t>20202154430181</t>
  </si>
  <si>
    <t>20202154430991</t>
  </si>
  <si>
    <t>2020215443111</t>
  </si>
  <si>
    <t>2020215443121</t>
  </si>
  <si>
    <t>2020215443131</t>
  </si>
  <si>
    <t>2020215443141</t>
  </si>
  <si>
    <t>20202154431991</t>
  </si>
  <si>
    <t>2020215443211</t>
  </si>
  <si>
    <t>2020215443221</t>
  </si>
  <si>
    <t>2020215443231</t>
  </si>
  <si>
    <t>2020215443311</t>
  </si>
  <si>
    <t>2020215443321</t>
  </si>
  <si>
    <t>2020215443411</t>
  </si>
  <si>
    <t>2020215443421</t>
  </si>
  <si>
    <t>202021545111</t>
  </si>
  <si>
    <t>202021545121</t>
  </si>
  <si>
    <t>202021545131</t>
  </si>
  <si>
    <t>202021545211</t>
  </si>
  <si>
    <t>202021545221</t>
  </si>
  <si>
    <t>202021545231</t>
  </si>
  <si>
    <t>202021545241</t>
  </si>
  <si>
    <t>202021545251</t>
  </si>
  <si>
    <t>202021545261</t>
  </si>
  <si>
    <t>202021545271</t>
  </si>
  <si>
    <t>202021545281</t>
  </si>
  <si>
    <t>202021545291</t>
  </si>
  <si>
    <t>2020215452101</t>
  </si>
  <si>
    <t>2020215452111</t>
  </si>
  <si>
    <t>2020215452121</t>
  </si>
  <si>
    <t>2020215452131</t>
  </si>
  <si>
    <t>2020215452141</t>
  </si>
  <si>
    <t>2020215452151</t>
  </si>
  <si>
    <t>2020215452161</t>
  </si>
  <si>
    <t>2020215452171</t>
  </si>
  <si>
    <t>2020215452181</t>
  </si>
  <si>
    <t>2020215452991</t>
  </si>
  <si>
    <t>202021545311</t>
  </si>
  <si>
    <t>202021545321</t>
  </si>
  <si>
    <t>202021545411</t>
  </si>
  <si>
    <t>202021545421</t>
  </si>
  <si>
    <t>202021545511</t>
  </si>
  <si>
    <t>202021545521</t>
  </si>
  <si>
    <t>202021545531</t>
  </si>
  <si>
    <t>2020215455991</t>
  </si>
  <si>
    <t>202021545611</t>
  </si>
  <si>
    <t>202021545621</t>
  </si>
  <si>
    <t>202021545711</t>
  </si>
  <si>
    <t>202021545721</t>
  </si>
  <si>
    <t>202021545731</t>
  </si>
  <si>
    <t>202021545811</t>
  </si>
  <si>
    <t>202021545911</t>
  </si>
  <si>
    <t>202021545921</t>
  </si>
  <si>
    <t>2020215451011</t>
  </si>
  <si>
    <t>2020215451111</t>
  </si>
  <si>
    <t>2020215451121</t>
  </si>
  <si>
    <t>2020215451131</t>
  </si>
  <si>
    <t>2020215451141</t>
  </si>
  <si>
    <t>20202154511991</t>
  </si>
  <si>
    <t>2020215451211</t>
  </si>
  <si>
    <t>2020215451221</t>
  </si>
  <si>
    <t>2020215451311</t>
  </si>
  <si>
    <t>2020215451321</t>
  </si>
  <si>
    <t>2020215451331</t>
  </si>
  <si>
    <t>2020215451341</t>
  </si>
  <si>
    <t>2020215451351</t>
  </si>
  <si>
    <t>20202154513991</t>
  </si>
  <si>
    <t>2020215451411</t>
  </si>
  <si>
    <t>2020215451421</t>
  </si>
  <si>
    <t>2020215451431</t>
  </si>
  <si>
    <t>2020215451441</t>
  </si>
  <si>
    <t>20202154514991</t>
  </si>
  <si>
    <t>2020215451511</t>
  </si>
  <si>
    <t>2020215451611</t>
  </si>
  <si>
    <t>2020215451621</t>
  </si>
  <si>
    <t>2020215451631</t>
  </si>
  <si>
    <t>2020215451711</t>
  </si>
  <si>
    <t>2020215451712</t>
  </si>
  <si>
    <t>2020215451713</t>
  </si>
  <si>
    <t>2020215451714</t>
  </si>
  <si>
    <t>2020215451715</t>
  </si>
  <si>
    <t>20202154517199</t>
  </si>
  <si>
    <t>2020215451721</t>
  </si>
  <si>
    <t>2020215451722</t>
  </si>
  <si>
    <t>2020215451723</t>
  </si>
  <si>
    <t>2020215451724</t>
  </si>
  <si>
    <t>2020215451725</t>
  </si>
  <si>
    <t>20202154517299</t>
  </si>
  <si>
    <t>2020215451731</t>
  </si>
  <si>
    <t>2020215451732</t>
  </si>
  <si>
    <t>2020215451733</t>
  </si>
  <si>
    <t>2020215451734</t>
  </si>
  <si>
    <t>2020215451735</t>
  </si>
  <si>
    <t>20202154517399</t>
  </si>
  <si>
    <t>2020215451741</t>
  </si>
  <si>
    <t>2020215451742</t>
  </si>
  <si>
    <t>2020215451743</t>
  </si>
  <si>
    <t>2020215451744</t>
  </si>
  <si>
    <t>2020215451745</t>
  </si>
  <si>
    <t>20202154517499</t>
  </si>
  <si>
    <t>2020215451751</t>
  </si>
  <si>
    <t>2020215451752</t>
  </si>
  <si>
    <t>2020215451753</t>
  </si>
  <si>
    <t>2020215451754</t>
  </si>
  <si>
    <t>2020215451755</t>
  </si>
  <si>
    <t>20202154517599</t>
  </si>
  <si>
    <t>2020215451761</t>
  </si>
  <si>
    <t>2020215451762</t>
  </si>
  <si>
    <t>2020215451763</t>
  </si>
  <si>
    <t>2020215451764</t>
  </si>
  <si>
    <t>2020215451765</t>
  </si>
  <si>
    <t>20202154517699</t>
  </si>
  <si>
    <t>2020215451771</t>
  </si>
  <si>
    <t>2020215451772</t>
  </si>
  <si>
    <t>2020215451773</t>
  </si>
  <si>
    <t>2020215451774</t>
  </si>
  <si>
    <t>2020215451775</t>
  </si>
  <si>
    <t>20202154517799</t>
  </si>
  <si>
    <t>2020215451781</t>
  </si>
  <si>
    <t>2020215451782</t>
  </si>
  <si>
    <t>2020215451783</t>
  </si>
  <si>
    <t>2020215451784</t>
  </si>
  <si>
    <t>2020215451785</t>
  </si>
  <si>
    <t>20202154517899</t>
  </si>
  <si>
    <t>2020215451791</t>
  </si>
  <si>
    <t>2020215451792</t>
  </si>
  <si>
    <t>2020215451793</t>
  </si>
  <si>
    <t>2020215451794</t>
  </si>
  <si>
    <t>2020215451795</t>
  </si>
  <si>
    <t>20202154517999</t>
  </si>
  <si>
    <t>20202154517991</t>
  </si>
  <si>
    <t>20202154517992</t>
  </si>
  <si>
    <t>20202154517993</t>
  </si>
  <si>
    <t>20202154517994</t>
  </si>
  <si>
    <t>20202154517995</t>
  </si>
  <si>
    <t>202021545179999</t>
  </si>
  <si>
    <t>2020215451811</t>
  </si>
  <si>
    <t>2020215451821</t>
  </si>
  <si>
    <t>2020215451911</t>
  </si>
  <si>
    <t>2020215451921</t>
  </si>
  <si>
    <t>2020215451931</t>
  </si>
  <si>
    <t>2020215451941</t>
  </si>
  <si>
    <t>2020215451951</t>
  </si>
  <si>
    <t>2020215451961</t>
  </si>
  <si>
    <t>2020215451971</t>
  </si>
  <si>
    <t>2020215451981</t>
  </si>
  <si>
    <t>2020215451991</t>
  </si>
  <si>
    <t>2020215452011</t>
  </si>
  <si>
    <t>2020215452021</t>
  </si>
  <si>
    <t>2020215452031</t>
  </si>
  <si>
    <t>2020215452041</t>
  </si>
  <si>
    <t>20202154520991</t>
  </si>
  <si>
    <t>20202154521111</t>
  </si>
  <si>
    <t>20202154521211</t>
  </si>
  <si>
    <t>2020215452211</t>
  </si>
  <si>
    <t>2020215452311</t>
  </si>
  <si>
    <t>2020215452321</t>
  </si>
  <si>
    <t>2020215452331</t>
  </si>
  <si>
    <t>2020215452341</t>
  </si>
  <si>
    <t>2020215452351</t>
  </si>
  <si>
    <t>2020215452361</t>
  </si>
  <si>
    <t>2020215452371</t>
  </si>
  <si>
    <t>2020215452381</t>
  </si>
  <si>
    <t>2020215452391</t>
  </si>
  <si>
    <t>20202154523101</t>
  </si>
  <si>
    <t>20202154523111</t>
  </si>
  <si>
    <t>20202154523121</t>
  </si>
  <si>
    <t>20202154523131</t>
  </si>
  <si>
    <t>20202154523141</t>
  </si>
  <si>
    <t>20202154523151</t>
  </si>
  <si>
    <t>20202154523161</t>
  </si>
  <si>
    <t>20202154523171</t>
  </si>
  <si>
    <t>20202154523181</t>
  </si>
  <si>
    <t>2020215452411</t>
  </si>
  <si>
    <t>2020215452421</t>
  </si>
  <si>
    <t>2020215452431</t>
  </si>
  <si>
    <t>2020215452441</t>
  </si>
  <si>
    <t>2020215452451</t>
  </si>
  <si>
    <t>2020215452461</t>
  </si>
  <si>
    <t>20202154524991</t>
  </si>
  <si>
    <t>2020215452511</t>
  </si>
  <si>
    <t>2020215452521</t>
  </si>
  <si>
    <t>2020215452631</t>
  </si>
  <si>
    <t>2020215452641</t>
  </si>
  <si>
    <t>2020215452711</t>
  </si>
  <si>
    <t>2020215452811</t>
  </si>
  <si>
    <t>2020215452821</t>
  </si>
  <si>
    <t>2020215452911</t>
  </si>
  <si>
    <t>2020215452921</t>
  </si>
  <si>
    <t>2020215453011</t>
  </si>
  <si>
    <t>2020215453021</t>
  </si>
  <si>
    <t>2020215453031</t>
  </si>
  <si>
    <t>2020215453041</t>
  </si>
  <si>
    <t>2020215453051</t>
  </si>
  <si>
    <t>2020215453061</t>
  </si>
  <si>
    <t>2020215453071</t>
  </si>
  <si>
    <t>2020215453081</t>
  </si>
  <si>
    <t>2020215453091</t>
  </si>
  <si>
    <t>20202154530101</t>
  </si>
  <si>
    <t>20202154530111</t>
  </si>
  <si>
    <t>20202154530121</t>
  </si>
  <si>
    <t>20202154530131</t>
  </si>
  <si>
    <t>20202154530141</t>
  </si>
  <si>
    <t>20202154530151</t>
  </si>
  <si>
    <t>20202154530161</t>
  </si>
  <si>
    <t>20202154530171</t>
  </si>
  <si>
    <t>20202154530181</t>
  </si>
  <si>
    <t>20202154530991</t>
  </si>
  <si>
    <t>2020215453111</t>
  </si>
  <si>
    <t>2020215453121</t>
  </si>
  <si>
    <t>2020215453131</t>
  </si>
  <si>
    <t>2020215453141</t>
  </si>
  <si>
    <t>20202154531991</t>
  </si>
  <si>
    <t>2020215453211</t>
  </si>
  <si>
    <t>2020215453221</t>
  </si>
  <si>
    <t>2020215453231</t>
  </si>
  <si>
    <t>2020215453311</t>
  </si>
  <si>
    <t>2020215453321</t>
  </si>
  <si>
    <t>2020215453411</t>
  </si>
  <si>
    <t>2020215453421</t>
  </si>
  <si>
    <t>202021546111</t>
  </si>
  <si>
    <t>202021546121</t>
  </si>
  <si>
    <t>202021546131</t>
  </si>
  <si>
    <t>202021546211</t>
  </si>
  <si>
    <t>202021546221</t>
  </si>
  <si>
    <t>202021546231</t>
  </si>
  <si>
    <t>202021546241</t>
  </si>
  <si>
    <t>202021546251</t>
  </si>
  <si>
    <t>202021546261</t>
  </si>
  <si>
    <t>202021546271</t>
  </si>
  <si>
    <t>202021546281</t>
  </si>
  <si>
    <t>202021546291</t>
  </si>
  <si>
    <t>2020215462101</t>
  </si>
  <si>
    <t>2020215462111</t>
  </si>
  <si>
    <t>2020215462121</t>
  </si>
  <si>
    <t>2020215462131</t>
  </si>
  <si>
    <t>2020215462141</t>
  </si>
  <si>
    <t>2020215462151</t>
  </si>
  <si>
    <t>2020215462161</t>
  </si>
  <si>
    <t>2020215462171</t>
  </si>
  <si>
    <t>2020215462181</t>
  </si>
  <si>
    <t>2020215462991</t>
  </si>
  <si>
    <t>202021546311</t>
  </si>
  <si>
    <t>202021546321</t>
  </si>
  <si>
    <t>202021546411</t>
  </si>
  <si>
    <t>202021546421</t>
  </si>
  <si>
    <t>202021546511</t>
  </si>
  <si>
    <t>202021546521</t>
  </si>
  <si>
    <t>202021546531</t>
  </si>
  <si>
    <t>2020215465991</t>
  </si>
  <si>
    <t>202021546611</t>
  </si>
  <si>
    <t>202021546621</t>
  </si>
  <si>
    <t>202021546711</t>
  </si>
  <si>
    <t>202021546721</t>
  </si>
  <si>
    <t>202021546731</t>
  </si>
  <si>
    <t>202021546811</t>
  </si>
  <si>
    <t>202021546911</t>
  </si>
  <si>
    <t>202021546921</t>
  </si>
  <si>
    <t>2020215461011</t>
  </si>
  <si>
    <t>2020215461111</t>
  </si>
  <si>
    <t>2020215461121</t>
  </si>
  <si>
    <t>2020215461131</t>
  </si>
  <si>
    <t>2020215461141</t>
  </si>
  <si>
    <t>20202154611991</t>
  </si>
  <si>
    <t>2020215461211</t>
  </si>
  <si>
    <t>2020215461221</t>
  </si>
  <si>
    <t>2020215461311</t>
  </si>
  <si>
    <t>2020215461321</t>
  </si>
  <si>
    <t>2020215461331</t>
  </si>
  <si>
    <t>2020215461341</t>
  </si>
  <si>
    <t>2020215461351</t>
  </si>
  <si>
    <t>20202154613991</t>
  </si>
  <si>
    <t>2020215461411</t>
  </si>
  <si>
    <t>2020215461421</t>
  </si>
  <si>
    <t>2020215461431</t>
  </si>
  <si>
    <t>2020215461441</t>
  </si>
  <si>
    <t>20202154614991</t>
  </si>
  <si>
    <t>2020215461511</t>
  </si>
  <si>
    <t>2020215461611</t>
  </si>
  <si>
    <t>2020215461621</t>
  </si>
  <si>
    <t>2020215461631</t>
  </si>
  <si>
    <t>2020215461711</t>
  </si>
  <si>
    <t>2020215461712</t>
  </si>
  <si>
    <t>2020215461713</t>
  </si>
  <si>
    <t>2020215461714</t>
  </si>
  <si>
    <t>2020215461715</t>
  </si>
  <si>
    <t>20202154617199</t>
  </si>
  <si>
    <t>2020215461721</t>
  </si>
  <si>
    <t>2020215461722</t>
  </si>
  <si>
    <t>2020215461723</t>
  </si>
  <si>
    <t>2020215461724</t>
  </si>
  <si>
    <t>2020215461725</t>
  </si>
  <si>
    <t>20202154617299</t>
  </si>
  <si>
    <t>2020215461731</t>
  </si>
  <si>
    <t>2020215461732</t>
  </si>
  <si>
    <t>2020215461733</t>
  </si>
  <si>
    <t>2020215461734</t>
  </si>
  <si>
    <t>2020215461735</t>
  </si>
  <si>
    <t>20202154617399</t>
  </si>
  <si>
    <t>2020215461741</t>
  </si>
  <si>
    <t>2020215461742</t>
  </si>
  <si>
    <t>2020215461743</t>
  </si>
  <si>
    <t>2020215461744</t>
  </si>
  <si>
    <t>2020215461745</t>
  </si>
  <si>
    <t>20202154617499</t>
  </si>
  <si>
    <t>2020215461751</t>
  </si>
  <si>
    <t>2020215461752</t>
  </si>
  <si>
    <t>2020215461753</t>
  </si>
  <si>
    <t>2020215461754</t>
  </si>
  <si>
    <t>2020215461755</t>
  </si>
  <si>
    <t>20202154617599</t>
  </si>
  <si>
    <t>2020215461761</t>
  </si>
  <si>
    <t>2020215461762</t>
  </si>
  <si>
    <t>2020215461763</t>
  </si>
  <si>
    <t>2020215461764</t>
  </si>
  <si>
    <t>2020215461765</t>
  </si>
  <si>
    <t>20202154617699</t>
  </si>
  <si>
    <t>2020215461771</t>
  </si>
  <si>
    <t>2020215461772</t>
  </si>
  <si>
    <t>2020215461773</t>
  </si>
  <si>
    <t>2020215461774</t>
  </si>
  <si>
    <t>2020215461775</t>
  </si>
  <si>
    <t>20202154617799</t>
  </si>
  <si>
    <t>2020215461781</t>
  </si>
  <si>
    <t>2020215461782</t>
  </si>
  <si>
    <t>2020215461783</t>
  </si>
  <si>
    <t>2020215461784</t>
  </si>
  <si>
    <t>2020215461785</t>
  </si>
  <si>
    <t>20202154617899</t>
  </si>
  <si>
    <t>2020215461791</t>
  </si>
  <si>
    <t>2020215461792</t>
  </si>
  <si>
    <t>2020215461793</t>
  </si>
  <si>
    <t>2020215461794</t>
  </si>
  <si>
    <t>2020215461795</t>
  </si>
  <si>
    <t>20202154617999</t>
  </si>
  <si>
    <t>20202154617991</t>
  </si>
  <si>
    <t>20202154617992</t>
  </si>
  <si>
    <t>20202154617993</t>
  </si>
  <si>
    <t>20202154617994</t>
  </si>
  <si>
    <t>20202154617995</t>
  </si>
  <si>
    <t>202021546179999</t>
  </si>
  <si>
    <t>2020215461811</t>
  </si>
  <si>
    <t>2020215461821</t>
  </si>
  <si>
    <t>2020215461911</t>
  </si>
  <si>
    <t>2020215461921</t>
  </si>
  <si>
    <t>2020215461931</t>
  </si>
  <si>
    <t>2020215461941</t>
  </si>
  <si>
    <t>2020215461951</t>
  </si>
  <si>
    <t>2020215461961</t>
  </si>
  <si>
    <t>2020215461971</t>
  </si>
  <si>
    <t>2020215461981</t>
  </si>
  <si>
    <t>2020215461991</t>
  </si>
  <si>
    <t>2020215462011</t>
  </si>
  <si>
    <t>2020215462021</t>
  </si>
  <si>
    <t>2020215462031</t>
  </si>
  <si>
    <t>2020215462041</t>
  </si>
  <si>
    <t>20202154620991</t>
  </si>
  <si>
    <t>20202154621111</t>
  </si>
  <si>
    <t>20202154621211</t>
  </si>
  <si>
    <t>2020215462211</t>
  </si>
  <si>
    <t>2020215462311</t>
  </si>
  <si>
    <t>2020215462321</t>
  </si>
  <si>
    <t>2020215462331</t>
  </si>
  <si>
    <t>2020215462341</t>
  </si>
  <si>
    <t>2020215462351</t>
  </si>
  <si>
    <t>2020215462361</t>
  </si>
  <si>
    <t>2020215462371</t>
  </si>
  <si>
    <t>2020215462381</t>
  </si>
  <si>
    <t>2020215462391</t>
  </si>
  <si>
    <t>20202154623101</t>
  </si>
  <si>
    <t>20202154623111</t>
  </si>
  <si>
    <t>20202154623121</t>
  </si>
  <si>
    <t>20202154623131</t>
  </si>
  <si>
    <t>20202154623141</t>
  </si>
  <si>
    <t>20202154623151</t>
  </si>
  <si>
    <t>20202154623161</t>
  </si>
  <si>
    <t>20202154623171</t>
  </si>
  <si>
    <t>20202154623181</t>
  </si>
  <si>
    <t>2020215462411</t>
  </si>
  <si>
    <t>2020215462421</t>
  </si>
  <si>
    <t>2020215462431</t>
  </si>
  <si>
    <t>2020215462441</t>
  </si>
  <si>
    <t>2020215462451</t>
  </si>
  <si>
    <t>2020215462461</t>
  </si>
  <si>
    <t>20202154624991</t>
  </si>
  <si>
    <t>2020215462511</t>
  </si>
  <si>
    <t>2020215462521</t>
  </si>
  <si>
    <t>2020215462631</t>
  </si>
  <si>
    <t>2020215462641</t>
  </si>
  <si>
    <t>2020215462711</t>
  </si>
  <si>
    <t>2020215462811</t>
  </si>
  <si>
    <t>2020215462821</t>
  </si>
  <si>
    <t>2020215462911</t>
  </si>
  <si>
    <t>2020215462921</t>
  </si>
  <si>
    <t>2020215463011</t>
  </si>
  <si>
    <t>2020215463021</t>
  </si>
  <si>
    <t>2020215463031</t>
  </si>
  <si>
    <t>2020215463041</t>
  </si>
  <si>
    <t>2020215463051</t>
  </si>
  <si>
    <t>2020215463061</t>
  </si>
  <si>
    <t>2020215463071</t>
  </si>
  <si>
    <t>2020215463081</t>
  </si>
  <si>
    <t>2020215463091</t>
  </si>
  <si>
    <t>20202154630101</t>
  </si>
  <si>
    <t>20202154630111</t>
  </si>
  <si>
    <t>20202154630121</t>
  </si>
  <si>
    <t>20202154630131</t>
  </si>
  <si>
    <t>20202154630141</t>
  </si>
  <si>
    <t>20202154630151</t>
  </si>
  <si>
    <t>20202154630161</t>
  </si>
  <si>
    <t>20202154630171</t>
  </si>
  <si>
    <t>20202154630181</t>
  </si>
  <si>
    <t>20202154630991</t>
  </si>
  <si>
    <t>2020215463111</t>
  </si>
  <si>
    <t>2020215463121</t>
  </si>
  <si>
    <t>2020215463131</t>
  </si>
  <si>
    <t>2020215463141</t>
  </si>
  <si>
    <t>20202154631991</t>
  </si>
  <si>
    <t>2020215463211</t>
  </si>
  <si>
    <t>2020215463221</t>
  </si>
  <si>
    <t>2020215463231</t>
  </si>
  <si>
    <t>2020215463311</t>
  </si>
  <si>
    <t>2020215463321</t>
  </si>
  <si>
    <t>2020215463411</t>
  </si>
  <si>
    <t>2020215463421</t>
  </si>
  <si>
    <t>202021548111</t>
  </si>
  <si>
    <t>202021548121</t>
  </si>
  <si>
    <t>202021548131</t>
  </si>
  <si>
    <t>202021548211</t>
  </si>
  <si>
    <t>202021548221</t>
  </si>
  <si>
    <t>202021548231</t>
  </si>
  <si>
    <t>202021548241</t>
  </si>
  <si>
    <t>202021548251</t>
  </si>
  <si>
    <t>202021548261</t>
  </si>
  <si>
    <t>202021548271</t>
  </si>
  <si>
    <t>202021548281</t>
  </si>
  <si>
    <t>202021548291</t>
  </si>
  <si>
    <t>2020215482101</t>
  </si>
  <si>
    <t>2020215482111</t>
  </si>
  <si>
    <t>2020215482121</t>
  </si>
  <si>
    <t>2020215482131</t>
  </si>
  <si>
    <t>2020215482141</t>
  </si>
  <si>
    <t>2020215482151</t>
  </si>
  <si>
    <t>2020215482161</t>
  </si>
  <si>
    <t>2020215482171</t>
  </si>
  <si>
    <t>2020215482181</t>
  </si>
  <si>
    <t>2020215482991</t>
  </si>
  <si>
    <t>202021548311</t>
  </si>
  <si>
    <t>202021548321</t>
  </si>
  <si>
    <t>202021548411</t>
  </si>
  <si>
    <t>202021548421</t>
  </si>
  <si>
    <t>202021548511</t>
  </si>
  <si>
    <t>202021548521</t>
  </si>
  <si>
    <t>202021548531</t>
  </si>
  <si>
    <t>2020215485991</t>
  </si>
  <si>
    <t>202021548611</t>
  </si>
  <si>
    <t>202021548621</t>
  </si>
  <si>
    <t>202021548711</t>
  </si>
  <si>
    <t>202021548721</t>
  </si>
  <si>
    <t>202021548731</t>
  </si>
  <si>
    <t>202021548811</t>
  </si>
  <si>
    <t>202021548911</t>
  </si>
  <si>
    <t>202021548921</t>
  </si>
  <si>
    <t>2020215481011</t>
  </si>
  <si>
    <t>2020215481111</t>
  </si>
  <si>
    <t>2020215481121</t>
  </si>
  <si>
    <t>2020215481131</t>
  </si>
  <si>
    <t>2020215481141</t>
  </si>
  <si>
    <t>20202154811991</t>
  </si>
  <si>
    <t>2020215481211</t>
  </si>
  <si>
    <t>2020215481221</t>
  </si>
  <si>
    <t>2020215481311</t>
  </si>
  <si>
    <t>2020215481321</t>
  </si>
  <si>
    <t>2020215481331</t>
  </si>
  <si>
    <t>2020215481341</t>
  </si>
  <si>
    <t>2020215481351</t>
  </si>
  <si>
    <t>20202154813991</t>
  </si>
  <si>
    <t>2020215481411</t>
  </si>
  <si>
    <t>2020215481421</t>
  </si>
  <si>
    <t>2020215481431</t>
  </si>
  <si>
    <t>2020215481441</t>
  </si>
  <si>
    <t>20202154814991</t>
  </si>
  <si>
    <t>2020215481511</t>
  </si>
  <si>
    <t>2020215481611</t>
  </si>
  <si>
    <t>2020215481621</t>
  </si>
  <si>
    <t>2020215481631</t>
  </si>
  <si>
    <t>2020215481711</t>
  </si>
  <si>
    <t>2020215481712</t>
  </si>
  <si>
    <t>2020215481713</t>
  </si>
  <si>
    <t>2020215481714</t>
  </si>
  <si>
    <t>2020215481715</t>
  </si>
  <si>
    <t>20202154817199</t>
  </si>
  <si>
    <t>2020215481721</t>
  </si>
  <si>
    <t>2020215481722</t>
  </si>
  <si>
    <t>2020215481723</t>
  </si>
  <si>
    <t>2020215481724</t>
  </si>
  <si>
    <t>2020215481725</t>
  </si>
  <si>
    <t>20202154817299</t>
  </si>
  <si>
    <t>2020215481731</t>
  </si>
  <si>
    <t>2020215481732</t>
  </si>
  <si>
    <t>2020215481733</t>
  </si>
  <si>
    <t>2020215481734</t>
  </si>
  <si>
    <t>2020215481735</t>
  </si>
  <si>
    <t>20202154817399</t>
  </si>
  <si>
    <t>2020215481741</t>
  </si>
  <si>
    <t>2020215481742</t>
  </si>
  <si>
    <t>2020215481743</t>
  </si>
  <si>
    <t>2020215481744</t>
  </si>
  <si>
    <t>2020215481745</t>
  </si>
  <si>
    <t>20202154817499</t>
  </si>
  <si>
    <t>2020215481751</t>
  </si>
  <si>
    <t>2020215481752</t>
  </si>
  <si>
    <t>2020215481753</t>
  </si>
  <si>
    <t>2020215481754</t>
  </si>
  <si>
    <t>2020215481755</t>
  </si>
  <si>
    <t>20202154817599</t>
  </si>
  <si>
    <t>2020215481761</t>
  </si>
  <si>
    <t>2020215481762</t>
  </si>
  <si>
    <t>2020215481763</t>
  </si>
  <si>
    <t>2020215481764</t>
  </si>
  <si>
    <t>2020215481765</t>
  </si>
  <si>
    <t>20202154817699</t>
  </si>
  <si>
    <t>2020215481771</t>
  </si>
  <si>
    <t>2020215481772</t>
  </si>
  <si>
    <t>2020215481773</t>
  </si>
  <si>
    <t>2020215481774</t>
  </si>
  <si>
    <t>2020215481775</t>
  </si>
  <si>
    <t>20202154817799</t>
  </si>
  <si>
    <t>2020215481781</t>
  </si>
  <si>
    <t>2020215481782</t>
  </si>
  <si>
    <t>2020215481783</t>
  </si>
  <si>
    <t>2020215481784</t>
  </si>
  <si>
    <t>2020215481785</t>
  </si>
  <si>
    <t>20202154817899</t>
  </si>
  <si>
    <t>2020215481791</t>
  </si>
  <si>
    <t>2020215481792</t>
  </si>
  <si>
    <t>2020215481793</t>
  </si>
  <si>
    <t>2020215481794</t>
  </si>
  <si>
    <t>2020215481795</t>
  </si>
  <si>
    <t>20202154817999</t>
  </si>
  <si>
    <t>20202154817991</t>
  </si>
  <si>
    <t>20202154817992</t>
  </si>
  <si>
    <t>20202154817993</t>
  </si>
  <si>
    <t>20202154817994</t>
  </si>
  <si>
    <t>20202154817995</t>
  </si>
  <si>
    <t>202021548179999</t>
  </si>
  <si>
    <t>2020215481811</t>
  </si>
  <si>
    <t>2020215481821</t>
  </si>
  <si>
    <t>2020215481911</t>
  </si>
  <si>
    <t>2020215481921</t>
  </si>
  <si>
    <t>2020215481931</t>
  </si>
  <si>
    <t>2020215481941</t>
  </si>
  <si>
    <t>2020215481951</t>
  </si>
  <si>
    <t>2020215481961</t>
  </si>
  <si>
    <t>2020215481971</t>
  </si>
  <si>
    <t>2020215481981</t>
  </si>
  <si>
    <t>2020215481991</t>
  </si>
  <si>
    <t>2020215482011</t>
  </si>
  <si>
    <t>2020215482021</t>
  </si>
  <si>
    <t>2020215482031</t>
  </si>
  <si>
    <t>2020215482041</t>
  </si>
  <si>
    <t>20202154820991</t>
  </si>
  <si>
    <t>20202154821111</t>
  </si>
  <si>
    <t>20202154821211</t>
  </si>
  <si>
    <t>2020215482211</t>
  </si>
  <si>
    <t>2020215482311</t>
  </si>
  <si>
    <t>2020215482321</t>
  </si>
  <si>
    <t>2020215482331</t>
  </si>
  <si>
    <t>2020215482341</t>
  </si>
  <si>
    <t>2020215482351</t>
  </si>
  <si>
    <t>2020215482361</t>
  </si>
  <si>
    <t>2020215482371</t>
  </si>
  <si>
    <t>2020215482381</t>
  </si>
  <si>
    <t>2020215482391</t>
  </si>
  <si>
    <t>20202154823101</t>
  </si>
  <si>
    <t>20202154823111</t>
  </si>
  <si>
    <t>20202154823121</t>
  </si>
  <si>
    <t>20202154823131</t>
  </si>
  <si>
    <t>20202154823141</t>
  </si>
  <si>
    <t>20202154823151</t>
  </si>
  <si>
    <t>20202154823161</t>
  </si>
  <si>
    <t>20202154823171</t>
  </si>
  <si>
    <t>20202154823181</t>
  </si>
  <si>
    <t>2020215482411</t>
  </si>
  <si>
    <t>2020215482421</t>
  </si>
  <si>
    <t>2020215482431</t>
  </si>
  <si>
    <t>2020215482441</t>
  </si>
  <si>
    <t>2020215482451</t>
  </si>
  <si>
    <t>2020215482461</t>
  </si>
  <si>
    <t>20202154824991</t>
  </si>
  <si>
    <t>2020215482511</t>
  </si>
  <si>
    <t>2020215482521</t>
  </si>
  <si>
    <t>2020215482631</t>
  </si>
  <si>
    <t>2020215482641</t>
  </si>
  <si>
    <t>2020215482711</t>
  </si>
  <si>
    <t>2020215482811</t>
  </si>
  <si>
    <t>2020215482821</t>
  </si>
  <si>
    <t>2020215482911</t>
  </si>
  <si>
    <t>2020215482921</t>
  </si>
  <si>
    <t>2020215483011</t>
  </si>
  <si>
    <t>2020215483021</t>
  </si>
  <si>
    <t>2020215483031</t>
  </si>
  <si>
    <t>2020215483041</t>
  </si>
  <si>
    <t>2020215483051</t>
  </si>
  <si>
    <t>2020215483061</t>
  </si>
  <si>
    <t>2020215483071</t>
  </si>
  <si>
    <t>2020215483081</t>
  </si>
  <si>
    <t>2020215483091</t>
  </si>
  <si>
    <t>20202154830101</t>
  </si>
  <si>
    <t>20202154830111</t>
  </si>
  <si>
    <t>20202154830121</t>
  </si>
  <si>
    <t>20202154830131</t>
  </si>
  <si>
    <t>20202154830141</t>
  </si>
  <si>
    <t>20202154830151</t>
  </si>
  <si>
    <t>20202154830161</t>
  </si>
  <si>
    <t>20202154830171</t>
  </si>
  <si>
    <t>20202154830181</t>
  </si>
  <si>
    <t>20202154830991</t>
  </si>
  <si>
    <t>2020215483111</t>
  </si>
  <si>
    <t>2020215483121</t>
  </si>
  <si>
    <t>2020215483131</t>
  </si>
  <si>
    <t>2020215483141</t>
  </si>
  <si>
    <t>20202154831991</t>
  </si>
  <si>
    <t>2020215483211</t>
  </si>
  <si>
    <t>2020215483221</t>
  </si>
  <si>
    <t>2020215483231</t>
  </si>
  <si>
    <t>2020215483311</t>
  </si>
  <si>
    <t>2020215483321</t>
  </si>
  <si>
    <t>2020215483411</t>
  </si>
  <si>
    <t>2020215483421</t>
  </si>
  <si>
    <t>202021550111</t>
  </si>
  <si>
    <t>202021550121</t>
  </si>
  <si>
    <t>202021550131</t>
  </si>
  <si>
    <t>202021550211</t>
  </si>
  <si>
    <t>202021550221</t>
  </si>
  <si>
    <t>202021550231</t>
  </si>
  <si>
    <t>202021550241</t>
  </si>
  <si>
    <t>202021550251</t>
  </si>
  <si>
    <t>202021550261</t>
  </si>
  <si>
    <t>202021550271</t>
  </si>
  <si>
    <t>202021550281</t>
  </si>
  <si>
    <t>202021550291</t>
  </si>
  <si>
    <t>2020215502101</t>
  </si>
  <si>
    <t>2020215502111</t>
  </si>
  <si>
    <t>2020215502121</t>
  </si>
  <si>
    <t>2020215502131</t>
  </si>
  <si>
    <t>2020215502141</t>
  </si>
  <si>
    <t>2020215502151</t>
  </si>
  <si>
    <t>2020215502161</t>
  </si>
  <si>
    <t>2020215502171</t>
  </si>
  <si>
    <t>2020215502181</t>
  </si>
  <si>
    <t>2020215502991</t>
  </si>
  <si>
    <t>202021550311</t>
  </si>
  <si>
    <t>202021550321</t>
  </si>
  <si>
    <t>202021550411</t>
  </si>
  <si>
    <t>202021550421</t>
  </si>
  <si>
    <t>202021550511</t>
  </si>
  <si>
    <t>202021550521</t>
  </si>
  <si>
    <t>202021550531</t>
  </si>
  <si>
    <t>2020215505991</t>
  </si>
  <si>
    <t>202021550611</t>
  </si>
  <si>
    <t>202021550621</t>
  </si>
  <si>
    <t>202021550711</t>
  </si>
  <si>
    <t>202021550721</t>
  </si>
  <si>
    <t>202021550731</t>
  </si>
  <si>
    <t>202021550811</t>
  </si>
  <si>
    <t>202021550911</t>
  </si>
  <si>
    <t>202021550921</t>
  </si>
  <si>
    <t>2020215501011</t>
  </si>
  <si>
    <t>2020215501111</t>
  </si>
  <si>
    <t>2020215501121</t>
  </si>
  <si>
    <t>2020215501131</t>
  </si>
  <si>
    <t>2020215501141</t>
  </si>
  <si>
    <t>20202155011991</t>
  </si>
  <si>
    <t>2020215501211</t>
  </si>
  <si>
    <t>2020215501221</t>
  </si>
  <si>
    <t>2020215501311</t>
  </si>
  <si>
    <t>2020215501321</t>
  </si>
  <si>
    <t>2020215501331</t>
  </si>
  <si>
    <t>2020215501341</t>
  </si>
  <si>
    <t>2020215501351</t>
  </si>
  <si>
    <t>20202155013991</t>
  </si>
  <si>
    <t>2020215501411</t>
  </si>
  <si>
    <t>2020215501421</t>
  </si>
  <si>
    <t>2020215501431</t>
  </si>
  <si>
    <t>2020215501441</t>
  </si>
  <si>
    <t>20202155014991</t>
  </si>
  <si>
    <t>2020215501511</t>
  </si>
  <si>
    <t>2020215501611</t>
  </si>
  <si>
    <t>2020215501621</t>
  </si>
  <si>
    <t>2020215501631</t>
  </si>
  <si>
    <t>2020215501711</t>
  </si>
  <si>
    <t>2020215501712</t>
  </si>
  <si>
    <t>2020215501713</t>
  </si>
  <si>
    <t>2020215501714</t>
  </si>
  <si>
    <t>2020215501715</t>
  </si>
  <si>
    <t>20202155017199</t>
  </si>
  <si>
    <t>2020215501721</t>
  </si>
  <si>
    <t>2020215501722</t>
  </si>
  <si>
    <t>2020215501723</t>
  </si>
  <si>
    <t>2020215501724</t>
  </si>
  <si>
    <t>2020215501725</t>
  </si>
  <si>
    <t>20202155017299</t>
  </si>
  <si>
    <t>2020215501731</t>
  </si>
  <si>
    <t>2020215501732</t>
  </si>
  <si>
    <t>2020215501733</t>
  </si>
  <si>
    <t>2020215501734</t>
  </si>
  <si>
    <t>2020215501735</t>
  </si>
  <si>
    <t>20202155017399</t>
  </si>
  <si>
    <t>2020215501741</t>
  </si>
  <si>
    <t>2020215501742</t>
  </si>
  <si>
    <t>2020215501743</t>
  </si>
  <si>
    <t>2020215501744</t>
  </si>
  <si>
    <t>2020215501745</t>
  </si>
  <si>
    <t>20202155017499</t>
  </si>
  <si>
    <t>2020215501751</t>
  </si>
  <si>
    <t>2020215501752</t>
  </si>
  <si>
    <t>2020215501753</t>
  </si>
  <si>
    <t>2020215501754</t>
  </si>
  <si>
    <t>2020215501755</t>
  </si>
  <si>
    <t>20202155017599</t>
  </si>
  <si>
    <t>2020215501761</t>
  </si>
  <si>
    <t>2020215501762</t>
  </si>
  <si>
    <t>2020215501763</t>
  </si>
  <si>
    <t>2020215501764</t>
  </si>
  <si>
    <t>2020215501765</t>
  </si>
  <si>
    <t>20202155017699</t>
  </si>
  <si>
    <t>2020215501771</t>
  </si>
  <si>
    <t>2020215501772</t>
  </si>
  <si>
    <t>2020215501773</t>
  </si>
  <si>
    <t>2020215501774</t>
  </si>
  <si>
    <t>2020215501775</t>
  </si>
  <si>
    <t>20202155017799</t>
  </si>
  <si>
    <t>2020215501781</t>
  </si>
  <si>
    <t>2020215501782</t>
  </si>
  <si>
    <t>2020215501783</t>
  </si>
  <si>
    <t>2020215501784</t>
  </si>
  <si>
    <t>2020215501785</t>
  </si>
  <si>
    <t>20202155017899</t>
  </si>
  <si>
    <t>2020215501791</t>
  </si>
  <si>
    <t>2020215501792</t>
  </si>
  <si>
    <t>2020215501793</t>
  </si>
  <si>
    <t>2020215501794</t>
  </si>
  <si>
    <t>2020215501795</t>
  </si>
  <si>
    <t>20202155017999</t>
  </si>
  <si>
    <t>20202155017991</t>
  </si>
  <si>
    <t>20202155017992</t>
  </si>
  <si>
    <t>20202155017993</t>
  </si>
  <si>
    <t>20202155017994</t>
  </si>
  <si>
    <t>20202155017995</t>
  </si>
  <si>
    <t>202021550179999</t>
  </si>
  <si>
    <t>2020215501811</t>
  </si>
  <si>
    <t>2020215501821</t>
  </si>
  <si>
    <t>2020215501911</t>
  </si>
  <si>
    <t>2020215501921</t>
  </si>
  <si>
    <t>2020215501931</t>
  </si>
  <si>
    <t>2020215501941</t>
  </si>
  <si>
    <t>2020215501951</t>
  </si>
  <si>
    <t>2020215501961</t>
  </si>
  <si>
    <t>2020215501971</t>
  </si>
  <si>
    <t>2020215501981</t>
  </si>
  <si>
    <t>2020215501991</t>
  </si>
  <si>
    <t>2020215502011</t>
  </si>
  <si>
    <t>2020215502021</t>
  </si>
  <si>
    <t>2020215502031</t>
  </si>
  <si>
    <t>2020215502041</t>
  </si>
  <si>
    <t>20202155020991</t>
  </si>
  <si>
    <t>20202155021111</t>
  </si>
  <si>
    <t>20202155021211</t>
  </si>
  <si>
    <t>2020215502211</t>
  </si>
  <si>
    <t>2020215502311</t>
  </si>
  <si>
    <t>2020215502321</t>
  </si>
  <si>
    <t>2020215502331</t>
  </si>
  <si>
    <t>2020215502341</t>
  </si>
  <si>
    <t>2020215502351</t>
  </si>
  <si>
    <t>2020215502361</t>
  </si>
  <si>
    <t>2020215502371</t>
  </si>
  <si>
    <t>2020215502381</t>
  </si>
  <si>
    <t>2020215502391</t>
  </si>
  <si>
    <t>20202155023101</t>
  </si>
  <si>
    <t>20202155023111</t>
  </si>
  <si>
    <t>20202155023121</t>
  </si>
  <si>
    <t>20202155023131</t>
  </si>
  <si>
    <t>20202155023141</t>
  </si>
  <si>
    <t>20202155023151</t>
  </si>
  <si>
    <t>20202155023161</t>
  </si>
  <si>
    <t>20202155023171</t>
  </si>
  <si>
    <t>20202155023181</t>
  </si>
  <si>
    <t>2020215502411</t>
  </si>
  <si>
    <t>2020215502421</t>
  </si>
  <si>
    <t>2020215502431</t>
  </si>
  <si>
    <t>2020215502441</t>
  </si>
  <si>
    <t>2020215502451</t>
  </si>
  <si>
    <t>2020215502461</t>
  </si>
  <si>
    <t>20202155024991</t>
  </si>
  <si>
    <t>2020215502511</t>
  </si>
  <si>
    <t>2020215502521</t>
  </si>
  <si>
    <t>2020215502631</t>
  </si>
  <si>
    <t>2020215502641</t>
  </si>
  <si>
    <t>2020215502711</t>
  </si>
  <si>
    <t>2020215502811</t>
  </si>
  <si>
    <t>2020215502821</t>
  </si>
  <si>
    <t>2020215502911</t>
  </si>
  <si>
    <t>2020215502921</t>
  </si>
  <si>
    <t>2020215503011</t>
  </si>
  <si>
    <t>2020215503021</t>
  </si>
  <si>
    <t>2020215503031</t>
  </si>
  <si>
    <t>2020215503041</t>
  </si>
  <si>
    <t>2020215503051</t>
  </si>
  <si>
    <t>2020215503061</t>
  </si>
  <si>
    <t>2020215503071</t>
  </si>
  <si>
    <t>2020215503081</t>
  </si>
  <si>
    <t>2020215503091</t>
  </si>
  <si>
    <t>20202155030101</t>
  </si>
  <si>
    <t>20202155030111</t>
  </si>
  <si>
    <t>20202155030121</t>
  </si>
  <si>
    <t>20202155030131</t>
  </si>
  <si>
    <t>20202155030141</t>
  </si>
  <si>
    <t>20202155030151</t>
  </si>
  <si>
    <t>20202155030161</t>
  </si>
  <si>
    <t>20202155030171</t>
  </si>
  <si>
    <t>20202155030181</t>
  </si>
  <si>
    <t>20202155030991</t>
  </si>
  <si>
    <t>2020215503111</t>
  </si>
  <si>
    <t>2020215503121</t>
  </si>
  <si>
    <t>2020215503131</t>
  </si>
  <si>
    <t>2020215503141</t>
  </si>
  <si>
    <t>20202155031991</t>
  </si>
  <si>
    <t>2020215503211</t>
  </si>
  <si>
    <t>2020215503221</t>
  </si>
  <si>
    <t>2020215503231</t>
  </si>
  <si>
    <t>2020215503311</t>
  </si>
  <si>
    <t>2020215503321</t>
  </si>
  <si>
    <t>2020215503411</t>
  </si>
  <si>
    <t>2020215503421</t>
  </si>
  <si>
    <t>202021552111</t>
  </si>
  <si>
    <t>202021552121</t>
  </si>
  <si>
    <t>202021552131</t>
  </si>
  <si>
    <t>202021552211</t>
  </si>
  <si>
    <t>202021552221</t>
  </si>
  <si>
    <t>202021552231</t>
  </si>
  <si>
    <t>202021552241</t>
  </si>
  <si>
    <t>202021552251</t>
  </si>
  <si>
    <t>202021552261</t>
  </si>
  <si>
    <t>202021552271</t>
  </si>
  <si>
    <t>202021552281</t>
  </si>
  <si>
    <t>202021552291</t>
  </si>
  <si>
    <t>2020215522101</t>
  </si>
  <si>
    <t>2020215522111</t>
  </si>
  <si>
    <t>2020215522121</t>
  </si>
  <si>
    <t>2020215522131</t>
  </si>
  <si>
    <t>2020215522141</t>
  </si>
  <si>
    <t>2020215522151</t>
  </si>
  <si>
    <t>2020215522161</t>
  </si>
  <si>
    <t>2020215522171</t>
  </si>
  <si>
    <t>2020215522181</t>
  </si>
  <si>
    <t>2020215522991</t>
  </si>
  <si>
    <t>202021552311</t>
  </si>
  <si>
    <t>202021552321</t>
  </si>
  <si>
    <t>202021552411</t>
  </si>
  <si>
    <t>202021552421</t>
  </si>
  <si>
    <t>202021552511</t>
  </si>
  <si>
    <t>202021552521</t>
  </si>
  <si>
    <t>202021552531</t>
  </si>
  <si>
    <t>2020215525991</t>
  </si>
  <si>
    <t>202021552611</t>
  </si>
  <si>
    <t>202021552621</t>
  </si>
  <si>
    <t>202021552711</t>
  </si>
  <si>
    <t>202021552721</t>
  </si>
  <si>
    <t>202021552731</t>
  </si>
  <si>
    <t>202021552811</t>
  </si>
  <si>
    <t>202021552911</t>
  </si>
  <si>
    <t>202021552921</t>
  </si>
  <si>
    <t>2020215521011</t>
  </si>
  <si>
    <t>2020215521111</t>
  </si>
  <si>
    <t>2020215521121</t>
  </si>
  <si>
    <t>2020215521131</t>
  </si>
  <si>
    <t>2020215521141</t>
  </si>
  <si>
    <t>20202155211991</t>
  </si>
  <si>
    <t>2020215521211</t>
  </si>
  <si>
    <t>2020215521221</t>
  </si>
  <si>
    <t>2020215521311</t>
  </si>
  <si>
    <t>2020215521321</t>
  </si>
  <si>
    <t>2020215521331</t>
  </si>
  <si>
    <t>2020215521341</t>
  </si>
  <si>
    <t>2020215521351</t>
  </si>
  <si>
    <t>20202155213991</t>
  </si>
  <si>
    <t>2020215521411</t>
  </si>
  <si>
    <t>2020215521421</t>
  </si>
  <si>
    <t>2020215521431</t>
  </si>
  <si>
    <t>2020215521441</t>
  </si>
  <si>
    <t>20202155214991</t>
  </si>
  <si>
    <t>2020215521511</t>
  </si>
  <si>
    <t>2020215521611</t>
  </si>
  <si>
    <t>2020215521621</t>
  </si>
  <si>
    <t>2020215521631</t>
  </si>
  <si>
    <t>2020215521711</t>
  </si>
  <si>
    <t>2020215521712</t>
  </si>
  <si>
    <t>2020215521713</t>
  </si>
  <si>
    <t>2020215521714</t>
  </si>
  <si>
    <t>2020215521715</t>
  </si>
  <si>
    <t>20202155217199</t>
  </si>
  <si>
    <t>2020215521721</t>
  </si>
  <si>
    <t>2020215521722</t>
  </si>
  <si>
    <t>2020215521723</t>
  </si>
  <si>
    <t>2020215521724</t>
  </si>
  <si>
    <t>2020215521725</t>
  </si>
  <si>
    <t>20202155217299</t>
  </si>
  <si>
    <t>2020215521731</t>
  </si>
  <si>
    <t>2020215521732</t>
  </si>
  <si>
    <t>2020215521733</t>
  </si>
  <si>
    <t>2020215521734</t>
  </si>
  <si>
    <t>2020215521735</t>
  </si>
  <si>
    <t>20202155217399</t>
  </si>
  <si>
    <t>2020215521741</t>
  </si>
  <si>
    <t>2020215521742</t>
  </si>
  <si>
    <t>2020215521743</t>
  </si>
  <si>
    <t>2020215521744</t>
  </si>
  <si>
    <t>2020215521745</t>
  </si>
  <si>
    <t>20202155217499</t>
  </si>
  <si>
    <t>2020215521751</t>
  </si>
  <si>
    <t>2020215521752</t>
  </si>
  <si>
    <t>2020215521753</t>
  </si>
  <si>
    <t>2020215521754</t>
  </si>
  <si>
    <t>2020215521755</t>
  </si>
  <si>
    <t>20202155217599</t>
  </si>
  <si>
    <t>2020215521761</t>
  </si>
  <si>
    <t>2020215521762</t>
  </si>
  <si>
    <t>2020215521763</t>
  </si>
  <si>
    <t>2020215521764</t>
  </si>
  <si>
    <t>2020215521765</t>
  </si>
  <si>
    <t>20202155217699</t>
  </si>
  <si>
    <t>2020215521771</t>
  </si>
  <si>
    <t>2020215521772</t>
  </si>
  <si>
    <t>2020215521773</t>
  </si>
  <si>
    <t>2020215521774</t>
  </si>
  <si>
    <t>2020215521775</t>
  </si>
  <si>
    <t>20202155217799</t>
  </si>
  <si>
    <t>2020215521781</t>
  </si>
  <si>
    <t>2020215521782</t>
  </si>
  <si>
    <t>2020215521783</t>
  </si>
  <si>
    <t>2020215521784</t>
  </si>
  <si>
    <t>2020215521785</t>
  </si>
  <si>
    <t>20202155217899</t>
  </si>
  <si>
    <t>2020215521791</t>
  </si>
  <si>
    <t>2020215521792</t>
  </si>
  <si>
    <t>2020215521793</t>
  </si>
  <si>
    <t>2020215521794</t>
  </si>
  <si>
    <t>2020215521795</t>
  </si>
  <si>
    <t>20202155217999</t>
  </si>
  <si>
    <t>20202155217991</t>
  </si>
  <si>
    <t>20202155217992</t>
  </si>
  <si>
    <t>20202155217993</t>
  </si>
  <si>
    <t>20202155217994</t>
  </si>
  <si>
    <t>20202155217995</t>
  </si>
  <si>
    <t>202021552179999</t>
  </si>
  <si>
    <t>2020215521811</t>
  </si>
  <si>
    <t>2020215521821</t>
  </si>
  <si>
    <t>2020215521911</t>
  </si>
  <si>
    <t>2020215521921</t>
  </si>
  <si>
    <t>2020215521931</t>
  </si>
  <si>
    <t>2020215521941</t>
  </si>
  <si>
    <t>2020215521951</t>
  </si>
  <si>
    <t>2020215521961</t>
  </si>
  <si>
    <t>2020215521971</t>
  </si>
  <si>
    <t>2020215521981</t>
  </si>
  <si>
    <t>2020215521991</t>
  </si>
  <si>
    <t>2020215522011</t>
  </si>
  <si>
    <t>2020215522021</t>
  </si>
  <si>
    <t>2020215522031</t>
  </si>
  <si>
    <t>2020215522041</t>
  </si>
  <si>
    <t>20202155220991</t>
  </si>
  <si>
    <t>20202155221111</t>
  </si>
  <si>
    <t>20202155221211</t>
  </si>
  <si>
    <t>2020215522211</t>
  </si>
  <si>
    <t>2020215522311</t>
  </si>
  <si>
    <t>2020215522321</t>
  </si>
  <si>
    <t>2020215522331</t>
  </si>
  <si>
    <t>2020215522341</t>
  </si>
  <si>
    <t>2020215522351</t>
  </si>
  <si>
    <t>2020215522361</t>
  </si>
  <si>
    <t>2020215522371</t>
  </si>
  <si>
    <t>2020215522381</t>
  </si>
  <si>
    <t>2020215522391</t>
  </si>
  <si>
    <t>20202155223101</t>
  </si>
  <si>
    <t>20202155223111</t>
  </si>
  <si>
    <t>20202155223121</t>
  </si>
  <si>
    <t>20202155223131</t>
  </si>
  <si>
    <t>20202155223141</t>
  </si>
  <si>
    <t>20202155223151</t>
  </si>
  <si>
    <t>20202155223161</t>
  </si>
  <si>
    <t>20202155223171</t>
  </si>
  <si>
    <t>20202155223181</t>
  </si>
  <si>
    <t>2020215522411</t>
  </si>
  <si>
    <t>2020215522421</t>
  </si>
  <si>
    <t>2020215522431</t>
  </si>
  <si>
    <t>2020215522441</t>
  </si>
  <si>
    <t>2020215522451</t>
  </si>
  <si>
    <t>2020215522461</t>
  </si>
  <si>
    <t>20202155224991</t>
  </si>
  <si>
    <t>2020215522511</t>
  </si>
  <si>
    <t>2020215522521</t>
  </si>
  <si>
    <t>2020215522631</t>
  </si>
  <si>
    <t>2020215522641</t>
  </si>
  <si>
    <t>2020215522711</t>
  </si>
  <si>
    <t>2020215522811</t>
  </si>
  <si>
    <t>2020215522821</t>
  </si>
  <si>
    <t>2020215522911</t>
  </si>
  <si>
    <t>2020215522921</t>
  </si>
  <si>
    <t>2020215523011</t>
  </si>
  <si>
    <t>2020215523021</t>
  </si>
  <si>
    <t>2020215523031</t>
  </si>
  <si>
    <t>2020215523041</t>
  </si>
  <si>
    <t>2020215523051</t>
  </si>
  <si>
    <t>2020215523061</t>
  </si>
  <si>
    <t>2020215523071</t>
  </si>
  <si>
    <t>2020215523081</t>
  </si>
  <si>
    <t>2020215523091</t>
  </si>
  <si>
    <t>20202155230101</t>
  </si>
  <si>
    <t>20202155230111</t>
  </si>
  <si>
    <t>20202155230121</t>
  </si>
  <si>
    <t>20202155230131</t>
  </si>
  <si>
    <t>20202155230141</t>
  </si>
  <si>
    <t>20202155230151</t>
  </si>
  <si>
    <t>20202155230161</t>
  </si>
  <si>
    <t>20202155230171</t>
  </si>
  <si>
    <t>20202155230181</t>
  </si>
  <si>
    <t>20202155230991</t>
  </si>
  <si>
    <t>2020215523111</t>
  </si>
  <si>
    <t>2020215523121</t>
  </si>
  <si>
    <t>2020215523131</t>
  </si>
  <si>
    <t>2020215523141</t>
  </si>
  <si>
    <t>20202155231991</t>
  </si>
  <si>
    <t>2020215523211</t>
  </si>
  <si>
    <t>2020215523221</t>
  </si>
  <si>
    <t>2020215523231</t>
  </si>
  <si>
    <t>2020215523311</t>
  </si>
  <si>
    <t>2020215523321</t>
  </si>
  <si>
    <t>2020215523411</t>
  </si>
  <si>
    <t>2020215523421</t>
  </si>
  <si>
    <t>202021596111</t>
  </si>
  <si>
    <t>202021596121</t>
  </si>
  <si>
    <t>202021596131</t>
  </si>
  <si>
    <t>202021596211</t>
  </si>
  <si>
    <t>202021596221</t>
  </si>
  <si>
    <t>202021596231</t>
  </si>
  <si>
    <t>202021596241</t>
  </si>
  <si>
    <t>202021596251</t>
  </si>
  <si>
    <t>202021596261</t>
  </si>
  <si>
    <t>202021596271</t>
  </si>
  <si>
    <t>202021596281</t>
  </si>
  <si>
    <t>202021596291</t>
  </si>
  <si>
    <t>2020215962101</t>
  </si>
  <si>
    <t>2020215962111</t>
  </si>
  <si>
    <t>2020215962121</t>
  </si>
  <si>
    <t>2020215962131</t>
  </si>
  <si>
    <t>2020215962141</t>
  </si>
  <si>
    <t>2020215962151</t>
  </si>
  <si>
    <t>2020215962161</t>
  </si>
  <si>
    <t>2020215962171</t>
  </si>
  <si>
    <t>2020215962181</t>
  </si>
  <si>
    <t>2020215962991</t>
  </si>
  <si>
    <t>202021596311</t>
  </si>
  <si>
    <t>202021596321</t>
  </si>
  <si>
    <t>202021596411</t>
  </si>
  <si>
    <t>202021596421</t>
  </si>
  <si>
    <t>202021596511</t>
  </si>
  <si>
    <t>202021596521</t>
  </si>
  <si>
    <t>202021596531</t>
  </si>
  <si>
    <t>2020215965991</t>
  </si>
  <si>
    <t>202021596611</t>
  </si>
  <si>
    <t>202021596621</t>
  </si>
  <si>
    <t>202021596711</t>
  </si>
  <si>
    <t>202021596721</t>
  </si>
  <si>
    <t>202021596731</t>
  </si>
  <si>
    <t>202021596811</t>
  </si>
  <si>
    <t>202021596911</t>
  </si>
  <si>
    <t>202021596921</t>
  </si>
  <si>
    <t>2020215961011</t>
  </si>
  <si>
    <t>2020215961111</t>
  </si>
  <si>
    <t>2020215961121</t>
  </si>
  <si>
    <t>2020215961131</t>
  </si>
  <si>
    <t>2020215961141</t>
  </si>
  <si>
    <t>20202159611991</t>
  </si>
  <si>
    <t>2020215961211</t>
  </si>
  <si>
    <t>2020215961221</t>
  </si>
  <si>
    <t>2020215961311</t>
  </si>
  <si>
    <t>2020215961321</t>
  </si>
  <si>
    <t>2020215961331</t>
  </si>
  <si>
    <t>2020215961341</t>
  </si>
  <si>
    <t>2020215961351</t>
  </si>
  <si>
    <t>20202159613991</t>
  </si>
  <si>
    <t>2020215961411</t>
  </si>
  <si>
    <t>2020215961421</t>
  </si>
  <si>
    <t>2020215961431</t>
  </si>
  <si>
    <t>2020215961441</t>
  </si>
  <si>
    <t>20202159614991</t>
  </si>
  <si>
    <t>2020215961511</t>
  </si>
  <si>
    <t>2020215961611</t>
  </si>
  <si>
    <t>2020215961621</t>
  </si>
  <si>
    <t>2020215961631</t>
  </si>
  <si>
    <t>2020215961711</t>
  </si>
  <si>
    <t>2020215961712</t>
  </si>
  <si>
    <t>2020215961713</t>
  </si>
  <si>
    <t>2020215961714</t>
  </si>
  <si>
    <t>2020215961715</t>
  </si>
  <si>
    <t>20202159617199</t>
  </si>
  <si>
    <t>2020215961721</t>
  </si>
  <si>
    <t>2020215961722</t>
  </si>
  <si>
    <t>2020215961723</t>
  </si>
  <si>
    <t>2020215961724</t>
  </si>
  <si>
    <t>2020215961725</t>
  </si>
  <si>
    <t>20202159617299</t>
  </si>
  <si>
    <t>2020215961731</t>
  </si>
  <si>
    <t>2020215961732</t>
  </si>
  <si>
    <t>2020215961733</t>
  </si>
  <si>
    <t>2020215961734</t>
  </si>
  <si>
    <t>2020215961735</t>
  </si>
  <si>
    <t>20202159617399</t>
  </si>
  <si>
    <t>2020215961741</t>
  </si>
  <si>
    <t>2020215961742</t>
  </si>
  <si>
    <t>2020215961743</t>
  </si>
  <si>
    <t>2020215961744</t>
  </si>
  <si>
    <t>2020215961745</t>
  </si>
  <si>
    <t>20202159617499</t>
  </si>
  <si>
    <t>2020215961751</t>
  </si>
  <si>
    <t>2020215961752</t>
  </si>
  <si>
    <t>2020215961753</t>
  </si>
  <si>
    <t>2020215961754</t>
  </si>
  <si>
    <t>2020215961755</t>
  </si>
  <si>
    <t>20202159617599</t>
  </si>
  <si>
    <t>2020215961761</t>
  </si>
  <si>
    <t>2020215961762</t>
  </si>
  <si>
    <t>2020215961763</t>
  </si>
  <si>
    <t>2020215961764</t>
  </si>
  <si>
    <t>2020215961765</t>
  </si>
  <si>
    <t>20202159617699</t>
  </si>
  <si>
    <t>2020215961771</t>
  </si>
  <si>
    <t>2020215961772</t>
  </si>
  <si>
    <t>2020215961773</t>
  </si>
  <si>
    <t>2020215961774</t>
  </si>
  <si>
    <t>2020215961775</t>
  </si>
  <si>
    <t>20202159617799</t>
  </si>
  <si>
    <t>2020215961781</t>
  </si>
  <si>
    <t>2020215961782</t>
  </si>
  <si>
    <t>2020215961783</t>
  </si>
  <si>
    <t>2020215961784</t>
  </si>
  <si>
    <t>2020215961785</t>
  </si>
  <si>
    <t>20202159617899</t>
  </si>
  <si>
    <t>2020215961791</t>
  </si>
  <si>
    <t>2020215961792</t>
  </si>
  <si>
    <t>2020215961793</t>
  </si>
  <si>
    <t>2020215961794</t>
  </si>
  <si>
    <t>2020215961795</t>
  </si>
  <si>
    <t>20202159617999</t>
  </si>
  <si>
    <t>20202159617991</t>
  </si>
  <si>
    <t>20202159617992</t>
  </si>
  <si>
    <t>20202159617993</t>
  </si>
  <si>
    <t>20202159617994</t>
  </si>
  <si>
    <t>20202159617995</t>
  </si>
  <si>
    <t>202021596179999</t>
  </si>
  <si>
    <t>2020215961811</t>
  </si>
  <si>
    <t>2020215961821</t>
  </si>
  <si>
    <t>2020215961911</t>
  </si>
  <si>
    <t>2020215961921</t>
  </si>
  <si>
    <t>2020215961931</t>
  </si>
  <si>
    <t>2020215961941</t>
  </si>
  <si>
    <t>2020215961951</t>
  </si>
  <si>
    <t>2020215961961</t>
  </si>
  <si>
    <t>2020215961971</t>
  </si>
  <si>
    <t>2020215961981</t>
  </si>
  <si>
    <t>2020215961991</t>
  </si>
  <si>
    <t>2020215962011</t>
  </si>
  <si>
    <t>2020215962021</t>
  </si>
  <si>
    <t>2020215962031</t>
  </si>
  <si>
    <t>2020215962041</t>
  </si>
  <si>
    <t>20202159620991</t>
  </si>
  <si>
    <t>20202159621111</t>
  </si>
  <si>
    <t>20202159621211</t>
  </si>
  <si>
    <t>2020215962211</t>
  </si>
  <si>
    <t>2020215962311</t>
  </si>
  <si>
    <t>2020215962321</t>
  </si>
  <si>
    <t>2020215962331</t>
  </si>
  <si>
    <t>2020215962341</t>
  </si>
  <si>
    <t>2020215962351</t>
  </si>
  <si>
    <t>2020215962361</t>
  </si>
  <si>
    <t>2020215962371</t>
  </si>
  <si>
    <t>2020215962381</t>
  </si>
  <si>
    <t>2020215962391</t>
  </si>
  <si>
    <t>20202159623101</t>
  </si>
  <si>
    <t>20202159623111</t>
  </si>
  <si>
    <t>20202159623121</t>
  </si>
  <si>
    <t>20202159623131</t>
  </si>
  <si>
    <t>20202159623141</t>
  </si>
  <si>
    <t>20202159623151</t>
  </si>
  <si>
    <t>20202159623161</t>
  </si>
  <si>
    <t>20202159623171</t>
  </si>
  <si>
    <t>20202159623181</t>
  </si>
  <si>
    <t>2020215962411</t>
  </si>
  <si>
    <t>2020215962421</t>
  </si>
  <si>
    <t>2020215962431</t>
  </si>
  <si>
    <t>2020215962441</t>
  </si>
  <si>
    <t>2020215962451</t>
  </si>
  <si>
    <t>2020215962461</t>
  </si>
  <si>
    <t>20202159624991</t>
  </si>
  <si>
    <t>2020215962511</t>
  </si>
  <si>
    <t>2020215962521</t>
  </si>
  <si>
    <t>2020215962631</t>
  </si>
  <si>
    <t>2020215962641</t>
  </si>
  <si>
    <t>2020215962711</t>
  </si>
  <si>
    <t>2020215962811</t>
  </si>
  <si>
    <t>2020215962821</t>
  </si>
  <si>
    <t>2020215962911</t>
  </si>
  <si>
    <t>2020215962921</t>
  </si>
  <si>
    <t>2020215963011</t>
  </si>
  <si>
    <t>2020215963021</t>
  </si>
  <si>
    <t>2020215963031</t>
  </si>
  <si>
    <t>2020215963041</t>
  </si>
  <si>
    <t>2020215963051</t>
  </si>
  <si>
    <t>2020215963061</t>
  </si>
  <si>
    <t>2020215963071</t>
  </si>
  <si>
    <t>2020215963081</t>
  </si>
  <si>
    <t>2020215963091</t>
  </si>
  <si>
    <t>20202159630101</t>
  </si>
  <si>
    <t>20202159630111</t>
  </si>
  <si>
    <t>20202159630121</t>
  </si>
  <si>
    <t>20202159630131</t>
  </si>
  <si>
    <t>20202159630141</t>
  </si>
  <si>
    <t>20202159630151</t>
  </si>
  <si>
    <t>20202159630161</t>
  </si>
  <si>
    <t>20202159630171</t>
  </si>
  <si>
    <t>20202159630181</t>
  </si>
  <si>
    <t>20202159630991</t>
  </si>
  <si>
    <t>2020215963111</t>
  </si>
  <si>
    <t>2020215963121</t>
  </si>
  <si>
    <t>2020215963131</t>
  </si>
  <si>
    <t>2020215963141</t>
  </si>
  <si>
    <t>20202159631991</t>
  </si>
  <si>
    <t>2020215963211</t>
  </si>
  <si>
    <t>2020215963221</t>
  </si>
  <si>
    <t>2020215963231</t>
  </si>
  <si>
    <t>2020215963311</t>
  </si>
  <si>
    <t>2020215963321</t>
  </si>
  <si>
    <t>2020215963411</t>
  </si>
  <si>
    <t>2020215963421</t>
  </si>
  <si>
    <t>2021-22</t>
  </si>
  <si>
    <t>V2</t>
  </si>
  <si>
    <t>V2/V3 Comment</t>
  </si>
  <si>
    <t>D2/D3 Sylwad</t>
  </si>
  <si>
    <t>V2 Comment</t>
  </si>
  <si>
    <t>D2 Sylwad</t>
  </si>
  <si>
    <t>D2</t>
  </si>
  <si>
    <t>Total Age</t>
  </si>
  <si>
    <t xml:space="preserve">Number of pre-birth child protection conferences convened during the year - Where there are concerns that an unborn child may be at future risk of significant harm, local authority children’s social services may decide to convene a child protection conference prior to the child’s birth.
If more than one pre-birth child protection conference is convened for the same child, only one should be counted.
</t>
  </si>
  <si>
    <t>Data items which have changed by more than 20% require an explanation for the change. Explanations must include reasons for the change and not simply indicate that a change has occurred or confirm the change. If data for the current year or previous year is missing, an explanation is required</t>
  </si>
  <si>
    <t>Mae angen i eitemau data sydd wedi newid mwy na 20% gynnwys esboniad am y newid. Mae'n rhaid i'r esboniadau gynnwys rhesymau am y newid ac nid dangos bod newid wedi digwydd neu gadarnhau y newid yn unig. Os yw data ar gyfer y flwyddyn gyfredol neu'r flwyddyn flaenorol ar goll, mae angen esboniad</t>
  </si>
  <si>
    <t>The number of children during the year not deemed to be at risk of significant harm at child protection conference and no additional eligible needs were identified (This metric is automatically calculated: CH/022 – (CH/023a-i + CH/023j). If total is wrong, please insert a comment).</t>
  </si>
  <si>
    <t>Physical punishment by a parent or carer was one of several factors</t>
  </si>
  <si>
    <t>The total number of assessments for children completed during the year for children who were born at the time the assessment concluded</t>
  </si>
  <si>
    <t>The total number of reports of child exploitation received during the year where the primary factor was:</t>
  </si>
  <si>
    <t>The number of new episodes of children becoming looked after during the year where the initial episode in care lasted 10 working days or more</t>
  </si>
  <si>
    <t>The total number of care leavers who experience homelessness during the year (As defined by the Housing (Wales) Act 2014</t>
  </si>
  <si>
    <t>The number of young carers with a carer’s support plan at 31st March</t>
  </si>
  <si>
    <t>The number of young carers with a carer’s support plan at 31st March and also a care and support plan, where the young person has both responsibilities as a carer and their own care and support needs</t>
  </si>
  <si>
    <t>DescriptionEnglish (OLD Database)</t>
  </si>
  <si>
    <t>Description (New)</t>
  </si>
  <si>
    <t>CA/002*</t>
  </si>
  <si>
    <t>The number of contacts for children received by statutory social services during the year where advice or assistance was provided</t>
  </si>
  <si>
    <t>Nifer yr asesiadau newydd y gofynnwyd amdanynt gan y plentyn neu'r teulu yn ystod y flwyddyn lle'r oedd asesiad blaenorol wedi'i gwblhau yn ystod y 12 mis blaenorol</t>
  </si>
  <si>
    <t>Nifer yr asesiadau newydd a gwblhawyd ar gyfer plant yn ystod y flwyddyn</t>
  </si>
  <si>
    <t>The number of new assessments completed for children during the year where:</t>
  </si>
  <si>
    <t>Nifer yr asesiadau newydd a gwblhawyd ar gyfer plant yn ystod y flwyddyn:</t>
  </si>
  <si>
    <t>Physical punishment by a parent or carer was the only factor</t>
  </si>
  <si>
    <t>The number of new assessments completed for children during the year</t>
  </si>
  <si>
    <t>Reviews of support or financial support for children with Special Guardianship Orders 
Reviews of support or financial support for children with Special Guardianship Orders</t>
  </si>
  <si>
    <t>Description English</t>
  </si>
  <si>
    <t>Description Welsh</t>
  </si>
  <si>
    <t>CH/005a: Physical punishment by a parent or carer was one of several factors</t>
  </si>
  <si>
    <t>CH/005b: Physical punishment by a parent or carer was the only factor</t>
  </si>
  <si>
    <t>CH/006: The number of new assessments completed for children during the year</t>
  </si>
  <si>
    <t>CH/008: The total number of assessments for children completed during the year for children who were born at the time the assessment concluded</t>
  </si>
  <si>
    <t>CH/011a: Physical punishment by a parent or carer was one of several factors</t>
  </si>
  <si>
    <t>CH/011b: Physical punishment by a parent or carer was the only factor</t>
  </si>
  <si>
    <t>CH/016: The total number of children with a care and support plan where needs are met through a Direct Payment at 31st March</t>
  </si>
  <si>
    <t>CH/015b: The number of children with a care and support plan at 31st March and also a support plan as a carer</t>
  </si>
  <si>
    <t>CH/037c: The number of new episodes of children becoming looked after during the year where the initial episode in care lasted 10 working days or more</t>
  </si>
  <si>
    <t>CH/052: The total number of care leavers who experience homelessness during the year (As defined by the Housing (Wales) Act 2014</t>
  </si>
  <si>
    <t>CH/055: The number of young people leaving care who move into a ‘When I am Ready’ placement during the year</t>
  </si>
  <si>
    <t>CA/017a: The number of young carers with a carer’s support plan at 31st March</t>
  </si>
  <si>
    <t>CA/017b: The number of young carers with a carer’s support plan at 31st March and also a care and support plan, where the young person has both responsibilities as a carer and their own care and support needs</t>
  </si>
  <si>
    <t>Needs Translating</t>
  </si>
  <si>
    <t>Roedd cosb gorfforol gan riant neu ofalwr yn un o sawl ffactor</t>
  </si>
  <si>
    <t>Cosb gorfforol gan riant neu ofalwr oedd yr unig ffactor</t>
  </si>
  <si>
    <t>Cyfanswm nifer yr asesiadau plant a gynhaliwyd yn ystod y flwyddyn ar gyfer plant a oedd wedi’u geni pan gwblhawyd yr asesiad</t>
  </si>
  <si>
    <t>Nifer yr episodau newydd o blant yn dechrau derbyn gofal yn ystod y flwyddyn lle gwnaeth yr episod cyntaf mewn gofal bara am 10 diwrnod gwaith neu fwy</t>
  </si>
  <si>
    <t>The number of young carers with a carer’s support plan at 31 March</t>
  </si>
  <si>
    <t>The number of young carers with a carer’s support plan at 31 March and also a care and support plan, where the young person has both responsibilities as a carer and their own care and support needs</t>
  </si>
  <si>
    <t>The number of children with a care and support plan at 31March and also a support plan as a carer</t>
  </si>
  <si>
    <t xml:space="preserve">Nifer y gofalwyr ifanc sydd â chynllun cymorth i ofalwyr ar 31 Mawrth yn ogystal â chynllun gofal a chymorth, lle mae gan y person ifanc gyfrifoldebau gofalwr a’i anghenion gofal a chymorth ei hun </t>
  </si>
  <si>
    <t>Nifer y gofalwyr ifanc sydd â chynllun cymorth i ofalwyr ar 31 Mawrth</t>
  </si>
  <si>
    <t xml:space="preserve">Children and Families, 2022-23
</t>
  </si>
  <si>
    <t>Children and Young People, 2022-23</t>
  </si>
  <si>
    <t>Plant a Phobl Ifanc, 2022-23</t>
  </si>
  <si>
    <t>2022-23</t>
  </si>
  <si>
    <t>CH/015a</t>
  </si>
  <si>
    <t>CH015b</t>
  </si>
  <si>
    <t>Nifer y plant gyda:</t>
  </si>
  <si>
    <t>The number of children with:</t>
  </si>
  <si>
    <t>a care and support plan at 31 March</t>
  </si>
  <si>
    <t>Cynllun gofal a chymorth ar 31 Mawrth</t>
  </si>
  <si>
    <t>Cynllun gofal a chymorth ar 31 Mawrth a chynllun cymorth i ofalwyr hefyd, lle mae gan y plentyn ei anghenion gofal a chymorth ei hun a chyfrifoldebau fel gofalwr</t>
  </si>
  <si>
    <t>The total number of children with a care and support plan where needs are met through a Direct Payment at 31 March</t>
  </si>
  <si>
    <t>CH/017a</t>
  </si>
  <si>
    <t>CH/017b</t>
  </si>
  <si>
    <t>CH/017c</t>
  </si>
  <si>
    <t>CH/017d</t>
  </si>
  <si>
    <t>CH017e</t>
  </si>
  <si>
    <t>Reviews of financial support for children with Special Guardianship Orders</t>
  </si>
  <si>
    <t>Adolygiadau o gymorth ariannol i blant sydd â Gorchmynion Gwarcheidiaeth Arbennig</t>
  </si>
  <si>
    <t>Nifer yr adolygiadau o gynlluniau gofal a chymorth a darpariaethau cymorth ariannol a oedd i’w hadolygu yn ystod y flwyddyn gasglu a oedd yn:</t>
  </si>
  <si>
    <t>CH018e</t>
  </si>
  <si>
    <t>Nifer yr adolygiadau o gynlluniau gofal a chymorth a darpariaethau cymorth ariannol a oedd yn ddyledus yn ystod y flwyddyn gasglu ac a gwblhawyd, ni waeth a oeddent o fewn amserlenni statudol ai peidio, a oedd yn:</t>
  </si>
  <si>
    <t>The total number of initial Child Protection Conferences held in the year that led to the decision not to place a child on the Child Protection Register</t>
  </si>
  <si>
    <t>Cyfanswm nifer y Cynadleddau Amddiffyn Plant cychwynnol a gynhaliwyd yn ystod y flwyddyn a arweiniodd at y penderfyniad i beidio â rhoi plentyn ar y Gofrestr Amddiffyn Plant:</t>
  </si>
  <si>
    <t>CH026a</t>
  </si>
  <si>
    <t>CH026b</t>
  </si>
  <si>
    <t>The total number of children on the child protection register:</t>
  </si>
  <si>
    <t xml:space="preserve">Cyfanswm nifer y plant ar y gofrestr amddiffyn plant: </t>
  </si>
  <si>
    <t>on 31 March</t>
  </si>
  <si>
    <t>during the collection year</t>
  </si>
  <si>
    <t>ar 31 Marwth</t>
  </si>
  <si>
    <t>yn ystod y flwyddyn gasglu</t>
  </si>
  <si>
    <t>Cyfanswm yr ymweliadau â phlant ar y gofrestr amddiffyn plant a oedd wedi cael:</t>
  </si>
  <si>
    <t xml:space="preserve"> The total number of visits to children on the child protection register that were:</t>
  </si>
  <si>
    <t>completed</t>
  </si>
  <si>
    <t>completed within statutory timescales</t>
  </si>
  <si>
    <t>wedi cwblhau</t>
  </si>
  <si>
    <t>cwblhau o fewn amserlenni statudol</t>
  </si>
  <si>
    <t>CH030a</t>
  </si>
  <si>
    <t>CH/030b</t>
  </si>
  <si>
    <t>CH/042a</t>
  </si>
  <si>
    <t>CH/042b</t>
  </si>
  <si>
    <t>Nifer yr ymweliadau statudol ar gyfer plant sy’n derbyn gofal yn ystod y flwyddyn a gafodd eu:</t>
  </si>
  <si>
    <t>The number of statutory visits to children looked after during the year that were:</t>
  </si>
  <si>
    <t>CA/020</t>
  </si>
  <si>
    <t>202122512111</t>
  </si>
  <si>
    <t>202122512121</t>
  </si>
  <si>
    <t>202122512131</t>
  </si>
  <si>
    <t>202122512211</t>
  </si>
  <si>
    <t>202122512221</t>
  </si>
  <si>
    <t>202122512231</t>
  </si>
  <si>
    <t>202122512241</t>
  </si>
  <si>
    <t>202122512251</t>
  </si>
  <si>
    <t>202122512261</t>
  </si>
  <si>
    <t>202122512271</t>
  </si>
  <si>
    <t>202122512281</t>
  </si>
  <si>
    <t>202122512291</t>
  </si>
  <si>
    <t>2021225122101</t>
  </si>
  <si>
    <t>2021225122111</t>
  </si>
  <si>
    <t>2021225122121</t>
  </si>
  <si>
    <t>2021225122131</t>
  </si>
  <si>
    <t>2021225122141</t>
  </si>
  <si>
    <t>2021225122151</t>
  </si>
  <si>
    <t>2021225122161</t>
  </si>
  <si>
    <t>2021225122171</t>
  </si>
  <si>
    <t>2021225122181</t>
  </si>
  <si>
    <t>2021225122991</t>
  </si>
  <si>
    <t>202122512311</t>
  </si>
  <si>
    <t>202122512321</t>
  </si>
  <si>
    <t>202122512411</t>
  </si>
  <si>
    <t>202122512511</t>
  </si>
  <si>
    <t>202122512521</t>
  </si>
  <si>
    <t>202122512531</t>
  </si>
  <si>
    <t>2021225125991</t>
  </si>
  <si>
    <t>202122512611</t>
  </si>
  <si>
    <t>202122512621</t>
  </si>
  <si>
    <t>202122512711</t>
  </si>
  <si>
    <t>202122512721</t>
  </si>
  <si>
    <t>202122512731</t>
  </si>
  <si>
    <t>202122512811</t>
  </si>
  <si>
    <t>202122512911</t>
  </si>
  <si>
    <t>202122512921</t>
  </si>
  <si>
    <t>2021225121011</t>
  </si>
  <si>
    <t>2021225121111</t>
  </si>
  <si>
    <t>2021225121121</t>
  </si>
  <si>
    <t>2021225121131</t>
  </si>
  <si>
    <t>2021225121141</t>
  </si>
  <si>
    <t>20212251211991</t>
  </si>
  <si>
    <t>2021225121211</t>
  </si>
  <si>
    <t>2021225121221</t>
  </si>
  <si>
    <t>2021225121311</t>
  </si>
  <si>
    <t>2021225121321</t>
  </si>
  <si>
    <t>2021225121331</t>
  </si>
  <si>
    <t>2021225121341</t>
  </si>
  <si>
    <t>2021225121351</t>
  </si>
  <si>
    <t>20212251213991</t>
  </si>
  <si>
    <t>2021225121411</t>
  </si>
  <si>
    <t>2021225121421</t>
  </si>
  <si>
    <t>2021225121431</t>
  </si>
  <si>
    <t>2021225121441</t>
  </si>
  <si>
    <t>20212251214991</t>
  </si>
  <si>
    <t>2021225121511</t>
  </si>
  <si>
    <t>2021225121611</t>
  </si>
  <si>
    <t>2021225121621</t>
  </si>
  <si>
    <t>2021225121631</t>
  </si>
  <si>
    <t>2021225121711</t>
  </si>
  <si>
    <t>2021225121712</t>
  </si>
  <si>
    <t>2021225121713</t>
  </si>
  <si>
    <t>2021225121714</t>
  </si>
  <si>
    <t>2021225121715</t>
  </si>
  <si>
    <t>20212251217199</t>
  </si>
  <si>
    <t>2021225121721</t>
  </si>
  <si>
    <t>2021225121722</t>
  </si>
  <si>
    <t>2021225121723</t>
  </si>
  <si>
    <t>2021225121724</t>
  </si>
  <si>
    <t>2021225121725</t>
  </si>
  <si>
    <t>20212251217299</t>
  </si>
  <si>
    <t>2021225121731</t>
  </si>
  <si>
    <t>2021225121732</t>
  </si>
  <si>
    <t>2021225121733</t>
  </si>
  <si>
    <t>2021225121734</t>
  </si>
  <si>
    <t>2021225121735</t>
  </si>
  <si>
    <t>20212251217399</t>
  </si>
  <si>
    <t>2021225121741</t>
  </si>
  <si>
    <t>2021225121742</t>
  </si>
  <si>
    <t>2021225121743</t>
  </si>
  <si>
    <t>2021225121744</t>
  </si>
  <si>
    <t>2021225121745</t>
  </si>
  <si>
    <t>20212251217499</t>
  </si>
  <si>
    <t>2021225121751</t>
  </si>
  <si>
    <t>2021225121752</t>
  </si>
  <si>
    <t>2021225121753</t>
  </si>
  <si>
    <t>2021225121754</t>
  </si>
  <si>
    <t>2021225121755</t>
  </si>
  <si>
    <t>20212251217599</t>
  </si>
  <si>
    <t>2021225121761</t>
  </si>
  <si>
    <t>2021225121762</t>
  </si>
  <si>
    <t>2021225121763</t>
  </si>
  <si>
    <t>2021225121764</t>
  </si>
  <si>
    <t>2021225121765</t>
  </si>
  <si>
    <t>20212251217699</t>
  </si>
  <si>
    <t>2021225121771</t>
  </si>
  <si>
    <t>2021225121772</t>
  </si>
  <si>
    <t>2021225121773</t>
  </si>
  <si>
    <t>2021225121774</t>
  </si>
  <si>
    <t>2021225121775</t>
  </si>
  <si>
    <t>20212251217799</t>
  </si>
  <si>
    <t>2021225121781</t>
  </si>
  <si>
    <t>2021225121782</t>
  </si>
  <si>
    <t>2021225121783</t>
  </si>
  <si>
    <t>2021225121784</t>
  </si>
  <si>
    <t>2021225121785</t>
  </si>
  <si>
    <t>20212251217899</t>
  </si>
  <si>
    <t>2021225121791</t>
  </si>
  <si>
    <t>2021225121792</t>
  </si>
  <si>
    <t>2021225121793</t>
  </si>
  <si>
    <t>2021225121794</t>
  </si>
  <si>
    <t>2021225121795</t>
  </si>
  <si>
    <t>20212251217999</t>
  </si>
  <si>
    <t>20212251217991</t>
  </si>
  <si>
    <t>20212251217992</t>
  </si>
  <si>
    <t>20212251217993</t>
  </si>
  <si>
    <t>20212251217994</t>
  </si>
  <si>
    <t>20212251217995</t>
  </si>
  <si>
    <t>202122512179999</t>
  </si>
  <si>
    <t>2021225121811</t>
  </si>
  <si>
    <t>2021225121821</t>
  </si>
  <si>
    <t>2021225121911</t>
  </si>
  <si>
    <t>2021225121921</t>
  </si>
  <si>
    <t>2021225121931</t>
  </si>
  <si>
    <t>2021225121941</t>
  </si>
  <si>
    <t>2021225121951</t>
  </si>
  <si>
    <t>2021225121961</t>
  </si>
  <si>
    <t>2021225121971</t>
  </si>
  <si>
    <t>2021225121981</t>
  </si>
  <si>
    <t>2021225121991</t>
  </si>
  <si>
    <t>2021225122011</t>
  </si>
  <si>
    <t>2021225122021</t>
  </si>
  <si>
    <t>2021225122031</t>
  </si>
  <si>
    <t>2021225122041</t>
  </si>
  <si>
    <t>20212251220991</t>
  </si>
  <si>
    <t>20212251221111</t>
  </si>
  <si>
    <t>20212251221211</t>
  </si>
  <si>
    <t>2021225122211</t>
  </si>
  <si>
    <t>2021225122311</t>
  </si>
  <si>
    <t>2021225122321</t>
  </si>
  <si>
    <t>2021225122331</t>
  </si>
  <si>
    <t>2021225122341</t>
  </si>
  <si>
    <t>2021225122351</t>
  </si>
  <si>
    <t>2021225122361</t>
  </si>
  <si>
    <t>2021225122371</t>
  </si>
  <si>
    <t>2021225122381</t>
  </si>
  <si>
    <t>2021225122391</t>
  </si>
  <si>
    <t>20212251223101</t>
  </si>
  <si>
    <t>20212251223111</t>
  </si>
  <si>
    <t>20212251223121</t>
  </si>
  <si>
    <t>20212251223131</t>
  </si>
  <si>
    <t>20212251223141</t>
  </si>
  <si>
    <t>20212251223151</t>
  </si>
  <si>
    <t>20212251223161</t>
  </si>
  <si>
    <t>20212251223171</t>
  </si>
  <si>
    <t>20212251223181</t>
  </si>
  <si>
    <t>2021225122411</t>
  </si>
  <si>
    <t>2021225122421</t>
  </si>
  <si>
    <t>2021225122431</t>
  </si>
  <si>
    <t>2021225122441</t>
  </si>
  <si>
    <t>2021225122451</t>
  </si>
  <si>
    <t>2021225122461</t>
  </si>
  <si>
    <t>20212251224991</t>
  </si>
  <si>
    <t>2021225122511</t>
  </si>
  <si>
    <t>2021225122521</t>
  </si>
  <si>
    <t>2021225122631</t>
  </si>
  <si>
    <t>2021225122641</t>
  </si>
  <si>
    <t>2021225122711</t>
  </si>
  <si>
    <t>2021225122811</t>
  </si>
  <si>
    <t>2021225122821</t>
  </si>
  <si>
    <t>2021225122911</t>
  </si>
  <si>
    <t>2021225122921</t>
  </si>
  <si>
    <t>2021225123011</t>
  </si>
  <si>
    <t>2021225123021</t>
  </si>
  <si>
    <t>2021225123031</t>
  </si>
  <si>
    <t>2021225123041</t>
  </si>
  <si>
    <t>2021225123051</t>
  </si>
  <si>
    <t>2021225123061</t>
  </si>
  <si>
    <t>2021225123071</t>
  </si>
  <si>
    <t>2021225123081</t>
  </si>
  <si>
    <t>2021225123091</t>
  </si>
  <si>
    <t>20212251230101</t>
  </si>
  <si>
    <t>20212251230111</t>
  </si>
  <si>
    <t>20212251230121</t>
  </si>
  <si>
    <t>20212251230131</t>
  </si>
  <si>
    <t>20212251230141</t>
  </si>
  <si>
    <t>20212251230151</t>
  </si>
  <si>
    <t>20212251230161</t>
  </si>
  <si>
    <t>20212251230171</t>
  </si>
  <si>
    <t>20212251230181</t>
  </si>
  <si>
    <t>20212251230991</t>
  </si>
  <si>
    <t>2021225123111</t>
  </si>
  <si>
    <t>2021225123121</t>
  </si>
  <si>
    <t>2021225123131</t>
  </si>
  <si>
    <t>2021225123141</t>
  </si>
  <si>
    <t>20212251231991</t>
  </si>
  <si>
    <t>2021225123211</t>
  </si>
  <si>
    <t>2021225123221</t>
  </si>
  <si>
    <t>2021225123231</t>
  </si>
  <si>
    <t>2021225123311</t>
  </si>
  <si>
    <t>2021225123321</t>
  </si>
  <si>
    <t>2021225123411</t>
  </si>
  <si>
    <t>2021225123421</t>
  </si>
  <si>
    <t>202122514111</t>
  </si>
  <si>
    <t>202122514121</t>
  </si>
  <si>
    <t>202122514131</t>
  </si>
  <si>
    <t>202122514211</t>
  </si>
  <si>
    <t>202122514221</t>
  </si>
  <si>
    <t>202122514231</t>
  </si>
  <si>
    <t>202122514241</t>
  </si>
  <si>
    <t>202122514251</t>
  </si>
  <si>
    <t>202122514261</t>
  </si>
  <si>
    <t>202122514271</t>
  </si>
  <si>
    <t>202122514281</t>
  </si>
  <si>
    <t>202122514291</t>
  </si>
  <si>
    <t>2021225142101</t>
  </si>
  <si>
    <t>2021225142111</t>
  </si>
  <si>
    <t>2021225142121</t>
  </si>
  <si>
    <t>2021225142131</t>
  </si>
  <si>
    <t>2021225142141</t>
  </si>
  <si>
    <t>2021225142151</t>
  </si>
  <si>
    <t>2021225142161</t>
  </si>
  <si>
    <t>2021225142171</t>
  </si>
  <si>
    <t>2021225142181</t>
  </si>
  <si>
    <t>2021225142991</t>
  </si>
  <si>
    <t>202122514311</t>
  </si>
  <si>
    <t>202122514321</t>
  </si>
  <si>
    <t>202122514411</t>
  </si>
  <si>
    <t>202122514511</t>
  </si>
  <si>
    <t>202122514521</t>
  </si>
  <si>
    <t>202122514531</t>
  </si>
  <si>
    <t>2021225145991</t>
  </si>
  <si>
    <t>202122514611</t>
  </si>
  <si>
    <t>202122514621</t>
  </si>
  <si>
    <t>202122514711</t>
  </si>
  <si>
    <t>202122514721</t>
  </si>
  <si>
    <t>202122514731</t>
  </si>
  <si>
    <t>202122514811</t>
  </si>
  <si>
    <t>202122514911</t>
  </si>
  <si>
    <t>202122514921</t>
  </si>
  <si>
    <t>2021225141011</t>
  </si>
  <si>
    <t>2021225141111</t>
  </si>
  <si>
    <t>2021225141121</t>
  </si>
  <si>
    <t>2021225141131</t>
  </si>
  <si>
    <t>2021225141141</t>
  </si>
  <si>
    <t>20212251411991</t>
  </si>
  <si>
    <t>2021225141211</t>
  </si>
  <si>
    <t>2021225141221</t>
  </si>
  <si>
    <t>2021225141311</t>
  </si>
  <si>
    <t>2021225141321</t>
  </si>
  <si>
    <t>2021225141331</t>
  </si>
  <si>
    <t>2021225141341</t>
  </si>
  <si>
    <t>2021225141351</t>
  </si>
  <si>
    <t>20212251413991</t>
  </si>
  <si>
    <t>2021225141411</t>
  </si>
  <si>
    <t>2021225141421</t>
  </si>
  <si>
    <t>2021225141431</t>
  </si>
  <si>
    <t>2021225141441</t>
  </si>
  <si>
    <t>20212251414991</t>
  </si>
  <si>
    <t>2021225141511</t>
  </si>
  <si>
    <t>2021225141611</t>
  </si>
  <si>
    <t>2021225141621</t>
  </si>
  <si>
    <t>2021225141631</t>
  </si>
  <si>
    <t>2021225141711</t>
  </si>
  <si>
    <t>2021225141712</t>
  </si>
  <si>
    <t>2021225141713</t>
  </si>
  <si>
    <t>2021225141714</t>
  </si>
  <si>
    <t>2021225141715</t>
  </si>
  <si>
    <t>20212251417199</t>
  </si>
  <si>
    <t>2021225141721</t>
  </si>
  <si>
    <t>2021225141722</t>
  </si>
  <si>
    <t>2021225141723</t>
  </si>
  <si>
    <t>2021225141724</t>
  </si>
  <si>
    <t>2021225141725</t>
  </si>
  <si>
    <t>20212251417299</t>
  </si>
  <si>
    <t>2021225141731</t>
  </si>
  <si>
    <t>2021225141732</t>
  </si>
  <si>
    <t>2021225141733</t>
  </si>
  <si>
    <t>2021225141734</t>
  </si>
  <si>
    <t>2021225141735</t>
  </si>
  <si>
    <t>20212251417399</t>
  </si>
  <si>
    <t>2021225141741</t>
  </si>
  <si>
    <t>2021225141742</t>
  </si>
  <si>
    <t>2021225141743</t>
  </si>
  <si>
    <t>2021225141744</t>
  </si>
  <si>
    <t>2021225141745</t>
  </si>
  <si>
    <t>20212251417499</t>
  </si>
  <si>
    <t>2021225141751</t>
  </si>
  <si>
    <t>2021225141752</t>
  </si>
  <si>
    <t>2021225141753</t>
  </si>
  <si>
    <t>2021225141754</t>
  </si>
  <si>
    <t>2021225141755</t>
  </si>
  <si>
    <t>20212251417599</t>
  </si>
  <si>
    <t>2021225141761</t>
  </si>
  <si>
    <t>2021225141762</t>
  </si>
  <si>
    <t>2021225141763</t>
  </si>
  <si>
    <t>2021225141764</t>
  </si>
  <si>
    <t>2021225141765</t>
  </si>
  <si>
    <t>20212251417699</t>
  </si>
  <si>
    <t>2021225141771</t>
  </si>
  <si>
    <t>2021225141772</t>
  </si>
  <si>
    <t>2021225141773</t>
  </si>
  <si>
    <t>2021225141774</t>
  </si>
  <si>
    <t>2021225141775</t>
  </si>
  <si>
    <t>20212251417799</t>
  </si>
  <si>
    <t>2021225141781</t>
  </si>
  <si>
    <t>2021225141782</t>
  </si>
  <si>
    <t>2021225141783</t>
  </si>
  <si>
    <t>2021225141784</t>
  </si>
  <si>
    <t>2021225141785</t>
  </si>
  <si>
    <t>20212251417899</t>
  </si>
  <si>
    <t>2021225141791</t>
  </si>
  <si>
    <t>2021225141792</t>
  </si>
  <si>
    <t>2021225141793</t>
  </si>
  <si>
    <t>2021225141794</t>
  </si>
  <si>
    <t>2021225141795</t>
  </si>
  <si>
    <t>20212251417999</t>
  </si>
  <si>
    <t>20212251417991</t>
  </si>
  <si>
    <t>20212251417992</t>
  </si>
  <si>
    <t>20212251417993</t>
  </si>
  <si>
    <t>20212251417994</t>
  </si>
  <si>
    <t>20212251417995</t>
  </si>
  <si>
    <t>202122514179999</t>
  </si>
  <si>
    <t>2021225141811</t>
  </si>
  <si>
    <t>2021225141821</t>
  </si>
  <si>
    <t>2021225141911</t>
  </si>
  <si>
    <t>2021225141921</t>
  </si>
  <si>
    <t>2021225141931</t>
  </si>
  <si>
    <t>2021225141941</t>
  </si>
  <si>
    <t>2021225141951</t>
  </si>
  <si>
    <t>2021225141961</t>
  </si>
  <si>
    <t>2021225141971</t>
  </si>
  <si>
    <t>2021225141981</t>
  </si>
  <si>
    <t>2021225141991</t>
  </si>
  <si>
    <t>2021225142011</t>
  </si>
  <si>
    <t>2021225142021</t>
  </si>
  <si>
    <t>2021225142031</t>
  </si>
  <si>
    <t>2021225142041</t>
  </si>
  <si>
    <t>20212251420991</t>
  </si>
  <si>
    <t>20212251421111</t>
  </si>
  <si>
    <t>20212251421211</t>
  </si>
  <si>
    <t>2021225142211</t>
  </si>
  <si>
    <t>2021225142311</t>
  </si>
  <si>
    <t>2021225142321</t>
  </si>
  <si>
    <t>2021225142331</t>
  </si>
  <si>
    <t>2021225142341</t>
  </si>
  <si>
    <t>2021225142351</t>
  </si>
  <si>
    <t>2021225142361</t>
  </si>
  <si>
    <t>2021225142371</t>
  </si>
  <si>
    <t>2021225142381</t>
  </si>
  <si>
    <t>2021225142391</t>
  </si>
  <si>
    <t>20212251423101</t>
  </si>
  <si>
    <t>20212251423111</t>
  </si>
  <si>
    <t>20212251423121</t>
  </si>
  <si>
    <t>20212251423131</t>
  </si>
  <si>
    <t>20212251423141</t>
  </si>
  <si>
    <t>20212251423151</t>
  </si>
  <si>
    <t>20212251423161</t>
  </si>
  <si>
    <t>20212251423171</t>
  </si>
  <si>
    <t>20212251423181</t>
  </si>
  <si>
    <t>2021225142411</t>
  </si>
  <si>
    <t>2021225142421</t>
  </si>
  <si>
    <t>2021225142431</t>
  </si>
  <si>
    <t>2021225142441</t>
  </si>
  <si>
    <t>2021225142451</t>
  </si>
  <si>
    <t>2021225142461</t>
  </si>
  <si>
    <t>20212251424991</t>
  </si>
  <si>
    <t>2021225142511</t>
  </si>
  <si>
    <t>2021225142521</t>
  </si>
  <si>
    <t>2021225142631</t>
  </si>
  <si>
    <t>2021225142641</t>
  </si>
  <si>
    <t>2021225142711</t>
  </si>
  <si>
    <t>2021225142811</t>
  </si>
  <si>
    <t>2021225142821</t>
  </si>
  <si>
    <t>2021225142911</t>
  </si>
  <si>
    <t>2021225142921</t>
  </si>
  <si>
    <t>2021225143011</t>
  </si>
  <si>
    <t>2021225143021</t>
  </si>
  <si>
    <t>2021225143031</t>
  </si>
  <si>
    <t>2021225143041</t>
  </si>
  <si>
    <t>2021225143051</t>
  </si>
  <si>
    <t>2021225143061</t>
  </si>
  <si>
    <t>2021225143071</t>
  </si>
  <si>
    <t>2021225143081</t>
  </si>
  <si>
    <t>2021225143091</t>
  </si>
  <si>
    <t>20212251430101</t>
  </si>
  <si>
    <t>20212251430111</t>
  </si>
  <si>
    <t>20212251430121</t>
  </si>
  <si>
    <t>20212251430131</t>
  </si>
  <si>
    <t>20212251430141</t>
  </si>
  <si>
    <t>20212251430151</t>
  </si>
  <si>
    <t>20212251430161</t>
  </si>
  <si>
    <t>20212251430171</t>
  </si>
  <si>
    <t>20212251430181</t>
  </si>
  <si>
    <t>20212251430991</t>
  </si>
  <si>
    <t>2021225143111</t>
  </si>
  <si>
    <t>2021225143121</t>
  </si>
  <si>
    <t>2021225143131</t>
  </si>
  <si>
    <t>2021225143141</t>
  </si>
  <si>
    <t>20212251431991</t>
  </si>
  <si>
    <t>2021225143211</t>
  </si>
  <si>
    <t>2021225143221</t>
  </si>
  <si>
    <t>2021225143231</t>
  </si>
  <si>
    <t>2021225143311</t>
  </si>
  <si>
    <t>2021225143321</t>
  </si>
  <si>
    <t>2021225143411</t>
  </si>
  <si>
    <t>2021225143421</t>
  </si>
  <si>
    <t>202122516111</t>
  </si>
  <si>
    <t>202122516121</t>
  </si>
  <si>
    <t>202122516131</t>
  </si>
  <si>
    <t>202122516211</t>
  </si>
  <si>
    <t>202122516221</t>
  </si>
  <si>
    <t>202122516231</t>
  </si>
  <si>
    <t>202122516241</t>
  </si>
  <si>
    <t>202122516251</t>
  </si>
  <si>
    <t>202122516261</t>
  </si>
  <si>
    <t>202122516271</t>
  </si>
  <si>
    <t>202122516281</t>
  </si>
  <si>
    <t>202122516291</t>
  </si>
  <si>
    <t>2021225162101</t>
  </si>
  <si>
    <t>2021225162111</t>
  </si>
  <si>
    <t>2021225162121</t>
  </si>
  <si>
    <t>2021225162131</t>
  </si>
  <si>
    <t>2021225162141</t>
  </si>
  <si>
    <t>2021225162151</t>
  </si>
  <si>
    <t>2021225162161</t>
  </si>
  <si>
    <t>2021225162171</t>
  </si>
  <si>
    <t>2021225162181</t>
  </si>
  <si>
    <t>2021225162991</t>
  </si>
  <si>
    <t>202122516311</t>
  </si>
  <si>
    <t>202122516321</t>
  </si>
  <si>
    <t>202122516411</t>
  </si>
  <si>
    <t>202122516511</t>
  </si>
  <si>
    <t>202122516521</t>
  </si>
  <si>
    <t>202122516531</t>
  </si>
  <si>
    <t>2021225165991</t>
  </si>
  <si>
    <t>202122516611</t>
  </si>
  <si>
    <t>202122516621</t>
  </si>
  <si>
    <t>202122516711</t>
  </si>
  <si>
    <t>202122516721</t>
  </si>
  <si>
    <t>202122516731</t>
  </si>
  <si>
    <t>202122516811</t>
  </si>
  <si>
    <t>202122516911</t>
  </si>
  <si>
    <t>202122516921</t>
  </si>
  <si>
    <t>2021225161011</t>
  </si>
  <si>
    <t>2021225161111</t>
  </si>
  <si>
    <t>2021225161121</t>
  </si>
  <si>
    <t>2021225161131</t>
  </si>
  <si>
    <t>2021225161141</t>
  </si>
  <si>
    <t>20212251611991</t>
  </si>
  <si>
    <t>2021225161211</t>
  </si>
  <si>
    <t>2021225161221</t>
  </si>
  <si>
    <t>2021225161311</t>
  </si>
  <si>
    <t>2021225161321</t>
  </si>
  <si>
    <t>2021225161331</t>
  </si>
  <si>
    <t>2021225161341</t>
  </si>
  <si>
    <t>2021225161351</t>
  </si>
  <si>
    <t>20212251613991</t>
  </si>
  <si>
    <t>2021225161411</t>
  </si>
  <si>
    <t>2021225161421</t>
  </si>
  <si>
    <t>2021225161431</t>
  </si>
  <si>
    <t>2021225161441</t>
  </si>
  <si>
    <t>20212251614991</t>
  </si>
  <si>
    <t>2021225161511</t>
  </si>
  <si>
    <t>2021225161611</t>
  </si>
  <si>
    <t>2021225161621</t>
  </si>
  <si>
    <t>2021225161631</t>
  </si>
  <si>
    <t>2021225161711</t>
  </si>
  <si>
    <t>2021225161712</t>
  </si>
  <si>
    <t>2021225161713</t>
  </si>
  <si>
    <t>2021225161714</t>
  </si>
  <si>
    <t>2021225161715</t>
  </si>
  <si>
    <t>20212251617199</t>
  </si>
  <si>
    <t>2021225161721</t>
  </si>
  <si>
    <t>2021225161722</t>
  </si>
  <si>
    <t>2021225161723</t>
  </si>
  <si>
    <t>2021225161724</t>
  </si>
  <si>
    <t>2021225161725</t>
  </si>
  <si>
    <t>20212251617299</t>
  </si>
  <si>
    <t>2021225161731</t>
  </si>
  <si>
    <t>2021225161732</t>
  </si>
  <si>
    <t>2021225161733</t>
  </si>
  <si>
    <t>2021225161734</t>
  </si>
  <si>
    <t>2021225161735</t>
  </si>
  <si>
    <t>20212251617399</t>
  </si>
  <si>
    <t>2021225161741</t>
  </si>
  <si>
    <t>2021225161742</t>
  </si>
  <si>
    <t>2021225161743</t>
  </si>
  <si>
    <t>2021225161744</t>
  </si>
  <si>
    <t>2021225161745</t>
  </si>
  <si>
    <t>20212251617499</t>
  </si>
  <si>
    <t>2021225161751</t>
  </si>
  <si>
    <t>2021225161752</t>
  </si>
  <si>
    <t>2021225161753</t>
  </si>
  <si>
    <t>2021225161754</t>
  </si>
  <si>
    <t>2021225161755</t>
  </si>
  <si>
    <t>20212251617599</t>
  </si>
  <si>
    <t>2021225161761</t>
  </si>
  <si>
    <t>2021225161762</t>
  </si>
  <si>
    <t>2021225161763</t>
  </si>
  <si>
    <t>2021225161764</t>
  </si>
  <si>
    <t>2021225161765</t>
  </si>
  <si>
    <t>20212251617699</t>
  </si>
  <si>
    <t>2021225161771</t>
  </si>
  <si>
    <t>2021225161772</t>
  </si>
  <si>
    <t>2021225161773</t>
  </si>
  <si>
    <t>2021225161774</t>
  </si>
  <si>
    <t>2021225161775</t>
  </si>
  <si>
    <t>20212251617799</t>
  </si>
  <si>
    <t>2021225161781</t>
  </si>
  <si>
    <t>2021225161782</t>
  </si>
  <si>
    <t>2021225161783</t>
  </si>
  <si>
    <t>2021225161784</t>
  </si>
  <si>
    <t>2021225161785</t>
  </si>
  <si>
    <t>20212251617899</t>
  </si>
  <si>
    <t>2021225161791</t>
  </si>
  <si>
    <t>2021225161792</t>
  </si>
  <si>
    <t>2021225161793</t>
  </si>
  <si>
    <t>2021225161794</t>
  </si>
  <si>
    <t>2021225161795</t>
  </si>
  <si>
    <t>20212251617999</t>
  </si>
  <si>
    <t>20212251617991</t>
  </si>
  <si>
    <t>20212251617992</t>
  </si>
  <si>
    <t>20212251617993</t>
  </si>
  <si>
    <t>20212251617994</t>
  </si>
  <si>
    <t>20212251617995</t>
  </si>
  <si>
    <t>202122516179999</t>
  </si>
  <si>
    <t>2021225161811</t>
  </si>
  <si>
    <t>2021225161821</t>
  </si>
  <si>
    <t>2021225161911</t>
  </si>
  <si>
    <t>2021225161921</t>
  </si>
  <si>
    <t>2021225161931</t>
  </si>
  <si>
    <t>2021225161941</t>
  </si>
  <si>
    <t>2021225161951</t>
  </si>
  <si>
    <t>2021225161961</t>
  </si>
  <si>
    <t>2021225161971</t>
  </si>
  <si>
    <t>2021225161981</t>
  </si>
  <si>
    <t>2021225161991</t>
  </si>
  <si>
    <t>2021225162011</t>
  </si>
  <si>
    <t>2021225162021</t>
  </si>
  <si>
    <t>2021225162031</t>
  </si>
  <si>
    <t>2021225162041</t>
  </si>
  <si>
    <t>20212251620991</t>
  </si>
  <si>
    <t>20212251621111</t>
  </si>
  <si>
    <t>20212251621211</t>
  </si>
  <si>
    <t>2021225162211</t>
  </si>
  <si>
    <t>2021225162311</t>
  </si>
  <si>
    <t>2021225162321</t>
  </si>
  <si>
    <t>2021225162331</t>
  </si>
  <si>
    <t>2021225162341</t>
  </si>
  <si>
    <t>2021225162351</t>
  </si>
  <si>
    <t>2021225162361</t>
  </si>
  <si>
    <t>2021225162371</t>
  </si>
  <si>
    <t>2021225162381</t>
  </si>
  <si>
    <t>2021225162391</t>
  </si>
  <si>
    <t>20212251623101</t>
  </si>
  <si>
    <t>20212251623111</t>
  </si>
  <si>
    <t>20212251623121</t>
  </si>
  <si>
    <t>20212251623131</t>
  </si>
  <si>
    <t>20212251623141</t>
  </si>
  <si>
    <t>20212251623151</t>
  </si>
  <si>
    <t>20212251623161</t>
  </si>
  <si>
    <t>20212251623171</t>
  </si>
  <si>
    <t>20212251623181</t>
  </si>
  <si>
    <t>2021225162411</t>
  </si>
  <si>
    <t>2021225162421</t>
  </si>
  <si>
    <t>2021225162431</t>
  </si>
  <si>
    <t>2021225162441</t>
  </si>
  <si>
    <t>2021225162451</t>
  </si>
  <si>
    <t>2021225162461</t>
  </si>
  <si>
    <t>20212251624991</t>
  </si>
  <si>
    <t>2021225162511</t>
  </si>
  <si>
    <t>2021225162521</t>
  </si>
  <si>
    <t>2021225162631</t>
  </si>
  <si>
    <t>2021225162641</t>
  </si>
  <si>
    <t>2021225162711</t>
  </si>
  <si>
    <t>2021225162811</t>
  </si>
  <si>
    <t>2021225162821</t>
  </si>
  <si>
    <t>2021225162911</t>
  </si>
  <si>
    <t>2021225162921</t>
  </si>
  <si>
    <t>2021225163011</t>
  </si>
  <si>
    <t>2021225163021</t>
  </si>
  <si>
    <t>2021225163031</t>
  </si>
  <si>
    <t>2021225163041</t>
  </si>
  <si>
    <t>2021225163051</t>
  </si>
  <si>
    <t>2021225163061</t>
  </si>
  <si>
    <t>2021225163071</t>
  </si>
  <si>
    <t>2021225163081</t>
  </si>
  <si>
    <t>2021225163091</t>
  </si>
  <si>
    <t>20212251630101</t>
  </si>
  <si>
    <t>20212251630111</t>
  </si>
  <si>
    <t>20212251630121</t>
  </si>
  <si>
    <t>20212251630131</t>
  </si>
  <si>
    <t>20212251630141</t>
  </si>
  <si>
    <t>20212251630151</t>
  </si>
  <si>
    <t>20212251630161</t>
  </si>
  <si>
    <t>20212251630171</t>
  </si>
  <si>
    <t>20212251630181</t>
  </si>
  <si>
    <t>20212251630991</t>
  </si>
  <si>
    <t>2021225163111</t>
  </si>
  <si>
    <t>2021225163121</t>
  </si>
  <si>
    <t>2021225163131</t>
  </si>
  <si>
    <t>2021225163141</t>
  </si>
  <si>
    <t>20212251631991</t>
  </si>
  <si>
    <t>2021225163211</t>
  </si>
  <si>
    <t>2021225163221</t>
  </si>
  <si>
    <t>2021225163231</t>
  </si>
  <si>
    <t>2021225163311</t>
  </si>
  <si>
    <t>2021225163321</t>
  </si>
  <si>
    <t>2021225163411</t>
  </si>
  <si>
    <t>2021225163421</t>
  </si>
  <si>
    <t>202122518111</t>
  </si>
  <si>
    <t>202122518121</t>
  </si>
  <si>
    <t>202122518131</t>
  </si>
  <si>
    <t>202122518211</t>
  </si>
  <si>
    <t>202122518221</t>
  </si>
  <si>
    <t>202122518231</t>
  </si>
  <si>
    <t>202122518241</t>
  </si>
  <si>
    <t>202122518251</t>
  </si>
  <si>
    <t>202122518261</t>
  </si>
  <si>
    <t>202122518271</t>
  </si>
  <si>
    <t>202122518281</t>
  </si>
  <si>
    <t>202122518291</t>
  </si>
  <si>
    <t>2021225182101</t>
  </si>
  <si>
    <t>2021225182111</t>
  </si>
  <si>
    <t>2021225182121</t>
  </si>
  <si>
    <t>2021225182131</t>
  </si>
  <si>
    <t>2021225182141</t>
  </si>
  <si>
    <t>2021225182151</t>
  </si>
  <si>
    <t>2021225182161</t>
  </si>
  <si>
    <t>2021225182171</t>
  </si>
  <si>
    <t>2021225182181</t>
  </si>
  <si>
    <t>2021225182991</t>
  </si>
  <si>
    <t>202122518311</t>
  </si>
  <si>
    <t>202122518321</t>
  </si>
  <si>
    <t>202122518411</t>
  </si>
  <si>
    <t>202122518511</t>
  </si>
  <si>
    <t>202122518521</t>
  </si>
  <si>
    <t>202122518531</t>
  </si>
  <si>
    <t>2021225185991</t>
  </si>
  <si>
    <t>202122518611</t>
  </si>
  <si>
    <t>202122518621</t>
  </si>
  <si>
    <t>202122518711</t>
  </si>
  <si>
    <t>202122518721</t>
  </si>
  <si>
    <t>202122518731</t>
  </si>
  <si>
    <t>202122518811</t>
  </si>
  <si>
    <t>202122518911</t>
  </si>
  <si>
    <t>202122518921</t>
  </si>
  <si>
    <t>2021225181011</t>
  </si>
  <si>
    <t>2021225181111</t>
  </si>
  <si>
    <t>2021225181121</t>
  </si>
  <si>
    <t>2021225181131</t>
  </si>
  <si>
    <t>2021225181141</t>
  </si>
  <si>
    <t>20212251811991</t>
  </si>
  <si>
    <t>2021225181211</t>
  </si>
  <si>
    <t>2021225181221</t>
  </si>
  <si>
    <t>2021225181311</t>
  </si>
  <si>
    <t>2021225181321</t>
  </si>
  <si>
    <t>2021225181331</t>
  </si>
  <si>
    <t>2021225181341</t>
  </si>
  <si>
    <t>2021225181351</t>
  </si>
  <si>
    <t>20212251813991</t>
  </si>
  <si>
    <t>2021225181411</t>
  </si>
  <si>
    <t>2021225181421</t>
  </si>
  <si>
    <t>2021225181431</t>
  </si>
  <si>
    <t>2021225181441</t>
  </si>
  <si>
    <t>20212251814991</t>
  </si>
  <si>
    <t>2021225181511</t>
  </si>
  <si>
    <t>2021225181611</t>
  </si>
  <si>
    <t>2021225181621</t>
  </si>
  <si>
    <t>2021225181631</t>
  </si>
  <si>
    <t>2021225181711</t>
  </si>
  <si>
    <t>2021225181712</t>
  </si>
  <si>
    <t>2021225181713</t>
  </si>
  <si>
    <t>2021225181714</t>
  </si>
  <si>
    <t>2021225181715</t>
  </si>
  <si>
    <t>20212251817199</t>
  </si>
  <si>
    <t>2021225181721</t>
  </si>
  <si>
    <t>2021225181722</t>
  </si>
  <si>
    <t>2021225181723</t>
  </si>
  <si>
    <t>2021225181724</t>
  </si>
  <si>
    <t>2021225181725</t>
  </si>
  <si>
    <t>20212251817299</t>
  </si>
  <si>
    <t>2021225181731</t>
  </si>
  <si>
    <t>2021225181732</t>
  </si>
  <si>
    <t>2021225181733</t>
  </si>
  <si>
    <t>2021225181734</t>
  </si>
  <si>
    <t>2021225181735</t>
  </si>
  <si>
    <t>20212251817399</t>
  </si>
  <si>
    <t>2021225181741</t>
  </si>
  <si>
    <t>2021225181742</t>
  </si>
  <si>
    <t>2021225181743</t>
  </si>
  <si>
    <t>2021225181744</t>
  </si>
  <si>
    <t>2021225181745</t>
  </si>
  <si>
    <t>20212251817499</t>
  </si>
  <si>
    <t>2021225181751</t>
  </si>
  <si>
    <t>2021225181752</t>
  </si>
  <si>
    <t>2021225181753</t>
  </si>
  <si>
    <t>2021225181754</t>
  </si>
  <si>
    <t>2021225181755</t>
  </si>
  <si>
    <t>20212251817599</t>
  </si>
  <si>
    <t>2021225181761</t>
  </si>
  <si>
    <t>2021225181762</t>
  </si>
  <si>
    <t>2021225181763</t>
  </si>
  <si>
    <t>2021225181764</t>
  </si>
  <si>
    <t>2021225181765</t>
  </si>
  <si>
    <t>20212251817699</t>
  </si>
  <si>
    <t>2021225181771</t>
  </si>
  <si>
    <t>2021225181772</t>
  </si>
  <si>
    <t>2021225181773</t>
  </si>
  <si>
    <t>2021225181774</t>
  </si>
  <si>
    <t>2021225181775</t>
  </si>
  <si>
    <t>20212251817799</t>
  </si>
  <si>
    <t>2021225181781</t>
  </si>
  <si>
    <t>2021225181782</t>
  </si>
  <si>
    <t>2021225181783</t>
  </si>
  <si>
    <t>2021225181784</t>
  </si>
  <si>
    <t>2021225181785</t>
  </si>
  <si>
    <t>20212251817899</t>
  </si>
  <si>
    <t>2021225181791</t>
  </si>
  <si>
    <t>2021225181792</t>
  </si>
  <si>
    <t>2021225181793</t>
  </si>
  <si>
    <t>2021225181794</t>
  </si>
  <si>
    <t>2021225181795</t>
  </si>
  <si>
    <t>20212251817999</t>
  </si>
  <si>
    <t>20212251817991</t>
  </si>
  <si>
    <t>20212251817992</t>
  </si>
  <si>
    <t>20212251817993</t>
  </si>
  <si>
    <t>20212251817994</t>
  </si>
  <si>
    <t>20212251817995</t>
  </si>
  <si>
    <t>202122518179999</t>
  </si>
  <si>
    <t>2021225181811</t>
  </si>
  <si>
    <t>2021225181821</t>
  </si>
  <si>
    <t>2021225181911</t>
  </si>
  <si>
    <t>2021225181921</t>
  </si>
  <si>
    <t>2021225181931</t>
  </si>
  <si>
    <t>2021225181941</t>
  </si>
  <si>
    <t>2021225181951</t>
  </si>
  <si>
    <t>2021225181961</t>
  </si>
  <si>
    <t>2021225181971</t>
  </si>
  <si>
    <t>2021225181981</t>
  </si>
  <si>
    <t>2021225181991</t>
  </si>
  <si>
    <t>2021225182011</t>
  </si>
  <si>
    <t>2021225182021</t>
  </si>
  <si>
    <t>2021225182031</t>
  </si>
  <si>
    <t>2021225182041</t>
  </si>
  <si>
    <t>20212251820991</t>
  </si>
  <si>
    <t>20212251821111</t>
  </si>
  <si>
    <t>20212251821211</t>
  </si>
  <si>
    <t>2021225182211</t>
  </si>
  <si>
    <t>2021225182311</t>
  </si>
  <si>
    <t>2021225182321</t>
  </si>
  <si>
    <t>2021225182331</t>
  </si>
  <si>
    <t>2021225182341</t>
  </si>
  <si>
    <t>2021225182351</t>
  </si>
  <si>
    <t>2021225182361</t>
  </si>
  <si>
    <t>2021225182371</t>
  </si>
  <si>
    <t>2021225182381</t>
  </si>
  <si>
    <t>2021225182391</t>
  </si>
  <si>
    <t>20212251823101</t>
  </si>
  <si>
    <t>20212251823111</t>
  </si>
  <si>
    <t>20212251823121</t>
  </si>
  <si>
    <t>20212251823131</t>
  </si>
  <si>
    <t>20212251823141</t>
  </si>
  <si>
    <t>20212251823151</t>
  </si>
  <si>
    <t>20212251823161</t>
  </si>
  <si>
    <t>20212251823171</t>
  </si>
  <si>
    <t>20212251823181</t>
  </si>
  <si>
    <t>2021225182411</t>
  </si>
  <si>
    <t>2021225182421</t>
  </si>
  <si>
    <t>2021225182431</t>
  </si>
  <si>
    <t>2021225182441</t>
  </si>
  <si>
    <t>2021225182451</t>
  </si>
  <si>
    <t>2021225182461</t>
  </si>
  <si>
    <t>20212251824991</t>
  </si>
  <si>
    <t>2021225182511</t>
  </si>
  <si>
    <t>2021225182521</t>
  </si>
  <si>
    <t>2021225182631</t>
  </si>
  <si>
    <t>2021225182641</t>
  </si>
  <si>
    <t>2021225182711</t>
  </si>
  <si>
    <t>2021225182811</t>
  </si>
  <si>
    <t>2021225182821</t>
  </si>
  <si>
    <t>2021225182911</t>
  </si>
  <si>
    <t>2021225182921</t>
  </si>
  <si>
    <t>2021225183011</t>
  </si>
  <si>
    <t>2021225183021</t>
  </si>
  <si>
    <t>2021225183031</t>
  </si>
  <si>
    <t>2021225183041</t>
  </si>
  <si>
    <t>2021225183051</t>
  </si>
  <si>
    <t>2021225183061</t>
  </si>
  <si>
    <t>2021225183071</t>
  </si>
  <si>
    <t>2021225183081</t>
  </si>
  <si>
    <t>2021225183091</t>
  </si>
  <si>
    <t>20212251830101</t>
  </si>
  <si>
    <t>20212251830111</t>
  </si>
  <si>
    <t>20212251830121</t>
  </si>
  <si>
    <t>20212251830131</t>
  </si>
  <si>
    <t>20212251830141</t>
  </si>
  <si>
    <t>20212251830151</t>
  </si>
  <si>
    <t>20212251830161</t>
  </si>
  <si>
    <t>20212251830171</t>
  </si>
  <si>
    <t>20212251830181</t>
  </si>
  <si>
    <t>20212251830991</t>
  </si>
  <si>
    <t>2021225183111</t>
  </si>
  <si>
    <t>2021225183121</t>
  </si>
  <si>
    <t>2021225183131</t>
  </si>
  <si>
    <t>2021225183141</t>
  </si>
  <si>
    <t>20212251831991</t>
  </si>
  <si>
    <t>2021225183211</t>
  </si>
  <si>
    <t>2021225183221</t>
  </si>
  <si>
    <t>2021225183231</t>
  </si>
  <si>
    <t>2021225183311</t>
  </si>
  <si>
    <t>2021225183321</t>
  </si>
  <si>
    <t>2021225183411</t>
  </si>
  <si>
    <t>2021225183421</t>
  </si>
  <si>
    <t>202122520111</t>
  </si>
  <si>
    <t>202122520121</t>
  </si>
  <si>
    <t>202122520131</t>
  </si>
  <si>
    <t>202122520211</t>
  </si>
  <si>
    <t>202122520221</t>
  </si>
  <si>
    <t>202122520231</t>
  </si>
  <si>
    <t>202122520241</t>
  </si>
  <si>
    <t>202122520251</t>
  </si>
  <si>
    <t>202122520261</t>
  </si>
  <si>
    <t>202122520271</t>
  </si>
  <si>
    <t>202122520281</t>
  </si>
  <si>
    <t>202122520291</t>
  </si>
  <si>
    <t>2021225202101</t>
  </si>
  <si>
    <t>2021225202111</t>
  </si>
  <si>
    <t>2021225202121</t>
  </si>
  <si>
    <t>2021225202131</t>
  </si>
  <si>
    <t>2021225202141</t>
  </si>
  <si>
    <t>2021225202151</t>
  </si>
  <si>
    <t>2021225202161</t>
  </si>
  <si>
    <t>2021225202171</t>
  </si>
  <si>
    <t>2021225202181</t>
  </si>
  <si>
    <t>2021225202991</t>
  </si>
  <si>
    <t>202122520311</t>
  </si>
  <si>
    <t>202122520321</t>
  </si>
  <si>
    <t>202122520411</t>
  </si>
  <si>
    <t>202122520511</t>
  </si>
  <si>
    <t>202122520521</t>
  </si>
  <si>
    <t>202122520531</t>
  </si>
  <si>
    <t>2021225205991</t>
  </si>
  <si>
    <t>202122520611</t>
  </si>
  <si>
    <t>202122520621</t>
  </si>
  <si>
    <t>202122520711</t>
  </si>
  <si>
    <t>202122520721</t>
  </si>
  <si>
    <t>202122520731</t>
  </si>
  <si>
    <t>202122520811</t>
  </si>
  <si>
    <t>202122520911</t>
  </si>
  <si>
    <t>202122520921</t>
  </si>
  <si>
    <t>2021225201011</t>
  </si>
  <si>
    <t>2021225201111</t>
  </si>
  <si>
    <t>2021225201121</t>
  </si>
  <si>
    <t>2021225201131</t>
  </si>
  <si>
    <t>2021225201141</t>
  </si>
  <si>
    <t>20212252011991</t>
  </si>
  <si>
    <t>2021225201211</t>
  </si>
  <si>
    <t>2021225201221</t>
  </si>
  <si>
    <t>2021225201311</t>
  </si>
  <si>
    <t>2021225201321</t>
  </si>
  <si>
    <t>2021225201331</t>
  </si>
  <si>
    <t>2021225201341</t>
  </si>
  <si>
    <t>2021225201351</t>
  </si>
  <si>
    <t>20212252013991</t>
  </si>
  <si>
    <t>2021225201411</t>
  </si>
  <si>
    <t>2021225201421</t>
  </si>
  <si>
    <t>2021225201431</t>
  </si>
  <si>
    <t>2021225201441</t>
  </si>
  <si>
    <t>20212252014991</t>
  </si>
  <si>
    <t>2021225201511</t>
  </si>
  <si>
    <t>2021225201611</t>
  </si>
  <si>
    <t>2021225201621</t>
  </si>
  <si>
    <t>2021225201631</t>
  </si>
  <si>
    <t>2021225201711</t>
  </si>
  <si>
    <t>2021225201712</t>
  </si>
  <si>
    <t>2021225201713</t>
  </si>
  <si>
    <t>2021225201714</t>
  </si>
  <si>
    <t>2021225201715</t>
  </si>
  <si>
    <t>20212252017199</t>
  </si>
  <si>
    <t>2021225201721</t>
  </si>
  <si>
    <t>2021225201722</t>
  </si>
  <si>
    <t>2021225201723</t>
  </si>
  <si>
    <t>2021225201724</t>
  </si>
  <si>
    <t>2021225201725</t>
  </si>
  <si>
    <t>20212252017299</t>
  </si>
  <si>
    <t>2021225201731</t>
  </si>
  <si>
    <t>2021225201732</t>
  </si>
  <si>
    <t>2021225201733</t>
  </si>
  <si>
    <t>2021225201734</t>
  </si>
  <si>
    <t>2021225201735</t>
  </si>
  <si>
    <t>20212252017399</t>
  </si>
  <si>
    <t>2021225201741</t>
  </si>
  <si>
    <t>2021225201742</t>
  </si>
  <si>
    <t>2021225201743</t>
  </si>
  <si>
    <t>2021225201744</t>
  </si>
  <si>
    <t>2021225201745</t>
  </si>
  <si>
    <t>20212252017499</t>
  </si>
  <si>
    <t>2021225201751</t>
  </si>
  <si>
    <t>2021225201752</t>
  </si>
  <si>
    <t>2021225201753</t>
  </si>
  <si>
    <t>2021225201754</t>
  </si>
  <si>
    <t>2021225201755</t>
  </si>
  <si>
    <t>20212252017599</t>
  </si>
  <si>
    <t>2021225201761</t>
  </si>
  <si>
    <t>2021225201762</t>
  </si>
  <si>
    <t>2021225201763</t>
  </si>
  <si>
    <t>2021225201764</t>
  </si>
  <si>
    <t>2021225201765</t>
  </si>
  <si>
    <t>20212252017699</t>
  </si>
  <si>
    <t>2021225201771</t>
  </si>
  <si>
    <t>2021225201772</t>
  </si>
  <si>
    <t>2021225201773</t>
  </si>
  <si>
    <t>2021225201774</t>
  </si>
  <si>
    <t>2021225201775</t>
  </si>
  <si>
    <t>20212252017799</t>
  </si>
  <si>
    <t>2021225201781</t>
  </si>
  <si>
    <t>2021225201782</t>
  </si>
  <si>
    <t>2021225201783</t>
  </si>
  <si>
    <t>2021225201784</t>
  </si>
  <si>
    <t>2021225201785</t>
  </si>
  <si>
    <t>20212252017899</t>
  </si>
  <si>
    <t>2021225201791</t>
  </si>
  <si>
    <t>2021225201792</t>
  </si>
  <si>
    <t>2021225201793</t>
  </si>
  <si>
    <t>2021225201794</t>
  </si>
  <si>
    <t>2021225201795</t>
  </si>
  <si>
    <t>20212252017999</t>
  </si>
  <si>
    <t>20212252017991</t>
  </si>
  <si>
    <t>20212252017992</t>
  </si>
  <si>
    <t>20212252017993</t>
  </si>
  <si>
    <t>20212252017994</t>
  </si>
  <si>
    <t>20212252017995</t>
  </si>
  <si>
    <t>202122520179999</t>
  </si>
  <si>
    <t>2021225201811</t>
  </si>
  <si>
    <t>2021225201821</t>
  </si>
  <si>
    <t>2021225201911</t>
  </si>
  <si>
    <t>2021225201921</t>
  </si>
  <si>
    <t>2021225201931</t>
  </si>
  <si>
    <t>2021225201941</t>
  </si>
  <si>
    <t>2021225201951</t>
  </si>
  <si>
    <t>2021225201961</t>
  </si>
  <si>
    <t>2021225201971</t>
  </si>
  <si>
    <t>2021225201981</t>
  </si>
  <si>
    <t>2021225201991</t>
  </si>
  <si>
    <t>2021225202011</t>
  </si>
  <si>
    <t>2021225202021</t>
  </si>
  <si>
    <t>2021225202031</t>
  </si>
  <si>
    <t>2021225202041</t>
  </si>
  <si>
    <t>20212252020991</t>
  </si>
  <si>
    <t>20212252021111</t>
  </si>
  <si>
    <t>20212252021211</t>
  </si>
  <si>
    <t>2021225202211</t>
  </si>
  <si>
    <t>2021225202311</t>
  </si>
  <si>
    <t>2021225202321</t>
  </si>
  <si>
    <t>2021225202331</t>
  </si>
  <si>
    <t>2021225202341</t>
  </si>
  <si>
    <t>2021225202351</t>
  </si>
  <si>
    <t>2021225202361</t>
  </si>
  <si>
    <t>2021225202371</t>
  </si>
  <si>
    <t>2021225202381</t>
  </si>
  <si>
    <t>2021225202391</t>
  </si>
  <si>
    <t>20212252023101</t>
  </si>
  <si>
    <t>20212252023111</t>
  </si>
  <si>
    <t>20212252023121</t>
  </si>
  <si>
    <t>20212252023131</t>
  </si>
  <si>
    <t>20212252023141</t>
  </si>
  <si>
    <t>20212252023151</t>
  </si>
  <si>
    <t>20212252023161</t>
  </si>
  <si>
    <t>20212252023171</t>
  </si>
  <si>
    <t>20212252023181</t>
  </si>
  <si>
    <t>2021225202411</t>
  </si>
  <si>
    <t>2021225202421</t>
  </si>
  <si>
    <t>2021225202431</t>
  </si>
  <si>
    <t>2021225202441</t>
  </si>
  <si>
    <t>2021225202451</t>
  </si>
  <si>
    <t>2021225202461</t>
  </si>
  <si>
    <t>20212252024991</t>
  </si>
  <si>
    <t>2021225202511</t>
  </si>
  <si>
    <t>2021225202521</t>
  </si>
  <si>
    <t>2021225202631</t>
  </si>
  <si>
    <t>2021225202641</t>
  </si>
  <si>
    <t>2021225202711</t>
  </si>
  <si>
    <t>2021225202811</t>
  </si>
  <si>
    <t>2021225202821</t>
  </si>
  <si>
    <t>2021225202911</t>
  </si>
  <si>
    <t>2021225202921</t>
  </si>
  <si>
    <t>2021225203011</t>
  </si>
  <si>
    <t>2021225203021</t>
  </si>
  <si>
    <t>2021225203031</t>
  </si>
  <si>
    <t>2021225203041</t>
  </si>
  <si>
    <t>2021225203051</t>
  </si>
  <si>
    <t>2021225203061</t>
  </si>
  <si>
    <t>2021225203071</t>
  </si>
  <si>
    <t>2021225203081</t>
  </si>
  <si>
    <t>2021225203091</t>
  </si>
  <si>
    <t>20212252030101</t>
  </si>
  <si>
    <t>20212252030111</t>
  </si>
  <si>
    <t>20212252030121</t>
  </si>
  <si>
    <t>20212252030131</t>
  </si>
  <si>
    <t>20212252030141</t>
  </si>
  <si>
    <t>20212252030151</t>
  </si>
  <si>
    <t>20212252030161</t>
  </si>
  <si>
    <t>20212252030171</t>
  </si>
  <si>
    <t>20212252030181</t>
  </si>
  <si>
    <t>20212252030991</t>
  </si>
  <si>
    <t>2021225203111</t>
  </si>
  <si>
    <t>2021225203121</t>
  </si>
  <si>
    <t>2021225203131</t>
  </si>
  <si>
    <t>2021225203141</t>
  </si>
  <si>
    <t>20212252031991</t>
  </si>
  <si>
    <t>2021225203211</t>
  </si>
  <si>
    <t>2021225203221</t>
  </si>
  <si>
    <t>2021225203231</t>
  </si>
  <si>
    <t>2021225203311</t>
  </si>
  <si>
    <t>2021225203321</t>
  </si>
  <si>
    <t>2021225203411</t>
  </si>
  <si>
    <t>2021225203421</t>
  </si>
  <si>
    <t>202122522111</t>
  </si>
  <si>
    <t>202122522121</t>
  </si>
  <si>
    <t>202122522131</t>
  </si>
  <si>
    <t>202122522211</t>
  </si>
  <si>
    <t>202122522221</t>
  </si>
  <si>
    <t>202122522231</t>
  </si>
  <si>
    <t>202122522241</t>
  </si>
  <si>
    <t>202122522251</t>
  </si>
  <si>
    <t>202122522261</t>
  </si>
  <si>
    <t>202122522271</t>
  </si>
  <si>
    <t>202122522281</t>
  </si>
  <si>
    <t>202122522291</t>
  </si>
  <si>
    <t>2021225222101</t>
  </si>
  <si>
    <t>2021225222111</t>
  </si>
  <si>
    <t>2021225222121</t>
  </si>
  <si>
    <t>2021225222131</t>
  </si>
  <si>
    <t>2021225222141</t>
  </si>
  <si>
    <t>2021225222151</t>
  </si>
  <si>
    <t>2021225222161</t>
  </si>
  <si>
    <t>2021225222171</t>
  </si>
  <si>
    <t>2021225222181</t>
  </si>
  <si>
    <t>2021225222991</t>
  </si>
  <si>
    <t>202122522311</t>
  </si>
  <si>
    <t>202122522321</t>
  </si>
  <si>
    <t>202122522411</t>
  </si>
  <si>
    <t>202122522511</t>
  </si>
  <si>
    <t>202122522521</t>
  </si>
  <si>
    <t>202122522531</t>
  </si>
  <si>
    <t>2021225225991</t>
  </si>
  <si>
    <t>202122522611</t>
  </si>
  <si>
    <t>202122522621</t>
  </si>
  <si>
    <t>202122522711</t>
  </si>
  <si>
    <t>202122522721</t>
  </si>
  <si>
    <t>202122522731</t>
  </si>
  <si>
    <t>202122522811</t>
  </si>
  <si>
    <t>202122522911</t>
  </si>
  <si>
    <t>202122522921</t>
  </si>
  <si>
    <t>2021225221011</t>
  </si>
  <si>
    <t>2021225221111</t>
  </si>
  <si>
    <t>2021225221121</t>
  </si>
  <si>
    <t>2021225221131</t>
  </si>
  <si>
    <t>2021225221141</t>
  </si>
  <si>
    <t>20212252211991</t>
  </si>
  <si>
    <t>2021225221211</t>
  </si>
  <si>
    <t>2021225221221</t>
  </si>
  <si>
    <t>2021225221311</t>
  </si>
  <si>
    <t>2021225221321</t>
  </si>
  <si>
    <t>2021225221331</t>
  </si>
  <si>
    <t>2021225221341</t>
  </si>
  <si>
    <t>2021225221351</t>
  </si>
  <si>
    <t>20212252213991</t>
  </si>
  <si>
    <t>2021225221411</t>
  </si>
  <si>
    <t>2021225221421</t>
  </si>
  <si>
    <t>2021225221431</t>
  </si>
  <si>
    <t>2021225221441</t>
  </si>
  <si>
    <t>20212252214991</t>
  </si>
  <si>
    <t>2021225221511</t>
  </si>
  <si>
    <t>2021225221611</t>
  </si>
  <si>
    <t>2021225221621</t>
  </si>
  <si>
    <t>2021225221631</t>
  </si>
  <si>
    <t>2021225221711</t>
  </si>
  <si>
    <t>2021225221712</t>
  </si>
  <si>
    <t>2021225221713</t>
  </si>
  <si>
    <t>2021225221714</t>
  </si>
  <si>
    <t>2021225221715</t>
  </si>
  <si>
    <t>20212252217199</t>
  </si>
  <si>
    <t>2021225221721</t>
  </si>
  <si>
    <t>2021225221722</t>
  </si>
  <si>
    <t>2021225221723</t>
  </si>
  <si>
    <t>2021225221724</t>
  </si>
  <si>
    <t>2021225221725</t>
  </si>
  <si>
    <t>20212252217299</t>
  </si>
  <si>
    <t>2021225221731</t>
  </si>
  <si>
    <t>2021225221732</t>
  </si>
  <si>
    <t>2021225221733</t>
  </si>
  <si>
    <t>2021225221734</t>
  </si>
  <si>
    <t>2021225221735</t>
  </si>
  <si>
    <t>20212252217399</t>
  </si>
  <si>
    <t>2021225221741</t>
  </si>
  <si>
    <t>2021225221742</t>
  </si>
  <si>
    <t>2021225221743</t>
  </si>
  <si>
    <t>2021225221744</t>
  </si>
  <si>
    <t>2021225221745</t>
  </si>
  <si>
    <t>20212252217499</t>
  </si>
  <si>
    <t>2021225221751</t>
  </si>
  <si>
    <t>2021225221752</t>
  </si>
  <si>
    <t>2021225221753</t>
  </si>
  <si>
    <t>2021225221754</t>
  </si>
  <si>
    <t>2021225221755</t>
  </si>
  <si>
    <t>20212252217599</t>
  </si>
  <si>
    <t>2021225221761</t>
  </si>
  <si>
    <t>2021225221762</t>
  </si>
  <si>
    <t>2021225221763</t>
  </si>
  <si>
    <t>2021225221764</t>
  </si>
  <si>
    <t>2021225221765</t>
  </si>
  <si>
    <t>20212252217699</t>
  </si>
  <si>
    <t>2021225221771</t>
  </si>
  <si>
    <t>2021225221772</t>
  </si>
  <si>
    <t>2021225221773</t>
  </si>
  <si>
    <t>2021225221774</t>
  </si>
  <si>
    <t>2021225221775</t>
  </si>
  <si>
    <t>20212252217799</t>
  </si>
  <si>
    <t>2021225221781</t>
  </si>
  <si>
    <t>2021225221782</t>
  </si>
  <si>
    <t>2021225221783</t>
  </si>
  <si>
    <t>2021225221784</t>
  </si>
  <si>
    <t>2021225221785</t>
  </si>
  <si>
    <t>20212252217899</t>
  </si>
  <si>
    <t>2021225221791</t>
  </si>
  <si>
    <t>2021225221792</t>
  </si>
  <si>
    <t>2021225221793</t>
  </si>
  <si>
    <t>2021225221794</t>
  </si>
  <si>
    <t>2021225221795</t>
  </si>
  <si>
    <t>20212252217999</t>
  </si>
  <si>
    <t>20212252217991</t>
  </si>
  <si>
    <t>20212252217992</t>
  </si>
  <si>
    <t>20212252217993</t>
  </si>
  <si>
    <t>20212252217994</t>
  </si>
  <si>
    <t>20212252217995</t>
  </si>
  <si>
    <t>202122522179999</t>
  </si>
  <si>
    <t>2021225221811</t>
  </si>
  <si>
    <t>2021225221821</t>
  </si>
  <si>
    <t>2021225221911</t>
  </si>
  <si>
    <t>2021225221921</t>
  </si>
  <si>
    <t>2021225221931</t>
  </si>
  <si>
    <t>2021225221941</t>
  </si>
  <si>
    <t>2021225221951</t>
  </si>
  <si>
    <t>2021225221961</t>
  </si>
  <si>
    <t>2021225221971</t>
  </si>
  <si>
    <t>2021225221981</t>
  </si>
  <si>
    <t>2021225221991</t>
  </si>
  <si>
    <t>2021225222011</t>
  </si>
  <si>
    <t>2021225222021</t>
  </si>
  <si>
    <t>2021225222031</t>
  </si>
  <si>
    <t>2021225222041</t>
  </si>
  <si>
    <t>20212252220991</t>
  </si>
  <si>
    <t>20212252221111</t>
  </si>
  <si>
    <t>20212252221211</t>
  </si>
  <si>
    <t>2021225222211</t>
  </si>
  <si>
    <t>2021225222311</t>
  </si>
  <si>
    <t>2021225222321</t>
  </si>
  <si>
    <t>2021225222331</t>
  </si>
  <si>
    <t>2021225222341</t>
  </si>
  <si>
    <t>2021225222351</t>
  </si>
  <si>
    <t>2021225222361</t>
  </si>
  <si>
    <t>2021225222371</t>
  </si>
  <si>
    <t>2021225222381</t>
  </si>
  <si>
    <t>2021225222391</t>
  </si>
  <si>
    <t>20212252223101</t>
  </si>
  <si>
    <t>20212252223111</t>
  </si>
  <si>
    <t>20212252223121</t>
  </si>
  <si>
    <t>20212252223131</t>
  </si>
  <si>
    <t>20212252223141</t>
  </si>
  <si>
    <t>20212252223151</t>
  </si>
  <si>
    <t>20212252223161</t>
  </si>
  <si>
    <t>20212252223171</t>
  </si>
  <si>
    <t>20212252223181</t>
  </si>
  <si>
    <t>2021225222411</t>
  </si>
  <si>
    <t>2021225222421</t>
  </si>
  <si>
    <t>2021225222431</t>
  </si>
  <si>
    <t>2021225222441</t>
  </si>
  <si>
    <t>2021225222451</t>
  </si>
  <si>
    <t>2021225222461</t>
  </si>
  <si>
    <t>20212252224991</t>
  </si>
  <si>
    <t>2021225222511</t>
  </si>
  <si>
    <t>2021225222521</t>
  </si>
  <si>
    <t>2021225222631</t>
  </si>
  <si>
    <t>2021225222641</t>
  </si>
  <si>
    <t>2021225222711</t>
  </si>
  <si>
    <t>2021225222811</t>
  </si>
  <si>
    <t>2021225222821</t>
  </si>
  <si>
    <t>2021225222911</t>
  </si>
  <si>
    <t>2021225222921</t>
  </si>
  <si>
    <t>2021225223011</t>
  </si>
  <si>
    <t>2021225223021</t>
  </si>
  <si>
    <t>2021225223031</t>
  </si>
  <si>
    <t>2021225223041</t>
  </si>
  <si>
    <t>2021225223051</t>
  </si>
  <si>
    <t>2021225223061</t>
  </si>
  <si>
    <t>2021225223071</t>
  </si>
  <si>
    <t>2021225223081</t>
  </si>
  <si>
    <t>2021225223091</t>
  </si>
  <si>
    <t>20212252230101</t>
  </si>
  <si>
    <t>20212252230111</t>
  </si>
  <si>
    <t>20212252230121</t>
  </si>
  <si>
    <t>20212252230131</t>
  </si>
  <si>
    <t>20212252230141</t>
  </si>
  <si>
    <t>20212252230151</t>
  </si>
  <si>
    <t>20212252230161</t>
  </si>
  <si>
    <t>20212252230171</t>
  </si>
  <si>
    <t>20212252230181</t>
  </si>
  <si>
    <t>20212252230991</t>
  </si>
  <si>
    <t>2021225223111</t>
  </si>
  <si>
    <t>2021225223121</t>
  </si>
  <si>
    <t>2021225223131</t>
  </si>
  <si>
    <t>2021225223141</t>
  </si>
  <si>
    <t>20212252231991</t>
  </si>
  <si>
    <t>2021225223211</t>
  </si>
  <si>
    <t>2021225223221</t>
  </si>
  <si>
    <t>2021225223231</t>
  </si>
  <si>
    <t>2021225223311</t>
  </si>
  <si>
    <t>2021225223321</t>
  </si>
  <si>
    <t>2021225223411</t>
  </si>
  <si>
    <t>2021225223421</t>
  </si>
  <si>
    <t>202122524111</t>
  </si>
  <si>
    <t>202122524121</t>
  </si>
  <si>
    <t>202122524131</t>
  </si>
  <si>
    <t>202122524211</t>
  </si>
  <si>
    <t>202122524221</t>
  </si>
  <si>
    <t>202122524231</t>
  </si>
  <si>
    <t>202122524241</t>
  </si>
  <si>
    <t>202122524251</t>
  </si>
  <si>
    <t>202122524261</t>
  </si>
  <si>
    <t>202122524271</t>
  </si>
  <si>
    <t>202122524281</t>
  </si>
  <si>
    <t>202122524291</t>
  </si>
  <si>
    <t>2021225242101</t>
  </si>
  <si>
    <t>2021225242111</t>
  </si>
  <si>
    <t>2021225242121</t>
  </si>
  <si>
    <t>2021225242131</t>
  </si>
  <si>
    <t>2021225242141</t>
  </si>
  <si>
    <t>2021225242151</t>
  </si>
  <si>
    <t>2021225242161</t>
  </si>
  <si>
    <t>2021225242171</t>
  </si>
  <si>
    <t>2021225242181</t>
  </si>
  <si>
    <t>2021225242991</t>
  </si>
  <si>
    <t>202122524311</t>
  </si>
  <si>
    <t>202122524321</t>
  </si>
  <si>
    <t>202122524411</t>
  </si>
  <si>
    <t>202122524511</t>
  </si>
  <si>
    <t>202122524521</t>
  </si>
  <si>
    <t>202122524531</t>
  </si>
  <si>
    <t>2021225245991</t>
  </si>
  <si>
    <t>202122524611</t>
  </si>
  <si>
    <t>202122524621</t>
  </si>
  <si>
    <t>202122524711</t>
  </si>
  <si>
    <t>202122524721</t>
  </si>
  <si>
    <t>202122524731</t>
  </si>
  <si>
    <t>202122524811</t>
  </si>
  <si>
    <t>202122524911</t>
  </si>
  <si>
    <t>202122524921</t>
  </si>
  <si>
    <t>2021225241011</t>
  </si>
  <si>
    <t>2021225241111</t>
  </si>
  <si>
    <t>2021225241121</t>
  </si>
  <si>
    <t>2021225241131</t>
  </si>
  <si>
    <t>2021225241141</t>
  </si>
  <si>
    <t>20212252411991</t>
  </si>
  <si>
    <t>2021225241211</t>
  </si>
  <si>
    <t>2021225241221</t>
  </si>
  <si>
    <t>2021225241311</t>
  </si>
  <si>
    <t>2021225241321</t>
  </si>
  <si>
    <t>2021225241331</t>
  </si>
  <si>
    <t>2021225241341</t>
  </si>
  <si>
    <t>2021225241351</t>
  </si>
  <si>
    <t>20212252413991</t>
  </si>
  <si>
    <t>2021225241411</t>
  </si>
  <si>
    <t>2021225241421</t>
  </si>
  <si>
    <t>2021225241431</t>
  </si>
  <si>
    <t>2021225241441</t>
  </si>
  <si>
    <t>20212252414991</t>
  </si>
  <si>
    <t>2021225241511</t>
  </si>
  <si>
    <t>2021225241611</t>
  </si>
  <si>
    <t>2021225241621</t>
  </si>
  <si>
    <t>2021225241631</t>
  </si>
  <si>
    <t>2021225241711</t>
  </si>
  <si>
    <t>2021225241712</t>
  </si>
  <si>
    <t>2021225241713</t>
  </si>
  <si>
    <t>2021225241714</t>
  </si>
  <si>
    <t>2021225241715</t>
  </si>
  <si>
    <t>20212252417199</t>
  </si>
  <si>
    <t>2021225241721</t>
  </si>
  <si>
    <t>2021225241722</t>
  </si>
  <si>
    <t>2021225241723</t>
  </si>
  <si>
    <t>2021225241724</t>
  </si>
  <si>
    <t>2021225241725</t>
  </si>
  <si>
    <t>20212252417299</t>
  </si>
  <si>
    <t>2021225241731</t>
  </si>
  <si>
    <t>2021225241732</t>
  </si>
  <si>
    <t>2021225241733</t>
  </si>
  <si>
    <t>2021225241734</t>
  </si>
  <si>
    <t>2021225241735</t>
  </si>
  <si>
    <t>20212252417399</t>
  </si>
  <si>
    <t>2021225241741</t>
  </si>
  <si>
    <t>2021225241742</t>
  </si>
  <si>
    <t>2021225241743</t>
  </si>
  <si>
    <t>2021225241744</t>
  </si>
  <si>
    <t>2021225241745</t>
  </si>
  <si>
    <t>20212252417499</t>
  </si>
  <si>
    <t>2021225241751</t>
  </si>
  <si>
    <t>2021225241752</t>
  </si>
  <si>
    <t>2021225241753</t>
  </si>
  <si>
    <t>2021225241754</t>
  </si>
  <si>
    <t>2021225241755</t>
  </si>
  <si>
    <t>20212252417599</t>
  </si>
  <si>
    <t>2021225241761</t>
  </si>
  <si>
    <t>2021225241762</t>
  </si>
  <si>
    <t>2021225241763</t>
  </si>
  <si>
    <t>2021225241764</t>
  </si>
  <si>
    <t>2021225241765</t>
  </si>
  <si>
    <t>20212252417699</t>
  </si>
  <si>
    <t>2021225241771</t>
  </si>
  <si>
    <t>2021225241772</t>
  </si>
  <si>
    <t>2021225241773</t>
  </si>
  <si>
    <t>2021225241774</t>
  </si>
  <si>
    <t>2021225241775</t>
  </si>
  <si>
    <t>20212252417799</t>
  </si>
  <si>
    <t>2021225241781</t>
  </si>
  <si>
    <t>2021225241782</t>
  </si>
  <si>
    <t>2021225241783</t>
  </si>
  <si>
    <t>2021225241784</t>
  </si>
  <si>
    <t>2021225241785</t>
  </si>
  <si>
    <t>20212252417899</t>
  </si>
  <si>
    <t>2021225241791</t>
  </si>
  <si>
    <t>2021225241792</t>
  </si>
  <si>
    <t>2021225241793</t>
  </si>
  <si>
    <t>2021225241794</t>
  </si>
  <si>
    <t>2021225241795</t>
  </si>
  <si>
    <t>20212252417999</t>
  </si>
  <si>
    <t>20212252417991</t>
  </si>
  <si>
    <t>20212252417992</t>
  </si>
  <si>
    <t>20212252417993</t>
  </si>
  <si>
    <t>20212252417994</t>
  </si>
  <si>
    <t>20212252417995</t>
  </si>
  <si>
    <t>202122524179999</t>
  </si>
  <si>
    <t>2021225241811</t>
  </si>
  <si>
    <t>2021225241821</t>
  </si>
  <si>
    <t>2021225241911</t>
  </si>
  <si>
    <t>2021225241921</t>
  </si>
  <si>
    <t>2021225241931</t>
  </si>
  <si>
    <t>2021225241941</t>
  </si>
  <si>
    <t>2021225241951</t>
  </si>
  <si>
    <t>2021225241961</t>
  </si>
  <si>
    <t>2021225241971</t>
  </si>
  <si>
    <t>2021225241981</t>
  </si>
  <si>
    <t>2021225241991</t>
  </si>
  <si>
    <t>2021225242011</t>
  </si>
  <si>
    <t>2021225242021</t>
  </si>
  <si>
    <t>2021225242031</t>
  </si>
  <si>
    <t>2021225242041</t>
  </si>
  <si>
    <t>20212252420991</t>
  </si>
  <si>
    <t>20212252421111</t>
  </si>
  <si>
    <t>20212252421211</t>
  </si>
  <si>
    <t>2021225242211</t>
  </si>
  <si>
    <t>2021225242311</t>
  </si>
  <si>
    <t>2021225242321</t>
  </si>
  <si>
    <t>2021225242331</t>
  </si>
  <si>
    <t>2021225242341</t>
  </si>
  <si>
    <t>2021225242351</t>
  </si>
  <si>
    <t>2021225242361</t>
  </si>
  <si>
    <t>2021225242371</t>
  </si>
  <si>
    <t>2021225242381</t>
  </si>
  <si>
    <t>2021225242391</t>
  </si>
  <si>
    <t>20212252423101</t>
  </si>
  <si>
    <t>20212252423111</t>
  </si>
  <si>
    <t>20212252423121</t>
  </si>
  <si>
    <t>20212252423131</t>
  </si>
  <si>
    <t>20212252423141</t>
  </si>
  <si>
    <t>20212252423151</t>
  </si>
  <si>
    <t>20212252423161</t>
  </si>
  <si>
    <t>20212252423171</t>
  </si>
  <si>
    <t>20212252423181</t>
  </si>
  <si>
    <t>2021225242411</t>
  </si>
  <si>
    <t>2021225242421</t>
  </si>
  <si>
    <t>2021225242431</t>
  </si>
  <si>
    <t>2021225242441</t>
  </si>
  <si>
    <t>2021225242451</t>
  </si>
  <si>
    <t>2021225242461</t>
  </si>
  <si>
    <t>20212252424991</t>
  </si>
  <si>
    <t>2021225242511</t>
  </si>
  <si>
    <t>2021225242521</t>
  </si>
  <si>
    <t>2021225242631</t>
  </si>
  <si>
    <t>2021225242641</t>
  </si>
  <si>
    <t>2021225242711</t>
  </si>
  <si>
    <t>2021225242811</t>
  </si>
  <si>
    <t>2021225242821</t>
  </si>
  <si>
    <t>2021225242911</t>
  </si>
  <si>
    <t>2021225242921</t>
  </si>
  <si>
    <t>2021225243011</t>
  </si>
  <si>
    <t>2021225243021</t>
  </si>
  <si>
    <t>2021225243031</t>
  </si>
  <si>
    <t>2021225243041</t>
  </si>
  <si>
    <t>2021225243051</t>
  </si>
  <si>
    <t>2021225243061</t>
  </si>
  <si>
    <t>2021225243071</t>
  </si>
  <si>
    <t>2021225243081</t>
  </si>
  <si>
    <t>2021225243091</t>
  </si>
  <si>
    <t>20212252430101</t>
  </si>
  <si>
    <t>20212252430111</t>
  </si>
  <si>
    <t>20212252430121</t>
  </si>
  <si>
    <t>20212252430131</t>
  </si>
  <si>
    <t>20212252430141</t>
  </si>
  <si>
    <t>20212252430151</t>
  </si>
  <si>
    <t>20212252430161</t>
  </si>
  <si>
    <t>20212252430171</t>
  </si>
  <si>
    <t>20212252430181</t>
  </si>
  <si>
    <t>20212252430991</t>
  </si>
  <si>
    <t>2021225243111</t>
  </si>
  <si>
    <t>2021225243121</t>
  </si>
  <si>
    <t>2021225243131</t>
  </si>
  <si>
    <t>2021225243141</t>
  </si>
  <si>
    <t>20212252431991</t>
  </si>
  <si>
    <t>2021225243211</t>
  </si>
  <si>
    <t>2021225243221</t>
  </si>
  <si>
    <t>2021225243231</t>
  </si>
  <si>
    <t>2021225243311</t>
  </si>
  <si>
    <t>2021225243321</t>
  </si>
  <si>
    <t>2021225243411</t>
  </si>
  <si>
    <t>2021225243421</t>
  </si>
  <si>
    <t>202122526111</t>
  </si>
  <si>
    <t>202122526121</t>
  </si>
  <si>
    <t>202122526131</t>
  </si>
  <si>
    <t>202122526211</t>
  </si>
  <si>
    <t>202122526221</t>
  </si>
  <si>
    <t>202122526231</t>
  </si>
  <si>
    <t>202122526241</t>
  </si>
  <si>
    <t>202122526251</t>
  </si>
  <si>
    <t>202122526261</t>
  </si>
  <si>
    <t>202122526271</t>
  </si>
  <si>
    <t>202122526281</t>
  </si>
  <si>
    <t>202122526291</t>
  </si>
  <si>
    <t>2021225262101</t>
  </si>
  <si>
    <t>2021225262111</t>
  </si>
  <si>
    <t>2021225262121</t>
  </si>
  <si>
    <t>2021225262131</t>
  </si>
  <si>
    <t>2021225262141</t>
  </si>
  <si>
    <t>2021225262151</t>
  </si>
  <si>
    <t>2021225262161</t>
  </si>
  <si>
    <t>2021225262171</t>
  </si>
  <si>
    <t>2021225262181</t>
  </si>
  <si>
    <t>2021225262991</t>
  </si>
  <si>
    <t>202122526311</t>
  </si>
  <si>
    <t>202122526321</t>
  </si>
  <si>
    <t>202122526411</t>
  </si>
  <si>
    <t>202122526511</t>
  </si>
  <si>
    <t>202122526521</t>
  </si>
  <si>
    <t>202122526531</t>
  </si>
  <si>
    <t>2021225265991</t>
  </si>
  <si>
    <t>202122526611</t>
  </si>
  <si>
    <t>202122526621</t>
  </si>
  <si>
    <t>202122526711</t>
  </si>
  <si>
    <t>202122526721</t>
  </si>
  <si>
    <t>202122526731</t>
  </si>
  <si>
    <t>202122526811</t>
  </si>
  <si>
    <t>202122526911</t>
  </si>
  <si>
    <t>202122526921</t>
  </si>
  <si>
    <t>2021225261011</t>
  </si>
  <si>
    <t>2021225261111</t>
  </si>
  <si>
    <t>2021225261121</t>
  </si>
  <si>
    <t>2021225261131</t>
  </si>
  <si>
    <t>2021225261141</t>
  </si>
  <si>
    <t>20212252611991</t>
  </si>
  <si>
    <t>2021225261211</t>
  </si>
  <si>
    <t>2021225261221</t>
  </si>
  <si>
    <t>2021225261311</t>
  </si>
  <si>
    <t>2021225261321</t>
  </si>
  <si>
    <t>2021225261331</t>
  </si>
  <si>
    <t>2021225261341</t>
  </si>
  <si>
    <t>2021225261351</t>
  </si>
  <si>
    <t>20212252613991</t>
  </si>
  <si>
    <t>2021225261411</t>
  </si>
  <si>
    <t>2021225261421</t>
  </si>
  <si>
    <t>2021225261431</t>
  </si>
  <si>
    <t>2021225261441</t>
  </si>
  <si>
    <t>20212252614991</t>
  </si>
  <si>
    <t>2021225261511</t>
  </si>
  <si>
    <t>2021225261611</t>
  </si>
  <si>
    <t>2021225261621</t>
  </si>
  <si>
    <t>2021225261631</t>
  </si>
  <si>
    <t>2021225261711</t>
  </si>
  <si>
    <t>2021225261712</t>
  </si>
  <si>
    <t>2021225261713</t>
  </si>
  <si>
    <t>2021225261714</t>
  </si>
  <si>
    <t>2021225261715</t>
  </si>
  <si>
    <t>20212252617199</t>
  </si>
  <si>
    <t>2021225261721</t>
  </si>
  <si>
    <t>2021225261722</t>
  </si>
  <si>
    <t>2021225261723</t>
  </si>
  <si>
    <t>2021225261724</t>
  </si>
  <si>
    <t>2021225261725</t>
  </si>
  <si>
    <t>20212252617299</t>
  </si>
  <si>
    <t>2021225261731</t>
  </si>
  <si>
    <t>2021225261732</t>
  </si>
  <si>
    <t>2021225261733</t>
  </si>
  <si>
    <t>2021225261734</t>
  </si>
  <si>
    <t>2021225261735</t>
  </si>
  <si>
    <t>20212252617399</t>
  </si>
  <si>
    <t>2021225261741</t>
  </si>
  <si>
    <t>2021225261742</t>
  </si>
  <si>
    <t>2021225261743</t>
  </si>
  <si>
    <t>2021225261744</t>
  </si>
  <si>
    <t>2021225261745</t>
  </si>
  <si>
    <t>20212252617499</t>
  </si>
  <si>
    <t>2021225261751</t>
  </si>
  <si>
    <t>2021225261752</t>
  </si>
  <si>
    <t>2021225261753</t>
  </si>
  <si>
    <t>2021225261754</t>
  </si>
  <si>
    <t>2021225261755</t>
  </si>
  <si>
    <t>20212252617599</t>
  </si>
  <si>
    <t>2021225261761</t>
  </si>
  <si>
    <t>2021225261762</t>
  </si>
  <si>
    <t>2021225261763</t>
  </si>
  <si>
    <t>2021225261764</t>
  </si>
  <si>
    <t>2021225261765</t>
  </si>
  <si>
    <t>20212252617699</t>
  </si>
  <si>
    <t>2021225261771</t>
  </si>
  <si>
    <t>2021225261772</t>
  </si>
  <si>
    <t>2021225261773</t>
  </si>
  <si>
    <t>2021225261774</t>
  </si>
  <si>
    <t>2021225261775</t>
  </si>
  <si>
    <t>20212252617799</t>
  </si>
  <si>
    <t>2021225261781</t>
  </si>
  <si>
    <t>2021225261782</t>
  </si>
  <si>
    <t>2021225261783</t>
  </si>
  <si>
    <t>2021225261784</t>
  </si>
  <si>
    <t>2021225261785</t>
  </si>
  <si>
    <t>20212252617899</t>
  </si>
  <si>
    <t>2021225261791</t>
  </si>
  <si>
    <t>2021225261792</t>
  </si>
  <si>
    <t>2021225261793</t>
  </si>
  <si>
    <t>2021225261794</t>
  </si>
  <si>
    <t>2021225261795</t>
  </si>
  <si>
    <t>20212252617999</t>
  </si>
  <si>
    <t>20212252617991</t>
  </si>
  <si>
    <t>20212252617992</t>
  </si>
  <si>
    <t>20212252617993</t>
  </si>
  <si>
    <t>20212252617994</t>
  </si>
  <si>
    <t>20212252617995</t>
  </si>
  <si>
    <t>202122526179999</t>
  </si>
  <si>
    <t>2021225261811</t>
  </si>
  <si>
    <t>2021225261821</t>
  </si>
  <si>
    <t>2021225261911</t>
  </si>
  <si>
    <t>2021225261921</t>
  </si>
  <si>
    <t>2021225261931</t>
  </si>
  <si>
    <t>2021225261941</t>
  </si>
  <si>
    <t>2021225261951</t>
  </si>
  <si>
    <t>2021225261961</t>
  </si>
  <si>
    <t>2021225261971</t>
  </si>
  <si>
    <t>2021225261981</t>
  </si>
  <si>
    <t>2021225261991</t>
  </si>
  <si>
    <t>2021225262011</t>
  </si>
  <si>
    <t>2021225262021</t>
  </si>
  <si>
    <t>2021225262031</t>
  </si>
  <si>
    <t>2021225262041</t>
  </si>
  <si>
    <t>20212252620991</t>
  </si>
  <si>
    <t>20212252621111</t>
  </si>
  <si>
    <t>20212252621211</t>
  </si>
  <si>
    <t>2021225262211</t>
  </si>
  <si>
    <t>2021225262311</t>
  </si>
  <si>
    <t>2021225262321</t>
  </si>
  <si>
    <t>2021225262331</t>
  </si>
  <si>
    <t>2021225262341</t>
  </si>
  <si>
    <t>2021225262351</t>
  </si>
  <si>
    <t>2021225262361</t>
  </si>
  <si>
    <t>2021225262371</t>
  </si>
  <si>
    <t>2021225262381</t>
  </si>
  <si>
    <t>2021225262391</t>
  </si>
  <si>
    <t>20212252623101</t>
  </si>
  <si>
    <t>20212252623111</t>
  </si>
  <si>
    <t>20212252623121</t>
  </si>
  <si>
    <t>20212252623131</t>
  </si>
  <si>
    <t>20212252623141</t>
  </si>
  <si>
    <t>20212252623151</t>
  </si>
  <si>
    <t>20212252623161</t>
  </si>
  <si>
    <t>20212252623171</t>
  </si>
  <si>
    <t>20212252623181</t>
  </si>
  <si>
    <t>2021225262411</t>
  </si>
  <si>
    <t>2021225262421</t>
  </si>
  <si>
    <t>2021225262431</t>
  </si>
  <si>
    <t>2021225262441</t>
  </si>
  <si>
    <t>2021225262451</t>
  </si>
  <si>
    <t>2021225262461</t>
  </si>
  <si>
    <t>20212252624991</t>
  </si>
  <si>
    <t>2021225262511</t>
  </si>
  <si>
    <t>2021225262521</t>
  </si>
  <si>
    <t>2021225262631</t>
  </si>
  <si>
    <t>2021225262641</t>
  </si>
  <si>
    <t>2021225262711</t>
  </si>
  <si>
    <t>2021225262811</t>
  </si>
  <si>
    <t>2021225262821</t>
  </si>
  <si>
    <t>2021225262911</t>
  </si>
  <si>
    <t>2021225262921</t>
  </si>
  <si>
    <t>2021225263011</t>
  </si>
  <si>
    <t>2021225263021</t>
  </si>
  <si>
    <t>2021225263031</t>
  </si>
  <si>
    <t>2021225263041</t>
  </si>
  <si>
    <t>2021225263051</t>
  </si>
  <si>
    <t>2021225263061</t>
  </si>
  <si>
    <t>2021225263071</t>
  </si>
  <si>
    <t>2021225263081</t>
  </si>
  <si>
    <t>2021225263091</t>
  </si>
  <si>
    <t>20212252630101</t>
  </si>
  <si>
    <t>20212252630111</t>
  </si>
  <si>
    <t>20212252630121</t>
  </si>
  <si>
    <t>20212252630131</t>
  </si>
  <si>
    <t>20212252630141</t>
  </si>
  <si>
    <t>20212252630151</t>
  </si>
  <si>
    <t>20212252630161</t>
  </si>
  <si>
    <t>20212252630171</t>
  </si>
  <si>
    <t>20212252630181</t>
  </si>
  <si>
    <t>20212252630991</t>
  </si>
  <si>
    <t>2021225263111</t>
  </si>
  <si>
    <t>2021225263121</t>
  </si>
  <si>
    <t>2021225263131</t>
  </si>
  <si>
    <t>2021225263141</t>
  </si>
  <si>
    <t>20212252631991</t>
  </si>
  <si>
    <t>2021225263211</t>
  </si>
  <si>
    <t>2021225263221</t>
  </si>
  <si>
    <t>2021225263231</t>
  </si>
  <si>
    <t>2021225263311</t>
  </si>
  <si>
    <t>2021225263321</t>
  </si>
  <si>
    <t>2021225263411</t>
  </si>
  <si>
    <t>2021225263421</t>
  </si>
  <si>
    <t>202122528111</t>
  </si>
  <si>
    <t>202122528121</t>
  </si>
  <si>
    <t>202122528131</t>
  </si>
  <si>
    <t>202122528211</t>
  </si>
  <si>
    <t>202122528221</t>
  </si>
  <si>
    <t>202122528231</t>
  </si>
  <si>
    <t>202122528241</t>
  </si>
  <si>
    <t>202122528251</t>
  </si>
  <si>
    <t>202122528261</t>
  </si>
  <si>
    <t>202122528271</t>
  </si>
  <si>
    <t>202122528281</t>
  </si>
  <si>
    <t>202122528291</t>
  </si>
  <si>
    <t>2021225282101</t>
  </si>
  <si>
    <t>2021225282111</t>
  </si>
  <si>
    <t>2021225282121</t>
  </si>
  <si>
    <t>2021225282131</t>
  </si>
  <si>
    <t>2021225282141</t>
  </si>
  <si>
    <t>2021225282151</t>
  </si>
  <si>
    <t>2021225282161</t>
  </si>
  <si>
    <t>2021225282171</t>
  </si>
  <si>
    <t>2021225282181</t>
  </si>
  <si>
    <t>2021225282991</t>
  </si>
  <si>
    <t>202122528311</t>
  </si>
  <si>
    <t>202122528321</t>
  </si>
  <si>
    <t>202122528411</t>
  </si>
  <si>
    <t>202122528511</t>
  </si>
  <si>
    <t>202122528521</t>
  </si>
  <si>
    <t>202122528531</t>
  </si>
  <si>
    <t>2021225285991</t>
  </si>
  <si>
    <t>202122528611</t>
  </si>
  <si>
    <t>202122528621</t>
  </si>
  <si>
    <t>202122528711</t>
  </si>
  <si>
    <t>202122528721</t>
  </si>
  <si>
    <t>202122528731</t>
  </si>
  <si>
    <t>202122528811</t>
  </si>
  <si>
    <t>202122528911</t>
  </si>
  <si>
    <t>202122528921</t>
  </si>
  <si>
    <t>2021225281011</t>
  </si>
  <si>
    <t>2021225281111</t>
  </si>
  <si>
    <t>2021225281121</t>
  </si>
  <si>
    <t>2021225281131</t>
  </si>
  <si>
    <t>2021225281141</t>
  </si>
  <si>
    <t>20212252811991</t>
  </si>
  <si>
    <t>2021225281211</t>
  </si>
  <si>
    <t>2021225281221</t>
  </si>
  <si>
    <t>2021225281311</t>
  </si>
  <si>
    <t>2021225281321</t>
  </si>
  <si>
    <t>2021225281331</t>
  </si>
  <si>
    <t>2021225281341</t>
  </si>
  <si>
    <t>2021225281351</t>
  </si>
  <si>
    <t>20212252813991</t>
  </si>
  <si>
    <t>2021225281411</t>
  </si>
  <si>
    <t>2021225281421</t>
  </si>
  <si>
    <t>2021225281431</t>
  </si>
  <si>
    <t>2021225281441</t>
  </si>
  <si>
    <t>20212252814991</t>
  </si>
  <si>
    <t>2021225281511</t>
  </si>
  <si>
    <t>2021225281611</t>
  </si>
  <si>
    <t>2021225281621</t>
  </si>
  <si>
    <t>2021225281631</t>
  </si>
  <si>
    <t>2021225281711</t>
  </si>
  <si>
    <t>2021225281712</t>
  </si>
  <si>
    <t>2021225281713</t>
  </si>
  <si>
    <t>2021225281714</t>
  </si>
  <si>
    <t>2021225281715</t>
  </si>
  <si>
    <t>20212252817199</t>
  </si>
  <si>
    <t>2021225281721</t>
  </si>
  <si>
    <t>2021225281722</t>
  </si>
  <si>
    <t>2021225281723</t>
  </si>
  <si>
    <t>2021225281724</t>
  </si>
  <si>
    <t>2021225281725</t>
  </si>
  <si>
    <t>20212252817299</t>
  </si>
  <si>
    <t>2021225281731</t>
  </si>
  <si>
    <t>2021225281732</t>
  </si>
  <si>
    <t>2021225281733</t>
  </si>
  <si>
    <t>2021225281734</t>
  </si>
  <si>
    <t>2021225281735</t>
  </si>
  <si>
    <t>20212252817399</t>
  </si>
  <si>
    <t>2021225281741</t>
  </si>
  <si>
    <t>2021225281742</t>
  </si>
  <si>
    <t>2021225281743</t>
  </si>
  <si>
    <t>2021225281744</t>
  </si>
  <si>
    <t>2021225281745</t>
  </si>
  <si>
    <t>20212252817499</t>
  </si>
  <si>
    <t>2021225281751</t>
  </si>
  <si>
    <t>2021225281752</t>
  </si>
  <si>
    <t>2021225281753</t>
  </si>
  <si>
    <t>2021225281754</t>
  </si>
  <si>
    <t>2021225281755</t>
  </si>
  <si>
    <t>20212252817599</t>
  </si>
  <si>
    <t>2021225281761</t>
  </si>
  <si>
    <t>2021225281762</t>
  </si>
  <si>
    <t>2021225281763</t>
  </si>
  <si>
    <t>2021225281764</t>
  </si>
  <si>
    <t>2021225281765</t>
  </si>
  <si>
    <t>20212252817699</t>
  </si>
  <si>
    <t>2021225281771</t>
  </si>
  <si>
    <t>2021225281772</t>
  </si>
  <si>
    <t>2021225281773</t>
  </si>
  <si>
    <t>2021225281774</t>
  </si>
  <si>
    <t>2021225281775</t>
  </si>
  <si>
    <t>20212252817799</t>
  </si>
  <si>
    <t>2021225281781</t>
  </si>
  <si>
    <t>2021225281782</t>
  </si>
  <si>
    <t>2021225281783</t>
  </si>
  <si>
    <t>2021225281784</t>
  </si>
  <si>
    <t>2021225281785</t>
  </si>
  <si>
    <t>20212252817899</t>
  </si>
  <si>
    <t>2021225281791</t>
  </si>
  <si>
    <t>2021225281792</t>
  </si>
  <si>
    <t>2021225281793</t>
  </si>
  <si>
    <t>2021225281794</t>
  </si>
  <si>
    <t>2021225281795</t>
  </si>
  <si>
    <t>20212252817999</t>
  </si>
  <si>
    <t>20212252817991</t>
  </si>
  <si>
    <t>20212252817992</t>
  </si>
  <si>
    <t>20212252817993</t>
  </si>
  <si>
    <t>20212252817994</t>
  </si>
  <si>
    <t>20212252817995</t>
  </si>
  <si>
    <t>202122528179999</t>
  </si>
  <si>
    <t>2021225281811</t>
  </si>
  <si>
    <t>2021225281821</t>
  </si>
  <si>
    <t>2021225281911</t>
  </si>
  <si>
    <t>2021225281921</t>
  </si>
  <si>
    <t>2021225281931</t>
  </si>
  <si>
    <t>2021225281941</t>
  </si>
  <si>
    <t>2021225281951</t>
  </si>
  <si>
    <t>2021225281961</t>
  </si>
  <si>
    <t>2021225281971</t>
  </si>
  <si>
    <t>2021225281981</t>
  </si>
  <si>
    <t>2021225281991</t>
  </si>
  <si>
    <t>2021225282011</t>
  </si>
  <si>
    <t>2021225282021</t>
  </si>
  <si>
    <t>2021225282031</t>
  </si>
  <si>
    <t>2021225282041</t>
  </si>
  <si>
    <t>20212252820991</t>
  </si>
  <si>
    <t>20212252821111</t>
  </si>
  <si>
    <t>20212252821211</t>
  </si>
  <si>
    <t>2021225282211</t>
  </si>
  <si>
    <t>2021225282311</t>
  </si>
  <si>
    <t>2021225282321</t>
  </si>
  <si>
    <t>2021225282331</t>
  </si>
  <si>
    <t>2021225282341</t>
  </si>
  <si>
    <t>2021225282351</t>
  </si>
  <si>
    <t>2021225282361</t>
  </si>
  <si>
    <t>2021225282371</t>
  </si>
  <si>
    <t>2021225282381</t>
  </si>
  <si>
    <t>2021225282391</t>
  </si>
  <si>
    <t>20212252823101</t>
  </si>
  <si>
    <t>20212252823111</t>
  </si>
  <si>
    <t>20212252823121</t>
  </si>
  <si>
    <t>20212252823131</t>
  </si>
  <si>
    <t>20212252823141</t>
  </si>
  <si>
    <t>20212252823151</t>
  </si>
  <si>
    <t>20212252823161</t>
  </si>
  <si>
    <t>20212252823171</t>
  </si>
  <si>
    <t>20212252823181</t>
  </si>
  <si>
    <t>2021225282411</t>
  </si>
  <si>
    <t>2021225282421</t>
  </si>
  <si>
    <t>2021225282431</t>
  </si>
  <si>
    <t>2021225282441</t>
  </si>
  <si>
    <t>2021225282451</t>
  </si>
  <si>
    <t>2021225282461</t>
  </si>
  <si>
    <t>20212252824991</t>
  </si>
  <si>
    <t>2021225282511</t>
  </si>
  <si>
    <t>2021225282521</t>
  </si>
  <si>
    <t>2021225282631</t>
  </si>
  <si>
    <t>2021225282641</t>
  </si>
  <si>
    <t>2021225282711</t>
  </si>
  <si>
    <t>2021225282811</t>
  </si>
  <si>
    <t>2021225282821</t>
  </si>
  <si>
    <t>2021225282911</t>
  </si>
  <si>
    <t>2021225282921</t>
  </si>
  <si>
    <t>2021225283011</t>
  </si>
  <si>
    <t>2021225283021</t>
  </si>
  <si>
    <t>2021225283031</t>
  </si>
  <si>
    <t>2021225283041</t>
  </si>
  <si>
    <t>2021225283051</t>
  </si>
  <si>
    <t>2021225283061</t>
  </si>
  <si>
    <t>2021225283071</t>
  </si>
  <si>
    <t>2021225283081</t>
  </si>
  <si>
    <t>2021225283091</t>
  </si>
  <si>
    <t>20212252830101</t>
  </si>
  <si>
    <t>20212252830111</t>
  </si>
  <si>
    <t>20212252830121</t>
  </si>
  <si>
    <t>20212252830131</t>
  </si>
  <si>
    <t>20212252830141</t>
  </si>
  <si>
    <t>20212252830151</t>
  </si>
  <si>
    <t>20212252830161</t>
  </si>
  <si>
    <t>20212252830171</t>
  </si>
  <si>
    <t>20212252830181</t>
  </si>
  <si>
    <t>20212252830991</t>
  </si>
  <si>
    <t>2021225283111</t>
  </si>
  <si>
    <t>2021225283121</t>
  </si>
  <si>
    <t>2021225283131</t>
  </si>
  <si>
    <t>2021225283141</t>
  </si>
  <si>
    <t>20212252831991</t>
  </si>
  <si>
    <t>2021225283211</t>
  </si>
  <si>
    <t>2021225283221</t>
  </si>
  <si>
    <t>2021225283231</t>
  </si>
  <si>
    <t>2021225283311</t>
  </si>
  <si>
    <t>2021225283321</t>
  </si>
  <si>
    <t>2021225283411</t>
  </si>
  <si>
    <t>2021225283421</t>
  </si>
  <si>
    <t>202122530111</t>
  </si>
  <si>
    <t>202122530121</t>
  </si>
  <si>
    <t>202122530131</t>
  </si>
  <si>
    <t>202122530211</t>
  </si>
  <si>
    <t>202122530221</t>
  </si>
  <si>
    <t>202122530231</t>
  </si>
  <si>
    <t>202122530241</t>
  </si>
  <si>
    <t>202122530251</t>
  </si>
  <si>
    <t>202122530261</t>
  </si>
  <si>
    <t>202122530271</t>
  </si>
  <si>
    <t>202122530281</t>
  </si>
  <si>
    <t>202122530291</t>
  </si>
  <si>
    <t>2021225302101</t>
  </si>
  <si>
    <t>2021225302111</t>
  </si>
  <si>
    <t>2021225302121</t>
  </si>
  <si>
    <t>2021225302131</t>
  </si>
  <si>
    <t>2021225302141</t>
  </si>
  <si>
    <t>2021225302151</t>
  </si>
  <si>
    <t>2021225302161</t>
  </si>
  <si>
    <t>2021225302171</t>
  </si>
  <si>
    <t>2021225302181</t>
  </si>
  <si>
    <t>2021225302991</t>
  </si>
  <si>
    <t>202122530311</t>
  </si>
  <si>
    <t>202122530321</t>
  </si>
  <si>
    <t>202122530411</t>
  </si>
  <si>
    <t>202122530511</t>
  </si>
  <si>
    <t>202122530521</t>
  </si>
  <si>
    <t>202122530531</t>
  </si>
  <si>
    <t>2021225305991</t>
  </si>
  <si>
    <t>202122530611</t>
  </si>
  <si>
    <t>202122530621</t>
  </si>
  <si>
    <t>202122530711</t>
  </si>
  <si>
    <t>202122530721</t>
  </si>
  <si>
    <t>202122530731</t>
  </si>
  <si>
    <t>202122530811</t>
  </si>
  <si>
    <t>202122530911</t>
  </si>
  <si>
    <t>202122530921</t>
  </si>
  <si>
    <t>2021225301011</t>
  </si>
  <si>
    <t>2021225301111</t>
  </si>
  <si>
    <t>2021225301121</t>
  </si>
  <si>
    <t>2021225301131</t>
  </si>
  <si>
    <t>2021225301141</t>
  </si>
  <si>
    <t>20212253011991</t>
  </si>
  <si>
    <t>2021225301211</t>
  </si>
  <si>
    <t>2021225301221</t>
  </si>
  <si>
    <t>2021225301311</t>
  </si>
  <si>
    <t>2021225301321</t>
  </si>
  <si>
    <t>2021225301331</t>
  </si>
  <si>
    <t>2021225301341</t>
  </si>
  <si>
    <t>2021225301351</t>
  </si>
  <si>
    <t>20212253013991</t>
  </si>
  <si>
    <t>2021225301411</t>
  </si>
  <si>
    <t>2021225301421</t>
  </si>
  <si>
    <t>2021225301431</t>
  </si>
  <si>
    <t>2021225301441</t>
  </si>
  <si>
    <t>20212253014991</t>
  </si>
  <si>
    <t>2021225301511</t>
  </si>
  <si>
    <t>2021225301611</t>
  </si>
  <si>
    <t>2021225301621</t>
  </si>
  <si>
    <t>2021225301631</t>
  </si>
  <si>
    <t>2021225301711</t>
  </si>
  <si>
    <t>2021225301712</t>
  </si>
  <si>
    <t>2021225301713</t>
  </si>
  <si>
    <t>2021225301714</t>
  </si>
  <si>
    <t>2021225301715</t>
  </si>
  <si>
    <t>20212253017199</t>
  </si>
  <si>
    <t>2021225301721</t>
  </si>
  <si>
    <t>2021225301722</t>
  </si>
  <si>
    <t>2021225301723</t>
  </si>
  <si>
    <t>2021225301724</t>
  </si>
  <si>
    <t>2021225301725</t>
  </si>
  <si>
    <t>20212253017299</t>
  </si>
  <si>
    <t>2021225301731</t>
  </si>
  <si>
    <t>2021225301732</t>
  </si>
  <si>
    <t>2021225301733</t>
  </si>
  <si>
    <t>2021225301734</t>
  </si>
  <si>
    <t>2021225301735</t>
  </si>
  <si>
    <t>20212253017399</t>
  </si>
  <si>
    <t>2021225301741</t>
  </si>
  <si>
    <t>2021225301742</t>
  </si>
  <si>
    <t>2021225301743</t>
  </si>
  <si>
    <t>2021225301744</t>
  </si>
  <si>
    <t>2021225301745</t>
  </si>
  <si>
    <t>20212253017499</t>
  </si>
  <si>
    <t>2021225301751</t>
  </si>
  <si>
    <t>2021225301752</t>
  </si>
  <si>
    <t>2021225301753</t>
  </si>
  <si>
    <t>2021225301754</t>
  </si>
  <si>
    <t>2021225301755</t>
  </si>
  <si>
    <t>20212253017599</t>
  </si>
  <si>
    <t>2021225301761</t>
  </si>
  <si>
    <t>2021225301762</t>
  </si>
  <si>
    <t>2021225301763</t>
  </si>
  <si>
    <t>2021225301764</t>
  </si>
  <si>
    <t>2021225301765</t>
  </si>
  <si>
    <t>20212253017699</t>
  </si>
  <si>
    <t>2021225301771</t>
  </si>
  <si>
    <t>2021225301772</t>
  </si>
  <si>
    <t>2021225301773</t>
  </si>
  <si>
    <t>2021225301774</t>
  </si>
  <si>
    <t>2021225301775</t>
  </si>
  <si>
    <t>20212253017799</t>
  </si>
  <si>
    <t>2021225301781</t>
  </si>
  <si>
    <t>2021225301782</t>
  </si>
  <si>
    <t>2021225301783</t>
  </si>
  <si>
    <t>2021225301784</t>
  </si>
  <si>
    <t>2021225301785</t>
  </si>
  <si>
    <t>20212253017899</t>
  </si>
  <si>
    <t>2021225301791</t>
  </si>
  <si>
    <t>2021225301792</t>
  </si>
  <si>
    <t>2021225301793</t>
  </si>
  <si>
    <t>2021225301794</t>
  </si>
  <si>
    <t>2021225301795</t>
  </si>
  <si>
    <t>20212253017999</t>
  </si>
  <si>
    <t>20212253017991</t>
  </si>
  <si>
    <t>20212253017992</t>
  </si>
  <si>
    <t>20212253017993</t>
  </si>
  <si>
    <t>20212253017994</t>
  </si>
  <si>
    <t>20212253017995</t>
  </si>
  <si>
    <t>202122530179999</t>
  </si>
  <si>
    <t>2021225301811</t>
  </si>
  <si>
    <t>2021225301821</t>
  </si>
  <si>
    <t>2021225301911</t>
  </si>
  <si>
    <t>2021225301921</t>
  </si>
  <si>
    <t>2021225301931</t>
  </si>
  <si>
    <t>2021225301941</t>
  </si>
  <si>
    <t>2021225301951</t>
  </si>
  <si>
    <t>2021225301961</t>
  </si>
  <si>
    <t>2021225301971</t>
  </si>
  <si>
    <t>2021225301981</t>
  </si>
  <si>
    <t>2021225301991</t>
  </si>
  <si>
    <t>2021225302011</t>
  </si>
  <si>
    <t>2021225302021</t>
  </si>
  <si>
    <t>2021225302031</t>
  </si>
  <si>
    <t>2021225302041</t>
  </si>
  <si>
    <t>20212253020991</t>
  </si>
  <si>
    <t>20212253021111</t>
  </si>
  <si>
    <t>20212253021211</t>
  </si>
  <si>
    <t>2021225302211</t>
  </si>
  <si>
    <t>2021225302311</t>
  </si>
  <si>
    <t>2021225302321</t>
  </si>
  <si>
    <t>2021225302331</t>
  </si>
  <si>
    <t>2021225302341</t>
  </si>
  <si>
    <t>2021225302351</t>
  </si>
  <si>
    <t>2021225302361</t>
  </si>
  <si>
    <t>2021225302371</t>
  </si>
  <si>
    <t>2021225302381</t>
  </si>
  <si>
    <t>2021225302391</t>
  </si>
  <si>
    <t>20212253023101</t>
  </si>
  <si>
    <t>20212253023111</t>
  </si>
  <si>
    <t>20212253023121</t>
  </si>
  <si>
    <t>20212253023131</t>
  </si>
  <si>
    <t>20212253023141</t>
  </si>
  <si>
    <t>20212253023151</t>
  </si>
  <si>
    <t>20212253023161</t>
  </si>
  <si>
    <t>20212253023171</t>
  </si>
  <si>
    <t>20212253023181</t>
  </si>
  <si>
    <t>2021225302411</t>
  </si>
  <si>
    <t>2021225302421</t>
  </si>
  <si>
    <t>2021225302431</t>
  </si>
  <si>
    <t>2021225302441</t>
  </si>
  <si>
    <t>2021225302451</t>
  </si>
  <si>
    <t>2021225302461</t>
  </si>
  <si>
    <t>20212253024991</t>
  </si>
  <si>
    <t>2021225302511</t>
  </si>
  <si>
    <t>2021225302521</t>
  </si>
  <si>
    <t>2021225302631</t>
  </si>
  <si>
    <t>2021225302641</t>
  </si>
  <si>
    <t>2021225302711</t>
  </si>
  <si>
    <t>2021225302811</t>
  </si>
  <si>
    <t>2021225302821</t>
  </si>
  <si>
    <t>2021225302911</t>
  </si>
  <si>
    <t>2021225302921</t>
  </si>
  <si>
    <t>2021225303011</t>
  </si>
  <si>
    <t>2021225303021</t>
  </si>
  <si>
    <t>2021225303031</t>
  </si>
  <si>
    <t>2021225303041</t>
  </si>
  <si>
    <t>2021225303051</t>
  </si>
  <si>
    <t>2021225303061</t>
  </si>
  <si>
    <t>2021225303071</t>
  </si>
  <si>
    <t>2021225303081</t>
  </si>
  <si>
    <t>2021225303091</t>
  </si>
  <si>
    <t>20212253030101</t>
  </si>
  <si>
    <t>20212253030111</t>
  </si>
  <si>
    <t>20212253030121</t>
  </si>
  <si>
    <t>20212253030131</t>
  </si>
  <si>
    <t>20212253030141</t>
  </si>
  <si>
    <t>20212253030151</t>
  </si>
  <si>
    <t>20212253030161</t>
  </si>
  <si>
    <t>20212253030171</t>
  </si>
  <si>
    <t>20212253030181</t>
  </si>
  <si>
    <t>20212253030991</t>
  </si>
  <si>
    <t>2021225303111</t>
  </si>
  <si>
    <t>2021225303121</t>
  </si>
  <si>
    <t>2021225303131</t>
  </si>
  <si>
    <t>2021225303141</t>
  </si>
  <si>
    <t>20212253031991</t>
  </si>
  <si>
    <t>2021225303211</t>
  </si>
  <si>
    <t>2021225303221</t>
  </si>
  <si>
    <t>2021225303231</t>
  </si>
  <si>
    <t>2021225303311</t>
  </si>
  <si>
    <t>2021225303321</t>
  </si>
  <si>
    <t>2021225303411</t>
  </si>
  <si>
    <t>2021225303421</t>
  </si>
  <si>
    <t>202122532111</t>
  </si>
  <si>
    <t>202122532121</t>
  </si>
  <si>
    <t>202122532131</t>
  </si>
  <si>
    <t>202122532211</t>
  </si>
  <si>
    <t>202122532221</t>
  </si>
  <si>
    <t>202122532231</t>
  </si>
  <si>
    <t>202122532241</t>
  </si>
  <si>
    <t>202122532251</t>
  </si>
  <si>
    <t>202122532261</t>
  </si>
  <si>
    <t>202122532271</t>
  </si>
  <si>
    <t>202122532281</t>
  </si>
  <si>
    <t>202122532291</t>
  </si>
  <si>
    <t>2021225322101</t>
  </si>
  <si>
    <t>2021225322111</t>
  </si>
  <si>
    <t>2021225322121</t>
  </si>
  <si>
    <t>2021225322131</t>
  </si>
  <si>
    <t>2021225322141</t>
  </si>
  <si>
    <t>2021225322151</t>
  </si>
  <si>
    <t>2021225322161</t>
  </si>
  <si>
    <t>2021225322171</t>
  </si>
  <si>
    <t>2021225322181</t>
  </si>
  <si>
    <t>2021225322991</t>
  </si>
  <si>
    <t>202122532311</t>
  </si>
  <si>
    <t>202122532321</t>
  </si>
  <si>
    <t>202122532411</t>
  </si>
  <si>
    <t>202122532511</t>
  </si>
  <si>
    <t>202122532521</t>
  </si>
  <si>
    <t>202122532531</t>
  </si>
  <si>
    <t>2021225325991</t>
  </si>
  <si>
    <t>202122532611</t>
  </si>
  <si>
    <t>202122532621</t>
  </si>
  <si>
    <t>202122532711</t>
  </si>
  <si>
    <t>202122532721</t>
  </si>
  <si>
    <t>202122532731</t>
  </si>
  <si>
    <t>202122532811</t>
  </si>
  <si>
    <t>202122532911</t>
  </si>
  <si>
    <t>202122532921</t>
  </si>
  <si>
    <t>2021225321011</t>
  </si>
  <si>
    <t>2021225321111</t>
  </si>
  <si>
    <t>2021225321121</t>
  </si>
  <si>
    <t>2021225321131</t>
  </si>
  <si>
    <t>2021225321141</t>
  </si>
  <si>
    <t>20212253211991</t>
  </si>
  <si>
    <t>2021225321211</t>
  </si>
  <si>
    <t>2021225321221</t>
  </si>
  <si>
    <t>2021225321311</t>
  </si>
  <si>
    <t>2021225321321</t>
  </si>
  <si>
    <t>2021225321331</t>
  </si>
  <si>
    <t>2021225321341</t>
  </si>
  <si>
    <t>2021225321351</t>
  </si>
  <si>
    <t>20212253213991</t>
  </si>
  <si>
    <t>2021225321411</t>
  </si>
  <si>
    <t>2021225321421</t>
  </si>
  <si>
    <t>2021225321431</t>
  </si>
  <si>
    <t>2021225321441</t>
  </si>
  <si>
    <t>20212253214991</t>
  </si>
  <si>
    <t>2021225321511</t>
  </si>
  <si>
    <t>2021225321611</t>
  </si>
  <si>
    <t>2021225321621</t>
  </si>
  <si>
    <t>2021225321631</t>
  </si>
  <si>
    <t>2021225321711</t>
  </si>
  <si>
    <t>2021225321712</t>
  </si>
  <si>
    <t>2021225321713</t>
  </si>
  <si>
    <t>2021225321714</t>
  </si>
  <si>
    <t>2021225321715</t>
  </si>
  <si>
    <t>20212253217199</t>
  </si>
  <si>
    <t>2021225321721</t>
  </si>
  <si>
    <t>2021225321722</t>
  </si>
  <si>
    <t>2021225321723</t>
  </si>
  <si>
    <t>2021225321724</t>
  </si>
  <si>
    <t>2021225321725</t>
  </si>
  <si>
    <t>20212253217299</t>
  </si>
  <si>
    <t>2021225321731</t>
  </si>
  <si>
    <t>2021225321732</t>
  </si>
  <si>
    <t>2021225321733</t>
  </si>
  <si>
    <t>2021225321734</t>
  </si>
  <si>
    <t>2021225321735</t>
  </si>
  <si>
    <t>20212253217399</t>
  </si>
  <si>
    <t>2021225321741</t>
  </si>
  <si>
    <t>2021225321742</t>
  </si>
  <si>
    <t>2021225321743</t>
  </si>
  <si>
    <t>2021225321744</t>
  </si>
  <si>
    <t>2021225321745</t>
  </si>
  <si>
    <t>20212253217499</t>
  </si>
  <si>
    <t>2021225321751</t>
  </si>
  <si>
    <t>2021225321752</t>
  </si>
  <si>
    <t>2021225321753</t>
  </si>
  <si>
    <t>2021225321754</t>
  </si>
  <si>
    <t>2021225321755</t>
  </si>
  <si>
    <t>20212253217599</t>
  </si>
  <si>
    <t>2021225321761</t>
  </si>
  <si>
    <t>2021225321762</t>
  </si>
  <si>
    <t>2021225321763</t>
  </si>
  <si>
    <t>2021225321764</t>
  </si>
  <si>
    <t>2021225321765</t>
  </si>
  <si>
    <t>20212253217699</t>
  </si>
  <si>
    <t>2021225321771</t>
  </si>
  <si>
    <t>2021225321772</t>
  </si>
  <si>
    <t>2021225321773</t>
  </si>
  <si>
    <t>2021225321774</t>
  </si>
  <si>
    <t>2021225321775</t>
  </si>
  <si>
    <t>20212253217799</t>
  </si>
  <si>
    <t>2021225321781</t>
  </si>
  <si>
    <t>2021225321782</t>
  </si>
  <si>
    <t>2021225321783</t>
  </si>
  <si>
    <t>2021225321784</t>
  </si>
  <si>
    <t>2021225321785</t>
  </si>
  <si>
    <t>20212253217899</t>
  </si>
  <si>
    <t>2021225321791</t>
  </si>
  <si>
    <t>2021225321792</t>
  </si>
  <si>
    <t>2021225321793</t>
  </si>
  <si>
    <t>2021225321794</t>
  </si>
  <si>
    <t>2021225321795</t>
  </si>
  <si>
    <t>20212253217999</t>
  </si>
  <si>
    <t>20212253217991</t>
  </si>
  <si>
    <t>20212253217992</t>
  </si>
  <si>
    <t>20212253217993</t>
  </si>
  <si>
    <t>20212253217994</t>
  </si>
  <si>
    <t>20212253217995</t>
  </si>
  <si>
    <t>202122532179999</t>
  </si>
  <si>
    <t>2021225321811</t>
  </si>
  <si>
    <t>2021225321821</t>
  </si>
  <si>
    <t>2021225321911</t>
  </si>
  <si>
    <t>2021225321921</t>
  </si>
  <si>
    <t>2021225321931</t>
  </si>
  <si>
    <t>2021225321941</t>
  </si>
  <si>
    <t>2021225321951</t>
  </si>
  <si>
    <t>2021225321961</t>
  </si>
  <si>
    <t>2021225321971</t>
  </si>
  <si>
    <t>2021225321981</t>
  </si>
  <si>
    <t>2021225321991</t>
  </si>
  <si>
    <t>2021225322011</t>
  </si>
  <si>
    <t>2021225322021</t>
  </si>
  <si>
    <t>2021225322031</t>
  </si>
  <si>
    <t>2021225322041</t>
  </si>
  <si>
    <t>20212253220991</t>
  </si>
  <si>
    <t>20212253221111</t>
  </si>
  <si>
    <t>20212253221211</t>
  </si>
  <si>
    <t>2021225322211</t>
  </si>
  <si>
    <t>2021225322311</t>
  </si>
  <si>
    <t>2021225322321</t>
  </si>
  <si>
    <t>2021225322331</t>
  </si>
  <si>
    <t>2021225322341</t>
  </si>
  <si>
    <t>2021225322351</t>
  </si>
  <si>
    <t>2021225322361</t>
  </si>
  <si>
    <t>2021225322371</t>
  </si>
  <si>
    <t>2021225322381</t>
  </si>
  <si>
    <t>2021225322391</t>
  </si>
  <si>
    <t>20212253223101</t>
  </si>
  <si>
    <t>20212253223111</t>
  </si>
  <si>
    <t>20212253223121</t>
  </si>
  <si>
    <t>20212253223131</t>
  </si>
  <si>
    <t>20212253223141</t>
  </si>
  <si>
    <t>20212253223151</t>
  </si>
  <si>
    <t>20212253223161</t>
  </si>
  <si>
    <t>20212253223171</t>
  </si>
  <si>
    <t>20212253223181</t>
  </si>
  <si>
    <t>2021225322411</t>
  </si>
  <si>
    <t>2021225322421</t>
  </si>
  <si>
    <t>2021225322431</t>
  </si>
  <si>
    <t>2021225322441</t>
  </si>
  <si>
    <t>2021225322451</t>
  </si>
  <si>
    <t>2021225322461</t>
  </si>
  <si>
    <t>20212253224991</t>
  </si>
  <si>
    <t>2021225322511</t>
  </si>
  <si>
    <t>2021225322521</t>
  </si>
  <si>
    <t>2021225322631</t>
  </si>
  <si>
    <t>2021225322641</t>
  </si>
  <si>
    <t>2021225322711</t>
  </si>
  <si>
    <t>2021225322811</t>
  </si>
  <si>
    <t>2021225322821</t>
  </si>
  <si>
    <t>2021225322911</t>
  </si>
  <si>
    <t>2021225322921</t>
  </si>
  <si>
    <t>2021225323011</t>
  </si>
  <si>
    <t>2021225323021</t>
  </si>
  <si>
    <t>2021225323031</t>
  </si>
  <si>
    <t>2021225323041</t>
  </si>
  <si>
    <t>2021225323051</t>
  </si>
  <si>
    <t>2021225323061</t>
  </si>
  <si>
    <t>2021225323071</t>
  </si>
  <si>
    <t>2021225323081</t>
  </si>
  <si>
    <t>2021225323091</t>
  </si>
  <si>
    <t>20212253230101</t>
  </si>
  <si>
    <t>20212253230111</t>
  </si>
  <si>
    <t>20212253230121</t>
  </si>
  <si>
    <t>20212253230131</t>
  </si>
  <si>
    <t>20212253230141</t>
  </si>
  <si>
    <t>20212253230151</t>
  </si>
  <si>
    <t>20212253230161</t>
  </si>
  <si>
    <t>20212253230171</t>
  </si>
  <si>
    <t>20212253230181</t>
  </si>
  <si>
    <t>20212253230991</t>
  </si>
  <si>
    <t>2021225323111</t>
  </si>
  <si>
    <t>2021225323121</t>
  </si>
  <si>
    <t>2021225323131</t>
  </si>
  <si>
    <t>2021225323141</t>
  </si>
  <si>
    <t>20212253231991</t>
  </si>
  <si>
    <t>2021225323211</t>
  </si>
  <si>
    <t>2021225323221</t>
  </si>
  <si>
    <t>2021225323231</t>
  </si>
  <si>
    <t>2021225323311</t>
  </si>
  <si>
    <t>2021225323321</t>
  </si>
  <si>
    <t>2021225323411</t>
  </si>
  <si>
    <t>2021225323421</t>
  </si>
  <si>
    <t>202122534111</t>
  </si>
  <si>
    <t>202122534121</t>
  </si>
  <si>
    <t>202122534131</t>
  </si>
  <si>
    <t>202122534211</t>
  </si>
  <si>
    <t>202122534221</t>
  </si>
  <si>
    <t>202122534231</t>
  </si>
  <si>
    <t>202122534241</t>
  </si>
  <si>
    <t>202122534251</t>
  </si>
  <si>
    <t>202122534261</t>
  </si>
  <si>
    <t>202122534271</t>
  </si>
  <si>
    <t>202122534281</t>
  </si>
  <si>
    <t>202122534291</t>
  </si>
  <si>
    <t>2021225342101</t>
  </si>
  <si>
    <t>2021225342111</t>
  </si>
  <si>
    <t>2021225342121</t>
  </si>
  <si>
    <t>2021225342131</t>
  </si>
  <si>
    <t>2021225342141</t>
  </si>
  <si>
    <t>2021225342151</t>
  </si>
  <si>
    <t>2021225342161</t>
  </si>
  <si>
    <t>2021225342171</t>
  </si>
  <si>
    <t>2021225342181</t>
  </si>
  <si>
    <t>2021225342991</t>
  </si>
  <si>
    <t>202122534311</t>
  </si>
  <si>
    <t>202122534321</t>
  </si>
  <si>
    <t>202122534411</t>
  </si>
  <si>
    <t>202122534511</t>
  </si>
  <si>
    <t>202122534521</t>
  </si>
  <si>
    <t>202122534531</t>
  </si>
  <si>
    <t>2021225345991</t>
  </si>
  <si>
    <t>202122534611</t>
  </si>
  <si>
    <t>202122534621</t>
  </si>
  <si>
    <t>202122534711</t>
  </si>
  <si>
    <t>202122534721</t>
  </si>
  <si>
    <t>202122534731</t>
  </si>
  <si>
    <t>202122534811</t>
  </si>
  <si>
    <t>202122534911</t>
  </si>
  <si>
    <t>202122534921</t>
  </si>
  <si>
    <t>2021225341011</t>
  </si>
  <si>
    <t>2021225341111</t>
  </si>
  <si>
    <t>2021225341121</t>
  </si>
  <si>
    <t>2021225341131</t>
  </si>
  <si>
    <t>2021225341141</t>
  </si>
  <si>
    <t>20212253411991</t>
  </si>
  <si>
    <t>2021225341211</t>
  </si>
  <si>
    <t>2021225341221</t>
  </si>
  <si>
    <t>2021225341311</t>
  </si>
  <si>
    <t>2021225341321</t>
  </si>
  <si>
    <t>2021225341331</t>
  </si>
  <si>
    <t>2021225341341</t>
  </si>
  <si>
    <t>2021225341351</t>
  </si>
  <si>
    <t>20212253413991</t>
  </si>
  <si>
    <t>2021225341411</t>
  </si>
  <si>
    <t>2021225341421</t>
  </si>
  <si>
    <t>2021225341431</t>
  </si>
  <si>
    <t>2021225341441</t>
  </si>
  <si>
    <t>20212253414991</t>
  </si>
  <si>
    <t>2021225341511</t>
  </si>
  <si>
    <t>2021225341611</t>
  </si>
  <si>
    <t>2021225341621</t>
  </si>
  <si>
    <t>2021225341631</t>
  </si>
  <si>
    <t>2021225341711</t>
  </si>
  <si>
    <t>2021225341712</t>
  </si>
  <si>
    <t>2021225341713</t>
  </si>
  <si>
    <t>2021225341714</t>
  </si>
  <si>
    <t>2021225341715</t>
  </si>
  <si>
    <t>20212253417199</t>
  </si>
  <si>
    <t>2021225341721</t>
  </si>
  <si>
    <t>2021225341722</t>
  </si>
  <si>
    <t>2021225341723</t>
  </si>
  <si>
    <t>2021225341724</t>
  </si>
  <si>
    <t>2021225341725</t>
  </si>
  <si>
    <t>20212253417299</t>
  </si>
  <si>
    <t>2021225341731</t>
  </si>
  <si>
    <t>2021225341732</t>
  </si>
  <si>
    <t>2021225341733</t>
  </si>
  <si>
    <t>2021225341734</t>
  </si>
  <si>
    <t>2021225341735</t>
  </si>
  <si>
    <t>20212253417399</t>
  </si>
  <si>
    <t>2021225341741</t>
  </si>
  <si>
    <t>2021225341742</t>
  </si>
  <si>
    <t>2021225341743</t>
  </si>
  <si>
    <t>2021225341744</t>
  </si>
  <si>
    <t>2021225341745</t>
  </si>
  <si>
    <t>20212253417499</t>
  </si>
  <si>
    <t>2021225341751</t>
  </si>
  <si>
    <t>2021225341752</t>
  </si>
  <si>
    <t>2021225341753</t>
  </si>
  <si>
    <t>2021225341754</t>
  </si>
  <si>
    <t>2021225341755</t>
  </si>
  <si>
    <t>20212253417599</t>
  </si>
  <si>
    <t>2021225341761</t>
  </si>
  <si>
    <t>2021225341762</t>
  </si>
  <si>
    <t>2021225341763</t>
  </si>
  <si>
    <t>2021225341764</t>
  </si>
  <si>
    <t>2021225341765</t>
  </si>
  <si>
    <t>20212253417699</t>
  </si>
  <si>
    <t>2021225341771</t>
  </si>
  <si>
    <t>2021225341772</t>
  </si>
  <si>
    <t>2021225341773</t>
  </si>
  <si>
    <t>2021225341774</t>
  </si>
  <si>
    <t>2021225341775</t>
  </si>
  <si>
    <t>20212253417799</t>
  </si>
  <si>
    <t>2021225341781</t>
  </si>
  <si>
    <t>2021225341782</t>
  </si>
  <si>
    <t>2021225341783</t>
  </si>
  <si>
    <t>2021225341784</t>
  </si>
  <si>
    <t>2021225341785</t>
  </si>
  <si>
    <t>20212253417899</t>
  </si>
  <si>
    <t>2021225341791</t>
  </si>
  <si>
    <t>2021225341792</t>
  </si>
  <si>
    <t>2021225341793</t>
  </si>
  <si>
    <t>2021225341794</t>
  </si>
  <si>
    <t>2021225341795</t>
  </si>
  <si>
    <t>20212253417999</t>
  </si>
  <si>
    <t>20212253417991</t>
  </si>
  <si>
    <t>20212253417992</t>
  </si>
  <si>
    <t>20212253417993</t>
  </si>
  <si>
    <t>20212253417994</t>
  </si>
  <si>
    <t>20212253417995</t>
  </si>
  <si>
    <t>202122534179999</t>
  </si>
  <si>
    <t>2021225341811</t>
  </si>
  <si>
    <t>2021225341821</t>
  </si>
  <si>
    <t>2021225341911</t>
  </si>
  <si>
    <t>2021225341921</t>
  </si>
  <si>
    <t>2021225341931</t>
  </si>
  <si>
    <t>2021225341941</t>
  </si>
  <si>
    <t>2021225341951</t>
  </si>
  <si>
    <t>2021225341961</t>
  </si>
  <si>
    <t>2021225341971</t>
  </si>
  <si>
    <t>2021225341981</t>
  </si>
  <si>
    <t>2021225341991</t>
  </si>
  <si>
    <t>2021225342011</t>
  </si>
  <si>
    <t>2021225342021</t>
  </si>
  <si>
    <t>2021225342031</t>
  </si>
  <si>
    <t>2021225342041</t>
  </si>
  <si>
    <t>20212253420991</t>
  </si>
  <si>
    <t>20212253421111</t>
  </si>
  <si>
    <t>20212253421211</t>
  </si>
  <si>
    <t>2021225342211</t>
  </si>
  <si>
    <t>2021225342311</t>
  </si>
  <si>
    <t>2021225342321</t>
  </si>
  <si>
    <t>2021225342331</t>
  </si>
  <si>
    <t>2021225342341</t>
  </si>
  <si>
    <t>2021225342351</t>
  </si>
  <si>
    <t>2021225342361</t>
  </si>
  <si>
    <t>2021225342371</t>
  </si>
  <si>
    <t>2021225342381</t>
  </si>
  <si>
    <t>2021225342391</t>
  </si>
  <si>
    <t>20212253423101</t>
  </si>
  <si>
    <t>20212253423111</t>
  </si>
  <si>
    <t>20212253423121</t>
  </si>
  <si>
    <t>20212253423131</t>
  </si>
  <si>
    <t>20212253423141</t>
  </si>
  <si>
    <t>20212253423151</t>
  </si>
  <si>
    <t>20212253423161</t>
  </si>
  <si>
    <t>20212253423171</t>
  </si>
  <si>
    <t>20212253423181</t>
  </si>
  <si>
    <t>2021225342411</t>
  </si>
  <si>
    <t>2021225342421</t>
  </si>
  <si>
    <t>2021225342431</t>
  </si>
  <si>
    <t>2021225342441</t>
  </si>
  <si>
    <t>2021225342451</t>
  </si>
  <si>
    <t>2021225342461</t>
  </si>
  <si>
    <t>20212253424991</t>
  </si>
  <si>
    <t>2021225342511</t>
  </si>
  <si>
    <t>2021225342521</t>
  </si>
  <si>
    <t>2021225342631</t>
  </si>
  <si>
    <t>2021225342641</t>
  </si>
  <si>
    <t>2021225342711</t>
  </si>
  <si>
    <t>2021225342811</t>
  </si>
  <si>
    <t>2021225342821</t>
  </si>
  <si>
    <t>2021225342911</t>
  </si>
  <si>
    <t>2021225342921</t>
  </si>
  <si>
    <t>2021225343011</t>
  </si>
  <si>
    <t>2021225343021</t>
  </si>
  <si>
    <t>2021225343031</t>
  </si>
  <si>
    <t>2021225343041</t>
  </si>
  <si>
    <t>2021225343051</t>
  </si>
  <si>
    <t>2021225343061</t>
  </si>
  <si>
    <t>2021225343071</t>
  </si>
  <si>
    <t>2021225343081</t>
  </si>
  <si>
    <t>2021225343091</t>
  </si>
  <si>
    <t>20212253430101</t>
  </si>
  <si>
    <t>20212253430111</t>
  </si>
  <si>
    <t>20212253430121</t>
  </si>
  <si>
    <t>20212253430131</t>
  </si>
  <si>
    <t>20212253430141</t>
  </si>
  <si>
    <t>20212253430151</t>
  </si>
  <si>
    <t>20212253430161</t>
  </si>
  <si>
    <t>20212253430171</t>
  </si>
  <si>
    <t>20212253430181</t>
  </si>
  <si>
    <t>20212253430991</t>
  </si>
  <si>
    <t>2021225343111</t>
  </si>
  <si>
    <t>2021225343121</t>
  </si>
  <si>
    <t>2021225343131</t>
  </si>
  <si>
    <t>2021225343141</t>
  </si>
  <si>
    <t>20212253431991</t>
  </si>
  <si>
    <t>2021225343211</t>
  </si>
  <si>
    <t>2021225343221</t>
  </si>
  <si>
    <t>2021225343231</t>
  </si>
  <si>
    <t>2021225343311</t>
  </si>
  <si>
    <t>2021225343321</t>
  </si>
  <si>
    <t>2021225343411</t>
  </si>
  <si>
    <t>2021225343421</t>
  </si>
  <si>
    <t>202122536111</t>
  </si>
  <si>
    <t>202122536121</t>
  </si>
  <si>
    <t>202122536131</t>
  </si>
  <si>
    <t>202122536211</t>
  </si>
  <si>
    <t>202122536221</t>
  </si>
  <si>
    <t>202122536231</t>
  </si>
  <si>
    <t>202122536241</t>
  </si>
  <si>
    <t>202122536251</t>
  </si>
  <si>
    <t>202122536261</t>
  </si>
  <si>
    <t>202122536271</t>
  </si>
  <si>
    <t>202122536281</t>
  </si>
  <si>
    <t>202122536291</t>
  </si>
  <si>
    <t>2021225362101</t>
  </si>
  <si>
    <t>2021225362111</t>
  </si>
  <si>
    <t>2021225362121</t>
  </si>
  <si>
    <t>2021225362131</t>
  </si>
  <si>
    <t>2021225362141</t>
  </si>
  <si>
    <t>2021225362151</t>
  </si>
  <si>
    <t>2021225362161</t>
  </si>
  <si>
    <t>2021225362171</t>
  </si>
  <si>
    <t>2021225362181</t>
  </si>
  <si>
    <t>2021225362991</t>
  </si>
  <si>
    <t>202122536311</t>
  </si>
  <si>
    <t>202122536321</t>
  </si>
  <si>
    <t>202122536411</t>
  </si>
  <si>
    <t>202122536511</t>
  </si>
  <si>
    <t>202122536521</t>
  </si>
  <si>
    <t>202122536531</t>
  </si>
  <si>
    <t>2021225365991</t>
  </si>
  <si>
    <t>202122536611</t>
  </si>
  <si>
    <t>202122536621</t>
  </si>
  <si>
    <t>202122536711</t>
  </si>
  <si>
    <t>202122536721</t>
  </si>
  <si>
    <t>202122536731</t>
  </si>
  <si>
    <t>202122536811</t>
  </si>
  <si>
    <t>202122536911</t>
  </si>
  <si>
    <t>202122536921</t>
  </si>
  <si>
    <t>2021225361011</t>
  </si>
  <si>
    <t>2021225361111</t>
  </si>
  <si>
    <t>2021225361121</t>
  </si>
  <si>
    <t>2021225361131</t>
  </si>
  <si>
    <t>2021225361141</t>
  </si>
  <si>
    <t>20212253611991</t>
  </si>
  <si>
    <t>2021225361211</t>
  </si>
  <si>
    <t>2021225361221</t>
  </si>
  <si>
    <t>2021225361311</t>
  </si>
  <si>
    <t>2021225361321</t>
  </si>
  <si>
    <t>2021225361331</t>
  </si>
  <si>
    <t>2021225361341</t>
  </si>
  <si>
    <t>2021225361351</t>
  </si>
  <si>
    <t>20212253613991</t>
  </si>
  <si>
    <t>2021225361411</t>
  </si>
  <si>
    <t>2021225361421</t>
  </si>
  <si>
    <t>2021225361431</t>
  </si>
  <si>
    <t>2021225361441</t>
  </si>
  <si>
    <t>20212253614991</t>
  </si>
  <si>
    <t>2021225361511</t>
  </si>
  <si>
    <t>2021225361611</t>
  </si>
  <si>
    <t>2021225361621</t>
  </si>
  <si>
    <t>2021225361631</t>
  </si>
  <si>
    <t>2021225361711</t>
  </si>
  <si>
    <t>2021225361712</t>
  </si>
  <si>
    <t>2021225361713</t>
  </si>
  <si>
    <t>2021225361714</t>
  </si>
  <si>
    <t>2021225361715</t>
  </si>
  <si>
    <t>20212253617199</t>
  </si>
  <si>
    <t>2021225361721</t>
  </si>
  <si>
    <t>2021225361722</t>
  </si>
  <si>
    <t>2021225361723</t>
  </si>
  <si>
    <t>2021225361724</t>
  </si>
  <si>
    <t>2021225361725</t>
  </si>
  <si>
    <t>20212253617299</t>
  </si>
  <si>
    <t>2021225361731</t>
  </si>
  <si>
    <t>2021225361732</t>
  </si>
  <si>
    <t>2021225361733</t>
  </si>
  <si>
    <t>2021225361734</t>
  </si>
  <si>
    <t>2021225361735</t>
  </si>
  <si>
    <t>20212253617399</t>
  </si>
  <si>
    <t>2021225361741</t>
  </si>
  <si>
    <t>2021225361742</t>
  </si>
  <si>
    <t>2021225361743</t>
  </si>
  <si>
    <t>2021225361744</t>
  </si>
  <si>
    <t>2021225361745</t>
  </si>
  <si>
    <t>20212253617499</t>
  </si>
  <si>
    <t>2021225361751</t>
  </si>
  <si>
    <t>2021225361752</t>
  </si>
  <si>
    <t>2021225361753</t>
  </si>
  <si>
    <t>2021225361754</t>
  </si>
  <si>
    <t>2021225361755</t>
  </si>
  <si>
    <t>20212253617599</t>
  </si>
  <si>
    <t>2021225361761</t>
  </si>
  <si>
    <t>2021225361762</t>
  </si>
  <si>
    <t>2021225361763</t>
  </si>
  <si>
    <t>2021225361764</t>
  </si>
  <si>
    <t>2021225361765</t>
  </si>
  <si>
    <t>20212253617699</t>
  </si>
  <si>
    <t>2021225361771</t>
  </si>
  <si>
    <t>2021225361772</t>
  </si>
  <si>
    <t>2021225361773</t>
  </si>
  <si>
    <t>2021225361774</t>
  </si>
  <si>
    <t>2021225361775</t>
  </si>
  <si>
    <t>20212253617799</t>
  </si>
  <si>
    <t>2021225361781</t>
  </si>
  <si>
    <t>2021225361782</t>
  </si>
  <si>
    <t>2021225361783</t>
  </si>
  <si>
    <t>2021225361784</t>
  </si>
  <si>
    <t>2021225361785</t>
  </si>
  <si>
    <t>20212253617899</t>
  </si>
  <si>
    <t>2021225361791</t>
  </si>
  <si>
    <t>2021225361792</t>
  </si>
  <si>
    <t>2021225361793</t>
  </si>
  <si>
    <t>2021225361794</t>
  </si>
  <si>
    <t>2021225361795</t>
  </si>
  <si>
    <t>20212253617999</t>
  </si>
  <si>
    <t>20212253617991</t>
  </si>
  <si>
    <t>20212253617992</t>
  </si>
  <si>
    <t>20212253617993</t>
  </si>
  <si>
    <t>20212253617994</t>
  </si>
  <si>
    <t>20212253617995</t>
  </si>
  <si>
    <t>202122536179999</t>
  </si>
  <si>
    <t>2021225361811</t>
  </si>
  <si>
    <t>2021225361821</t>
  </si>
  <si>
    <t>2021225361911</t>
  </si>
  <si>
    <t>2021225361921</t>
  </si>
  <si>
    <t>2021225361931</t>
  </si>
  <si>
    <t>2021225361941</t>
  </si>
  <si>
    <t>2021225361951</t>
  </si>
  <si>
    <t>2021225361961</t>
  </si>
  <si>
    <t>2021225361971</t>
  </si>
  <si>
    <t>2021225361981</t>
  </si>
  <si>
    <t>2021225361991</t>
  </si>
  <si>
    <t>2021225362011</t>
  </si>
  <si>
    <t>2021225362021</t>
  </si>
  <si>
    <t>2021225362031</t>
  </si>
  <si>
    <t>2021225362041</t>
  </si>
  <si>
    <t>20212253620991</t>
  </si>
  <si>
    <t>20212253621111</t>
  </si>
  <si>
    <t>20212253621211</t>
  </si>
  <si>
    <t>2021225362211</t>
  </si>
  <si>
    <t>2021225362311</t>
  </si>
  <si>
    <t>2021225362321</t>
  </si>
  <si>
    <t>2021225362331</t>
  </si>
  <si>
    <t>2021225362341</t>
  </si>
  <si>
    <t>2021225362351</t>
  </si>
  <si>
    <t>2021225362361</t>
  </si>
  <si>
    <t>2021225362371</t>
  </si>
  <si>
    <t>2021225362381</t>
  </si>
  <si>
    <t>2021225362391</t>
  </si>
  <si>
    <t>20212253623101</t>
  </si>
  <si>
    <t>20212253623111</t>
  </si>
  <si>
    <t>20212253623121</t>
  </si>
  <si>
    <t>20212253623131</t>
  </si>
  <si>
    <t>20212253623141</t>
  </si>
  <si>
    <t>20212253623151</t>
  </si>
  <si>
    <t>20212253623161</t>
  </si>
  <si>
    <t>20212253623171</t>
  </si>
  <si>
    <t>20212253623181</t>
  </si>
  <si>
    <t>2021225362411</t>
  </si>
  <si>
    <t>2021225362421</t>
  </si>
  <si>
    <t>2021225362431</t>
  </si>
  <si>
    <t>2021225362441</t>
  </si>
  <si>
    <t>2021225362451</t>
  </si>
  <si>
    <t>2021225362461</t>
  </si>
  <si>
    <t>20212253624991</t>
  </si>
  <si>
    <t>2021225362511</t>
  </si>
  <si>
    <t>2021225362521</t>
  </si>
  <si>
    <t>2021225362631</t>
  </si>
  <si>
    <t>2021225362641</t>
  </si>
  <si>
    <t>2021225362711</t>
  </si>
  <si>
    <t>2021225362811</t>
  </si>
  <si>
    <t>2021225362821</t>
  </si>
  <si>
    <t>2021225362911</t>
  </si>
  <si>
    <t>2021225362921</t>
  </si>
  <si>
    <t>2021225363011</t>
  </si>
  <si>
    <t>2021225363021</t>
  </si>
  <si>
    <t>2021225363031</t>
  </si>
  <si>
    <t>2021225363041</t>
  </si>
  <si>
    <t>2021225363051</t>
  </si>
  <si>
    <t>2021225363061</t>
  </si>
  <si>
    <t>2021225363071</t>
  </si>
  <si>
    <t>2021225363081</t>
  </si>
  <si>
    <t>2021225363091</t>
  </si>
  <si>
    <t>20212253630101</t>
  </si>
  <si>
    <t>20212253630111</t>
  </si>
  <si>
    <t>20212253630121</t>
  </si>
  <si>
    <t>20212253630131</t>
  </si>
  <si>
    <t>20212253630141</t>
  </si>
  <si>
    <t>20212253630151</t>
  </si>
  <si>
    <t>20212253630161</t>
  </si>
  <si>
    <t>20212253630171</t>
  </si>
  <si>
    <t>20212253630181</t>
  </si>
  <si>
    <t>20212253630991</t>
  </si>
  <si>
    <t>2021225363111</t>
  </si>
  <si>
    <t>2021225363121</t>
  </si>
  <si>
    <t>2021225363131</t>
  </si>
  <si>
    <t>2021225363141</t>
  </si>
  <si>
    <t>20212253631991</t>
  </si>
  <si>
    <t>2021225363211</t>
  </si>
  <si>
    <t>2021225363221</t>
  </si>
  <si>
    <t>2021225363231</t>
  </si>
  <si>
    <t>2021225363311</t>
  </si>
  <si>
    <t>2021225363321</t>
  </si>
  <si>
    <t>2021225363411</t>
  </si>
  <si>
    <t>2021225363421</t>
  </si>
  <si>
    <t>202122538111</t>
  </si>
  <si>
    <t>202122538121</t>
  </si>
  <si>
    <t>202122538131</t>
  </si>
  <si>
    <t>202122538211</t>
  </si>
  <si>
    <t>202122538221</t>
  </si>
  <si>
    <t>202122538231</t>
  </si>
  <si>
    <t>202122538241</t>
  </si>
  <si>
    <t>202122538251</t>
  </si>
  <si>
    <t>202122538261</t>
  </si>
  <si>
    <t>202122538271</t>
  </si>
  <si>
    <t>202122538281</t>
  </si>
  <si>
    <t>202122538291</t>
  </si>
  <si>
    <t>2021225382101</t>
  </si>
  <si>
    <t>2021225382111</t>
  </si>
  <si>
    <t>2021225382121</t>
  </si>
  <si>
    <t>2021225382131</t>
  </si>
  <si>
    <t>2021225382141</t>
  </si>
  <si>
    <t>2021225382151</t>
  </si>
  <si>
    <t>2021225382161</t>
  </si>
  <si>
    <t>2021225382171</t>
  </si>
  <si>
    <t>2021225382181</t>
  </si>
  <si>
    <t>2021225382991</t>
  </si>
  <si>
    <t>202122538311</t>
  </si>
  <si>
    <t>202122538321</t>
  </si>
  <si>
    <t>202122538411</t>
  </si>
  <si>
    <t>202122538511</t>
  </si>
  <si>
    <t>202122538521</t>
  </si>
  <si>
    <t>202122538531</t>
  </si>
  <si>
    <t>2021225385991</t>
  </si>
  <si>
    <t>202122538611</t>
  </si>
  <si>
    <t>202122538621</t>
  </si>
  <si>
    <t>202122538711</t>
  </si>
  <si>
    <t>202122538721</t>
  </si>
  <si>
    <t>202122538731</t>
  </si>
  <si>
    <t>202122538811</t>
  </si>
  <si>
    <t>202122538911</t>
  </si>
  <si>
    <t>202122538921</t>
  </si>
  <si>
    <t>2021225381011</t>
  </si>
  <si>
    <t>2021225381111</t>
  </si>
  <si>
    <t>2021225381121</t>
  </si>
  <si>
    <t>2021225381131</t>
  </si>
  <si>
    <t>2021225381141</t>
  </si>
  <si>
    <t>20212253811991</t>
  </si>
  <si>
    <t>2021225381211</t>
  </si>
  <si>
    <t>2021225381221</t>
  </si>
  <si>
    <t>2021225381311</t>
  </si>
  <si>
    <t>2021225381321</t>
  </si>
  <si>
    <t>2021225381331</t>
  </si>
  <si>
    <t>2021225381341</t>
  </si>
  <si>
    <t>2021225381351</t>
  </si>
  <si>
    <t>20212253813991</t>
  </si>
  <si>
    <t>2021225381411</t>
  </si>
  <si>
    <t>2021225381421</t>
  </si>
  <si>
    <t>2021225381431</t>
  </si>
  <si>
    <t>2021225381441</t>
  </si>
  <si>
    <t>20212253814991</t>
  </si>
  <si>
    <t>2021225381511</t>
  </si>
  <si>
    <t>2021225381611</t>
  </si>
  <si>
    <t>2021225381621</t>
  </si>
  <si>
    <t>2021225381631</t>
  </si>
  <si>
    <t>2021225381711</t>
  </si>
  <si>
    <t>2021225381712</t>
  </si>
  <si>
    <t>2021225381713</t>
  </si>
  <si>
    <t>2021225381714</t>
  </si>
  <si>
    <t>2021225381715</t>
  </si>
  <si>
    <t>20212253817199</t>
  </si>
  <si>
    <t>2021225381721</t>
  </si>
  <si>
    <t>2021225381722</t>
  </si>
  <si>
    <t>2021225381723</t>
  </si>
  <si>
    <t>2021225381724</t>
  </si>
  <si>
    <t>2021225381725</t>
  </si>
  <si>
    <t>20212253817299</t>
  </si>
  <si>
    <t>2021225381731</t>
  </si>
  <si>
    <t>2021225381732</t>
  </si>
  <si>
    <t>2021225381733</t>
  </si>
  <si>
    <t>2021225381734</t>
  </si>
  <si>
    <t>2021225381735</t>
  </si>
  <si>
    <t>20212253817399</t>
  </si>
  <si>
    <t>2021225381741</t>
  </si>
  <si>
    <t>2021225381742</t>
  </si>
  <si>
    <t>2021225381743</t>
  </si>
  <si>
    <t>2021225381744</t>
  </si>
  <si>
    <t>2021225381745</t>
  </si>
  <si>
    <t>20212253817499</t>
  </si>
  <si>
    <t>2021225381751</t>
  </si>
  <si>
    <t>2021225381752</t>
  </si>
  <si>
    <t>2021225381753</t>
  </si>
  <si>
    <t>2021225381754</t>
  </si>
  <si>
    <t>2021225381755</t>
  </si>
  <si>
    <t>20212253817599</t>
  </si>
  <si>
    <t>2021225381761</t>
  </si>
  <si>
    <t>2021225381762</t>
  </si>
  <si>
    <t>2021225381763</t>
  </si>
  <si>
    <t>2021225381764</t>
  </si>
  <si>
    <t>2021225381765</t>
  </si>
  <si>
    <t>20212253817699</t>
  </si>
  <si>
    <t>2021225381771</t>
  </si>
  <si>
    <t>2021225381772</t>
  </si>
  <si>
    <t>2021225381773</t>
  </si>
  <si>
    <t>2021225381774</t>
  </si>
  <si>
    <t>2021225381775</t>
  </si>
  <si>
    <t>20212253817799</t>
  </si>
  <si>
    <t>2021225381781</t>
  </si>
  <si>
    <t>2021225381782</t>
  </si>
  <si>
    <t>2021225381783</t>
  </si>
  <si>
    <t>2021225381784</t>
  </si>
  <si>
    <t>2021225381785</t>
  </si>
  <si>
    <t>20212253817899</t>
  </si>
  <si>
    <t>2021225381791</t>
  </si>
  <si>
    <t>2021225381792</t>
  </si>
  <si>
    <t>2021225381793</t>
  </si>
  <si>
    <t>2021225381794</t>
  </si>
  <si>
    <t>2021225381795</t>
  </si>
  <si>
    <t>20212253817999</t>
  </si>
  <si>
    <t>20212253817991</t>
  </si>
  <si>
    <t>20212253817992</t>
  </si>
  <si>
    <t>20212253817993</t>
  </si>
  <si>
    <t>20212253817994</t>
  </si>
  <si>
    <t>20212253817995</t>
  </si>
  <si>
    <t>202122538179999</t>
  </si>
  <si>
    <t>2021225381811</t>
  </si>
  <si>
    <t>2021225381821</t>
  </si>
  <si>
    <t>2021225381911</t>
  </si>
  <si>
    <t>2021225381921</t>
  </si>
  <si>
    <t>2021225381931</t>
  </si>
  <si>
    <t>2021225381941</t>
  </si>
  <si>
    <t>2021225381951</t>
  </si>
  <si>
    <t>2021225381961</t>
  </si>
  <si>
    <t>2021225381971</t>
  </si>
  <si>
    <t>2021225381981</t>
  </si>
  <si>
    <t>2021225381991</t>
  </si>
  <si>
    <t>2021225382011</t>
  </si>
  <si>
    <t>2021225382021</t>
  </si>
  <si>
    <t>2021225382031</t>
  </si>
  <si>
    <t>2021225382041</t>
  </si>
  <si>
    <t>20212253820991</t>
  </si>
  <si>
    <t>20212253821111</t>
  </si>
  <si>
    <t>20212253821211</t>
  </si>
  <si>
    <t>2021225382211</t>
  </si>
  <si>
    <t>2021225382311</t>
  </si>
  <si>
    <t>2021225382321</t>
  </si>
  <si>
    <t>2021225382331</t>
  </si>
  <si>
    <t>2021225382341</t>
  </si>
  <si>
    <t>2021225382351</t>
  </si>
  <si>
    <t>2021225382361</t>
  </si>
  <si>
    <t>2021225382371</t>
  </si>
  <si>
    <t>2021225382381</t>
  </si>
  <si>
    <t>2021225382391</t>
  </si>
  <si>
    <t>20212253823101</t>
  </si>
  <si>
    <t>20212253823111</t>
  </si>
  <si>
    <t>20212253823121</t>
  </si>
  <si>
    <t>20212253823131</t>
  </si>
  <si>
    <t>20212253823141</t>
  </si>
  <si>
    <t>20212253823151</t>
  </si>
  <si>
    <t>20212253823161</t>
  </si>
  <si>
    <t>20212253823171</t>
  </si>
  <si>
    <t>20212253823181</t>
  </si>
  <si>
    <t>2021225382411</t>
  </si>
  <si>
    <t>2021225382421</t>
  </si>
  <si>
    <t>2021225382431</t>
  </si>
  <si>
    <t>2021225382441</t>
  </si>
  <si>
    <t>2021225382451</t>
  </si>
  <si>
    <t>2021225382461</t>
  </si>
  <si>
    <t>20212253824991</t>
  </si>
  <si>
    <t>2021225382511</t>
  </si>
  <si>
    <t>2021225382521</t>
  </si>
  <si>
    <t>2021225382631</t>
  </si>
  <si>
    <t>2021225382641</t>
  </si>
  <si>
    <t>2021225382711</t>
  </si>
  <si>
    <t>2021225382811</t>
  </si>
  <si>
    <t>2021225382821</t>
  </si>
  <si>
    <t>2021225382911</t>
  </si>
  <si>
    <t>2021225382921</t>
  </si>
  <si>
    <t>2021225383011</t>
  </si>
  <si>
    <t>2021225383021</t>
  </si>
  <si>
    <t>2021225383031</t>
  </si>
  <si>
    <t>2021225383041</t>
  </si>
  <si>
    <t>2021225383051</t>
  </si>
  <si>
    <t>2021225383061</t>
  </si>
  <si>
    <t>2021225383071</t>
  </si>
  <si>
    <t>2021225383081</t>
  </si>
  <si>
    <t>2021225383091</t>
  </si>
  <si>
    <t>20212253830101</t>
  </si>
  <si>
    <t>20212253830111</t>
  </si>
  <si>
    <t>20212253830121</t>
  </si>
  <si>
    <t>20212253830131</t>
  </si>
  <si>
    <t>20212253830141</t>
  </si>
  <si>
    <t>20212253830151</t>
  </si>
  <si>
    <t>20212253830161</t>
  </si>
  <si>
    <t>20212253830171</t>
  </si>
  <si>
    <t>20212253830181</t>
  </si>
  <si>
    <t>20212253830991</t>
  </si>
  <si>
    <t>2021225383111</t>
  </si>
  <si>
    <t>2021225383121</t>
  </si>
  <si>
    <t>2021225383131</t>
  </si>
  <si>
    <t>2021225383141</t>
  </si>
  <si>
    <t>20212253831991</t>
  </si>
  <si>
    <t>2021225383211</t>
  </si>
  <si>
    <t>2021225383221</t>
  </si>
  <si>
    <t>2021225383231</t>
  </si>
  <si>
    <t>2021225383311</t>
  </si>
  <si>
    <t>2021225383321</t>
  </si>
  <si>
    <t>2021225383411</t>
  </si>
  <si>
    <t>2021225383421</t>
  </si>
  <si>
    <t>202122540111</t>
  </si>
  <si>
    <t>202122540121</t>
  </si>
  <si>
    <t>202122540131</t>
  </si>
  <si>
    <t>202122540211</t>
  </si>
  <si>
    <t>202122540221</t>
  </si>
  <si>
    <t>202122540231</t>
  </si>
  <si>
    <t>202122540241</t>
  </si>
  <si>
    <t>202122540251</t>
  </si>
  <si>
    <t>202122540261</t>
  </si>
  <si>
    <t>202122540271</t>
  </si>
  <si>
    <t>202122540281</t>
  </si>
  <si>
    <t>202122540291</t>
  </si>
  <si>
    <t>2021225402101</t>
  </si>
  <si>
    <t>2021225402111</t>
  </si>
  <si>
    <t>2021225402121</t>
  </si>
  <si>
    <t>2021225402131</t>
  </si>
  <si>
    <t>2021225402141</t>
  </si>
  <si>
    <t>2021225402151</t>
  </si>
  <si>
    <t>2021225402161</t>
  </si>
  <si>
    <t>2021225402171</t>
  </si>
  <si>
    <t>2021225402181</t>
  </si>
  <si>
    <t>2021225402991</t>
  </si>
  <si>
    <t>202122540311</t>
  </si>
  <si>
    <t>202122540321</t>
  </si>
  <si>
    <t>202122540411</t>
  </si>
  <si>
    <t>202122540511</t>
  </si>
  <si>
    <t>202122540521</t>
  </si>
  <si>
    <t>202122540531</t>
  </si>
  <si>
    <t>2021225405991</t>
  </si>
  <si>
    <t>202122540611</t>
  </si>
  <si>
    <t>202122540621</t>
  </si>
  <si>
    <t>202122540711</t>
  </si>
  <si>
    <t>202122540721</t>
  </si>
  <si>
    <t>202122540731</t>
  </si>
  <si>
    <t>202122540811</t>
  </si>
  <si>
    <t>202122540911</t>
  </si>
  <si>
    <t>202122540921</t>
  </si>
  <si>
    <t>2021225401011</t>
  </si>
  <si>
    <t>2021225401111</t>
  </si>
  <si>
    <t>2021225401121</t>
  </si>
  <si>
    <t>2021225401131</t>
  </si>
  <si>
    <t>2021225401141</t>
  </si>
  <si>
    <t>20212254011991</t>
  </si>
  <si>
    <t>2021225401211</t>
  </si>
  <si>
    <t>2021225401221</t>
  </si>
  <si>
    <t>2021225401311</t>
  </si>
  <si>
    <t>2021225401321</t>
  </si>
  <si>
    <t>2021225401331</t>
  </si>
  <si>
    <t>2021225401341</t>
  </si>
  <si>
    <t>2021225401351</t>
  </si>
  <si>
    <t>20212254013991</t>
  </si>
  <si>
    <t>2021225401411</t>
  </si>
  <si>
    <t>2021225401421</t>
  </si>
  <si>
    <t>2021225401431</t>
  </si>
  <si>
    <t>2021225401441</t>
  </si>
  <si>
    <t>20212254014991</t>
  </si>
  <si>
    <t>2021225401511</t>
  </si>
  <si>
    <t>2021225401611</t>
  </si>
  <si>
    <t>2021225401621</t>
  </si>
  <si>
    <t>2021225401631</t>
  </si>
  <si>
    <t>2021225401711</t>
  </si>
  <si>
    <t>2021225401712</t>
  </si>
  <si>
    <t>2021225401713</t>
  </si>
  <si>
    <t>2021225401714</t>
  </si>
  <si>
    <t>2021225401715</t>
  </si>
  <si>
    <t>20212254017199</t>
  </si>
  <si>
    <t>2021225401721</t>
  </si>
  <si>
    <t>2021225401722</t>
  </si>
  <si>
    <t>2021225401723</t>
  </si>
  <si>
    <t>2021225401724</t>
  </si>
  <si>
    <t>2021225401725</t>
  </si>
  <si>
    <t>20212254017299</t>
  </si>
  <si>
    <t>2021225401731</t>
  </si>
  <si>
    <t>2021225401732</t>
  </si>
  <si>
    <t>2021225401733</t>
  </si>
  <si>
    <t>2021225401734</t>
  </si>
  <si>
    <t>2021225401735</t>
  </si>
  <si>
    <t>20212254017399</t>
  </si>
  <si>
    <t>2021225401741</t>
  </si>
  <si>
    <t>2021225401742</t>
  </si>
  <si>
    <t>2021225401743</t>
  </si>
  <si>
    <t>2021225401744</t>
  </si>
  <si>
    <t>2021225401745</t>
  </si>
  <si>
    <t>20212254017499</t>
  </si>
  <si>
    <t>2021225401751</t>
  </si>
  <si>
    <t>2021225401752</t>
  </si>
  <si>
    <t>2021225401753</t>
  </si>
  <si>
    <t>2021225401754</t>
  </si>
  <si>
    <t>2021225401755</t>
  </si>
  <si>
    <t>20212254017599</t>
  </si>
  <si>
    <t>2021225401761</t>
  </si>
  <si>
    <t>2021225401762</t>
  </si>
  <si>
    <t>2021225401763</t>
  </si>
  <si>
    <t>2021225401764</t>
  </si>
  <si>
    <t>2021225401765</t>
  </si>
  <si>
    <t>20212254017699</t>
  </si>
  <si>
    <t>2021225401771</t>
  </si>
  <si>
    <t>2021225401772</t>
  </si>
  <si>
    <t>2021225401773</t>
  </si>
  <si>
    <t>2021225401774</t>
  </si>
  <si>
    <t>2021225401775</t>
  </si>
  <si>
    <t>20212254017799</t>
  </si>
  <si>
    <t>2021225401781</t>
  </si>
  <si>
    <t>2021225401782</t>
  </si>
  <si>
    <t>2021225401783</t>
  </si>
  <si>
    <t>2021225401784</t>
  </si>
  <si>
    <t>2021225401785</t>
  </si>
  <si>
    <t>20212254017899</t>
  </si>
  <si>
    <t>2021225401791</t>
  </si>
  <si>
    <t>2021225401792</t>
  </si>
  <si>
    <t>2021225401793</t>
  </si>
  <si>
    <t>2021225401794</t>
  </si>
  <si>
    <t>2021225401795</t>
  </si>
  <si>
    <t>20212254017999</t>
  </si>
  <si>
    <t>20212254017991</t>
  </si>
  <si>
    <t>20212254017992</t>
  </si>
  <si>
    <t>20212254017993</t>
  </si>
  <si>
    <t>20212254017994</t>
  </si>
  <si>
    <t>20212254017995</t>
  </si>
  <si>
    <t>202122540179999</t>
  </si>
  <si>
    <t>2021225401811</t>
  </si>
  <si>
    <t>2021225401821</t>
  </si>
  <si>
    <t>2021225401911</t>
  </si>
  <si>
    <t>2021225401921</t>
  </si>
  <si>
    <t>2021225401931</t>
  </si>
  <si>
    <t>2021225401941</t>
  </si>
  <si>
    <t>2021225401951</t>
  </si>
  <si>
    <t>2021225401961</t>
  </si>
  <si>
    <t>2021225401971</t>
  </si>
  <si>
    <t>2021225401981</t>
  </si>
  <si>
    <t>2021225401991</t>
  </si>
  <si>
    <t>2021225402011</t>
  </si>
  <si>
    <t>2021225402021</t>
  </si>
  <si>
    <t>2021225402031</t>
  </si>
  <si>
    <t>2021225402041</t>
  </si>
  <si>
    <t>20212254020991</t>
  </si>
  <si>
    <t>20212254021111</t>
  </si>
  <si>
    <t>20212254021211</t>
  </si>
  <si>
    <t>2021225402211</t>
  </si>
  <si>
    <t>2021225402311</t>
  </si>
  <si>
    <t>2021225402321</t>
  </si>
  <si>
    <t>2021225402331</t>
  </si>
  <si>
    <t>2021225402341</t>
  </si>
  <si>
    <t>2021225402351</t>
  </si>
  <si>
    <t>2021225402361</t>
  </si>
  <si>
    <t>2021225402371</t>
  </si>
  <si>
    <t>2021225402381</t>
  </si>
  <si>
    <t>2021225402391</t>
  </si>
  <si>
    <t>20212254023101</t>
  </si>
  <si>
    <t>20212254023111</t>
  </si>
  <si>
    <t>20212254023121</t>
  </si>
  <si>
    <t>20212254023131</t>
  </si>
  <si>
    <t>20212254023141</t>
  </si>
  <si>
    <t>20212254023151</t>
  </si>
  <si>
    <t>20212254023161</t>
  </si>
  <si>
    <t>20212254023171</t>
  </si>
  <si>
    <t>20212254023181</t>
  </si>
  <si>
    <t>2021225402411</t>
  </si>
  <si>
    <t>2021225402421</t>
  </si>
  <si>
    <t>2021225402431</t>
  </si>
  <si>
    <t>2021225402441</t>
  </si>
  <si>
    <t>2021225402451</t>
  </si>
  <si>
    <t>2021225402461</t>
  </si>
  <si>
    <t>20212254024991</t>
  </si>
  <si>
    <t>2021225402511</t>
  </si>
  <si>
    <t>2021225402521</t>
  </si>
  <si>
    <t>2021225402631</t>
  </si>
  <si>
    <t>2021225402641</t>
  </si>
  <si>
    <t>2021225402711</t>
  </si>
  <si>
    <t>2021225402811</t>
  </si>
  <si>
    <t>2021225402821</t>
  </si>
  <si>
    <t>2021225402911</t>
  </si>
  <si>
    <t>2021225402921</t>
  </si>
  <si>
    <t>2021225403011</t>
  </si>
  <si>
    <t>2021225403021</t>
  </si>
  <si>
    <t>2021225403031</t>
  </si>
  <si>
    <t>2021225403041</t>
  </si>
  <si>
    <t>2021225403051</t>
  </si>
  <si>
    <t>2021225403061</t>
  </si>
  <si>
    <t>2021225403071</t>
  </si>
  <si>
    <t>2021225403081</t>
  </si>
  <si>
    <t>2021225403091</t>
  </si>
  <si>
    <t>20212254030101</t>
  </si>
  <si>
    <t>20212254030111</t>
  </si>
  <si>
    <t>20212254030121</t>
  </si>
  <si>
    <t>20212254030131</t>
  </si>
  <si>
    <t>20212254030141</t>
  </si>
  <si>
    <t>20212254030151</t>
  </si>
  <si>
    <t>20212254030161</t>
  </si>
  <si>
    <t>20212254030171</t>
  </si>
  <si>
    <t>20212254030181</t>
  </si>
  <si>
    <t>20212254030991</t>
  </si>
  <si>
    <t>2021225403111</t>
  </si>
  <si>
    <t>2021225403121</t>
  </si>
  <si>
    <t>2021225403131</t>
  </si>
  <si>
    <t>2021225403141</t>
  </si>
  <si>
    <t>20212254031991</t>
  </si>
  <si>
    <t>2021225403211</t>
  </si>
  <si>
    <t>2021225403221</t>
  </si>
  <si>
    <t>2021225403231</t>
  </si>
  <si>
    <t>2021225403311</t>
  </si>
  <si>
    <t>2021225403321</t>
  </si>
  <si>
    <t>2021225403411</t>
  </si>
  <si>
    <t>2021225403421</t>
  </si>
  <si>
    <t>202122542111</t>
  </si>
  <si>
    <t>202122542121</t>
  </si>
  <si>
    <t>202122542131</t>
  </si>
  <si>
    <t>202122542211</t>
  </si>
  <si>
    <t>202122542221</t>
  </si>
  <si>
    <t>202122542231</t>
  </si>
  <si>
    <t>202122542241</t>
  </si>
  <si>
    <t>202122542251</t>
  </si>
  <si>
    <t>202122542261</t>
  </si>
  <si>
    <t>202122542271</t>
  </si>
  <si>
    <t>202122542281</t>
  </si>
  <si>
    <t>202122542291</t>
  </si>
  <si>
    <t>2021225422101</t>
  </si>
  <si>
    <t>2021225422111</t>
  </si>
  <si>
    <t>2021225422121</t>
  </si>
  <si>
    <t>2021225422131</t>
  </si>
  <si>
    <t>2021225422141</t>
  </si>
  <si>
    <t>2021225422151</t>
  </si>
  <si>
    <t>2021225422161</t>
  </si>
  <si>
    <t>2021225422171</t>
  </si>
  <si>
    <t>2021225422181</t>
  </si>
  <si>
    <t>2021225422991</t>
  </si>
  <si>
    <t>202122542311</t>
  </si>
  <si>
    <t>202122542321</t>
  </si>
  <si>
    <t>202122542411</t>
  </si>
  <si>
    <t>202122542511</t>
  </si>
  <si>
    <t>202122542521</t>
  </si>
  <si>
    <t>202122542531</t>
  </si>
  <si>
    <t>2021225425991</t>
  </si>
  <si>
    <t>202122542611</t>
  </si>
  <si>
    <t>202122542621</t>
  </si>
  <si>
    <t>202122542711</t>
  </si>
  <si>
    <t>202122542721</t>
  </si>
  <si>
    <t>202122542731</t>
  </si>
  <si>
    <t>202122542811</t>
  </si>
  <si>
    <t>202122542911</t>
  </si>
  <si>
    <t>202122542921</t>
  </si>
  <si>
    <t>2021225421011</t>
  </si>
  <si>
    <t>2021225421111</t>
  </si>
  <si>
    <t>2021225421121</t>
  </si>
  <si>
    <t>2021225421131</t>
  </si>
  <si>
    <t>2021225421141</t>
  </si>
  <si>
    <t>20212254211991</t>
  </si>
  <si>
    <t>2021225421211</t>
  </si>
  <si>
    <t>2021225421221</t>
  </si>
  <si>
    <t>2021225421311</t>
  </si>
  <si>
    <t>2021225421321</t>
  </si>
  <si>
    <t>2021225421331</t>
  </si>
  <si>
    <t>2021225421341</t>
  </si>
  <si>
    <t>2021225421351</t>
  </si>
  <si>
    <t>20212254213991</t>
  </si>
  <si>
    <t>2021225421411</t>
  </si>
  <si>
    <t>2021225421421</t>
  </si>
  <si>
    <t>2021225421431</t>
  </si>
  <si>
    <t>2021225421441</t>
  </si>
  <si>
    <t>20212254214991</t>
  </si>
  <si>
    <t>2021225421511</t>
  </si>
  <si>
    <t>2021225421611</t>
  </si>
  <si>
    <t>2021225421621</t>
  </si>
  <si>
    <t>2021225421631</t>
  </si>
  <si>
    <t>2021225421711</t>
  </si>
  <si>
    <t>2021225421712</t>
  </si>
  <si>
    <t>2021225421713</t>
  </si>
  <si>
    <t>2021225421714</t>
  </si>
  <si>
    <t>2021225421715</t>
  </si>
  <si>
    <t>20212254217199</t>
  </si>
  <si>
    <t>2021225421721</t>
  </si>
  <si>
    <t>2021225421722</t>
  </si>
  <si>
    <t>2021225421723</t>
  </si>
  <si>
    <t>2021225421724</t>
  </si>
  <si>
    <t>2021225421725</t>
  </si>
  <si>
    <t>20212254217299</t>
  </si>
  <si>
    <t>2021225421731</t>
  </si>
  <si>
    <t>2021225421732</t>
  </si>
  <si>
    <t>2021225421733</t>
  </si>
  <si>
    <t>2021225421734</t>
  </si>
  <si>
    <t>2021225421735</t>
  </si>
  <si>
    <t>20212254217399</t>
  </si>
  <si>
    <t>2021225421741</t>
  </si>
  <si>
    <t>2021225421742</t>
  </si>
  <si>
    <t>2021225421743</t>
  </si>
  <si>
    <t>2021225421744</t>
  </si>
  <si>
    <t>2021225421745</t>
  </si>
  <si>
    <t>20212254217499</t>
  </si>
  <si>
    <t>2021225421751</t>
  </si>
  <si>
    <t>2021225421752</t>
  </si>
  <si>
    <t>2021225421753</t>
  </si>
  <si>
    <t>2021225421754</t>
  </si>
  <si>
    <t>2021225421755</t>
  </si>
  <si>
    <t>20212254217599</t>
  </si>
  <si>
    <t>2021225421761</t>
  </si>
  <si>
    <t>2021225421762</t>
  </si>
  <si>
    <t>2021225421763</t>
  </si>
  <si>
    <t>2021225421764</t>
  </si>
  <si>
    <t>2021225421765</t>
  </si>
  <si>
    <t>20212254217699</t>
  </si>
  <si>
    <t>2021225421771</t>
  </si>
  <si>
    <t>2021225421772</t>
  </si>
  <si>
    <t>2021225421773</t>
  </si>
  <si>
    <t>2021225421774</t>
  </si>
  <si>
    <t>2021225421775</t>
  </si>
  <si>
    <t>20212254217799</t>
  </si>
  <si>
    <t>2021225421781</t>
  </si>
  <si>
    <t>2021225421782</t>
  </si>
  <si>
    <t>2021225421783</t>
  </si>
  <si>
    <t>2021225421784</t>
  </si>
  <si>
    <t>2021225421785</t>
  </si>
  <si>
    <t>20212254217899</t>
  </si>
  <si>
    <t>2021225421791</t>
  </si>
  <si>
    <t>2021225421792</t>
  </si>
  <si>
    <t>2021225421793</t>
  </si>
  <si>
    <t>2021225421794</t>
  </si>
  <si>
    <t>2021225421795</t>
  </si>
  <si>
    <t>20212254217999</t>
  </si>
  <si>
    <t>20212254217991</t>
  </si>
  <si>
    <t>20212254217992</t>
  </si>
  <si>
    <t>20212254217993</t>
  </si>
  <si>
    <t>20212254217994</t>
  </si>
  <si>
    <t>20212254217995</t>
  </si>
  <si>
    <t>202122542179999</t>
  </si>
  <si>
    <t>2021225421811</t>
  </si>
  <si>
    <t>2021225421821</t>
  </si>
  <si>
    <t>2021225421911</t>
  </si>
  <si>
    <t>2021225421921</t>
  </si>
  <si>
    <t>2021225421931</t>
  </si>
  <si>
    <t>2021225421941</t>
  </si>
  <si>
    <t>2021225421951</t>
  </si>
  <si>
    <t>2021225421961</t>
  </si>
  <si>
    <t>2021225421971</t>
  </si>
  <si>
    <t>2021225421981</t>
  </si>
  <si>
    <t>2021225421991</t>
  </si>
  <si>
    <t>2021225422011</t>
  </si>
  <si>
    <t>2021225422021</t>
  </si>
  <si>
    <t>2021225422031</t>
  </si>
  <si>
    <t>2021225422041</t>
  </si>
  <si>
    <t>20212254220991</t>
  </si>
  <si>
    <t>20212254221111</t>
  </si>
  <si>
    <t>20212254221211</t>
  </si>
  <si>
    <t>2021225422211</t>
  </si>
  <si>
    <t>2021225422311</t>
  </si>
  <si>
    <t>2021225422321</t>
  </si>
  <si>
    <t>2021225422331</t>
  </si>
  <si>
    <t>2021225422341</t>
  </si>
  <si>
    <t>2021225422351</t>
  </si>
  <si>
    <t>2021225422361</t>
  </si>
  <si>
    <t>2021225422371</t>
  </si>
  <si>
    <t>2021225422381</t>
  </si>
  <si>
    <t>2021225422391</t>
  </si>
  <si>
    <t>20212254223101</t>
  </si>
  <si>
    <t>20212254223111</t>
  </si>
  <si>
    <t>20212254223121</t>
  </si>
  <si>
    <t>20212254223131</t>
  </si>
  <si>
    <t>20212254223141</t>
  </si>
  <si>
    <t>20212254223151</t>
  </si>
  <si>
    <t>20212254223161</t>
  </si>
  <si>
    <t>20212254223171</t>
  </si>
  <si>
    <t>20212254223181</t>
  </si>
  <si>
    <t>2021225422411</t>
  </si>
  <si>
    <t>2021225422421</t>
  </si>
  <si>
    <t>2021225422431</t>
  </si>
  <si>
    <t>2021225422441</t>
  </si>
  <si>
    <t>2021225422451</t>
  </si>
  <si>
    <t>2021225422461</t>
  </si>
  <si>
    <t>20212254224991</t>
  </si>
  <si>
    <t>2021225422511</t>
  </si>
  <si>
    <t>2021225422521</t>
  </si>
  <si>
    <t>2021225422631</t>
  </si>
  <si>
    <t>2021225422641</t>
  </si>
  <si>
    <t>2021225422711</t>
  </si>
  <si>
    <t>2021225422811</t>
  </si>
  <si>
    <t>2021225422821</t>
  </si>
  <si>
    <t>2021225422911</t>
  </si>
  <si>
    <t>2021225422921</t>
  </si>
  <si>
    <t>2021225423011</t>
  </si>
  <si>
    <t>2021225423021</t>
  </si>
  <si>
    <t>2021225423031</t>
  </si>
  <si>
    <t>2021225423041</t>
  </si>
  <si>
    <t>2021225423051</t>
  </si>
  <si>
    <t>2021225423061</t>
  </si>
  <si>
    <t>2021225423071</t>
  </si>
  <si>
    <t>2021225423081</t>
  </si>
  <si>
    <t>2021225423091</t>
  </si>
  <si>
    <t>20212254230101</t>
  </si>
  <si>
    <t>20212254230111</t>
  </si>
  <si>
    <t>20212254230121</t>
  </si>
  <si>
    <t>20212254230131</t>
  </si>
  <si>
    <t>20212254230141</t>
  </si>
  <si>
    <t>20212254230151</t>
  </si>
  <si>
    <t>20212254230161</t>
  </si>
  <si>
    <t>20212254230171</t>
  </si>
  <si>
    <t>20212254230181</t>
  </si>
  <si>
    <t>20212254230991</t>
  </si>
  <si>
    <t>2021225423111</t>
  </si>
  <si>
    <t>2021225423121</t>
  </si>
  <si>
    <t>2021225423131</t>
  </si>
  <si>
    <t>2021225423141</t>
  </si>
  <si>
    <t>20212254231991</t>
  </si>
  <si>
    <t>2021225423211</t>
  </si>
  <si>
    <t>2021225423221</t>
  </si>
  <si>
    <t>2021225423231</t>
  </si>
  <si>
    <t>2021225423311</t>
  </si>
  <si>
    <t>2021225423321</t>
  </si>
  <si>
    <t>2021225423411</t>
  </si>
  <si>
    <t>2021225423421</t>
  </si>
  <si>
    <t>202122544111</t>
  </si>
  <si>
    <t>202122544121</t>
  </si>
  <si>
    <t>202122544131</t>
  </si>
  <si>
    <t>202122544211</t>
  </si>
  <si>
    <t>202122544221</t>
  </si>
  <si>
    <t>202122544231</t>
  </si>
  <si>
    <t>202122544241</t>
  </si>
  <si>
    <t>202122544251</t>
  </si>
  <si>
    <t>202122544261</t>
  </si>
  <si>
    <t>202122544271</t>
  </si>
  <si>
    <t>202122544281</t>
  </si>
  <si>
    <t>202122544291</t>
  </si>
  <si>
    <t>2021225442101</t>
  </si>
  <si>
    <t>2021225442111</t>
  </si>
  <si>
    <t>2021225442121</t>
  </si>
  <si>
    <t>2021225442131</t>
  </si>
  <si>
    <t>2021225442141</t>
  </si>
  <si>
    <t>2021225442151</t>
  </si>
  <si>
    <t>2021225442161</t>
  </si>
  <si>
    <t>2021225442171</t>
  </si>
  <si>
    <t>2021225442181</t>
  </si>
  <si>
    <t>2021225442991</t>
  </si>
  <si>
    <t>202122544311</t>
  </si>
  <si>
    <t>202122544321</t>
  </si>
  <si>
    <t>202122544411</t>
  </si>
  <si>
    <t>202122544511</t>
  </si>
  <si>
    <t>202122544521</t>
  </si>
  <si>
    <t>202122544531</t>
  </si>
  <si>
    <t>2021225445991</t>
  </si>
  <si>
    <t>202122544611</t>
  </si>
  <si>
    <t>202122544621</t>
  </si>
  <si>
    <t>202122544711</t>
  </si>
  <si>
    <t>202122544721</t>
  </si>
  <si>
    <t>202122544731</t>
  </si>
  <si>
    <t>202122544811</t>
  </si>
  <si>
    <t>202122544911</t>
  </si>
  <si>
    <t>202122544921</t>
  </si>
  <si>
    <t>2021225441011</t>
  </si>
  <si>
    <t>2021225441111</t>
  </si>
  <si>
    <t>2021225441121</t>
  </si>
  <si>
    <t>2021225441131</t>
  </si>
  <si>
    <t>2021225441141</t>
  </si>
  <si>
    <t>20212254411991</t>
  </si>
  <si>
    <t>2021225441211</t>
  </si>
  <si>
    <t>2021225441221</t>
  </si>
  <si>
    <t>2021225441311</t>
  </si>
  <si>
    <t>2021225441321</t>
  </si>
  <si>
    <t>2021225441331</t>
  </si>
  <si>
    <t>2021225441341</t>
  </si>
  <si>
    <t>2021225441351</t>
  </si>
  <si>
    <t>20212254413991</t>
  </si>
  <si>
    <t>2021225441411</t>
  </si>
  <si>
    <t>2021225441421</t>
  </si>
  <si>
    <t>2021225441431</t>
  </si>
  <si>
    <t>2021225441441</t>
  </si>
  <si>
    <t>20212254414991</t>
  </si>
  <si>
    <t>2021225441511</t>
  </si>
  <si>
    <t>2021225441611</t>
  </si>
  <si>
    <t>2021225441621</t>
  </si>
  <si>
    <t>2021225441631</t>
  </si>
  <si>
    <t>2021225441711</t>
  </si>
  <si>
    <t>2021225441712</t>
  </si>
  <si>
    <t>2021225441713</t>
  </si>
  <si>
    <t>2021225441714</t>
  </si>
  <si>
    <t>2021225441715</t>
  </si>
  <si>
    <t>20212254417199</t>
  </si>
  <si>
    <t>2021225441721</t>
  </si>
  <si>
    <t>2021225441722</t>
  </si>
  <si>
    <t>2021225441723</t>
  </si>
  <si>
    <t>2021225441724</t>
  </si>
  <si>
    <t>2021225441725</t>
  </si>
  <si>
    <t>20212254417299</t>
  </si>
  <si>
    <t>2021225441731</t>
  </si>
  <si>
    <t>2021225441732</t>
  </si>
  <si>
    <t>2021225441733</t>
  </si>
  <si>
    <t>2021225441734</t>
  </si>
  <si>
    <t>2021225441735</t>
  </si>
  <si>
    <t>20212254417399</t>
  </si>
  <si>
    <t>2021225441741</t>
  </si>
  <si>
    <t>2021225441742</t>
  </si>
  <si>
    <t>2021225441743</t>
  </si>
  <si>
    <t>2021225441744</t>
  </si>
  <si>
    <t>2021225441745</t>
  </si>
  <si>
    <t>20212254417499</t>
  </si>
  <si>
    <t>2021225441751</t>
  </si>
  <si>
    <t>2021225441752</t>
  </si>
  <si>
    <t>2021225441753</t>
  </si>
  <si>
    <t>2021225441754</t>
  </si>
  <si>
    <t>2021225441755</t>
  </si>
  <si>
    <t>20212254417599</t>
  </si>
  <si>
    <t>2021225441761</t>
  </si>
  <si>
    <t>2021225441762</t>
  </si>
  <si>
    <t>2021225441763</t>
  </si>
  <si>
    <t>2021225441764</t>
  </si>
  <si>
    <t>2021225441765</t>
  </si>
  <si>
    <t>20212254417699</t>
  </si>
  <si>
    <t>2021225441771</t>
  </si>
  <si>
    <t>2021225441772</t>
  </si>
  <si>
    <t>2021225441773</t>
  </si>
  <si>
    <t>2021225441774</t>
  </si>
  <si>
    <t>2021225441775</t>
  </si>
  <si>
    <t>20212254417799</t>
  </si>
  <si>
    <t>2021225441781</t>
  </si>
  <si>
    <t>2021225441782</t>
  </si>
  <si>
    <t>2021225441783</t>
  </si>
  <si>
    <t>2021225441784</t>
  </si>
  <si>
    <t>2021225441785</t>
  </si>
  <si>
    <t>20212254417899</t>
  </si>
  <si>
    <t>2021225441791</t>
  </si>
  <si>
    <t>2021225441792</t>
  </si>
  <si>
    <t>2021225441793</t>
  </si>
  <si>
    <t>2021225441794</t>
  </si>
  <si>
    <t>2021225441795</t>
  </si>
  <si>
    <t>20212254417999</t>
  </si>
  <si>
    <t>20212254417991</t>
  </si>
  <si>
    <t>20212254417992</t>
  </si>
  <si>
    <t>20212254417993</t>
  </si>
  <si>
    <t>20212254417994</t>
  </si>
  <si>
    <t>20212254417995</t>
  </si>
  <si>
    <t>202122544179999</t>
  </si>
  <si>
    <t>2021225441811</t>
  </si>
  <si>
    <t>2021225441821</t>
  </si>
  <si>
    <t>2021225441911</t>
  </si>
  <si>
    <t>2021225441921</t>
  </si>
  <si>
    <t>2021225441931</t>
  </si>
  <si>
    <t>2021225441941</t>
  </si>
  <si>
    <t>2021225441951</t>
  </si>
  <si>
    <t>2021225441961</t>
  </si>
  <si>
    <t>2021225441971</t>
  </si>
  <si>
    <t>2021225441981</t>
  </si>
  <si>
    <t>2021225441991</t>
  </si>
  <si>
    <t>2021225442011</t>
  </si>
  <si>
    <t>2021225442021</t>
  </si>
  <si>
    <t>2021225442031</t>
  </si>
  <si>
    <t>2021225442041</t>
  </si>
  <si>
    <t>20212254420991</t>
  </si>
  <si>
    <t>20212254421111</t>
  </si>
  <si>
    <t>20212254421211</t>
  </si>
  <si>
    <t>2021225442211</t>
  </si>
  <si>
    <t>2021225442311</t>
  </si>
  <si>
    <t>2021225442321</t>
  </si>
  <si>
    <t>2021225442331</t>
  </si>
  <si>
    <t>2021225442341</t>
  </si>
  <si>
    <t>2021225442351</t>
  </si>
  <si>
    <t>2021225442361</t>
  </si>
  <si>
    <t>2021225442371</t>
  </si>
  <si>
    <t>2021225442381</t>
  </si>
  <si>
    <t>2021225442391</t>
  </si>
  <si>
    <t>20212254423101</t>
  </si>
  <si>
    <t>20212254423111</t>
  </si>
  <si>
    <t>20212254423121</t>
  </si>
  <si>
    <t>20212254423131</t>
  </si>
  <si>
    <t>20212254423141</t>
  </si>
  <si>
    <t>20212254423151</t>
  </si>
  <si>
    <t>20212254423161</t>
  </si>
  <si>
    <t>20212254423171</t>
  </si>
  <si>
    <t>20212254423181</t>
  </si>
  <si>
    <t>2021225442411</t>
  </si>
  <si>
    <t>2021225442421</t>
  </si>
  <si>
    <t>2021225442431</t>
  </si>
  <si>
    <t>2021225442441</t>
  </si>
  <si>
    <t>2021225442451</t>
  </si>
  <si>
    <t>2021225442461</t>
  </si>
  <si>
    <t>20212254424991</t>
  </si>
  <si>
    <t>2021225442511</t>
  </si>
  <si>
    <t>2021225442521</t>
  </si>
  <si>
    <t>2021225442631</t>
  </si>
  <si>
    <t>2021225442641</t>
  </si>
  <si>
    <t>2021225442711</t>
  </si>
  <si>
    <t>2021225442811</t>
  </si>
  <si>
    <t>2021225442821</t>
  </si>
  <si>
    <t>2021225442911</t>
  </si>
  <si>
    <t>2021225442921</t>
  </si>
  <si>
    <t>2021225443011</t>
  </si>
  <si>
    <t>2021225443021</t>
  </si>
  <si>
    <t>2021225443031</t>
  </si>
  <si>
    <t>2021225443041</t>
  </si>
  <si>
    <t>2021225443051</t>
  </si>
  <si>
    <t>2021225443061</t>
  </si>
  <si>
    <t>2021225443071</t>
  </si>
  <si>
    <t>2021225443081</t>
  </si>
  <si>
    <t>2021225443091</t>
  </si>
  <si>
    <t>20212254430101</t>
  </si>
  <si>
    <t>20212254430111</t>
  </si>
  <si>
    <t>20212254430121</t>
  </si>
  <si>
    <t>20212254430131</t>
  </si>
  <si>
    <t>20212254430141</t>
  </si>
  <si>
    <t>20212254430151</t>
  </si>
  <si>
    <t>20212254430161</t>
  </si>
  <si>
    <t>20212254430171</t>
  </si>
  <si>
    <t>20212254430181</t>
  </si>
  <si>
    <t>20212254430991</t>
  </si>
  <si>
    <t>2021225443111</t>
  </si>
  <si>
    <t>2021225443121</t>
  </si>
  <si>
    <t>2021225443131</t>
  </si>
  <si>
    <t>2021225443141</t>
  </si>
  <si>
    <t>20212254431991</t>
  </si>
  <si>
    <t>2021225443211</t>
  </si>
  <si>
    <t>2021225443221</t>
  </si>
  <si>
    <t>2021225443231</t>
  </si>
  <si>
    <t>2021225443311</t>
  </si>
  <si>
    <t>2021225443321</t>
  </si>
  <si>
    <t>2021225443411</t>
  </si>
  <si>
    <t>2021225443421</t>
  </si>
  <si>
    <t>202122545111</t>
  </si>
  <si>
    <t>202122545121</t>
  </si>
  <si>
    <t>202122545131</t>
  </si>
  <si>
    <t>202122545211</t>
  </si>
  <si>
    <t>202122545221</t>
  </si>
  <si>
    <t>202122545231</t>
  </si>
  <si>
    <t>202122545241</t>
  </si>
  <si>
    <t>202122545251</t>
  </si>
  <si>
    <t>202122545261</t>
  </si>
  <si>
    <t>202122545271</t>
  </si>
  <si>
    <t>202122545281</t>
  </si>
  <si>
    <t>202122545291</t>
  </si>
  <si>
    <t>2021225452101</t>
  </si>
  <si>
    <t>2021225452111</t>
  </si>
  <si>
    <t>2021225452121</t>
  </si>
  <si>
    <t>2021225452131</t>
  </si>
  <si>
    <t>2021225452141</t>
  </si>
  <si>
    <t>2021225452151</t>
  </si>
  <si>
    <t>2021225452161</t>
  </si>
  <si>
    <t>2021225452171</t>
  </si>
  <si>
    <t>2021225452181</t>
  </si>
  <si>
    <t>2021225452991</t>
  </si>
  <si>
    <t>202122545311</t>
  </si>
  <si>
    <t>202122545321</t>
  </si>
  <si>
    <t>202122545411</t>
  </si>
  <si>
    <t>202122545511</t>
  </si>
  <si>
    <t>202122545521</t>
  </si>
  <si>
    <t>202122545531</t>
  </si>
  <si>
    <t>2021225455991</t>
  </si>
  <si>
    <t>202122545611</t>
  </si>
  <si>
    <t>202122545621</t>
  </si>
  <si>
    <t>202122545711</t>
  </si>
  <si>
    <t>202122545721</t>
  </si>
  <si>
    <t>202122545731</t>
  </si>
  <si>
    <t>202122545811</t>
  </si>
  <si>
    <t>202122545911</t>
  </si>
  <si>
    <t>202122545921</t>
  </si>
  <si>
    <t>2021225451011</t>
  </si>
  <si>
    <t>2021225451111</t>
  </si>
  <si>
    <t>2021225451121</t>
  </si>
  <si>
    <t>2021225451131</t>
  </si>
  <si>
    <t>2021225451141</t>
  </si>
  <si>
    <t>20212254511991</t>
  </si>
  <si>
    <t>2021225451211</t>
  </si>
  <si>
    <t>2021225451221</t>
  </si>
  <si>
    <t>2021225451311</t>
  </si>
  <si>
    <t>2021225451321</t>
  </si>
  <si>
    <t>2021225451331</t>
  </si>
  <si>
    <t>2021225451341</t>
  </si>
  <si>
    <t>2021225451351</t>
  </si>
  <si>
    <t>20212254513991</t>
  </si>
  <si>
    <t>2021225451411</t>
  </si>
  <si>
    <t>2021225451421</t>
  </si>
  <si>
    <t>2021225451431</t>
  </si>
  <si>
    <t>2021225451441</t>
  </si>
  <si>
    <t>20212254514991</t>
  </si>
  <si>
    <t>2021225451511</t>
  </si>
  <si>
    <t>2021225451611</t>
  </si>
  <si>
    <t>2021225451621</t>
  </si>
  <si>
    <t>2021225451631</t>
  </si>
  <si>
    <t>2021225451711</t>
  </si>
  <si>
    <t>2021225451712</t>
  </si>
  <si>
    <t>2021225451713</t>
  </si>
  <si>
    <t>2021225451714</t>
  </si>
  <si>
    <t>2021225451715</t>
  </si>
  <si>
    <t>20212254517199</t>
  </si>
  <si>
    <t>2021225451721</t>
  </si>
  <si>
    <t>2021225451722</t>
  </si>
  <si>
    <t>2021225451723</t>
  </si>
  <si>
    <t>2021225451724</t>
  </si>
  <si>
    <t>2021225451725</t>
  </si>
  <si>
    <t>20212254517299</t>
  </si>
  <si>
    <t>2021225451731</t>
  </si>
  <si>
    <t>2021225451732</t>
  </si>
  <si>
    <t>2021225451733</t>
  </si>
  <si>
    <t>2021225451734</t>
  </si>
  <si>
    <t>2021225451735</t>
  </si>
  <si>
    <t>20212254517399</t>
  </si>
  <si>
    <t>2021225451741</t>
  </si>
  <si>
    <t>2021225451742</t>
  </si>
  <si>
    <t>2021225451743</t>
  </si>
  <si>
    <t>2021225451744</t>
  </si>
  <si>
    <t>2021225451745</t>
  </si>
  <si>
    <t>20212254517499</t>
  </si>
  <si>
    <t>2021225451751</t>
  </si>
  <si>
    <t>2021225451752</t>
  </si>
  <si>
    <t>2021225451753</t>
  </si>
  <si>
    <t>2021225451754</t>
  </si>
  <si>
    <t>2021225451755</t>
  </si>
  <si>
    <t>20212254517599</t>
  </si>
  <si>
    <t>2021225451761</t>
  </si>
  <si>
    <t>2021225451762</t>
  </si>
  <si>
    <t>2021225451763</t>
  </si>
  <si>
    <t>2021225451764</t>
  </si>
  <si>
    <t>2021225451765</t>
  </si>
  <si>
    <t>20212254517699</t>
  </si>
  <si>
    <t>2021225451771</t>
  </si>
  <si>
    <t>2021225451772</t>
  </si>
  <si>
    <t>2021225451773</t>
  </si>
  <si>
    <t>2021225451774</t>
  </si>
  <si>
    <t>2021225451775</t>
  </si>
  <si>
    <t>20212254517799</t>
  </si>
  <si>
    <t>2021225451781</t>
  </si>
  <si>
    <t>2021225451782</t>
  </si>
  <si>
    <t>2021225451783</t>
  </si>
  <si>
    <t>2021225451784</t>
  </si>
  <si>
    <t>2021225451785</t>
  </si>
  <si>
    <t>20212254517899</t>
  </si>
  <si>
    <t>2021225451791</t>
  </si>
  <si>
    <t>2021225451792</t>
  </si>
  <si>
    <t>2021225451793</t>
  </si>
  <si>
    <t>2021225451794</t>
  </si>
  <si>
    <t>2021225451795</t>
  </si>
  <si>
    <t>20212254517999</t>
  </si>
  <si>
    <t>20212254517991</t>
  </si>
  <si>
    <t>20212254517992</t>
  </si>
  <si>
    <t>20212254517993</t>
  </si>
  <si>
    <t>20212254517994</t>
  </si>
  <si>
    <t>20212254517995</t>
  </si>
  <si>
    <t>202122545179999</t>
  </si>
  <si>
    <t>2021225451811</t>
  </si>
  <si>
    <t>2021225451821</t>
  </si>
  <si>
    <t>2021225451911</t>
  </si>
  <si>
    <t>2021225451921</t>
  </si>
  <si>
    <t>2021225451931</t>
  </si>
  <si>
    <t>2021225451941</t>
  </si>
  <si>
    <t>2021225451951</t>
  </si>
  <si>
    <t>2021225451961</t>
  </si>
  <si>
    <t>2021225451971</t>
  </si>
  <si>
    <t>2021225451981</t>
  </si>
  <si>
    <t>2021225451991</t>
  </si>
  <si>
    <t>2021225452011</t>
  </si>
  <si>
    <t>2021225452021</t>
  </si>
  <si>
    <t>2021225452031</t>
  </si>
  <si>
    <t>2021225452041</t>
  </si>
  <si>
    <t>20212254520991</t>
  </si>
  <si>
    <t>20212254521111</t>
  </si>
  <si>
    <t>20212254521211</t>
  </si>
  <si>
    <t>2021225452211</t>
  </si>
  <si>
    <t>2021225452311</t>
  </si>
  <si>
    <t>2021225452321</t>
  </si>
  <si>
    <t>2021225452331</t>
  </si>
  <si>
    <t>2021225452341</t>
  </si>
  <si>
    <t>2021225452351</t>
  </si>
  <si>
    <t>2021225452361</t>
  </si>
  <si>
    <t>2021225452371</t>
  </si>
  <si>
    <t>2021225452381</t>
  </si>
  <si>
    <t>2021225452391</t>
  </si>
  <si>
    <t>20212254523101</t>
  </si>
  <si>
    <t>20212254523111</t>
  </si>
  <si>
    <t>20212254523121</t>
  </si>
  <si>
    <t>20212254523131</t>
  </si>
  <si>
    <t>20212254523141</t>
  </si>
  <si>
    <t>20212254523151</t>
  </si>
  <si>
    <t>20212254523161</t>
  </si>
  <si>
    <t>20212254523171</t>
  </si>
  <si>
    <t>20212254523181</t>
  </si>
  <si>
    <t>2021225452411</t>
  </si>
  <si>
    <t>2021225452421</t>
  </si>
  <si>
    <t>2021225452431</t>
  </si>
  <si>
    <t>2021225452441</t>
  </si>
  <si>
    <t>2021225452451</t>
  </si>
  <si>
    <t>2021225452461</t>
  </si>
  <si>
    <t>20212254524991</t>
  </si>
  <si>
    <t>2021225452511</t>
  </si>
  <si>
    <t>2021225452521</t>
  </si>
  <si>
    <t>2021225452631</t>
  </si>
  <si>
    <t>2021225452641</t>
  </si>
  <si>
    <t>2021225452711</t>
  </si>
  <si>
    <t>2021225452811</t>
  </si>
  <si>
    <t>2021225452821</t>
  </si>
  <si>
    <t>2021225452911</t>
  </si>
  <si>
    <t>2021225452921</t>
  </si>
  <si>
    <t>2021225453011</t>
  </si>
  <si>
    <t>2021225453021</t>
  </si>
  <si>
    <t>2021225453031</t>
  </si>
  <si>
    <t>2021225453041</t>
  </si>
  <si>
    <t>2021225453051</t>
  </si>
  <si>
    <t>2021225453061</t>
  </si>
  <si>
    <t>2021225453071</t>
  </si>
  <si>
    <t>2021225453081</t>
  </si>
  <si>
    <t>2021225453091</t>
  </si>
  <si>
    <t>20212254530101</t>
  </si>
  <si>
    <t>20212254530111</t>
  </si>
  <si>
    <t>20212254530121</t>
  </si>
  <si>
    <t>20212254530131</t>
  </si>
  <si>
    <t>20212254530141</t>
  </si>
  <si>
    <t>20212254530151</t>
  </si>
  <si>
    <t>20212254530161</t>
  </si>
  <si>
    <t>20212254530171</t>
  </si>
  <si>
    <t>20212254530181</t>
  </si>
  <si>
    <t>20212254530991</t>
  </si>
  <si>
    <t>2021225453111</t>
  </si>
  <si>
    <t>2021225453121</t>
  </si>
  <si>
    <t>2021225453131</t>
  </si>
  <si>
    <t>2021225453141</t>
  </si>
  <si>
    <t>20212254531991</t>
  </si>
  <si>
    <t>2021225453211</t>
  </si>
  <si>
    <t>2021225453221</t>
  </si>
  <si>
    <t>2021225453231</t>
  </si>
  <si>
    <t>2021225453311</t>
  </si>
  <si>
    <t>2021225453321</t>
  </si>
  <si>
    <t>2021225453411</t>
  </si>
  <si>
    <t>2021225453421</t>
  </si>
  <si>
    <t>202122546111</t>
  </si>
  <si>
    <t>202122546121</t>
  </si>
  <si>
    <t>202122546131</t>
  </si>
  <si>
    <t>202122546211</t>
  </si>
  <si>
    <t>202122546221</t>
  </si>
  <si>
    <t>202122546231</t>
  </si>
  <si>
    <t>202122546241</t>
  </si>
  <si>
    <t>202122546251</t>
  </si>
  <si>
    <t>202122546261</t>
  </si>
  <si>
    <t>202122546271</t>
  </si>
  <si>
    <t>202122546281</t>
  </si>
  <si>
    <t>202122546291</t>
  </si>
  <si>
    <t>2021225462101</t>
  </si>
  <si>
    <t>2021225462111</t>
  </si>
  <si>
    <t>2021225462121</t>
  </si>
  <si>
    <t>2021225462131</t>
  </si>
  <si>
    <t>2021225462141</t>
  </si>
  <si>
    <t>2021225462151</t>
  </si>
  <si>
    <t>2021225462161</t>
  </si>
  <si>
    <t>2021225462171</t>
  </si>
  <si>
    <t>2021225462181</t>
  </si>
  <si>
    <t>2021225462991</t>
  </si>
  <si>
    <t>202122546311</t>
  </si>
  <si>
    <t>202122546321</t>
  </si>
  <si>
    <t>202122546411</t>
  </si>
  <si>
    <t>202122546511</t>
  </si>
  <si>
    <t>202122546521</t>
  </si>
  <si>
    <t>202122546531</t>
  </si>
  <si>
    <t>2021225465991</t>
  </si>
  <si>
    <t>202122546611</t>
  </si>
  <si>
    <t>202122546621</t>
  </si>
  <si>
    <t>202122546711</t>
  </si>
  <si>
    <t>202122546721</t>
  </si>
  <si>
    <t>202122546731</t>
  </si>
  <si>
    <t>202122546811</t>
  </si>
  <si>
    <t>202122546911</t>
  </si>
  <si>
    <t>202122546921</t>
  </si>
  <si>
    <t>2021225461011</t>
  </si>
  <si>
    <t>2021225461111</t>
  </si>
  <si>
    <t>2021225461121</t>
  </si>
  <si>
    <t>2021225461131</t>
  </si>
  <si>
    <t>2021225461141</t>
  </si>
  <si>
    <t>20212254611991</t>
  </si>
  <si>
    <t>2021225461211</t>
  </si>
  <si>
    <t>2021225461221</t>
  </si>
  <si>
    <t>2021225461311</t>
  </si>
  <si>
    <t>2021225461321</t>
  </si>
  <si>
    <t>2021225461331</t>
  </si>
  <si>
    <t>2021225461341</t>
  </si>
  <si>
    <t>2021225461351</t>
  </si>
  <si>
    <t>20212254613991</t>
  </si>
  <si>
    <t>2021225461411</t>
  </si>
  <si>
    <t>2021225461421</t>
  </si>
  <si>
    <t>2021225461431</t>
  </si>
  <si>
    <t>2021225461441</t>
  </si>
  <si>
    <t>20212254614991</t>
  </si>
  <si>
    <t>2021225461511</t>
  </si>
  <si>
    <t>2021225461611</t>
  </si>
  <si>
    <t>2021225461621</t>
  </si>
  <si>
    <t>2021225461631</t>
  </si>
  <si>
    <t>2021225461711</t>
  </si>
  <si>
    <t>2021225461712</t>
  </si>
  <si>
    <t>2021225461713</t>
  </si>
  <si>
    <t>2021225461714</t>
  </si>
  <si>
    <t>2021225461715</t>
  </si>
  <si>
    <t>20212254617199</t>
  </si>
  <si>
    <t>2021225461721</t>
  </si>
  <si>
    <t>2021225461722</t>
  </si>
  <si>
    <t>2021225461723</t>
  </si>
  <si>
    <t>2021225461724</t>
  </si>
  <si>
    <t>2021225461725</t>
  </si>
  <si>
    <t>20212254617299</t>
  </si>
  <si>
    <t>2021225461731</t>
  </si>
  <si>
    <t>2021225461732</t>
  </si>
  <si>
    <t>2021225461733</t>
  </si>
  <si>
    <t>2021225461734</t>
  </si>
  <si>
    <t>2021225461735</t>
  </si>
  <si>
    <t>20212254617399</t>
  </si>
  <si>
    <t>2021225461741</t>
  </si>
  <si>
    <t>2021225461742</t>
  </si>
  <si>
    <t>2021225461743</t>
  </si>
  <si>
    <t>2021225461744</t>
  </si>
  <si>
    <t>2021225461745</t>
  </si>
  <si>
    <t>20212254617499</t>
  </si>
  <si>
    <t>2021225461751</t>
  </si>
  <si>
    <t>2021225461752</t>
  </si>
  <si>
    <t>2021225461753</t>
  </si>
  <si>
    <t>2021225461754</t>
  </si>
  <si>
    <t>2021225461755</t>
  </si>
  <si>
    <t>20212254617599</t>
  </si>
  <si>
    <t>2021225461761</t>
  </si>
  <si>
    <t>2021225461762</t>
  </si>
  <si>
    <t>2021225461763</t>
  </si>
  <si>
    <t>2021225461764</t>
  </si>
  <si>
    <t>2021225461765</t>
  </si>
  <si>
    <t>20212254617699</t>
  </si>
  <si>
    <t>2021225461771</t>
  </si>
  <si>
    <t>2021225461772</t>
  </si>
  <si>
    <t>2021225461773</t>
  </si>
  <si>
    <t>2021225461774</t>
  </si>
  <si>
    <t>2021225461775</t>
  </si>
  <si>
    <t>20212254617799</t>
  </si>
  <si>
    <t>2021225461781</t>
  </si>
  <si>
    <t>2021225461782</t>
  </si>
  <si>
    <t>2021225461783</t>
  </si>
  <si>
    <t>2021225461784</t>
  </si>
  <si>
    <t>2021225461785</t>
  </si>
  <si>
    <t>20212254617899</t>
  </si>
  <si>
    <t>2021225461791</t>
  </si>
  <si>
    <t>2021225461792</t>
  </si>
  <si>
    <t>2021225461793</t>
  </si>
  <si>
    <t>2021225461794</t>
  </si>
  <si>
    <t>2021225461795</t>
  </si>
  <si>
    <t>20212254617999</t>
  </si>
  <si>
    <t>20212254617991</t>
  </si>
  <si>
    <t>20212254617992</t>
  </si>
  <si>
    <t>20212254617993</t>
  </si>
  <si>
    <t>20212254617994</t>
  </si>
  <si>
    <t>20212254617995</t>
  </si>
  <si>
    <t>202122546179999</t>
  </si>
  <si>
    <t>2021225461811</t>
  </si>
  <si>
    <t>2021225461821</t>
  </si>
  <si>
    <t>2021225461911</t>
  </si>
  <si>
    <t>2021225461921</t>
  </si>
  <si>
    <t>2021225461931</t>
  </si>
  <si>
    <t>2021225461941</t>
  </si>
  <si>
    <t>2021225461951</t>
  </si>
  <si>
    <t>2021225461961</t>
  </si>
  <si>
    <t>2021225461971</t>
  </si>
  <si>
    <t>2021225461981</t>
  </si>
  <si>
    <t>2021225461991</t>
  </si>
  <si>
    <t>2021225462011</t>
  </si>
  <si>
    <t>2021225462021</t>
  </si>
  <si>
    <t>2021225462031</t>
  </si>
  <si>
    <t>2021225462041</t>
  </si>
  <si>
    <t>20212254620991</t>
  </si>
  <si>
    <t>20212254621111</t>
  </si>
  <si>
    <t>20212254621211</t>
  </si>
  <si>
    <t>2021225462211</t>
  </si>
  <si>
    <t>2021225462311</t>
  </si>
  <si>
    <t>2021225462321</t>
  </si>
  <si>
    <t>2021225462331</t>
  </si>
  <si>
    <t>2021225462341</t>
  </si>
  <si>
    <t>2021225462351</t>
  </si>
  <si>
    <t>2021225462361</t>
  </si>
  <si>
    <t>2021225462371</t>
  </si>
  <si>
    <t>2021225462381</t>
  </si>
  <si>
    <t>2021225462391</t>
  </si>
  <si>
    <t>20212254623101</t>
  </si>
  <si>
    <t>20212254623111</t>
  </si>
  <si>
    <t>20212254623121</t>
  </si>
  <si>
    <t>20212254623131</t>
  </si>
  <si>
    <t>20212254623141</t>
  </si>
  <si>
    <t>20212254623151</t>
  </si>
  <si>
    <t>20212254623161</t>
  </si>
  <si>
    <t>20212254623171</t>
  </si>
  <si>
    <t>20212254623181</t>
  </si>
  <si>
    <t>2021225462411</t>
  </si>
  <si>
    <t>2021225462421</t>
  </si>
  <si>
    <t>2021225462431</t>
  </si>
  <si>
    <t>2021225462441</t>
  </si>
  <si>
    <t>2021225462451</t>
  </si>
  <si>
    <t>2021225462461</t>
  </si>
  <si>
    <t>20212254624991</t>
  </si>
  <si>
    <t>2021225462511</t>
  </si>
  <si>
    <t>2021225462521</t>
  </si>
  <si>
    <t>2021225462631</t>
  </si>
  <si>
    <t>2021225462641</t>
  </si>
  <si>
    <t>2021225462711</t>
  </si>
  <si>
    <t>2021225462811</t>
  </si>
  <si>
    <t>2021225462821</t>
  </si>
  <si>
    <t>2021225462911</t>
  </si>
  <si>
    <t>2021225462921</t>
  </si>
  <si>
    <t>2021225463011</t>
  </si>
  <si>
    <t>2021225463021</t>
  </si>
  <si>
    <t>2021225463031</t>
  </si>
  <si>
    <t>2021225463041</t>
  </si>
  <si>
    <t>2021225463051</t>
  </si>
  <si>
    <t>2021225463061</t>
  </si>
  <si>
    <t>2021225463071</t>
  </si>
  <si>
    <t>2021225463081</t>
  </si>
  <si>
    <t>2021225463091</t>
  </si>
  <si>
    <t>20212254630101</t>
  </si>
  <si>
    <t>20212254630111</t>
  </si>
  <si>
    <t>20212254630121</t>
  </si>
  <si>
    <t>20212254630131</t>
  </si>
  <si>
    <t>20212254630141</t>
  </si>
  <si>
    <t>20212254630151</t>
  </si>
  <si>
    <t>20212254630161</t>
  </si>
  <si>
    <t>20212254630171</t>
  </si>
  <si>
    <t>20212254630181</t>
  </si>
  <si>
    <t>20212254630991</t>
  </si>
  <si>
    <t>2021225463111</t>
  </si>
  <si>
    <t>2021225463121</t>
  </si>
  <si>
    <t>2021225463131</t>
  </si>
  <si>
    <t>2021225463141</t>
  </si>
  <si>
    <t>20212254631991</t>
  </si>
  <si>
    <t>2021225463211</t>
  </si>
  <si>
    <t>2021225463221</t>
  </si>
  <si>
    <t>2021225463231</t>
  </si>
  <si>
    <t>2021225463311</t>
  </si>
  <si>
    <t>2021225463321</t>
  </si>
  <si>
    <t>2021225463411</t>
  </si>
  <si>
    <t>2021225463421</t>
  </si>
  <si>
    <t>202122548111</t>
  </si>
  <si>
    <t>202122548121</t>
  </si>
  <si>
    <t>202122548131</t>
  </si>
  <si>
    <t>202122548211</t>
  </si>
  <si>
    <t>202122548221</t>
  </si>
  <si>
    <t>202122548231</t>
  </si>
  <si>
    <t>202122548241</t>
  </si>
  <si>
    <t>202122548251</t>
  </si>
  <si>
    <t>202122548261</t>
  </si>
  <si>
    <t>202122548271</t>
  </si>
  <si>
    <t>202122548281</t>
  </si>
  <si>
    <t>202122548291</t>
  </si>
  <si>
    <t>2021225482101</t>
  </si>
  <si>
    <t>2021225482111</t>
  </si>
  <si>
    <t>2021225482121</t>
  </si>
  <si>
    <t>2021225482131</t>
  </si>
  <si>
    <t>2021225482141</t>
  </si>
  <si>
    <t>2021225482151</t>
  </si>
  <si>
    <t>2021225482161</t>
  </si>
  <si>
    <t>2021225482171</t>
  </si>
  <si>
    <t>2021225482181</t>
  </si>
  <si>
    <t>2021225482991</t>
  </si>
  <si>
    <t>202122548311</t>
  </si>
  <si>
    <t>202122548321</t>
  </si>
  <si>
    <t>202122548411</t>
  </si>
  <si>
    <t>202122548511</t>
  </si>
  <si>
    <t>202122548521</t>
  </si>
  <si>
    <t>202122548531</t>
  </si>
  <si>
    <t>2021225485991</t>
  </si>
  <si>
    <t>202122548611</t>
  </si>
  <si>
    <t>202122548621</t>
  </si>
  <si>
    <t>202122548711</t>
  </si>
  <si>
    <t>202122548721</t>
  </si>
  <si>
    <t>202122548731</t>
  </si>
  <si>
    <t>202122548811</t>
  </si>
  <si>
    <t>202122548911</t>
  </si>
  <si>
    <t>202122548921</t>
  </si>
  <si>
    <t>2021225481011</t>
  </si>
  <si>
    <t>2021225481111</t>
  </si>
  <si>
    <t>2021225481121</t>
  </si>
  <si>
    <t>2021225481131</t>
  </si>
  <si>
    <t>2021225481141</t>
  </si>
  <si>
    <t>20212254811991</t>
  </si>
  <si>
    <t>2021225481211</t>
  </si>
  <si>
    <t>2021225481221</t>
  </si>
  <si>
    <t>2021225481311</t>
  </si>
  <si>
    <t>2021225481321</t>
  </si>
  <si>
    <t>2021225481331</t>
  </si>
  <si>
    <t>2021225481341</t>
  </si>
  <si>
    <t>2021225481351</t>
  </si>
  <si>
    <t>20212254813991</t>
  </si>
  <si>
    <t>2021225481411</t>
  </si>
  <si>
    <t>2021225481421</t>
  </si>
  <si>
    <t>2021225481431</t>
  </si>
  <si>
    <t>2021225481441</t>
  </si>
  <si>
    <t>20212254814991</t>
  </si>
  <si>
    <t>2021225481511</t>
  </si>
  <si>
    <t>2021225481611</t>
  </si>
  <si>
    <t>2021225481621</t>
  </si>
  <si>
    <t>2021225481631</t>
  </si>
  <si>
    <t>2021225481711</t>
  </si>
  <si>
    <t>2021225481712</t>
  </si>
  <si>
    <t>2021225481713</t>
  </si>
  <si>
    <t>2021225481714</t>
  </si>
  <si>
    <t>2021225481715</t>
  </si>
  <si>
    <t>20212254817199</t>
  </si>
  <si>
    <t>2021225481721</t>
  </si>
  <si>
    <t>2021225481722</t>
  </si>
  <si>
    <t>2021225481723</t>
  </si>
  <si>
    <t>2021225481724</t>
  </si>
  <si>
    <t>2021225481725</t>
  </si>
  <si>
    <t>20212254817299</t>
  </si>
  <si>
    <t>2021225481731</t>
  </si>
  <si>
    <t>2021225481732</t>
  </si>
  <si>
    <t>2021225481733</t>
  </si>
  <si>
    <t>2021225481734</t>
  </si>
  <si>
    <t>2021225481735</t>
  </si>
  <si>
    <t>20212254817399</t>
  </si>
  <si>
    <t>2021225481741</t>
  </si>
  <si>
    <t>2021225481742</t>
  </si>
  <si>
    <t>2021225481743</t>
  </si>
  <si>
    <t>2021225481744</t>
  </si>
  <si>
    <t>2021225481745</t>
  </si>
  <si>
    <t>20212254817499</t>
  </si>
  <si>
    <t>2021225481751</t>
  </si>
  <si>
    <t>2021225481752</t>
  </si>
  <si>
    <t>2021225481753</t>
  </si>
  <si>
    <t>2021225481754</t>
  </si>
  <si>
    <t>2021225481755</t>
  </si>
  <si>
    <t>20212254817599</t>
  </si>
  <si>
    <t>2021225481761</t>
  </si>
  <si>
    <t>2021225481762</t>
  </si>
  <si>
    <t>2021225481763</t>
  </si>
  <si>
    <t>2021225481764</t>
  </si>
  <si>
    <t>2021225481765</t>
  </si>
  <si>
    <t>20212254817699</t>
  </si>
  <si>
    <t>2021225481771</t>
  </si>
  <si>
    <t>2021225481772</t>
  </si>
  <si>
    <t>2021225481773</t>
  </si>
  <si>
    <t>2021225481774</t>
  </si>
  <si>
    <t>2021225481775</t>
  </si>
  <si>
    <t>20212254817799</t>
  </si>
  <si>
    <t>2021225481781</t>
  </si>
  <si>
    <t>2021225481782</t>
  </si>
  <si>
    <t>2021225481783</t>
  </si>
  <si>
    <t>2021225481784</t>
  </si>
  <si>
    <t>2021225481785</t>
  </si>
  <si>
    <t>20212254817899</t>
  </si>
  <si>
    <t>2021225481791</t>
  </si>
  <si>
    <t>2021225481792</t>
  </si>
  <si>
    <t>2021225481793</t>
  </si>
  <si>
    <t>2021225481794</t>
  </si>
  <si>
    <t>2021225481795</t>
  </si>
  <si>
    <t>20212254817999</t>
  </si>
  <si>
    <t>20212254817991</t>
  </si>
  <si>
    <t>20212254817992</t>
  </si>
  <si>
    <t>20212254817993</t>
  </si>
  <si>
    <t>20212254817994</t>
  </si>
  <si>
    <t>20212254817995</t>
  </si>
  <si>
    <t>202122548179999</t>
  </si>
  <si>
    <t>2021225481811</t>
  </si>
  <si>
    <t>2021225481821</t>
  </si>
  <si>
    <t>2021225481911</t>
  </si>
  <si>
    <t>2021225481921</t>
  </si>
  <si>
    <t>2021225481931</t>
  </si>
  <si>
    <t>2021225481941</t>
  </si>
  <si>
    <t>2021225481951</t>
  </si>
  <si>
    <t>2021225481961</t>
  </si>
  <si>
    <t>2021225481971</t>
  </si>
  <si>
    <t>2021225481981</t>
  </si>
  <si>
    <t>2021225481991</t>
  </si>
  <si>
    <t>2021225482011</t>
  </si>
  <si>
    <t>2021225482021</t>
  </si>
  <si>
    <t>2021225482031</t>
  </si>
  <si>
    <t>2021225482041</t>
  </si>
  <si>
    <t>20212254820991</t>
  </si>
  <si>
    <t>20212254821111</t>
  </si>
  <si>
    <t>20212254821211</t>
  </si>
  <si>
    <t>2021225482211</t>
  </si>
  <si>
    <t>2021225482311</t>
  </si>
  <si>
    <t>2021225482321</t>
  </si>
  <si>
    <t>2021225482331</t>
  </si>
  <si>
    <t>2021225482341</t>
  </si>
  <si>
    <t>2021225482351</t>
  </si>
  <si>
    <t>2021225482361</t>
  </si>
  <si>
    <t>2021225482371</t>
  </si>
  <si>
    <t>2021225482381</t>
  </si>
  <si>
    <t>2021225482391</t>
  </si>
  <si>
    <t>20212254823101</t>
  </si>
  <si>
    <t>20212254823111</t>
  </si>
  <si>
    <t>20212254823121</t>
  </si>
  <si>
    <t>20212254823131</t>
  </si>
  <si>
    <t>20212254823141</t>
  </si>
  <si>
    <t>20212254823151</t>
  </si>
  <si>
    <t>20212254823161</t>
  </si>
  <si>
    <t>20212254823171</t>
  </si>
  <si>
    <t>20212254823181</t>
  </si>
  <si>
    <t>2021225482411</t>
  </si>
  <si>
    <t>2021225482421</t>
  </si>
  <si>
    <t>2021225482431</t>
  </si>
  <si>
    <t>2021225482441</t>
  </si>
  <si>
    <t>2021225482451</t>
  </si>
  <si>
    <t>2021225482461</t>
  </si>
  <si>
    <t>20212254824991</t>
  </si>
  <si>
    <t>2021225482511</t>
  </si>
  <si>
    <t>2021225482521</t>
  </si>
  <si>
    <t>2021225482631</t>
  </si>
  <si>
    <t>2021225482641</t>
  </si>
  <si>
    <t>2021225482711</t>
  </si>
  <si>
    <t>2021225482811</t>
  </si>
  <si>
    <t>2021225482821</t>
  </si>
  <si>
    <t>2021225482911</t>
  </si>
  <si>
    <t>2021225482921</t>
  </si>
  <si>
    <t>2021225483011</t>
  </si>
  <si>
    <t>2021225483021</t>
  </si>
  <si>
    <t>2021225483031</t>
  </si>
  <si>
    <t>2021225483041</t>
  </si>
  <si>
    <t>2021225483051</t>
  </si>
  <si>
    <t>2021225483061</t>
  </si>
  <si>
    <t>2021225483071</t>
  </si>
  <si>
    <t>2021225483081</t>
  </si>
  <si>
    <t>2021225483091</t>
  </si>
  <si>
    <t>20212254830101</t>
  </si>
  <si>
    <t>20212254830111</t>
  </si>
  <si>
    <t>20212254830121</t>
  </si>
  <si>
    <t>20212254830131</t>
  </si>
  <si>
    <t>20212254830141</t>
  </si>
  <si>
    <t>20212254830151</t>
  </si>
  <si>
    <t>20212254830161</t>
  </si>
  <si>
    <t>20212254830171</t>
  </si>
  <si>
    <t>20212254830181</t>
  </si>
  <si>
    <t>20212254830991</t>
  </si>
  <si>
    <t>2021225483111</t>
  </si>
  <si>
    <t>2021225483121</t>
  </si>
  <si>
    <t>2021225483131</t>
  </si>
  <si>
    <t>2021225483141</t>
  </si>
  <si>
    <t>20212254831991</t>
  </si>
  <si>
    <t>2021225483211</t>
  </si>
  <si>
    <t>2021225483221</t>
  </si>
  <si>
    <t>2021225483231</t>
  </si>
  <si>
    <t>2021225483311</t>
  </si>
  <si>
    <t>2021225483321</t>
  </si>
  <si>
    <t>2021225483411</t>
  </si>
  <si>
    <t>2021225483421</t>
  </si>
  <si>
    <t>202122550111</t>
  </si>
  <si>
    <t>202122550121</t>
  </si>
  <si>
    <t>202122550131</t>
  </si>
  <si>
    <t>202122550211</t>
  </si>
  <si>
    <t>202122550221</t>
  </si>
  <si>
    <t>202122550231</t>
  </si>
  <si>
    <t>202122550241</t>
  </si>
  <si>
    <t>202122550251</t>
  </si>
  <si>
    <t>202122550261</t>
  </si>
  <si>
    <t>202122550271</t>
  </si>
  <si>
    <t>202122550281</t>
  </si>
  <si>
    <t>202122550291</t>
  </si>
  <si>
    <t>2021225502101</t>
  </si>
  <si>
    <t>2021225502111</t>
  </si>
  <si>
    <t>2021225502121</t>
  </si>
  <si>
    <t>2021225502131</t>
  </si>
  <si>
    <t>2021225502141</t>
  </si>
  <si>
    <t>2021225502151</t>
  </si>
  <si>
    <t>2021225502161</t>
  </si>
  <si>
    <t>2021225502171</t>
  </si>
  <si>
    <t>2021225502181</t>
  </si>
  <si>
    <t>2021225502991</t>
  </si>
  <si>
    <t>202122550311</t>
  </si>
  <si>
    <t>202122550321</t>
  </si>
  <si>
    <t>202122550411</t>
  </si>
  <si>
    <t>202122550511</t>
  </si>
  <si>
    <t>202122550521</t>
  </si>
  <si>
    <t>202122550531</t>
  </si>
  <si>
    <t>2021225505991</t>
  </si>
  <si>
    <t>202122550611</t>
  </si>
  <si>
    <t>202122550621</t>
  </si>
  <si>
    <t>202122550711</t>
  </si>
  <si>
    <t>202122550721</t>
  </si>
  <si>
    <t>202122550731</t>
  </si>
  <si>
    <t>202122550811</t>
  </si>
  <si>
    <t>202122550911</t>
  </si>
  <si>
    <t>202122550921</t>
  </si>
  <si>
    <t>2021225501011</t>
  </si>
  <si>
    <t>2021225501111</t>
  </si>
  <si>
    <t>2021225501121</t>
  </si>
  <si>
    <t>2021225501131</t>
  </si>
  <si>
    <t>2021225501141</t>
  </si>
  <si>
    <t>20212255011991</t>
  </si>
  <si>
    <t>2021225501211</t>
  </si>
  <si>
    <t>2021225501221</t>
  </si>
  <si>
    <t>2021225501311</t>
  </si>
  <si>
    <t>2021225501321</t>
  </si>
  <si>
    <t>2021225501331</t>
  </si>
  <si>
    <t>2021225501341</t>
  </si>
  <si>
    <t>2021225501351</t>
  </si>
  <si>
    <t>20212255013991</t>
  </si>
  <si>
    <t>2021225501411</t>
  </si>
  <si>
    <t>2021225501421</t>
  </si>
  <si>
    <t>2021225501431</t>
  </si>
  <si>
    <t>2021225501441</t>
  </si>
  <si>
    <t>20212255014991</t>
  </si>
  <si>
    <t>2021225501511</t>
  </si>
  <si>
    <t>2021225501611</t>
  </si>
  <si>
    <t>2021225501621</t>
  </si>
  <si>
    <t>2021225501631</t>
  </si>
  <si>
    <t>2021225501711</t>
  </si>
  <si>
    <t>2021225501712</t>
  </si>
  <si>
    <t>2021225501713</t>
  </si>
  <si>
    <t>2021225501714</t>
  </si>
  <si>
    <t>2021225501715</t>
  </si>
  <si>
    <t>20212255017199</t>
  </si>
  <si>
    <t>2021225501721</t>
  </si>
  <si>
    <t>2021225501722</t>
  </si>
  <si>
    <t>2021225501723</t>
  </si>
  <si>
    <t>2021225501724</t>
  </si>
  <si>
    <t>2021225501725</t>
  </si>
  <si>
    <t>20212255017299</t>
  </si>
  <si>
    <t>2021225501731</t>
  </si>
  <si>
    <t>2021225501732</t>
  </si>
  <si>
    <t>2021225501733</t>
  </si>
  <si>
    <t>2021225501734</t>
  </si>
  <si>
    <t>2021225501735</t>
  </si>
  <si>
    <t>20212255017399</t>
  </si>
  <si>
    <t>2021225501741</t>
  </si>
  <si>
    <t>2021225501742</t>
  </si>
  <si>
    <t>2021225501743</t>
  </si>
  <si>
    <t>2021225501744</t>
  </si>
  <si>
    <t>2021225501745</t>
  </si>
  <si>
    <t>20212255017499</t>
  </si>
  <si>
    <t>2021225501751</t>
  </si>
  <si>
    <t>2021225501752</t>
  </si>
  <si>
    <t>2021225501753</t>
  </si>
  <si>
    <t>2021225501754</t>
  </si>
  <si>
    <t>2021225501755</t>
  </si>
  <si>
    <t>20212255017599</t>
  </si>
  <si>
    <t>2021225501761</t>
  </si>
  <si>
    <t>2021225501762</t>
  </si>
  <si>
    <t>2021225501763</t>
  </si>
  <si>
    <t>2021225501764</t>
  </si>
  <si>
    <t>2021225501765</t>
  </si>
  <si>
    <t>20212255017699</t>
  </si>
  <si>
    <t>2021225501771</t>
  </si>
  <si>
    <t>2021225501772</t>
  </si>
  <si>
    <t>2021225501773</t>
  </si>
  <si>
    <t>2021225501774</t>
  </si>
  <si>
    <t>2021225501775</t>
  </si>
  <si>
    <t>20212255017799</t>
  </si>
  <si>
    <t>2021225501781</t>
  </si>
  <si>
    <t>2021225501782</t>
  </si>
  <si>
    <t>2021225501783</t>
  </si>
  <si>
    <t>2021225501784</t>
  </si>
  <si>
    <t>2021225501785</t>
  </si>
  <si>
    <t>20212255017899</t>
  </si>
  <si>
    <t>2021225501791</t>
  </si>
  <si>
    <t>2021225501792</t>
  </si>
  <si>
    <t>2021225501793</t>
  </si>
  <si>
    <t>2021225501794</t>
  </si>
  <si>
    <t>2021225501795</t>
  </si>
  <si>
    <t>20212255017999</t>
  </si>
  <si>
    <t>20212255017991</t>
  </si>
  <si>
    <t>20212255017992</t>
  </si>
  <si>
    <t>20212255017993</t>
  </si>
  <si>
    <t>20212255017994</t>
  </si>
  <si>
    <t>20212255017995</t>
  </si>
  <si>
    <t>202122550179999</t>
  </si>
  <si>
    <t>2021225501811</t>
  </si>
  <si>
    <t>2021225501821</t>
  </si>
  <si>
    <t>2021225501911</t>
  </si>
  <si>
    <t>2021225501921</t>
  </si>
  <si>
    <t>2021225501931</t>
  </si>
  <si>
    <t>2021225501941</t>
  </si>
  <si>
    <t>2021225501951</t>
  </si>
  <si>
    <t>2021225501961</t>
  </si>
  <si>
    <t>2021225501971</t>
  </si>
  <si>
    <t>2021225501981</t>
  </si>
  <si>
    <t>2021225501991</t>
  </si>
  <si>
    <t>2021225502011</t>
  </si>
  <si>
    <t>2021225502021</t>
  </si>
  <si>
    <t>2021225502031</t>
  </si>
  <si>
    <t>2021225502041</t>
  </si>
  <si>
    <t>20212255020991</t>
  </si>
  <si>
    <t>20212255021111</t>
  </si>
  <si>
    <t>20212255021211</t>
  </si>
  <si>
    <t>2021225502211</t>
  </si>
  <si>
    <t>2021225502311</t>
  </si>
  <si>
    <t>2021225502321</t>
  </si>
  <si>
    <t>2021225502331</t>
  </si>
  <si>
    <t>2021225502341</t>
  </si>
  <si>
    <t>2021225502351</t>
  </si>
  <si>
    <t>2021225502361</t>
  </si>
  <si>
    <t>2021225502371</t>
  </si>
  <si>
    <t>2021225502381</t>
  </si>
  <si>
    <t>2021225502391</t>
  </si>
  <si>
    <t>20212255023101</t>
  </si>
  <si>
    <t>20212255023111</t>
  </si>
  <si>
    <t>20212255023121</t>
  </si>
  <si>
    <t>20212255023131</t>
  </si>
  <si>
    <t>20212255023141</t>
  </si>
  <si>
    <t>20212255023151</t>
  </si>
  <si>
    <t>20212255023161</t>
  </si>
  <si>
    <t>20212255023171</t>
  </si>
  <si>
    <t>20212255023181</t>
  </si>
  <si>
    <t>2021225502411</t>
  </si>
  <si>
    <t>2021225502421</t>
  </si>
  <si>
    <t>2021225502431</t>
  </si>
  <si>
    <t>2021225502441</t>
  </si>
  <si>
    <t>2021225502451</t>
  </si>
  <si>
    <t>2021225502461</t>
  </si>
  <si>
    <t>20212255024991</t>
  </si>
  <si>
    <t>2021225502511</t>
  </si>
  <si>
    <t>2021225502521</t>
  </si>
  <si>
    <t>2021225502631</t>
  </si>
  <si>
    <t>2021225502641</t>
  </si>
  <si>
    <t>2021225502711</t>
  </si>
  <si>
    <t>2021225502811</t>
  </si>
  <si>
    <t>2021225502821</t>
  </si>
  <si>
    <t>2021225502911</t>
  </si>
  <si>
    <t>2021225502921</t>
  </si>
  <si>
    <t>2021225503011</t>
  </si>
  <si>
    <t>2021225503021</t>
  </si>
  <si>
    <t>2021225503031</t>
  </si>
  <si>
    <t>2021225503041</t>
  </si>
  <si>
    <t>2021225503051</t>
  </si>
  <si>
    <t>2021225503061</t>
  </si>
  <si>
    <t>2021225503071</t>
  </si>
  <si>
    <t>2021225503081</t>
  </si>
  <si>
    <t>2021225503091</t>
  </si>
  <si>
    <t>20212255030101</t>
  </si>
  <si>
    <t>20212255030111</t>
  </si>
  <si>
    <t>20212255030121</t>
  </si>
  <si>
    <t>20212255030131</t>
  </si>
  <si>
    <t>20212255030141</t>
  </si>
  <si>
    <t>20212255030151</t>
  </si>
  <si>
    <t>20212255030161</t>
  </si>
  <si>
    <t>20212255030171</t>
  </si>
  <si>
    <t>20212255030181</t>
  </si>
  <si>
    <t>20212255030991</t>
  </si>
  <si>
    <t>2021225503111</t>
  </si>
  <si>
    <t>2021225503121</t>
  </si>
  <si>
    <t>2021225503131</t>
  </si>
  <si>
    <t>2021225503141</t>
  </si>
  <si>
    <t>20212255031991</t>
  </si>
  <si>
    <t>2021225503211</t>
  </si>
  <si>
    <t>2021225503221</t>
  </si>
  <si>
    <t>2021225503231</t>
  </si>
  <si>
    <t>2021225503311</t>
  </si>
  <si>
    <t>2021225503321</t>
  </si>
  <si>
    <t>2021225503411</t>
  </si>
  <si>
    <t>2021225503421</t>
  </si>
  <si>
    <t>202122552111</t>
  </si>
  <si>
    <t>202122552121</t>
  </si>
  <si>
    <t>202122552131</t>
  </si>
  <si>
    <t>202122552211</t>
  </si>
  <si>
    <t>202122552221</t>
  </si>
  <si>
    <t>202122552231</t>
  </si>
  <si>
    <t>202122552241</t>
  </si>
  <si>
    <t>202122552251</t>
  </si>
  <si>
    <t>202122552261</t>
  </si>
  <si>
    <t>202122552271</t>
  </si>
  <si>
    <t>202122552281</t>
  </si>
  <si>
    <t>202122552291</t>
  </si>
  <si>
    <t>2021225522101</t>
  </si>
  <si>
    <t>2021225522111</t>
  </si>
  <si>
    <t>2021225522121</t>
  </si>
  <si>
    <t>2021225522131</t>
  </si>
  <si>
    <t>2021225522141</t>
  </si>
  <si>
    <t>2021225522151</t>
  </si>
  <si>
    <t>2021225522161</t>
  </si>
  <si>
    <t>2021225522171</t>
  </si>
  <si>
    <t>2021225522181</t>
  </si>
  <si>
    <t>2021225522991</t>
  </si>
  <si>
    <t>202122552311</t>
  </si>
  <si>
    <t>202122552321</t>
  </si>
  <si>
    <t>202122552411</t>
  </si>
  <si>
    <t>202122552511</t>
  </si>
  <si>
    <t>202122552521</t>
  </si>
  <si>
    <t>202122552531</t>
  </si>
  <si>
    <t>2021225525991</t>
  </si>
  <si>
    <t>202122552611</t>
  </si>
  <si>
    <t>202122552621</t>
  </si>
  <si>
    <t>202122552711</t>
  </si>
  <si>
    <t>202122552721</t>
  </si>
  <si>
    <t>202122552731</t>
  </si>
  <si>
    <t>202122552811</t>
  </si>
  <si>
    <t>202122552911</t>
  </si>
  <si>
    <t>202122552921</t>
  </si>
  <si>
    <t>2021225521011</t>
  </si>
  <si>
    <t>2021225521111</t>
  </si>
  <si>
    <t>2021225521121</t>
  </si>
  <si>
    <t>2021225521131</t>
  </si>
  <si>
    <t>2021225521141</t>
  </si>
  <si>
    <t>20212255211991</t>
  </si>
  <si>
    <t>2021225521211</t>
  </si>
  <si>
    <t>2021225521221</t>
  </si>
  <si>
    <t>2021225521311</t>
  </si>
  <si>
    <t>2021225521321</t>
  </si>
  <si>
    <t>2021225521331</t>
  </si>
  <si>
    <t>2021225521341</t>
  </si>
  <si>
    <t>2021225521351</t>
  </si>
  <si>
    <t>20212255213991</t>
  </si>
  <si>
    <t>2021225521411</t>
  </si>
  <si>
    <t>2021225521421</t>
  </si>
  <si>
    <t>2021225521431</t>
  </si>
  <si>
    <t>2021225521441</t>
  </si>
  <si>
    <t>20212255214991</t>
  </si>
  <si>
    <t>2021225521511</t>
  </si>
  <si>
    <t>2021225521611</t>
  </si>
  <si>
    <t>2021225521621</t>
  </si>
  <si>
    <t>2021225521631</t>
  </si>
  <si>
    <t>2021225521711</t>
  </si>
  <si>
    <t>2021225521712</t>
  </si>
  <si>
    <t>2021225521713</t>
  </si>
  <si>
    <t>2021225521714</t>
  </si>
  <si>
    <t>2021225521715</t>
  </si>
  <si>
    <t>20212255217199</t>
  </si>
  <si>
    <t>2021225521721</t>
  </si>
  <si>
    <t>2021225521722</t>
  </si>
  <si>
    <t>2021225521723</t>
  </si>
  <si>
    <t>2021225521724</t>
  </si>
  <si>
    <t>2021225521725</t>
  </si>
  <si>
    <t>20212255217299</t>
  </si>
  <si>
    <t>2021225521731</t>
  </si>
  <si>
    <t>2021225521732</t>
  </si>
  <si>
    <t>2021225521733</t>
  </si>
  <si>
    <t>2021225521734</t>
  </si>
  <si>
    <t>2021225521735</t>
  </si>
  <si>
    <t>20212255217399</t>
  </si>
  <si>
    <t>2021225521741</t>
  </si>
  <si>
    <t>2021225521742</t>
  </si>
  <si>
    <t>2021225521743</t>
  </si>
  <si>
    <t>2021225521744</t>
  </si>
  <si>
    <t>2021225521745</t>
  </si>
  <si>
    <t>20212255217499</t>
  </si>
  <si>
    <t>2021225521751</t>
  </si>
  <si>
    <t>2021225521752</t>
  </si>
  <si>
    <t>2021225521753</t>
  </si>
  <si>
    <t>2021225521754</t>
  </si>
  <si>
    <t>2021225521755</t>
  </si>
  <si>
    <t>20212255217599</t>
  </si>
  <si>
    <t>2021225521761</t>
  </si>
  <si>
    <t>2021225521762</t>
  </si>
  <si>
    <t>2021225521763</t>
  </si>
  <si>
    <t>2021225521764</t>
  </si>
  <si>
    <t>2021225521765</t>
  </si>
  <si>
    <t>20212255217699</t>
  </si>
  <si>
    <t>2021225521771</t>
  </si>
  <si>
    <t>2021225521772</t>
  </si>
  <si>
    <t>2021225521773</t>
  </si>
  <si>
    <t>2021225521774</t>
  </si>
  <si>
    <t>2021225521775</t>
  </si>
  <si>
    <t>20212255217799</t>
  </si>
  <si>
    <t>2021225521781</t>
  </si>
  <si>
    <t>2021225521782</t>
  </si>
  <si>
    <t>2021225521783</t>
  </si>
  <si>
    <t>2021225521784</t>
  </si>
  <si>
    <t>2021225521785</t>
  </si>
  <si>
    <t>20212255217899</t>
  </si>
  <si>
    <t>2021225521791</t>
  </si>
  <si>
    <t>2021225521792</t>
  </si>
  <si>
    <t>2021225521793</t>
  </si>
  <si>
    <t>2021225521794</t>
  </si>
  <si>
    <t>2021225521795</t>
  </si>
  <si>
    <t>20212255217999</t>
  </si>
  <si>
    <t>20212255217991</t>
  </si>
  <si>
    <t>20212255217992</t>
  </si>
  <si>
    <t>20212255217993</t>
  </si>
  <si>
    <t>20212255217994</t>
  </si>
  <si>
    <t>20212255217995</t>
  </si>
  <si>
    <t>202122552179999</t>
  </si>
  <si>
    <t>2021225521811</t>
  </si>
  <si>
    <t>2021225521821</t>
  </si>
  <si>
    <t>2021225521911</t>
  </si>
  <si>
    <t>2021225521921</t>
  </si>
  <si>
    <t>2021225521931</t>
  </si>
  <si>
    <t>2021225521941</t>
  </si>
  <si>
    <t>2021225521951</t>
  </si>
  <si>
    <t>2021225521961</t>
  </si>
  <si>
    <t>2021225521971</t>
  </si>
  <si>
    <t>2021225521981</t>
  </si>
  <si>
    <t>2021225521991</t>
  </si>
  <si>
    <t>2021225522011</t>
  </si>
  <si>
    <t>2021225522021</t>
  </si>
  <si>
    <t>2021225522031</t>
  </si>
  <si>
    <t>2021225522041</t>
  </si>
  <si>
    <t>20212255220991</t>
  </si>
  <si>
    <t>20212255221111</t>
  </si>
  <si>
    <t>20212255221211</t>
  </si>
  <si>
    <t>2021225522211</t>
  </si>
  <si>
    <t>2021225522311</t>
  </si>
  <si>
    <t>2021225522321</t>
  </si>
  <si>
    <t>2021225522331</t>
  </si>
  <si>
    <t>2021225522341</t>
  </si>
  <si>
    <t>2021225522351</t>
  </si>
  <si>
    <t>2021225522361</t>
  </si>
  <si>
    <t>2021225522371</t>
  </si>
  <si>
    <t>2021225522381</t>
  </si>
  <si>
    <t>2021225522391</t>
  </si>
  <si>
    <t>20212255223101</t>
  </si>
  <si>
    <t>20212255223111</t>
  </si>
  <si>
    <t>20212255223121</t>
  </si>
  <si>
    <t>20212255223131</t>
  </si>
  <si>
    <t>20212255223141</t>
  </si>
  <si>
    <t>20212255223151</t>
  </si>
  <si>
    <t>20212255223161</t>
  </si>
  <si>
    <t>20212255223171</t>
  </si>
  <si>
    <t>20212255223181</t>
  </si>
  <si>
    <t>2021225522411</t>
  </si>
  <si>
    <t>2021225522421</t>
  </si>
  <si>
    <t>2021225522431</t>
  </si>
  <si>
    <t>2021225522441</t>
  </si>
  <si>
    <t>2021225522451</t>
  </si>
  <si>
    <t>2021225522461</t>
  </si>
  <si>
    <t>20212255224991</t>
  </si>
  <si>
    <t>2021225522511</t>
  </si>
  <si>
    <t>2021225522521</t>
  </si>
  <si>
    <t>2021225522631</t>
  </si>
  <si>
    <t>2021225522641</t>
  </si>
  <si>
    <t>2021225522711</t>
  </si>
  <si>
    <t>2021225522811</t>
  </si>
  <si>
    <t>2021225522821</t>
  </si>
  <si>
    <t>2021225522911</t>
  </si>
  <si>
    <t>2021225522921</t>
  </si>
  <si>
    <t>2021225523011</t>
  </si>
  <si>
    <t>2021225523021</t>
  </si>
  <si>
    <t>2021225523031</t>
  </si>
  <si>
    <t>2021225523041</t>
  </si>
  <si>
    <t>2021225523051</t>
  </si>
  <si>
    <t>2021225523061</t>
  </si>
  <si>
    <t>2021225523071</t>
  </si>
  <si>
    <t>2021225523081</t>
  </si>
  <si>
    <t>2021225523091</t>
  </si>
  <si>
    <t>20212255230101</t>
  </si>
  <si>
    <t>20212255230111</t>
  </si>
  <si>
    <t>20212255230121</t>
  </si>
  <si>
    <t>20212255230131</t>
  </si>
  <si>
    <t>20212255230141</t>
  </si>
  <si>
    <t>20212255230151</t>
  </si>
  <si>
    <t>20212255230161</t>
  </si>
  <si>
    <t>20212255230171</t>
  </si>
  <si>
    <t>20212255230181</t>
  </si>
  <si>
    <t>20212255230991</t>
  </si>
  <si>
    <t>2021225523111</t>
  </si>
  <si>
    <t>2021225523121</t>
  </si>
  <si>
    <t>2021225523131</t>
  </si>
  <si>
    <t>2021225523141</t>
  </si>
  <si>
    <t>20212255231991</t>
  </si>
  <si>
    <t>2021225523211</t>
  </si>
  <si>
    <t>2021225523221</t>
  </si>
  <si>
    <t>2021225523231</t>
  </si>
  <si>
    <t>2021225523311</t>
  </si>
  <si>
    <t>2021225523321</t>
  </si>
  <si>
    <t>2021225523411</t>
  </si>
  <si>
    <t>2021225523421</t>
  </si>
  <si>
    <t>202122596111</t>
  </si>
  <si>
    <t>202122596121</t>
  </si>
  <si>
    <t>202122596131</t>
  </si>
  <si>
    <t>202122596211</t>
  </si>
  <si>
    <t>202122596221</t>
  </si>
  <si>
    <t>202122596231</t>
  </si>
  <si>
    <t>202122596241</t>
  </si>
  <si>
    <t>202122596251</t>
  </si>
  <si>
    <t>202122596261</t>
  </si>
  <si>
    <t>202122596271</t>
  </si>
  <si>
    <t>202122596281</t>
  </si>
  <si>
    <t>202122596291</t>
  </si>
  <si>
    <t>2021225962101</t>
  </si>
  <si>
    <t>2021225962111</t>
  </si>
  <si>
    <t>2021225962121</t>
  </si>
  <si>
    <t>2021225962131</t>
  </si>
  <si>
    <t>2021225962141</t>
  </si>
  <si>
    <t>2021225962151</t>
  </si>
  <si>
    <t>2021225962161</t>
  </si>
  <si>
    <t>2021225962171</t>
  </si>
  <si>
    <t>2021225962181</t>
  </si>
  <si>
    <t>2021225962991</t>
  </si>
  <si>
    <t>202122596311</t>
  </si>
  <si>
    <t>202122596321</t>
  </si>
  <si>
    <t>202122596411</t>
  </si>
  <si>
    <t>202122596511</t>
  </si>
  <si>
    <t>202122596521</t>
  </si>
  <si>
    <t>202122596531</t>
  </si>
  <si>
    <t>2021225965991</t>
  </si>
  <si>
    <t>202122596611</t>
  </si>
  <si>
    <t>202122596621</t>
  </si>
  <si>
    <t>202122596711</t>
  </si>
  <si>
    <t>202122596721</t>
  </si>
  <si>
    <t>202122596731</t>
  </si>
  <si>
    <t>202122596811</t>
  </si>
  <si>
    <t>202122596911</t>
  </si>
  <si>
    <t>202122596921</t>
  </si>
  <si>
    <t>2021225961011</t>
  </si>
  <si>
    <t>2021225961111</t>
  </si>
  <si>
    <t>2021225961121</t>
  </si>
  <si>
    <t>2021225961131</t>
  </si>
  <si>
    <t>2021225961141</t>
  </si>
  <si>
    <t>20212259611991</t>
  </si>
  <si>
    <t>2021225961211</t>
  </si>
  <si>
    <t>2021225961221</t>
  </si>
  <si>
    <t>2021225961311</t>
  </si>
  <si>
    <t>2021225961321</t>
  </si>
  <si>
    <t>2021225961331</t>
  </si>
  <si>
    <t>2021225961341</t>
  </si>
  <si>
    <t>2021225961351</t>
  </si>
  <si>
    <t>20212259613991</t>
  </si>
  <si>
    <t>2021225961411</t>
  </si>
  <si>
    <t>2021225961421</t>
  </si>
  <si>
    <t>2021225961431</t>
  </si>
  <si>
    <t>2021225961441</t>
  </si>
  <si>
    <t>20212259614991</t>
  </si>
  <si>
    <t>2021225961511</t>
  </si>
  <si>
    <t>2021225961611</t>
  </si>
  <si>
    <t>2021225961621</t>
  </si>
  <si>
    <t>2021225961631</t>
  </si>
  <si>
    <t>2021225961711</t>
  </si>
  <si>
    <t>2021225961712</t>
  </si>
  <si>
    <t>2021225961713</t>
  </si>
  <si>
    <t>2021225961714</t>
  </si>
  <si>
    <t>2021225961715</t>
  </si>
  <si>
    <t>20212259617199</t>
  </si>
  <si>
    <t>2021225961721</t>
  </si>
  <si>
    <t>2021225961722</t>
  </si>
  <si>
    <t>2021225961723</t>
  </si>
  <si>
    <t>2021225961724</t>
  </si>
  <si>
    <t>2021225961725</t>
  </si>
  <si>
    <t>20212259617299</t>
  </si>
  <si>
    <t>2021225961731</t>
  </si>
  <si>
    <t>2021225961732</t>
  </si>
  <si>
    <t>2021225961733</t>
  </si>
  <si>
    <t>2021225961734</t>
  </si>
  <si>
    <t>2021225961735</t>
  </si>
  <si>
    <t>20212259617399</t>
  </si>
  <si>
    <t>2021225961741</t>
  </si>
  <si>
    <t>2021225961742</t>
  </si>
  <si>
    <t>2021225961743</t>
  </si>
  <si>
    <t>2021225961744</t>
  </si>
  <si>
    <t>2021225961745</t>
  </si>
  <si>
    <t>20212259617499</t>
  </si>
  <si>
    <t>2021225961751</t>
  </si>
  <si>
    <t>2021225961752</t>
  </si>
  <si>
    <t>2021225961753</t>
  </si>
  <si>
    <t>2021225961754</t>
  </si>
  <si>
    <t>2021225961755</t>
  </si>
  <si>
    <t>20212259617599</t>
  </si>
  <si>
    <t>2021225961761</t>
  </si>
  <si>
    <t>2021225961762</t>
  </si>
  <si>
    <t>2021225961763</t>
  </si>
  <si>
    <t>2021225961764</t>
  </si>
  <si>
    <t>2021225961765</t>
  </si>
  <si>
    <t>20212259617699</t>
  </si>
  <si>
    <t>2021225961771</t>
  </si>
  <si>
    <t>2021225961772</t>
  </si>
  <si>
    <t>2021225961773</t>
  </si>
  <si>
    <t>2021225961774</t>
  </si>
  <si>
    <t>2021225961775</t>
  </si>
  <si>
    <t>20212259617799</t>
  </si>
  <si>
    <t>2021225961781</t>
  </si>
  <si>
    <t>2021225961782</t>
  </si>
  <si>
    <t>2021225961783</t>
  </si>
  <si>
    <t>2021225961784</t>
  </si>
  <si>
    <t>2021225961785</t>
  </si>
  <si>
    <t>20212259617899</t>
  </si>
  <si>
    <t>2021225961791</t>
  </si>
  <si>
    <t>2021225961792</t>
  </si>
  <si>
    <t>2021225961793</t>
  </si>
  <si>
    <t>2021225961794</t>
  </si>
  <si>
    <t>2021225961795</t>
  </si>
  <si>
    <t>20212259617999</t>
  </si>
  <si>
    <t>20212259617991</t>
  </si>
  <si>
    <t>20212259617992</t>
  </si>
  <si>
    <t>20212259617993</t>
  </si>
  <si>
    <t>20212259617994</t>
  </si>
  <si>
    <t>20212259617995</t>
  </si>
  <si>
    <t>202122596179999</t>
  </si>
  <si>
    <t>2021225961811</t>
  </si>
  <si>
    <t>2021225961821</t>
  </si>
  <si>
    <t>2021225961911</t>
  </si>
  <si>
    <t>2021225961921</t>
  </si>
  <si>
    <t>2021225961931</t>
  </si>
  <si>
    <t>2021225961941</t>
  </si>
  <si>
    <t>2021225961951</t>
  </si>
  <si>
    <t>2021225961961</t>
  </si>
  <si>
    <t>2021225961971</t>
  </si>
  <si>
    <t>2021225961981</t>
  </si>
  <si>
    <t>2021225961991</t>
  </si>
  <si>
    <t>2021225962011</t>
  </si>
  <si>
    <t>2021225962021</t>
  </si>
  <si>
    <t>2021225962031</t>
  </si>
  <si>
    <t>2021225962041</t>
  </si>
  <si>
    <t>20212259620991</t>
  </si>
  <si>
    <t>20212259621111</t>
  </si>
  <si>
    <t>20212259621211</t>
  </si>
  <si>
    <t>2021225962211</t>
  </si>
  <si>
    <t>2021225962311</t>
  </si>
  <si>
    <t>2021225962321</t>
  </si>
  <si>
    <t>2021225962331</t>
  </si>
  <si>
    <t>2021225962341</t>
  </si>
  <si>
    <t>2021225962351</t>
  </si>
  <si>
    <t>2021225962361</t>
  </si>
  <si>
    <t>2021225962371</t>
  </si>
  <si>
    <t>2021225962381</t>
  </si>
  <si>
    <t>2021225962391</t>
  </si>
  <si>
    <t>20212259623101</t>
  </si>
  <si>
    <t>20212259623111</t>
  </si>
  <si>
    <t>20212259623121</t>
  </si>
  <si>
    <t>20212259623131</t>
  </si>
  <si>
    <t>20212259623141</t>
  </si>
  <si>
    <t>20212259623151</t>
  </si>
  <si>
    <t>20212259623161</t>
  </si>
  <si>
    <t>20212259623171</t>
  </si>
  <si>
    <t>20212259623181</t>
  </si>
  <si>
    <t>2021225962411</t>
  </si>
  <si>
    <t>2021225962421</t>
  </si>
  <si>
    <t>2021225962431</t>
  </si>
  <si>
    <t>2021225962441</t>
  </si>
  <si>
    <t>2021225962451</t>
  </si>
  <si>
    <t>2021225962461</t>
  </si>
  <si>
    <t>20212259624991</t>
  </si>
  <si>
    <t>2021225962511</t>
  </si>
  <si>
    <t>2021225962521</t>
  </si>
  <si>
    <t>2021225962631</t>
  </si>
  <si>
    <t>2021225962641</t>
  </si>
  <si>
    <t>2021225962711</t>
  </si>
  <si>
    <t>2021225962811</t>
  </si>
  <si>
    <t>2021225962821</t>
  </si>
  <si>
    <t>2021225962911</t>
  </si>
  <si>
    <t>2021225962921</t>
  </si>
  <si>
    <t>2021225963011</t>
  </si>
  <si>
    <t>2021225963021</t>
  </si>
  <si>
    <t>2021225963031</t>
  </si>
  <si>
    <t>2021225963041</t>
  </si>
  <si>
    <t>2021225963051</t>
  </si>
  <si>
    <t>2021225963061</t>
  </si>
  <si>
    <t>2021225963071</t>
  </si>
  <si>
    <t>2021225963081</t>
  </si>
  <si>
    <t>2021225963091</t>
  </si>
  <si>
    <t>20212259630101</t>
  </si>
  <si>
    <t>20212259630111</t>
  </si>
  <si>
    <t>20212259630121</t>
  </si>
  <si>
    <t>20212259630131</t>
  </si>
  <si>
    <t>20212259630141</t>
  </si>
  <si>
    <t>20212259630151</t>
  </si>
  <si>
    <t>20212259630161</t>
  </si>
  <si>
    <t>20212259630171</t>
  </si>
  <si>
    <t>20212259630181</t>
  </si>
  <si>
    <t>20212259630991</t>
  </si>
  <si>
    <t>2021225963111</t>
  </si>
  <si>
    <t>2021225963121</t>
  </si>
  <si>
    <t>2021225963131</t>
  </si>
  <si>
    <t>2021225963141</t>
  </si>
  <si>
    <t>20212259631991</t>
  </si>
  <si>
    <t>2021225963211</t>
  </si>
  <si>
    <t>2021225963221</t>
  </si>
  <si>
    <t>2021225963231</t>
  </si>
  <si>
    <t>2021225963311</t>
  </si>
  <si>
    <t>2021225963321</t>
  </si>
  <si>
    <t>2021225963411</t>
  </si>
  <si>
    <t>2021225963421</t>
  </si>
  <si>
    <t>CH/008a</t>
  </si>
  <si>
    <t>A care and support plan on 31 March and also a carer’s support plan, where the child has both their own care and support needs and responsibilities as a young carer</t>
  </si>
  <si>
    <t>The total number of children on the Child Protection Register during the collection year</t>
  </si>
  <si>
    <t>The total number of visits to children on the child protection register that were completed</t>
  </si>
  <si>
    <t>The total number of visits to children on the child protection register that were completed within statutory timescales</t>
  </si>
  <si>
    <t>The number of new instances of children becoming looked after during the year where the initial episode in care lasted 10 working days or more</t>
  </si>
  <si>
    <t>The number of statutory visits to children looked after during the year that were completed</t>
  </si>
  <si>
    <t>The number of statutory visits to children looked after during the year that were completed within statutory timescales</t>
  </si>
  <si>
    <t>The number of reviews of support plans for young carers that were due during the year and were completed</t>
  </si>
  <si>
    <t>The total number of visits to children on the child protection register that were due during the collection year</t>
  </si>
  <si>
    <t>*Record whether the assessment was undertaken using the language of choice regardless of what the language was</t>
  </si>
  <si>
    <t>*CA/016c</t>
  </si>
  <si>
    <t>*CH/009c</t>
  </si>
  <si>
    <t>The total number of children on the Child Protection Register on 31 March</t>
  </si>
  <si>
    <t>The number of children with a care and support plan on 31 March</t>
  </si>
  <si>
    <t>The number of children with a care and support plan on 31 March and also a carer’s support plan, where the child has both their own care and support needs and 
responsibilities as a young carer</t>
  </si>
  <si>
    <t>No longer collected</t>
  </si>
  <si>
    <t>NEW</t>
  </si>
  <si>
    <t>New</t>
  </si>
  <si>
    <t>The number of children with a care and support plan at 31March</t>
  </si>
  <si>
    <t>CH/015/CH/015a</t>
  </si>
  <si>
    <t>Neglect Under 1</t>
  </si>
  <si>
    <t>Physical abuse Under 1</t>
  </si>
  <si>
    <t>Sexual abuse Under 1</t>
  </si>
  <si>
    <t>Emotional abuse Under 1</t>
  </si>
  <si>
    <t>Financial abuse Under 1</t>
  </si>
  <si>
    <t>Neglect and physical abuse Under 1</t>
  </si>
  <si>
    <t>Physical and sexual abuse Under 1</t>
  </si>
  <si>
    <t>Neglect and sexual abuse Under 1</t>
  </si>
  <si>
    <t>Neglect, physical and sexual Abuse Under 1</t>
  </si>
  <si>
    <t>Total  Under 1</t>
  </si>
  <si>
    <t>Neglect 1 - 4</t>
  </si>
  <si>
    <t>Physical abuse 1 - 4</t>
  </si>
  <si>
    <t>Sexual abuse 1 - 4</t>
  </si>
  <si>
    <t>Emotional abuse 1 - 4</t>
  </si>
  <si>
    <t>Financial abuse 1 - 4</t>
  </si>
  <si>
    <t>Neglect and physical abuse 1 - 4</t>
  </si>
  <si>
    <t>Physical and sexual abuse 1 - 4</t>
  </si>
  <si>
    <t>Neglect and sexual abuse 1 - 4</t>
  </si>
  <si>
    <t>Neglect, physical and sexual Abuse 1 - 4</t>
  </si>
  <si>
    <t>Total  1 - 4</t>
  </si>
  <si>
    <t>Neglect 5 - 9</t>
  </si>
  <si>
    <t>Physical abuse 5 - 9</t>
  </si>
  <si>
    <t>Sexual abuse 5 - 9</t>
  </si>
  <si>
    <t>Emotional abuse 5 - 9</t>
  </si>
  <si>
    <t>Financial abuse 5 - 9</t>
  </si>
  <si>
    <t>Neglect and physical abuse 5 - 9</t>
  </si>
  <si>
    <t>Physical and sexual abuse 5 - 9</t>
  </si>
  <si>
    <t>Neglect and sexual abuse 5 - 9</t>
  </si>
  <si>
    <t>Neglect, physical and sexual Abuse 5 - 9</t>
  </si>
  <si>
    <t>Total  5 - 9</t>
  </si>
  <si>
    <t>Neglect 10 - 15</t>
  </si>
  <si>
    <t>Physical abuse 10 - 15</t>
  </si>
  <si>
    <t>Sexual abuse 10 - 15</t>
  </si>
  <si>
    <t>Emotional abuse 10 - 15</t>
  </si>
  <si>
    <t>Financial abuse 10 - 15</t>
  </si>
  <si>
    <t>Neglect and physical abuse 10 - 15</t>
  </si>
  <si>
    <t>Physical and sexual abuse 10 - 15</t>
  </si>
  <si>
    <t>Neglect and sexual abuse 10 - 15</t>
  </si>
  <si>
    <t>Neglect, physical and sexual Abuse 10 - 15</t>
  </si>
  <si>
    <t>Total  10 - 15</t>
  </si>
  <si>
    <t>Neglect 16 - 18</t>
  </si>
  <si>
    <t>Physical abuse 16 - 18</t>
  </si>
  <si>
    <t>Sexual abuse 16 - 18</t>
  </si>
  <si>
    <t>Emotional abuse 16 - 18</t>
  </si>
  <si>
    <t>Financial abuse 16 - 18</t>
  </si>
  <si>
    <t>Neglect and physical abuse 16 - 18</t>
  </si>
  <si>
    <t>Physical and sexual abuse 16 - 18</t>
  </si>
  <si>
    <t>Neglect and sexual abuse 16 - 18</t>
  </si>
  <si>
    <t>Neglect, physical and sexual Abuse 16 - 18</t>
  </si>
  <si>
    <t>Total  16 - 18</t>
  </si>
  <si>
    <t>Neglect Total</t>
  </si>
  <si>
    <t>Physical abuse Total</t>
  </si>
  <si>
    <t>Sexual abuse Total</t>
  </si>
  <si>
    <t>Emotional abuse Total</t>
  </si>
  <si>
    <t>Financial abuse Total</t>
  </si>
  <si>
    <t>Neglect and physical abuse Total</t>
  </si>
  <si>
    <t>Physical and sexual abuse Total</t>
  </si>
  <si>
    <t>Neglect and sexual abuse Total</t>
  </si>
  <si>
    <t>Neglect, physical and sexual Abuse Total</t>
  </si>
  <si>
    <t>Total  Total</t>
  </si>
  <si>
    <t>CH/026b</t>
  </si>
  <si>
    <t>CH/042 / CH/042b</t>
  </si>
  <si>
    <t>CH8</t>
  </si>
  <si>
    <t>Assessments: The number of assessments for children completed (CH/006) during the year where:</t>
  </si>
  <si>
    <t>Children added and removed from the child protection register during the year</t>
  </si>
  <si>
    <t>Children on the child protection register at 31 March per 10,000 population aged under 18</t>
  </si>
  <si>
    <t>CH/001: Nifer y cysylltiadau ar gyfer plant a dderbyniwyd gan y Gwasanaethau Cymdeithasol statudol yn ystod y flwyddyn</t>
  </si>
  <si>
    <t>CH/002: Nifer y cysylltiadau ar gyfer plant a gafwyd gan Wasanaethau Cymdeithasol statudol yn ystod y flwyddyn, lle y darparwyd cyngor neu gymorth</t>
  </si>
  <si>
    <t>CH/003: Nifer y cysylltiadau a dderbyniwyd gan y gwasanaethau cymdeithasol plant statudol yn ystod y flwyddyn lle gwnaed penderfyniad erbyn diwedd y diwrnod gwaith nesaf</t>
  </si>
  <si>
    <t>CH/004a: Yr unigolyn ei hun</t>
  </si>
  <si>
    <t xml:space="preserve">CH/004b: Perthynas </t>
  </si>
  <si>
    <t>CH/004c: Ffrind neu gymydog</t>
  </si>
  <si>
    <t>CH/004d: Gwasanaeth atal ymyrraeth gynnar (Cam i fyny)</t>
  </si>
  <si>
    <t>CH/004e: Iechyd</t>
  </si>
  <si>
    <t>CH/004f: Addysg</t>
  </si>
  <si>
    <t>CH/004g: Tai</t>
  </si>
  <si>
    <t>CH/004h: Yr Heddlu</t>
  </si>
  <si>
    <t>CH/004i: Y Gwasanaeth Prawf</t>
  </si>
  <si>
    <t>CH/004j: Sefydliad y Trydydd Sector</t>
  </si>
  <si>
    <t>CH/004k: Awdurdod Lleol</t>
  </si>
  <si>
    <t>CH/004l: Ysbyty Annibynnol</t>
  </si>
  <si>
    <t>CH/004m: Gwasanaeth Ambiwlans</t>
  </si>
  <si>
    <t>CH/004n: Rheoleiddiwr Gofal</t>
  </si>
  <si>
    <t>CH/004o: Darparwr</t>
  </si>
  <si>
    <t>CH/004p: Eiriolwr</t>
  </si>
  <si>
    <t>CH/004q: Arall</t>
  </si>
  <si>
    <t>CH/004r: Mewnol (Gweithiwr Cymdeithasol, Tîm Arall)</t>
  </si>
  <si>
    <t>CH/004: Cyfanswm</t>
  </si>
  <si>
    <t>CH/005a: Roedd cosb gorfforol gan riant neu ofalwr yn un o sawl ffactor</t>
  </si>
  <si>
    <t>CH/005b: Lle mai cosb gorfforol gan riant neu ofalwr oedd yr unig ffactor</t>
  </si>
  <si>
    <t>CH/006: Nifer yr asesiadau newydd a gwblhawyd ar gyfer plant yn ystod y flwyddyn</t>
  </si>
  <si>
    <t xml:space="preserve">CH/007a: Lle nad oedd modd diwallu’r anghenion heblaw drwy gynllun gofal a chymorth </t>
  </si>
  <si>
    <t xml:space="preserve">CH/007b: Lle'r oedd modd diwallu’r anghenion drwy unrhyw ddull arall </t>
  </si>
  <si>
    <t>CH/007c: Lle nad oedd unrhyw anghenion cymwys i'w diwallu</t>
  </si>
  <si>
    <t>CH/007: Total (excluding new assessments where the outcome was “not applicable”)</t>
  </si>
  <si>
    <t>CH/007: Cyfanswm (ac eithrio asesiadau newydd lle nad oedd y canlyniad “yn berthnasol”)</t>
  </si>
  <si>
    <t>CH/088: Cyfanswm nifer yr asesiadau plant a gynhaliwyd yn ystod y flwyddyn ar gyfer plant a oedd wedi’u geni pan gwblhawyd yr asesiad</t>
  </si>
  <si>
    <t>CH/008b: o'r rheini, lle mae tystiolaeth bod y plentyn wedi'i weld</t>
  </si>
  <si>
    <t>CH/009a: Roedd tystiolaeth o'r cynnig rhagweithiol ar gyfer y Gymraeg</t>
  </si>
  <si>
    <t>CH/009c: Cafodd yr asesiad ei gynnal gan ddefnyddio’r ddewis iaith</t>
  </si>
  <si>
    <t>CH/009: Total</t>
  </si>
  <si>
    <t>CH/009: Cyfanswm</t>
  </si>
  <si>
    <t>CH/010: Nifer yr asesiadau newydd a gwblhawyd ar gyfer plant yn ystod y flwyddyn a gynhaliwyd mewn sefydliadau diogel</t>
  </si>
  <si>
    <t>CH/011a: Roedd cosb gorfforol gan riant neu ofalwr yn un o sawl ffactor</t>
  </si>
  <si>
    <t>CH/011b: Cosb gorfforol gan riant neu ofalwr oedd yr unig ffactor</t>
  </si>
  <si>
    <t>CH/012: Nifer yr asesiadau newydd ar gyfer plant yn ystod y flwyddyn a gwblhawyd o fewn yr amserlenni statudol</t>
  </si>
  <si>
    <t>CH/013:The number of new assessments that were requested by the child or family during the year where a previous assessment had been completed in the previous 12 months</t>
  </si>
  <si>
    <t>CH/013: Nifer yr asesiadau newydd y gofynnwyd amdanynt gan y plentyn neu'r teulu yn ystod y flwyddyn lle'r oedd asesiad blaenorol wedi'i gwblhau yn ystod y 12 mis blaenorol</t>
  </si>
  <si>
    <t>CH/014a: Where needs were only able to be met with a care and support plan</t>
  </si>
  <si>
    <t xml:space="preserve">CH/014a: Lle nad oedd modd diwallu’r anghenion heblaw drwy gynllun gofal a chymorth </t>
  </si>
  <si>
    <t>CH/014b: Where needs were able to be met by any other means</t>
  </si>
  <si>
    <t xml:space="preserve">CH/014b: Lle'r oedd modd diwallu’r anghenion drwy unrhyw ddull arall </t>
  </si>
  <si>
    <t>CH/014c: Where there were no eligible needs to meet</t>
  </si>
  <si>
    <t>CH/014c: Lle nad oedd unrhyw anghenion cymwys i'w diwallu</t>
  </si>
  <si>
    <t>CH/014: Total number of new assessments (in CH/013) with an outcome</t>
  </si>
  <si>
    <t>CH/015: The number of children with a care and support plan at 31st March</t>
  </si>
  <si>
    <t>CH/016: Cyfanswm nifer y plant â chynllun gofal a chymorth lle bodlonir anghenion drwy Daliad Uniongyrchol ar 31 Mawrth</t>
  </si>
  <si>
    <t>CH/015b:</t>
  </si>
  <si>
    <t xml:space="preserve">CH/017: Nifer yr adolygiadau o gynlluniau gofal a chymorth a oedd i ddigwydd yn ystod y flwyddyn, a’r cymorth ariannol a oedd i gael ei ddarparu yn ystod y cyfnod hwnnw </t>
  </si>
  <si>
    <t>CH/018a: Adolygiadau amddiffyn plant</t>
  </si>
  <si>
    <t>CH/018b: Adolygiadau plant sy'n derbyn gofal (gan gynnwys adolygiadau cynlluniau llwybr ac adolygiadau cyn mabwysiadu)</t>
  </si>
  <si>
    <t>CH/018c: Adolygiadau o blant sydd angen gofal a chymorth (gan gynnwys plant a gefnogir drwy daliad uniongyrchol)</t>
  </si>
  <si>
    <t xml:space="preserve">CH/018d: Adolygiadau o gymorth neu gymorth ariannol i blant â Gorchmynion Gwarcheidiaeth Arbennig </t>
  </si>
  <si>
    <t>CH/018: Cyfanswm</t>
  </si>
  <si>
    <t>CH/019a: Adolygiadau amddiffyn plant</t>
  </si>
  <si>
    <t>CH/019b: Adolygiadau derbyn gofal (gan gynnwys adolygiadau o'r cynllun llwybr ac adolygiadau cyn mabwysiadu)</t>
  </si>
  <si>
    <t>CH/019c: Adolygiadau o blant sydd angen gofal a chymorth (gan gynnwys plant a gefnogir gan daliad uniongyrchol)</t>
  </si>
  <si>
    <t>CH/019d: Adolygiadau o gymorth neu gymorth ariannol i blant â Gorchmynion Gwarcheidiaeth Arbennig</t>
  </si>
  <si>
    <t>CH/019:The number of new assessments that were requested by the child or family during the year where a previous assessment had been completed in the previous 12 months Total</t>
  </si>
  <si>
    <t>CH/019: Cyfanswm</t>
  </si>
  <si>
    <t>CH/019e: Cyfanswm nifer yr adolygiadau a oedd i fod i gael eu cynnal yn ystod y flwyddyn na chafodd eu cwblhau yn ystod y flwyddyn</t>
  </si>
  <si>
    <t>CH/020: Nifer y Cyfarfodydd Strategaeth Cychwynnol i blant a ddaeth i ben yn ystod y flwyddyn gasglu</t>
  </si>
  <si>
    <t>CH/021: Nifer y Cyfarfodydd Strategaeth a gynhaliwyd yn ystod y flwyddyn a symudodd ymlaen i ymholiadau Adran 47</t>
  </si>
  <si>
    <t>CH/022: Cyfanswm nifer yr ymholiadau Adran 47 a gwblhawyd yn ystod y flwyddyn a symudodd ymlaen i Gynhadledd Amddiffyn Plant Gychwynnol</t>
  </si>
  <si>
    <t>CH/023a: Esgeulustod</t>
  </si>
  <si>
    <t>CH/023b: Cam-drin corfforol</t>
  </si>
  <si>
    <t>CH/023c: Cam-drin rhywiol</t>
  </si>
  <si>
    <t>CH/023d: Cam-drin emosiynol</t>
  </si>
  <si>
    <t>CH/023e: Cam-drin ariannol</t>
  </si>
  <si>
    <t>CH/023f: Esgeulustod a cham-drin corfforol</t>
  </si>
  <si>
    <t>CH/023g: Cam-drin corfforol a rhywiol</t>
  </si>
  <si>
    <t>CH/023h: Esgeulustod a cham-drin rhywiol</t>
  </si>
  <si>
    <t>CH/023i: Esgeulustod, cam-drin corfforol a rhywiol</t>
  </si>
  <si>
    <t>CH/023: Cyfanswm</t>
  </si>
  <si>
    <t>CH/023j: Nifer y plant yn ystod y flwyddyn na farnwyd eu bod mewn perygl o niwed sylweddol mewn cynhadledd amddiffyn plant ond bod angen gofal a chymorth arnynt o hyd</t>
  </si>
  <si>
    <t>CH/023k: Nifer y plant yn ystod y flwyddyn na farnwyd eu bod mewn perygl o niwed sylweddol mewn cynhadledd amddiffyn plant ac na nodwyd unrhyw anghenion cymwys ychwanegol</t>
  </si>
  <si>
    <t>CH/024: O'r plant hynny a gafodd eu rhoi ar y gofrestr amddiffyn plant yn ystod y flwyddyn, y nifer a gofrestrwyd yn flaenorol o dan unrhyw gategori, ar unrhyw adeg yn ystod y 12 mis blaenorol</t>
  </si>
  <si>
    <t>CH/025: Nifer y cynadleddau amddiffyn plant cychwynnol a gynhaliwyd yn ystod y flwyddyn gasglu a gynhaliwyd o fewn amserlenni statudol</t>
  </si>
  <si>
    <t>CH/026: Cyfanswm nifer y plant ar y gofrestr amddiffyn plant ar 31 Mawrth</t>
  </si>
  <si>
    <t>CH/027: Cyfanswm nifer y cyfarfodydd grŵp craidd cychwynnol a gynhaliwyd yn ystod y flwyddyn</t>
  </si>
  <si>
    <t>CH/029: Cyfanswm nifer yr ymweliadau â phlant a osodwyd ar y gofrestr amddiffyn plant a oedd i fod i gael eu cynnal yn ystod y flwyddyn</t>
  </si>
  <si>
    <t>CH/030: Cyfanswm nifer yr ymweliadau â phlant a osodwyd ar y gofrestr amddiffyn plant a oedd i fod i gael eu cynnal yn ystod y flwyddyn a gwblhawyd o fewn amserlenni cymeradwy</t>
  </si>
  <si>
    <t>CH/031: Cyfanswm nifer yr adroddiadau am blant sy'n mynd ar goll yn ystod y flwyddyn</t>
  </si>
  <si>
    <t>CH/032: Cyfanswm nifer y plant sy'n mynd ar goll yn ystod y flwyddyn</t>
  </si>
  <si>
    <t>CH/033: Cyfanswm nifer y plant a gofnodwyd yn ystod y flwyddyn lle'r oedd camfanteisio ar blant yn ffactor</t>
  </si>
  <si>
    <t>CH/034a: Camfanteisio'n rhywiol ar blant</t>
  </si>
  <si>
    <t>CH/034b: Camfanteisio’n droseddol ar blant</t>
  </si>
  <si>
    <t>CH/034c: Masnachu plant</t>
  </si>
  <si>
    <t>CH/034: Type of child exploitation total</t>
  </si>
  <si>
    <t>CH/034: Cyfanswm y math o gamfanteisio ar blant</t>
  </si>
  <si>
    <t>A child may be reported for multiple exploitation factors.</t>
  </si>
  <si>
    <t>Gall plentyn gael ei adrodd am ffactorau camfanteisio lluosog.</t>
  </si>
  <si>
    <t>CH/035: Cyfanswm nifer y diwrnodau ar y gofrestr amddiffyn plant ar gyfer plant a dynnwyd oddi ar y gofrestr yn ystod y flwyddyn</t>
  </si>
  <si>
    <t>CH/036: Cyfanswm nifer y plant a dynnwyd (dadgofrestru) o'r gofrestr amddiffyn plant yn ystod y flwyddyn</t>
  </si>
  <si>
    <t>CA/002: Number of pre-birth child protection conferences convened during the year</t>
  </si>
  <si>
    <t>CA/002: Nifer y cynadleddau amddiffyn plant cyn geni a gynhaliwyd yn ystod y flwyddyn</t>
  </si>
  <si>
    <t>CH/037a: Nifer y plant a ddechreuodd dderbyn gofal yn ystod y flwyddyn</t>
  </si>
  <si>
    <t>CH/037b: Nifer yr episodau newydd o blant a ddechreuodd dderbyn gofal yn ystod y flwyddyn</t>
  </si>
  <si>
    <t>CH/037c: Nifer yr episodau newydd o blant yn dechrau derbyn gofal yn ystod y flwyddyn lle gwnaeth yr episod cyntaf mewn gofal bara am 10 diwrnod gwaith neu fwy</t>
  </si>
  <si>
    <t>CH/038: Nifer y cynlluniau gofal a chymorth rhan 6 a gwblhawyd o fewn 10 diwrnod gwaith i ddechrau derbyn gofal</t>
  </si>
  <si>
    <t>CH/039: Nifer y plant sy'n derbyn gofal ar 31 Mawrth</t>
  </si>
  <si>
    <t>CH/040: Nifer y plant sy'n derbyn seibiannau byr (S76) ar 31 Mawrth</t>
  </si>
  <si>
    <t>CH/041: Nifer yr ymweliadau statudol ar gyfer plant sy'n derbyn gofal a oedd i fod i gael eu cynnal yn ystod y flwyddyn</t>
  </si>
  <si>
    <t>CH/042: Nifer yr ymweliadau statudol ar gyfer plant sy'n derbyn gofal a oedd i fod i gael eu cwblhau yn ystod y flwyddyn a gwblhawyd o fewn amserlenni statudol</t>
  </si>
  <si>
    <t>CH/043: Nifer y plant sy’n derbyn gofal ar 31 Mawrth a gafodd dri neu ragor o leoliadau yn ystod y flwyddyn</t>
  </si>
  <si>
    <t>CH/044: Cyfanswm nifer y plant sy'n derbyn gofal ar 31 Mawrth sydd wedi profi un neu ragor o newidiadau yn yr ysgol yn ystod y flwyddyn (ac eithrio trefniadau pontio, symud sy'n gysylltiedig â mabwysiadu neu symud cartref)</t>
  </si>
  <si>
    <t>CH/045: Cyfanswm nifer y plant sy'n derbyn gofal a ddychwelodd adref yn ystod y flwyddyn</t>
  </si>
  <si>
    <t>CH/046: Cyfanswm nifer y plant sy'n derbyn gofal nad ydynt yn cael eu rhoi gyda rhieni, teulu neu ffrindiau</t>
  </si>
  <si>
    <t>CH/047: Cyfanswm nifer y plant sy'n derbyn gofal sy'n cael eu lleoli yng Nghymru, ond y tu allan i'r awdurdod lleol cyfrifol</t>
  </si>
  <si>
    <t>CH/048: Cyfanswm nifer y plant sy'n derbyn gofal a osodir y tu allan i Gymru</t>
  </si>
  <si>
    <t>CH/049: Cyfanswm nifer y Cynlluniau Llwybr cychwynnol sydd i'w cwblhau yn ystod y flwyddyn</t>
  </si>
  <si>
    <t>CH/050: Mae nifer y cynadleddau amddiffyn plant cychwynnol a gynhaliwyd yn ystod y flwyddyn casglu a gynhaliwyd o fewn yr amserlenni statudol</t>
  </si>
  <si>
    <t>CH/051: Cyfanswm nifer y bobl ifanc yn ystod y flwyddyn lle dyrannwyd cynghorydd personol yn ôl y gofyn</t>
  </si>
  <si>
    <t>CH/052: The total number of care leavers who experience homelessness during the year (As defined by the Housing (Wales) Act 2014)</t>
  </si>
  <si>
    <t>CH/052: Cyfanswm nifer y rhai sy'n gadael gofal sydd wedi profi digartrefedd yn ystod y flwyddyn (Fel y'I diffinnir gan Ddeddf Tai (Cymru) 2014)</t>
  </si>
  <si>
    <t>CH/053a: categori 1</t>
  </si>
  <si>
    <t>CH/053b: categori 2</t>
  </si>
  <si>
    <t>CH/053c: categori 3</t>
  </si>
  <si>
    <t>CH/053d: categori 4</t>
  </si>
  <si>
    <t>CH/053e: categori 5</t>
  </si>
  <si>
    <t>CH/053f: categori 6</t>
  </si>
  <si>
    <t>CH/053: Total</t>
  </si>
  <si>
    <t>CH/053: Cyfanswm</t>
  </si>
  <si>
    <t>CH/054a: y 12 mis ers gadael gofal</t>
  </si>
  <si>
    <t>CH/054b: y 13 -24 mis ers gadael gofal</t>
  </si>
  <si>
    <t>CH/054c: a adawodd ofal yn y 12 mis cyn y flwyddyn gasglu</t>
  </si>
  <si>
    <t>CH/054d: a adawodd ofal yn y 24 mis cyn y flwyddyn gasglu</t>
  </si>
  <si>
    <t>CH/055: Nifer y bobl ifanc sy'n gadael gofal sy'n symud I leoliad 'Pan Fydda I'n Barod' yn ystod y flwyddyn</t>
  </si>
  <si>
    <t>CH/056: The total number of “Active Offers” of advocacy for children during the year</t>
  </si>
  <si>
    <t>CH/056: Cyfanswm y "Cynigion Rhagweithiol" o eiriolaeth i blant yn ystod y flwyddyn</t>
  </si>
  <si>
    <t>CH/057: Cyfanswm y "Cynigion Rhagweithioll" o eiriolaeth i blant yn ystod y flwyddyn lle darparwyd Eiriolwr Proffesiynol Annibynnol</t>
  </si>
  <si>
    <t>CA/011: Cyfanswm nifer y cysylltiadau â gwasanaethau cymdeithasol statudol gan ofalwyr ifanc neu weithwyr proffesiynol sy'n cysylltu â'r gwasanaeth ar eu rhan a dderbyniwyd yn ystod y flwyddyn</t>
  </si>
  <si>
    <t xml:space="preserve">CA/012: O'r rhai a nodwyd, y nifer lle darparwyd cyngor a chymorth </t>
  </si>
  <si>
    <t>CA/013a: Yr unigolyn ei hun</t>
  </si>
  <si>
    <t xml:space="preserve">CA/013b: Perthynas </t>
  </si>
  <si>
    <t>CA/013c: Ffrind neu gymydog</t>
  </si>
  <si>
    <t>CA/013d: Gwasanaeth atal ymyrraeth gynnar (Cam i fyny)</t>
  </si>
  <si>
    <t>CA/013e: Iechyd</t>
  </si>
  <si>
    <t>CA/013f: Addysg</t>
  </si>
  <si>
    <t>CA/013g: Tai</t>
  </si>
  <si>
    <t>CA/013h: Yr Heddlu</t>
  </si>
  <si>
    <t>CA/013i: Y Gwasanaeth Prawf</t>
  </si>
  <si>
    <t>CA/013j: Sefydliad y Trydydd Sector</t>
  </si>
  <si>
    <t>CA/013k: Awdurdod Lleol</t>
  </si>
  <si>
    <t>CA/013l: Ysbyty Annibynnol</t>
  </si>
  <si>
    <t>CA/013m: Gwasanaeth Ambiwlans</t>
  </si>
  <si>
    <t>CA/013n: Rheoleiddiwr Gofal</t>
  </si>
  <si>
    <t>CA/013o: Darparwr</t>
  </si>
  <si>
    <t>CA/013p: Eiriolwr</t>
  </si>
  <si>
    <t>CA/013q: Mewnol (Gweithiwr Cymdeithasol, Tîm Arall)</t>
  </si>
  <si>
    <t>CA/013r: Arall</t>
  </si>
  <si>
    <t>CA/013: Cyfanswm</t>
  </si>
  <si>
    <t>CA/014: Cyfanswm yr asesiadau anghenion gofalwyr ifanc a gynhaliwyd yn ystod y flwyddyn</t>
  </si>
  <si>
    <t>CA/015a: Gellid diwallu’r anghenion gan ddefnyddio cynllun cymorth gofalwr ifanc neu gynllun gofal a chymorth</t>
  </si>
  <si>
    <t xml:space="preserve">CA/015b: Lle'r oedd modd diwallu’r anghenion drwy unrhyw ddull arall </t>
  </si>
  <si>
    <t xml:space="preserve">CA/015c: Lle nad oedd unrhyw anghenion cymwys i’w diwallu </t>
  </si>
  <si>
    <t>CA/015: Outcome of assessment (CA/014)</t>
  </si>
  <si>
    <t>CA/015: Canlyniad yr asesiad (CA/014)</t>
  </si>
  <si>
    <t>CA/016a: Roedd tystiolaeth o'r cynnig rhagweithiol ar gyfer y Gymraeg</t>
  </si>
  <si>
    <t>CA/016b: Derbyniwyd y cynnig rhagweithiol ar gyfer y Gymraeg</t>
  </si>
  <si>
    <t>CA/016c: Cafodd yr asesiad ei gynnal gan ddefnyddio’r ddewis iaith</t>
  </si>
  <si>
    <t xml:space="preserve">CA/016: Total </t>
  </si>
  <si>
    <t>CA/016: Cyfanswm</t>
  </si>
  <si>
    <t>CA/017a: Nifer y gofalwyr ifanc sydd â chynllun cymorth i ofalwyr ar 31 Mawrth</t>
  </si>
  <si>
    <t>CA/017b: The number of young carers with a carer’s support plan at 31 March and also a care and support plan, where the young person has both responsibilities as a carer and their own care and support needs</t>
  </si>
  <si>
    <t>CA/017b: Nifer y gofalwyr ifanc sydd â chynllun cymorth i ofalwyr ar 31 Mawrth yn ogystal â chynllun gofal a chymorth, lle mae gan y person ifanc gyfrifoldebau gofalwr a’i anghenion gofal a chymorth ei hun</t>
  </si>
  <si>
    <t>CA/018: Nifer y cynlluniau cymorth i ofalwyr ifanc a oedd i fod i gael eu hadolygu yn ystod y flwyddyn</t>
  </si>
  <si>
    <t>CA/019: O'r rheini, y nifer y cwblhawyd eu hadolygiadau o fewn amserlenni statudol</t>
  </si>
  <si>
    <t>CH/026: Children on the child protection register at 31 March</t>
  </si>
  <si>
    <t>CH/026: Plant ar gofrestrau amddiffyn plant ar 31 Mawrth</t>
  </si>
  <si>
    <t>Population aged under 18</t>
  </si>
  <si>
    <t>Poblogaeth o dan 18 oed</t>
  </si>
  <si>
    <t>Plant ar gofrestrau amddiffyn plant ar 31 Mawrth fesul 10,000 o'r boblogaeth dan 18 oed</t>
  </si>
  <si>
    <t>CH/054a: The total number of care leavers in categories 2,3 and 4 who have completed at least 3 consecutive months of employment, education or training in the 12 months since leaving care</t>
  </si>
  <si>
    <t>CH/054c: The total number of care leavers in categories 2,3 and 4 who left care in the 12 months preceding the collection year</t>
  </si>
  <si>
    <t>CH/054c: Cyfanswm nifer y rhai sy'n gadael gofal yng nghategorïau 2, 3 a 4 a adawodd ofal yn y 12 mis cyn y flwyddyn gasglu</t>
  </si>
  <si>
    <t>CH/007: Total number of new assessments (in CH/006) with an outcome</t>
  </si>
  <si>
    <t>CH/007: Cyfanswm yr asesiadau newydd (yn CH/006) gyda chanlyniad</t>
  </si>
  <si>
    <t xml:space="preserve">CH/009b: Derbyniwyd y cynnig rhagweithiol ar gyfer y Gymraeg </t>
  </si>
  <si>
    <t>CH/014: Cyfanswm yr asesiadau newydd (yn CH/013) gyda chanlyniad</t>
  </si>
  <si>
    <t>Translation results</t>
  </si>
  <si>
    <t>Cyfanswm yr asesiadau newydd gyda chanlyniad</t>
  </si>
  <si>
    <t>CH/015: Nifer y plant â chynllun gofal a chymorth ar 31 Mawrth</t>
  </si>
  <si>
    <t>CH/028: Cyfanswm nifer y cyfarfodydd grŵp craidd cychwynnol yn ystod y flwyddyn a gynhaliwyd o fewn amserlenni statudol</t>
  </si>
  <si>
    <t>CH/030: The total number of visits to children placed on the child protection register that were due during the year that were completed within approved timescales</t>
  </si>
  <si>
    <t>CH/016: The total number of children with a care and support plan where needs are met through a Direct Payment at 31 March</t>
  </si>
  <si>
    <t>CH015b The number of children with a care and support plan on 31 March and also a carer’s support plan, where the child has both their own care and support needs and 
responsibilities as a young carer</t>
  </si>
  <si>
    <t>CH/015a: The number of children with a care and support plan at 31 March</t>
  </si>
  <si>
    <t>CH/017b Looked after reviews (including pathway plan reviews and pre-adoption reviews)</t>
  </si>
  <si>
    <t>CH/017c Reviews of children in need of care and support (including children supported by a direct payment)</t>
  </si>
  <si>
    <t xml:space="preserve">CH/017d Reviews of support or financial support for children with Special Guardianship Orders </t>
  </si>
  <si>
    <t>CH017e Reviews of financial support for children with Special Guardianship Orders</t>
  </si>
  <si>
    <t>CH/019e Reviews of financial support for children with Special Guardianship Orders</t>
  </si>
  <si>
    <t>CH/026b: The total number of children on the Child Protection Register during the collection year</t>
  </si>
  <si>
    <t>CH/026a: The total number of children on the child protection register at 31 March</t>
  </si>
  <si>
    <t>CH/030b: The total number of visits to children placed on the child protection register that were due during the year that were completed within approved timescales</t>
  </si>
  <si>
    <t>CH030a: The total number of visits to children on the child protection register that were completed</t>
  </si>
  <si>
    <t>CH/042b: The number of statutory visits for children looked after that were due during the year that were completed within statutory timescales</t>
  </si>
  <si>
    <t>CH/042a: The number of statutory visits to children looked after during the year that were completed</t>
  </si>
  <si>
    <t>CA/020: The number of reviews of support plans for young carers that were due during the year and were completed</t>
  </si>
  <si>
    <t>CH/08a: Cyfanswm nifer yr asesiadau plant a gynhaliwyd yn ystod y flwyddyn ar gyfer plant a oedd wedi’u geni pan gwblhawyd yr asesiad</t>
  </si>
  <si>
    <t>CH018e: Reviews of financial support for children with Special Guardianship Orders</t>
  </si>
  <si>
    <t>CH/017a: Child protection reviews</t>
  </si>
  <si>
    <t>Nifer y cysylltiadau ar gyfer plant a dderbyniwyd gan y Gwasanaethau Cymdeithasol statudol yn ystod y flwyddyn lle darparwyd cyngor neu gynhorthwy</t>
  </si>
  <si>
    <t>Gwybodaeth, Cyngor a Chynhorthwy (Atgyfeiriadau)</t>
  </si>
  <si>
    <t>Cyfanswm nifer y plant ar y Gofrestr Amddiffyn Plant ar 31 Mawrth</t>
  </si>
  <si>
    <t>Cyfanswm nifer y plant ar y Gofrestr Amddiffyn Plant yn ystod y flwyddyn gasglu</t>
  </si>
  <si>
    <t>Cyfanswm yr ymweliadau â phlant ar y gofrestr amddiffyn plant a gafodd eu cwblhau o fewn amserlenni statudol</t>
  </si>
  <si>
    <t>Nifer yr achosion newydd o blant yn dechrau derbyn gofal yn ystod y flwyddyn lle gwnaeth y cyfnod cychwynnol mewn gofal bara 10 diwrnod gwaith neu fwy</t>
  </si>
  <si>
    <t>Nifer yr ymweliadau statudol â phlant sy’n derbyn gofal a gafodd eu cwblhau o fewn amserlenni statudol yn ystod y flwyddyn</t>
  </si>
  <si>
    <t>Nifer y plant â chynllun gofal a chymorth ar 31 Mawrth</t>
  </si>
  <si>
    <t>Cyfanswm nifer yr ymweliadau â phlant ar y gofrestr amddiffyn plant a oedd i fod i ddigwydd yn ystod y flwyddyn gasglu</t>
  </si>
  <si>
    <t>Cofnodwch a gynhaliwyd yr asesiad gan ddefnyddio’r ddewis iaith, waeth beth oedd yr iaith</t>
  </si>
  <si>
    <t>CH/017a: Adolygiadau amddiffyn plant</t>
  </si>
  <si>
    <t>CH/017b: Looked after reviews (including pathway plan reviews and pre-adoption reviews)</t>
  </si>
  <si>
    <t>Ch/017b: Adolygiadau plant sy'n derbyn gofal (gan gynnwys adolygiadau cynllun llwybr ac adolygiadau cyn mabwysiadu)</t>
  </si>
  <si>
    <t>CH/017c: Reviews of children in need of care and support (including children supported by a direct payment)</t>
  </si>
  <si>
    <t>CH/017c: Adolygiadau plant sydd angen gofal a chymorth (gan gynnwys plant yn cael cymorth drwy daliad uniongyrchol)</t>
  </si>
  <si>
    <t xml:space="preserve">CH/017d: Reviews of support or financial support for children with Special Guardianship Orders </t>
  </si>
  <si>
    <t>CH/017d: Adolygiadau o gymorth neu gymorth ariannol i blant â Gorchmynion Gwarcheidiaeth Arbennig</t>
  </si>
  <si>
    <t>CH017e: Reviews of financial support for children with Special Guardianship Orders</t>
  </si>
  <si>
    <t>CH/017e: Adolygiadau o gymorth ariannol i blant â Gorchmynion Gwarcheidiaeth Arbennig</t>
  </si>
  <si>
    <t>CH/018e: Adolygiadau o gymorth ariannol i blant â Gorchmynion Gwarcheidiaeth Arbennig</t>
  </si>
  <si>
    <t>CH/019e: Reviews of financial support for children with Special Guardianship Orders</t>
  </si>
  <si>
    <t>CH/019e: Adolygiadau o gymorth ariannol i blant â Gorchmynion Gwarcheidiaeth Arbennig</t>
  </si>
  <si>
    <t>CH030a: Cyfanswm yr ymweliadau â phlant ar y gofrestr amddiffyn plant a gafodd eu cwblhau</t>
  </si>
  <si>
    <t>CH/042a: Nifer yr ymweliadau statudol â phlant sy’n derbyn gofal a gafodd eu cwblhau yn ystod y flwyddyn</t>
  </si>
  <si>
    <t xml:space="preserve">CA/020: Nifer yr adolygiadau o gynlluniau cymorth ar gyfer gofalwyr ifanc a oedd i fod i ddigwydd yn ystod y flwyddyn ac a gafodd eu cwblhau </t>
  </si>
  <si>
    <t>Nifer y plant â chynllun gofal a chymorth ar 31 Mawrth yn ogystal â chynllun cymorth fel gofalwr</t>
  </si>
  <si>
    <t>The number of children with a care and support plan on 31 March and also a carer’s support plan, where the child has both their own care and support needs and responsibilities as a young carer</t>
  </si>
  <si>
    <t>Nifer y plant â chynllun gofal a chymorth ar 31 Mawrth ynghyd ȃ chynllun cymorth gofalwr, lle mae gan y plentyn ei anghenion gofal a chymorth ei hun a chyfrifoldebau fel gofalwr</t>
  </si>
  <si>
    <t>CH015b: The number of children with a care and support plan on 31 March and also a carer’s support plan, where the child has both their own care and support needs and responsibilities as a young carer</t>
  </si>
  <si>
    <t>CH015b: Nifer y plant â chynllun gofal a chymorth ar 31 Mawrth ynghyd ȃ chynllun cymorth gofalwr, lle mae gan y plentyn ei anghenion gofal a chymorth ei hun a chyfrifoldebau fel gofalwr</t>
  </si>
  <si>
    <t>The total number of children looked after who are placed within Wales, but outside of the responsible local authority on 31 March</t>
  </si>
  <si>
    <t>The total number of children looked after who are placed outside of Wales on 31 March</t>
  </si>
  <si>
    <t>Cyfanswm nifer y plant sy'n derbyn gofal sy'n cael eu lleoli yng Nghymru, ond y tu allan i'r awdurdod lleol cyfrifol ar 31 Mawrth</t>
  </si>
  <si>
    <t>Cyfanswm nifer y plant sy'n derbyn gofal a osodir y tu allan i Gymru ar 31 Mawrth</t>
  </si>
  <si>
    <t>The number of children looked after on 31 March</t>
  </si>
  <si>
    <t>The total number of “Active Offers” of advocacy for children, aged five and over at the start of the collection year, during the year</t>
  </si>
  <si>
    <t>Cyfanswm y "Cynigion Rhagweithiol" o eiriolaeth i blant, ar gyfer plant pum oed neu hyn ar ddechrau'r flwyddyn gasglu, yn ystod y flwyddyn</t>
  </si>
  <si>
    <t>The total number of carers needs assessments for young carers undertaken during the year</t>
  </si>
  <si>
    <t>Cyfanswm yr asesiadau anghenion gofalwyr a gynhaliwyd ar gyfer gofalwyr ifanc yn ystod y flwyddyn</t>
  </si>
  <si>
    <t>The number of carers assessments completed for children during the year where:</t>
  </si>
  <si>
    <t>Cyfanswm yr asesiadau anghenion gofalwyr a gwblhawyd ar gyfer plant yn ystod y flwyddyn lle:</t>
  </si>
  <si>
    <t>CH/016: Nifer yr asesiadau anghenion gofalwyr ar gyfer gofalwyr ifanc a gwblhawyd (CA/014) yn ystod y flwyddyn lle:</t>
  </si>
  <si>
    <t>The number of young carers with a carer’s support plan on 31 March</t>
  </si>
  <si>
    <t>The number of young carers with a carer’s support plan on 31 March and also a care and support plan, where the young person has both responsibilities as a carer and their own care and support needs</t>
  </si>
  <si>
    <t>The number of reviews of support plans for young carers that were due during the collection year</t>
  </si>
  <si>
    <t>Nifer yr adolygiadau o gynlluniau cymorth ar gyfer gofalwyr ifanc a oedd i fod i gael eu cwblhau yn ystod y flwyddyn gasglu</t>
  </si>
  <si>
    <t>The total number of Initial Child Protection Conferences held in the year that led to the decision to place a child on the Child Protection Register under the category of:</t>
  </si>
  <si>
    <t>Cyfanswm nifer y Cynadleddau Amddiffyn Plant Cychwynnol a gynhaliwyd yn ystod y flwyddyn a arweiniodd at y penderfyniad i roi plentyn ar y Gofrestr Amddiffyn Plant dan gategori:</t>
  </si>
  <si>
    <t>1 - 4</t>
  </si>
  <si>
    <t>5 - 9</t>
  </si>
  <si>
    <t>10 - 15</t>
  </si>
  <si>
    <t>16 - 18</t>
  </si>
  <si>
    <t xml:space="preserve">*Os oes yna bryderon y gall plentyn sydd heb ei eni eto wynebu risg o niwed arwyddocaol yn y dyfodol, efallai y bydd gwasanaethau cymdeithasol plant yr awdurdod lleol yn penderfynu cynnal cynhadledd amddiffyn plant cyn i’r plentyn gael ei eni. Os cynhaliwyd mwy nag un gynhadledd amddiffyn plant cyn geni ar gyfer yr un plentyn, dim ond un y dylid ei gyfrif.
</t>
  </si>
  <si>
    <t>Nifer y plant yn ystod y flwyddyn na chredir eu bod mewn perygl o niwed arwyddocaol mewn cynhadledd amddiffyn plant ond sydd angen 
Gofal a Chymorth o hyd</t>
  </si>
  <si>
    <t xml:space="preserve">Nifer y plant yn ystod y flwyddyn na farnwyd eu bod mewn perygl o niwed arwyddocaol mewn cynhadledd amddiffyn plant ac na nodwyd unrhyw anghenion cymwys ychwanegol. (Caiff y metrig hwn ei gyfrifo'n awtomatig: CH/022 – (CH/023a-i + CH/023j). Os yw'r cyfanswm yn anghywir, rhowch sylw). </t>
  </si>
  <si>
    <t xml:space="preserve">Nifer y cynadleddau amddiffyn plant cyn geni a gynhaliwyd yn ystod y flwyddyn - Os oes yna bryderon y gall plentyn sydd heb ei eni eto wynebu risg o niwed arwyddocaol yn y dyfodol, efallai y bydd gwasanaethau cymdeithasol plant yr awdurdod lleol yn penderfynu cynnal cynhadledd amddiffyn plant cyn i’r plentyn gael ei eni.
Os cynhaliwyd mwy nag un gynhadledd amddiffyn plant cyn geni ar gyfer yr un plentyn, dim ond un y dylid ei gyfrif.
</t>
  </si>
  <si>
    <t>2023-24</t>
  </si>
  <si>
    <t>Children: Social Services Performance and Improvement Framework, 2023-24</t>
  </si>
  <si>
    <t>Plant: Fframwaith Perfformiad a Gwella Gwasanaethau Cymdeithasol, 2023-24</t>
  </si>
  <si>
    <t>V2: Please use the comments boxes to explain any increases or decreases above 20% when comparing 2023-24 data with 2022-23 data.</t>
  </si>
  <si>
    <t>V2: Please use the comments boxes to explain any increases or decreases above 20%, or a difference of 30 between data items, when comparing 2023-24 data with 2022-23 data.</t>
  </si>
  <si>
    <t>D2: Defnyddiwch y bocsys sylwadau i esbonio unrhyw gynyddiadau neu ostyngiadau uwchlaw 20%, neu wahaniaeth o 30 rhwng eitemau data, wrth gymharu data 2023-24 gyda data 2022-23.</t>
  </si>
  <si>
    <t>D2: Defnyddiwch y bocsys sylwadau i esbonio unrhyw gynyddiadau neu ostyngiadau uwchlaw 20% wrth gymharu data 2023-24 gyda data 2022-23.</t>
  </si>
  <si>
    <t xml:space="preserve"> The number of reviews of care and support plans and provisions of financial support that were due during the collection year that were:</t>
  </si>
  <si>
    <t>The number of reviews of care and support plans and provisions of financial support that were completed during the collection year, regardless of whether they were within statutory timescales, that were:</t>
  </si>
  <si>
    <t>The number of contacts received for children by statutory social services during the year</t>
  </si>
  <si>
    <t>The number of contacts received by statutory children’s social services during the year received, by type of contact:</t>
  </si>
  <si>
    <t>The total number of children with a care and support plan where needs are met through a Direct Payment on 31 March</t>
  </si>
  <si>
    <t>The number of reviews of care and support plans and provisions of financial support that were completed during the collection year and were within statutory timescales, that were:</t>
  </si>
  <si>
    <t>The number of children during the year not deemed to be at risk of significant harm at child protection conference and no additional eligible needs were identified (This metric is automatically calculated: CH/022 – (CH/023a-i + CH/023j). If total is wrong, please insert a comment).)</t>
  </si>
  <si>
    <t>Of those children who were added to the child protection register during the collection year, the number that have been previously registered under any category, at any time during the previous 12 months</t>
  </si>
  <si>
    <t>The number of initial core group meetings held during the year</t>
  </si>
  <si>
    <t>The number of initial core group meetings held during the year that were held within statutory timescales</t>
  </si>
  <si>
    <t>The total number of visits to children on the child protection register that were completed, regardless of if they were within statutory timescales</t>
  </si>
  <si>
    <t>The total number of reports of children who go missing from care during the year</t>
  </si>
  <si>
    <t>The total number of children who go missing from care during the year</t>
  </si>
  <si>
    <t>The total number children receiving (S76) short breaks on 31 March</t>
  </si>
  <si>
    <t>The number of statutory visits to children looked after during the year that were completed, regardless of if they were within statutory timescales</t>
  </si>
  <si>
    <t>The total number of children looked after on 31 March who have experienced three or more placements during the year</t>
  </si>
  <si>
    <t>The total number of children looked after who are not placed with parents, family, or friends on 31 March</t>
  </si>
  <si>
    <t>Cyfanswm nifer y plant sy'n derbyn gofal nad ydynt yn cael eu rhoi gyda rhieni, teulu, neu ffrindiau ar 31 Mawrth</t>
  </si>
  <si>
    <t>The total number of care leavers who experience homelessness during the year (as defined by the Housing (Wales) Act 2014</t>
  </si>
  <si>
    <t>Cyfanswm nifer y rhai sy'n gadael gofal sydd wedi profi digartrefedd yn ystod y flwyddyn (fel y'i diffinnir gan Ddeddf Tai (Cymru) 2014)</t>
  </si>
  <si>
    <t>The total number of care-experienced young people in the following categories on 31 March:</t>
  </si>
  <si>
    <t>The total number of care leavers, as of 31 March, who have completed at least 3 consecutive months of employment, education, or training in the collection year, who were:</t>
  </si>
  <si>
    <t>The total number of contacts to statutory social services by young carers or professionals contacting the service on their behalf received during the year</t>
  </si>
  <si>
    <t>The number of contacts by young carers received by statutory Social Services during the year where advice or assistance was provided</t>
  </si>
  <si>
    <t>CA/013: The number of contacts received for young carers by statutory children’s services during the year received from:</t>
  </si>
  <si>
    <t>CH/016: The number of carer's needs assessments for young carers completed (CA/014) during the year where:</t>
  </si>
  <si>
    <t>The number of reviews of support plans for young carers that were completed during the collection year that were within statutory timescales</t>
  </si>
  <si>
    <t>The number of reviews of support plans for young carers that were completed during the year, regardless of whether they were within statutory timescales</t>
  </si>
  <si>
    <t xml:space="preserve"> Nifer y cysylltiadau ar gyfer plant a gafodd y gwasanaethau cymdeithasol statudol yn ystod y flwyddyn</t>
  </si>
  <si>
    <t xml:space="preserve"> Nifer y cysylltiadau a dderbyniwyd gan wasanaethau statudol i blant yn ystod y flwyddyn oddi wrth:</t>
  </si>
  <si>
    <t>Cyfanswm nifer y plant â chynllun gofal a chymorth lle y bodlonir anghenion drwy Daliad Uniongyrchol ar 31 Mawrth</t>
  </si>
  <si>
    <t xml:space="preserve"> Nifer yr adolygiadau o gynlluniau gofal a chymorth a darpariaethau o gymorth ariannol a oedd wedi’u cwblhau yn ystod y flwyddyn gasglu a hynny o fewn amserlenni statudol, a oedd yn:</t>
  </si>
  <si>
    <t>CH/024a</t>
  </si>
  <si>
    <t>CH/024b</t>
  </si>
  <si>
    <t xml:space="preserve">The number of children who were added to the child protection register during the collection year: </t>
  </si>
  <si>
    <t xml:space="preserve">All children </t>
  </si>
  <si>
    <t>Children previously registered under any category, at any time during the previous 12 months</t>
  </si>
  <si>
    <t xml:space="preserve">Nifer y plant a gafodd eu hychwanegu at y gofrestr amddiffyn plant yn ystod y flwyddyn gasglu: </t>
  </si>
  <si>
    <t xml:space="preserve">Pob plentyn </t>
  </si>
  <si>
    <t>Plant a gofrestrwyd yn flaenorol o dan unrhyw gategori, ar unrhyw adeg yn ystod y 12 mis blaenorol</t>
  </si>
  <si>
    <t>Nifer y cyfarfodydd grŵp craidd cychwynnol a gynhaliwyd yn ystod y flwyddyn</t>
  </si>
  <si>
    <t>Nifer y cyfarfodydd grŵp craidd cychwynnol a gynhaliwyd yn ystod y flwyddyn ac a gynhaliwyd o fewn amserlenni statudol</t>
  </si>
  <si>
    <t xml:space="preserve"> Cyfanswm yr ymweliadau â phlant ar y gofrestr amddiffyn plant a oedd wedi cael eu cwblhau, ni waeth a oeddent o fewn amserlenni statudol ai peidio</t>
  </si>
  <si>
    <t>Cyfanswm nifer y plant sy’n mynd ar goll o ofal yn ystod y flwyddyn</t>
  </si>
  <si>
    <t xml:space="preserve"> Cyfanswm nifer y plant sy’n cael seibiannau byr (S76) ar 31 Mawrth</t>
  </si>
  <si>
    <t>Nifer yr ymweliadau statudol ar gyfer plant sy’n derbyn gofal yn ystod y flwyddyn a gafodd eu cwblhau, ni waeth a oeddent o fewn amserlenni statudol ai peidio</t>
  </si>
  <si>
    <t>Cyfanswm y plant sy’n derbyn gofal ar 31 Mawrth sydd wedi cael tri lleoliad neu fwy yn ystod y flwyddyn</t>
  </si>
  <si>
    <t>Cyfanswm nifer y rhai sy’n gadael gofal, ar 31 Mawrth sydd wedi cwblhau o leiaf 3 mis yn olynol o gyflogaeth, addysg neu hyfforddiant yn ystod y flwyddyn gasglu a oedd yn:</t>
  </si>
  <si>
    <t xml:space="preserve"> Cyfanswm nifer y cysylltiadau â gwasanaethau cymdeithasol statudol gan ofalwyr ifanc neu weithwyr proffesiynol sy’n cysylltu â’r gwasanaeth ar eu rhan a dderbyniwyd yn ystod y flwyddyn</t>
  </si>
  <si>
    <t>Nifer y cysylltiadau ar gyfer gofalwyr ifanc a gafodd y gwasanaethau cymdeithasol statudol yn ystod y flwyddyn lle darparwyd cyngor a chynhorthwy</t>
  </si>
  <si>
    <t>CA/013:  Nifer y cysylltiadau a dderbyniwyd ar gyfer gofalwyr ifanc gan wasanaethau statudol i blant yn ystod y flwyddyn oddi wrth:</t>
  </si>
  <si>
    <t>CA/016: The number of carer's needs assessments for young carers completed (CA/014) during the year where:</t>
  </si>
  <si>
    <t>Nifer yr asesiadau o anghenion gofalwyr ar gyfer gofalwyr ifanc a gwblhawyd (CA/014) yn ystod y flwyddyn lle:</t>
  </si>
  <si>
    <t>Nifer yr adolygiadau o gynlluniau cymorth ar gyfer gofalwyr ifanc a oedd wedi eu cwblhau yn ystod y flwyddyn gasglu a oedd o fewn amserlenni statudol</t>
  </si>
  <si>
    <t>Nifer yr adolygiadau o gynlluniau cymorth ar gyfer gofalwyr ifanc a oedd wedi eu cwblhau yn ystod y flwyddyn, ni waeth a gawsant eu cwblhau o fewn amserlenni statudol ai peidio</t>
  </si>
  <si>
    <t>20122251223191</t>
  </si>
  <si>
    <t>20122251423191</t>
  </si>
  <si>
    <t>20122251623191</t>
  </si>
  <si>
    <t>20122251823191</t>
  </si>
  <si>
    <t>20122252023191</t>
  </si>
  <si>
    <t>20122252223191</t>
  </si>
  <si>
    <t>20122252423191</t>
  </si>
  <si>
    <t>20122252623191</t>
  </si>
  <si>
    <t>20122252823191</t>
  </si>
  <si>
    <t>20122253023191</t>
  </si>
  <si>
    <t>20122253223191</t>
  </si>
  <si>
    <t>20122253423191</t>
  </si>
  <si>
    <t>20122253623191</t>
  </si>
  <si>
    <t>20122253823191</t>
  </si>
  <si>
    <t>20122254023191</t>
  </si>
  <si>
    <t>20122254223191</t>
  </si>
  <si>
    <t>20122254423191</t>
  </si>
  <si>
    <t>20122254523191</t>
  </si>
  <si>
    <t>20122254623191</t>
  </si>
  <si>
    <t>20122254823191</t>
  </si>
  <si>
    <t>20122255023191</t>
  </si>
  <si>
    <t>20122255223191</t>
  </si>
  <si>
    <t>20122259623191</t>
  </si>
  <si>
    <t>2020215121231</t>
  </si>
  <si>
    <t>20202151219101</t>
  </si>
  <si>
    <t>20202151219111</t>
  </si>
  <si>
    <t>20202151223191</t>
  </si>
  <si>
    <t>2020215123431</t>
  </si>
  <si>
    <t>2020215141231</t>
  </si>
  <si>
    <t>20202151419101</t>
  </si>
  <si>
    <t>20202151419111</t>
  </si>
  <si>
    <t>20202151423191</t>
  </si>
  <si>
    <t>2020215143431</t>
  </si>
  <si>
    <t>2020215161231</t>
  </si>
  <si>
    <t>20202151619101</t>
  </si>
  <si>
    <t>20202151619111</t>
  </si>
  <si>
    <t>20202151623191</t>
  </si>
  <si>
    <t>2020215163431</t>
  </si>
  <si>
    <t>2020215181231</t>
  </si>
  <si>
    <t>20202151819101</t>
  </si>
  <si>
    <t>20202151819111</t>
  </si>
  <si>
    <t>20202151823191</t>
  </si>
  <si>
    <t>2020215183431</t>
  </si>
  <si>
    <t>2020215201231</t>
  </si>
  <si>
    <t>20202152019101</t>
  </si>
  <si>
    <t>20202152019111</t>
  </si>
  <si>
    <t>20202152023191</t>
  </si>
  <si>
    <t>2020215203431</t>
  </si>
  <si>
    <t>2020215221231</t>
  </si>
  <si>
    <t>20202152219101</t>
  </si>
  <si>
    <t>20202152219111</t>
  </si>
  <si>
    <t>20202152223191</t>
  </si>
  <si>
    <t>2020215223431</t>
  </si>
  <si>
    <t>2020215241231</t>
  </si>
  <si>
    <t>20202152419101</t>
  </si>
  <si>
    <t>20202152419111</t>
  </si>
  <si>
    <t>20202152423191</t>
  </si>
  <si>
    <t>2020215243431</t>
  </si>
  <si>
    <t>2020215261231</t>
  </si>
  <si>
    <t>20202152619101</t>
  </si>
  <si>
    <t>20202152619111</t>
  </si>
  <si>
    <t>20202152623191</t>
  </si>
  <si>
    <t>2020215263431</t>
  </si>
  <si>
    <t>2020215281231</t>
  </si>
  <si>
    <t>20202152819101</t>
  </si>
  <si>
    <t>20202152819111</t>
  </si>
  <si>
    <t>20202152823191</t>
  </si>
  <si>
    <t>2020215283431</t>
  </si>
  <si>
    <t>2020215301231</t>
  </si>
  <si>
    <t>20202153019101</t>
  </si>
  <si>
    <t>20202153019111</t>
  </si>
  <si>
    <t>20202153023191</t>
  </si>
  <si>
    <t>2020215303431</t>
  </si>
  <si>
    <t>2020215321231</t>
  </si>
  <si>
    <t>20202153219101</t>
  </si>
  <si>
    <t>20202153219111</t>
  </si>
  <si>
    <t>20202153223191</t>
  </si>
  <si>
    <t>2020215323431</t>
  </si>
  <si>
    <t>2020215341231</t>
  </si>
  <si>
    <t>20202153419101</t>
  </si>
  <si>
    <t>20202153419111</t>
  </si>
  <si>
    <t>20202153423191</t>
  </si>
  <si>
    <t>2020215343431</t>
  </si>
  <si>
    <t>2020215361231</t>
  </si>
  <si>
    <t>20202153619101</t>
  </si>
  <si>
    <t>20202153619111</t>
  </si>
  <si>
    <t>20202153623191</t>
  </si>
  <si>
    <t>2020215363431</t>
  </si>
  <si>
    <t>2020215381231</t>
  </si>
  <si>
    <t>20202153819101</t>
  </si>
  <si>
    <t>20202153819111</t>
  </si>
  <si>
    <t>20202153823191</t>
  </si>
  <si>
    <t>2020215383431</t>
  </si>
  <si>
    <t>2020215401231</t>
  </si>
  <si>
    <t>20202154019101</t>
  </si>
  <si>
    <t>20202154019111</t>
  </si>
  <si>
    <t>20202154023191</t>
  </si>
  <si>
    <t>2020215403431</t>
  </si>
  <si>
    <t>2020215421231</t>
  </si>
  <si>
    <t>20202154219101</t>
  </si>
  <si>
    <t>20202154219111</t>
  </si>
  <si>
    <t>20202154223191</t>
  </si>
  <si>
    <t>2020215423431</t>
  </si>
  <si>
    <t>2020215441231</t>
  </si>
  <si>
    <t>20202154419101</t>
  </si>
  <si>
    <t>20202154419111</t>
  </si>
  <si>
    <t>20202154423191</t>
  </si>
  <si>
    <t>2020215443431</t>
  </si>
  <si>
    <t>2020215451231</t>
  </si>
  <si>
    <t>20202154519101</t>
  </si>
  <si>
    <t>20202154519111</t>
  </si>
  <si>
    <t>20202154523191</t>
  </si>
  <si>
    <t>2020215453431</t>
  </si>
  <si>
    <t>2020215461231</t>
  </si>
  <si>
    <t>20202154619101</t>
  </si>
  <si>
    <t>20202154619111</t>
  </si>
  <si>
    <t>20202154623191</t>
  </si>
  <si>
    <t>2020215463431</t>
  </si>
  <si>
    <t>2020215481231</t>
  </si>
  <si>
    <t>20202154819101</t>
  </si>
  <si>
    <t>20202154819111</t>
  </si>
  <si>
    <t>20202154823191</t>
  </si>
  <si>
    <t>2020215483431</t>
  </si>
  <si>
    <t>2020215501231</t>
  </si>
  <si>
    <t>20202155019101</t>
  </si>
  <si>
    <t>20202155019111</t>
  </si>
  <si>
    <t>20202155023191</t>
  </si>
  <si>
    <t>2020215503431</t>
  </si>
  <si>
    <t>2020215521231</t>
  </si>
  <si>
    <t>20202155219101</t>
  </si>
  <si>
    <t>20202155219111</t>
  </si>
  <si>
    <t>20202155223191</t>
  </si>
  <si>
    <t>2020215523431</t>
  </si>
  <si>
    <t>2020215961231</t>
  </si>
  <si>
    <t>20202159619101</t>
  </si>
  <si>
    <t>20202159619111</t>
  </si>
  <si>
    <t>20202159623191</t>
  </si>
  <si>
    <t>2020215963431</t>
  </si>
  <si>
    <t>2021225121231</t>
  </si>
  <si>
    <t>20212251219101</t>
  </si>
  <si>
    <t>20212251219111</t>
  </si>
  <si>
    <t>2021225123431</t>
  </si>
  <si>
    <t>2021225141231</t>
  </si>
  <si>
    <t>20212251419101</t>
  </si>
  <si>
    <t>20212251419111</t>
  </si>
  <si>
    <t>2021225143431</t>
  </si>
  <si>
    <t>2021225161231</t>
  </si>
  <si>
    <t>20212251619101</t>
  </si>
  <si>
    <t>20212251619111</t>
  </si>
  <si>
    <t>2021225163431</t>
  </si>
  <si>
    <t>2021225181231</t>
  </si>
  <si>
    <t>20212251819101</t>
  </si>
  <si>
    <t>20212251819111</t>
  </si>
  <si>
    <t>2021225183431</t>
  </si>
  <si>
    <t>2021225201231</t>
  </si>
  <si>
    <t>20212252019101</t>
  </si>
  <si>
    <t>20212252019111</t>
  </si>
  <si>
    <t>2021225203431</t>
  </si>
  <si>
    <t>2021225221231</t>
  </si>
  <si>
    <t>20212252219101</t>
  </si>
  <si>
    <t>20212252219111</t>
  </si>
  <si>
    <t>2021225223431</t>
  </si>
  <si>
    <t>2021225241231</t>
  </si>
  <si>
    <t>20212252419101</t>
  </si>
  <si>
    <t>20212252419111</t>
  </si>
  <si>
    <t>2021225243431</t>
  </si>
  <si>
    <t>2021225261231</t>
  </si>
  <si>
    <t>20212252619101</t>
  </si>
  <si>
    <t>20212252619111</t>
  </si>
  <si>
    <t>2021225263431</t>
  </si>
  <si>
    <t>2021225281231</t>
  </si>
  <si>
    <t>20212252819101</t>
  </si>
  <si>
    <t>20212252819111</t>
  </si>
  <si>
    <t>2021225283431</t>
  </si>
  <si>
    <t>2021225301231</t>
  </si>
  <si>
    <t>20212253019101</t>
  </si>
  <si>
    <t>20212253019111</t>
  </si>
  <si>
    <t>2021225303431</t>
  </si>
  <si>
    <t>2021225321231</t>
  </si>
  <si>
    <t>20212253219101</t>
  </si>
  <si>
    <t>20212253219111</t>
  </si>
  <si>
    <t>2021225323431</t>
  </si>
  <si>
    <t>2021225341231</t>
  </si>
  <si>
    <t>20212253419101</t>
  </si>
  <si>
    <t>20212253419111</t>
  </si>
  <si>
    <t>2021225343431</t>
  </si>
  <si>
    <t>2021225361231</t>
  </si>
  <si>
    <t>20212253619101</t>
  </si>
  <si>
    <t>20212253619111</t>
  </si>
  <si>
    <t>2021225363431</t>
  </si>
  <si>
    <t>2021225381231</t>
  </si>
  <si>
    <t>20212253819101</t>
  </si>
  <si>
    <t>20212253819111</t>
  </si>
  <si>
    <t>2021225383431</t>
  </si>
  <si>
    <t>2021225401231</t>
  </si>
  <si>
    <t>20212254019101</t>
  </si>
  <si>
    <t>20212254019111</t>
  </si>
  <si>
    <t>2021225403431</t>
  </si>
  <si>
    <t>2021225421231</t>
  </si>
  <si>
    <t>20212254219101</t>
  </si>
  <si>
    <t>20212254219111</t>
  </si>
  <si>
    <t>2021225423431</t>
  </si>
  <si>
    <t>2021225441231</t>
  </si>
  <si>
    <t>20212254419101</t>
  </si>
  <si>
    <t>20212254419111</t>
  </si>
  <si>
    <t>2021225443431</t>
  </si>
  <si>
    <t>2021225451231</t>
  </si>
  <si>
    <t>20212254519101</t>
  </si>
  <si>
    <t>20212254519111</t>
  </si>
  <si>
    <t>2021225453431</t>
  </si>
  <si>
    <t>2021225461231</t>
  </si>
  <si>
    <t>20212254619101</t>
  </si>
  <si>
    <t>20212254619111</t>
  </si>
  <si>
    <t>2021225463431</t>
  </si>
  <si>
    <t>2021225481231</t>
  </si>
  <si>
    <t>20212254819101</t>
  </si>
  <si>
    <t>20212254819111</t>
  </si>
  <si>
    <t>2021225483431</t>
  </si>
  <si>
    <t>2021225501231</t>
  </si>
  <si>
    <t>20212255019101</t>
  </si>
  <si>
    <t>20212255019111</t>
  </si>
  <si>
    <t>2021225503431</t>
  </si>
  <si>
    <t>2021225521231</t>
  </si>
  <si>
    <t>20212255219101</t>
  </si>
  <si>
    <t>20212255219111</t>
  </si>
  <si>
    <t>2021225523431</t>
  </si>
  <si>
    <t>2021225961231</t>
  </si>
  <si>
    <t>20212259619101</t>
  </si>
  <si>
    <t>20212259619111</t>
  </si>
  <si>
    <t>2021225963431</t>
  </si>
  <si>
    <t>202223512111</t>
  </si>
  <si>
    <t>202223512121</t>
  </si>
  <si>
    <t>202223512131</t>
  </si>
  <si>
    <t>202223512211</t>
  </si>
  <si>
    <t>202223512221</t>
  </si>
  <si>
    <t>202223512231</t>
  </si>
  <si>
    <t>202223512241</t>
  </si>
  <si>
    <t>202223512251</t>
  </si>
  <si>
    <t>202223512261</t>
  </si>
  <si>
    <t>202223512271</t>
  </si>
  <si>
    <t>202223512281</t>
  </si>
  <si>
    <t>202223512291</t>
  </si>
  <si>
    <t>2022235122101</t>
  </si>
  <si>
    <t>2022235122111</t>
  </si>
  <si>
    <t>2022235122121</t>
  </si>
  <si>
    <t>2022235122131</t>
  </si>
  <si>
    <t>2022235122141</t>
  </si>
  <si>
    <t>2022235122151</t>
  </si>
  <si>
    <t>2022235122161</t>
  </si>
  <si>
    <t>2022235122171</t>
  </si>
  <si>
    <t>2022235122181</t>
  </si>
  <si>
    <t>2022235122991</t>
  </si>
  <si>
    <t>202223512311</t>
  </si>
  <si>
    <t>202223512321</t>
  </si>
  <si>
    <t>202223512411</t>
  </si>
  <si>
    <t>202223512511</t>
  </si>
  <si>
    <t>202223512521</t>
  </si>
  <si>
    <t>202223512531</t>
  </si>
  <si>
    <t>2022235125991</t>
  </si>
  <si>
    <t>202223512611</t>
  </si>
  <si>
    <t>202223512621</t>
  </si>
  <si>
    <t>202223512711</t>
  </si>
  <si>
    <t>202223512721</t>
  </si>
  <si>
    <t>202223512731</t>
  </si>
  <si>
    <t>202223512811</t>
  </si>
  <si>
    <t>202223512911</t>
  </si>
  <si>
    <t>202223512921</t>
  </si>
  <si>
    <t>2022235121011</t>
  </si>
  <si>
    <t>2022235121111</t>
  </si>
  <si>
    <t>2022235121121</t>
  </si>
  <si>
    <t>2022235121131</t>
  </si>
  <si>
    <t>2022235121141</t>
  </si>
  <si>
    <t>20222351211991</t>
  </si>
  <si>
    <t>2022235121211</t>
  </si>
  <si>
    <t>2022235121221</t>
  </si>
  <si>
    <t>2022235121231</t>
  </si>
  <si>
    <t>2022235121311</t>
  </si>
  <si>
    <t>2022235121321</t>
  </si>
  <si>
    <t>2022235121331</t>
  </si>
  <si>
    <t>2022235121341</t>
  </si>
  <si>
    <t>2022235121351</t>
  </si>
  <si>
    <t>2022235121361</t>
  </si>
  <si>
    <t>2022235121371</t>
  </si>
  <si>
    <t>2022235121381</t>
  </si>
  <si>
    <t>2022235121391</t>
  </si>
  <si>
    <t>20222351213101</t>
  </si>
  <si>
    <t>20222351213111</t>
  </si>
  <si>
    <t>20222351213991</t>
  </si>
  <si>
    <t>2022235121411</t>
  </si>
  <si>
    <t>2022235121421</t>
  </si>
  <si>
    <t>2022235121431</t>
  </si>
  <si>
    <t>2022235121441</t>
  </si>
  <si>
    <t>2022235121451</t>
  </si>
  <si>
    <t>20222351214991</t>
  </si>
  <si>
    <t>2022235121511</t>
  </si>
  <si>
    <t>2022235121611</t>
  </si>
  <si>
    <t>2022235121621</t>
  </si>
  <si>
    <t>2022235121631</t>
  </si>
  <si>
    <t>2022235121711</t>
  </si>
  <si>
    <t>2022235121712</t>
  </si>
  <si>
    <t>2022235121713</t>
  </si>
  <si>
    <t>2022235121714</t>
  </si>
  <si>
    <t>2022235121715</t>
  </si>
  <si>
    <t>20222351217199</t>
  </si>
  <si>
    <t>2022235121721</t>
  </si>
  <si>
    <t>2022235121722</t>
  </si>
  <si>
    <t>2022235121723</t>
  </si>
  <si>
    <t>2022235121724</t>
  </si>
  <si>
    <t>2022235121725</t>
  </si>
  <si>
    <t>20222351217299</t>
  </si>
  <si>
    <t>2022235121731</t>
  </si>
  <si>
    <t>2022235121732</t>
  </si>
  <si>
    <t>2022235121733</t>
  </si>
  <si>
    <t>2022235121734</t>
  </si>
  <si>
    <t>2022235121735</t>
  </si>
  <si>
    <t>20222351217399</t>
  </si>
  <si>
    <t>2022235121741</t>
  </si>
  <si>
    <t>2022235121742</t>
  </si>
  <si>
    <t>2022235121743</t>
  </si>
  <si>
    <t>2022235121744</t>
  </si>
  <si>
    <t>2022235121745</t>
  </si>
  <si>
    <t>20222351217499</t>
  </si>
  <si>
    <t>2022235121751</t>
  </si>
  <si>
    <t>2022235121752</t>
  </si>
  <si>
    <t>2022235121753</t>
  </si>
  <si>
    <t>2022235121754</t>
  </si>
  <si>
    <t>2022235121755</t>
  </si>
  <si>
    <t>20222351217599</t>
  </si>
  <si>
    <t>2022235121761</t>
  </si>
  <si>
    <t>2022235121762</t>
  </si>
  <si>
    <t>2022235121763</t>
  </si>
  <si>
    <t>2022235121764</t>
  </si>
  <si>
    <t>2022235121765</t>
  </si>
  <si>
    <t>20222351217699</t>
  </si>
  <si>
    <t>2022235121771</t>
  </si>
  <si>
    <t>2022235121772</t>
  </si>
  <si>
    <t>2022235121773</t>
  </si>
  <si>
    <t>2022235121774</t>
  </si>
  <si>
    <t>2022235121775</t>
  </si>
  <si>
    <t>20222351217799</t>
  </si>
  <si>
    <t>2022235121781</t>
  </si>
  <si>
    <t>2022235121782</t>
  </si>
  <si>
    <t>2022235121783</t>
  </si>
  <si>
    <t>2022235121784</t>
  </si>
  <si>
    <t>2022235121785</t>
  </si>
  <si>
    <t>20222351217899</t>
  </si>
  <si>
    <t>2022235121791</t>
  </si>
  <si>
    <t>2022235121792</t>
  </si>
  <si>
    <t>2022235121793</t>
  </si>
  <si>
    <t>2022235121794</t>
  </si>
  <si>
    <t>2022235121795</t>
  </si>
  <si>
    <t>20222351217999</t>
  </si>
  <si>
    <t>20222351217991</t>
  </si>
  <si>
    <t>20222351217992</t>
  </si>
  <si>
    <t>20222351217993</t>
  </si>
  <si>
    <t>20222351217994</t>
  </si>
  <si>
    <t>20222351217995</t>
  </si>
  <si>
    <t>202223512179999</t>
  </si>
  <si>
    <t>2022235121811</t>
  </si>
  <si>
    <t>2022235121821</t>
  </si>
  <si>
    <t>2022235121911</t>
  </si>
  <si>
    <t>2022235121921</t>
  </si>
  <si>
    <t>2022235121931</t>
  </si>
  <si>
    <t>2022235121941</t>
  </si>
  <si>
    <t>2022235121951</t>
  </si>
  <si>
    <t>2022235121961</t>
  </si>
  <si>
    <t>2022235121971</t>
  </si>
  <si>
    <t>2022235121981</t>
  </si>
  <si>
    <t>2022235121991</t>
  </si>
  <si>
    <t>20222351219101</t>
  </si>
  <si>
    <t>20222351219111</t>
  </si>
  <si>
    <t>2022235122011</t>
  </si>
  <si>
    <t>2022235122021</t>
  </si>
  <si>
    <t>2022235122031</t>
  </si>
  <si>
    <t>2022235122041</t>
  </si>
  <si>
    <t>20222351220991</t>
  </si>
  <si>
    <t>20222351221111</t>
  </si>
  <si>
    <t>20222351221211</t>
  </si>
  <si>
    <t>2022235122211</t>
  </si>
  <si>
    <t>2022235122311</t>
  </si>
  <si>
    <t>2022235122321</t>
  </si>
  <si>
    <t>2022235122331</t>
  </si>
  <si>
    <t>2022235122341</t>
  </si>
  <si>
    <t>2022235122351</t>
  </si>
  <si>
    <t>2022235122361</t>
  </si>
  <si>
    <t>2022235122371</t>
  </si>
  <si>
    <t>2022235122381</t>
  </si>
  <si>
    <t>2022235122391</t>
  </si>
  <si>
    <t>20222351223101</t>
  </si>
  <si>
    <t>20222351223111</t>
  </si>
  <si>
    <t>20222351223121</t>
  </si>
  <si>
    <t>20222351223131</t>
  </si>
  <si>
    <t>20222351223141</t>
  </si>
  <si>
    <t>20222351223151</t>
  </si>
  <si>
    <t>20222351223161</t>
  </si>
  <si>
    <t>20222351223171</t>
  </si>
  <si>
    <t>20222351223181</t>
  </si>
  <si>
    <t>20222351223191</t>
  </si>
  <si>
    <t>2022235122411</t>
  </si>
  <si>
    <t>2022235122421</t>
  </si>
  <si>
    <t>2022235122431</t>
  </si>
  <si>
    <t>2022235122441</t>
  </si>
  <si>
    <t>2022235122451</t>
  </si>
  <si>
    <t>2022235122461</t>
  </si>
  <si>
    <t>20222351224991</t>
  </si>
  <si>
    <t>2022235122511</t>
  </si>
  <si>
    <t>2022235122521</t>
  </si>
  <si>
    <t>2022235122631</t>
  </si>
  <si>
    <t>2022235122641</t>
  </si>
  <si>
    <t>2022235122711</t>
  </si>
  <si>
    <t>2022235122811</t>
  </si>
  <si>
    <t>2022235122821</t>
  </si>
  <si>
    <t>2022235122911</t>
  </si>
  <si>
    <t>2022235122921</t>
  </si>
  <si>
    <t>2022235123011</t>
  </si>
  <si>
    <t>2022235123021</t>
  </si>
  <si>
    <t>2022235123031</t>
  </si>
  <si>
    <t>2022235123041</t>
  </si>
  <si>
    <t>2022235123051</t>
  </si>
  <si>
    <t>2022235123061</t>
  </si>
  <si>
    <t>2022235123071</t>
  </si>
  <si>
    <t>2022235123081</t>
  </si>
  <si>
    <t>2022235123091</t>
  </si>
  <si>
    <t>20222351230101</t>
  </si>
  <si>
    <t>20222351230111</t>
  </si>
  <si>
    <t>20222351230121</t>
  </si>
  <si>
    <t>20222351230131</t>
  </si>
  <si>
    <t>20222351230141</t>
  </si>
  <si>
    <t>20222351230151</t>
  </si>
  <si>
    <t>20222351230161</t>
  </si>
  <si>
    <t>20222351230171</t>
  </si>
  <si>
    <t>20222351230181</t>
  </si>
  <si>
    <t>20222351230991</t>
  </si>
  <si>
    <t>2022235123111</t>
  </si>
  <si>
    <t>2022235123121</t>
  </si>
  <si>
    <t>2022235123131</t>
  </si>
  <si>
    <t>2022235123141</t>
  </si>
  <si>
    <t>20222351231991</t>
  </si>
  <si>
    <t>2022235123211</t>
  </si>
  <si>
    <t>2022235123221</t>
  </si>
  <si>
    <t>2022235123231</t>
  </si>
  <si>
    <t>2022235123311</t>
  </si>
  <si>
    <t>2022235123321</t>
  </si>
  <si>
    <t>2022235123411</t>
  </si>
  <si>
    <t>2022235123421</t>
  </si>
  <si>
    <t>2022235123431</t>
  </si>
  <si>
    <t>202223514111</t>
  </si>
  <si>
    <t>202223514121</t>
  </si>
  <si>
    <t>202223514131</t>
  </si>
  <si>
    <t>202223514211</t>
  </si>
  <si>
    <t>202223514221</t>
  </si>
  <si>
    <t>202223514231</t>
  </si>
  <si>
    <t>202223514241</t>
  </si>
  <si>
    <t>202223514251</t>
  </si>
  <si>
    <t>202223514261</t>
  </si>
  <si>
    <t>202223514271</t>
  </si>
  <si>
    <t>202223514281</t>
  </si>
  <si>
    <t>202223514291</t>
  </si>
  <si>
    <t>2022235142101</t>
  </si>
  <si>
    <t>2022235142111</t>
  </si>
  <si>
    <t>2022235142121</t>
  </si>
  <si>
    <t>2022235142131</t>
  </si>
  <si>
    <t>2022235142141</t>
  </si>
  <si>
    <t>2022235142151</t>
  </si>
  <si>
    <t>2022235142161</t>
  </si>
  <si>
    <t>2022235142171</t>
  </si>
  <si>
    <t>2022235142181</t>
  </si>
  <si>
    <t>2022235142991</t>
  </si>
  <si>
    <t>202223514311</t>
  </si>
  <si>
    <t>202223514321</t>
  </si>
  <si>
    <t>202223514411</t>
  </si>
  <si>
    <t>202223514511</t>
  </si>
  <si>
    <t>202223514521</t>
  </si>
  <si>
    <t>202223514531</t>
  </si>
  <si>
    <t>2022235145991</t>
  </si>
  <si>
    <t>202223514611</t>
  </si>
  <si>
    <t>202223514621</t>
  </si>
  <si>
    <t>202223514711</t>
  </si>
  <si>
    <t>202223514721</t>
  </si>
  <si>
    <t>202223514731</t>
  </si>
  <si>
    <t>202223514811</t>
  </si>
  <si>
    <t>202223514911</t>
  </si>
  <si>
    <t>202223514921</t>
  </si>
  <si>
    <t>2022235141011</t>
  </si>
  <si>
    <t>2022235141111</t>
  </si>
  <si>
    <t>2022235141121</t>
  </si>
  <si>
    <t>2022235141131</t>
  </si>
  <si>
    <t>2022235141141</t>
  </si>
  <si>
    <t>20222351411991</t>
  </si>
  <si>
    <t>2022235141211</t>
  </si>
  <si>
    <t>2022235141221</t>
  </si>
  <si>
    <t>2022235141231</t>
  </si>
  <si>
    <t>2022235141311</t>
  </si>
  <si>
    <t>2022235141321</t>
  </si>
  <si>
    <t>2022235141331</t>
  </si>
  <si>
    <t>2022235141341</t>
  </si>
  <si>
    <t>2022235141351</t>
  </si>
  <si>
    <t>2022235141361</t>
  </si>
  <si>
    <t>2022235141371</t>
  </si>
  <si>
    <t>2022235141381</t>
  </si>
  <si>
    <t>2022235141391</t>
  </si>
  <si>
    <t>20222351413101</t>
  </si>
  <si>
    <t>20222351413111</t>
  </si>
  <si>
    <t>20222351413991</t>
  </si>
  <si>
    <t>2022235141411</t>
  </si>
  <si>
    <t>2022235141421</t>
  </si>
  <si>
    <t>2022235141431</t>
  </si>
  <si>
    <t>2022235141441</t>
  </si>
  <si>
    <t>2022235141451</t>
  </si>
  <si>
    <t>20222351414991</t>
  </si>
  <si>
    <t>2022235141511</t>
  </si>
  <si>
    <t>2022235141611</t>
  </si>
  <si>
    <t>2022235141621</t>
  </si>
  <si>
    <t>2022235141631</t>
  </si>
  <si>
    <t>2022235141711</t>
  </si>
  <si>
    <t>2022235141712</t>
  </si>
  <si>
    <t>2022235141713</t>
  </si>
  <si>
    <t>2022235141714</t>
  </si>
  <si>
    <t>2022235141715</t>
  </si>
  <si>
    <t>20222351417199</t>
  </si>
  <si>
    <t>2022235141721</t>
  </si>
  <si>
    <t>2022235141722</t>
  </si>
  <si>
    <t>2022235141723</t>
  </si>
  <si>
    <t>2022235141724</t>
  </si>
  <si>
    <t>2022235141725</t>
  </si>
  <si>
    <t>20222351417299</t>
  </si>
  <si>
    <t>2022235141731</t>
  </si>
  <si>
    <t>2022235141732</t>
  </si>
  <si>
    <t>2022235141733</t>
  </si>
  <si>
    <t>2022235141734</t>
  </si>
  <si>
    <t>2022235141735</t>
  </si>
  <si>
    <t>20222351417399</t>
  </si>
  <si>
    <t>2022235141741</t>
  </si>
  <si>
    <t>2022235141742</t>
  </si>
  <si>
    <t>2022235141743</t>
  </si>
  <si>
    <t>2022235141744</t>
  </si>
  <si>
    <t>2022235141745</t>
  </si>
  <si>
    <t>20222351417499</t>
  </si>
  <si>
    <t>2022235141751</t>
  </si>
  <si>
    <t>2022235141752</t>
  </si>
  <si>
    <t>2022235141753</t>
  </si>
  <si>
    <t>2022235141754</t>
  </si>
  <si>
    <t>2022235141755</t>
  </si>
  <si>
    <t>20222351417599</t>
  </si>
  <si>
    <t>2022235141761</t>
  </si>
  <si>
    <t>2022235141762</t>
  </si>
  <si>
    <t>2022235141763</t>
  </si>
  <si>
    <t>2022235141764</t>
  </si>
  <si>
    <t>2022235141765</t>
  </si>
  <si>
    <t>20222351417699</t>
  </si>
  <si>
    <t>2022235141771</t>
  </si>
  <si>
    <t>2022235141772</t>
  </si>
  <si>
    <t>2022235141773</t>
  </si>
  <si>
    <t>2022235141774</t>
  </si>
  <si>
    <t>2022235141775</t>
  </si>
  <si>
    <t>20222351417799</t>
  </si>
  <si>
    <t>2022235141781</t>
  </si>
  <si>
    <t>2022235141782</t>
  </si>
  <si>
    <t>2022235141783</t>
  </si>
  <si>
    <t>2022235141784</t>
  </si>
  <si>
    <t>2022235141785</t>
  </si>
  <si>
    <t>20222351417899</t>
  </si>
  <si>
    <t>2022235141791</t>
  </si>
  <si>
    <t>2022235141792</t>
  </si>
  <si>
    <t>2022235141793</t>
  </si>
  <si>
    <t>2022235141794</t>
  </si>
  <si>
    <t>2022235141795</t>
  </si>
  <si>
    <t>20222351417999</t>
  </si>
  <si>
    <t>20222351417991</t>
  </si>
  <si>
    <t>20222351417992</t>
  </si>
  <si>
    <t>20222351417993</t>
  </si>
  <si>
    <t>20222351417994</t>
  </si>
  <si>
    <t>20222351417995</t>
  </si>
  <si>
    <t>202223514179999</t>
  </si>
  <si>
    <t>2022235141811</t>
  </si>
  <si>
    <t>2022235141821</t>
  </si>
  <si>
    <t>2022235141911</t>
  </si>
  <si>
    <t>2022235141921</t>
  </si>
  <si>
    <t>2022235141931</t>
  </si>
  <si>
    <t>2022235141941</t>
  </si>
  <si>
    <t>2022235141951</t>
  </si>
  <si>
    <t>2022235141961</t>
  </si>
  <si>
    <t>2022235141971</t>
  </si>
  <si>
    <t>2022235141981</t>
  </si>
  <si>
    <t>2022235141991</t>
  </si>
  <si>
    <t>20222351419101</t>
  </si>
  <si>
    <t>20222351419111</t>
  </si>
  <si>
    <t>2022235142011</t>
  </si>
  <si>
    <t>2022235142021</t>
  </si>
  <si>
    <t>2022235142031</t>
  </si>
  <si>
    <t>2022235142041</t>
  </si>
  <si>
    <t>20222351420991</t>
  </si>
  <si>
    <t>20222351421111</t>
  </si>
  <si>
    <t>20222351421211</t>
  </si>
  <si>
    <t>2022235142211</t>
  </si>
  <si>
    <t>2022235142311</t>
  </si>
  <si>
    <t>2022235142321</t>
  </si>
  <si>
    <t>2022235142331</t>
  </si>
  <si>
    <t>2022235142341</t>
  </si>
  <si>
    <t>2022235142351</t>
  </si>
  <si>
    <t>2022235142361</t>
  </si>
  <si>
    <t>2022235142371</t>
  </si>
  <si>
    <t>2022235142381</t>
  </si>
  <si>
    <t>2022235142391</t>
  </si>
  <si>
    <t>20222351423101</t>
  </si>
  <si>
    <t>20222351423111</t>
  </si>
  <si>
    <t>20222351423121</t>
  </si>
  <si>
    <t>20222351423131</t>
  </si>
  <si>
    <t>20222351423141</t>
  </si>
  <si>
    <t>20222351423151</t>
  </si>
  <si>
    <t>20222351423161</t>
  </si>
  <si>
    <t>20222351423171</t>
  </si>
  <si>
    <t>20222351423181</t>
  </si>
  <si>
    <t>20222351423191</t>
  </si>
  <si>
    <t>2022235142411</t>
  </si>
  <si>
    <t>2022235142421</t>
  </si>
  <si>
    <t>2022235142431</t>
  </si>
  <si>
    <t>2022235142441</t>
  </si>
  <si>
    <t>2022235142451</t>
  </si>
  <si>
    <t>2022235142461</t>
  </si>
  <si>
    <t>20222351424991</t>
  </si>
  <si>
    <t>2022235142511</t>
  </si>
  <si>
    <t>2022235142521</t>
  </si>
  <si>
    <t>2022235142631</t>
  </si>
  <si>
    <t>2022235142641</t>
  </si>
  <si>
    <t>2022235142711</t>
  </si>
  <si>
    <t>2022235142811</t>
  </si>
  <si>
    <t>2022235142821</t>
  </si>
  <si>
    <t>2022235142911</t>
  </si>
  <si>
    <t>2022235142921</t>
  </si>
  <si>
    <t>2022235143011</t>
  </si>
  <si>
    <t>2022235143021</t>
  </si>
  <si>
    <t>2022235143031</t>
  </si>
  <si>
    <t>2022235143041</t>
  </si>
  <si>
    <t>2022235143051</t>
  </si>
  <si>
    <t>2022235143061</t>
  </si>
  <si>
    <t>2022235143071</t>
  </si>
  <si>
    <t>2022235143081</t>
  </si>
  <si>
    <t>2022235143091</t>
  </si>
  <si>
    <t>20222351430101</t>
  </si>
  <si>
    <t>20222351430111</t>
  </si>
  <si>
    <t>20222351430121</t>
  </si>
  <si>
    <t>20222351430131</t>
  </si>
  <si>
    <t>20222351430141</t>
  </si>
  <si>
    <t>20222351430151</t>
  </si>
  <si>
    <t>20222351430161</t>
  </si>
  <si>
    <t>20222351430171</t>
  </si>
  <si>
    <t>20222351430181</t>
  </si>
  <si>
    <t>20222351430991</t>
  </si>
  <si>
    <t>2022235143111</t>
  </si>
  <si>
    <t>2022235143121</t>
  </si>
  <si>
    <t>2022235143131</t>
  </si>
  <si>
    <t>2022235143141</t>
  </si>
  <si>
    <t>20222351431991</t>
  </si>
  <si>
    <t>2022235143211</t>
  </si>
  <si>
    <t>2022235143221</t>
  </si>
  <si>
    <t>2022235143231</t>
  </si>
  <si>
    <t>2022235143311</t>
  </si>
  <si>
    <t>2022235143321</t>
  </si>
  <si>
    <t>2022235143411</t>
  </si>
  <si>
    <t>2022235143421</t>
  </si>
  <si>
    <t>2022235143431</t>
  </si>
  <si>
    <t>202223516111</t>
  </si>
  <si>
    <t>202223516121</t>
  </si>
  <si>
    <t>202223516131</t>
  </si>
  <si>
    <t>202223516211</t>
  </si>
  <si>
    <t>202223516221</t>
  </si>
  <si>
    <t>202223516231</t>
  </si>
  <si>
    <t>202223516241</t>
  </si>
  <si>
    <t>202223516251</t>
  </si>
  <si>
    <t>202223516261</t>
  </si>
  <si>
    <t>202223516271</t>
  </si>
  <si>
    <t>202223516281</t>
  </si>
  <si>
    <t>202223516291</t>
  </si>
  <si>
    <t>2022235162101</t>
  </si>
  <si>
    <t>2022235162111</t>
  </si>
  <si>
    <t>2022235162121</t>
  </si>
  <si>
    <t>2022235162131</t>
  </si>
  <si>
    <t>2022235162141</t>
  </si>
  <si>
    <t>2022235162151</t>
  </si>
  <si>
    <t>2022235162161</t>
  </si>
  <si>
    <t>2022235162171</t>
  </si>
  <si>
    <t>2022235162181</t>
  </si>
  <si>
    <t>2022235162991</t>
  </si>
  <si>
    <t>202223516311</t>
  </si>
  <si>
    <t>202223516321</t>
  </si>
  <si>
    <t>202223516411</t>
  </si>
  <si>
    <t>202223516511</t>
  </si>
  <si>
    <t>202223516521</t>
  </si>
  <si>
    <t>202223516531</t>
  </si>
  <si>
    <t>2022235165991</t>
  </si>
  <si>
    <t>202223516611</t>
  </si>
  <si>
    <t>202223516621</t>
  </si>
  <si>
    <t>202223516711</t>
  </si>
  <si>
    <t>202223516721</t>
  </si>
  <si>
    <t>202223516731</t>
  </si>
  <si>
    <t>202223516811</t>
  </si>
  <si>
    <t>202223516911</t>
  </si>
  <si>
    <t>202223516921</t>
  </si>
  <si>
    <t>2022235161011</t>
  </si>
  <si>
    <t>2022235161111</t>
  </si>
  <si>
    <t>2022235161121</t>
  </si>
  <si>
    <t>2022235161131</t>
  </si>
  <si>
    <t>2022235161141</t>
  </si>
  <si>
    <t>20222351611991</t>
  </si>
  <si>
    <t>2022235161211</t>
  </si>
  <si>
    <t>2022235161221</t>
  </si>
  <si>
    <t>2022235161231</t>
  </si>
  <si>
    <t>2022235161311</t>
  </si>
  <si>
    <t>2022235161321</t>
  </si>
  <si>
    <t>2022235161331</t>
  </si>
  <si>
    <t>2022235161341</t>
  </si>
  <si>
    <t>2022235161351</t>
  </si>
  <si>
    <t>2022235161361</t>
  </si>
  <si>
    <t>2022235161371</t>
  </si>
  <si>
    <t>2022235161381</t>
  </si>
  <si>
    <t>2022235161391</t>
  </si>
  <si>
    <t>20222351613101</t>
  </si>
  <si>
    <t>20222351613111</t>
  </si>
  <si>
    <t>20222351613991</t>
  </si>
  <si>
    <t>2022235161411</t>
  </si>
  <si>
    <t>2022235161421</t>
  </si>
  <si>
    <t>2022235161431</t>
  </si>
  <si>
    <t>2022235161441</t>
  </si>
  <si>
    <t>2022235161451</t>
  </si>
  <si>
    <t>20222351614991</t>
  </si>
  <si>
    <t>2022235161511</t>
  </si>
  <si>
    <t>2022235161611</t>
  </si>
  <si>
    <t>2022235161621</t>
  </si>
  <si>
    <t>2022235161631</t>
  </si>
  <si>
    <t>2022235161711</t>
  </si>
  <si>
    <t>2022235161712</t>
  </si>
  <si>
    <t>2022235161713</t>
  </si>
  <si>
    <t>2022235161714</t>
  </si>
  <si>
    <t>2022235161715</t>
  </si>
  <si>
    <t>20222351617199</t>
  </si>
  <si>
    <t>2022235161721</t>
  </si>
  <si>
    <t>2022235161722</t>
  </si>
  <si>
    <t>2022235161723</t>
  </si>
  <si>
    <t>2022235161724</t>
  </si>
  <si>
    <t>2022235161725</t>
  </si>
  <si>
    <t>20222351617299</t>
  </si>
  <si>
    <t>2022235161731</t>
  </si>
  <si>
    <t>2022235161732</t>
  </si>
  <si>
    <t>2022235161733</t>
  </si>
  <si>
    <t>2022235161734</t>
  </si>
  <si>
    <t>2022235161735</t>
  </si>
  <si>
    <t>20222351617399</t>
  </si>
  <si>
    <t>2022235161741</t>
  </si>
  <si>
    <t>2022235161742</t>
  </si>
  <si>
    <t>2022235161743</t>
  </si>
  <si>
    <t>2022235161744</t>
  </si>
  <si>
    <t>2022235161745</t>
  </si>
  <si>
    <t>20222351617499</t>
  </si>
  <si>
    <t>2022235161751</t>
  </si>
  <si>
    <t>2022235161752</t>
  </si>
  <si>
    <t>2022235161753</t>
  </si>
  <si>
    <t>2022235161754</t>
  </si>
  <si>
    <t>2022235161755</t>
  </si>
  <si>
    <t>20222351617599</t>
  </si>
  <si>
    <t>2022235161761</t>
  </si>
  <si>
    <t>2022235161762</t>
  </si>
  <si>
    <t>2022235161763</t>
  </si>
  <si>
    <t>2022235161764</t>
  </si>
  <si>
    <t>2022235161765</t>
  </si>
  <si>
    <t>20222351617699</t>
  </si>
  <si>
    <t>2022235161771</t>
  </si>
  <si>
    <t>2022235161772</t>
  </si>
  <si>
    <t>2022235161773</t>
  </si>
  <si>
    <t>2022235161774</t>
  </si>
  <si>
    <t>2022235161775</t>
  </si>
  <si>
    <t>20222351617799</t>
  </si>
  <si>
    <t>2022235161781</t>
  </si>
  <si>
    <t>2022235161782</t>
  </si>
  <si>
    <t>2022235161783</t>
  </si>
  <si>
    <t>2022235161784</t>
  </si>
  <si>
    <t>2022235161785</t>
  </si>
  <si>
    <t>20222351617899</t>
  </si>
  <si>
    <t>2022235161791</t>
  </si>
  <si>
    <t>2022235161792</t>
  </si>
  <si>
    <t>2022235161793</t>
  </si>
  <si>
    <t>2022235161794</t>
  </si>
  <si>
    <t>2022235161795</t>
  </si>
  <si>
    <t>20222351617999</t>
  </si>
  <si>
    <t>20222351617991</t>
  </si>
  <si>
    <t>20222351617992</t>
  </si>
  <si>
    <t>20222351617993</t>
  </si>
  <si>
    <t>20222351617994</t>
  </si>
  <si>
    <t>20222351617995</t>
  </si>
  <si>
    <t>202223516179999</t>
  </si>
  <si>
    <t>2022235161811</t>
  </si>
  <si>
    <t>2022235161821</t>
  </si>
  <si>
    <t>2022235161911</t>
  </si>
  <si>
    <t>2022235161921</t>
  </si>
  <si>
    <t>2022235161931</t>
  </si>
  <si>
    <t>2022235161941</t>
  </si>
  <si>
    <t>2022235161951</t>
  </si>
  <si>
    <t>2022235161961</t>
  </si>
  <si>
    <t>2022235161971</t>
  </si>
  <si>
    <t>2022235161981</t>
  </si>
  <si>
    <t>2022235161991</t>
  </si>
  <si>
    <t>20222351619101</t>
  </si>
  <si>
    <t>20222351619111</t>
  </si>
  <si>
    <t>2022235162011</t>
  </si>
  <si>
    <t>2022235162021</t>
  </si>
  <si>
    <t>2022235162031</t>
  </si>
  <si>
    <t>2022235162041</t>
  </si>
  <si>
    <t>20222351620991</t>
  </si>
  <si>
    <t>20222351621111</t>
  </si>
  <si>
    <t>20222351621211</t>
  </si>
  <si>
    <t>2022235162211</t>
  </si>
  <si>
    <t>2022235162311</t>
  </si>
  <si>
    <t>2022235162321</t>
  </si>
  <si>
    <t>2022235162331</t>
  </si>
  <si>
    <t>2022235162341</t>
  </si>
  <si>
    <t>2022235162351</t>
  </si>
  <si>
    <t>2022235162361</t>
  </si>
  <si>
    <t>2022235162371</t>
  </si>
  <si>
    <t>2022235162381</t>
  </si>
  <si>
    <t>2022235162391</t>
  </si>
  <si>
    <t>20222351623101</t>
  </si>
  <si>
    <t>20222351623111</t>
  </si>
  <si>
    <t>20222351623121</t>
  </si>
  <si>
    <t>20222351623131</t>
  </si>
  <si>
    <t>20222351623141</t>
  </si>
  <si>
    <t>20222351623151</t>
  </si>
  <si>
    <t>20222351623161</t>
  </si>
  <si>
    <t>20222351623171</t>
  </si>
  <si>
    <t>20222351623181</t>
  </si>
  <si>
    <t>20222351623191</t>
  </si>
  <si>
    <t>2022235162411</t>
  </si>
  <si>
    <t>2022235162421</t>
  </si>
  <si>
    <t>2022235162431</t>
  </si>
  <si>
    <t>2022235162441</t>
  </si>
  <si>
    <t>2022235162451</t>
  </si>
  <si>
    <t>2022235162461</t>
  </si>
  <si>
    <t>20222351624991</t>
  </si>
  <si>
    <t>2022235162511</t>
  </si>
  <si>
    <t>2022235162521</t>
  </si>
  <si>
    <t>2022235162631</t>
  </si>
  <si>
    <t>2022235162641</t>
  </si>
  <si>
    <t>2022235162711</t>
  </si>
  <si>
    <t>2022235162811</t>
  </si>
  <si>
    <t>2022235162821</t>
  </si>
  <si>
    <t>2022235162911</t>
  </si>
  <si>
    <t>2022235162921</t>
  </si>
  <si>
    <t>2022235163011</t>
  </si>
  <si>
    <t>2022235163021</t>
  </si>
  <si>
    <t>2022235163031</t>
  </si>
  <si>
    <t>2022235163041</t>
  </si>
  <si>
    <t>2022235163051</t>
  </si>
  <si>
    <t>2022235163061</t>
  </si>
  <si>
    <t>2022235163071</t>
  </si>
  <si>
    <t>2022235163081</t>
  </si>
  <si>
    <t>2022235163091</t>
  </si>
  <si>
    <t>20222351630101</t>
  </si>
  <si>
    <t>20222351630111</t>
  </si>
  <si>
    <t>20222351630121</t>
  </si>
  <si>
    <t>20222351630131</t>
  </si>
  <si>
    <t>20222351630141</t>
  </si>
  <si>
    <t>20222351630151</t>
  </si>
  <si>
    <t>20222351630161</t>
  </si>
  <si>
    <t>20222351630171</t>
  </si>
  <si>
    <t>20222351630181</t>
  </si>
  <si>
    <t>20222351630991</t>
  </si>
  <si>
    <t>2022235163111</t>
  </si>
  <si>
    <t>2022235163121</t>
  </si>
  <si>
    <t>2022235163131</t>
  </si>
  <si>
    <t>2022235163141</t>
  </si>
  <si>
    <t>20222351631991</t>
  </si>
  <si>
    <t>2022235163211</t>
  </si>
  <si>
    <t>2022235163221</t>
  </si>
  <si>
    <t>2022235163231</t>
  </si>
  <si>
    <t>2022235163311</t>
  </si>
  <si>
    <t>2022235163321</t>
  </si>
  <si>
    <t>2022235163411</t>
  </si>
  <si>
    <t>2022235163421</t>
  </si>
  <si>
    <t>2022235163431</t>
  </si>
  <si>
    <t>202223518111</t>
  </si>
  <si>
    <t>202223518121</t>
  </si>
  <si>
    <t>202223518131</t>
  </si>
  <si>
    <t>202223518211</t>
  </si>
  <si>
    <t>202223518221</t>
  </si>
  <si>
    <t>202223518231</t>
  </si>
  <si>
    <t>202223518241</t>
  </si>
  <si>
    <t>202223518251</t>
  </si>
  <si>
    <t>202223518261</t>
  </si>
  <si>
    <t>202223518271</t>
  </si>
  <si>
    <t>202223518281</t>
  </si>
  <si>
    <t>202223518291</t>
  </si>
  <si>
    <t>2022235182101</t>
  </si>
  <si>
    <t>2022235182111</t>
  </si>
  <si>
    <t>2022235182121</t>
  </si>
  <si>
    <t>2022235182131</t>
  </si>
  <si>
    <t>2022235182141</t>
  </si>
  <si>
    <t>2022235182151</t>
  </si>
  <si>
    <t>2022235182161</t>
  </si>
  <si>
    <t>2022235182171</t>
  </si>
  <si>
    <t>2022235182181</t>
  </si>
  <si>
    <t>2022235182991</t>
  </si>
  <si>
    <t>202223518311</t>
  </si>
  <si>
    <t>202223518321</t>
  </si>
  <si>
    <t>202223518411</t>
  </si>
  <si>
    <t>202223518511</t>
  </si>
  <si>
    <t>202223518521</t>
  </si>
  <si>
    <t>202223518531</t>
  </si>
  <si>
    <t>2022235185991</t>
  </si>
  <si>
    <t>202223518611</t>
  </si>
  <si>
    <t>202223518621</t>
  </si>
  <si>
    <t>202223518711</t>
  </si>
  <si>
    <t>202223518721</t>
  </si>
  <si>
    <t>202223518731</t>
  </si>
  <si>
    <t>202223518811</t>
  </si>
  <si>
    <t>202223518911</t>
  </si>
  <si>
    <t>202223518921</t>
  </si>
  <si>
    <t>2022235181011</t>
  </si>
  <si>
    <t>2022235181111</t>
  </si>
  <si>
    <t>2022235181121</t>
  </si>
  <si>
    <t>2022235181131</t>
  </si>
  <si>
    <t>2022235181141</t>
  </si>
  <si>
    <t>20222351811991</t>
  </si>
  <si>
    <t>2022235181211</t>
  </si>
  <si>
    <t>2022235181221</t>
  </si>
  <si>
    <t>2022235181231</t>
  </si>
  <si>
    <t>2022235181311</t>
  </si>
  <si>
    <t>2022235181321</t>
  </si>
  <si>
    <t>2022235181331</t>
  </si>
  <si>
    <t>2022235181341</t>
  </si>
  <si>
    <t>2022235181351</t>
  </si>
  <si>
    <t>2022235181361</t>
  </si>
  <si>
    <t>2022235181371</t>
  </si>
  <si>
    <t>2022235181381</t>
  </si>
  <si>
    <t>2022235181391</t>
  </si>
  <si>
    <t>20222351813101</t>
  </si>
  <si>
    <t>20222351813111</t>
  </si>
  <si>
    <t>20222351813991</t>
  </si>
  <si>
    <t>2022235181411</t>
  </si>
  <si>
    <t>2022235181421</t>
  </si>
  <si>
    <t>2022235181431</t>
  </si>
  <si>
    <t>2022235181441</t>
  </si>
  <si>
    <t>2022235181451</t>
  </si>
  <si>
    <t>20222351814991</t>
  </si>
  <si>
    <t>2022235181511</t>
  </si>
  <si>
    <t>2022235181611</t>
  </si>
  <si>
    <t>2022235181621</t>
  </si>
  <si>
    <t>2022235181631</t>
  </si>
  <si>
    <t>2022235181711</t>
  </si>
  <si>
    <t>2022235181712</t>
  </si>
  <si>
    <t>2022235181713</t>
  </si>
  <si>
    <t>2022235181714</t>
  </si>
  <si>
    <t>2022235181715</t>
  </si>
  <si>
    <t>20222351817199</t>
  </si>
  <si>
    <t>2022235181721</t>
  </si>
  <si>
    <t>2022235181722</t>
  </si>
  <si>
    <t>2022235181723</t>
  </si>
  <si>
    <t>2022235181724</t>
  </si>
  <si>
    <t>2022235181725</t>
  </si>
  <si>
    <t>20222351817299</t>
  </si>
  <si>
    <t>2022235181731</t>
  </si>
  <si>
    <t>2022235181732</t>
  </si>
  <si>
    <t>2022235181733</t>
  </si>
  <si>
    <t>2022235181734</t>
  </si>
  <si>
    <t>2022235181735</t>
  </si>
  <si>
    <t>20222351817399</t>
  </si>
  <si>
    <t>2022235181741</t>
  </si>
  <si>
    <t>2022235181742</t>
  </si>
  <si>
    <t>2022235181743</t>
  </si>
  <si>
    <t>2022235181744</t>
  </si>
  <si>
    <t>2022235181745</t>
  </si>
  <si>
    <t>20222351817499</t>
  </si>
  <si>
    <t>2022235181751</t>
  </si>
  <si>
    <t>2022235181752</t>
  </si>
  <si>
    <t>2022235181753</t>
  </si>
  <si>
    <t>2022235181754</t>
  </si>
  <si>
    <t>2022235181755</t>
  </si>
  <si>
    <t>20222351817599</t>
  </si>
  <si>
    <t>2022235181761</t>
  </si>
  <si>
    <t>2022235181762</t>
  </si>
  <si>
    <t>2022235181763</t>
  </si>
  <si>
    <t>2022235181764</t>
  </si>
  <si>
    <t>2022235181765</t>
  </si>
  <si>
    <t>20222351817699</t>
  </si>
  <si>
    <t>2022235181771</t>
  </si>
  <si>
    <t>2022235181772</t>
  </si>
  <si>
    <t>2022235181773</t>
  </si>
  <si>
    <t>2022235181774</t>
  </si>
  <si>
    <t>2022235181775</t>
  </si>
  <si>
    <t>20222351817799</t>
  </si>
  <si>
    <t>2022235181781</t>
  </si>
  <si>
    <t>2022235181782</t>
  </si>
  <si>
    <t>2022235181783</t>
  </si>
  <si>
    <t>2022235181784</t>
  </si>
  <si>
    <t>2022235181785</t>
  </si>
  <si>
    <t>20222351817899</t>
  </si>
  <si>
    <t>2022235181791</t>
  </si>
  <si>
    <t>2022235181792</t>
  </si>
  <si>
    <t>2022235181793</t>
  </si>
  <si>
    <t>2022235181794</t>
  </si>
  <si>
    <t>2022235181795</t>
  </si>
  <si>
    <t>20222351817999</t>
  </si>
  <si>
    <t>20222351817991</t>
  </si>
  <si>
    <t>20222351817992</t>
  </si>
  <si>
    <t>20222351817993</t>
  </si>
  <si>
    <t>20222351817994</t>
  </si>
  <si>
    <t>20222351817995</t>
  </si>
  <si>
    <t>202223518179999</t>
  </si>
  <si>
    <t>2022235181811</t>
  </si>
  <si>
    <t>2022235181821</t>
  </si>
  <si>
    <t>2022235181911</t>
  </si>
  <si>
    <t>2022235181921</t>
  </si>
  <si>
    <t>2022235181931</t>
  </si>
  <si>
    <t>2022235181941</t>
  </si>
  <si>
    <t>2022235181951</t>
  </si>
  <si>
    <t>2022235181961</t>
  </si>
  <si>
    <t>2022235181971</t>
  </si>
  <si>
    <t>2022235181981</t>
  </si>
  <si>
    <t>2022235181991</t>
  </si>
  <si>
    <t>20222351819101</t>
  </si>
  <si>
    <t>20222351819111</t>
  </si>
  <si>
    <t>2022235182011</t>
  </si>
  <si>
    <t>2022235182021</t>
  </si>
  <si>
    <t>2022235182031</t>
  </si>
  <si>
    <t>2022235182041</t>
  </si>
  <si>
    <t>20222351820991</t>
  </si>
  <si>
    <t>20222351821111</t>
  </si>
  <si>
    <t>20222351821211</t>
  </si>
  <si>
    <t>2022235182211</t>
  </si>
  <si>
    <t>2022235182311</t>
  </si>
  <si>
    <t>2022235182321</t>
  </si>
  <si>
    <t>2022235182331</t>
  </si>
  <si>
    <t>2022235182341</t>
  </si>
  <si>
    <t>2022235182351</t>
  </si>
  <si>
    <t>2022235182361</t>
  </si>
  <si>
    <t>2022235182371</t>
  </si>
  <si>
    <t>2022235182381</t>
  </si>
  <si>
    <t>2022235182391</t>
  </si>
  <si>
    <t>20222351823101</t>
  </si>
  <si>
    <t>20222351823111</t>
  </si>
  <si>
    <t>20222351823121</t>
  </si>
  <si>
    <t>20222351823131</t>
  </si>
  <si>
    <t>20222351823141</t>
  </si>
  <si>
    <t>20222351823151</t>
  </si>
  <si>
    <t>20222351823161</t>
  </si>
  <si>
    <t>20222351823171</t>
  </si>
  <si>
    <t>20222351823181</t>
  </si>
  <si>
    <t>20222351823191</t>
  </si>
  <si>
    <t>2022235182411</t>
  </si>
  <si>
    <t>2022235182421</t>
  </si>
  <si>
    <t>2022235182431</t>
  </si>
  <si>
    <t>2022235182441</t>
  </si>
  <si>
    <t>2022235182451</t>
  </si>
  <si>
    <t>2022235182461</t>
  </si>
  <si>
    <t>20222351824991</t>
  </si>
  <si>
    <t>2022235182511</t>
  </si>
  <si>
    <t>2022235182521</t>
  </si>
  <si>
    <t>2022235182631</t>
  </si>
  <si>
    <t>2022235182641</t>
  </si>
  <si>
    <t>2022235182711</t>
  </si>
  <si>
    <t>2022235182811</t>
  </si>
  <si>
    <t>2022235182821</t>
  </si>
  <si>
    <t>2022235182911</t>
  </si>
  <si>
    <t>2022235182921</t>
  </si>
  <si>
    <t>2022235183011</t>
  </si>
  <si>
    <t>2022235183021</t>
  </si>
  <si>
    <t>2022235183031</t>
  </si>
  <si>
    <t>2022235183041</t>
  </si>
  <si>
    <t>2022235183051</t>
  </si>
  <si>
    <t>2022235183061</t>
  </si>
  <si>
    <t>2022235183071</t>
  </si>
  <si>
    <t>2022235183081</t>
  </si>
  <si>
    <t>2022235183091</t>
  </si>
  <si>
    <t>20222351830101</t>
  </si>
  <si>
    <t>20222351830111</t>
  </si>
  <si>
    <t>20222351830121</t>
  </si>
  <si>
    <t>20222351830131</t>
  </si>
  <si>
    <t>20222351830141</t>
  </si>
  <si>
    <t>20222351830151</t>
  </si>
  <si>
    <t>20222351830161</t>
  </si>
  <si>
    <t>20222351830171</t>
  </si>
  <si>
    <t>20222351830181</t>
  </si>
  <si>
    <t>20222351830991</t>
  </si>
  <si>
    <t>2022235183111</t>
  </si>
  <si>
    <t>2022235183121</t>
  </si>
  <si>
    <t>2022235183131</t>
  </si>
  <si>
    <t>2022235183141</t>
  </si>
  <si>
    <t>20222351831991</t>
  </si>
  <si>
    <t>2022235183211</t>
  </si>
  <si>
    <t>2022235183221</t>
  </si>
  <si>
    <t>2022235183231</t>
  </si>
  <si>
    <t>2022235183311</t>
  </si>
  <si>
    <t>2022235183321</t>
  </si>
  <si>
    <t>2022235183411</t>
  </si>
  <si>
    <t>2022235183421</t>
  </si>
  <si>
    <t>2022235183431</t>
  </si>
  <si>
    <t>202223520111</t>
  </si>
  <si>
    <t>202223520121</t>
  </si>
  <si>
    <t>202223520131</t>
  </si>
  <si>
    <t>202223520211</t>
  </si>
  <si>
    <t>202223520221</t>
  </si>
  <si>
    <t>202223520231</t>
  </si>
  <si>
    <t>202223520241</t>
  </si>
  <si>
    <t>202223520251</t>
  </si>
  <si>
    <t>202223520261</t>
  </si>
  <si>
    <t>202223520271</t>
  </si>
  <si>
    <t>202223520281</t>
  </si>
  <si>
    <t>202223520291</t>
  </si>
  <si>
    <t>2022235202101</t>
  </si>
  <si>
    <t>2022235202111</t>
  </si>
  <si>
    <t>2022235202121</t>
  </si>
  <si>
    <t>2022235202131</t>
  </si>
  <si>
    <t>2022235202141</t>
  </si>
  <si>
    <t>2022235202151</t>
  </si>
  <si>
    <t>2022235202161</t>
  </si>
  <si>
    <t>2022235202171</t>
  </si>
  <si>
    <t>2022235202181</t>
  </si>
  <si>
    <t>2022235202991</t>
  </si>
  <si>
    <t>202223520311</t>
  </si>
  <si>
    <t>202223520321</t>
  </si>
  <si>
    <t>202223520411</t>
  </si>
  <si>
    <t>202223520511</t>
  </si>
  <si>
    <t>202223520521</t>
  </si>
  <si>
    <t>202223520531</t>
  </si>
  <si>
    <t>2022235205991</t>
  </si>
  <si>
    <t>202223520611</t>
  </si>
  <si>
    <t>202223520621</t>
  </si>
  <si>
    <t>202223520711</t>
  </si>
  <si>
    <t>202223520721</t>
  </si>
  <si>
    <t>202223520731</t>
  </si>
  <si>
    <t>202223520811</t>
  </si>
  <si>
    <t>202223520911</t>
  </si>
  <si>
    <t>202223520921</t>
  </si>
  <si>
    <t>2022235201011</t>
  </si>
  <si>
    <t>2022235201111</t>
  </si>
  <si>
    <t>2022235201121</t>
  </si>
  <si>
    <t>2022235201131</t>
  </si>
  <si>
    <t>2022235201141</t>
  </si>
  <si>
    <t>20222352011991</t>
  </si>
  <si>
    <t>2022235201211</t>
  </si>
  <si>
    <t>2022235201221</t>
  </si>
  <si>
    <t>2022235201231</t>
  </si>
  <si>
    <t>2022235201311</t>
  </si>
  <si>
    <t>2022235201321</t>
  </si>
  <si>
    <t>2022235201331</t>
  </si>
  <si>
    <t>2022235201341</t>
  </si>
  <si>
    <t>2022235201351</t>
  </si>
  <si>
    <t>2022235201361</t>
  </si>
  <si>
    <t>2022235201371</t>
  </si>
  <si>
    <t>2022235201381</t>
  </si>
  <si>
    <t>2022235201391</t>
  </si>
  <si>
    <t>20222352013101</t>
  </si>
  <si>
    <t>20222352013111</t>
  </si>
  <si>
    <t>20222352013991</t>
  </si>
  <si>
    <t>2022235201411</t>
  </si>
  <si>
    <t>2022235201421</t>
  </si>
  <si>
    <t>2022235201431</t>
  </si>
  <si>
    <t>2022235201441</t>
  </si>
  <si>
    <t>2022235201451</t>
  </si>
  <si>
    <t>20222352014991</t>
  </si>
  <si>
    <t>2022235201511</t>
  </si>
  <si>
    <t>2022235201611</t>
  </si>
  <si>
    <t>2022235201621</t>
  </si>
  <si>
    <t>2022235201631</t>
  </si>
  <si>
    <t>2022235201711</t>
  </si>
  <si>
    <t>2022235201712</t>
  </si>
  <si>
    <t>2022235201713</t>
  </si>
  <si>
    <t>2022235201714</t>
  </si>
  <si>
    <t>2022235201715</t>
  </si>
  <si>
    <t>20222352017199</t>
  </si>
  <si>
    <t>2022235201721</t>
  </si>
  <si>
    <t>2022235201722</t>
  </si>
  <si>
    <t>2022235201723</t>
  </si>
  <si>
    <t>2022235201724</t>
  </si>
  <si>
    <t>2022235201725</t>
  </si>
  <si>
    <t>20222352017299</t>
  </si>
  <si>
    <t>2022235201731</t>
  </si>
  <si>
    <t>2022235201732</t>
  </si>
  <si>
    <t>2022235201733</t>
  </si>
  <si>
    <t>2022235201734</t>
  </si>
  <si>
    <t>2022235201735</t>
  </si>
  <si>
    <t>20222352017399</t>
  </si>
  <si>
    <t>2022235201741</t>
  </si>
  <si>
    <t>2022235201742</t>
  </si>
  <si>
    <t>2022235201743</t>
  </si>
  <si>
    <t>2022235201744</t>
  </si>
  <si>
    <t>2022235201745</t>
  </si>
  <si>
    <t>20222352017499</t>
  </si>
  <si>
    <t>2022235201751</t>
  </si>
  <si>
    <t>2022235201752</t>
  </si>
  <si>
    <t>2022235201753</t>
  </si>
  <si>
    <t>2022235201754</t>
  </si>
  <si>
    <t>2022235201755</t>
  </si>
  <si>
    <t>20222352017599</t>
  </si>
  <si>
    <t>2022235201761</t>
  </si>
  <si>
    <t>2022235201762</t>
  </si>
  <si>
    <t>2022235201763</t>
  </si>
  <si>
    <t>2022235201764</t>
  </si>
  <si>
    <t>2022235201765</t>
  </si>
  <si>
    <t>20222352017699</t>
  </si>
  <si>
    <t>2022235201771</t>
  </si>
  <si>
    <t>2022235201772</t>
  </si>
  <si>
    <t>2022235201773</t>
  </si>
  <si>
    <t>2022235201774</t>
  </si>
  <si>
    <t>2022235201775</t>
  </si>
  <si>
    <t>20222352017799</t>
  </si>
  <si>
    <t>2022235201781</t>
  </si>
  <si>
    <t>2022235201782</t>
  </si>
  <si>
    <t>2022235201783</t>
  </si>
  <si>
    <t>2022235201784</t>
  </si>
  <si>
    <t>2022235201785</t>
  </si>
  <si>
    <t>20222352017899</t>
  </si>
  <si>
    <t>2022235201791</t>
  </si>
  <si>
    <t>2022235201792</t>
  </si>
  <si>
    <t>2022235201793</t>
  </si>
  <si>
    <t>2022235201794</t>
  </si>
  <si>
    <t>2022235201795</t>
  </si>
  <si>
    <t>20222352017999</t>
  </si>
  <si>
    <t>20222352017991</t>
  </si>
  <si>
    <t>20222352017992</t>
  </si>
  <si>
    <t>20222352017993</t>
  </si>
  <si>
    <t>20222352017994</t>
  </si>
  <si>
    <t>20222352017995</t>
  </si>
  <si>
    <t>202223520179999</t>
  </si>
  <si>
    <t>2022235201811</t>
  </si>
  <si>
    <t>2022235201821</t>
  </si>
  <si>
    <t>2022235201911</t>
  </si>
  <si>
    <t>2022235201921</t>
  </si>
  <si>
    <t>2022235201931</t>
  </si>
  <si>
    <t>2022235201941</t>
  </si>
  <si>
    <t>2022235201951</t>
  </si>
  <si>
    <t>2022235201961</t>
  </si>
  <si>
    <t>2022235201971</t>
  </si>
  <si>
    <t>2022235201981</t>
  </si>
  <si>
    <t>2022235201991</t>
  </si>
  <si>
    <t>20222352019101</t>
  </si>
  <si>
    <t>20222352019111</t>
  </si>
  <si>
    <t>2022235202011</t>
  </si>
  <si>
    <t>2022235202021</t>
  </si>
  <si>
    <t>2022235202031</t>
  </si>
  <si>
    <t>2022235202041</t>
  </si>
  <si>
    <t>20222352020991</t>
  </si>
  <si>
    <t>20222352021111</t>
  </si>
  <si>
    <t>20222352021211</t>
  </si>
  <si>
    <t>2022235202211</t>
  </si>
  <si>
    <t>2022235202311</t>
  </si>
  <si>
    <t>2022235202321</t>
  </si>
  <si>
    <t>2022235202331</t>
  </si>
  <si>
    <t>2022235202341</t>
  </si>
  <si>
    <t>2022235202351</t>
  </si>
  <si>
    <t>2022235202361</t>
  </si>
  <si>
    <t>2022235202371</t>
  </si>
  <si>
    <t>2022235202381</t>
  </si>
  <si>
    <t>2022235202391</t>
  </si>
  <si>
    <t>20222352023101</t>
  </si>
  <si>
    <t>20222352023111</t>
  </si>
  <si>
    <t>20222352023121</t>
  </si>
  <si>
    <t>20222352023131</t>
  </si>
  <si>
    <t>20222352023141</t>
  </si>
  <si>
    <t>20222352023151</t>
  </si>
  <si>
    <t>20222352023161</t>
  </si>
  <si>
    <t>20222352023171</t>
  </si>
  <si>
    <t>20222352023181</t>
  </si>
  <si>
    <t>20222352023191</t>
  </si>
  <si>
    <t>2022235202411</t>
  </si>
  <si>
    <t>2022235202421</t>
  </si>
  <si>
    <t>2022235202431</t>
  </si>
  <si>
    <t>2022235202441</t>
  </si>
  <si>
    <t>2022235202451</t>
  </si>
  <si>
    <t>2022235202461</t>
  </si>
  <si>
    <t>20222352024991</t>
  </si>
  <si>
    <t>2022235202511</t>
  </si>
  <si>
    <t>2022235202521</t>
  </si>
  <si>
    <t>2022235202631</t>
  </si>
  <si>
    <t>2022235202641</t>
  </si>
  <si>
    <t>2022235202711</t>
  </si>
  <si>
    <t>2022235202811</t>
  </si>
  <si>
    <t>2022235202821</t>
  </si>
  <si>
    <t>2022235202911</t>
  </si>
  <si>
    <t>2022235202921</t>
  </si>
  <si>
    <t>2022235203011</t>
  </si>
  <si>
    <t>2022235203021</t>
  </si>
  <si>
    <t>2022235203031</t>
  </si>
  <si>
    <t>2022235203041</t>
  </si>
  <si>
    <t>2022235203051</t>
  </si>
  <si>
    <t>2022235203061</t>
  </si>
  <si>
    <t>2022235203071</t>
  </si>
  <si>
    <t>2022235203081</t>
  </si>
  <si>
    <t>2022235203091</t>
  </si>
  <si>
    <t>20222352030101</t>
  </si>
  <si>
    <t>20222352030111</t>
  </si>
  <si>
    <t>20222352030121</t>
  </si>
  <si>
    <t>20222352030131</t>
  </si>
  <si>
    <t>20222352030141</t>
  </si>
  <si>
    <t>20222352030151</t>
  </si>
  <si>
    <t>20222352030161</t>
  </si>
  <si>
    <t>20222352030171</t>
  </si>
  <si>
    <t>20222352030181</t>
  </si>
  <si>
    <t>20222352030991</t>
  </si>
  <si>
    <t>2022235203111</t>
  </si>
  <si>
    <t>2022235203121</t>
  </si>
  <si>
    <t>2022235203131</t>
  </si>
  <si>
    <t>2022235203141</t>
  </si>
  <si>
    <t>20222352031991</t>
  </si>
  <si>
    <t>2022235203211</t>
  </si>
  <si>
    <t>2022235203221</t>
  </si>
  <si>
    <t>2022235203231</t>
  </si>
  <si>
    <t>2022235203311</t>
  </si>
  <si>
    <t>2022235203321</t>
  </si>
  <si>
    <t>2022235203411</t>
  </si>
  <si>
    <t>2022235203421</t>
  </si>
  <si>
    <t>2022235203431</t>
  </si>
  <si>
    <t>202223522111</t>
  </si>
  <si>
    <t>202223522121</t>
  </si>
  <si>
    <t>202223522131</t>
  </si>
  <si>
    <t>202223522211</t>
  </si>
  <si>
    <t>202223522221</t>
  </si>
  <si>
    <t>202223522231</t>
  </si>
  <si>
    <t>202223522241</t>
  </si>
  <si>
    <t>202223522251</t>
  </si>
  <si>
    <t>202223522261</t>
  </si>
  <si>
    <t>202223522271</t>
  </si>
  <si>
    <t>202223522281</t>
  </si>
  <si>
    <t>202223522291</t>
  </si>
  <si>
    <t>2022235222101</t>
  </si>
  <si>
    <t>2022235222111</t>
  </si>
  <si>
    <t>2022235222121</t>
  </si>
  <si>
    <t>2022235222131</t>
  </si>
  <si>
    <t>2022235222141</t>
  </si>
  <si>
    <t>2022235222151</t>
  </si>
  <si>
    <t>2022235222161</t>
  </si>
  <si>
    <t>2022235222171</t>
  </si>
  <si>
    <t>2022235222181</t>
  </si>
  <si>
    <t>2022235222991</t>
  </si>
  <si>
    <t>202223522311</t>
  </si>
  <si>
    <t>202223522321</t>
  </si>
  <si>
    <t>202223522411</t>
  </si>
  <si>
    <t>202223522511</t>
  </si>
  <si>
    <t>202223522521</t>
  </si>
  <si>
    <t>202223522531</t>
  </si>
  <si>
    <t>2022235225991</t>
  </si>
  <si>
    <t>202223522611</t>
  </si>
  <si>
    <t>202223522621</t>
  </si>
  <si>
    <t>202223522711</t>
  </si>
  <si>
    <t>202223522721</t>
  </si>
  <si>
    <t>202223522731</t>
  </si>
  <si>
    <t>202223522811</t>
  </si>
  <si>
    <t>202223522911</t>
  </si>
  <si>
    <t>202223522921</t>
  </si>
  <si>
    <t>2022235221011</t>
  </si>
  <si>
    <t>2022235221111</t>
  </si>
  <si>
    <t>2022235221121</t>
  </si>
  <si>
    <t>2022235221131</t>
  </si>
  <si>
    <t>2022235221141</t>
  </si>
  <si>
    <t>20222352211991</t>
  </si>
  <si>
    <t>2022235221211</t>
  </si>
  <si>
    <t>2022235221221</t>
  </si>
  <si>
    <t>2022235221231</t>
  </si>
  <si>
    <t>2022235221311</t>
  </si>
  <si>
    <t>2022235221321</t>
  </si>
  <si>
    <t>2022235221331</t>
  </si>
  <si>
    <t>2022235221341</t>
  </si>
  <si>
    <t>2022235221351</t>
  </si>
  <si>
    <t>2022235221361</t>
  </si>
  <si>
    <t>2022235221371</t>
  </si>
  <si>
    <t>2022235221381</t>
  </si>
  <si>
    <t>2022235221391</t>
  </si>
  <si>
    <t>20222352213101</t>
  </si>
  <si>
    <t>20222352213111</t>
  </si>
  <si>
    <t>20222352213991</t>
  </si>
  <si>
    <t>2022235221411</t>
  </si>
  <si>
    <t>2022235221421</t>
  </si>
  <si>
    <t>2022235221431</t>
  </si>
  <si>
    <t>2022235221441</t>
  </si>
  <si>
    <t>2022235221451</t>
  </si>
  <si>
    <t>20222352214991</t>
  </si>
  <si>
    <t>2022235221511</t>
  </si>
  <si>
    <t>2022235221611</t>
  </si>
  <si>
    <t>2022235221621</t>
  </si>
  <si>
    <t>2022235221631</t>
  </si>
  <si>
    <t>2022235221711</t>
  </si>
  <si>
    <t>2022235221712</t>
  </si>
  <si>
    <t>2022235221713</t>
  </si>
  <si>
    <t>2022235221714</t>
  </si>
  <si>
    <t>2022235221715</t>
  </si>
  <si>
    <t>20222352217199</t>
  </si>
  <si>
    <t>2022235221721</t>
  </si>
  <si>
    <t>2022235221722</t>
  </si>
  <si>
    <t>2022235221723</t>
  </si>
  <si>
    <t>2022235221724</t>
  </si>
  <si>
    <t>2022235221725</t>
  </si>
  <si>
    <t>20222352217299</t>
  </si>
  <si>
    <t>2022235221731</t>
  </si>
  <si>
    <t>2022235221732</t>
  </si>
  <si>
    <t>2022235221733</t>
  </si>
  <si>
    <t>2022235221734</t>
  </si>
  <si>
    <t>2022235221735</t>
  </si>
  <si>
    <t>20222352217399</t>
  </si>
  <si>
    <t>2022235221741</t>
  </si>
  <si>
    <t>2022235221742</t>
  </si>
  <si>
    <t>2022235221743</t>
  </si>
  <si>
    <t>2022235221744</t>
  </si>
  <si>
    <t>2022235221745</t>
  </si>
  <si>
    <t>20222352217499</t>
  </si>
  <si>
    <t>2022235221751</t>
  </si>
  <si>
    <t>2022235221752</t>
  </si>
  <si>
    <t>2022235221753</t>
  </si>
  <si>
    <t>2022235221754</t>
  </si>
  <si>
    <t>2022235221755</t>
  </si>
  <si>
    <t>20222352217599</t>
  </si>
  <si>
    <t>2022235221761</t>
  </si>
  <si>
    <t>2022235221762</t>
  </si>
  <si>
    <t>2022235221763</t>
  </si>
  <si>
    <t>2022235221764</t>
  </si>
  <si>
    <t>2022235221765</t>
  </si>
  <si>
    <t>20222352217699</t>
  </si>
  <si>
    <t>2022235221771</t>
  </si>
  <si>
    <t>2022235221772</t>
  </si>
  <si>
    <t>2022235221773</t>
  </si>
  <si>
    <t>2022235221774</t>
  </si>
  <si>
    <t>2022235221775</t>
  </si>
  <si>
    <t>20222352217799</t>
  </si>
  <si>
    <t>2022235221781</t>
  </si>
  <si>
    <t>2022235221782</t>
  </si>
  <si>
    <t>2022235221783</t>
  </si>
  <si>
    <t>2022235221784</t>
  </si>
  <si>
    <t>2022235221785</t>
  </si>
  <si>
    <t>20222352217899</t>
  </si>
  <si>
    <t>2022235221791</t>
  </si>
  <si>
    <t>2022235221792</t>
  </si>
  <si>
    <t>2022235221793</t>
  </si>
  <si>
    <t>2022235221794</t>
  </si>
  <si>
    <t>2022235221795</t>
  </si>
  <si>
    <t>20222352217999</t>
  </si>
  <si>
    <t>20222352217991</t>
  </si>
  <si>
    <t>20222352217992</t>
  </si>
  <si>
    <t>20222352217993</t>
  </si>
  <si>
    <t>20222352217994</t>
  </si>
  <si>
    <t>20222352217995</t>
  </si>
  <si>
    <t>202223522179999</t>
  </si>
  <si>
    <t>2022235221811</t>
  </si>
  <si>
    <t>2022235221821</t>
  </si>
  <si>
    <t>2022235221911</t>
  </si>
  <si>
    <t>2022235221921</t>
  </si>
  <si>
    <t>2022235221931</t>
  </si>
  <si>
    <t>2022235221941</t>
  </si>
  <si>
    <t>2022235221951</t>
  </si>
  <si>
    <t>2022235221961</t>
  </si>
  <si>
    <t>2022235221971</t>
  </si>
  <si>
    <t>2022235221981</t>
  </si>
  <si>
    <t>2022235221991</t>
  </si>
  <si>
    <t>20222352219101</t>
  </si>
  <si>
    <t>20222352219111</t>
  </si>
  <si>
    <t>2022235222011</t>
  </si>
  <si>
    <t>2022235222021</t>
  </si>
  <si>
    <t>2022235222031</t>
  </si>
  <si>
    <t>2022235222041</t>
  </si>
  <si>
    <t>20222352220991</t>
  </si>
  <si>
    <t>20222352221111</t>
  </si>
  <si>
    <t>20222352221211</t>
  </si>
  <si>
    <t>2022235222211</t>
  </si>
  <si>
    <t>2022235222311</t>
  </si>
  <si>
    <t>2022235222321</t>
  </si>
  <si>
    <t>2022235222331</t>
  </si>
  <si>
    <t>2022235222341</t>
  </si>
  <si>
    <t>2022235222351</t>
  </si>
  <si>
    <t>2022235222361</t>
  </si>
  <si>
    <t>2022235222371</t>
  </si>
  <si>
    <t>2022235222381</t>
  </si>
  <si>
    <t>2022235222391</t>
  </si>
  <si>
    <t>20222352223101</t>
  </si>
  <si>
    <t>20222352223111</t>
  </si>
  <si>
    <t>20222352223121</t>
  </si>
  <si>
    <t>20222352223131</t>
  </si>
  <si>
    <t>20222352223141</t>
  </si>
  <si>
    <t>20222352223151</t>
  </si>
  <si>
    <t>20222352223161</t>
  </si>
  <si>
    <t>20222352223171</t>
  </si>
  <si>
    <t>20222352223181</t>
  </si>
  <si>
    <t>20222352223191</t>
  </si>
  <si>
    <t>2022235222411</t>
  </si>
  <si>
    <t>2022235222421</t>
  </si>
  <si>
    <t>2022235222431</t>
  </si>
  <si>
    <t>2022235222441</t>
  </si>
  <si>
    <t>2022235222451</t>
  </si>
  <si>
    <t>2022235222461</t>
  </si>
  <si>
    <t>20222352224991</t>
  </si>
  <si>
    <t>2022235222511</t>
  </si>
  <si>
    <t>2022235222521</t>
  </si>
  <si>
    <t>2022235222631</t>
  </si>
  <si>
    <t>2022235222641</t>
  </si>
  <si>
    <t>2022235222711</t>
  </si>
  <si>
    <t>2022235222811</t>
  </si>
  <si>
    <t>2022235222821</t>
  </si>
  <si>
    <t>2022235222911</t>
  </si>
  <si>
    <t>2022235222921</t>
  </si>
  <si>
    <t>2022235223011</t>
  </si>
  <si>
    <t>2022235223021</t>
  </si>
  <si>
    <t>2022235223031</t>
  </si>
  <si>
    <t>2022235223041</t>
  </si>
  <si>
    <t>2022235223051</t>
  </si>
  <si>
    <t>2022235223061</t>
  </si>
  <si>
    <t>2022235223071</t>
  </si>
  <si>
    <t>2022235223081</t>
  </si>
  <si>
    <t>2022235223091</t>
  </si>
  <si>
    <t>20222352230101</t>
  </si>
  <si>
    <t>20222352230111</t>
  </si>
  <si>
    <t>20222352230121</t>
  </si>
  <si>
    <t>20222352230131</t>
  </si>
  <si>
    <t>20222352230141</t>
  </si>
  <si>
    <t>20222352230151</t>
  </si>
  <si>
    <t>20222352230161</t>
  </si>
  <si>
    <t>20222352230171</t>
  </si>
  <si>
    <t>20222352230181</t>
  </si>
  <si>
    <t>20222352230991</t>
  </si>
  <si>
    <t>2022235223111</t>
  </si>
  <si>
    <t>2022235223121</t>
  </si>
  <si>
    <t>2022235223131</t>
  </si>
  <si>
    <t>2022235223141</t>
  </si>
  <si>
    <t>20222352231991</t>
  </si>
  <si>
    <t>2022235223211</t>
  </si>
  <si>
    <t>2022235223221</t>
  </si>
  <si>
    <t>2022235223231</t>
  </si>
  <si>
    <t>2022235223311</t>
  </si>
  <si>
    <t>2022235223321</t>
  </si>
  <si>
    <t>2022235223411</t>
  </si>
  <si>
    <t>2022235223421</t>
  </si>
  <si>
    <t>2022235223431</t>
  </si>
  <si>
    <t>202223524111</t>
  </si>
  <si>
    <t>202223524121</t>
  </si>
  <si>
    <t>202223524131</t>
  </si>
  <si>
    <t>202223524211</t>
  </si>
  <si>
    <t>202223524221</t>
  </si>
  <si>
    <t>202223524231</t>
  </si>
  <si>
    <t>202223524241</t>
  </si>
  <si>
    <t>202223524251</t>
  </si>
  <si>
    <t>202223524261</t>
  </si>
  <si>
    <t>202223524271</t>
  </si>
  <si>
    <t>202223524281</t>
  </si>
  <si>
    <t>202223524291</t>
  </si>
  <si>
    <t>2022235242101</t>
  </si>
  <si>
    <t>2022235242111</t>
  </si>
  <si>
    <t>2022235242121</t>
  </si>
  <si>
    <t>2022235242131</t>
  </si>
  <si>
    <t>2022235242141</t>
  </si>
  <si>
    <t>2022235242151</t>
  </si>
  <si>
    <t>2022235242161</t>
  </si>
  <si>
    <t>2022235242171</t>
  </si>
  <si>
    <t>2022235242181</t>
  </si>
  <si>
    <t>2022235242991</t>
  </si>
  <si>
    <t>202223524311</t>
  </si>
  <si>
    <t>202223524321</t>
  </si>
  <si>
    <t>202223524411</t>
  </si>
  <si>
    <t>202223524511</t>
  </si>
  <si>
    <t>202223524521</t>
  </si>
  <si>
    <t>202223524531</t>
  </si>
  <si>
    <t>2022235245991</t>
  </si>
  <si>
    <t>202223524611</t>
  </si>
  <si>
    <t>202223524621</t>
  </si>
  <si>
    <t>202223524711</t>
  </si>
  <si>
    <t>202223524721</t>
  </si>
  <si>
    <t>202223524731</t>
  </si>
  <si>
    <t>202223524811</t>
  </si>
  <si>
    <t>202223524911</t>
  </si>
  <si>
    <t>202223524921</t>
  </si>
  <si>
    <t>2022235241011</t>
  </si>
  <si>
    <t>2022235241111</t>
  </si>
  <si>
    <t>2022235241121</t>
  </si>
  <si>
    <t>2022235241131</t>
  </si>
  <si>
    <t>2022235241141</t>
  </si>
  <si>
    <t>20222352411991</t>
  </si>
  <si>
    <t>2022235241211</t>
  </si>
  <si>
    <t>2022235241221</t>
  </si>
  <si>
    <t>2022235241231</t>
  </si>
  <si>
    <t>2022235241311</t>
  </si>
  <si>
    <t>2022235241321</t>
  </si>
  <si>
    <t>2022235241331</t>
  </si>
  <si>
    <t>2022235241341</t>
  </si>
  <si>
    <t>2022235241351</t>
  </si>
  <si>
    <t>2022235241361</t>
  </si>
  <si>
    <t>2022235241371</t>
  </si>
  <si>
    <t>2022235241381</t>
  </si>
  <si>
    <t>2022235241391</t>
  </si>
  <si>
    <t>20222352413101</t>
  </si>
  <si>
    <t>20222352413111</t>
  </si>
  <si>
    <t>20222352413991</t>
  </si>
  <si>
    <t>2022235241411</t>
  </si>
  <si>
    <t>2022235241421</t>
  </si>
  <si>
    <t>2022235241431</t>
  </si>
  <si>
    <t>2022235241441</t>
  </si>
  <si>
    <t>2022235241451</t>
  </si>
  <si>
    <t>20222352414991</t>
  </si>
  <si>
    <t>2022235241511</t>
  </si>
  <si>
    <t>2022235241611</t>
  </si>
  <si>
    <t>2022235241621</t>
  </si>
  <si>
    <t>2022235241631</t>
  </si>
  <si>
    <t>2022235241711</t>
  </si>
  <si>
    <t>2022235241712</t>
  </si>
  <si>
    <t>2022235241713</t>
  </si>
  <si>
    <t>2022235241714</t>
  </si>
  <si>
    <t>2022235241715</t>
  </si>
  <si>
    <t>20222352417199</t>
  </si>
  <si>
    <t>2022235241721</t>
  </si>
  <si>
    <t>2022235241722</t>
  </si>
  <si>
    <t>2022235241723</t>
  </si>
  <si>
    <t>2022235241724</t>
  </si>
  <si>
    <t>2022235241725</t>
  </si>
  <si>
    <t>20222352417299</t>
  </si>
  <si>
    <t>2022235241731</t>
  </si>
  <si>
    <t>2022235241732</t>
  </si>
  <si>
    <t>2022235241733</t>
  </si>
  <si>
    <t>2022235241734</t>
  </si>
  <si>
    <t>2022235241735</t>
  </si>
  <si>
    <t>20222352417399</t>
  </si>
  <si>
    <t>2022235241741</t>
  </si>
  <si>
    <t>2022235241742</t>
  </si>
  <si>
    <t>2022235241743</t>
  </si>
  <si>
    <t>2022235241744</t>
  </si>
  <si>
    <t>2022235241745</t>
  </si>
  <si>
    <t>20222352417499</t>
  </si>
  <si>
    <t>2022235241751</t>
  </si>
  <si>
    <t>2022235241752</t>
  </si>
  <si>
    <t>2022235241753</t>
  </si>
  <si>
    <t>2022235241754</t>
  </si>
  <si>
    <t>2022235241755</t>
  </si>
  <si>
    <t>20222352417599</t>
  </si>
  <si>
    <t>2022235241761</t>
  </si>
  <si>
    <t>2022235241762</t>
  </si>
  <si>
    <t>2022235241763</t>
  </si>
  <si>
    <t>2022235241764</t>
  </si>
  <si>
    <t>2022235241765</t>
  </si>
  <si>
    <t>20222352417699</t>
  </si>
  <si>
    <t>2022235241771</t>
  </si>
  <si>
    <t>2022235241772</t>
  </si>
  <si>
    <t>2022235241773</t>
  </si>
  <si>
    <t>2022235241774</t>
  </si>
  <si>
    <t>2022235241775</t>
  </si>
  <si>
    <t>20222352417799</t>
  </si>
  <si>
    <t>2022235241781</t>
  </si>
  <si>
    <t>2022235241782</t>
  </si>
  <si>
    <t>2022235241783</t>
  </si>
  <si>
    <t>2022235241784</t>
  </si>
  <si>
    <t>2022235241785</t>
  </si>
  <si>
    <t>20222352417899</t>
  </si>
  <si>
    <t>2022235241791</t>
  </si>
  <si>
    <t>2022235241792</t>
  </si>
  <si>
    <t>2022235241793</t>
  </si>
  <si>
    <t>2022235241794</t>
  </si>
  <si>
    <t>2022235241795</t>
  </si>
  <si>
    <t>20222352417999</t>
  </si>
  <si>
    <t>20222352417991</t>
  </si>
  <si>
    <t>20222352417992</t>
  </si>
  <si>
    <t>20222352417993</t>
  </si>
  <si>
    <t>20222352417994</t>
  </si>
  <si>
    <t>20222352417995</t>
  </si>
  <si>
    <t>202223524179999</t>
  </si>
  <si>
    <t>2022235241811</t>
  </si>
  <si>
    <t>2022235241821</t>
  </si>
  <si>
    <t>2022235241911</t>
  </si>
  <si>
    <t>2022235241921</t>
  </si>
  <si>
    <t>2022235241931</t>
  </si>
  <si>
    <t>2022235241941</t>
  </si>
  <si>
    <t>2022235241951</t>
  </si>
  <si>
    <t>2022235241961</t>
  </si>
  <si>
    <t>2022235241971</t>
  </si>
  <si>
    <t>2022235241981</t>
  </si>
  <si>
    <t>2022235241991</t>
  </si>
  <si>
    <t>20222352419101</t>
  </si>
  <si>
    <t>20222352419111</t>
  </si>
  <si>
    <t>2022235242011</t>
  </si>
  <si>
    <t>2022235242021</t>
  </si>
  <si>
    <t>2022235242031</t>
  </si>
  <si>
    <t>2022235242041</t>
  </si>
  <si>
    <t>20222352420991</t>
  </si>
  <si>
    <t>20222352421111</t>
  </si>
  <si>
    <t>20222352421211</t>
  </si>
  <si>
    <t>2022235242211</t>
  </si>
  <si>
    <t>2022235242311</t>
  </si>
  <si>
    <t>2022235242321</t>
  </si>
  <si>
    <t>2022235242331</t>
  </si>
  <si>
    <t>2022235242341</t>
  </si>
  <si>
    <t>2022235242351</t>
  </si>
  <si>
    <t>2022235242361</t>
  </si>
  <si>
    <t>2022235242371</t>
  </si>
  <si>
    <t>2022235242381</t>
  </si>
  <si>
    <t>2022235242391</t>
  </si>
  <si>
    <t>20222352423101</t>
  </si>
  <si>
    <t>20222352423111</t>
  </si>
  <si>
    <t>20222352423121</t>
  </si>
  <si>
    <t>20222352423131</t>
  </si>
  <si>
    <t>20222352423141</t>
  </si>
  <si>
    <t>20222352423151</t>
  </si>
  <si>
    <t>20222352423161</t>
  </si>
  <si>
    <t>20222352423171</t>
  </si>
  <si>
    <t>20222352423181</t>
  </si>
  <si>
    <t>20222352423191</t>
  </si>
  <si>
    <t>2022235242411</t>
  </si>
  <si>
    <t>2022235242421</t>
  </si>
  <si>
    <t>2022235242431</t>
  </si>
  <si>
    <t>2022235242441</t>
  </si>
  <si>
    <t>2022235242451</t>
  </si>
  <si>
    <t>2022235242461</t>
  </si>
  <si>
    <t>20222352424991</t>
  </si>
  <si>
    <t>2022235242511</t>
  </si>
  <si>
    <t>2022235242521</t>
  </si>
  <si>
    <t>2022235242631</t>
  </si>
  <si>
    <t>2022235242641</t>
  </si>
  <si>
    <t>2022235242711</t>
  </si>
  <si>
    <t>2022235242811</t>
  </si>
  <si>
    <t>2022235242821</t>
  </si>
  <si>
    <t>2022235242911</t>
  </si>
  <si>
    <t>2022235242921</t>
  </si>
  <si>
    <t>2022235243011</t>
  </si>
  <si>
    <t>2022235243021</t>
  </si>
  <si>
    <t>2022235243031</t>
  </si>
  <si>
    <t>2022235243041</t>
  </si>
  <si>
    <t>2022235243051</t>
  </si>
  <si>
    <t>2022235243061</t>
  </si>
  <si>
    <t>2022235243071</t>
  </si>
  <si>
    <t>2022235243081</t>
  </si>
  <si>
    <t>2022235243091</t>
  </si>
  <si>
    <t>20222352430101</t>
  </si>
  <si>
    <t>20222352430111</t>
  </si>
  <si>
    <t>20222352430121</t>
  </si>
  <si>
    <t>20222352430131</t>
  </si>
  <si>
    <t>20222352430141</t>
  </si>
  <si>
    <t>20222352430151</t>
  </si>
  <si>
    <t>20222352430161</t>
  </si>
  <si>
    <t>20222352430171</t>
  </si>
  <si>
    <t>20222352430181</t>
  </si>
  <si>
    <t>20222352430991</t>
  </si>
  <si>
    <t>2022235243111</t>
  </si>
  <si>
    <t>2022235243121</t>
  </si>
  <si>
    <t>2022235243131</t>
  </si>
  <si>
    <t>2022235243141</t>
  </si>
  <si>
    <t>20222352431991</t>
  </si>
  <si>
    <t>2022235243211</t>
  </si>
  <si>
    <t>2022235243221</t>
  </si>
  <si>
    <t>2022235243231</t>
  </si>
  <si>
    <t>2022235243311</t>
  </si>
  <si>
    <t>2022235243321</t>
  </si>
  <si>
    <t>2022235243411</t>
  </si>
  <si>
    <t>2022235243421</t>
  </si>
  <si>
    <t>2022235243431</t>
  </si>
  <si>
    <t>202223526111</t>
  </si>
  <si>
    <t>202223526121</t>
  </si>
  <si>
    <t>202223526131</t>
  </si>
  <si>
    <t>202223526211</t>
  </si>
  <si>
    <t>202223526221</t>
  </si>
  <si>
    <t>202223526231</t>
  </si>
  <si>
    <t>202223526241</t>
  </si>
  <si>
    <t>202223526251</t>
  </si>
  <si>
    <t>202223526261</t>
  </si>
  <si>
    <t>202223526271</t>
  </si>
  <si>
    <t>202223526281</t>
  </si>
  <si>
    <t>202223526291</t>
  </si>
  <si>
    <t>2022235262101</t>
  </si>
  <si>
    <t>2022235262111</t>
  </si>
  <si>
    <t>2022235262121</t>
  </si>
  <si>
    <t>2022235262131</t>
  </si>
  <si>
    <t>2022235262141</t>
  </si>
  <si>
    <t>2022235262151</t>
  </si>
  <si>
    <t>2022235262161</t>
  </si>
  <si>
    <t>2022235262171</t>
  </si>
  <si>
    <t>2022235262181</t>
  </si>
  <si>
    <t>2022235262991</t>
  </si>
  <si>
    <t>202223526311</t>
  </si>
  <si>
    <t>202223526321</t>
  </si>
  <si>
    <t>202223526411</t>
  </si>
  <si>
    <t>202223526511</t>
  </si>
  <si>
    <t>202223526521</t>
  </si>
  <si>
    <t>202223526531</t>
  </si>
  <si>
    <t>2022235265991</t>
  </si>
  <si>
    <t>202223526611</t>
  </si>
  <si>
    <t>202223526621</t>
  </si>
  <si>
    <t>202223526711</t>
  </si>
  <si>
    <t>202223526721</t>
  </si>
  <si>
    <t>202223526731</t>
  </si>
  <si>
    <t>202223526811</t>
  </si>
  <si>
    <t>202223526911</t>
  </si>
  <si>
    <t>202223526921</t>
  </si>
  <si>
    <t>2022235261011</t>
  </si>
  <si>
    <t>2022235261111</t>
  </si>
  <si>
    <t>2022235261121</t>
  </si>
  <si>
    <t>2022235261131</t>
  </si>
  <si>
    <t>2022235261141</t>
  </si>
  <si>
    <t>20222352611991</t>
  </si>
  <si>
    <t>2022235261211</t>
  </si>
  <si>
    <t>2022235261221</t>
  </si>
  <si>
    <t>2022235261231</t>
  </si>
  <si>
    <t>2022235261311</t>
  </si>
  <si>
    <t>2022235261321</t>
  </si>
  <si>
    <t>2022235261331</t>
  </si>
  <si>
    <t>2022235261341</t>
  </si>
  <si>
    <t>2022235261351</t>
  </si>
  <si>
    <t>2022235261361</t>
  </si>
  <si>
    <t>2022235261371</t>
  </si>
  <si>
    <t>2022235261381</t>
  </si>
  <si>
    <t>2022235261391</t>
  </si>
  <si>
    <t>20222352613101</t>
  </si>
  <si>
    <t>20222352613111</t>
  </si>
  <si>
    <t>20222352613991</t>
  </si>
  <si>
    <t>2022235261411</t>
  </si>
  <si>
    <t>2022235261421</t>
  </si>
  <si>
    <t>2022235261431</t>
  </si>
  <si>
    <t>2022235261441</t>
  </si>
  <si>
    <t>2022235261451</t>
  </si>
  <si>
    <t>20222352614991</t>
  </si>
  <si>
    <t>2022235261511</t>
  </si>
  <si>
    <t>2022235261611</t>
  </si>
  <si>
    <t>2022235261621</t>
  </si>
  <si>
    <t>2022235261631</t>
  </si>
  <si>
    <t>2022235261711</t>
  </si>
  <si>
    <t>2022235261712</t>
  </si>
  <si>
    <t>2022235261713</t>
  </si>
  <si>
    <t>2022235261714</t>
  </si>
  <si>
    <t>2022235261715</t>
  </si>
  <si>
    <t>20222352617199</t>
  </si>
  <si>
    <t>2022235261721</t>
  </si>
  <si>
    <t>2022235261722</t>
  </si>
  <si>
    <t>2022235261723</t>
  </si>
  <si>
    <t>2022235261724</t>
  </si>
  <si>
    <t>2022235261725</t>
  </si>
  <si>
    <t>20222352617299</t>
  </si>
  <si>
    <t>2022235261731</t>
  </si>
  <si>
    <t>2022235261732</t>
  </si>
  <si>
    <t>2022235261733</t>
  </si>
  <si>
    <t>2022235261734</t>
  </si>
  <si>
    <t>2022235261735</t>
  </si>
  <si>
    <t>20222352617399</t>
  </si>
  <si>
    <t>2022235261741</t>
  </si>
  <si>
    <t>2022235261742</t>
  </si>
  <si>
    <t>2022235261743</t>
  </si>
  <si>
    <t>2022235261744</t>
  </si>
  <si>
    <t>2022235261745</t>
  </si>
  <si>
    <t>20222352617499</t>
  </si>
  <si>
    <t>2022235261751</t>
  </si>
  <si>
    <t>2022235261752</t>
  </si>
  <si>
    <t>2022235261753</t>
  </si>
  <si>
    <t>2022235261754</t>
  </si>
  <si>
    <t>2022235261755</t>
  </si>
  <si>
    <t>20222352617599</t>
  </si>
  <si>
    <t>2022235261761</t>
  </si>
  <si>
    <t>2022235261762</t>
  </si>
  <si>
    <t>2022235261763</t>
  </si>
  <si>
    <t>2022235261764</t>
  </si>
  <si>
    <t>2022235261765</t>
  </si>
  <si>
    <t>20222352617699</t>
  </si>
  <si>
    <t>2022235261771</t>
  </si>
  <si>
    <t>2022235261772</t>
  </si>
  <si>
    <t>2022235261773</t>
  </si>
  <si>
    <t>2022235261774</t>
  </si>
  <si>
    <t>2022235261775</t>
  </si>
  <si>
    <t>20222352617799</t>
  </si>
  <si>
    <t>2022235261781</t>
  </si>
  <si>
    <t>2022235261782</t>
  </si>
  <si>
    <t>2022235261783</t>
  </si>
  <si>
    <t>2022235261784</t>
  </si>
  <si>
    <t>2022235261785</t>
  </si>
  <si>
    <t>20222352617899</t>
  </si>
  <si>
    <t>2022235261791</t>
  </si>
  <si>
    <t>2022235261792</t>
  </si>
  <si>
    <t>2022235261793</t>
  </si>
  <si>
    <t>2022235261794</t>
  </si>
  <si>
    <t>2022235261795</t>
  </si>
  <si>
    <t>20222352617999</t>
  </si>
  <si>
    <t>20222352617991</t>
  </si>
  <si>
    <t>20222352617992</t>
  </si>
  <si>
    <t>20222352617993</t>
  </si>
  <si>
    <t>20222352617994</t>
  </si>
  <si>
    <t>20222352617995</t>
  </si>
  <si>
    <t>202223526179999</t>
  </si>
  <si>
    <t>2022235261811</t>
  </si>
  <si>
    <t>2022235261821</t>
  </si>
  <si>
    <t>2022235261911</t>
  </si>
  <si>
    <t>2022235261921</t>
  </si>
  <si>
    <t>2022235261931</t>
  </si>
  <si>
    <t>2022235261941</t>
  </si>
  <si>
    <t>2022235261951</t>
  </si>
  <si>
    <t>2022235261961</t>
  </si>
  <si>
    <t>2022235261971</t>
  </si>
  <si>
    <t>2022235261981</t>
  </si>
  <si>
    <t>2022235261991</t>
  </si>
  <si>
    <t>20222352619101</t>
  </si>
  <si>
    <t>20222352619111</t>
  </si>
  <si>
    <t>2022235262011</t>
  </si>
  <si>
    <t>2022235262021</t>
  </si>
  <si>
    <t>2022235262031</t>
  </si>
  <si>
    <t>2022235262041</t>
  </si>
  <si>
    <t>20222352620991</t>
  </si>
  <si>
    <t>20222352621111</t>
  </si>
  <si>
    <t>20222352621211</t>
  </si>
  <si>
    <t>2022235262211</t>
  </si>
  <si>
    <t>2022235262311</t>
  </si>
  <si>
    <t>2022235262321</t>
  </si>
  <si>
    <t>2022235262331</t>
  </si>
  <si>
    <t>2022235262341</t>
  </si>
  <si>
    <t>2022235262351</t>
  </si>
  <si>
    <t>2022235262361</t>
  </si>
  <si>
    <t>2022235262371</t>
  </si>
  <si>
    <t>2022235262381</t>
  </si>
  <si>
    <t>2022235262391</t>
  </si>
  <si>
    <t>20222352623101</t>
  </si>
  <si>
    <t>20222352623111</t>
  </si>
  <si>
    <t>20222352623121</t>
  </si>
  <si>
    <t>20222352623131</t>
  </si>
  <si>
    <t>20222352623141</t>
  </si>
  <si>
    <t>20222352623151</t>
  </si>
  <si>
    <t>20222352623161</t>
  </si>
  <si>
    <t>20222352623171</t>
  </si>
  <si>
    <t>20222352623181</t>
  </si>
  <si>
    <t>20222352623191</t>
  </si>
  <si>
    <t>2022235262411</t>
  </si>
  <si>
    <t>2022235262421</t>
  </si>
  <si>
    <t>2022235262431</t>
  </si>
  <si>
    <t>2022235262441</t>
  </si>
  <si>
    <t>2022235262451</t>
  </si>
  <si>
    <t>2022235262461</t>
  </si>
  <si>
    <t>20222352624991</t>
  </si>
  <si>
    <t>2022235262511</t>
  </si>
  <si>
    <t>2022235262521</t>
  </si>
  <si>
    <t>2022235262631</t>
  </si>
  <si>
    <t>2022235262641</t>
  </si>
  <si>
    <t>2022235262711</t>
  </si>
  <si>
    <t>2022235262811</t>
  </si>
  <si>
    <t>2022235262821</t>
  </si>
  <si>
    <t>2022235262911</t>
  </si>
  <si>
    <t>2022235262921</t>
  </si>
  <si>
    <t>2022235263011</t>
  </si>
  <si>
    <t>2022235263021</t>
  </si>
  <si>
    <t>2022235263031</t>
  </si>
  <si>
    <t>2022235263041</t>
  </si>
  <si>
    <t>2022235263051</t>
  </si>
  <si>
    <t>2022235263061</t>
  </si>
  <si>
    <t>2022235263071</t>
  </si>
  <si>
    <t>2022235263081</t>
  </si>
  <si>
    <t>2022235263091</t>
  </si>
  <si>
    <t>20222352630101</t>
  </si>
  <si>
    <t>20222352630111</t>
  </si>
  <si>
    <t>20222352630121</t>
  </si>
  <si>
    <t>20222352630131</t>
  </si>
  <si>
    <t>20222352630141</t>
  </si>
  <si>
    <t>20222352630151</t>
  </si>
  <si>
    <t>20222352630161</t>
  </si>
  <si>
    <t>20222352630171</t>
  </si>
  <si>
    <t>20222352630181</t>
  </si>
  <si>
    <t>20222352630991</t>
  </si>
  <si>
    <t>2022235263111</t>
  </si>
  <si>
    <t>2022235263121</t>
  </si>
  <si>
    <t>2022235263131</t>
  </si>
  <si>
    <t>2022235263141</t>
  </si>
  <si>
    <t>20222352631991</t>
  </si>
  <si>
    <t>2022235263211</t>
  </si>
  <si>
    <t>2022235263221</t>
  </si>
  <si>
    <t>2022235263231</t>
  </si>
  <si>
    <t>2022235263311</t>
  </si>
  <si>
    <t>2022235263321</t>
  </si>
  <si>
    <t>2022235263411</t>
  </si>
  <si>
    <t>2022235263421</t>
  </si>
  <si>
    <t>2022235263431</t>
  </si>
  <si>
    <t>202223528111</t>
  </si>
  <si>
    <t>202223528121</t>
  </si>
  <si>
    <t>202223528131</t>
  </si>
  <si>
    <t>202223528211</t>
  </si>
  <si>
    <t>202223528221</t>
  </si>
  <si>
    <t>202223528231</t>
  </si>
  <si>
    <t>202223528241</t>
  </si>
  <si>
    <t>202223528251</t>
  </si>
  <si>
    <t>202223528261</t>
  </si>
  <si>
    <t>202223528271</t>
  </si>
  <si>
    <t>202223528281</t>
  </si>
  <si>
    <t>202223528291</t>
  </si>
  <si>
    <t>2022235282101</t>
  </si>
  <si>
    <t>2022235282111</t>
  </si>
  <si>
    <t>2022235282121</t>
  </si>
  <si>
    <t>2022235282131</t>
  </si>
  <si>
    <t>2022235282141</t>
  </si>
  <si>
    <t>2022235282151</t>
  </si>
  <si>
    <t>2022235282161</t>
  </si>
  <si>
    <t>2022235282171</t>
  </si>
  <si>
    <t>2022235282181</t>
  </si>
  <si>
    <t>2022235282991</t>
  </si>
  <si>
    <t>202223528311</t>
  </si>
  <si>
    <t>202223528321</t>
  </si>
  <si>
    <t>202223528411</t>
  </si>
  <si>
    <t>202223528511</t>
  </si>
  <si>
    <t>202223528521</t>
  </si>
  <si>
    <t>202223528531</t>
  </si>
  <si>
    <t>2022235285991</t>
  </si>
  <si>
    <t>202223528611</t>
  </si>
  <si>
    <t>202223528621</t>
  </si>
  <si>
    <t>202223528711</t>
  </si>
  <si>
    <t>202223528721</t>
  </si>
  <si>
    <t>202223528731</t>
  </si>
  <si>
    <t>202223528811</t>
  </si>
  <si>
    <t>202223528911</t>
  </si>
  <si>
    <t>202223528921</t>
  </si>
  <si>
    <t>2022235281011</t>
  </si>
  <si>
    <t>2022235281111</t>
  </si>
  <si>
    <t>2022235281121</t>
  </si>
  <si>
    <t>2022235281131</t>
  </si>
  <si>
    <t>2022235281141</t>
  </si>
  <si>
    <t>20222352811991</t>
  </si>
  <si>
    <t>2022235281211</t>
  </si>
  <si>
    <t>2022235281221</t>
  </si>
  <si>
    <t>2022235281231</t>
  </si>
  <si>
    <t>2022235281311</t>
  </si>
  <si>
    <t>2022235281321</t>
  </si>
  <si>
    <t>2022235281331</t>
  </si>
  <si>
    <t>2022235281341</t>
  </si>
  <si>
    <t>2022235281351</t>
  </si>
  <si>
    <t>2022235281361</t>
  </si>
  <si>
    <t>2022235281371</t>
  </si>
  <si>
    <t>2022235281381</t>
  </si>
  <si>
    <t>2022235281391</t>
  </si>
  <si>
    <t>20222352813101</t>
  </si>
  <si>
    <t>20222352813111</t>
  </si>
  <si>
    <t>20222352813991</t>
  </si>
  <si>
    <t>2022235281411</t>
  </si>
  <si>
    <t>2022235281421</t>
  </si>
  <si>
    <t>2022235281431</t>
  </si>
  <si>
    <t>2022235281441</t>
  </si>
  <si>
    <t>2022235281451</t>
  </si>
  <si>
    <t>20222352814991</t>
  </si>
  <si>
    <t>2022235281511</t>
  </si>
  <si>
    <t>2022235281611</t>
  </si>
  <si>
    <t>2022235281621</t>
  </si>
  <si>
    <t>2022235281631</t>
  </si>
  <si>
    <t>2022235281711</t>
  </si>
  <si>
    <t>2022235281712</t>
  </si>
  <si>
    <t>2022235281713</t>
  </si>
  <si>
    <t>2022235281714</t>
  </si>
  <si>
    <t>2022235281715</t>
  </si>
  <si>
    <t>20222352817199</t>
  </si>
  <si>
    <t>2022235281721</t>
  </si>
  <si>
    <t>2022235281722</t>
  </si>
  <si>
    <t>2022235281723</t>
  </si>
  <si>
    <t>2022235281724</t>
  </si>
  <si>
    <t>2022235281725</t>
  </si>
  <si>
    <t>20222352817299</t>
  </si>
  <si>
    <t>2022235281731</t>
  </si>
  <si>
    <t>2022235281732</t>
  </si>
  <si>
    <t>2022235281733</t>
  </si>
  <si>
    <t>2022235281734</t>
  </si>
  <si>
    <t>2022235281735</t>
  </si>
  <si>
    <t>20222352817399</t>
  </si>
  <si>
    <t>2022235281741</t>
  </si>
  <si>
    <t>2022235281742</t>
  </si>
  <si>
    <t>2022235281743</t>
  </si>
  <si>
    <t>2022235281744</t>
  </si>
  <si>
    <t>2022235281745</t>
  </si>
  <si>
    <t>20222352817499</t>
  </si>
  <si>
    <t>2022235281751</t>
  </si>
  <si>
    <t>2022235281752</t>
  </si>
  <si>
    <t>2022235281753</t>
  </si>
  <si>
    <t>2022235281754</t>
  </si>
  <si>
    <t>2022235281755</t>
  </si>
  <si>
    <t>20222352817599</t>
  </si>
  <si>
    <t>2022235281761</t>
  </si>
  <si>
    <t>2022235281762</t>
  </si>
  <si>
    <t>2022235281763</t>
  </si>
  <si>
    <t>2022235281764</t>
  </si>
  <si>
    <t>2022235281765</t>
  </si>
  <si>
    <t>20222352817699</t>
  </si>
  <si>
    <t>2022235281771</t>
  </si>
  <si>
    <t>2022235281772</t>
  </si>
  <si>
    <t>2022235281773</t>
  </si>
  <si>
    <t>2022235281774</t>
  </si>
  <si>
    <t>2022235281775</t>
  </si>
  <si>
    <t>20222352817799</t>
  </si>
  <si>
    <t>2022235281781</t>
  </si>
  <si>
    <t>2022235281782</t>
  </si>
  <si>
    <t>2022235281783</t>
  </si>
  <si>
    <t>2022235281784</t>
  </si>
  <si>
    <t>2022235281785</t>
  </si>
  <si>
    <t>20222352817899</t>
  </si>
  <si>
    <t>2022235281791</t>
  </si>
  <si>
    <t>2022235281792</t>
  </si>
  <si>
    <t>2022235281793</t>
  </si>
  <si>
    <t>2022235281794</t>
  </si>
  <si>
    <t>2022235281795</t>
  </si>
  <si>
    <t>20222352817999</t>
  </si>
  <si>
    <t>20222352817991</t>
  </si>
  <si>
    <t>20222352817992</t>
  </si>
  <si>
    <t>20222352817993</t>
  </si>
  <si>
    <t>20222352817994</t>
  </si>
  <si>
    <t>20222352817995</t>
  </si>
  <si>
    <t>202223528179999</t>
  </si>
  <si>
    <t>2022235281811</t>
  </si>
  <si>
    <t>2022235281821</t>
  </si>
  <si>
    <t>2022235281911</t>
  </si>
  <si>
    <t>2022235281921</t>
  </si>
  <si>
    <t>2022235281931</t>
  </si>
  <si>
    <t>2022235281941</t>
  </si>
  <si>
    <t>2022235281951</t>
  </si>
  <si>
    <t>2022235281961</t>
  </si>
  <si>
    <t>2022235281971</t>
  </si>
  <si>
    <t>2022235281981</t>
  </si>
  <si>
    <t>2022235281991</t>
  </si>
  <si>
    <t>20222352819101</t>
  </si>
  <si>
    <t>20222352819111</t>
  </si>
  <si>
    <t>2022235282011</t>
  </si>
  <si>
    <t>2022235282021</t>
  </si>
  <si>
    <t>2022235282031</t>
  </si>
  <si>
    <t>2022235282041</t>
  </si>
  <si>
    <t>20222352820991</t>
  </si>
  <si>
    <t>20222352821111</t>
  </si>
  <si>
    <t>20222352821211</t>
  </si>
  <si>
    <t>2022235282211</t>
  </si>
  <si>
    <t>2022235282311</t>
  </si>
  <si>
    <t>2022235282321</t>
  </si>
  <si>
    <t>2022235282331</t>
  </si>
  <si>
    <t>2022235282341</t>
  </si>
  <si>
    <t>2022235282351</t>
  </si>
  <si>
    <t>2022235282361</t>
  </si>
  <si>
    <t>2022235282371</t>
  </si>
  <si>
    <t>2022235282381</t>
  </si>
  <si>
    <t>2022235282391</t>
  </si>
  <si>
    <t>20222352823101</t>
  </si>
  <si>
    <t>20222352823111</t>
  </si>
  <si>
    <t>20222352823121</t>
  </si>
  <si>
    <t>20222352823131</t>
  </si>
  <si>
    <t>20222352823141</t>
  </si>
  <si>
    <t>20222352823151</t>
  </si>
  <si>
    <t>20222352823161</t>
  </si>
  <si>
    <t>20222352823171</t>
  </si>
  <si>
    <t>20222352823181</t>
  </si>
  <si>
    <t>20222352823191</t>
  </si>
  <si>
    <t>2022235282411</t>
  </si>
  <si>
    <t>2022235282421</t>
  </si>
  <si>
    <t>2022235282431</t>
  </si>
  <si>
    <t>2022235282441</t>
  </si>
  <si>
    <t>2022235282451</t>
  </si>
  <si>
    <t>2022235282461</t>
  </si>
  <si>
    <t>20222352824991</t>
  </si>
  <si>
    <t>2022235282511</t>
  </si>
  <si>
    <t>2022235282521</t>
  </si>
  <si>
    <t>2022235282631</t>
  </si>
  <si>
    <t>2022235282641</t>
  </si>
  <si>
    <t>2022235282711</t>
  </si>
  <si>
    <t>2022235282811</t>
  </si>
  <si>
    <t>2022235282821</t>
  </si>
  <si>
    <t>2022235282911</t>
  </si>
  <si>
    <t>2022235282921</t>
  </si>
  <si>
    <t>2022235283011</t>
  </si>
  <si>
    <t>2022235283021</t>
  </si>
  <si>
    <t>2022235283031</t>
  </si>
  <si>
    <t>2022235283041</t>
  </si>
  <si>
    <t>2022235283051</t>
  </si>
  <si>
    <t>2022235283061</t>
  </si>
  <si>
    <t>2022235283071</t>
  </si>
  <si>
    <t>2022235283081</t>
  </si>
  <si>
    <t>2022235283091</t>
  </si>
  <si>
    <t>20222352830101</t>
  </si>
  <si>
    <t>20222352830111</t>
  </si>
  <si>
    <t>20222352830121</t>
  </si>
  <si>
    <t>20222352830131</t>
  </si>
  <si>
    <t>20222352830141</t>
  </si>
  <si>
    <t>20222352830151</t>
  </si>
  <si>
    <t>20222352830161</t>
  </si>
  <si>
    <t>20222352830171</t>
  </si>
  <si>
    <t>20222352830181</t>
  </si>
  <si>
    <t>20222352830991</t>
  </si>
  <si>
    <t>2022235283111</t>
  </si>
  <si>
    <t>2022235283121</t>
  </si>
  <si>
    <t>2022235283131</t>
  </si>
  <si>
    <t>2022235283141</t>
  </si>
  <si>
    <t>20222352831991</t>
  </si>
  <si>
    <t>2022235283211</t>
  </si>
  <si>
    <t>2022235283221</t>
  </si>
  <si>
    <t>2022235283231</t>
  </si>
  <si>
    <t>2022235283311</t>
  </si>
  <si>
    <t>2022235283321</t>
  </si>
  <si>
    <t>2022235283411</t>
  </si>
  <si>
    <t>2022235283421</t>
  </si>
  <si>
    <t>2022235283431</t>
  </si>
  <si>
    <t>202223530111</t>
  </si>
  <si>
    <t>202223530121</t>
  </si>
  <si>
    <t>202223530131</t>
  </si>
  <si>
    <t>202223530211</t>
  </si>
  <si>
    <t>202223530221</t>
  </si>
  <si>
    <t>202223530231</t>
  </si>
  <si>
    <t>202223530241</t>
  </si>
  <si>
    <t>202223530251</t>
  </si>
  <si>
    <t>202223530261</t>
  </si>
  <si>
    <t>202223530271</t>
  </si>
  <si>
    <t>202223530281</t>
  </si>
  <si>
    <t>202223530291</t>
  </si>
  <si>
    <t>2022235302101</t>
  </si>
  <si>
    <t>2022235302111</t>
  </si>
  <si>
    <t>2022235302121</t>
  </si>
  <si>
    <t>2022235302131</t>
  </si>
  <si>
    <t>2022235302141</t>
  </si>
  <si>
    <t>2022235302151</t>
  </si>
  <si>
    <t>2022235302161</t>
  </si>
  <si>
    <t>2022235302171</t>
  </si>
  <si>
    <t>2022235302181</t>
  </si>
  <si>
    <t>2022235302991</t>
  </si>
  <si>
    <t>202223530311</t>
  </si>
  <si>
    <t>202223530321</t>
  </si>
  <si>
    <t>202223530411</t>
  </si>
  <si>
    <t>202223530511</t>
  </si>
  <si>
    <t>202223530521</t>
  </si>
  <si>
    <t>202223530531</t>
  </si>
  <si>
    <t>2022235305991</t>
  </si>
  <si>
    <t>202223530611</t>
  </si>
  <si>
    <t>202223530621</t>
  </si>
  <si>
    <t>202223530711</t>
  </si>
  <si>
    <t>202223530721</t>
  </si>
  <si>
    <t>202223530731</t>
  </si>
  <si>
    <t>202223530811</t>
  </si>
  <si>
    <t>202223530911</t>
  </si>
  <si>
    <t>202223530921</t>
  </si>
  <si>
    <t>2022235301011</t>
  </si>
  <si>
    <t>2022235301111</t>
  </si>
  <si>
    <t>2022235301121</t>
  </si>
  <si>
    <t>2022235301131</t>
  </si>
  <si>
    <t>2022235301141</t>
  </si>
  <si>
    <t>20222353011991</t>
  </si>
  <si>
    <t>2022235301211</t>
  </si>
  <si>
    <t>2022235301221</t>
  </si>
  <si>
    <t>2022235301231</t>
  </si>
  <si>
    <t>2022235301311</t>
  </si>
  <si>
    <t>2022235301321</t>
  </si>
  <si>
    <t>2022235301331</t>
  </si>
  <si>
    <t>2022235301341</t>
  </si>
  <si>
    <t>2022235301351</t>
  </si>
  <si>
    <t>2022235301361</t>
  </si>
  <si>
    <t>2022235301371</t>
  </si>
  <si>
    <t>2022235301381</t>
  </si>
  <si>
    <t>2022235301391</t>
  </si>
  <si>
    <t>20222353013101</t>
  </si>
  <si>
    <t>20222353013111</t>
  </si>
  <si>
    <t>20222353013991</t>
  </si>
  <si>
    <t>2022235301411</t>
  </si>
  <si>
    <t>2022235301421</t>
  </si>
  <si>
    <t>2022235301431</t>
  </si>
  <si>
    <t>2022235301441</t>
  </si>
  <si>
    <t>2022235301451</t>
  </si>
  <si>
    <t>20222353014991</t>
  </si>
  <si>
    <t>2022235301511</t>
  </si>
  <si>
    <t>2022235301611</t>
  </si>
  <si>
    <t>2022235301621</t>
  </si>
  <si>
    <t>2022235301631</t>
  </si>
  <si>
    <t>2022235301711</t>
  </si>
  <si>
    <t>2022235301712</t>
  </si>
  <si>
    <t>2022235301713</t>
  </si>
  <si>
    <t>2022235301714</t>
  </si>
  <si>
    <t>2022235301715</t>
  </si>
  <si>
    <t>20222353017199</t>
  </si>
  <si>
    <t>2022235301721</t>
  </si>
  <si>
    <t>2022235301722</t>
  </si>
  <si>
    <t>2022235301723</t>
  </si>
  <si>
    <t>2022235301724</t>
  </si>
  <si>
    <t>2022235301725</t>
  </si>
  <si>
    <t>20222353017299</t>
  </si>
  <si>
    <t>2022235301731</t>
  </si>
  <si>
    <t>2022235301732</t>
  </si>
  <si>
    <t>2022235301733</t>
  </si>
  <si>
    <t>2022235301734</t>
  </si>
  <si>
    <t>2022235301735</t>
  </si>
  <si>
    <t>20222353017399</t>
  </si>
  <si>
    <t>2022235301741</t>
  </si>
  <si>
    <t>2022235301742</t>
  </si>
  <si>
    <t>2022235301743</t>
  </si>
  <si>
    <t>2022235301744</t>
  </si>
  <si>
    <t>2022235301745</t>
  </si>
  <si>
    <t>20222353017499</t>
  </si>
  <si>
    <t>2022235301751</t>
  </si>
  <si>
    <t>2022235301752</t>
  </si>
  <si>
    <t>2022235301753</t>
  </si>
  <si>
    <t>2022235301754</t>
  </si>
  <si>
    <t>2022235301755</t>
  </si>
  <si>
    <t>20222353017599</t>
  </si>
  <si>
    <t>2022235301761</t>
  </si>
  <si>
    <t>2022235301762</t>
  </si>
  <si>
    <t>2022235301763</t>
  </si>
  <si>
    <t>2022235301764</t>
  </si>
  <si>
    <t>2022235301765</t>
  </si>
  <si>
    <t>20222353017699</t>
  </si>
  <si>
    <t>2022235301771</t>
  </si>
  <si>
    <t>2022235301772</t>
  </si>
  <si>
    <t>2022235301773</t>
  </si>
  <si>
    <t>2022235301774</t>
  </si>
  <si>
    <t>2022235301775</t>
  </si>
  <si>
    <t>20222353017799</t>
  </si>
  <si>
    <t>2022235301781</t>
  </si>
  <si>
    <t>2022235301782</t>
  </si>
  <si>
    <t>2022235301783</t>
  </si>
  <si>
    <t>2022235301784</t>
  </si>
  <si>
    <t>2022235301785</t>
  </si>
  <si>
    <t>20222353017899</t>
  </si>
  <si>
    <t>2022235301791</t>
  </si>
  <si>
    <t>2022235301792</t>
  </si>
  <si>
    <t>2022235301793</t>
  </si>
  <si>
    <t>2022235301794</t>
  </si>
  <si>
    <t>2022235301795</t>
  </si>
  <si>
    <t>20222353017999</t>
  </si>
  <si>
    <t>20222353017991</t>
  </si>
  <si>
    <t>20222353017992</t>
  </si>
  <si>
    <t>20222353017993</t>
  </si>
  <si>
    <t>20222353017994</t>
  </si>
  <si>
    <t>20222353017995</t>
  </si>
  <si>
    <t>202223530179999</t>
  </si>
  <si>
    <t>2022235301811</t>
  </si>
  <si>
    <t>2022235301821</t>
  </si>
  <si>
    <t>2022235301911</t>
  </si>
  <si>
    <t>2022235301921</t>
  </si>
  <si>
    <t>2022235301931</t>
  </si>
  <si>
    <t>2022235301941</t>
  </si>
  <si>
    <t>2022235301951</t>
  </si>
  <si>
    <t>2022235301961</t>
  </si>
  <si>
    <t>2022235301971</t>
  </si>
  <si>
    <t>2022235301981</t>
  </si>
  <si>
    <t>2022235301991</t>
  </si>
  <si>
    <t>20222353019101</t>
  </si>
  <si>
    <t>20222353019111</t>
  </si>
  <si>
    <t>2022235302011</t>
  </si>
  <si>
    <t>2022235302021</t>
  </si>
  <si>
    <t>2022235302031</t>
  </si>
  <si>
    <t>2022235302041</t>
  </si>
  <si>
    <t>20222353020991</t>
  </si>
  <si>
    <t>20222353021111</t>
  </si>
  <si>
    <t>20222353021211</t>
  </si>
  <si>
    <t>2022235302211</t>
  </si>
  <si>
    <t>2022235302311</t>
  </si>
  <si>
    <t>2022235302321</t>
  </si>
  <si>
    <t>2022235302331</t>
  </si>
  <si>
    <t>2022235302341</t>
  </si>
  <si>
    <t>2022235302351</t>
  </si>
  <si>
    <t>2022235302361</t>
  </si>
  <si>
    <t>2022235302371</t>
  </si>
  <si>
    <t>2022235302381</t>
  </si>
  <si>
    <t>2022235302391</t>
  </si>
  <si>
    <t>20222353023101</t>
  </si>
  <si>
    <t>20222353023111</t>
  </si>
  <si>
    <t>20222353023121</t>
  </si>
  <si>
    <t>20222353023131</t>
  </si>
  <si>
    <t>20222353023141</t>
  </si>
  <si>
    <t>20222353023151</t>
  </si>
  <si>
    <t>20222353023161</t>
  </si>
  <si>
    <t>20222353023171</t>
  </si>
  <si>
    <t>20222353023181</t>
  </si>
  <si>
    <t>20222353023191</t>
  </si>
  <si>
    <t>2022235302411</t>
  </si>
  <si>
    <t>2022235302421</t>
  </si>
  <si>
    <t>2022235302431</t>
  </si>
  <si>
    <t>2022235302441</t>
  </si>
  <si>
    <t>2022235302451</t>
  </si>
  <si>
    <t>2022235302461</t>
  </si>
  <si>
    <t>20222353024991</t>
  </si>
  <si>
    <t>2022235302511</t>
  </si>
  <si>
    <t>2022235302521</t>
  </si>
  <si>
    <t>2022235302631</t>
  </si>
  <si>
    <t>2022235302641</t>
  </si>
  <si>
    <t>2022235302711</t>
  </si>
  <si>
    <t>2022235302811</t>
  </si>
  <si>
    <t>2022235302821</t>
  </si>
  <si>
    <t>2022235302911</t>
  </si>
  <si>
    <t>2022235302921</t>
  </si>
  <si>
    <t>2022235303011</t>
  </si>
  <si>
    <t>2022235303021</t>
  </si>
  <si>
    <t>2022235303031</t>
  </si>
  <si>
    <t>2022235303041</t>
  </si>
  <si>
    <t>2022235303051</t>
  </si>
  <si>
    <t>2022235303061</t>
  </si>
  <si>
    <t>2022235303071</t>
  </si>
  <si>
    <t>2022235303081</t>
  </si>
  <si>
    <t>2022235303091</t>
  </si>
  <si>
    <t>20222353030101</t>
  </si>
  <si>
    <t>20222353030111</t>
  </si>
  <si>
    <t>20222353030121</t>
  </si>
  <si>
    <t>20222353030131</t>
  </si>
  <si>
    <t>20222353030141</t>
  </si>
  <si>
    <t>20222353030151</t>
  </si>
  <si>
    <t>20222353030161</t>
  </si>
  <si>
    <t>20222353030171</t>
  </si>
  <si>
    <t>20222353030181</t>
  </si>
  <si>
    <t>20222353030991</t>
  </si>
  <si>
    <t>2022235303111</t>
  </si>
  <si>
    <t>2022235303121</t>
  </si>
  <si>
    <t>2022235303131</t>
  </si>
  <si>
    <t>2022235303141</t>
  </si>
  <si>
    <t>20222353031991</t>
  </si>
  <si>
    <t>2022235303211</t>
  </si>
  <si>
    <t>2022235303221</t>
  </si>
  <si>
    <t>2022235303231</t>
  </si>
  <si>
    <t>2022235303311</t>
  </si>
  <si>
    <t>2022235303321</t>
  </si>
  <si>
    <t>2022235303411</t>
  </si>
  <si>
    <t>2022235303421</t>
  </si>
  <si>
    <t>2022235303431</t>
  </si>
  <si>
    <t>202223532111</t>
  </si>
  <si>
    <t>202223532121</t>
  </si>
  <si>
    <t>202223532131</t>
  </si>
  <si>
    <t>202223532211</t>
  </si>
  <si>
    <t>202223532221</t>
  </si>
  <si>
    <t>202223532231</t>
  </si>
  <si>
    <t>202223532241</t>
  </si>
  <si>
    <t>202223532251</t>
  </si>
  <si>
    <t>202223532261</t>
  </si>
  <si>
    <t>202223532271</t>
  </si>
  <si>
    <t>202223532281</t>
  </si>
  <si>
    <t>202223532291</t>
  </si>
  <si>
    <t>2022235322101</t>
  </si>
  <si>
    <t>2022235322111</t>
  </si>
  <si>
    <t>2022235322121</t>
  </si>
  <si>
    <t>2022235322131</t>
  </si>
  <si>
    <t>2022235322141</t>
  </si>
  <si>
    <t>2022235322151</t>
  </si>
  <si>
    <t>2022235322161</t>
  </si>
  <si>
    <t>2022235322171</t>
  </si>
  <si>
    <t>2022235322181</t>
  </si>
  <si>
    <t>2022235322991</t>
  </si>
  <si>
    <t>202223532311</t>
  </si>
  <si>
    <t>202223532321</t>
  </si>
  <si>
    <t>202223532411</t>
  </si>
  <si>
    <t>202223532511</t>
  </si>
  <si>
    <t>202223532521</t>
  </si>
  <si>
    <t>202223532531</t>
  </si>
  <si>
    <t>2022235325991</t>
  </si>
  <si>
    <t>202223532611</t>
  </si>
  <si>
    <t>202223532621</t>
  </si>
  <si>
    <t>202223532711</t>
  </si>
  <si>
    <t>202223532721</t>
  </si>
  <si>
    <t>202223532731</t>
  </si>
  <si>
    <t>202223532811</t>
  </si>
  <si>
    <t>202223532911</t>
  </si>
  <si>
    <t>202223532921</t>
  </si>
  <si>
    <t>2022235321011</t>
  </si>
  <si>
    <t>2022235321111</t>
  </si>
  <si>
    <t>2022235321121</t>
  </si>
  <si>
    <t>2022235321131</t>
  </si>
  <si>
    <t>2022235321141</t>
  </si>
  <si>
    <t>20222353211991</t>
  </si>
  <si>
    <t>2022235321211</t>
  </si>
  <si>
    <t>2022235321221</t>
  </si>
  <si>
    <t>2022235321231</t>
  </si>
  <si>
    <t>2022235321311</t>
  </si>
  <si>
    <t>2022235321321</t>
  </si>
  <si>
    <t>2022235321331</t>
  </si>
  <si>
    <t>2022235321341</t>
  </si>
  <si>
    <t>2022235321351</t>
  </si>
  <si>
    <t>2022235321361</t>
  </si>
  <si>
    <t>2022235321371</t>
  </si>
  <si>
    <t>2022235321381</t>
  </si>
  <si>
    <t>2022235321391</t>
  </si>
  <si>
    <t>20222353213101</t>
  </si>
  <si>
    <t>20222353213111</t>
  </si>
  <si>
    <t>20222353213991</t>
  </si>
  <si>
    <t>2022235321411</t>
  </si>
  <si>
    <t>2022235321421</t>
  </si>
  <si>
    <t>2022235321431</t>
  </si>
  <si>
    <t>2022235321441</t>
  </si>
  <si>
    <t>2022235321451</t>
  </si>
  <si>
    <t>20222353214991</t>
  </si>
  <si>
    <t>2022235321511</t>
  </si>
  <si>
    <t>2022235321611</t>
  </si>
  <si>
    <t>2022235321621</t>
  </si>
  <si>
    <t>2022235321631</t>
  </si>
  <si>
    <t>2022235321711</t>
  </si>
  <si>
    <t>2022235321712</t>
  </si>
  <si>
    <t>2022235321713</t>
  </si>
  <si>
    <t>2022235321714</t>
  </si>
  <si>
    <t>2022235321715</t>
  </si>
  <si>
    <t>20222353217199</t>
  </si>
  <si>
    <t>2022235321721</t>
  </si>
  <si>
    <t>2022235321722</t>
  </si>
  <si>
    <t>2022235321723</t>
  </si>
  <si>
    <t>2022235321724</t>
  </si>
  <si>
    <t>2022235321725</t>
  </si>
  <si>
    <t>20222353217299</t>
  </si>
  <si>
    <t>2022235321731</t>
  </si>
  <si>
    <t>2022235321732</t>
  </si>
  <si>
    <t>2022235321733</t>
  </si>
  <si>
    <t>2022235321734</t>
  </si>
  <si>
    <t>2022235321735</t>
  </si>
  <si>
    <t>20222353217399</t>
  </si>
  <si>
    <t>2022235321741</t>
  </si>
  <si>
    <t>2022235321742</t>
  </si>
  <si>
    <t>2022235321743</t>
  </si>
  <si>
    <t>2022235321744</t>
  </si>
  <si>
    <t>2022235321745</t>
  </si>
  <si>
    <t>20222353217499</t>
  </si>
  <si>
    <t>2022235321751</t>
  </si>
  <si>
    <t>2022235321752</t>
  </si>
  <si>
    <t>2022235321753</t>
  </si>
  <si>
    <t>2022235321754</t>
  </si>
  <si>
    <t>2022235321755</t>
  </si>
  <si>
    <t>20222353217599</t>
  </si>
  <si>
    <t>2022235321761</t>
  </si>
  <si>
    <t>2022235321762</t>
  </si>
  <si>
    <t>2022235321763</t>
  </si>
  <si>
    <t>2022235321764</t>
  </si>
  <si>
    <t>2022235321765</t>
  </si>
  <si>
    <t>20222353217699</t>
  </si>
  <si>
    <t>2022235321771</t>
  </si>
  <si>
    <t>2022235321772</t>
  </si>
  <si>
    <t>2022235321773</t>
  </si>
  <si>
    <t>2022235321774</t>
  </si>
  <si>
    <t>2022235321775</t>
  </si>
  <si>
    <t>20222353217799</t>
  </si>
  <si>
    <t>2022235321781</t>
  </si>
  <si>
    <t>2022235321782</t>
  </si>
  <si>
    <t>2022235321783</t>
  </si>
  <si>
    <t>2022235321784</t>
  </si>
  <si>
    <t>2022235321785</t>
  </si>
  <si>
    <t>20222353217899</t>
  </si>
  <si>
    <t>2022235321791</t>
  </si>
  <si>
    <t>2022235321792</t>
  </si>
  <si>
    <t>2022235321793</t>
  </si>
  <si>
    <t>2022235321794</t>
  </si>
  <si>
    <t>2022235321795</t>
  </si>
  <si>
    <t>20222353217999</t>
  </si>
  <si>
    <t>20222353217991</t>
  </si>
  <si>
    <t>20222353217992</t>
  </si>
  <si>
    <t>20222353217993</t>
  </si>
  <si>
    <t>20222353217994</t>
  </si>
  <si>
    <t>20222353217995</t>
  </si>
  <si>
    <t>202223532179999</t>
  </si>
  <si>
    <t>2022235321811</t>
  </si>
  <si>
    <t>2022235321821</t>
  </si>
  <si>
    <t>2022235321911</t>
  </si>
  <si>
    <t>2022235321921</t>
  </si>
  <si>
    <t>2022235321931</t>
  </si>
  <si>
    <t>2022235321941</t>
  </si>
  <si>
    <t>2022235321951</t>
  </si>
  <si>
    <t>2022235321961</t>
  </si>
  <si>
    <t>2022235321971</t>
  </si>
  <si>
    <t>2022235321981</t>
  </si>
  <si>
    <t>2022235321991</t>
  </si>
  <si>
    <t>20222353219101</t>
  </si>
  <si>
    <t>20222353219111</t>
  </si>
  <si>
    <t>2022235322011</t>
  </si>
  <si>
    <t>2022235322021</t>
  </si>
  <si>
    <t>2022235322031</t>
  </si>
  <si>
    <t>2022235322041</t>
  </si>
  <si>
    <t>20222353220991</t>
  </si>
  <si>
    <t>20222353221111</t>
  </si>
  <si>
    <t>20222353221211</t>
  </si>
  <si>
    <t>2022235322211</t>
  </si>
  <si>
    <t>2022235322311</t>
  </si>
  <si>
    <t>2022235322321</t>
  </si>
  <si>
    <t>2022235322331</t>
  </si>
  <si>
    <t>2022235322341</t>
  </si>
  <si>
    <t>2022235322351</t>
  </si>
  <si>
    <t>2022235322361</t>
  </si>
  <si>
    <t>2022235322371</t>
  </si>
  <si>
    <t>2022235322381</t>
  </si>
  <si>
    <t>2022235322391</t>
  </si>
  <si>
    <t>20222353223101</t>
  </si>
  <si>
    <t>20222353223111</t>
  </si>
  <si>
    <t>20222353223121</t>
  </si>
  <si>
    <t>20222353223131</t>
  </si>
  <si>
    <t>20222353223141</t>
  </si>
  <si>
    <t>20222353223151</t>
  </si>
  <si>
    <t>20222353223161</t>
  </si>
  <si>
    <t>20222353223171</t>
  </si>
  <si>
    <t>20222353223181</t>
  </si>
  <si>
    <t>20222353223191</t>
  </si>
  <si>
    <t>2022235322411</t>
  </si>
  <si>
    <t>2022235322421</t>
  </si>
  <si>
    <t>2022235322431</t>
  </si>
  <si>
    <t>2022235322441</t>
  </si>
  <si>
    <t>2022235322451</t>
  </si>
  <si>
    <t>2022235322461</t>
  </si>
  <si>
    <t>20222353224991</t>
  </si>
  <si>
    <t>2022235322511</t>
  </si>
  <si>
    <t>2022235322521</t>
  </si>
  <si>
    <t>2022235322631</t>
  </si>
  <si>
    <t>2022235322641</t>
  </si>
  <si>
    <t>2022235322711</t>
  </si>
  <si>
    <t>2022235322811</t>
  </si>
  <si>
    <t>2022235322821</t>
  </si>
  <si>
    <t>2022235322911</t>
  </si>
  <si>
    <t>2022235322921</t>
  </si>
  <si>
    <t>2022235323011</t>
  </si>
  <si>
    <t>2022235323021</t>
  </si>
  <si>
    <t>2022235323031</t>
  </si>
  <si>
    <t>2022235323041</t>
  </si>
  <si>
    <t>2022235323051</t>
  </si>
  <si>
    <t>2022235323061</t>
  </si>
  <si>
    <t>2022235323071</t>
  </si>
  <si>
    <t>2022235323081</t>
  </si>
  <si>
    <t>2022235323091</t>
  </si>
  <si>
    <t>20222353230101</t>
  </si>
  <si>
    <t>20222353230111</t>
  </si>
  <si>
    <t>20222353230121</t>
  </si>
  <si>
    <t>20222353230131</t>
  </si>
  <si>
    <t>20222353230141</t>
  </si>
  <si>
    <t>20222353230151</t>
  </si>
  <si>
    <t>20222353230161</t>
  </si>
  <si>
    <t>20222353230171</t>
  </si>
  <si>
    <t>20222353230181</t>
  </si>
  <si>
    <t>20222353230991</t>
  </si>
  <si>
    <t>2022235323111</t>
  </si>
  <si>
    <t>2022235323121</t>
  </si>
  <si>
    <t>2022235323131</t>
  </si>
  <si>
    <t>2022235323141</t>
  </si>
  <si>
    <t>20222353231991</t>
  </si>
  <si>
    <t>2022235323211</t>
  </si>
  <si>
    <t>2022235323221</t>
  </si>
  <si>
    <t>2022235323231</t>
  </si>
  <si>
    <t>2022235323311</t>
  </si>
  <si>
    <t>2022235323321</t>
  </si>
  <si>
    <t>2022235323411</t>
  </si>
  <si>
    <t>2022235323421</t>
  </si>
  <si>
    <t>2022235323431</t>
  </si>
  <si>
    <t>202223534111</t>
  </si>
  <si>
    <t>202223534121</t>
  </si>
  <si>
    <t>202223534131</t>
  </si>
  <si>
    <t>202223534211</t>
  </si>
  <si>
    <t>202223534221</t>
  </si>
  <si>
    <t>202223534231</t>
  </si>
  <si>
    <t>202223534241</t>
  </si>
  <si>
    <t>202223534251</t>
  </si>
  <si>
    <t>202223534261</t>
  </si>
  <si>
    <t>202223534271</t>
  </si>
  <si>
    <t>202223534281</t>
  </si>
  <si>
    <t>202223534291</t>
  </si>
  <si>
    <t>2022235342101</t>
  </si>
  <si>
    <t>2022235342111</t>
  </si>
  <si>
    <t>2022235342121</t>
  </si>
  <si>
    <t>2022235342131</t>
  </si>
  <si>
    <t>2022235342141</t>
  </si>
  <si>
    <t>2022235342151</t>
  </si>
  <si>
    <t>2022235342161</t>
  </si>
  <si>
    <t>2022235342171</t>
  </si>
  <si>
    <t>2022235342181</t>
  </si>
  <si>
    <t>2022235342991</t>
  </si>
  <si>
    <t>202223534311</t>
  </si>
  <si>
    <t>202223534321</t>
  </si>
  <si>
    <t>202223534411</t>
  </si>
  <si>
    <t>202223534511</t>
  </si>
  <si>
    <t>202223534521</t>
  </si>
  <si>
    <t>202223534531</t>
  </si>
  <si>
    <t>2022235345991</t>
  </si>
  <si>
    <t>202223534611</t>
  </si>
  <si>
    <t>202223534621</t>
  </si>
  <si>
    <t>202223534711</t>
  </si>
  <si>
    <t>202223534721</t>
  </si>
  <si>
    <t>202223534731</t>
  </si>
  <si>
    <t>202223534811</t>
  </si>
  <si>
    <t>202223534911</t>
  </si>
  <si>
    <t>202223534921</t>
  </si>
  <si>
    <t>2022235341011</t>
  </si>
  <si>
    <t>2022235341111</t>
  </si>
  <si>
    <t>2022235341121</t>
  </si>
  <si>
    <t>2022235341131</t>
  </si>
  <si>
    <t>2022235341141</t>
  </si>
  <si>
    <t>20222353411991</t>
  </si>
  <si>
    <t>2022235341211</t>
  </si>
  <si>
    <t>2022235341221</t>
  </si>
  <si>
    <t>2022235341231</t>
  </si>
  <si>
    <t>2022235341311</t>
  </si>
  <si>
    <t>2022235341321</t>
  </si>
  <si>
    <t>2022235341331</t>
  </si>
  <si>
    <t>2022235341341</t>
  </si>
  <si>
    <t>2022235341351</t>
  </si>
  <si>
    <t>2022235341361</t>
  </si>
  <si>
    <t>2022235341371</t>
  </si>
  <si>
    <t>2022235341381</t>
  </si>
  <si>
    <t>2022235341391</t>
  </si>
  <si>
    <t>20222353413101</t>
  </si>
  <si>
    <t>20222353413111</t>
  </si>
  <si>
    <t>20222353413991</t>
  </si>
  <si>
    <t>2022235341411</t>
  </si>
  <si>
    <t>2022235341421</t>
  </si>
  <si>
    <t>2022235341431</t>
  </si>
  <si>
    <t>2022235341441</t>
  </si>
  <si>
    <t>2022235341451</t>
  </si>
  <si>
    <t>20222353414991</t>
  </si>
  <si>
    <t>2022235341511</t>
  </si>
  <si>
    <t>2022235341611</t>
  </si>
  <si>
    <t>2022235341621</t>
  </si>
  <si>
    <t>2022235341631</t>
  </si>
  <si>
    <t>2022235341711</t>
  </si>
  <si>
    <t>2022235341712</t>
  </si>
  <si>
    <t>2022235341713</t>
  </si>
  <si>
    <t>2022235341714</t>
  </si>
  <si>
    <t>2022235341715</t>
  </si>
  <si>
    <t>20222353417199</t>
  </si>
  <si>
    <t>2022235341721</t>
  </si>
  <si>
    <t>2022235341722</t>
  </si>
  <si>
    <t>2022235341723</t>
  </si>
  <si>
    <t>2022235341724</t>
  </si>
  <si>
    <t>2022235341725</t>
  </si>
  <si>
    <t>20222353417299</t>
  </si>
  <si>
    <t>2022235341731</t>
  </si>
  <si>
    <t>2022235341732</t>
  </si>
  <si>
    <t>2022235341733</t>
  </si>
  <si>
    <t>2022235341734</t>
  </si>
  <si>
    <t>2022235341735</t>
  </si>
  <si>
    <t>20222353417399</t>
  </si>
  <si>
    <t>2022235341741</t>
  </si>
  <si>
    <t>2022235341742</t>
  </si>
  <si>
    <t>2022235341743</t>
  </si>
  <si>
    <t>2022235341744</t>
  </si>
  <si>
    <t>2022235341745</t>
  </si>
  <si>
    <t>20222353417499</t>
  </si>
  <si>
    <t>2022235341751</t>
  </si>
  <si>
    <t>2022235341752</t>
  </si>
  <si>
    <t>2022235341753</t>
  </si>
  <si>
    <t>2022235341754</t>
  </si>
  <si>
    <t>2022235341755</t>
  </si>
  <si>
    <t>20222353417599</t>
  </si>
  <si>
    <t>2022235341761</t>
  </si>
  <si>
    <t>2022235341762</t>
  </si>
  <si>
    <t>2022235341763</t>
  </si>
  <si>
    <t>2022235341764</t>
  </si>
  <si>
    <t>2022235341765</t>
  </si>
  <si>
    <t>20222353417699</t>
  </si>
  <si>
    <t>2022235341771</t>
  </si>
  <si>
    <t>2022235341772</t>
  </si>
  <si>
    <t>2022235341773</t>
  </si>
  <si>
    <t>2022235341774</t>
  </si>
  <si>
    <t>2022235341775</t>
  </si>
  <si>
    <t>20222353417799</t>
  </si>
  <si>
    <t>2022235341781</t>
  </si>
  <si>
    <t>2022235341782</t>
  </si>
  <si>
    <t>2022235341783</t>
  </si>
  <si>
    <t>2022235341784</t>
  </si>
  <si>
    <t>2022235341785</t>
  </si>
  <si>
    <t>20222353417899</t>
  </si>
  <si>
    <t>2022235341791</t>
  </si>
  <si>
    <t>2022235341792</t>
  </si>
  <si>
    <t>2022235341793</t>
  </si>
  <si>
    <t>2022235341794</t>
  </si>
  <si>
    <t>2022235341795</t>
  </si>
  <si>
    <t>20222353417999</t>
  </si>
  <si>
    <t>20222353417991</t>
  </si>
  <si>
    <t>20222353417992</t>
  </si>
  <si>
    <t>20222353417993</t>
  </si>
  <si>
    <t>20222353417994</t>
  </si>
  <si>
    <t>20222353417995</t>
  </si>
  <si>
    <t>202223534179999</t>
  </si>
  <si>
    <t>2022235341811</t>
  </si>
  <si>
    <t>2022235341821</t>
  </si>
  <si>
    <t>2022235341911</t>
  </si>
  <si>
    <t>2022235341921</t>
  </si>
  <si>
    <t>2022235341931</t>
  </si>
  <si>
    <t>2022235341941</t>
  </si>
  <si>
    <t>2022235341951</t>
  </si>
  <si>
    <t>2022235341961</t>
  </si>
  <si>
    <t>2022235341971</t>
  </si>
  <si>
    <t>2022235341981</t>
  </si>
  <si>
    <t>2022235341991</t>
  </si>
  <si>
    <t>20222353419101</t>
  </si>
  <si>
    <t>20222353419111</t>
  </si>
  <si>
    <t>2022235342011</t>
  </si>
  <si>
    <t>2022235342021</t>
  </si>
  <si>
    <t>2022235342031</t>
  </si>
  <si>
    <t>2022235342041</t>
  </si>
  <si>
    <t>20222353420991</t>
  </si>
  <si>
    <t>20222353421111</t>
  </si>
  <si>
    <t>20222353421211</t>
  </si>
  <si>
    <t>2022235342211</t>
  </si>
  <si>
    <t>2022235342311</t>
  </si>
  <si>
    <t>2022235342321</t>
  </si>
  <si>
    <t>2022235342331</t>
  </si>
  <si>
    <t>2022235342341</t>
  </si>
  <si>
    <t>2022235342351</t>
  </si>
  <si>
    <t>2022235342361</t>
  </si>
  <si>
    <t>2022235342371</t>
  </si>
  <si>
    <t>2022235342381</t>
  </si>
  <si>
    <t>2022235342391</t>
  </si>
  <si>
    <t>20222353423101</t>
  </si>
  <si>
    <t>20222353423111</t>
  </si>
  <si>
    <t>20222353423121</t>
  </si>
  <si>
    <t>20222353423131</t>
  </si>
  <si>
    <t>20222353423141</t>
  </si>
  <si>
    <t>20222353423151</t>
  </si>
  <si>
    <t>20222353423161</t>
  </si>
  <si>
    <t>20222353423171</t>
  </si>
  <si>
    <t>20222353423181</t>
  </si>
  <si>
    <t>20222353423191</t>
  </si>
  <si>
    <t>2022235342411</t>
  </si>
  <si>
    <t>2022235342421</t>
  </si>
  <si>
    <t>2022235342431</t>
  </si>
  <si>
    <t>2022235342441</t>
  </si>
  <si>
    <t>2022235342451</t>
  </si>
  <si>
    <t>2022235342461</t>
  </si>
  <si>
    <t>20222353424991</t>
  </si>
  <si>
    <t>2022235342511</t>
  </si>
  <si>
    <t>2022235342521</t>
  </si>
  <si>
    <t>2022235342631</t>
  </si>
  <si>
    <t>2022235342641</t>
  </si>
  <si>
    <t>2022235342711</t>
  </si>
  <si>
    <t>2022235342811</t>
  </si>
  <si>
    <t>2022235342821</t>
  </si>
  <si>
    <t>2022235342911</t>
  </si>
  <si>
    <t>2022235342921</t>
  </si>
  <si>
    <t>2022235343011</t>
  </si>
  <si>
    <t>2022235343021</t>
  </si>
  <si>
    <t>2022235343031</t>
  </si>
  <si>
    <t>2022235343041</t>
  </si>
  <si>
    <t>2022235343051</t>
  </si>
  <si>
    <t>2022235343061</t>
  </si>
  <si>
    <t>2022235343071</t>
  </si>
  <si>
    <t>2022235343081</t>
  </si>
  <si>
    <t>2022235343091</t>
  </si>
  <si>
    <t>20222353430101</t>
  </si>
  <si>
    <t>20222353430111</t>
  </si>
  <si>
    <t>20222353430121</t>
  </si>
  <si>
    <t>20222353430131</t>
  </si>
  <si>
    <t>20222353430141</t>
  </si>
  <si>
    <t>20222353430151</t>
  </si>
  <si>
    <t>20222353430161</t>
  </si>
  <si>
    <t>20222353430171</t>
  </si>
  <si>
    <t>20222353430181</t>
  </si>
  <si>
    <t>20222353430991</t>
  </si>
  <si>
    <t>2022235343111</t>
  </si>
  <si>
    <t>2022235343121</t>
  </si>
  <si>
    <t>2022235343131</t>
  </si>
  <si>
    <t>2022235343141</t>
  </si>
  <si>
    <t>20222353431991</t>
  </si>
  <si>
    <t>2022235343211</t>
  </si>
  <si>
    <t>2022235343221</t>
  </si>
  <si>
    <t>2022235343231</t>
  </si>
  <si>
    <t>2022235343311</t>
  </si>
  <si>
    <t>2022235343321</t>
  </si>
  <si>
    <t>2022235343411</t>
  </si>
  <si>
    <t>2022235343421</t>
  </si>
  <si>
    <t>2022235343431</t>
  </si>
  <si>
    <t>202223536111</t>
  </si>
  <si>
    <t>202223536121</t>
  </si>
  <si>
    <t>202223536131</t>
  </si>
  <si>
    <t>202223536211</t>
  </si>
  <si>
    <t>202223536221</t>
  </si>
  <si>
    <t>202223536231</t>
  </si>
  <si>
    <t>202223536241</t>
  </si>
  <si>
    <t>202223536251</t>
  </si>
  <si>
    <t>202223536261</t>
  </si>
  <si>
    <t>202223536271</t>
  </si>
  <si>
    <t>202223536281</t>
  </si>
  <si>
    <t>202223536291</t>
  </si>
  <si>
    <t>2022235362101</t>
  </si>
  <si>
    <t>2022235362111</t>
  </si>
  <si>
    <t>2022235362121</t>
  </si>
  <si>
    <t>2022235362131</t>
  </si>
  <si>
    <t>2022235362141</t>
  </si>
  <si>
    <t>2022235362151</t>
  </si>
  <si>
    <t>2022235362161</t>
  </si>
  <si>
    <t>2022235362171</t>
  </si>
  <si>
    <t>2022235362181</t>
  </si>
  <si>
    <t>2022235362991</t>
  </si>
  <si>
    <t>202223536311</t>
  </si>
  <si>
    <t>202223536321</t>
  </si>
  <si>
    <t>202223536411</t>
  </si>
  <si>
    <t>202223536511</t>
  </si>
  <si>
    <t>202223536521</t>
  </si>
  <si>
    <t>202223536531</t>
  </si>
  <si>
    <t>2022235365991</t>
  </si>
  <si>
    <t>202223536611</t>
  </si>
  <si>
    <t>202223536621</t>
  </si>
  <si>
    <t>202223536711</t>
  </si>
  <si>
    <t>202223536721</t>
  </si>
  <si>
    <t>202223536731</t>
  </si>
  <si>
    <t>202223536811</t>
  </si>
  <si>
    <t>202223536911</t>
  </si>
  <si>
    <t>202223536921</t>
  </si>
  <si>
    <t>2022235361011</t>
  </si>
  <si>
    <t>2022235361111</t>
  </si>
  <si>
    <t>2022235361121</t>
  </si>
  <si>
    <t>2022235361131</t>
  </si>
  <si>
    <t>2022235361141</t>
  </si>
  <si>
    <t>20222353611991</t>
  </si>
  <si>
    <t>2022235361211</t>
  </si>
  <si>
    <t>2022235361221</t>
  </si>
  <si>
    <t>2022235361231</t>
  </si>
  <si>
    <t>2022235361311</t>
  </si>
  <si>
    <t>2022235361321</t>
  </si>
  <si>
    <t>2022235361331</t>
  </si>
  <si>
    <t>2022235361341</t>
  </si>
  <si>
    <t>2022235361351</t>
  </si>
  <si>
    <t>2022235361361</t>
  </si>
  <si>
    <t>2022235361371</t>
  </si>
  <si>
    <t>2022235361381</t>
  </si>
  <si>
    <t>2022235361391</t>
  </si>
  <si>
    <t>20222353613101</t>
  </si>
  <si>
    <t>20222353613111</t>
  </si>
  <si>
    <t>20222353613991</t>
  </si>
  <si>
    <t>2022235361411</t>
  </si>
  <si>
    <t>2022235361421</t>
  </si>
  <si>
    <t>2022235361431</t>
  </si>
  <si>
    <t>2022235361441</t>
  </si>
  <si>
    <t>2022235361451</t>
  </si>
  <si>
    <t>20222353614991</t>
  </si>
  <si>
    <t>2022235361511</t>
  </si>
  <si>
    <t>2022235361611</t>
  </si>
  <si>
    <t>2022235361621</t>
  </si>
  <si>
    <t>2022235361631</t>
  </si>
  <si>
    <t>2022235361711</t>
  </si>
  <si>
    <t>2022235361712</t>
  </si>
  <si>
    <t>2022235361713</t>
  </si>
  <si>
    <t>2022235361714</t>
  </si>
  <si>
    <t>2022235361715</t>
  </si>
  <si>
    <t>20222353617199</t>
  </si>
  <si>
    <t>2022235361721</t>
  </si>
  <si>
    <t>2022235361722</t>
  </si>
  <si>
    <t>2022235361723</t>
  </si>
  <si>
    <t>2022235361724</t>
  </si>
  <si>
    <t>2022235361725</t>
  </si>
  <si>
    <t>20222353617299</t>
  </si>
  <si>
    <t>2022235361731</t>
  </si>
  <si>
    <t>2022235361732</t>
  </si>
  <si>
    <t>2022235361733</t>
  </si>
  <si>
    <t>2022235361734</t>
  </si>
  <si>
    <t>2022235361735</t>
  </si>
  <si>
    <t>20222353617399</t>
  </si>
  <si>
    <t>2022235361741</t>
  </si>
  <si>
    <t>2022235361742</t>
  </si>
  <si>
    <t>2022235361743</t>
  </si>
  <si>
    <t>2022235361744</t>
  </si>
  <si>
    <t>2022235361745</t>
  </si>
  <si>
    <t>20222353617499</t>
  </si>
  <si>
    <t>2022235361751</t>
  </si>
  <si>
    <t>2022235361752</t>
  </si>
  <si>
    <t>2022235361753</t>
  </si>
  <si>
    <t>2022235361754</t>
  </si>
  <si>
    <t>2022235361755</t>
  </si>
  <si>
    <t>20222353617599</t>
  </si>
  <si>
    <t>2022235361761</t>
  </si>
  <si>
    <t>2022235361762</t>
  </si>
  <si>
    <t>2022235361763</t>
  </si>
  <si>
    <t>2022235361764</t>
  </si>
  <si>
    <t>2022235361765</t>
  </si>
  <si>
    <t>20222353617699</t>
  </si>
  <si>
    <t>2022235361771</t>
  </si>
  <si>
    <t>2022235361772</t>
  </si>
  <si>
    <t>2022235361773</t>
  </si>
  <si>
    <t>2022235361774</t>
  </si>
  <si>
    <t>2022235361775</t>
  </si>
  <si>
    <t>20222353617799</t>
  </si>
  <si>
    <t>2022235361781</t>
  </si>
  <si>
    <t>2022235361782</t>
  </si>
  <si>
    <t>2022235361783</t>
  </si>
  <si>
    <t>2022235361784</t>
  </si>
  <si>
    <t>2022235361785</t>
  </si>
  <si>
    <t>20222353617899</t>
  </si>
  <si>
    <t>2022235361791</t>
  </si>
  <si>
    <t>2022235361792</t>
  </si>
  <si>
    <t>2022235361793</t>
  </si>
  <si>
    <t>2022235361794</t>
  </si>
  <si>
    <t>2022235361795</t>
  </si>
  <si>
    <t>20222353617999</t>
  </si>
  <si>
    <t>20222353617991</t>
  </si>
  <si>
    <t>20222353617992</t>
  </si>
  <si>
    <t>20222353617993</t>
  </si>
  <si>
    <t>20222353617994</t>
  </si>
  <si>
    <t>20222353617995</t>
  </si>
  <si>
    <t>202223536179999</t>
  </si>
  <si>
    <t>2022235361811</t>
  </si>
  <si>
    <t>2022235361821</t>
  </si>
  <si>
    <t>2022235361911</t>
  </si>
  <si>
    <t>2022235361921</t>
  </si>
  <si>
    <t>2022235361931</t>
  </si>
  <si>
    <t>2022235361941</t>
  </si>
  <si>
    <t>2022235361951</t>
  </si>
  <si>
    <t>2022235361961</t>
  </si>
  <si>
    <t>2022235361971</t>
  </si>
  <si>
    <t>2022235361981</t>
  </si>
  <si>
    <t>2022235361991</t>
  </si>
  <si>
    <t>20222353619101</t>
  </si>
  <si>
    <t>20222353619111</t>
  </si>
  <si>
    <t>2022235362011</t>
  </si>
  <si>
    <t>2022235362021</t>
  </si>
  <si>
    <t>2022235362031</t>
  </si>
  <si>
    <t>2022235362041</t>
  </si>
  <si>
    <t>20222353620991</t>
  </si>
  <si>
    <t>20222353621111</t>
  </si>
  <si>
    <t>20222353621211</t>
  </si>
  <si>
    <t>2022235362211</t>
  </si>
  <si>
    <t>2022235362311</t>
  </si>
  <si>
    <t>2022235362321</t>
  </si>
  <si>
    <t>2022235362331</t>
  </si>
  <si>
    <t>2022235362341</t>
  </si>
  <si>
    <t>2022235362351</t>
  </si>
  <si>
    <t>2022235362361</t>
  </si>
  <si>
    <t>2022235362371</t>
  </si>
  <si>
    <t>2022235362381</t>
  </si>
  <si>
    <t>2022235362391</t>
  </si>
  <si>
    <t>20222353623101</t>
  </si>
  <si>
    <t>20222353623111</t>
  </si>
  <si>
    <t>20222353623121</t>
  </si>
  <si>
    <t>20222353623131</t>
  </si>
  <si>
    <t>20222353623141</t>
  </si>
  <si>
    <t>20222353623151</t>
  </si>
  <si>
    <t>20222353623161</t>
  </si>
  <si>
    <t>20222353623171</t>
  </si>
  <si>
    <t>20222353623181</t>
  </si>
  <si>
    <t>20222353623191</t>
  </si>
  <si>
    <t>2022235362411</t>
  </si>
  <si>
    <t>2022235362421</t>
  </si>
  <si>
    <t>2022235362431</t>
  </si>
  <si>
    <t>2022235362441</t>
  </si>
  <si>
    <t>2022235362451</t>
  </si>
  <si>
    <t>2022235362461</t>
  </si>
  <si>
    <t>20222353624991</t>
  </si>
  <si>
    <t>2022235362511</t>
  </si>
  <si>
    <t>2022235362521</t>
  </si>
  <si>
    <t>2022235362631</t>
  </si>
  <si>
    <t>2022235362641</t>
  </si>
  <si>
    <t>2022235362711</t>
  </si>
  <si>
    <t>2022235362811</t>
  </si>
  <si>
    <t>2022235362821</t>
  </si>
  <si>
    <t>2022235362911</t>
  </si>
  <si>
    <t>2022235362921</t>
  </si>
  <si>
    <t>2022235363011</t>
  </si>
  <si>
    <t>2022235363021</t>
  </si>
  <si>
    <t>2022235363031</t>
  </si>
  <si>
    <t>2022235363041</t>
  </si>
  <si>
    <t>2022235363051</t>
  </si>
  <si>
    <t>2022235363061</t>
  </si>
  <si>
    <t>2022235363071</t>
  </si>
  <si>
    <t>2022235363081</t>
  </si>
  <si>
    <t>2022235363091</t>
  </si>
  <si>
    <t>20222353630101</t>
  </si>
  <si>
    <t>20222353630111</t>
  </si>
  <si>
    <t>20222353630121</t>
  </si>
  <si>
    <t>20222353630131</t>
  </si>
  <si>
    <t>20222353630141</t>
  </si>
  <si>
    <t>20222353630151</t>
  </si>
  <si>
    <t>20222353630161</t>
  </si>
  <si>
    <t>20222353630171</t>
  </si>
  <si>
    <t>20222353630181</t>
  </si>
  <si>
    <t>20222353630991</t>
  </si>
  <si>
    <t>2022235363111</t>
  </si>
  <si>
    <t>2022235363121</t>
  </si>
  <si>
    <t>2022235363131</t>
  </si>
  <si>
    <t>2022235363141</t>
  </si>
  <si>
    <t>20222353631991</t>
  </si>
  <si>
    <t>2022235363211</t>
  </si>
  <si>
    <t>2022235363221</t>
  </si>
  <si>
    <t>2022235363231</t>
  </si>
  <si>
    <t>2022235363311</t>
  </si>
  <si>
    <t>2022235363321</t>
  </si>
  <si>
    <t>2022235363411</t>
  </si>
  <si>
    <t>2022235363421</t>
  </si>
  <si>
    <t>2022235363431</t>
  </si>
  <si>
    <t>202223538111</t>
  </si>
  <si>
    <t>202223538121</t>
  </si>
  <si>
    <t>202223538131</t>
  </si>
  <si>
    <t>202223538211</t>
  </si>
  <si>
    <t>202223538221</t>
  </si>
  <si>
    <t>202223538231</t>
  </si>
  <si>
    <t>202223538241</t>
  </si>
  <si>
    <t>202223538251</t>
  </si>
  <si>
    <t>202223538261</t>
  </si>
  <si>
    <t>202223538271</t>
  </si>
  <si>
    <t>202223538281</t>
  </si>
  <si>
    <t>202223538291</t>
  </si>
  <si>
    <t>2022235382101</t>
  </si>
  <si>
    <t>2022235382111</t>
  </si>
  <si>
    <t>2022235382121</t>
  </si>
  <si>
    <t>2022235382131</t>
  </si>
  <si>
    <t>2022235382141</t>
  </si>
  <si>
    <t>2022235382151</t>
  </si>
  <si>
    <t>2022235382161</t>
  </si>
  <si>
    <t>2022235382171</t>
  </si>
  <si>
    <t>2022235382181</t>
  </si>
  <si>
    <t>2022235382991</t>
  </si>
  <si>
    <t>202223538311</t>
  </si>
  <si>
    <t>202223538321</t>
  </si>
  <si>
    <t>202223538411</t>
  </si>
  <si>
    <t>202223538511</t>
  </si>
  <si>
    <t>202223538521</t>
  </si>
  <si>
    <t>202223538531</t>
  </si>
  <si>
    <t>2022235385991</t>
  </si>
  <si>
    <t>202223538611</t>
  </si>
  <si>
    <t>202223538621</t>
  </si>
  <si>
    <t>202223538711</t>
  </si>
  <si>
    <t>202223538721</t>
  </si>
  <si>
    <t>202223538731</t>
  </si>
  <si>
    <t>202223538811</t>
  </si>
  <si>
    <t>202223538911</t>
  </si>
  <si>
    <t>202223538921</t>
  </si>
  <si>
    <t>2022235381011</t>
  </si>
  <si>
    <t>2022235381111</t>
  </si>
  <si>
    <t>2022235381121</t>
  </si>
  <si>
    <t>2022235381131</t>
  </si>
  <si>
    <t>2022235381141</t>
  </si>
  <si>
    <t>20222353811991</t>
  </si>
  <si>
    <t>2022235381211</t>
  </si>
  <si>
    <t>2022235381221</t>
  </si>
  <si>
    <t>2022235381231</t>
  </si>
  <si>
    <t>2022235381311</t>
  </si>
  <si>
    <t>2022235381321</t>
  </si>
  <si>
    <t>2022235381331</t>
  </si>
  <si>
    <t>2022235381341</t>
  </si>
  <si>
    <t>2022235381351</t>
  </si>
  <si>
    <t>2022235381361</t>
  </si>
  <si>
    <t>2022235381371</t>
  </si>
  <si>
    <t>2022235381381</t>
  </si>
  <si>
    <t>2022235381391</t>
  </si>
  <si>
    <t>20222353813101</t>
  </si>
  <si>
    <t>20222353813111</t>
  </si>
  <si>
    <t>20222353813991</t>
  </si>
  <si>
    <t>2022235381411</t>
  </si>
  <si>
    <t>2022235381421</t>
  </si>
  <si>
    <t>2022235381431</t>
  </si>
  <si>
    <t>2022235381441</t>
  </si>
  <si>
    <t>2022235381451</t>
  </si>
  <si>
    <t>20222353814991</t>
  </si>
  <si>
    <t>2022235381511</t>
  </si>
  <si>
    <t>2022235381611</t>
  </si>
  <si>
    <t>2022235381621</t>
  </si>
  <si>
    <t>2022235381631</t>
  </si>
  <si>
    <t>2022235381711</t>
  </si>
  <si>
    <t>2022235381712</t>
  </si>
  <si>
    <t>2022235381713</t>
  </si>
  <si>
    <t>2022235381714</t>
  </si>
  <si>
    <t>2022235381715</t>
  </si>
  <si>
    <t>20222353817199</t>
  </si>
  <si>
    <t>2022235381721</t>
  </si>
  <si>
    <t>2022235381722</t>
  </si>
  <si>
    <t>2022235381723</t>
  </si>
  <si>
    <t>2022235381724</t>
  </si>
  <si>
    <t>2022235381725</t>
  </si>
  <si>
    <t>20222353817299</t>
  </si>
  <si>
    <t>2022235381731</t>
  </si>
  <si>
    <t>2022235381732</t>
  </si>
  <si>
    <t>2022235381733</t>
  </si>
  <si>
    <t>2022235381734</t>
  </si>
  <si>
    <t>2022235381735</t>
  </si>
  <si>
    <t>20222353817399</t>
  </si>
  <si>
    <t>2022235381741</t>
  </si>
  <si>
    <t>2022235381742</t>
  </si>
  <si>
    <t>2022235381743</t>
  </si>
  <si>
    <t>2022235381744</t>
  </si>
  <si>
    <t>2022235381745</t>
  </si>
  <si>
    <t>20222353817499</t>
  </si>
  <si>
    <t>2022235381751</t>
  </si>
  <si>
    <t>2022235381752</t>
  </si>
  <si>
    <t>2022235381753</t>
  </si>
  <si>
    <t>2022235381754</t>
  </si>
  <si>
    <t>2022235381755</t>
  </si>
  <si>
    <t>20222353817599</t>
  </si>
  <si>
    <t>2022235381761</t>
  </si>
  <si>
    <t>2022235381762</t>
  </si>
  <si>
    <t>2022235381763</t>
  </si>
  <si>
    <t>2022235381764</t>
  </si>
  <si>
    <t>2022235381765</t>
  </si>
  <si>
    <t>20222353817699</t>
  </si>
  <si>
    <t>2022235381771</t>
  </si>
  <si>
    <t>2022235381772</t>
  </si>
  <si>
    <t>2022235381773</t>
  </si>
  <si>
    <t>2022235381774</t>
  </si>
  <si>
    <t>2022235381775</t>
  </si>
  <si>
    <t>20222353817799</t>
  </si>
  <si>
    <t>2022235381781</t>
  </si>
  <si>
    <t>2022235381782</t>
  </si>
  <si>
    <t>2022235381783</t>
  </si>
  <si>
    <t>2022235381784</t>
  </si>
  <si>
    <t>2022235381785</t>
  </si>
  <si>
    <t>20222353817899</t>
  </si>
  <si>
    <t>2022235381791</t>
  </si>
  <si>
    <t>2022235381792</t>
  </si>
  <si>
    <t>2022235381793</t>
  </si>
  <si>
    <t>2022235381794</t>
  </si>
  <si>
    <t>2022235381795</t>
  </si>
  <si>
    <t>20222353817999</t>
  </si>
  <si>
    <t>20222353817991</t>
  </si>
  <si>
    <t>20222353817992</t>
  </si>
  <si>
    <t>20222353817993</t>
  </si>
  <si>
    <t>20222353817994</t>
  </si>
  <si>
    <t>20222353817995</t>
  </si>
  <si>
    <t>202223538179999</t>
  </si>
  <si>
    <t>2022235381811</t>
  </si>
  <si>
    <t>2022235381821</t>
  </si>
  <si>
    <t>2022235381911</t>
  </si>
  <si>
    <t>2022235381921</t>
  </si>
  <si>
    <t>2022235381931</t>
  </si>
  <si>
    <t>2022235381941</t>
  </si>
  <si>
    <t>2022235381951</t>
  </si>
  <si>
    <t>2022235381961</t>
  </si>
  <si>
    <t>2022235381971</t>
  </si>
  <si>
    <t>2022235381981</t>
  </si>
  <si>
    <t>2022235381991</t>
  </si>
  <si>
    <t>20222353819101</t>
  </si>
  <si>
    <t>20222353819111</t>
  </si>
  <si>
    <t>2022235382011</t>
  </si>
  <si>
    <t>2022235382021</t>
  </si>
  <si>
    <t>2022235382031</t>
  </si>
  <si>
    <t>2022235382041</t>
  </si>
  <si>
    <t>20222353820991</t>
  </si>
  <si>
    <t>20222353821111</t>
  </si>
  <si>
    <t>20222353821211</t>
  </si>
  <si>
    <t>2022235382211</t>
  </si>
  <si>
    <t>2022235382311</t>
  </si>
  <si>
    <t>2022235382321</t>
  </si>
  <si>
    <t>2022235382331</t>
  </si>
  <si>
    <t>2022235382341</t>
  </si>
  <si>
    <t>2022235382351</t>
  </si>
  <si>
    <t>2022235382361</t>
  </si>
  <si>
    <t>2022235382371</t>
  </si>
  <si>
    <t>2022235382381</t>
  </si>
  <si>
    <t>2022235382391</t>
  </si>
  <si>
    <t>20222353823101</t>
  </si>
  <si>
    <t>20222353823111</t>
  </si>
  <si>
    <t>20222353823121</t>
  </si>
  <si>
    <t>20222353823131</t>
  </si>
  <si>
    <t>20222353823141</t>
  </si>
  <si>
    <t>20222353823151</t>
  </si>
  <si>
    <t>20222353823161</t>
  </si>
  <si>
    <t>20222353823171</t>
  </si>
  <si>
    <t>20222353823181</t>
  </si>
  <si>
    <t>20222353823191</t>
  </si>
  <si>
    <t>2022235382411</t>
  </si>
  <si>
    <t>2022235382421</t>
  </si>
  <si>
    <t>2022235382431</t>
  </si>
  <si>
    <t>2022235382441</t>
  </si>
  <si>
    <t>2022235382451</t>
  </si>
  <si>
    <t>2022235382461</t>
  </si>
  <si>
    <t>20222353824991</t>
  </si>
  <si>
    <t>2022235382511</t>
  </si>
  <si>
    <t>2022235382521</t>
  </si>
  <si>
    <t>2022235382631</t>
  </si>
  <si>
    <t>2022235382641</t>
  </si>
  <si>
    <t>2022235382711</t>
  </si>
  <si>
    <t>2022235382811</t>
  </si>
  <si>
    <t>2022235382821</t>
  </si>
  <si>
    <t>2022235382911</t>
  </si>
  <si>
    <t>2022235382921</t>
  </si>
  <si>
    <t>2022235383011</t>
  </si>
  <si>
    <t>2022235383021</t>
  </si>
  <si>
    <t>2022235383031</t>
  </si>
  <si>
    <t>2022235383041</t>
  </si>
  <si>
    <t>2022235383051</t>
  </si>
  <si>
    <t>2022235383061</t>
  </si>
  <si>
    <t>2022235383071</t>
  </si>
  <si>
    <t>2022235383081</t>
  </si>
  <si>
    <t>2022235383091</t>
  </si>
  <si>
    <t>20222353830101</t>
  </si>
  <si>
    <t>20222353830111</t>
  </si>
  <si>
    <t>20222353830121</t>
  </si>
  <si>
    <t>20222353830131</t>
  </si>
  <si>
    <t>20222353830141</t>
  </si>
  <si>
    <t>20222353830151</t>
  </si>
  <si>
    <t>20222353830161</t>
  </si>
  <si>
    <t>20222353830171</t>
  </si>
  <si>
    <t>20222353830181</t>
  </si>
  <si>
    <t>20222353830991</t>
  </si>
  <si>
    <t>2022235383111</t>
  </si>
  <si>
    <t>2022235383121</t>
  </si>
  <si>
    <t>2022235383131</t>
  </si>
  <si>
    <t>2022235383141</t>
  </si>
  <si>
    <t>20222353831991</t>
  </si>
  <si>
    <t>2022235383211</t>
  </si>
  <si>
    <t>2022235383221</t>
  </si>
  <si>
    <t>2022235383231</t>
  </si>
  <si>
    <t>2022235383311</t>
  </si>
  <si>
    <t>2022235383321</t>
  </si>
  <si>
    <t>2022235383411</t>
  </si>
  <si>
    <t>2022235383421</t>
  </si>
  <si>
    <t>2022235383431</t>
  </si>
  <si>
    <t>202223540111</t>
  </si>
  <si>
    <t>202223540121</t>
  </si>
  <si>
    <t>202223540131</t>
  </si>
  <si>
    <t>202223540211</t>
  </si>
  <si>
    <t>202223540221</t>
  </si>
  <si>
    <t>202223540231</t>
  </si>
  <si>
    <t>202223540241</t>
  </si>
  <si>
    <t>202223540251</t>
  </si>
  <si>
    <t>202223540261</t>
  </si>
  <si>
    <t>202223540271</t>
  </si>
  <si>
    <t>202223540281</t>
  </si>
  <si>
    <t>202223540291</t>
  </si>
  <si>
    <t>2022235402101</t>
  </si>
  <si>
    <t>2022235402111</t>
  </si>
  <si>
    <t>2022235402121</t>
  </si>
  <si>
    <t>2022235402131</t>
  </si>
  <si>
    <t>2022235402141</t>
  </si>
  <si>
    <t>2022235402151</t>
  </si>
  <si>
    <t>2022235402161</t>
  </si>
  <si>
    <t>2022235402171</t>
  </si>
  <si>
    <t>2022235402181</t>
  </si>
  <si>
    <t>2022235402991</t>
  </si>
  <si>
    <t>202223540311</t>
  </si>
  <si>
    <t>202223540321</t>
  </si>
  <si>
    <t>202223540411</t>
  </si>
  <si>
    <t>202223540511</t>
  </si>
  <si>
    <t>202223540521</t>
  </si>
  <si>
    <t>202223540531</t>
  </si>
  <si>
    <t>2022235405991</t>
  </si>
  <si>
    <t>202223540611</t>
  </si>
  <si>
    <t>202223540621</t>
  </si>
  <si>
    <t>202223540711</t>
  </si>
  <si>
    <t>202223540721</t>
  </si>
  <si>
    <t>202223540731</t>
  </si>
  <si>
    <t>202223540811</t>
  </si>
  <si>
    <t>202223540911</t>
  </si>
  <si>
    <t>202223540921</t>
  </si>
  <si>
    <t>2022235401011</t>
  </si>
  <si>
    <t>2022235401111</t>
  </si>
  <si>
    <t>2022235401121</t>
  </si>
  <si>
    <t>2022235401131</t>
  </si>
  <si>
    <t>2022235401141</t>
  </si>
  <si>
    <t>20222354011991</t>
  </si>
  <si>
    <t>2022235401211</t>
  </si>
  <si>
    <t>2022235401221</t>
  </si>
  <si>
    <t>2022235401231</t>
  </si>
  <si>
    <t>2022235401311</t>
  </si>
  <si>
    <t>2022235401321</t>
  </si>
  <si>
    <t>2022235401331</t>
  </si>
  <si>
    <t>2022235401341</t>
  </si>
  <si>
    <t>2022235401351</t>
  </si>
  <si>
    <t>2022235401361</t>
  </si>
  <si>
    <t>2022235401371</t>
  </si>
  <si>
    <t>2022235401381</t>
  </si>
  <si>
    <t>2022235401391</t>
  </si>
  <si>
    <t>20222354013101</t>
  </si>
  <si>
    <t>20222354013111</t>
  </si>
  <si>
    <t>20222354013991</t>
  </si>
  <si>
    <t>2022235401411</t>
  </si>
  <si>
    <t>2022235401421</t>
  </si>
  <si>
    <t>2022235401431</t>
  </si>
  <si>
    <t>2022235401441</t>
  </si>
  <si>
    <t>2022235401451</t>
  </si>
  <si>
    <t>20222354014991</t>
  </si>
  <si>
    <t>2022235401511</t>
  </si>
  <si>
    <t>2022235401611</t>
  </si>
  <si>
    <t>2022235401621</t>
  </si>
  <si>
    <t>2022235401631</t>
  </si>
  <si>
    <t>2022235401711</t>
  </si>
  <si>
    <t>2022235401712</t>
  </si>
  <si>
    <t>2022235401713</t>
  </si>
  <si>
    <t>2022235401714</t>
  </si>
  <si>
    <t>2022235401715</t>
  </si>
  <si>
    <t>20222354017199</t>
  </si>
  <si>
    <t>2022235401721</t>
  </si>
  <si>
    <t>2022235401722</t>
  </si>
  <si>
    <t>2022235401723</t>
  </si>
  <si>
    <t>2022235401724</t>
  </si>
  <si>
    <t>2022235401725</t>
  </si>
  <si>
    <t>20222354017299</t>
  </si>
  <si>
    <t>2022235401731</t>
  </si>
  <si>
    <t>2022235401732</t>
  </si>
  <si>
    <t>2022235401733</t>
  </si>
  <si>
    <t>2022235401734</t>
  </si>
  <si>
    <t>2022235401735</t>
  </si>
  <si>
    <t>20222354017399</t>
  </si>
  <si>
    <t>2022235401741</t>
  </si>
  <si>
    <t>2022235401742</t>
  </si>
  <si>
    <t>2022235401743</t>
  </si>
  <si>
    <t>2022235401744</t>
  </si>
  <si>
    <t>2022235401745</t>
  </si>
  <si>
    <t>20222354017499</t>
  </si>
  <si>
    <t>2022235401751</t>
  </si>
  <si>
    <t>2022235401752</t>
  </si>
  <si>
    <t>2022235401753</t>
  </si>
  <si>
    <t>2022235401754</t>
  </si>
  <si>
    <t>2022235401755</t>
  </si>
  <si>
    <t>20222354017599</t>
  </si>
  <si>
    <t>2022235401761</t>
  </si>
  <si>
    <t>2022235401762</t>
  </si>
  <si>
    <t>2022235401763</t>
  </si>
  <si>
    <t>2022235401764</t>
  </si>
  <si>
    <t>2022235401765</t>
  </si>
  <si>
    <t>20222354017699</t>
  </si>
  <si>
    <t>2022235401771</t>
  </si>
  <si>
    <t>2022235401772</t>
  </si>
  <si>
    <t>2022235401773</t>
  </si>
  <si>
    <t>2022235401774</t>
  </si>
  <si>
    <t>2022235401775</t>
  </si>
  <si>
    <t>20222354017799</t>
  </si>
  <si>
    <t>2022235401781</t>
  </si>
  <si>
    <t>2022235401782</t>
  </si>
  <si>
    <t>2022235401783</t>
  </si>
  <si>
    <t>2022235401784</t>
  </si>
  <si>
    <t>2022235401785</t>
  </si>
  <si>
    <t>20222354017899</t>
  </si>
  <si>
    <t>2022235401791</t>
  </si>
  <si>
    <t>2022235401792</t>
  </si>
  <si>
    <t>2022235401793</t>
  </si>
  <si>
    <t>2022235401794</t>
  </si>
  <si>
    <t>2022235401795</t>
  </si>
  <si>
    <t>20222354017999</t>
  </si>
  <si>
    <t>20222354017991</t>
  </si>
  <si>
    <t>20222354017992</t>
  </si>
  <si>
    <t>20222354017993</t>
  </si>
  <si>
    <t>20222354017994</t>
  </si>
  <si>
    <t>20222354017995</t>
  </si>
  <si>
    <t>202223540179999</t>
  </si>
  <si>
    <t>2022235401811</t>
  </si>
  <si>
    <t>2022235401821</t>
  </si>
  <si>
    <t>2022235401911</t>
  </si>
  <si>
    <t>2022235401921</t>
  </si>
  <si>
    <t>2022235401931</t>
  </si>
  <si>
    <t>2022235401941</t>
  </si>
  <si>
    <t>2022235401951</t>
  </si>
  <si>
    <t>2022235401961</t>
  </si>
  <si>
    <t>2022235401971</t>
  </si>
  <si>
    <t>2022235401981</t>
  </si>
  <si>
    <t>2022235401991</t>
  </si>
  <si>
    <t>20222354019101</t>
  </si>
  <si>
    <t>20222354019111</t>
  </si>
  <si>
    <t>2022235402011</t>
  </si>
  <si>
    <t>2022235402021</t>
  </si>
  <si>
    <t>2022235402031</t>
  </si>
  <si>
    <t>2022235402041</t>
  </si>
  <si>
    <t>20222354020991</t>
  </si>
  <si>
    <t>20222354021111</t>
  </si>
  <si>
    <t>20222354021211</t>
  </si>
  <si>
    <t>2022235402211</t>
  </si>
  <si>
    <t>2022235402311</t>
  </si>
  <si>
    <t>2022235402321</t>
  </si>
  <si>
    <t>2022235402331</t>
  </si>
  <si>
    <t>2022235402341</t>
  </si>
  <si>
    <t>2022235402351</t>
  </si>
  <si>
    <t>2022235402361</t>
  </si>
  <si>
    <t>2022235402371</t>
  </si>
  <si>
    <t>2022235402381</t>
  </si>
  <si>
    <t>2022235402391</t>
  </si>
  <si>
    <t>20222354023101</t>
  </si>
  <si>
    <t>20222354023111</t>
  </si>
  <si>
    <t>20222354023121</t>
  </si>
  <si>
    <t>20222354023131</t>
  </si>
  <si>
    <t>20222354023141</t>
  </si>
  <si>
    <t>20222354023151</t>
  </si>
  <si>
    <t>20222354023161</t>
  </si>
  <si>
    <t>20222354023171</t>
  </si>
  <si>
    <t>20222354023181</t>
  </si>
  <si>
    <t>20222354023191</t>
  </si>
  <si>
    <t>2022235402411</t>
  </si>
  <si>
    <t>2022235402421</t>
  </si>
  <si>
    <t>2022235402431</t>
  </si>
  <si>
    <t>2022235402441</t>
  </si>
  <si>
    <t>2022235402451</t>
  </si>
  <si>
    <t>2022235402461</t>
  </si>
  <si>
    <t>20222354024991</t>
  </si>
  <si>
    <t>2022235402511</t>
  </si>
  <si>
    <t>2022235402521</t>
  </si>
  <si>
    <t>2022235402631</t>
  </si>
  <si>
    <t>2022235402641</t>
  </si>
  <si>
    <t>2022235402711</t>
  </si>
  <si>
    <t>2022235402811</t>
  </si>
  <si>
    <t>2022235402821</t>
  </si>
  <si>
    <t>2022235402911</t>
  </si>
  <si>
    <t>2022235402921</t>
  </si>
  <si>
    <t>2022235403011</t>
  </si>
  <si>
    <t>2022235403021</t>
  </si>
  <si>
    <t>2022235403031</t>
  </si>
  <si>
    <t>2022235403041</t>
  </si>
  <si>
    <t>2022235403051</t>
  </si>
  <si>
    <t>2022235403061</t>
  </si>
  <si>
    <t>2022235403071</t>
  </si>
  <si>
    <t>2022235403081</t>
  </si>
  <si>
    <t>2022235403091</t>
  </si>
  <si>
    <t>20222354030101</t>
  </si>
  <si>
    <t>20222354030111</t>
  </si>
  <si>
    <t>20222354030121</t>
  </si>
  <si>
    <t>20222354030131</t>
  </si>
  <si>
    <t>20222354030141</t>
  </si>
  <si>
    <t>20222354030151</t>
  </si>
  <si>
    <t>20222354030161</t>
  </si>
  <si>
    <t>20222354030171</t>
  </si>
  <si>
    <t>20222354030181</t>
  </si>
  <si>
    <t>20222354030991</t>
  </si>
  <si>
    <t>2022235403111</t>
  </si>
  <si>
    <t>2022235403121</t>
  </si>
  <si>
    <t>2022235403131</t>
  </si>
  <si>
    <t>2022235403141</t>
  </si>
  <si>
    <t>20222354031991</t>
  </si>
  <si>
    <t>2022235403211</t>
  </si>
  <si>
    <t>2022235403221</t>
  </si>
  <si>
    <t>2022235403231</t>
  </si>
  <si>
    <t>2022235403311</t>
  </si>
  <si>
    <t>2022235403321</t>
  </si>
  <si>
    <t>2022235403411</t>
  </si>
  <si>
    <t>2022235403421</t>
  </si>
  <si>
    <t>2022235403431</t>
  </si>
  <si>
    <t>202223542111</t>
  </si>
  <si>
    <t>202223542121</t>
  </si>
  <si>
    <t>202223542131</t>
  </si>
  <si>
    <t>202223542211</t>
  </si>
  <si>
    <t>202223542221</t>
  </si>
  <si>
    <t>202223542231</t>
  </si>
  <si>
    <t>202223542241</t>
  </si>
  <si>
    <t>202223542251</t>
  </si>
  <si>
    <t>202223542261</t>
  </si>
  <si>
    <t>202223542271</t>
  </si>
  <si>
    <t>202223542281</t>
  </si>
  <si>
    <t>202223542291</t>
  </si>
  <si>
    <t>2022235422101</t>
  </si>
  <si>
    <t>2022235422111</t>
  </si>
  <si>
    <t>2022235422121</t>
  </si>
  <si>
    <t>2022235422131</t>
  </si>
  <si>
    <t>2022235422141</t>
  </si>
  <si>
    <t>2022235422151</t>
  </si>
  <si>
    <t>2022235422161</t>
  </si>
  <si>
    <t>2022235422171</t>
  </si>
  <si>
    <t>2022235422181</t>
  </si>
  <si>
    <t>2022235422991</t>
  </si>
  <si>
    <t>202223542311</t>
  </si>
  <si>
    <t>202223542321</t>
  </si>
  <si>
    <t>202223542411</t>
  </si>
  <si>
    <t>202223542511</t>
  </si>
  <si>
    <t>202223542521</t>
  </si>
  <si>
    <t>202223542531</t>
  </si>
  <si>
    <t>2022235425991</t>
  </si>
  <si>
    <t>202223542611</t>
  </si>
  <si>
    <t>202223542621</t>
  </si>
  <si>
    <t>202223542711</t>
  </si>
  <si>
    <t>202223542721</t>
  </si>
  <si>
    <t>202223542731</t>
  </si>
  <si>
    <t>202223542811</t>
  </si>
  <si>
    <t>202223542911</t>
  </si>
  <si>
    <t>202223542921</t>
  </si>
  <si>
    <t>2022235421011</t>
  </si>
  <si>
    <t>2022235421111</t>
  </si>
  <si>
    <t>2022235421121</t>
  </si>
  <si>
    <t>2022235421131</t>
  </si>
  <si>
    <t>2022235421141</t>
  </si>
  <si>
    <t>20222354211991</t>
  </si>
  <si>
    <t>2022235421211</t>
  </si>
  <si>
    <t>2022235421221</t>
  </si>
  <si>
    <t>2022235421231</t>
  </si>
  <si>
    <t>2022235421311</t>
  </si>
  <si>
    <t>2022235421321</t>
  </si>
  <si>
    <t>2022235421331</t>
  </si>
  <si>
    <t>2022235421341</t>
  </si>
  <si>
    <t>2022235421351</t>
  </si>
  <si>
    <t>2022235421361</t>
  </si>
  <si>
    <t>2022235421371</t>
  </si>
  <si>
    <t>2022235421381</t>
  </si>
  <si>
    <t>2022235421391</t>
  </si>
  <si>
    <t>20222354213101</t>
  </si>
  <si>
    <t>20222354213111</t>
  </si>
  <si>
    <t>20222354213991</t>
  </si>
  <si>
    <t>2022235421411</t>
  </si>
  <si>
    <t>2022235421421</t>
  </si>
  <si>
    <t>2022235421431</t>
  </si>
  <si>
    <t>2022235421441</t>
  </si>
  <si>
    <t>2022235421451</t>
  </si>
  <si>
    <t>20222354214991</t>
  </si>
  <si>
    <t>2022235421511</t>
  </si>
  <si>
    <t>2022235421611</t>
  </si>
  <si>
    <t>2022235421621</t>
  </si>
  <si>
    <t>2022235421631</t>
  </si>
  <si>
    <t>2022235421711</t>
  </si>
  <si>
    <t>2022235421712</t>
  </si>
  <si>
    <t>2022235421713</t>
  </si>
  <si>
    <t>2022235421714</t>
  </si>
  <si>
    <t>2022235421715</t>
  </si>
  <si>
    <t>20222354217199</t>
  </si>
  <si>
    <t>2022235421721</t>
  </si>
  <si>
    <t>2022235421722</t>
  </si>
  <si>
    <t>2022235421723</t>
  </si>
  <si>
    <t>2022235421724</t>
  </si>
  <si>
    <t>2022235421725</t>
  </si>
  <si>
    <t>20222354217299</t>
  </si>
  <si>
    <t>2022235421731</t>
  </si>
  <si>
    <t>2022235421732</t>
  </si>
  <si>
    <t>2022235421733</t>
  </si>
  <si>
    <t>2022235421734</t>
  </si>
  <si>
    <t>2022235421735</t>
  </si>
  <si>
    <t>20222354217399</t>
  </si>
  <si>
    <t>2022235421741</t>
  </si>
  <si>
    <t>2022235421742</t>
  </si>
  <si>
    <t>2022235421743</t>
  </si>
  <si>
    <t>2022235421744</t>
  </si>
  <si>
    <t>2022235421745</t>
  </si>
  <si>
    <t>20222354217499</t>
  </si>
  <si>
    <t>2022235421751</t>
  </si>
  <si>
    <t>2022235421752</t>
  </si>
  <si>
    <t>2022235421753</t>
  </si>
  <si>
    <t>2022235421754</t>
  </si>
  <si>
    <t>2022235421755</t>
  </si>
  <si>
    <t>20222354217599</t>
  </si>
  <si>
    <t>2022235421761</t>
  </si>
  <si>
    <t>2022235421762</t>
  </si>
  <si>
    <t>2022235421763</t>
  </si>
  <si>
    <t>2022235421764</t>
  </si>
  <si>
    <t>2022235421765</t>
  </si>
  <si>
    <t>20222354217699</t>
  </si>
  <si>
    <t>2022235421771</t>
  </si>
  <si>
    <t>2022235421772</t>
  </si>
  <si>
    <t>2022235421773</t>
  </si>
  <si>
    <t>2022235421774</t>
  </si>
  <si>
    <t>2022235421775</t>
  </si>
  <si>
    <t>20222354217799</t>
  </si>
  <si>
    <t>2022235421781</t>
  </si>
  <si>
    <t>2022235421782</t>
  </si>
  <si>
    <t>2022235421783</t>
  </si>
  <si>
    <t>2022235421784</t>
  </si>
  <si>
    <t>2022235421785</t>
  </si>
  <si>
    <t>20222354217899</t>
  </si>
  <si>
    <t>2022235421791</t>
  </si>
  <si>
    <t>2022235421792</t>
  </si>
  <si>
    <t>2022235421793</t>
  </si>
  <si>
    <t>2022235421794</t>
  </si>
  <si>
    <t>2022235421795</t>
  </si>
  <si>
    <t>20222354217999</t>
  </si>
  <si>
    <t>20222354217991</t>
  </si>
  <si>
    <t>20222354217992</t>
  </si>
  <si>
    <t>20222354217993</t>
  </si>
  <si>
    <t>20222354217994</t>
  </si>
  <si>
    <t>20222354217995</t>
  </si>
  <si>
    <t>202223542179999</t>
  </si>
  <si>
    <t>2022235421811</t>
  </si>
  <si>
    <t>2022235421821</t>
  </si>
  <si>
    <t>2022235421911</t>
  </si>
  <si>
    <t>2022235421921</t>
  </si>
  <si>
    <t>2022235421931</t>
  </si>
  <si>
    <t>2022235421941</t>
  </si>
  <si>
    <t>2022235421951</t>
  </si>
  <si>
    <t>2022235421961</t>
  </si>
  <si>
    <t>2022235421971</t>
  </si>
  <si>
    <t>2022235421981</t>
  </si>
  <si>
    <t>2022235421991</t>
  </si>
  <si>
    <t>20222354219101</t>
  </si>
  <si>
    <t>20222354219111</t>
  </si>
  <si>
    <t>2022235422011</t>
  </si>
  <si>
    <t>2022235422021</t>
  </si>
  <si>
    <t>2022235422031</t>
  </si>
  <si>
    <t>2022235422041</t>
  </si>
  <si>
    <t>20222354220991</t>
  </si>
  <si>
    <t>20222354221111</t>
  </si>
  <si>
    <t>20222354221211</t>
  </si>
  <si>
    <t>2022235422211</t>
  </si>
  <si>
    <t>2022235422311</t>
  </si>
  <si>
    <t>2022235422321</t>
  </si>
  <si>
    <t>2022235422331</t>
  </si>
  <si>
    <t>2022235422341</t>
  </si>
  <si>
    <t>2022235422351</t>
  </si>
  <si>
    <t>2022235422361</t>
  </si>
  <si>
    <t>2022235422371</t>
  </si>
  <si>
    <t>2022235422381</t>
  </si>
  <si>
    <t>2022235422391</t>
  </si>
  <si>
    <t>20222354223101</t>
  </si>
  <si>
    <t>20222354223111</t>
  </si>
  <si>
    <t>20222354223121</t>
  </si>
  <si>
    <t>20222354223131</t>
  </si>
  <si>
    <t>20222354223141</t>
  </si>
  <si>
    <t>20222354223151</t>
  </si>
  <si>
    <t>20222354223161</t>
  </si>
  <si>
    <t>20222354223171</t>
  </si>
  <si>
    <t>20222354223181</t>
  </si>
  <si>
    <t>20222354223191</t>
  </si>
  <si>
    <t>2022235422411</t>
  </si>
  <si>
    <t>2022235422421</t>
  </si>
  <si>
    <t>2022235422431</t>
  </si>
  <si>
    <t>2022235422441</t>
  </si>
  <si>
    <t>2022235422451</t>
  </si>
  <si>
    <t>2022235422461</t>
  </si>
  <si>
    <t>20222354224991</t>
  </si>
  <si>
    <t>2022235422511</t>
  </si>
  <si>
    <t>2022235422521</t>
  </si>
  <si>
    <t>2022235422631</t>
  </si>
  <si>
    <t>2022235422641</t>
  </si>
  <si>
    <t>2022235422711</t>
  </si>
  <si>
    <t>2022235422811</t>
  </si>
  <si>
    <t>2022235422821</t>
  </si>
  <si>
    <t>2022235422911</t>
  </si>
  <si>
    <t>2022235422921</t>
  </si>
  <si>
    <t>2022235423011</t>
  </si>
  <si>
    <t>2022235423021</t>
  </si>
  <si>
    <t>2022235423031</t>
  </si>
  <si>
    <t>2022235423041</t>
  </si>
  <si>
    <t>2022235423051</t>
  </si>
  <si>
    <t>2022235423061</t>
  </si>
  <si>
    <t>2022235423071</t>
  </si>
  <si>
    <t>2022235423081</t>
  </si>
  <si>
    <t>2022235423091</t>
  </si>
  <si>
    <t>20222354230101</t>
  </si>
  <si>
    <t>20222354230111</t>
  </si>
  <si>
    <t>20222354230121</t>
  </si>
  <si>
    <t>20222354230131</t>
  </si>
  <si>
    <t>20222354230141</t>
  </si>
  <si>
    <t>20222354230151</t>
  </si>
  <si>
    <t>20222354230161</t>
  </si>
  <si>
    <t>20222354230171</t>
  </si>
  <si>
    <t>20222354230181</t>
  </si>
  <si>
    <t>20222354230991</t>
  </si>
  <si>
    <t>2022235423111</t>
  </si>
  <si>
    <t>2022235423121</t>
  </si>
  <si>
    <t>2022235423131</t>
  </si>
  <si>
    <t>2022235423141</t>
  </si>
  <si>
    <t>20222354231991</t>
  </si>
  <si>
    <t>2022235423211</t>
  </si>
  <si>
    <t>2022235423221</t>
  </si>
  <si>
    <t>2022235423231</t>
  </si>
  <si>
    <t>2022235423311</t>
  </si>
  <si>
    <t>2022235423321</t>
  </si>
  <si>
    <t>2022235423411</t>
  </si>
  <si>
    <t>2022235423421</t>
  </si>
  <si>
    <t>2022235423431</t>
  </si>
  <si>
    <t>202223544111</t>
  </si>
  <si>
    <t>202223544121</t>
  </si>
  <si>
    <t>202223544131</t>
  </si>
  <si>
    <t>202223544211</t>
  </si>
  <si>
    <t>202223544221</t>
  </si>
  <si>
    <t>202223544231</t>
  </si>
  <si>
    <t>202223544241</t>
  </si>
  <si>
    <t>202223544251</t>
  </si>
  <si>
    <t>202223544261</t>
  </si>
  <si>
    <t>202223544271</t>
  </si>
  <si>
    <t>202223544281</t>
  </si>
  <si>
    <t>202223544291</t>
  </si>
  <si>
    <t>2022235442101</t>
  </si>
  <si>
    <t>2022235442111</t>
  </si>
  <si>
    <t>2022235442121</t>
  </si>
  <si>
    <t>2022235442131</t>
  </si>
  <si>
    <t>2022235442141</t>
  </si>
  <si>
    <t>2022235442151</t>
  </si>
  <si>
    <t>2022235442161</t>
  </si>
  <si>
    <t>2022235442171</t>
  </si>
  <si>
    <t>2022235442181</t>
  </si>
  <si>
    <t>2022235442991</t>
  </si>
  <si>
    <t>202223544311</t>
  </si>
  <si>
    <t>202223544321</t>
  </si>
  <si>
    <t>202223544411</t>
  </si>
  <si>
    <t>202223544511</t>
  </si>
  <si>
    <t>202223544521</t>
  </si>
  <si>
    <t>202223544531</t>
  </si>
  <si>
    <t>2022235445991</t>
  </si>
  <si>
    <t>202223544611</t>
  </si>
  <si>
    <t>202223544621</t>
  </si>
  <si>
    <t>202223544711</t>
  </si>
  <si>
    <t>202223544721</t>
  </si>
  <si>
    <t>202223544731</t>
  </si>
  <si>
    <t>202223544811</t>
  </si>
  <si>
    <t>202223544911</t>
  </si>
  <si>
    <t>202223544921</t>
  </si>
  <si>
    <t>2022235441011</t>
  </si>
  <si>
    <t>2022235441111</t>
  </si>
  <si>
    <t>2022235441121</t>
  </si>
  <si>
    <t>2022235441131</t>
  </si>
  <si>
    <t>2022235441141</t>
  </si>
  <si>
    <t>20222354411991</t>
  </si>
  <si>
    <t>2022235441211</t>
  </si>
  <si>
    <t>2022235441221</t>
  </si>
  <si>
    <t>2022235441231</t>
  </si>
  <si>
    <t>2022235441311</t>
  </si>
  <si>
    <t>2022235441321</t>
  </si>
  <si>
    <t>2022235441331</t>
  </si>
  <si>
    <t>2022235441341</t>
  </si>
  <si>
    <t>2022235441351</t>
  </si>
  <si>
    <t>2022235441361</t>
  </si>
  <si>
    <t>2022235441371</t>
  </si>
  <si>
    <t>2022235441381</t>
  </si>
  <si>
    <t>2022235441391</t>
  </si>
  <si>
    <t>20222354413101</t>
  </si>
  <si>
    <t>20222354413111</t>
  </si>
  <si>
    <t>20222354413991</t>
  </si>
  <si>
    <t>2022235441411</t>
  </si>
  <si>
    <t>2022235441421</t>
  </si>
  <si>
    <t>2022235441431</t>
  </si>
  <si>
    <t>2022235441441</t>
  </si>
  <si>
    <t>2022235441451</t>
  </si>
  <si>
    <t>20222354414991</t>
  </si>
  <si>
    <t>2022235441511</t>
  </si>
  <si>
    <t>2022235441611</t>
  </si>
  <si>
    <t>2022235441621</t>
  </si>
  <si>
    <t>2022235441631</t>
  </si>
  <si>
    <t>2022235441711</t>
  </si>
  <si>
    <t>2022235441712</t>
  </si>
  <si>
    <t>2022235441713</t>
  </si>
  <si>
    <t>2022235441714</t>
  </si>
  <si>
    <t>2022235441715</t>
  </si>
  <si>
    <t>20222354417199</t>
  </si>
  <si>
    <t>2022235441721</t>
  </si>
  <si>
    <t>2022235441722</t>
  </si>
  <si>
    <t>2022235441723</t>
  </si>
  <si>
    <t>2022235441724</t>
  </si>
  <si>
    <t>2022235441725</t>
  </si>
  <si>
    <t>20222354417299</t>
  </si>
  <si>
    <t>2022235441731</t>
  </si>
  <si>
    <t>2022235441732</t>
  </si>
  <si>
    <t>2022235441733</t>
  </si>
  <si>
    <t>2022235441734</t>
  </si>
  <si>
    <t>2022235441735</t>
  </si>
  <si>
    <t>20222354417399</t>
  </si>
  <si>
    <t>2022235441741</t>
  </si>
  <si>
    <t>2022235441742</t>
  </si>
  <si>
    <t>2022235441743</t>
  </si>
  <si>
    <t>2022235441744</t>
  </si>
  <si>
    <t>2022235441745</t>
  </si>
  <si>
    <t>20222354417499</t>
  </si>
  <si>
    <t>2022235441751</t>
  </si>
  <si>
    <t>2022235441752</t>
  </si>
  <si>
    <t>2022235441753</t>
  </si>
  <si>
    <t>2022235441754</t>
  </si>
  <si>
    <t>2022235441755</t>
  </si>
  <si>
    <t>20222354417599</t>
  </si>
  <si>
    <t>2022235441761</t>
  </si>
  <si>
    <t>2022235441762</t>
  </si>
  <si>
    <t>2022235441763</t>
  </si>
  <si>
    <t>2022235441764</t>
  </si>
  <si>
    <t>2022235441765</t>
  </si>
  <si>
    <t>20222354417699</t>
  </si>
  <si>
    <t>2022235441771</t>
  </si>
  <si>
    <t>2022235441772</t>
  </si>
  <si>
    <t>2022235441773</t>
  </si>
  <si>
    <t>2022235441774</t>
  </si>
  <si>
    <t>2022235441775</t>
  </si>
  <si>
    <t>20222354417799</t>
  </si>
  <si>
    <t>2022235441781</t>
  </si>
  <si>
    <t>2022235441782</t>
  </si>
  <si>
    <t>2022235441783</t>
  </si>
  <si>
    <t>2022235441784</t>
  </si>
  <si>
    <t>2022235441785</t>
  </si>
  <si>
    <t>20222354417899</t>
  </si>
  <si>
    <t>2022235441791</t>
  </si>
  <si>
    <t>2022235441792</t>
  </si>
  <si>
    <t>2022235441793</t>
  </si>
  <si>
    <t>2022235441794</t>
  </si>
  <si>
    <t>2022235441795</t>
  </si>
  <si>
    <t>20222354417999</t>
  </si>
  <si>
    <t>20222354417991</t>
  </si>
  <si>
    <t>20222354417992</t>
  </si>
  <si>
    <t>20222354417993</t>
  </si>
  <si>
    <t>20222354417994</t>
  </si>
  <si>
    <t>20222354417995</t>
  </si>
  <si>
    <t>202223544179999</t>
  </si>
  <si>
    <t>2022235441811</t>
  </si>
  <si>
    <t>2022235441821</t>
  </si>
  <si>
    <t>2022235441911</t>
  </si>
  <si>
    <t>2022235441921</t>
  </si>
  <si>
    <t>2022235441931</t>
  </si>
  <si>
    <t>2022235441941</t>
  </si>
  <si>
    <t>2022235441951</t>
  </si>
  <si>
    <t>2022235441961</t>
  </si>
  <si>
    <t>2022235441971</t>
  </si>
  <si>
    <t>2022235441981</t>
  </si>
  <si>
    <t>2022235441991</t>
  </si>
  <si>
    <t>20222354419101</t>
  </si>
  <si>
    <t>20222354419111</t>
  </si>
  <si>
    <t>2022235442011</t>
  </si>
  <si>
    <t>2022235442021</t>
  </si>
  <si>
    <t>2022235442031</t>
  </si>
  <si>
    <t>2022235442041</t>
  </si>
  <si>
    <t>20222354420991</t>
  </si>
  <si>
    <t>20222354421111</t>
  </si>
  <si>
    <t>20222354421211</t>
  </si>
  <si>
    <t>2022235442211</t>
  </si>
  <si>
    <t>2022235442311</t>
  </si>
  <si>
    <t>2022235442321</t>
  </si>
  <si>
    <t>2022235442331</t>
  </si>
  <si>
    <t>2022235442341</t>
  </si>
  <si>
    <t>2022235442351</t>
  </si>
  <si>
    <t>2022235442361</t>
  </si>
  <si>
    <t>2022235442371</t>
  </si>
  <si>
    <t>2022235442381</t>
  </si>
  <si>
    <t>2022235442391</t>
  </si>
  <si>
    <t>20222354423101</t>
  </si>
  <si>
    <t>20222354423111</t>
  </si>
  <si>
    <t>20222354423121</t>
  </si>
  <si>
    <t>20222354423131</t>
  </si>
  <si>
    <t>20222354423141</t>
  </si>
  <si>
    <t>20222354423151</t>
  </si>
  <si>
    <t>20222354423161</t>
  </si>
  <si>
    <t>20222354423171</t>
  </si>
  <si>
    <t>20222354423181</t>
  </si>
  <si>
    <t>20222354423191</t>
  </si>
  <si>
    <t>2022235442411</t>
  </si>
  <si>
    <t>2022235442421</t>
  </si>
  <si>
    <t>2022235442431</t>
  </si>
  <si>
    <t>2022235442441</t>
  </si>
  <si>
    <t>2022235442451</t>
  </si>
  <si>
    <t>2022235442461</t>
  </si>
  <si>
    <t>20222354424991</t>
  </si>
  <si>
    <t>2022235442511</t>
  </si>
  <si>
    <t>2022235442521</t>
  </si>
  <si>
    <t>2022235442631</t>
  </si>
  <si>
    <t>2022235442641</t>
  </si>
  <si>
    <t>2022235442711</t>
  </si>
  <si>
    <t>2022235442811</t>
  </si>
  <si>
    <t>2022235442821</t>
  </si>
  <si>
    <t>2022235442911</t>
  </si>
  <si>
    <t>2022235442921</t>
  </si>
  <si>
    <t>2022235443011</t>
  </si>
  <si>
    <t>2022235443021</t>
  </si>
  <si>
    <t>2022235443031</t>
  </si>
  <si>
    <t>2022235443041</t>
  </si>
  <si>
    <t>2022235443051</t>
  </si>
  <si>
    <t>2022235443061</t>
  </si>
  <si>
    <t>2022235443071</t>
  </si>
  <si>
    <t>2022235443081</t>
  </si>
  <si>
    <t>2022235443091</t>
  </si>
  <si>
    <t>20222354430101</t>
  </si>
  <si>
    <t>20222354430111</t>
  </si>
  <si>
    <t>20222354430121</t>
  </si>
  <si>
    <t>20222354430131</t>
  </si>
  <si>
    <t>20222354430141</t>
  </si>
  <si>
    <t>20222354430151</t>
  </si>
  <si>
    <t>20222354430161</t>
  </si>
  <si>
    <t>20222354430171</t>
  </si>
  <si>
    <t>20222354430181</t>
  </si>
  <si>
    <t>20222354430991</t>
  </si>
  <si>
    <t>2022235443111</t>
  </si>
  <si>
    <t>2022235443121</t>
  </si>
  <si>
    <t>2022235443131</t>
  </si>
  <si>
    <t>2022235443141</t>
  </si>
  <si>
    <t>20222354431991</t>
  </si>
  <si>
    <t>2022235443211</t>
  </si>
  <si>
    <t>2022235443221</t>
  </si>
  <si>
    <t>2022235443231</t>
  </si>
  <si>
    <t>2022235443311</t>
  </si>
  <si>
    <t>2022235443321</t>
  </si>
  <si>
    <t>2022235443411</t>
  </si>
  <si>
    <t>2022235443421</t>
  </si>
  <si>
    <t>2022235443431</t>
  </si>
  <si>
    <t>202223545111</t>
  </si>
  <si>
    <t>202223545121</t>
  </si>
  <si>
    <t>202223545131</t>
  </si>
  <si>
    <t>202223545211</t>
  </si>
  <si>
    <t>202223545221</t>
  </si>
  <si>
    <t>202223545231</t>
  </si>
  <si>
    <t>202223545241</t>
  </si>
  <si>
    <t>202223545251</t>
  </si>
  <si>
    <t>202223545261</t>
  </si>
  <si>
    <t>202223545271</t>
  </si>
  <si>
    <t>202223545281</t>
  </si>
  <si>
    <t>202223545291</t>
  </si>
  <si>
    <t>2022235452101</t>
  </si>
  <si>
    <t>2022235452111</t>
  </si>
  <si>
    <t>2022235452121</t>
  </si>
  <si>
    <t>2022235452131</t>
  </si>
  <si>
    <t>2022235452141</t>
  </si>
  <si>
    <t>2022235452151</t>
  </si>
  <si>
    <t>2022235452161</t>
  </si>
  <si>
    <t>2022235452171</t>
  </si>
  <si>
    <t>2022235452181</t>
  </si>
  <si>
    <t>2022235452991</t>
  </si>
  <si>
    <t>202223545311</t>
  </si>
  <si>
    <t>202223545321</t>
  </si>
  <si>
    <t>202223545411</t>
  </si>
  <si>
    <t>202223545511</t>
  </si>
  <si>
    <t>202223545521</t>
  </si>
  <si>
    <t>202223545531</t>
  </si>
  <si>
    <t>2022235455991</t>
  </si>
  <si>
    <t>202223545611</t>
  </si>
  <si>
    <t>202223545621</t>
  </si>
  <si>
    <t>202223545711</t>
  </si>
  <si>
    <t>202223545721</t>
  </si>
  <si>
    <t>202223545731</t>
  </si>
  <si>
    <t>202223545811</t>
  </si>
  <si>
    <t>202223545911</t>
  </si>
  <si>
    <t>202223545921</t>
  </si>
  <si>
    <t>2022235451011</t>
  </si>
  <si>
    <t>2022235451111</t>
  </si>
  <si>
    <t>2022235451121</t>
  </si>
  <si>
    <t>2022235451131</t>
  </si>
  <si>
    <t>2022235451141</t>
  </si>
  <si>
    <t>20222354511991</t>
  </si>
  <si>
    <t>2022235451211</t>
  </si>
  <si>
    <t>2022235451221</t>
  </si>
  <si>
    <t>2022235451231</t>
  </si>
  <si>
    <t>2022235451311</t>
  </si>
  <si>
    <t>2022235451321</t>
  </si>
  <si>
    <t>2022235451331</t>
  </si>
  <si>
    <t>2022235451341</t>
  </si>
  <si>
    <t>2022235451351</t>
  </si>
  <si>
    <t>2022235451361</t>
  </si>
  <si>
    <t>2022235451371</t>
  </si>
  <si>
    <t>2022235451381</t>
  </si>
  <si>
    <t>2022235451391</t>
  </si>
  <si>
    <t>20222354513101</t>
  </si>
  <si>
    <t>20222354513111</t>
  </si>
  <si>
    <t>20222354513991</t>
  </si>
  <si>
    <t>2022235451411</t>
  </si>
  <si>
    <t>2022235451421</t>
  </si>
  <si>
    <t>2022235451431</t>
  </si>
  <si>
    <t>2022235451441</t>
  </si>
  <si>
    <t>2022235451451</t>
  </si>
  <si>
    <t>20222354514991</t>
  </si>
  <si>
    <t>2022235451511</t>
  </si>
  <si>
    <t>2022235451611</t>
  </si>
  <si>
    <t>2022235451621</t>
  </si>
  <si>
    <t>2022235451631</t>
  </si>
  <si>
    <t>2022235451711</t>
  </si>
  <si>
    <t>2022235451712</t>
  </si>
  <si>
    <t>2022235451713</t>
  </si>
  <si>
    <t>2022235451714</t>
  </si>
  <si>
    <t>2022235451715</t>
  </si>
  <si>
    <t>20222354517199</t>
  </si>
  <si>
    <t>2022235451721</t>
  </si>
  <si>
    <t>2022235451722</t>
  </si>
  <si>
    <t>2022235451723</t>
  </si>
  <si>
    <t>2022235451724</t>
  </si>
  <si>
    <t>2022235451725</t>
  </si>
  <si>
    <t>20222354517299</t>
  </si>
  <si>
    <t>2022235451731</t>
  </si>
  <si>
    <t>2022235451732</t>
  </si>
  <si>
    <t>2022235451733</t>
  </si>
  <si>
    <t>2022235451734</t>
  </si>
  <si>
    <t>2022235451735</t>
  </si>
  <si>
    <t>20222354517399</t>
  </si>
  <si>
    <t>2022235451741</t>
  </si>
  <si>
    <t>2022235451742</t>
  </si>
  <si>
    <t>2022235451743</t>
  </si>
  <si>
    <t>2022235451744</t>
  </si>
  <si>
    <t>2022235451745</t>
  </si>
  <si>
    <t>20222354517499</t>
  </si>
  <si>
    <t>2022235451751</t>
  </si>
  <si>
    <t>2022235451752</t>
  </si>
  <si>
    <t>2022235451753</t>
  </si>
  <si>
    <t>2022235451754</t>
  </si>
  <si>
    <t>2022235451755</t>
  </si>
  <si>
    <t>20222354517599</t>
  </si>
  <si>
    <t>2022235451761</t>
  </si>
  <si>
    <t>2022235451762</t>
  </si>
  <si>
    <t>2022235451763</t>
  </si>
  <si>
    <t>2022235451764</t>
  </si>
  <si>
    <t>2022235451765</t>
  </si>
  <si>
    <t>20222354517699</t>
  </si>
  <si>
    <t>2022235451771</t>
  </si>
  <si>
    <t>2022235451772</t>
  </si>
  <si>
    <t>2022235451773</t>
  </si>
  <si>
    <t>2022235451774</t>
  </si>
  <si>
    <t>2022235451775</t>
  </si>
  <si>
    <t>20222354517799</t>
  </si>
  <si>
    <t>2022235451781</t>
  </si>
  <si>
    <t>2022235451782</t>
  </si>
  <si>
    <t>2022235451783</t>
  </si>
  <si>
    <t>2022235451784</t>
  </si>
  <si>
    <t>2022235451785</t>
  </si>
  <si>
    <t>20222354517899</t>
  </si>
  <si>
    <t>2022235451791</t>
  </si>
  <si>
    <t>2022235451792</t>
  </si>
  <si>
    <t>2022235451793</t>
  </si>
  <si>
    <t>2022235451794</t>
  </si>
  <si>
    <t>2022235451795</t>
  </si>
  <si>
    <t>20222354517999</t>
  </si>
  <si>
    <t>20222354517991</t>
  </si>
  <si>
    <t>20222354517992</t>
  </si>
  <si>
    <t>20222354517993</t>
  </si>
  <si>
    <t>20222354517994</t>
  </si>
  <si>
    <t>20222354517995</t>
  </si>
  <si>
    <t>202223545179999</t>
  </si>
  <si>
    <t>2022235451811</t>
  </si>
  <si>
    <t>2022235451821</t>
  </si>
  <si>
    <t>2022235451911</t>
  </si>
  <si>
    <t>2022235451921</t>
  </si>
  <si>
    <t>2022235451931</t>
  </si>
  <si>
    <t>2022235451941</t>
  </si>
  <si>
    <t>2022235451951</t>
  </si>
  <si>
    <t>2022235451961</t>
  </si>
  <si>
    <t>2022235451971</t>
  </si>
  <si>
    <t>2022235451981</t>
  </si>
  <si>
    <t>2022235451991</t>
  </si>
  <si>
    <t>20222354519101</t>
  </si>
  <si>
    <t>20222354519111</t>
  </si>
  <si>
    <t>2022235452011</t>
  </si>
  <si>
    <t>2022235452021</t>
  </si>
  <si>
    <t>2022235452031</t>
  </si>
  <si>
    <t>2022235452041</t>
  </si>
  <si>
    <t>20222354520991</t>
  </si>
  <si>
    <t>20222354521111</t>
  </si>
  <si>
    <t>20222354521211</t>
  </si>
  <si>
    <t>2022235452211</t>
  </si>
  <si>
    <t>2022235452311</t>
  </si>
  <si>
    <t>2022235452321</t>
  </si>
  <si>
    <t>2022235452331</t>
  </si>
  <si>
    <t>2022235452341</t>
  </si>
  <si>
    <t>2022235452351</t>
  </si>
  <si>
    <t>2022235452361</t>
  </si>
  <si>
    <t>2022235452371</t>
  </si>
  <si>
    <t>2022235452381</t>
  </si>
  <si>
    <t>2022235452391</t>
  </si>
  <si>
    <t>20222354523101</t>
  </si>
  <si>
    <t>20222354523111</t>
  </si>
  <si>
    <t>20222354523121</t>
  </si>
  <si>
    <t>20222354523131</t>
  </si>
  <si>
    <t>20222354523141</t>
  </si>
  <si>
    <t>20222354523151</t>
  </si>
  <si>
    <t>20222354523161</t>
  </si>
  <si>
    <t>20222354523171</t>
  </si>
  <si>
    <t>20222354523181</t>
  </si>
  <si>
    <t>20222354523191</t>
  </si>
  <si>
    <t>2022235452411</t>
  </si>
  <si>
    <t>2022235452421</t>
  </si>
  <si>
    <t>2022235452431</t>
  </si>
  <si>
    <t>2022235452441</t>
  </si>
  <si>
    <t>2022235452451</t>
  </si>
  <si>
    <t>2022235452461</t>
  </si>
  <si>
    <t>20222354524991</t>
  </si>
  <si>
    <t>2022235452511</t>
  </si>
  <si>
    <t>2022235452521</t>
  </si>
  <si>
    <t>2022235452631</t>
  </si>
  <si>
    <t>2022235452641</t>
  </si>
  <si>
    <t>2022235452711</t>
  </si>
  <si>
    <t>2022235452811</t>
  </si>
  <si>
    <t>2022235452821</t>
  </si>
  <si>
    <t>2022235452911</t>
  </si>
  <si>
    <t>2022235452921</t>
  </si>
  <si>
    <t>2022235453011</t>
  </si>
  <si>
    <t>2022235453021</t>
  </si>
  <si>
    <t>2022235453031</t>
  </si>
  <si>
    <t>2022235453041</t>
  </si>
  <si>
    <t>2022235453051</t>
  </si>
  <si>
    <t>2022235453061</t>
  </si>
  <si>
    <t>2022235453071</t>
  </si>
  <si>
    <t>2022235453081</t>
  </si>
  <si>
    <t>2022235453091</t>
  </si>
  <si>
    <t>20222354530101</t>
  </si>
  <si>
    <t>20222354530111</t>
  </si>
  <si>
    <t>20222354530121</t>
  </si>
  <si>
    <t>20222354530131</t>
  </si>
  <si>
    <t>20222354530141</t>
  </si>
  <si>
    <t>20222354530151</t>
  </si>
  <si>
    <t>20222354530161</t>
  </si>
  <si>
    <t>20222354530171</t>
  </si>
  <si>
    <t>20222354530181</t>
  </si>
  <si>
    <t>20222354530991</t>
  </si>
  <si>
    <t>2022235453111</t>
  </si>
  <si>
    <t>2022235453121</t>
  </si>
  <si>
    <t>2022235453131</t>
  </si>
  <si>
    <t>2022235453141</t>
  </si>
  <si>
    <t>20222354531991</t>
  </si>
  <si>
    <t>2022235453211</t>
  </si>
  <si>
    <t>2022235453221</t>
  </si>
  <si>
    <t>2022235453231</t>
  </si>
  <si>
    <t>2022235453311</t>
  </si>
  <si>
    <t>2022235453321</t>
  </si>
  <si>
    <t>2022235453411</t>
  </si>
  <si>
    <t>2022235453421</t>
  </si>
  <si>
    <t>2022235453431</t>
  </si>
  <si>
    <t>202223546111</t>
  </si>
  <si>
    <t>202223546121</t>
  </si>
  <si>
    <t>202223546131</t>
  </si>
  <si>
    <t>202223546211</t>
  </si>
  <si>
    <t>202223546221</t>
  </si>
  <si>
    <t>202223546231</t>
  </si>
  <si>
    <t>202223546241</t>
  </si>
  <si>
    <t>202223546251</t>
  </si>
  <si>
    <t>202223546261</t>
  </si>
  <si>
    <t>202223546271</t>
  </si>
  <si>
    <t>202223546281</t>
  </si>
  <si>
    <t>202223546291</t>
  </si>
  <si>
    <t>2022235462101</t>
  </si>
  <si>
    <t>2022235462111</t>
  </si>
  <si>
    <t>2022235462121</t>
  </si>
  <si>
    <t>2022235462131</t>
  </si>
  <si>
    <t>2022235462141</t>
  </si>
  <si>
    <t>2022235462151</t>
  </si>
  <si>
    <t>2022235462161</t>
  </si>
  <si>
    <t>2022235462171</t>
  </si>
  <si>
    <t>2022235462181</t>
  </si>
  <si>
    <t>2022235462991</t>
  </si>
  <si>
    <t>202223546311</t>
  </si>
  <si>
    <t>202223546321</t>
  </si>
  <si>
    <t>202223546411</t>
  </si>
  <si>
    <t>202223546511</t>
  </si>
  <si>
    <t>202223546521</t>
  </si>
  <si>
    <t>202223546531</t>
  </si>
  <si>
    <t>2022235465991</t>
  </si>
  <si>
    <t>202223546611</t>
  </si>
  <si>
    <t>202223546621</t>
  </si>
  <si>
    <t>202223546711</t>
  </si>
  <si>
    <t>202223546721</t>
  </si>
  <si>
    <t>202223546731</t>
  </si>
  <si>
    <t>202223546811</t>
  </si>
  <si>
    <t>202223546911</t>
  </si>
  <si>
    <t>202223546921</t>
  </si>
  <si>
    <t>2022235461011</t>
  </si>
  <si>
    <t>2022235461111</t>
  </si>
  <si>
    <t>2022235461121</t>
  </si>
  <si>
    <t>2022235461131</t>
  </si>
  <si>
    <t>2022235461141</t>
  </si>
  <si>
    <t>20222354611991</t>
  </si>
  <si>
    <t>2022235461211</t>
  </si>
  <si>
    <t>2022235461221</t>
  </si>
  <si>
    <t>2022235461231</t>
  </si>
  <si>
    <t>2022235461311</t>
  </si>
  <si>
    <t>2022235461321</t>
  </si>
  <si>
    <t>2022235461331</t>
  </si>
  <si>
    <t>2022235461341</t>
  </si>
  <si>
    <t>2022235461351</t>
  </si>
  <si>
    <t>2022235461361</t>
  </si>
  <si>
    <t>2022235461371</t>
  </si>
  <si>
    <t>2022235461381</t>
  </si>
  <si>
    <t>2022235461391</t>
  </si>
  <si>
    <t>20222354613101</t>
  </si>
  <si>
    <t>20222354613111</t>
  </si>
  <si>
    <t>20222354613991</t>
  </si>
  <si>
    <t>2022235461411</t>
  </si>
  <si>
    <t>2022235461421</t>
  </si>
  <si>
    <t>2022235461431</t>
  </si>
  <si>
    <t>2022235461441</t>
  </si>
  <si>
    <t>2022235461451</t>
  </si>
  <si>
    <t>20222354614991</t>
  </si>
  <si>
    <t>2022235461511</t>
  </si>
  <si>
    <t>2022235461611</t>
  </si>
  <si>
    <t>2022235461621</t>
  </si>
  <si>
    <t>2022235461631</t>
  </si>
  <si>
    <t>2022235461711</t>
  </si>
  <si>
    <t>2022235461712</t>
  </si>
  <si>
    <t>2022235461713</t>
  </si>
  <si>
    <t>2022235461714</t>
  </si>
  <si>
    <t>2022235461715</t>
  </si>
  <si>
    <t>20222354617199</t>
  </si>
  <si>
    <t>2022235461721</t>
  </si>
  <si>
    <t>2022235461722</t>
  </si>
  <si>
    <t>2022235461723</t>
  </si>
  <si>
    <t>2022235461724</t>
  </si>
  <si>
    <t>2022235461725</t>
  </si>
  <si>
    <t>20222354617299</t>
  </si>
  <si>
    <t>2022235461731</t>
  </si>
  <si>
    <t>2022235461732</t>
  </si>
  <si>
    <t>2022235461733</t>
  </si>
  <si>
    <t>2022235461734</t>
  </si>
  <si>
    <t>2022235461735</t>
  </si>
  <si>
    <t>20222354617399</t>
  </si>
  <si>
    <t>2022235461741</t>
  </si>
  <si>
    <t>2022235461742</t>
  </si>
  <si>
    <t>2022235461743</t>
  </si>
  <si>
    <t>2022235461744</t>
  </si>
  <si>
    <t>2022235461745</t>
  </si>
  <si>
    <t>20222354617499</t>
  </si>
  <si>
    <t>2022235461751</t>
  </si>
  <si>
    <t>2022235461752</t>
  </si>
  <si>
    <t>2022235461753</t>
  </si>
  <si>
    <t>2022235461754</t>
  </si>
  <si>
    <t>2022235461755</t>
  </si>
  <si>
    <t>20222354617599</t>
  </si>
  <si>
    <t>2022235461761</t>
  </si>
  <si>
    <t>2022235461762</t>
  </si>
  <si>
    <t>2022235461763</t>
  </si>
  <si>
    <t>2022235461764</t>
  </si>
  <si>
    <t>2022235461765</t>
  </si>
  <si>
    <t>20222354617699</t>
  </si>
  <si>
    <t>2022235461771</t>
  </si>
  <si>
    <t>2022235461772</t>
  </si>
  <si>
    <t>2022235461773</t>
  </si>
  <si>
    <t>2022235461774</t>
  </si>
  <si>
    <t>2022235461775</t>
  </si>
  <si>
    <t>20222354617799</t>
  </si>
  <si>
    <t>2022235461781</t>
  </si>
  <si>
    <t>2022235461782</t>
  </si>
  <si>
    <t>2022235461783</t>
  </si>
  <si>
    <t>2022235461784</t>
  </si>
  <si>
    <t>2022235461785</t>
  </si>
  <si>
    <t>20222354617899</t>
  </si>
  <si>
    <t>2022235461791</t>
  </si>
  <si>
    <t>2022235461792</t>
  </si>
  <si>
    <t>2022235461793</t>
  </si>
  <si>
    <t>2022235461794</t>
  </si>
  <si>
    <t>2022235461795</t>
  </si>
  <si>
    <t>20222354617999</t>
  </si>
  <si>
    <t>20222354617991</t>
  </si>
  <si>
    <t>20222354617992</t>
  </si>
  <si>
    <t>20222354617993</t>
  </si>
  <si>
    <t>20222354617994</t>
  </si>
  <si>
    <t>20222354617995</t>
  </si>
  <si>
    <t>202223546179999</t>
  </si>
  <si>
    <t>2022235461811</t>
  </si>
  <si>
    <t>2022235461821</t>
  </si>
  <si>
    <t>2022235461911</t>
  </si>
  <si>
    <t>2022235461921</t>
  </si>
  <si>
    <t>2022235461931</t>
  </si>
  <si>
    <t>2022235461941</t>
  </si>
  <si>
    <t>2022235461951</t>
  </si>
  <si>
    <t>2022235461961</t>
  </si>
  <si>
    <t>2022235461971</t>
  </si>
  <si>
    <t>2022235461981</t>
  </si>
  <si>
    <t>2022235461991</t>
  </si>
  <si>
    <t>20222354619101</t>
  </si>
  <si>
    <t>20222354619111</t>
  </si>
  <si>
    <t>2022235462011</t>
  </si>
  <si>
    <t>2022235462021</t>
  </si>
  <si>
    <t>2022235462031</t>
  </si>
  <si>
    <t>2022235462041</t>
  </si>
  <si>
    <t>20222354620991</t>
  </si>
  <si>
    <t>20222354621111</t>
  </si>
  <si>
    <t>20222354621211</t>
  </si>
  <si>
    <t>2022235462211</t>
  </si>
  <si>
    <t>2022235462311</t>
  </si>
  <si>
    <t>2022235462321</t>
  </si>
  <si>
    <t>2022235462331</t>
  </si>
  <si>
    <t>2022235462341</t>
  </si>
  <si>
    <t>2022235462351</t>
  </si>
  <si>
    <t>2022235462361</t>
  </si>
  <si>
    <t>2022235462371</t>
  </si>
  <si>
    <t>2022235462381</t>
  </si>
  <si>
    <t>2022235462391</t>
  </si>
  <si>
    <t>20222354623101</t>
  </si>
  <si>
    <t>20222354623111</t>
  </si>
  <si>
    <t>20222354623121</t>
  </si>
  <si>
    <t>20222354623131</t>
  </si>
  <si>
    <t>20222354623141</t>
  </si>
  <si>
    <t>20222354623151</t>
  </si>
  <si>
    <t>20222354623161</t>
  </si>
  <si>
    <t>20222354623171</t>
  </si>
  <si>
    <t>20222354623181</t>
  </si>
  <si>
    <t>20222354623191</t>
  </si>
  <si>
    <t>2022235462411</t>
  </si>
  <si>
    <t>2022235462421</t>
  </si>
  <si>
    <t>2022235462431</t>
  </si>
  <si>
    <t>2022235462441</t>
  </si>
  <si>
    <t>2022235462451</t>
  </si>
  <si>
    <t>2022235462461</t>
  </si>
  <si>
    <t>20222354624991</t>
  </si>
  <si>
    <t>2022235462511</t>
  </si>
  <si>
    <t>2022235462521</t>
  </si>
  <si>
    <t>2022235462631</t>
  </si>
  <si>
    <t>2022235462641</t>
  </si>
  <si>
    <t>2022235462711</t>
  </si>
  <si>
    <t>2022235462811</t>
  </si>
  <si>
    <t>2022235462821</t>
  </si>
  <si>
    <t>2022235462911</t>
  </si>
  <si>
    <t>2022235462921</t>
  </si>
  <si>
    <t>2022235463011</t>
  </si>
  <si>
    <t>2022235463021</t>
  </si>
  <si>
    <t>2022235463031</t>
  </si>
  <si>
    <t>2022235463041</t>
  </si>
  <si>
    <t>2022235463051</t>
  </si>
  <si>
    <t>2022235463061</t>
  </si>
  <si>
    <t>2022235463071</t>
  </si>
  <si>
    <t>2022235463081</t>
  </si>
  <si>
    <t>2022235463091</t>
  </si>
  <si>
    <t>20222354630101</t>
  </si>
  <si>
    <t>20222354630111</t>
  </si>
  <si>
    <t>20222354630121</t>
  </si>
  <si>
    <t>20222354630131</t>
  </si>
  <si>
    <t>20222354630141</t>
  </si>
  <si>
    <t>20222354630151</t>
  </si>
  <si>
    <t>20222354630161</t>
  </si>
  <si>
    <t>20222354630171</t>
  </si>
  <si>
    <t>20222354630181</t>
  </si>
  <si>
    <t>20222354630991</t>
  </si>
  <si>
    <t>2022235463111</t>
  </si>
  <si>
    <t>2022235463121</t>
  </si>
  <si>
    <t>2022235463131</t>
  </si>
  <si>
    <t>2022235463141</t>
  </si>
  <si>
    <t>20222354631991</t>
  </si>
  <si>
    <t>2022235463211</t>
  </si>
  <si>
    <t>2022235463221</t>
  </si>
  <si>
    <t>2022235463231</t>
  </si>
  <si>
    <t>2022235463311</t>
  </si>
  <si>
    <t>2022235463321</t>
  </si>
  <si>
    <t>2022235463411</t>
  </si>
  <si>
    <t>2022235463421</t>
  </si>
  <si>
    <t>2022235463431</t>
  </si>
  <si>
    <t>202223548111</t>
  </si>
  <si>
    <t>202223548121</t>
  </si>
  <si>
    <t>202223548131</t>
  </si>
  <si>
    <t>202223548211</t>
  </si>
  <si>
    <t>202223548221</t>
  </si>
  <si>
    <t>202223548231</t>
  </si>
  <si>
    <t>202223548241</t>
  </si>
  <si>
    <t>202223548251</t>
  </si>
  <si>
    <t>202223548261</t>
  </si>
  <si>
    <t>202223548271</t>
  </si>
  <si>
    <t>202223548281</t>
  </si>
  <si>
    <t>202223548291</t>
  </si>
  <si>
    <t>2022235482101</t>
  </si>
  <si>
    <t>2022235482111</t>
  </si>
  <si>
    <t>2022235482121</t>
  </si>
  <si>
    <t>2022235482131</t>
  </si>
  <si>
    <t>2022235482141</t>
  </si>
  <si>
    <t>2022235482151</t>
  </si>
  <si>
    <t>2022235482161</t>
  </si>
  <si>
    <t>2022235482171</t>
  </si>
  <si>
    <t>2022235482181</t>
  </si>
  <si>
    <t>2022235482991</t>
  </si>
  <si>
    <t>202223548311</t>
  </si>
  <si>
    <t>202223548321</t>
  </si>
  <si>
    <t>202223548411</t>
  </si>
  <si>
    <t>202223548511</t>
  </si>
  <si>
    <t>202223548521</t>
  </si>
  <si>
    <t>202223548531</t>
  </si>
  <si>
    <t>2022235485991</t>
  </si>
  <si>
    <t>202223548611</t>
  </si>
  <si>
    <t>202223548621</t>
  </si>
  <si>
    <t>202223548711</t>
  </si>
  <si>
    <t>202223548721</t>
  </si>
  <si>
    <t>202223548731</t>
  </si>
  <si>
    <t>202223548811</t>
  </si>
  <si>
    <t>202223548911</t>
  </si>
  <si>
    <t>202223548921</t>
  </si>
  <si>
    <t>2022235481011</t>
  </si>
  <si>
    <t>2022235481111</t>
  </si>
  <si>
    <t>2022235481121</t>
  </si>
  <si>
    <t>2022235481131</t>
  </si>
  <si>
    <t>2022235481141</t>
  </si>
  <si>
    <t>20222354811991</t>
  </si>
  <si>
    <t>2022235481211</t>
  </si>
  <si>
    <t>2022235481221</t>
  </si>
  <si>
    <t>2022235481231</t>
  </si>
  <si>
    <t>2022235481311</t>
  </si>
  <si>
    <t>2022235481321</t>
  </si>
  <si>
    <t>2022235481331</t>
  </si>
  <si>
    <t>2022235481341</t>
  </si>
  <si>
    <t>2022235481351</t>
  </si>
  <si>
    <t>2022235481361</t>
  </si>
  <si>
    <t>2022235481371</t>
  </si>
  <si>
    <t>2022235481381</t>
  </si>
  <si>
    <t>2022235481391</t>
  </si>
  <si>
    <t>20222354813101</t>
  </si>
  <si>
    <t>20222354813111</t>
  </si>
  <si>
    <t>20222354813991</t>
  </si>
  <si>
    <t>2022235481411</t>
  </si>
  <si>
    <t>2022235481421</t>
  </si>
  <si>
    <t>2022235481431</t>
  </si>
  <si>
    <t>2022235481441</t>
  </si>
  <si>
    <t>2022235481451</t>
  </si>
  <si>
    <t>20222354814991</t>
  </si>
  <si>
    <t>2022235481511</t>
  </si>
  <si>
    <t>2022235481611</t>
  </si>
  <si>
    <t>2022235481621</t>
  </si>
  <si>
    <t>2022235481631</t>
  </si>
  <si>
    <t>2022235481711</t>
  </si>
  <si>
    <t>2022235481712</t>
  </si>
  <si>
    <t>2022235481713</t>
  </si>
  <si>
    <t>2022235481714</t>
  </si>
  <si>
    <t>2022235481715</t>
  </si>
  <si>
    <t>20222354817199</t>
  </si>
  <si>
    <t>2022235481721</t>
  </si>
  <si>
    <t>2022235481722</t>
  </si>
  <si>
    <t>2022235481723</t>
  </si>
  <si>
    <t>2022235481724</t>
  </si>
  <si>
    <t>2022235481725</t>
  </si>
  <si>
    <t>20222354817299</t>
  </si>
  <si>
    <t>2022235481731</t>
  </si>
  <si>
    <t>2022235481732</t>
  </si>
  <si>
    <t>2022235481733</t>
  </si>
  <si>
    <t>2022235481734</t>
  </si>
  <si>
    <t>2022235481735</t>
  </si>
  <si>
    <t>20222354817399</t>
  </si>
  <si>
    <t>2022235481741</t>
  </si>
  <si>
    <t>2022235481742</t>
  </si>
  <si>
    <t>2022235481743</t>
  </si>
  <si>
    <t>2022235481744</t>
  </si>
  <si>
    <t>2022235481745</t>
  </si>
  <si>
    <t>20222354817499</t>
  </si>
  <si>
    <t>2022235481751</t>
  </si>
  <si>
    <t>2022235481752</t>
  </si>
  <si>
    <t>2022235481753</t>
  </si>
  <si>
    <t>2022235481754</t>
  </si>
  <si>
    <t>2022235481755</t>
  </si>
  <si>
    <t>20222354817599</t>
  </si>
  <si>
    <t>2022235481761</t>
  </si>
  <si>
    <t>2022235481762</t>
  </si>
  <si>
    <t>2022235481763</t>
  </si>
  <si>
    <t>2022235481764</t>
  </si>
  <si>
    <t>2022235481765</t>
  </si>
  <si>
    <t>20222354817699</t>
  </si>
  <si>
    <t>2022235481771</t>
  </si>
  <si>
    <t>2022235481772</t>
  </si>
  <si>
    <t>2022235481773</t>
  </si>
  <si>
    <t>2022235481774</t>
  </si>
  <si>
    <t>2022235481775</t>
  </si>
  <si>
    <t>20222354817799</t>
  </si>
  <si>
    <t>2022235481781</t>
  </si>
  <si>
    <t>2022235481782</t>
  </si>
  <si>
    <t>2022235481783</t>
  </si>
  <si>
    <t>2022235481784</t>
  </si>
  <si>
    <t>2022235481785</t>
  </si>
  <si>
    <t>20222354817899</t>
  </si>
  <si>
    <t>2022235481791</t>
  </si>
  <si>
    <t>2022235481792</t>
  </si>
  <si>
    <t>2022235481793</t>
  </si>
  <si>
    <t>2022235481794</t>
  </si>
  <si>
    <t>2022235481795</t>
  </si>
  <si>
    <t>20222354817999</t>
  </si>
  <si>
    <t>20222354817991</t>
  </si>
  <si>
    <t>20222354817992</t>
  </si>
  <si>
    <t>20222354817993</t>
  </si>
  <si>
    <t>20222354817994</t>
  </si>
  <si>
    <t>20222354817995</t>
  </si>
  <si>
    <t>202223548179999</t>
  </si>
  <si>
    <t>2022235481811</t>
  </si>
  <si>
    <t>2022235481821</t>
  </si>
  <si>
    <t>2022235481911</t>
  </si>
  <si>
    <t>2022235481921</t>
  </si>
  <si>
    <t>2022235481931</t>
  </si>
  <si>
    <t>2022235481941</t>
  </si>
  <si>
    <t>2022235481951</t>
  </si>
  <si>
    <t>2022235481961</t>
  </si>
  <si>
    <t>2022235481971</t>
  </si>
  <si>
    <t>2022235481981</t>
  </si>
  <si>
    <t>2022235481991</t>
  </si>
  <si>
    <t>20222354819101</t>
  </si>
  <si>
    <t>20222354819111</t>
  </si>
  <si>
    <t>2022235482011</t>
  </si>
  <si>
    <t>2022235482021</t>
  </si>
  <si>
    <t>2022235482031</t>
  </si>
  <si>
    <t>2022235482041</t>
  </si>
  <si>
    <t>20222354820991</t>
  </si>
  <si>
    <t>20222354821111</t>
  </si>
  <si>
    <t>20222354821211</t>
  </si>
  <si>
    <t>2022235482211</t>
  </si>
  <si>
    <t>2022235482311</t>
  </si>
  <si>
    <t>2022235482321</t>
  </si>
  <si>
    <t>2022235482331</t>
  </si>
  <si>
    <t>2022235482341</t>
  </si>
  <si>
    <t>2022235482351</t>
  </si>
  <si>
    <t>2022235482361</t>
  </si>
  <si>
    <t>2022235482371</t>
  </si>
  <si>
    <t>2022235482381</t>
  </si>
  <si>
    <t>2022235482391</t>
  </si>
  <si>
    <t>20222354823101</t>
  </si>
  <si>
    <t>20222354823111</t>
  </si>
  <si>
    <t>20222354823121</t>
  </si>
  <si>
    <t>20222354823131</t>
  </si>
  <si>
    <t>20222354823141</t>
  </si>
  <si>
    <t>20222354823151</t>
  </si>
  <si>
    <t>20222354823161</t>
  </si>
  <si>
    <t>20222354823171</t>
  </si>
  <si>
    <t>20222354823181</t>
  </si>
  <si>
    <t>20222354823191</t>
  </si>
  <si>
    <t>2022235482411</t>
  </si>
  <si>
    <t>2022235482421</t>
  </si>
  <si>
    <t>2022235482431</t>
  </si>
  <si>
    <t>2022235482441</t>
  </si>
  <si>
    <t>2022235482451</t>
  </si>
  <si>
    <t>2022235482461</t>
  </si>
  <si>
    <t>20222354824991</t>
  </si>
  <si>
    <t>2022235482511</t>
  </si>
  <si>
    <t>2022235482521</t>
  </si>
  <si>
    <t>2022235482631</t>
  </si>
  <si>
    <t>2022235482641</t>
  </si>
  <si>
    <t>2022235482711</t>
  </si>
  <si>
    <t>2022235482811</t>
  </si>
  <si>
    <t>2022235482821</t>
  </si>
  <si>
    <t>2022235482911</t>
  </si>
  <si>
    <t>2022235482921</t>
  </si>
  <si>
    <t>2022235483011</t>
  </si>
  <si>
    <t>2022235483021</t>
  </si>
  <si>
    <t>2022235483031</t>
  </si>
  <si>
    <t>2022235483041</t>
  </si>
  <si>
    <t>2022235483051</t>
  </si>
  <si>
    <t>2022235483061</t>
  </si>
  <si>
    <t>2022235483071</t>
  </si>
  <si>
    <t>2022235483081</t>
  </si>
  <si>
    <t>2022235483091</t>
  </si>
  <si>
    <t>20222354830101</t>
  </si>
  <si>
    <t>20222354830111</t>
  </si>
  <si>
    <t>20222354830121</t>
  </si>
  <si>
    <t>20222354830131</t>
  </si>
  <si>
    <t>20222354830141</t>
  </si>
  <si>
    <t>20222354830151</t>
  </si>
  <si>
    <t>20222354830161</t>
  </si>
  <si>
    <t>20222354830171</t>
  </si>
  <si>
    <t>20222354830181</t>
  </si>
  <si>
    <t>20222354830991</t>
  </si>
  <si>
    <t>2022235483111</t>
  </si>
  <si>
    <t>2022235483121</t>
  </si>
  <si>
    <t>2022235483131</t>
  </si>
  <si>
    <t>2022235483141</t>
  </si>
  <si>
    <t>20222354831991</t>
  </si>
  <si>
    <t>2022235483211</t>
  </si>
  <si>
    <t>2022235483221</t>
  </si>
  <si>
    <t>2022235483231</t>
  </si>
  <si>
    <t>2022235483311</t>
  </si>
  <si>
    <t>2022235483321</t>
  </si>
  <si>
    <t>2022235483411</t>
  </si>
  <si>
    <t>2022235483421</t>
  </si>
  <si>
    <t>2022235483431</t>
  </si>
  <si>
    <t>202223550111</t>
  </si>
  <si>
    <t>202223550121</t>
  </si>
  <si>
    <t>202223550131</t>
  </si>
  <si>
    <t>202223550211</t>
  </si>
  <si>
    <t>202223550221</t>
  </si>
  <si>
    <t>202223550231</t>
  </si>
  <si>
    <t>202223550241</t>
  </si>
  <si>
    <t>202223550251</t>
  </si>
  <si>
    <t>202223550261</t>
  </si>
  <si>
    <t>202223550271</t>
  </si>
  <si>
    <t>202223550281</t>
  </si>
  <si>
    <t>202223550291</t>
  </si>
  <si>
    <t>2022235502101</t>
  </si>
  <si>
    <t>2022235502111</t>
  </si>
  <si>
    <t>2022235502121</t>
  </si>
  <si>
    <t>2022235502131</t>
  </si>
  <si>
    <t>2022235502141</t>
  </si>
  <si>
    <t>2022235502151</t>
  </si>
  <si>
    <t>2022235502161</t>
  </si>
  <si>
    <t>2022235502171</t>
  </si>
  <si>
    <t>2022235502181</t>
  </si>
  <si>
    <t>2022235502991</t>
  </si>
  <si>
    <t>202223550311</t>
  </si>
  <si>
    <t>202223550321</t>
  </si>
  <si>
    <t>202223550411</t>
  </si>
  <si>
    <t>202223550511</t>
  </si>
  <si>
    <t>202223550521</t>
  </si>
  <si>
    <t>202223550531</t>
  </si>
  <si>
    <t>2022235505991</t>
  </si>
  <si>
    <t>202223550611</t>
  </si>
  <si>
    <t>202223550621</t>
  </si>
  <si>
    <t>202223550711</t>
  </si>
  <si>
    <t>202223550721</t>
  </si>
  <si>
    <t>202223550731</t>
  </si>
  <si>
    <t>202223550811</t>
  </si>
  <si>
    <t>202223550911</t>
  </si>
  <si>
    <t>202223550921</t>
  </si>
  <si>
    <t>2022235501011</t>
  </si>
  <si>
    <t>2022235501111</t>
  </si>
  <si>
    <t>2022235501121</t>
  </si>
  <si>
    <t>2022235501131</t>
  </si>
  <si>
    <t>2022235501141</t>
  </si>
  <si>
    <t>20222355011991</t>
  </si>
  <si>
    <t>2022235501211</t>
  </si>
  <si>
    <t>2022235501221</t>
  </si>
  <si>
    <t>2022235501231</t>
  </si>
  <si>
    <t>2022235501311</t>
  </si>
  <si>
    <t>2022235501321</t>
  </si>
  <si>
    <t>2022235501331</t>
  </si>
  <si>
    <t>2022235501341</t>
  </si>
  <si>
    <t>2022235501351</t>
  </si>
  <si>
    <t>2022235501361</t>
  </si>
  <si>
    <t>2022235501371</t>
  </si>
  <si>
    <t>2022235501381</t>
  </si>
  <si>
    <t>2022235501391</t>
  </si>
  <si>
    <t>20222355013101</t>
  </si>
  <si>
    <t>20222355013111</t>
  </si>
  <si>
    <t>20222355013991</t>
  </si>
  <si>
    <t>2022235501411</t>
  </si>
  <si>
    <t>2022235501421</t>
  </si>
  <si>
    <t>2022235501431</t>
  </si>
  <si>
    <t>2022235501441</t>
  </si>
  <si>
    <t>2022235501451</t>
  </si>
  <si>
    <t>20222355014991</t>
  </si>
  <si>
    <t>2022235501511</t>
  </si>
  <si>
    <t>2022235501611</t>
  </si>
  <si>
    <t>2022235501621</t>
  </si>
  <si>
    <t>2022235501631</t>
  </si>
  <si>
    <t>2022235501711</t>
  </si>
  <si>
    <t>2022235501712</t>
  </si>
  <si>
    <t>2022235501713</t>
  </si>
  <si>
    <t>2022235501714</t>
  </si>
  <si>
    <t>2022235501715</t>
  </si>
  <si>
    <t>20222355017199</t>
  </si>
  <si>
    <t>2022235501721</t>
  </si>
  <si>
    <t>2022235501722</t>
  </si>
  <si>
    <t>2022235501723</t>
  </si>
  <si>
    <t>2022235501724</t>
  </si>
  <si>
    <t>2022235501725</t>
  </si>
  <si>
    <t>20222355017299</t>
  </si>
  <si>
    <t>2022235501731</t>
  </si>
  <si>
    <t>2022235501732</t>
  </si>
  <si>
    <t>2022235501733</t>
  </si>
  <si>
    <t>2022235501734</t>
  </si>
  <si>
    <t>2022235501735</t>
  </si>
  <si>
    <t>20222355017399</t>
  </si>
  <si>
    <t>2022235501741</t>
  </si>
  <si>
    <t>2022235501742</t>
  </si>
  <si>
    <t>2022235501743</t>
  </si>
  <si>
    <t>2022235501744</t>
  </si>
  <si>
    <t>2022235501745</t>
  </si>
  <si>
    <t>20222355017499</t>
  </si>
  <si>
    <t>2022235501751</t>
  </si>
  <si>
    <t>2022235501752</t>
  </si>
  <si>
    <t>2022235501753</t>
  </si>
  <si>
    <t>2022235501754</t>
  </si>
  <si>
    <t>2022235501755</t>
  </si>
  <si>
    <t>20222355017599</t>
  </si>
  <si>
    <t>2022235501761</t>
  </si>
  <si>
    <t>2022235501762</t>
  </si>
  <si>
    <t>2022235501763</t>
  </si>
  <si>
    <t>2022235501764</t>
  </si>
  <si>
    <t>2022235501765</t>
  </si>
  <si>
    <t>20222355017699</t>
  </si>
  <si>
    <t>2022235501771</t>
  </si>
  <si>
    <t>2022235501772</t>
  </si>
  <si>
    <t>2022235501773</t>
  </si>
  <si>
    <t>2022235501774</t>
  </si>
  <si>
    <t>2022235501775</t>
  </si>
  <si>
    <t>20222355017799</t>
  </si>
  <si>
    <t>2022235501781</t>
  </si>
  <si>
    <t>2022235501782</t>
  </si>
  <si>
    <t>2022235501783</t>
  </si>
  <si>
    <t>2022235501784</t>
  </si>
  <si>
    <t>2022235501785</t>
  </si>
  <si>
    <t>20222355017899</t>
  </si>
  <si>
    <t>2022235501791</t>
  </si>
  <si>
    <t>2022235501792</t>
  </si>
  <si>
    <t>2022235501793</t>
  </si>
  <si>
    <t>2022235501794</t>
  </si>
  <si>
    <t>2022235501795</t>
  </si>
  <si>
    <t>20222355017999</t>
  </si>
  <si>
    <t>20222355017991</t>
  </si>
  <si>
    <t>20222355017992</t>
  </si>
  <si>
    <t>20222355017993</t>
  </si>
  <si>
    <t>20222355017994</t>
  </si>
  <si>
    <t>20222355017995</t>
  </si>
  <si>
    <t>202223550179999</t>
  </si>
  <si>
    <t>2022235501811</t>
  </si>
  <si>
    <t>2022235501821</t>
  </si>
  <si>
    <t>2022235501911</t>
  </si>
  <si>
    <t>2022235501921</t>
  </si>
  <si>
    <t>2022235501931</t>
  </si>
  <si>
    <t>2022235501941</t>
  </si>
  <si>
    <t>2022235501951</t>
  </si>
  <si>
    <t>2022235501961</t>
  </si>
  <si>
    <t>2022235501971</t>
  </si>
  <si>
    <t>2022235501981</t>
  </si>
  <si>
    <t>2022235501991</t>
  </si>
  <si>
    <t>20222355019101</t>
  </si>
  <si>
    <t>20222355019111</t>
  </si>
  <si>
    <t>2022235502011</t>
  </si>
  <si>
    <t>2022235502021</t>
  </si>
  <si>
    <t>2022235502031</t>
  </si>
  <si>
    <t>2022235502041</t>
  </si>
  <si>
    <t>20222355020991</t>
  </si>
  <si>
    <t>20222355021111</t>
  </si>
  <si>
    <t>20222355021211</t>
  </si>
  <si>
    <t>2022235502211</t>
  </si>
  <si>
    <t>2022235502311</t>
  </si>
  <si>
    <t>2022235502321</t>
  </si>
  <si>
    <t>2022235502331</t>
  </si>
  <si>
    <t>2022235502341</t>
  </si>
  <si>
    <t>2022235502351</t>
  </si>
  <si>
    <t>2022235502361</t>
  </si>
  <si>
    <t>2022235502371</t>
  </si>
  <si>
    <t>2022235502381</t>
  </si>
  <si>
    <t>2022235502391</t>
  </si>
  <si>
    <t>20222355023101</t>
  </si>
  <si>
    <t>20222355023111</t>
  </si>
  <si>
    <t>20222355023121</t>
  </si>
  <si>
    <t>20222355023131</t>
  </si>
  <si>
    <t>20222355023141</t>
  </si>
  <si>
    <t>20222355023151</t>
  </si>
  <si>
    <t>20222355023161</t>
  </si>
  <si>
    <t>20222355023171</t>
  </si>
  <si>
    <t>20222355023181</t>
  </si>
  <si>
    <t>20222355023191</t>
  </si>
  <si>
    <t>2022235502411</t>
  </si>
  <si>
    <t>2022235502421</t>
  </si>
  <si>
    <t>2022235502431</t>
  </si>
  <si>
    <t>2022235502441</t>
  </si>
  <si>
    <t>2022235502451</t>
  </si>
  <si>
    <t>2022235502461</t>
  </si>
  <si>
    <t>20222355024991</t>
  </si>
  <si>
    <t>2022235502511</t>
  </si>
  <si>
    <t>2022235502521</t>
  </si>
  <si>
    <t>2022235502631</t>
  </si>
  <si>
    <t>2022235502641</t>
  </si>
  <si>
    <t>2022235502711</t>
  </si>
  <si>
    <t>2022235502811</t>
  </si>
  <si>
    <t>2022235502821</t>
  </si>
  <si>
    <t>2022235502911</t>
  </si>
  <si>
    <t>2022235502921</t>
  </si>
  <si>
    <t>2022235503011</t>
  </si>
  <si>
    <t>2022235503021</t>
  </si>
  <si>
    <t>2022235503031</t>
  </si>
  <si>
    <t>2022235503041</t>
  </si>
  <si>
    <t>2022235503051</t>
  </si>
  <si>
    <t>2022235503061</t>
  </si>
  <si>
    <t>2022235503071</t>
  </si>
  <si>
    <t>2022235503081</t>
  </si>
  <si>
    <t>2022235503091</t>
  </si>
  <si>
    <t>20222355030101</t>
  </si>
  <si>
    <t>20222355030111</t>
  </si>
  <si>
    <t>20222355030121</t>
  </si>
  <si>
    <t>20222355030131</t>
  </si>
  <si>
    <t>20222355030141</t>
  </si>
  <si>
    <t>20222355030151</t>
  </si>
  <si>
    <t>20222355030161</t>
  </si>
  <si>
    <t>20222355030171</t>
  </si>
  <si>
    <t>20222355030181</t>
  </si>
  <si>
    <t>20222355030991</t>
  </si>
  <si>
    <t>2022235503111</t>
  </si>
  <si>
    <t>2022235503121</t>
  </si>
  <si>
    <t>2022235503131</t>
  </si>
  <si>
    <t>2022235503141</t>
  </si>
  <si>
    <t>20222355031991</t>
  </si>
  <si>
    <t>2022235503211</t>
  </si>
  <si>
    <t>2022235503221</t>
  </si>
  <si>
    <t>2022235503231</t>
  </si>
  <si>
    <t>2022235503311</t>
  </si>
  <si>
    <t>2022235503321</t>
  </si>
  <si>
    <t>2022235503411</t>
  </si>
  <si>
    <t>2022235503421</t>
  </si>
  <si>
    <t>2022235503431</t>
  </si>
  <si>
    <t>202223552111</t>
  </si>
  <si>
    <t>202223552121</t>
  </si>
  <si>
    <t>202223552131</t>
  </si>
  <si>
    <t>202223552211</t>
  </si>
  <si>
    <t>202223552221</t>
  </si>
  <si>
    <t>202223552231</t>
  </si>
  <si>
    <t>202223552241</t>
  </si>
  <si>
    <t>202223552251</t>
  </si>
  <si>
    <t>202223552261</t>
  </si>
  <si>
    <t>202223552271</t>
  </si>
  <si>
    <t>202223552281</t>
  </si>
  <si>
    <t>202223552291</t>
  </si>
  <si>
    <t>2022235522101</t>
  </si>
  <si>
    <t>2022235522111</t>
  </si>
  <si>
    <t>2022235522121</t>
  </si>
  <si>
    <t>2022235522131</t>
  </si>
  <si>
    <t>2022235522141</t>
  </si>
  <si>
    <t>2022235522151</t>
  </si>
  <si>
    <t>2022235522161</t>
  </si>
  <si>
    <t>2022235522171</t>
  </si>
  <si>
    <t>2022235522181</t>
  </si>
  <si>
    <t>2022235522991</t>
  </si>
  <si>
    <t>202223552311</t>
  </si>
  <si>
    <t>202223552321</t>
  </si>
  <si>
    <t>202223552411</t>
  </si>
  <si>
    <t>202223552511</t>
  </si>
  <si>
    <t>202223552521</t>
  </si>
  <si>
    <t>202223552531</t>
  </si>
  <si>
    <t>2022235525991</t>
  </si>
  <si>
    <t>202223552611</t>
  </si>
  <si>
    <t>202223552621</t>
  </si>
  <si>
    <t>202223552711</t>
  </si>
  <si>
    <t>202223552721</t>
  </si>
  <si>
    <t>202223552731</t>
  </si>
  <si>
    <t>202223552811</t>
  </si>
  <si>
    <t>202223552911</t>
  </si>
  <si>
    <t>202223552921</t>
  </si>
  <si>
    <t>2022235521011</t>
  </si>
  <si>
    <t>2022235521111</t>
  </si>
  <si>
    <t>2022235521121</t>
  </si>
  <si>
    <t>2022235521131</t>
  </si>
  <si>
    <t>2022235521141</t>
  </si>
  <si>
    <t>20222355211991</t>
  </si>
  <si>
    <t>2022235521211</t>
  </si>
  <si>
    <t>2022235521221</t>
  </si>
  <si>
    <t>2022235521231</t>
  </si>
  <si>
    <t>2022235521311</t>
  </si>
  <si>
    <t>2022235521321</t>
  </si>
  <si>
    <t>2022235521331</t>
  </si>
  <si>
    <t>2022235521341</t>
  </si>
  <si>
    <t>2022235521351</t>
  </si>
  <si>
    <t>2022235521361</t>
  </si>
  <si>
    <t>2022235521371</t>
  </si>
  <si>
    <t>2022235521381</t>
  </si>
  <si>
    <t>2022235521391</t>
  </si>
  <si>
    <t>20222355213101</t>
  </si>
  <si>
    <t>20222355213111</t>
  </si>
  <si>
    <t>20222355213991</t>
  </si>
  <si>
    <t>2022235521411</t>
  </si>
  <si>
    <t>2022235521421</t>
  </si>
  <si>
    <t>2022235521431</t>
  </si>
  <si>
    <t>2022235521441</t>
  </si>
  <si>
    <t>2022235521451</t>
  </si>
  <si>
    <t>20222355214991</t>
  </si>
  <si>
    <t>2022235521511</t>
  </si>
  <si>
    <t>2022235521611</t>
  </si>
  <si>
    <t>2022235521621</t>
  </si>
  <si>
    <t>2022235521631</t>
  </si>
  <si>
    <t>2022235521711</t>
  </si>
  <si>
    <t>2022235521712</t>
  </si>
  <si>
    <t>2022235521713</t>
  </si>
  <si>
    <t>2022235521714</t>
  </si>
  <si>
    <t>2022235521715</t>
  </si>
  <si>
    <t>20222355217199</t>
  </si>
  <si>
    <t>2022235521721</t>
  </si>
  <si>
    <t>2022235521722</t>
  </si>
  <si>
    <t>2022235521723</t>
  </si>
  <si>
    <t>2022235521724</t>
  </si>
  <si>
    <t>2022235521725</t>
  </si>
  <si>
    <t>20222355217299</t>
  </si>
  <si>
    <t>2022235521731</t>
  </si>
  <si>
    <t>2022235521732</t>
  </si>
  <si>
    <t>2022235521733</t>
  </si>
  <si>
    <t>2022235521734</t>
  </si>
  <si>
    <t>2022235521735</t>
  </si>
  <si>
    <t>20222355217399</t>
  </si>
  <si>
    <t>2022235521741</t>
  </si>
  <si>
    <t>2022235521742</t>
  </si>
  <si>
    <t>2022235521743</t>
  </si>
  <si>
    <t>2022235521744</t>
  </si>
  <si>
    <t>2022235521745</t>
  </si>
  <si>
    <t>20222355217499</t>
  </si>
  <si>
    <t>2022235521751</t>
  </si>
  <si>
    <t>2022235521752</t>
  </si>
  <si>
    <t>2022235521753</t>
  </si>
  <si>
    <t>2022235521754</t>
  </si>
  <si>
    <t>2022235521755</t>
  </si>
  <si>
    <t>20222355217599</t>
  </si>
  <si>
    <t>2022235521761</t>
  </si>
  <si>
    <t>2022235521762</t>
  </si>
  <si>
    <t>2022235521763</t>
  </si>
  <si>
    <t>2022235521764</t>
  </si>
  <si>
    <t>2022235521765</t>
  </si>
  <si>
    <t>20222355217699</t>
  </si>
  <si>
    <t>2022235521771</t>
  </si>
  <si>
    <t>2022235521772</t>
  </si>
  <si>
    <t>2022235521773</t>
  </si>
  <si>
    <t>2022235521774</t>
  </si>
  <si>
    <t>2022235521775</t>
  </si>
  <si>
    <t>20222355217799</t>
  </si>
  <si>
    <t>2022235521781</t>
  </si>
  <si>
    <t>2022235521782</t>
  </si>
  <si>
    <t>2022235521783</t>
  </si>
  <si>
    <t>2022235521784</t>
  </si>
  <si>
    <t>2022235521785</t>
  </si>
  <si>
    <t>20222355217899</t>
  </si>
  <si>
    <t>2022235521791</t>
  </si>
  <si>
    <t>2022235521792</t>
  </si>
  <si>
    <t>2022235521793</t>
  </si>
  <si>
    <t>2022235521794</t>
  </si>
  <si>
    <t>2022235521795</t>
  </si>
  <si>
    <t>20222355217999</t>
  </si>
  <si>
    <t>20222355217991</t>
  </si>
  <si>
    <t>20222355217992</t>
  </si>
  <si>
    <t>20222355217993</t>
  </si>
  <si>
    <t>20222355217994</t>
  </si>
  <si>
    <t>20222355217995</t>
  </si>
  <si>
    <t>202223552179999</t>
  </si>
  <si>
    <t>2022235521811</t>
  </si>
  <si>
    <t>2022235521821</t>
  </si>
  <si>
    <t>2022235521911</t>
  </si>
  <si>
    <t>2022235521921</t>
  </si>
  <si>
    <t>2022235521931</t>
  </si>
  <si>
    <t>2022235521941</t>
  </si>
  <si>
    <t>2022235521951</t>
  </si>
  <si>
    <t>2022235521961</t>
  </si>
  <si>
    <t>2022235521971</t>
  </si>
  <si>
    <t>2022235521981</t>
  </si>
  <si>
    <t>2022235521991</t>
  </si>
  <si>
    <t>20222355219101</t>
  </si>
  <si>
    <t>20222355219111</t>
  </si>
  <si>
    <t>2022235522011</t>
  </si>
  <si>
    <t>2022235522021</t>
  </si>
  <si>
    <t>2022235522031</t>
  </si>
  <si>
    <t>2022235522041</t>
  </si>
  <si>
    <t>20222355220991</t>
  </si>
  <si>
    <t>20222355221111</t>
  </si>
  <si>
    <t>20222355221211</t>
  </si>
  <si>
    <t>2022235522211</t>
  </si>
  <si>
    <t>2022235522311</t>
  </si>
  <si>
    <t>2022235522321</t>
  </si>
  <si>
    <t>2022235522331</t>
  </si>
  <si>
    <t>2022235522341</t>
  </si>
  <si>
    <t>2022235522351</t>
  </si>
  <si>
    <t>2022235522361</t>
  </si>
  <si>
    <t>2022235522371</t>
  </si>
  <si>
    <t>2022235522381</t>
  </si>
  <si>
    <t>2022235522391</t>
  </si>
  <si>
    <t>20222355223101</t>
  </si>
  <si>
    <t>20222355223111</t>
  </si>
  <si>
    <t>20222355223121</t>
  </si>
  <si>
    <t>20222355223131</t>
  </si>
  <si>
    <t>20222355223141</t>
  </si>
  <si>
    <t>20222355223151</t>
  </si>
  <si>
    <t>20222355223161</t>
  </si>
  <si>
    <t>20222355223171</t>
  </si>
  <si>
    <t>20222355223181</t>
  </si>
  <si>
    <t>20222355223191</t>
  </si>
  <si>
    <t>2022235522411</t>
  </si>
  <si>
    <t>2022235522421</t>
  </si>
  <si>
    <t>2022235522431</t>
  </si>
  <si>
    <t>2022235522441</t>
  </si>
  <si>
    <t>2022235522451</t>
  </si>
  <si>
    <t>2022235522461</t>
  </si>
  <si>
    <t>20222355224991</t>
  </si>
  <si>
    <t>2022235522511</t>
  </si>
  <si>
    <t>2022235522521</t>
  </si>
  <si>
    <t>2022235522631</t>
  </si>
  <si>
    <t>2022235522641</t>
  </si>
  <si>
    <t>2022235522711</t>
  </si>
  <si>
    <t>2022235522811</t>
  </si>
  <si>
    <t>2022235522821</t>
  </si>
  <si>
    <t>2022235522911</t>
  </si>
  <si>
    <t>2022235522921</t>
  </si>
  <si>
    <t>2022235523011</t>
  </si>
  <si>
    <t>2022235523021</t>
  </si>
  <si>
    <t>2022235523031</t>
  </si>
  <si>
    <t>2022235523041</t>
  </si>
  <si>
    <t>2022235523051</t>
  </si>
  <si>
    <t>2022235523061</t>
  </si>
  <si>
    <t>2022235523071</t>
  </si>
  <si>
    <t>2022235523081</t>
  </si>
  <si>
    <t>2022235523091</t>
  </si>
  <si>
    <t>20222355230101</t>
  </si>
  <si>
    <t>20222355230111</t>
  </si>
  <si>
    <t>20222355230121</t>
  </si>
  <si>
    <t>20222355230131</t>
  </si>
  <si>
    <t>20222355230141</t>
  </si>
  <si>
    <t>20222355230151</t>
  </si>
  <si>
    <t>20222355230161</t>
  </si>
  <si>
    <t>20222355230171</t>
  </si>
  <si>
    <t>20222355230181</t>
  </si>
  <si>
    <t>20222355230991</t>
  </si>
  <si>
    <t>2022235523111</t>
  </si>
  <si>
    <t>2022235523121</t>
  </si>
  <si>
    <t>2022235523131</t>
  </si>
  <si>
    <t>2022235523141</t>
  </si>
  <si>
    <t>20222355231991</t>
  </si>
  <si>
    <t>2022235523211</t>
  </si>
  <si>
    <t>2022235523221</t>
  </si>
  <si>
    <t>2022235523231</t>
  </si>
  <si>
    <t>2022235523311</t>
  </si>
  <si>
    <t>2022235523321</t>
  </si>
  <si>
    <t>2022235523411</t>
  </si>
  <si>
    <t>2022235523421</t>
  </si>
  <si>
    <t>2022235523431</t>
  </si>
  <si>
    <t>202223596111</t>
  </si>
  <si>
    <t>202223596121</t>
  </si>
  <si>
    <t>202223596131</t>
  </si>
  <si>
    <t>202223596211</t>
  </si>
  <si>
    <t>202223596221</t>
  </si>
  <si>
    <t>202223596231</t>
  </si>
  <si>
    <t>202223596241</t>
  </si>
  <si>
    <t>202223596251</t>
  </si>
  <si>
    <t>202223596261</t>
  </si>
  <si>
    <t>202223596271</t>
  </si>
  <si>
    <t>202223596281</t>
  </si>
  <si>
    <t>202223596291</t>
  </si>
  <si>
    <t>2022235962101</t>
  </si>
  <si>
    <t>2022235962111</t>
  </si>
  <si>
    <t>2022235962121</t>
  </si>
  <si>
    <t>2022235962131</t>
  </si>
  <si>
    <t>2022235962141</t>
  </si>
  <si>
    <t>2022235962151</t>
  </si>
  <si>
    <t>2022235962161</t>
  </si>
  <si>
    <t>2022235962171</t>
  </si>
  <si>
    <t>2022235962181</t>
  </si>
  <si>
    <t>2022235962991</t>
  </si>
  <si>
    <t>202223596311</t>
  </si>
  <si>
    <t>202223596321</t>
  </si>
  <si>
    <t>202223596411</t>
  </si>
  <si>
    <t>202223596511</t>
  </si>
  <si>
    <t>202223596521</t>
  </si>
  <si>
    <t>202223596531</t>
  </si>
  <si>
    <t>2022235965991</t>
  </si>
  <si>
    <t>202223596611</t>
  </si>
  <si>
    <t>202223596621</t>
  </si>
  <si>
    <t>202223596711</t>
  </si>
  <si>
    <t>202223596721</t>
  </si>
  <si>
    <t>202223596731</t>
  </si>
  <si>
    <t>202223596811</t>
  </si>
  <si>
    <t>202223596911</t>
  </si>
  <si>
    <t>202223596921</t>
  </si>
  <si>
    <t>2022235961011</t>
  </si>
  <si>
    <t>2022235961111</t>
  </si>
  <si>
    <t>2022235961121</t>
  </si>
  <si>
    <t>2022235961131</t>
  </si>
  <si>
    <t>2022235961141</t>
  </si>
  <si>
    <t>20222359611991</t>
  </si>
  <si>
    <t>2022235961211</t>
  </si>
  <si>
    <t>2022235961221</t>
  </si>
  <si>
    <t>2022235961231</t>
  </si>
  <si>
    <t>2022235961311</t>
  </si>
  <si>
    <t>2022235961321</t>
  </si>
  <si>
    <t>2022235961331</t>
  </si>
  <si>
    <t>2022235961341</t>
  </si>
  <si>
    <t>2022235961351</t>
  </si>
  <si>
    <t>2022235961361</t>
  </si>
  <si>
    <t>2022235961371</t>
  </si>
  <si>
    <t>2022235961381</t>
  </si>
  <si>
    <t>2022235961391</t>
  </si>
  <si>
    <t>20222359613101</t>
  </si>
  <si>
    <t>20222359613111</t>
  </si>
  <si>
    <t>20222359613991</t>
  </si>
  <si>
    <t>2022235961411</t>
  </si>
  <si>
    <t>2022235961421</t>
  </si>
  <si>
    <t>2022235961431</t>
  </si>
  <si>
    <t>2022235961441</t>
  </si>
  <si>
    <t>2022235961451</t>
  </si>
  <si>
    <t>20222359614991</t>
  </si>
  <si>
    <t>2022235961611</t>
  </si>
  <si>
    <t>2022235961621</t>
  </si>
  <si>
    <t>2022235961631</t>
  </si>
  <si>
    <t>2022235961711</t>
  </si>
  <si>
    <t>2022235961712</t>
  </si>
  <si>
    <t>2022235961713</t>
  </si>
  <si>
    <t>2022235961714</t>
  </si>
  <si>
    <t>2022235961715</t>
  </si>
  <si>
    <t>20222359617199</t>
  </si>
  <si>
    <t>2022235961721</t>
  </si>
  <si>
    <t>2022235961722</t>
  </si>
  <si>
    <t>2022235961723</t>
  </si>
  <si>
    <t>2022235961724</t>
  </si>
  <si>
    <t>2022235961725</t>
  </si>
  <si>
    <t>20222359617299</t>
  </si>
  <si>
    <t>2022235961731</t>
  </si>
  <si>
    <t>2022235961732</t>
  </si>
  <si>
    <t>2022235961733</t>
  </si>
  <si>
    <t>2022235961734</t>
  </si>
  <si>
    <t>2022235961735</t>
  </si>
  <si>
    <t>20222359617399</t>
  </si>
  <si>
    <t>2022235961741</t>
  </si>
  <si>
    <t>2022235961742</t>
  </si>
  <si>
    <t>2022235961743</t>
  </si>
  <si>
    <t>2022235961744</t>
  </si>
  <si>
    <t>2022235961745</t>
  </si>
  <si>
    <t>20222359617499</t>
  </si>
  <si>
    <t>2022235961751</t>
  </si>
  <si>
    <t>2022235961752</t>
  </si>
  <si>
    <t>2022235961753</t>
  </si>
  <si>
    <t>2022235961754</t>
  </si>
  <si>
    <t>2022235961755</t>
  </si>
  <si>
    <t>20222359617599</t>
  </si>
  <si>
    <t>2022235961761</t>
  </si>
  <si>
    <t>2022235961762</t>
  </si>
  <si>
    <t>2022235961763</t>
  </si>
  <si>
    <t>2022235961764</t>
  </si>
  <si>
    <t>2022235961765</t>
  </si>
  <si>
    <t>20222359617699</t>
  </si>
  <si>
    <t>2022235961771</t>
  </si>
  <si>
    <t>2022235961772</t>
  </si>
  <si>
    <t>2022235961773</t>
  </si>
  <si>
    <t>2022235961774</t>
  </si>
  <si>
    <t>2022235961775</t>
  </si>
  <si>
    <t>20222359617799</t>
  </si>
  <si>
    <t>2022235961781</t>
  </si>
  <si>
    <t>2022235961782</t>
  </si>
  <si>
    <t>2022235961783</t>
  </si>
  <si>
    <t>2022235961784</t>
  </si>
  <si>
    <t>2022235961785</t>
  </si>
  <si>
    <t>20222359617899</t>
  </si>
  <si>
    <t>2022235961791</t>
  </si>
  <si>
    <t>2022235961792</t>
  </si>
  <si>
    <t>2022235961793</t>
  </si>
  <si>
    <t>2022235961794</t>
  </si>
  <si>
    <t>2022235961795</t>
  </si>
  <si>
    <t>20222359617999</t>
  </si>
  <si>
    <t>20222359617991</t>
  </si>
  <si>
    <t>20222359617992</t>
  </si>
  <si>
    <t>20222359617993</t>
  </si>
  <si>
    <t>20222359617994</t>
  </si>
  <si>
    <t>20222359617995</t>
  </si>
  <si>
    <t>202223596179999</t>
  </si>
  <si>
    <t>2022235961811</t>
  </si>
  <si>
    <t>2022235961821</t>
  </si>
  <si>
    <t>2022235961911</t>
  </si>
  <si>
    <t>2022235961921</t>
  </si>
  <si>
    <t>2022235961931</t>
  </si>
  <si>
    <t>2022235961941</t>
  </si>
  <si>
    <t>2022235961951</t>
  </si>
  <si>
    <t>2022235961961</t>
  </si>
  <si>
    <t>2022235961971</t>
  </si>
  <si>
    <t>2022235961981</t>
  </si>
  <si>
    <t>2022235961991</t>
  </si>
  <si>
    <t>20222359619101</t>
  </si>
  <si>
    <t>20222359619111</t>
  </si>
  <si>
    <t>2022235962011</t>
  </si>
  <si>
    <t>2022235962021</t>
  </si>
  <si>
    <t>2022235962031</t>
  </si>
  <si>
    <t>2022235962041</t>
  </si>
  <si>
    <t>20222359620991</t>
  </si>
  <si>
    <t>20222359621111</t>
  </si>
  <si>
    <t>20222359621211</t>
  </si>
  <si>
    <t>2022235962211</t>
  </si>
  <si>
    <t>2022235962311</t>
  </si>
  <si>
    <t>2022235962321</t>
  </si>
  <si>
    <t>2022235962331</t>
  </si>
  <si>
    <t>2022235962341</t>
  </si>
  <si>
    <t>2022235962351</t>
  </si>
  <si>
    <t>2022235962361</t>
  </si>
  <si>
    <t>2022235962371</t>
  </si>
  <si>
    <t>2022235962381</t>
  </si>
  <si>
    <t>2022235962391</t>
  </si>
  <si>
    <t>20222359623101</t>
  </si>
  <si>
    <t>20222359623111</t>
  </si>
  <si>
    <t>20222359623121</t>
  </si>
  <si>
    <t>20222359623131</t>
  </si>
  <si>
    <t>20222359623141</t>
  </si>
  <si>
    <t>20222359623151</t>
  </si>
  <si>
    <t>20222359623161</t>
  </si>
  <si>
    <t>20222359623171</t>
  </si>
  <si>
    <t>20222359623181</t>
  </si>
  <si>
    <t>20222359623191</t>
  </si>
  <si>
    <t>2022235962411</t>
  </si>
  <si>
    <t>2022235962421</t>
  </si>
  <si>
    <t>2022235962431</t>
  </si>
  <si>
    <t>2022235962441</t>
  </si>
  <si>
    <t>2022235962451</t>
  </si>
  <si>
    <t>2022235962461</t>
  </si>
  <si>
    <t>20222359624991</t>
  </si>
  <si>
    <t>2022235962511</t>
  </si>
  <si>
    <t>2022235962521</t>
  </si>
  <si>
    <t>2022235962631</t>
  </si>
  <si>
    <t>2022235962641</t>
  </si>
  <si>
    <t>2022235962711</t>
  </si>
  <si>
    <t>2022235962811</t>
  </si>
  <si>
    <t>2022235962821</t>
  </si>
  <si>
    <t>2022235962911</t>
  </si>
  <si>
    <t>2022235962921</t>
  </si>
  <si>
    <t>2022235963011</t>
  </si>
  <si>
    <t>2022235963021</t>
  </si>
  <si>
    <t>2022235963031</t>
  </si>
  <si>
    <t>2022235963041</t>
  </si>
  <si>
    <t>2022235963051</t>
  </si>
  <si>
    <t>2022235963061</t>
  </si>
  <si>
    <t>2022235963071</t>
  </si>
  <si>
    <t>2022235963081</t>
  </si>
  <si>
    <t>2022235963091</t>
  </si>
  <si>
    <t>20222359630101</t>
  </si>
  <si>
    <t>20222359630111</t>
  </si>
  <si>
    <t>20222359630121</t>
  </si>
  <si>
    <t>20222359630131</t>
  </si>
  <si>
    <t>20222359630141</t>
  </si>
  <si>
    <t>20222359630151</t>
  </si>
  <si>
    <t>20222359630161</t>
  </si>
  <si>
    <t>20222359630171</t>
  </si>
  <si>
    <t>20222359630181</t>
  </si>
  <si>
    <t>20222359630991</t>
  </si>
  <si>
    <t>2022235963111</t>
  </si>
  <si>
    <t>2022235963121</t>
  </si>
  <si>
    <t>2022235963131</t>
  </si>
  <si>
    <t>2022235963141</t>
  </si>
  <si>
    <t>20222359631991</t>
  </si>
  <si>
    <t>2022235963211</t>
  </si>
  <si>
    <t>2022235963221</t>
  </si>
  <si>
    <t>2022235963231</t>
  </si>
  <si>
    <t>2022235963311</t>
  </si>
  <si>
    <t>2022235963321</t>
  </si>
  <si>
    <t>2022235963411</t>
  </si>
  <si>
    <t>2022235963421</t>
  </si>
  <si>
    <t>2022235963431</t>
  </si>
  <si>
    <t>Version 1.42</t>
  </si>
  <si>
    <t>Ferswn 1.42</t>
  </si>
  <si>
    <t>Reviews of support for children with Special Guardianship Orders</t>
  </si>
  <si>
    <t>Adolygiadau o gefnogaeth i blant sydd â Gorchmynion Gwarcheidiaeth Arbennig</t>
  </si>
  <si>
    <t>Please return your completed spreadsheet to the Welsh Government by 31 May 2024</t>
  </si>
  <si>
    <t>Anfonwch y daenlen wedi’i chwblhau a Llywodraeth Cymru erbyn 31 Mai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</si>
</sst>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5" x14ac:knownFonts="1">
    <font>
      <sz val="10"/>
      <name val="Arial"/>
    </font>
    <font>
      <sz val="10"/>
      <name val="Arial"/>
      <family val="2"/>
    </font>
    <font>
      <u/>
      <sz val="10"/>
      <color indexed="12"/>
      <name val="Arial"/>
      <family val="2"/>
    </font>
    <font>
      <sz val="10"/>
      <name val="Verdana"/>
      <family val="2"/>
    </font>
    <font>
      <sz val="8"/>
      <name val="Verdana"/>
      <family val="2"/>
    </font>
    <font>
      <b/>
      <sz val="10"/>
      <name val="Verdana"/>
      <family val="2"/>
    </font>
    <font>
      <b/>
      <sz val="10"/>
      <name val="Arial"/>
      <family val="2"/>
    </font>
    <font>
      <u/>
      <sz val="8"/>
      <color indexed="12"/>
      <name val="Century Gothic"/>
      <family val="2"/>
    </font>
    <font>
      <sz val="8"/>
      <name val="Century Gothic"/>
      <family val="2"/>
    </font>
    <font>
      <sz val="8"/>
      <name val="Arial"/>
      <family val="2"/>
    </font>
    <font>
      <b/>
      <sz val="8"/>
      <name val="Arial"/>
      <family val="2"/>
    </font>
    <font>
      <sz val="8"/>
      <name val="Arial"/>
      <family val="2"/>
    </font>
    <font>
      <b/>
      <sz val="12"/>
      <name val="Arial"/>
      <family val="2"/>
    </font>
    <font>
      <sz val="10"/>
      <name val="Arial"/>
      <family val="2"/>
    </font>
    <font>
      <u/>
      <sz val="10"/>
      <name val="Arial"/>
      <family val="2"/>
    </font>
    <font>
      <sz val="12"/>
      <name val="Arial"/>
      <family val="2"/>
    </font>
    <font>
      <u/>
      <sz val="10"/>
      <color indexed="12"/>
      <name val="Arial"/>
      <family val="2"/>
    </font>
    <font>
      <b/>
      <sz val="10"/>
      <color indexed="12"/>
      <name val="Arial"/>
      <family val="2"/>
    </font>
    <font>
      <b/>
      <u/>
      <sz val="10"/>
      <name val="Arial"/>
      <family val="2"/>
    </font>
    <font>
      <u/>
      <sz val="12"/>
      <color indexed="12"/>
      <name val="Arial"/>
      <family val="2"/>
    </font>
    <font>
      <u/>
      <sz val="10"/>
      <color indexed="18"/>
      <name val="Arial"/>
      <family val="2"/>
    </font>
    <font>
      <b/>
      <sz val="14"/>
      <color indexed="9"/>
      <name val="Wingdings"/>
      <charset val="2"/>
    </font>
    <font>
      <sz val="12"/>
      <name val="Arial"/>
      <family val="2"/>
    </font>
    <font>
      <u/>
      <sz val="10"/>
      <color indexed="18"/>
      <name val="Arial"/>
      <family val="2"/>
    </font>
    <font>
      <b/>
      <sz val="14"/>
      <name val="Wingdings"/>
      <charset val="2"/>
    </font>
    <font>
      <b/>
      <sz val="22"/>
      <color indexed="9"/>
      <name val="Wingdings"/>
      <charset val="2"/>
    </font>
    <font>
      <b/>
      <sz val="22"/>
      <name val="Wingdings"/>
      <charset val="2"/>
    </font>
    <font>
      <sz val="10"/>
      <color indexed="8"/>
      <name val="Arial"/>
      <family val="2"/>
    </font>
    <font>
      <sz val="9"/>
      <name val="Arial"/>
      <family val="2"/>
    </font>
    <font>
      <i/>
      <sz val="9"/>
      <name val="Arial"/>
      <family val="2"/>
    </font>
    <font>
      <sz val="10"/>
      <name val="Wingdings"/>
      <charset val="2"/>
    </font>
    <font>
      <b/>
      <sz val="9"/>
      <color indexed="9"/>
      <name val="Wingdings"/>
      <charset val="2"/>
    </font>
    <font>
      <sz val="9"/>
      <name val="Wingdings"/>
      <charset val="2"/>
    </font>
    <font>
      <u/>
      <sz val="8"/>
      <name val="Arial"/>
      <family val="2"/>
    </font>
    <font>
      <sz val="12"/>
      <name val="Calibri"/>
      <family val="2"/>
    </font>
    <font>
      <sz val="9"/>
      <name val="Calibri"/>
      <family val="2"/>
    </font>
    <font>
      <u/>
      <sz val="9"/>
      <name val="Arial"/>
      <family val="2"/>
    </font>
    <font>
      <b/>
      <sz val="11"/>
      <name val="Arial"/>
      <family val="2"/>
    </font>
    <font>
      <b/>
      <sz val="14"/>
      <name val="Arial"/>
      <family val="2"/>
    </font>
    <font>
      <b/>
      <sz val="10"/>
      <color indexed="9"/>
      <name val="Wingdings"/>
      <charset val="2"/>
    </font>
    <font>
      <sz val="10"/>
      <name val="Calibri"/>
      <family val="2"/>
    </font>
    <font>
      <i/>
      <sz val="10"/>
      <name val="Arial"/>
      <family val="2"/>
    </font>
    <font>
      <b/>
      <u/>
      <sz val="10"/>
      <color indexed="12"/>
      <name val="Arial"/>
      <family val="2"/>
    </font>
    <font>
      <sz val="10"/>
      <name val="Arial"/>
      <family val="2"/>
    </font>
    <font>
      <b/>
      <i/>
      <sz val="13"/>
      <name val="Arial"/>
      <family val="2"/>
    </font>
    <font>
      <sz val="11"/>
      <color indexed="8"/>
      <name val="Calibri"/>
      <family val="2"/>
    </font>
    <font>
      <b/>
      <sz val="11"/>
      <color indexed="8"/>
      <name val="Calibri"/>
      <family val="2"/>
    </font>
    <font>
      <sz val="10"/>
      <color indexed="8"/>
      <name val="Arial"/>
      <family val="2"/>
    </font>
    <font>
      <b/>
      <i/>
      <sz val="10"/>
      <name val="Arial"/>
      <family val="2"/>
    </font>
    <font>
      <b/>
      <u/>
      <sz val="12"/>
      <name val="Arial"/>
      <family val="2"/>
    </font>
    <font>
      <i/>
      <sz val="8"/>
      <name val="Arial"/>
      <family val="2"/>
    </font>
    <font>
      <b/>
      <sz val="10"/>
      <name val="Wingdings"/>
      <charset val="2"/>
    </font>
    <font>
      <b/>
      <sz val="9"/>
      <color indexed="81"/>
      <name val="Tahoma"/>
      <family val="2"/>
    </font>
    <font>
      <sz val="9"/>
      <color indexed="81"/>
      <name val="Tahoma"/>
      <family val="2"/>
    </font>
    <font>
      <sz val="10"/>
      <name val="Arial"/>
      <family val="2"/>
    </font>
    <font>
      <sz val="11"/>
      <color indexed="8"/>
      <name val="Calibri"/>
      <family val="2"/>
    </font>
    <font>
      <sz val="10"/>
      <color indexed="8"/>
      <name val="Arial"/>
      <family val="2"/>
    </font>
    <font>
      <sz val="12"/>
      <color theme="1"/>
      <name val="Arial"/>
      <family val="2"/>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sz val="12"/>
      <color rgb="FF3F3F76"/>
      <name val="Arial"/>
      <family val="2"/>
    </font>
    <font>
      <sz val="12"/>
      <color rgb="FFFA7D00"/>
      <name val="Arial"/>
      <family val="2"/>
    </font>
    <font>
      <sz val="12"/>
      <color rgb="FF9C6500"/>
      <name val="Arial"/>
      <family val="2"/>
    </font>
    <font>
      <sz val="11"/>
      <color rgb="FF000000"/>
      <name val="Calibri"/>
      <family val="2"/>
    </font>
    <font>
      <b/>
      <sz val="12"/>
      <color rgb="FF3F3F3F"/>
      <name val="Arial"/>
      <family val="2"/>
    </font>
    <font>
      <b/>
      <sz val="18"/>
      <color theme="3"/>
      <name val="Cambria"/>
      <family val="2"/>
      <scheme val="major"/>
    </font>
    <font>
      <b/>
      <sz val="12"/>
      <color theme="1"/>
      <name val="Arial"/>
      <family val="2"/>
    </font>
    <font>
      <sz val="12"/>
      <color rgb="FFFF0000"/>
      <name val="Arial"/>
      <family val="2"/>
    </font>
    <font>
      <sz val="8"/>
      <color theme="1"/>
      <name val="Arial"/>
      <family val="2"/>
    </font>
    <font>
      <sz val="8.25"/>
      <color rgb="FF000000"/>
      <name val="Tahoma"/>
      <family val="2"/>
    </font>
    <font>
      <sz val="8"/>
      <color rgb="FFFF0000"/>
      <name val="Arial"/>
      <family val="2"/>
    </font>
    <font>
      <sz val="9"/>
      <color theme="1"/>
      <name val="Arial"/>
      <family val="2"/>
    </font>
    <font>
      <sz val="9"/>
      <color theme="1"/>
      <name val="Wingdings"/>
      <charset val="2"/>
    </font>
    <font>
      <b/>
      <sz val="8"/>
      <color rgb="FFFF0000"/>
      <name val="Arial"/>
      <family val="2"/>
    </font>
    <font>
      <sz val="10"/>
      <color theme="1"/>
      <name val="Arial"/>
      <family val="2"/>
    </font>
    <font>
      <b/>
      <sz val="10"/>
      <color theme="0"/>
      <name val="Verdana"/>
      <family val="2"/>
    </font>
    <font>
      <b/>
      <sz val="10"/>
      <color theme="0"/>
      <name val="Arial"/>
      <family val="2"/>
    </font>
    <font>
      <b/>
      <u/>
      <sz val="10"/>
      <color theme="0"/>
      <name val="Arial"/>
      <family val="2"/>
    </font>
    <font>
      <sz val="10"/>
      <color rgb="FFFF0000"/>
      <name val="Arial"/>
      <family val="2"/>
    </font>
    <font>
      <sz val="9"/>
      <color rgb="FFFF0000"/>
      <name val="Arial"/>
      <family val="2"/>
    </font>
    <font>
      <sz val="17"/>
      <color rgb="FFFFFFFF"/>
      <name val="Arial"/>
      <family val="2"/>
    </font>
    <font>
      <sz val="11"/>
      <color rgb="FF202124"/>
      <name val="Arial"/>
      <family val="2"/>
    </font>
    <font>
      <sz val="9"/>
      <color rgb="FF5F6368"/>
      <name val="Arial"/>
      <family val="2"/>
    </font>
    <font>
      <sz val="8"/>
      <color rgb="FF000000"/>
      <name val="Arial"/>
      <family val="2"/>
    </font>
    <font>
      <b/>
      <sz val="10"/>
      <color rgb="FFFF0000"/>
      <name val="Arial"/>
      <family val="2"/>
    </font>
    <font>
      <sz val="11"/>
      <color rgb="FF1A73E8"/>
      <name val="Arial"/>
      <family val="2"/>
    </font>
    <font>
      <sz val="9"/>
      <color rgb="FFFFFFFF"/>
      <name val="Arial"/>
      <family val="2"/>
    </font>
    <font>
      <b/>
      <sz val="11"/>
      <color theme="1"/>
      <name val="Arial"/>
      <family val="2"/>
    </font>
  </fonts>
  <fills count="60">
    <fill>
      <patternFill patternType="none"/>
    </fill>
    <fill>
      <patternFill patternType="gray125"/>
    </fill>
    <fill>
      <patternFill patternType="solid">
        <fgColor indexed="18"/>
        <bgColor indexed="64"/>
      </patternFill>
    </fill>
    <fill>
      <patternFill patternType="solid">
        <fgColor indexed="9"/>
        <bgColor indexed="64"/>
      </patternFill>
    </fill>
    <fill>
      <patternFill patternType="solid">
        <fgColor indexed="22"/>
        <bgColor indexed="64"/>
      </patternFill>
    </fill>
    <fill>
      <patternFill patternType="solid">
        <fgColor indexed="43"/>
        <bgColor indexed="64"/>
      </patternFill>
    </fill>
    <fill>
      <patternFill patternType="solid">
        <fgColor indexed="10"/>
        <bgColor indexed="64"/>
      </patternFill>
    </fill>
    <fill>
      <patternFill patternType="solid">
        <fgColor indexed="44"/>
        <bgColor indexed="64"/>
      </patternFill>
    </fill>
    <fill>
      <patternFill patternType="solid">
        <fgColor indexed="23"/>
        <bgColor indexed="64"/>
      </patternFill>
    </fill>
    <fill>
      <patternFill patternType="solid">
        <fgColor indexed="17"/>
        <bgColor indexed="64"/>
      </patternFill>
    </fill>
    <fill>
      <patternFill patternType="solid">
        <fgColor indexed="51"/>
        <bgColor indexed="64"/>
      </patternFill>
    </fill>
    <fill>
      <patternFill patternType="solid">
        <fgColor indexed="13"/>
        <bgColor indexed="64"/>
      </patternFill>
    </fill>
    <fill>
      <patternFill patternType="solid">
        <fgColor indexed="55"/>
        <bgColor indexed="64"/>
      </patternFill>
    </fill>
    <fill>
      <patternFill patternType="solid">
        <fgColor indexed="22"/>
        <bgColor indexed="0"/>
      </patternFill>
    </fill>
    <fill>
      <patternFill patternType="solid">
        <fgColor indexed="42"/>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D4D0C8"/>
      </patternFill>
    </fill>
    <fill>
      <patternFill patternType="solid">
        <fgColor rgb="FFFFFFFF"/>
      </patternFill>
    </fill>
    <fill>
      <patternFill patternType="solid">
        <fgColor theme="0"/>
        <bgColor indexed="64"/>
      </patternFill>
    </fill>
    <fill>
      <patternFill patternType="solid">
        <fgColor theme="0"/>
        <bgColor rgb="FF000000"/>
      </patternFill>
    </fill>
    <fill>
      <patternFill patternType="solid">
        <fgColor rgb="FFFFFF0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rgb="FFFFFF99"/>
        <bgColor indexed="64"/>
      </patternFill>
    </fill>
    <fill>
      <patternFill patternType="solid">
        <fgColor theme="3" tint="0.79998168889431442"/>
        <bgColor indexed="64"/>
      </patternFill>
    </fill>
    <fill>
      <patternFill patternType="solid">
        <fgColor rgb="FF002D6A"/>
        <bgColor indexed="64"/>
      </patternFill>
    </fill>
    <fill>
      <patternFill patternType="solid">
        <fgColor rgb="FFFF0000"/>
        <bgColor indexed="64"/>
      </patternFill>
    </fill>
  </fills>
  <borders count="57">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style="thin">
        <color indexed="9"/>
      </left>
      <right style="thin">
        <color indexed="9"/>
      </right>
      <top style="thin">
        <color indexed="9"/>
      </top>
      <bottom style="thin">
        <color indexed="9"/>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style="thin">
        <color indexed="64"/>
      </left>
      <right style="thin">
        <color indexed="8"/>
      </right>
      <top style="thin">
        <color indexed="64"/>
      </top>
      <bottom style="thin">
        <color indexed="64"/>
      </bottom>
      <diagonal/>
    </border>
    <border>
      <left style="thin">
        <color indexed="8"/>
      </left>
      <right style="thin">
        <color indexed="64"/>
      </right>
      <top style="thin">
        <color indexed="64"/>
      </top>
      <bottom style="thin">
        <color indexed="64"/>
      </bottom>
      <diagonal/>
    </border>
    <border>
      <left style="thin">
        <color indexed="64"/>
      </left>
      <right/>
      <top/>
      <bottom style="thin">
        <color indexed="64"/>
      </bottom>
      <diagonal/>
    </border>
    <border>
      <left style="thin">
        <color indexed="22"/>
      </left>
      <right style="thin">
        <color indexed="22"/>
      </right>
      <top/>
      <bottom style="thin">
        <color indexed="22"/>
      </bottom>
      <diagonal/>
    </border>
    <border>
      <left style="thin">
        <color indexed="64"/>
      </left>
      <right style="thin">
        <color indexed="64"/>
      </right>
      <top/>
      <bottom style="thin">
        <color indexed="64"/>
      </bottom>
      <diagonal/>
    </border>
    <border>
      <left/>
      <right style="thin">
        <color indexed="8"/>
      </right>
      <top style="thin">
        <color indexed="64"/>
      </top>
      <bottom style="thin">
        <color indexed="64"/>
      </bottom>
      <diagonal/>
    </border>
    <border>
      <left/>
      <right style="thin">
        <color indexed="22"/>
      </right>
      <top style="thin">
        <color indexed="22"/>
      </top>
      <bottom style="thin">
        <color indexed="22"/>
      </bottom>
      <diagonal/>
    </border>
    <border>
      <left/>
      <right style="thin">
        <color indexed="22"/>
      </right>
      <top style="thin">
        <color indexed="22"/>
      </top>
      <bottom style="thin">
        <color indexed="64"/>
      </bottom>
      <diagonal/>
    </border>
    <border>
      <left style="thin">
        <color indexed="64"/>
      </left>
      <right style="thin">
        <color indexed="22"/>
      </right>
      <top/>
      <bottom style="thin">
        <color indexed="22"/>
      </bottom>
      <diagonal/>
    </border>
    <border>
      <left style="thin">
        <color indexed="64"/>
      </left>
      <right style="thin">
        <color indexed="22"/>
      </right>
      <top style="thin">
        <color indexed="22"/>
      </top>
      <bottom style="thin">
        <color indexed="22"/>
      </bottom>
      <diagonal/>
    </border>
    <border>
      <left style="thin">
        <color indexed="64"/>
      </left>
      <right style="thin">
        <color indexed="22"/>
      </right>
      <top style="thin">
        <color indexed="22"/>
      </top>
      <bottom/>
      <diagonal/>
    </border>
    <border>
      <left style="thin">
        <color indexed="64"/>
      </left>
      <right style="thin">
        <color indexed="22"/>
      </right>
      <top style="thin">
        <color indexed="22"/>
      </top>
      <bottom style="thin">
        <color indexed="64"/>
      </bottom>
      <diagonal/>
    </border>
    <border>
      <left style="thin">
        <color indexed="64"/>
      </left>
      <right style="thin">
        <color indexed="8"/>
      </right>
      <top style="thin">
        <color indexed="64"/>
      </top>
      <bottom style="thin">
        <color indexed="8"/>
      </bottom>
      <diagonal/>
    </border>
    <border>
      <left style="thin">
        <color indexed="8"/>
      </left>
      <right style="thin">
        <color indexed="64"/>
      </right>
      <top style="thin">
        <color indexed="64"/>
      </top>
      <bottom style="thin">
        <color indexed="8"/>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22"/>
      </left>
      <right style="thin">
        <color indexed="64"/>
      </right>
      <top style="thin">
        <color indexed="22"/>
      </top>
      <bottom style="thin">
        <color indexed="22"/>
      </bottom>
      <diagonal/>
    </border>
    <border>
      <left style="thin">
        <color indexed="22"/>
      </left>
      <right style="thin">
        <color indexed="64"/>
      </right>
      <top style="thin">
        <color indexed="22"/>
      </top>
      <bottom style="thin">
        <color indexed="64"/>
      </bottom>
      <diagonal/>
    </border>
    <border>
      <left/>
      <right style="thin">
        <color indexed="8"/>
      </right>
      <top/>
      <bottom style="thin">
        <color indexed="64"/>
      </bottom>
      <diagonal/>
    </border>
    <border>
      <left style="thin">
        <color indexed="8"/>
      </left>
      <right/>
      <top/>
      <bottom style="thin">
        <color indexed="64"/>
      </bottom>
      <diagonal/>
    </border>
    <border>
      <left/>
      <right style="thin">
        <color indexed="8"/>
      </right>
      <top/>
      <bottom style="thin">
        <color indexed="8"/>
      </bottom>
      <diagonal/>
    </border>
    <border>
      <left style="thin">
        <color indexed="8"/>
      </left>
      <right/>
      <top/>
      <bottom style="thin">
        <color indexed="8"/>
      </bottom>
      <diagonal/>
    </border>
    <border>
      <left style="thin">
        <color indexed="64"/>
      </left>
      <right style="thin">
        <color indexed="64"/>
      </right>
      <top style="thin">
        <color indexed="64"/>
      </top>
      <bottom style="thin">
        <color indexed="8"/>
      </bottom>
      <diagonal/>
    </border>
    <border>
      <left/>
      <right style="thin">
        <color indexed="22"/>
      </right>
      <top/>
      <bottom style="thin">
        <color indexed="22"/>
      </bottom>
      <diagonal/>
    </border>
    <border>
      <left style="thin">
        <color indexed="22"/>
      </left>
      <right/>
      <top/>
      <bottom style="thin">
        <color indexed="22"/>
      </bottom>
      <diagonal/>
    </border>
    <border>
      <left style="thin">
        <color indexed="22"/>
      </left>
      <right/>
      <top style="thin">
        <color indexed="22"/>
      </top>
      <bottom style="thin">
        <color indexed="22"/>
      </bottom>
      <diagonal/>
    </border>
    <border>
      <left/>
      <right style="thin">
        <color indexed="22"/>
      </right>
      <top style="thin">
        <color indexed="22"/>
      </top>
      <bottom/>
      <diagonal/>
    </border>
    <border>
      <left style="thin">
        <color indexed="22"/>
      </left>
      <right/>
      <top style="thin">
        <color indexed="22"/>
      </top>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style="thin">
        <color indexed="64"/>
      </right>
      <top/>
      <bottom/>
      <diagonal/>
    </border>
    <border>
      <left/>
      <right style="thin">
        <color indexed="9"/>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rgb="FF808080"/>
      </left>
      <right style="thin">
        <color rgb="FF808080"/>
      </right>
      <top style="thin">
        <color rgb="FF808080"/>
      </top>
      <bottom style="thin">
        <color rgb="FF808080"/>
      </bottom>
      <diagonal/>
    </border>
    <border>
      <left style="thin">
        <color rgb="FF808080"/>
      </left>
      <right style="thin">
        <color rgb="FF808080"/>
      </right>
      <top style="thin">
        <color rgb="FF808080"/>
      </top>
      <bottom/>
      <diagonal/>
    </border>
    <border>
      <left style="thin">
        <color rgb="FF808080"/>
      </left>
      <right style="thin">
        <color rgb="FF808080"/>
      </right>
      <top/>
      <bottom style="thin">
        <color rgb="FF808080"/>
      </bottom>
      <diagonal/>
    </border>
  </borders>
  <cellStyleXfs count="60">
    <xf numFmtId="0" fontId="0" fillId="0" borderId="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7" fillId="26" borderId="0" applyNumberFormat="0" applyBorder="0" applyAlignment="0" applyProtection="0"/>
    <xf numFmtId="0" fontId="58" fillId="27" borderId="0" applyNumberFormat="0" applyBorder="0" applyAlignment="0" applyProtection="0"/>
    <xf numFmtId="0" fontId="58" fillId="28" borderId="0" applyNumberFormat="0" applyBorder="0" applyAlignment="0" applyProtection="0"/>
    <xf numFmtId="0" fontId="58" fillId="29" borderId="0" applyNumberFormat="0" applyBorder="0" applyAlignment="0" applyProtection="0"/>
    <xf numFmtId="0" fontId="58" fillId="30" borderId="0" applyNumberFormat="0" applyBorder="0" applyAlignment="0" applyProtection="0"/>
    <xf numFmtId="0" fontId="58" fillId="31" borderId="0" applyNumberFormat="0" applyBorder="0" applyAlignment="0" applyProtection="0"/>
    <xf numFmtId="0" fontId="58" fillId="32" borderId="0" applyNumberFormat="0" applyBorder="0" applyAlignment="0" applyProtection="0"/>
    <xf numFmtId="0" fontId="58" fillId="33" borderId="0" applyNumberFormat="0" applyBorder="0" applyAlignment="0" applyProtection="0"/>
    <xf numFmtId="0" fontId="58" fillId="34" borderId="0" applyNumberFormat="0" applyBorder="0" applyAlignment="0" applyProtection="0"/>
    <xf numFmtId="0" fontId="58" fillId="35" borderId="0" applyNumberFormat="0" applyBorder="0" applyAlignment="0" applyProtection="0"/>
    <xf numFmtId="0" fontId="58" fillId="36" borderId="0" applyNumberFormat="0" applyBorder="0" applyAlignment="0" applyProtection="0"/>
    <xf numFmtId="0" fontId="58" fillId="37" borderId="0" applyNumberFormat="0" applyBorder="0" applyAlignment="0" applyProtection="0"/>
    <xf numFmtId="0" fontId="58" fillId="38" borderId="0" applyNumberFormat="0" applyBorder="0" applyAlignment="0" applyProtection="0"/>
    <xf numFmtId="0" fontId="59" fillId="39" borderId="0" applyNumberFormat="0" applyBorder="0" applyAlignment="0" applyProtection="0"/>
    <xf numFmtId="0" fontId="60" fillId="40" borderId="45" applyNumberFormat="0" applyAlignment="0" applyProtection="0"/>
    <xf numFmtId="0" fontId="61" fillId="41" borderId="46" applyNumberFormat="0" applyAlignment="0" applyProtection="0"/>
    <xf numFmtId="0" fontId="62" fillId="0" borderId="0" applyNumberFormat="0" applyFill="0" applyBorder="0" applyAlignment="0" applyProtection="0"/>
    <xf numFmtId="0" fontId="63" fillId="42" borderId="0" applyNumberFormat="0" applyBorder="0" applyAlignment="0" applyProtection="0"/>
    <xf numFmtId="0" fontId="64" fillId="0" borderId="47" applyNumberFormat="0" applyFill="0" applyAlignment="0" applyProtection="0"/>
    <xf numFmtId="0" fontId="65" fillId="0" borderId="48" applyNumberFormat="0" applyFill="0" applyAlignment="0" applyProtection="0"/>
    <xf numFmtId="0" fontId="66" fillId="0" borderId="49" applyNumberFormat="0" applyFill="0" applyAlignment="0" applyProtection="0"/>
    <xf numFmtId="0" fontId="66" fillId="0" borderId="0" applyNumberFormat="0" applyFill="0" applyBorder="0" applyAlignment="0" applyProtection="0"/>
    <xf numFmtId="0" fontId="2"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67" fillId="43" borderId="45" applyNumberFormat="0" applyAlignment="0" applyProtection="0"/>
    <xf numFmtId="0" fontId="68" fillId="0" borderId="50" applyNumberFormat="0" applyFill="0" applyAlignment="0" applyProtection="0"/>
    <xf numFmtId="0" fontId="69" fillId="44" borderId="0" applyNumberFormat="0" applyBorder="0" applyAlignment="0" applyProtection="0"/>
    <xf numFmtId="0" fontId="57" fillId="0" borderId="0"/>
    <xf numFmtId="0" fontId="1" fillId="0" borderId="0"/>
    <xf numFmtId="0" fontId="27" fillId="0" borderId="0"/>
    <xf numFmtId="0" fontId="70" fillId="0" borderId="0"/>
    <xf numFmtId="0" fontId="22" fillId="0" borderId="0"/>
    <xf numFmtId="0" fontId="8" fillId="0" borderId="0"/>
    <xf numFmtId="0" fontId="1" fillId="0" borderId="0"/>
    <xf numFmtId="0" fontId="1" fillId="0" borderId="0"/>
    <xf numFmtId="0" fontId="56" fillId="0" borderId="0"/>
    <xf numFmtId="0" fontId="27" fillId="0" borderId="0"/>
    <xf numFmtId="0" fontId="47" fillId="0" borderId="0"/>
    <xf numFmtId="0" fontId="27" fillId="0" borderId="0"/>
    <xf numFmtId="0" fontId="1" fillId="0" borderId="0"/>
    <xf numFmtId="0" fontId="57" fillId="45" borderId="51" applyNumberFormat="0" applyFont="0" applyAlignment="0" applyProtection="0"/>
    <xf numFmtId="0" fontId="71" fillId="40" borderId="52" applyNumberFormat="0" applyAlignment="0" applyProtection="0"/>
    <xf numFmtId="9" fontId="1" fillId="0" borderId="0" applyFont="0" applyFill="0" applyBorder="0" applyAlignment="0" applyProtection="0"/>
    <xf numFmtId="0" fontId="72" fillId="0" borderId="0" applyNumberFormat="0" applyFill="0" applyBorder="0" applyAlignment="0" applyProtection="0"/>
    <xf numFmtId="0" fontId="73" fillId="0" borderId="53" applyNumberFormat="0" applyFill="0" applyAlignment="0" applyProtection="0"/>
    <xf numFmtId="0" fontId="74" fillId="0" borderId="0" applyNumberFormat="0" applyFill="0" applyBorder="0" applyAlignment="0" applyProtection="0"/>
  </cellStyleXfs>
  <cellXfs count="635">
    <xf numFmtId="0" fontId="0" fillId="0" borderId="0" xfId="0"/>
    <xf numFmtId="0" fontId="3" fillId="0" borderId="0" xfId="0" applyFont="1"/>
    <xf numFmtId="0" fontId="5" fillId="0" borderId="0" xfId="0" applyFont="1"/>
    <xf numFmtId="3" fontId="5" fillId="0" borderId="0" xfId="0" applyNumberFormat="1" applyFont="1" applyAlignment="1">
      <alignment horizontal="center"/>
    </xf>
    <xf numFmtId="3" fontId="4" fillId="0" borderId="0" xfId="0" applyNumberFormat="1" applyFont="1"/>
    <xf numFmtId="0" fontId="14" fillId="0" borderId="0" xfId="0" applyFont="1" applyAlignment="1">
      <alignment wrapText="1"/>
    </xf>
    <xf numFmtId="0" fontId="13" fillId="2" borderId="0" xfId="0" applyFont="1" applyFill="1"/>
    <xf numFmtId="0" fontId="13" fillId="0" borderId="0" xfId="0" applyFont="1"/>
    <xf numFmtId="0" fontId="0" fillId="2" borderId="0" xfId="0" applyFill="1"/>
    <xf numFmtId="0" fontId="13" fillId="0" borderId="0" xfId="0" applyFont="1" applyAlignment="1">
      <alignment vertical="center"/>
    </xf>
    <xf numFmtId="0" fontId="13" fillId="2" borderId="0" xfId="0" applyFont="1" applyFill="1" applyAlignment="1">
      <alignment wrapText="1"/>
    </xf>
    <xf numFmtId="0" fontId="13" fillId="0" borderId="0" xfId="0" applyFont="1" applyAlignment="1">
      <alignment wrapText="1"/>
    </xf>
    <xf numFmtId="0" fontId="12" fillId="0" borderId="0" xfId="0" applyFont="1" applyAlignment="1">
      <alignment wrapText="1"/>
    </xf>
    <xf numFmtId="0" fontId="12" fillId="0" borderId="0" xfId="0" applyFont="1" applyAlignment="1">
      <alignment horizontal="left" wrapText="1"/>
    </xf>
    <xf numFmtId="0" fontId="13" fillId="0" borderId="0" xfId="0" applyFont="1" applyAlignment="1">
      <alignment horizontal="left"/>
    </xf>
    <xf numFmtId="0" fontId="13" fillId="3" borderId="2" xfId="0" applyFont="1" applyFill="1" applyBorder="1" applyAlignment="1">
      <alignment horizontal="left" vertical="center" wrapText="1"/>
    </xf>
    <xf numFmtId="0" fontId="13" fillId="3" borderId="2" xfId="0" applyFont="1" applyFill="1" applyBorder="1" applyAlignment="1">
      <alignment horizontal="center" vertical="center" wrapText="1"/>
    </xf>
    <xf numFmtId="0" fontId="13" fillId="3" borderId="0" xfId="0" applyFont="1" applyFill="1" applyAlignment="1">
      <alignment wrapText="1"/>
    </xf>
    <xf numFmtId="0" fontId="13" fillId="0" borderId="0" xfId="0" applyFont="1" applyAlignment="1">
      <alignment horizontal="center" wrapText="1"/>
    </xf>
    <xf numFmtId="0" fontId="13" fillId="4" borderId="2" xfId="0" applyFont="1" applyFill="1" applyBorder="1" applyAlignment="1">
      <alignment vertical="center" wrapText="1"/>
    </xf>
    <xf numFmtId="0" fontId="6" fillId="0" borderId="0" xfId="0" applyFont="1"/>
    <xf numFmtId="0" fontId="12" fillId="2" borderId="0" xfId="0" applyFont="1" applyFill="1" applyAlignment="1">
      <alignment horizontal="left" wrapText="1"/>
    </xf>
    <xf numFmtId="0" fontId="13" fillId="0" borderId="0" xfId="46" applyFont="1"/>
    <xf numFmtId="0" fontId="15" fillId="0" borderId="0" xfId="46" applyFont="1" applyAlignment="1">
      <alignment wrapText="1"/>
    </xf>
    <xf numFmtId="0" fontId="16" fillId="0" borderId="0" xfId="36" applyFont="1" applyAlignment="1" applyProtection="1">
      <alignment horizontal="right"/>
    </xf>
    <xf numFmtId="0" fontId="12" fillId="0" borderId="0" xfId="46" applyFont="1" applyAlignment="1">
      <alignment vertical="center" wrapText="1"/>
    </xf>
    <xf numFmtId="0" fontId="13" fillId="0" borderId="0" xfId="46" applyFont="1" applyAlignment="1">
      <alignment vertical="center" wrapText="1"/>
    </xf>
    <xf numFmtId="0" fontId="18" fillId="0" borderId="0" xfId="46" applyFont="1" applyAlignment="1">
      <alignment wrapText="1"/>
    </xf>
    <xf numFmtId="0" fontId="16" fillId="3" borderId="0" xfId="36" applyFont="1" applyFill="1" applyBorder="1" applyAlignment="1" applyProtection="1"/>
    <xf numFmtId="0" fontId="16" fillId="3" borderId="0" xfId="36" applyFont="1" applyFill="1" applyBorder="1" applyAlignment="1" applyProtection="1">
      <alignment horizontal="right"/>
    </xf>
    <xf numFmtId="0" fontId="13" fillId="0" borderId="0" xfId="46" applyFont="1" applyAlignment="1">
      <alignment wrapText="1"/>
    </xf>
    <xf numFmtId="0" fontId="13" fillId="0" borderId="0" xfId="46" applyFont="1" applyAlignment="1">
      <alignment horizontal="left" wrapText="1"/>
    </xf>
    <xf numFmtId="0" fontId="11" fillId="0" borderId="3" xfId="46" applyFont="1" applyBorder="1" applyAlignment="1">
      <alignment vertical="center"/>
    </xf>
    <xf numFmtId="0" fontId="13" fillId="0" borderId="0" xfId="46" applyFont="1" applyAlignment="1">
      <alignment vertical="center"/>
    </xf>
    <xf numFmtId="0" fontId="13" fillId="4" borderId="2" xfId="46" applyFont="1" applyFill="1" applyBorder="1" applyAlignment="1">
      <alignment vertical="center"/>
    </xf>
    <xf numFmtId="0" fontId="13" fillId="5" borderId="2" xfId="46" applyFont="1" applyFill="1" applyBorder="1" applyAlignment="1">
      <alignment vertical="center"/>
    </xf>
    <xf numFmtId="0" fontId="18" fillId="0" borderId="0" xfId="46" applyFont="1" applyAlignment="1">
      <alignment vertical="center" wrapText="1"/>
    </xf>
    <xf numFmtId="0" fontId="6" fillId="0" borderId="0" xfId="46" applyFont="1" applyAlignment="1">
      <alignment horizontal="left" wrapText="1"/>
    </xf>
    <xf numFmtId="0" fontId="18" fillId="0" borderId="0" xfId="46" applyFont="1"/>
    <xf numFmtId="0" fontId="13" fillId="0" borderId="0" xfId="46" applyFont="1" applyAlignment="1">
      <alignment horizontal="center" vertical="center"/>
    </xf>
    <xf numFmtId="0" fontId="13" fillId="2" borderId="0" xfId="46" applyFont="1" applyFill="1"/>
    <xf numFmtId="0" fontId="13" fillId="2" borderId="0" xfId="46" applyFont="1" applyFill="1" applyAlignment="1">
      <alignment wrapText="1"/>
    </xf>
    <xf numFmtId="0" fontId="18" fillId="2" borderId="0" xfId="46" applyFont="1" applyFill="1"/>
    <xf numFmtId="0" fontId="12" fillId="0" borderId="0" xfId="0" applyFont="1" applyAlignment="1">
      <alignment vertical="center"/>
    </xf>
    <xf numFmtId="0" fontId="13" fillId="0" borderId="0" xfId="0" applyFont="1" applyProtection="1">
      <protection locked="0"/>
    </xf>
    <xf numFmtId="0" fontId="16" fillId="0" borderId="0" xfId="37" applyFont="1" applyAlignment="1" applyProtection="1">
      <alignment vertical="center"/>
    </xf>
    <xf numFmtId="0" fontId="6" fillId="0" borderId="0" xfId="0" applyFont="1" applyAlignment="1">
      <alignment wrapText="1"/>
    </xf>
    <xf numFmtId="0" fontId="6" fillId="0" borderId="0" xfId="0" applyFont="1" applyAlignment="1">
      <alignment vertical="center" wrapText="1"/>
    </xf>
    <xf numFmtId="0" fontId="21" fillId="6" borderId="2" xfId="45" applyFont="1" applyFill="1" applyBorder="1" applyAlignment="1">
      <alignment horizontal="center" vertical="center"/>
    </xf>
    <xf numFmtId="0" fontId="24" fillId="0" borderId="2" xfId="34" applyFont="1" applyFill="1" applyBorder="1" applyAlignment="1" applyProtection="1">
      <alignment horizontal="center" vertical="center"/>
    </xf>
    <xf numFmtId="0" fontId="13" fillId="7" borderId="2" xfId="0" applyFont="1" applyFill="1" applyBorder="1" applyProtection="1">
      <protection locked="0"/>
    </xf>
    <xf numFmtId="0" fontId="13" fillId="7" borderId="2" xfId="0" applyFont="1" applyFill="1" applyBorder="1" applyAlignment="1" applyProtection="1">
      <alignment wrapText="1"/>
      <protection locked="0"/>
    </xf>
    <xf numFmtId="0" fontId="13" fillId="8" borderId="2" xfId="46" applyFont="1" applyFill="1" applyBorder="1" applyAlignment="1">
      <alignment vertical="center"/>
    </xf>
    <xf numFmtId="0" fontId="25" fillId="6" borderId="4" xfId="0" applyFont="1" applyFill="1" applyBorder="1" applyAlignment="1">
      <alignment horizontal="center" vertical="center"/>
    </xf>
    <xf numFmtId="0" fontId="13" fillId="3" borderId="0" xfId="0" applyFont="1" applyFill="1" applyAlignment="1">
      <alignment vertical="center"/>
    </xf>
    <xf numFmtId="0" fontId="25" fillId="9" borderId="4" xfId="0" applyFont="1" applyFill="1" applyBorder="1" applyAlignment="1">
      <alignment horizontal="center" vertical="center"/>
    </xf>
    <xf numFmtId="0" fontId="26" fillId="10" borderId="4" xfId="0" applyFont="1" applyFill="1" applyBorder="1" applyAlignment="1">
      <alignment horizontal="center" vertical="center"/>
    </xf>
    <xf numFmtId="0" fontId="9" fillId="2" borderId="0" xfId="0" applyFont="1" applyFill="1"/>
    <xf numFmtId="0" fontId="9" fillId="0" borderId="0" xfId="0" applyFont="1"/>
    <xf numFmtId="0" fontId="0" fillId="0" borderId="0" xfId="0" applyAlignment="1">
      <alignment horizontal="center"/>
    </xf>
    <xf numFmtId="0" fontId="0" fillId="2" borderId="0" xfId="0" applyFill="1" applyAlignment="1">
      <alignment horizontal="center"/>
    </xf>
    <xf numFmtId="0" fontId="0" fillId="0" borderId="0" xfId="0" applyAlignment="1">
      <alignment horizontal="center" vertical="center"/>
    </xf>
    <xf numFmtId="0" fontId="13" fillId="0" borderId="0" xfId="0" applyFont="1" applyAlignment="1">
      <alignment horizontal="right" vertical="center"/>
    </xf>
    <xf numFmtId="0" fontId="2" fillId="0" borderId="0" xfId="34" applyAlignment="1" applyProtection="1">
      <alignment horizontal="right"/>
    </xf>
    <xf numFmtId="0" fontId="9" fillId="0" borderId="0" xfId="0" applyFont="1" applyAlignment="1">
      <alignment wrapText="1"/>
    </xf>
    <xf numFmtId="0" fontId="75" fillId="0" borderId="0" xfId="41" applyFont="1"/>
    <xf numFmtId="0" fontId="9" fillId="11" borderId="0" xfId="0" applyFont="1" applyFill="1" applyAlignment="1">
      <alignment wrapText="1"/>
    </xf>
    <xf numFmtId="0" fontId="23" fillId="0" borderId="0" xfId="37" applyFont="1" applyBorder="1" applyAlignment="1" applyProtection="1">
      <alignment vertical="center"/>
    </xf>
    <xf numFmtId="0" fontId="70" fillId="0" borderId="0" xfId="44"/>
    <xf numFmtId="49" fontId="76" fillId="46" borderId="54" xfId="44" applyNumberFormat="1" applyFont="1" applyFill="1" applyBorder="1" applyAlignment="1">
      <alignment horizontal="left" vertical="center" wrapText="1"/>
    </xf>
    <xf numFmtId="0" fontId="76" fillId="47" borderId="54" xfId="44" applyFont="1" applyFill="1" applyBorder="1" applyAlignment="1">
      <alignment horizontal="right" vertical="center" wrapText="1"/>
    </xf>
    <xf numFmtId="49" fontId="76" fillId="46" borderId="55" xfId="44" applyNumberFormat="1" applyFont="1" applyFill="1" applyBorder="1" applyAlignment="1">
      <alignment horizontal="left" vertical="center" wrapText="1"/>
    </xf>
    <xf numFmtId="0" fontId="76" fillId="46" borderId="56" xfId="44" applyFont="1" applyFill="1" applyBorder="1" applyAlignment="1">
      <alignment horizontal="left" vertical="center" wrapText="1"/>
    </xf>
    <xf numFmtId="0" fontId="2" fillId="0" borderId="0" xfId="34" applyAlignment="1" applyProtection="1"/>
    <xf numFmtId="0" fontId="9" fillId="4" borderId="0" xfId="0" applyFont="1" applyFill="1" applyAlignment="1">
      <alignment horizontal="center" vertical="center" wrapText="1"/>
    </xf>
    <xf numFmtId="0" fontId="1" fillId="0" borderId="0" xfId="0" applyFont="1" applyAlignment="1">
      <alignment horizontal="right"/>
    </xf>
    <xf numFmtId="0" fontId="1" fillId="0" borderId="0" xfId="0" applyFont="1"/>
    <xf numFmtId="0" fontId="27" fillId="0" borderId="0" xfId="43" applyAlignment="1">
      <alignment horizontal="center"/>
    </xf>
    <xf numFmtId="0" fontId="27" fillId="0" borderId="0" xfId="43" applyAlignment="1">
      <alignment horizontal="right" wrapText="1"/>
    </xf>
    <xf numFmtId="0" fontId="1" fillId="0" borderId="5" xfId="0" applyFont="1" applyBorder="1"/>
    <xf numFmtId="0" fontId="77" fillId="0" borderId="0" xfId="0" applyFont="1"/>
    <xf numFmtId="0" fontId="77" fillId="2" borderId="0" xfId="0" applyFont="1" applyFill="1"/>
    <xf numFmtId="0" fontId="77" fillId="2" borderId="0" xfId="0" applyFont="1" applyFill="1" applyAlignment="1">
      <alignment horizontal="right"/>
    </xf>
    <xf numFmtId="0" fontId="77" fillId="0" borderId="0" xfId="0" applyFont="1" applyAlignment="1">
      <alignment horizontal="right"/>
    </xf>
    <xf numFmtId="3" fontId="9" fillId="7" borderId="2" xfId="0" applyNumberFormat="1" applyFont="1" applyFill="1" applyBorder="1" applyAlignment="1" applyProtection="1">
      <alignment horizontal="center" vertical="center"/>
      <protection locked="0"/>
    </xf>
    <xf numFmtId="0" fontId="9" fillId="0" borderId="0" xfId="0" applyFont="1" applyAlignment="1">
      <alignment horizontal="center" vertical="center"/>
    </xf>
    <xf numFmtId="0" fontId="10" fillId="0" borderId="0" xfId="46" applyFont="1" applyAlignment="1">
      <alignment wrapText="1"/>
    </xf>
    <xf numFmtId="0" fontId="9" fillId="0" borderId="0" xfId="46" applyFont="1" applyAlignment="1">
      <alignment wrapText="1"/>
    </xf>
    <xf numFmtId="0" fontId="9" fillId="0" borderId="0" xfId="0" applyFont="1" applyAlignment="1">
      <alignment horizontal="left" vertical="center" wrapText="1"/>
    </xf>
    <xf numFmtId="0" fontId="9" fillId="0" borderId="0" xfId="0" applyFont="1" applyAlignment="1">
      <alignment vertical="top" wrapText="1"/>
    </xf>
    <xf numFmtId="0" fontId="9" fillId="0" borderId="0" xfId="47" applyFont="1" applyAlignment="1">
      <alignment wrapText="1"/>
    </xf>
    <xf numFmtId="0" fontId="9" fillId="0" borderId="0" xfId="0" applyFont="1" applyAlignment="1">
      <alignment horizontal="left" vertical="top" wrapText="1"/>
    </xf>
    <xf numFmtId="0" fontId="2" fillId="0" borderId="0" xfId="34" applyAlignment="1" applyProtection="1">
      <alignment horizontal="right" vertical="top"/>
    </xf>
    <xf numFmtId="0" fontId="0" fillId="0" borderId="0" xfId="0" applyAlignment="1">
      <alignment vertical="top" wrapText="1"/>
    </xf>
    <xf numFmtId="0" fontId="6" fillId="0" borderId="0" xfId="0" applyFont="1" applyAlignment="1">
      <alignment horizontal="left"/>
    </xf>
    <xf numFmtId="3" fontId="28" fillId="7" borderId="2" xfId="0" applyNumberFormat="1" applyFont="1" applyFill="1" applyBorder="1" applyAlignment="1" applyProtection="1">
      <alignment horizontal="center" vertical="center"/>
      <protection locked="0"/>
    </xf>
    <xf numFmtId="0" fontId="78" fillId="0" borderId="0" xfId="0" applyFont="1" applyAlignment="1">
      <alignment horizontal="center" vertical="center" wrapText="1"/>
    </xf>
    <xf numFmtId="0" fontId="28" fillId="0" borderId="0" xfId="0" applyFont="1" applyAlignment="1">
      <alignment horizontal="center"/>
    </xf>
    <xf numFmtId="0" fontId="30" fillId="2" borderId="0" xfId="0" applyFont="1" applyFill="1"/>
    <xf numFmtId="0" fontId="30" fillId="0" borderId="0" xfId="0" applyFont="1"/>
    <xf numFmtId="0" fontId="30" fillId="0" borderId="0" xfId="0" applyFont="1" applyAlignment="1">
      <alignment vertical="top" wrapText="1"/>
    </xf>
    <xf numFmtId="0" fontId="31" fillId="6" borderId="2" xfId="45" applyFont="1" applyFill="1" applyBorder="1" applyAlignment="1">
      <alignment horizontal="center" vertical="center"/>
    </xf>
    <xf numFmtId="0" fontId="79" fillId="0" borderId="0" xfId="0" applyFont="1" applyAlignment="1">
      <alignment horizontal="center" vertical="center" wrapText="1"/>
    </xf>
    <xf numFmtId="0" fontId="32" fillId="0" borderId="0" xfId="0" applyFont="1" applyAlignment="1">
      <alignment horizontal="center"/>
    </xf>
    <xf numFmtId="0" fontId="30" fillId="0" borderId="0" xfId="0" applyFont="1" applyAlignment="1">
      <alignment horizontal="center"/>
    </xf>
    <xf numFmtId="0" fontId="28" fillId="0" borderId="0" xfId="0" applyFont="1" applyAlignment="1">
      <alignment horizontal="center" vertical="center"/>
    </xf>
    <xf numFmtId="0" fontId="12" fillId="0" borderId="0" xfId="0" applyFont="1"/>
    <xf numFmtId="0" fontId="80" fillId="0" borderId="0" xfId="0" applyFont="1" applyAlignment="1">
      <alignment horizontal="right"/>
    </xf>
    <xf numFmtId="0" fontId="1" fillId="0" borderId="0" xfId="0" applyFont="1" applyAlignment="1">
      <alignment vertical="top" wrapText="1"/>
    </xf>
    <xf numFmtId="0" fontId="9" fillId="0" borderId="0" xfId="0" applyFont="1" applyAlignment="1">
      <alignment vertical="center"/>
    </xf>
    <xf numFmtId="0" fontId="28" fillId="48" borderId="0" xfId="45" applyFont="1" applyFill="1" applyAlignment="1" applyProtection="1">
      <alignment horizontal="center" vertical="center" wrapText="1"/>
      <protection locked="0"/>
    </xf>
    <xf numFmtId="0" fontId="14" fillId="48" borderId="0" xfId="0" applyFont="1" applyFill="1" applyAlignment="1">
      <alignment wrapText="1"/>
    </xf>
    <xf numFmtId="0" fontId="0" fillId="48" borderId="0" xfId="0" applyFill="1"/>
    <xf numFmtId="0" fontId="9" fillId="48" borderId="0" xfId="0" applyFont="1" applyFill="1"/>
    <xf numFmtId="0" fontId="20" fillId="48" borderId="0" xfId="34" applyFont="1" applyFill="1" applyAlignment="1" applyProtection="1">
      <alignment horizontal="right"/>
    </xf>
    <xf numFmtId="0" fontId="2" fillId="48" borderId="0" xfId="34" applyFill="1" applyAlignment="1" applyProtection="1">
      <alignment horizontal="right"/>
    </xf>
    <xf numFmtId="0" fontId="2" fillId="48" borderId="0" xfId="34" applyFill="1" applyAlignment="1" applyProtection="1">
      <alignment horizontal="right" vertical="top"/>
    </xf>
    <xf numFmtId="0" fontId="10" fillId="48" borderId="0" xfId="0" applyFont="1" applyFill="1" applyAlignment="1">
      <alignment horizontal="center" vertical="center" wrapText="1"/>
    </xf>
    <xf numFmtId="0" fontId="33" fillId="48" borderId="0" xfId="0" applyFont="1" applyFill="1" applyAlignment="1">
      <alignment wrapText="1"/>
    </xf>
    <xf numFmtId="9" fontId="28" fillId="48" borderId="0" xfId="56" applyFont="1" applyFill="1" applyBorder="1" applyAlignment="1" applyProtection="1">
      <alignment horizontal="center" vertical="center" wrapText="1"/>
      <protection locked="0"/>
    </xf>
    <xf numFmtId="0" fontId="28" fillId="48" borderId="0" xfId="0" applyFont="1" applyFill="1" applyAlignment="1">
      <alignment horizontal="center" vertical="center"/>
    </xf>
    <xf numFmtId="0" fontId="78" fillId="48" borderId="0" xfId="0" applyFont="1" applyFill="1" applyAlignment="1">
      <alignment horizontal="center" vertical="center" wrapText="1"/>
    </xf>
    <xf numFmtId="0" fontId="6" fillId="48" borderId="0" xfId="0" applyFont="1" applyFill="1" applyAlignment="1">
      <alignment horizontal="left"/>
    </xf>
    <xf numFmtId="0" fontId="28" fillId="48" borderId="0" xfId="0" applyFont="1" applyFill="1" applyAlignment="1">
      <alignment vertical="center"/>
    </xf>
    <xf numFmtId="0" fontId="31" fillId="48" borderId="0" xfId="45" applyFont="1" applyFill="1" applyAlignment="1">
      <alignment horizontal="center" vertical="center"/>
    </xf>
    <xf numFmtId="0" fontId="28" fillId="2" borderId="0" xfId="0" applyFont="1" applyFill="1"/>
    <xf numFmtId="0" fontId="28" fillId="0" borderId="0" xfId="0" applyFont="1"/>
    <xf numFmtId="0" fontId="36" fillId="0" borderId="0" xfId="0" applyFont="1" applyAlignment="1">
      <alignment wrapText="1"/>
    </xf>
    <xf numFmtId="0" fontId="0" fillId="48" borderId="0" xfId="0" applyFill="1" applyAlignment="1">
      <alignment horizontal="center"/>
    </xf>
    <xf numFmtId="0" fontId="77" fillId="48" borderId="0" xfId="0" applyFont="1" applyFill="1"/>
    <xf numFmtId="0" fontId="12" fillId="48" borderId="0" xfId="0" applyFont="1" applyFill="1"/>
    <xf numFmtId="0" fontId="1" fillId="48" borderId="0" xfId="0" applyFont="1" applyFill="1" applyAlignment="1">
      <alignment vertical="top" wrapText="1"/>
    </xf>
    <xf numFmtId="0" fontId="80" fillId="48" borderId="0" xfId="0" applyFont="1" applyFill="1" applyAlignment="1">
      <alignment horizontal="right"/>
    </xf>
    <xf numFmtId="0" fontId="28" fillId="48" borderId="0" xfId="0" applyFont="1" applyFill="1" applyAlignment="1">
      <alignment horizontal="center"/>
    </xf>
    <xf numFmtId="0" fontId="35" fillId="48" borderId="0" xfId="0" applyFont="1" applyFill="1" applyAlignment="1">
      <alignment horizontal="left" vertical="center" wrapText="1"/>
    </xf>
    <xf numFmtId="0" fontId="6" fillId="48" borderId="0" xfId="0" applyFont="1" applyFill="1" applyAlignment="1">
      <alignment horizontal="center"/>
    </xf>
    <xf numFmtId="0" fontId="9" fillId="48" borderId="0" xfId="0" applyFont="1" applyFill="1" applyAlignment="1">
      <alignment horizontal="center"/>
    </xf>
    <xf numFmtId="0" fontId="1" fillId="0" borderId="2" xfId="0" applyFont="1" applyBorder="1" applyAlignment="1">
      <alignment horizontal="center" vertical="center" wrapText="1"/>
    </xf>
    <xf numFmtId="0" fontId="1" fillId="0" borderId="2" xfId="0" applyFont="1" applyBorder="1" applyAlignment="1">
      <alignment vertical="center" wrapText="1"/>
    </xf>
    <xf numFmtId="0" fontId="1" fillId="2" borderId="0" xfId="0" applyFont="1" applyFill="1" applyAlignment="1">
      <alignment horizontal="center"/>
    </xf>
    <xf numFmtId="0" fontId="1" fillId="48" borderId="0" xfId="0" applyFont="1" applyFill="1" applyAlignment="1">
      <alignment horizontal="center"/>
    </xf>
    <xf numFmtId="0" fontId="1" fillId="48" borderId="0" xfId="0" applyFont="1" applyFill="1" applyAlignment="1">
      <alignment horizontal="center" vertical="center"/>
    </xf>
    <xf numFmtId="0" fontId="34" fillId="48" borderId="0" xfId="0" applyFont="1" applyFill="1" applyAlignment="1">
      <alignment vertical="center" wrapText="1"/>
    </xf>
    <xf numFmtId="0" fontId="1" fillId="0" borderId="2" xfId="0" applyFont="1" applyBorder="1" applyAlignment="1">
      <alignment horizontal="left" vertical="center" wrapText="1"/>
    </xf>
    <xf numFmtId="0" fontId="28" fillId="0" borderId="0" xfId="0" applyFont="1" applyAlignment="1">
      <alignment horizontal="left" vertical="center"/>
    </xf>
    <xf numFmtId="0" fontId="0" fillId="2" borderId="0" xfId="0" applyFill="1" applyAlignment="1">
      <alignment horizontal="center" vertical="center"/>
    </xf>
    <xf numFmtId="0" fontId="1" fillId="48" borderId="0" xfId="0" applyFont="1" applyFill="1" applyAlignment="1">
      <alignment horizontal="center" vertical="top" wrapText="1"/>
    </xf>
    <xf numFmtId="0" fontId="12" fillId="3" borderId="0" xfId="0" applyFont="1" applyFill="1" applyAlignment="1">
      <alignment horizontal="left"/>
    </xf>
    <xf numFmtId="0" fontId="6" fillId="3" borderId="0" xfId="0" applyFont="1" applyFill="1" applyAlignment="1">
      <alignment horizontal="left" vertical="center"/>
    </xf>
    <xf numFmtId="0" fontId="29" fillId="0" borderId="6" xfId="0" applyFont="1" applyBorder="1" applyAlignment="1">
      <alignment horizontal="center" vertical="center"/>
    </xf>
    <xf numFmtId="0" fontId="6" fillId="3" borderId="0" xfId="0" applyFont="1" applyFill="1" applyAlignment="1">
      <alignment horizontal="center" vertical="center"/>
    </xf>
    <xf numFmtId="0" fontId="0" fillId="2" borderId="0" xfId="0" applyFill="1" applyAlignment="1">
      <alignment horizontal="left" vertical="center"/>
    </xf>
    <xf numFmtId="0" fontId="0" fillId="0" borderId="0" xfId="0" applyAlignment="1">
      <alignment horizontal="left" vertical="center"/>
    </xf>
    <xf numFmtId="0" fontId="0" fillId="0" borderId="0" xfId="0" applyAlignment="1">
      <alignment horizontal="left" vertical="center" wrapText="1"/>
    </xf>
    <xf numFmtId="0" fontId="1" fillId="0" borderId="0" xfId="0" applyFont="1" applyAlignment="1">
      <alignment horizontal="center" vertical="center"/>
    </xf>
    <xf numFmtId="0" fontId="1" fillId="0" borderId="0" xfId="0" applyFont="1" applyAlignment="1">
      <alignment horizontal="left" vertical="center"/>
    </xf>
    <xf numFmtId="0" fontId="6" fillId="0" borderId="7" xfId="0" applyFont="1" applyBorder="1" applyAlignment="1">
      <alignment horizontal="center" vertical="center" wrapText="1"/>
    </xf>
    <xf numFmtId="0" fontId="6" fillId="0" borderId="2" xfId="0" applyFont="1" applyBorder="1" applyAlignment="1">
      <alignment horizontal="center" vertical="center" wrapText="1"/>
    </xf>
    <xf numFmtId="0" fontId="6" fillId="0" borderId="8" xfId="0" applyFont="1" applyBorder="1" applyAlignment="1">
      <alignment horizontal="center" vertical="center" wrapText="1"/>
    </xf>
    <xf numFmtId="0" fontId="81" fillId="0" borderId="2" xfId="0" applyFont="1" applyBorder="1" applyAlignment="1">
      <alignment horizontal="center" vertical="center" wrapText="1"/>
    </xf>
    <xf numFmtId="0" fontId="81" fillId="0" borderId="2" xfId="0" applyFont="1" applyBorder="1" applyAlignment="1">
      <alignment horizontal="left" vertical="center" wrapText="1"/>
    </xf>
    <xf numFmtId="3" fontId="1" fillId="7" borderId="2" xfId="0" applyNumberFormat="1" applyFont="1" applyFill="1" applyBorder="1" applyAlignment="1" applyProtection="1">
      <alignment horizontal="center" vertical="center"/>
      <protection locked="0"/>
    </xf>
    <xf numFmtId="0" fontId="39" fillId="6" borderId="2" xfId="45" applyFont="1" applyFill="1" applyBorder="1" applyAlignment="1">
      <alignment horizontal="center" vertical="center"/>
    </xf>
    <xf numFmtId="0" fontId="12" fillId="3" borderId="0" xfId="0" applyFont="1" applyFill="1" applyAlignment="1">
      <alignment horizontal="left" vertical="top" wrapText="1"/>
    </xf>
    <xf numFmtId="0" fontId="10" fillId="0" borderId="0" xfId="0" applyFont="1" applyAlignment="1">
      <alignment vertical="top" wrapText="1"/>
    </xf>
    <xf numFmtId="3" fontId="6" fillId="12" borderId="2" xfId="0" applyNumberFormat="1" applyFont="1" applyFill="1" applyBorder="1" applyAlignment="1">
      <alignment horizontal="left" vertical="center"/>
    </xf>
    <xf numFmtId="3" fontId="6" fillId="12" borderId="2" xfId="0" applyNumberFormat="1" applyFont="1" applyFill="1" applyBorder="1" applyAlignment="1">
      <alignment horizontal="center" vertical="center"/>
    </xf>
    <xf numFmtId="3" fontId="1" fillId="7" borderId="8" xfId="0" applyNumberFormat="1" applyFont="1" applyFill="1" applyBorder="1" applyAlignment="1" applyProtection="1">
      <alignment horizontal="center" vertical="center"/>
      <protection locked="0"/>
    </xf>
    <xf numFmtId="0" fontId="1" fillId="48" borderId="0" xfId="0" applyFont="1" applyFill="1"/>
    <xf numFmtId="0" fontId="40" fillId="48" borderId="0" xfId="0" applyFont="1" applyFill="1" applyAlignment="1">
      <alignment horizontal="left" vertical="center" wrapText="1"/>
    </xf>
    <xf numFmtId="0" fontId="1" fillId="48" borderId="0" xfId="0" applyFont="1" applyFill="1" applyAlignment="1">
      <alignment vertical="center"/>
    </xf>
    <xf numFmtId="0" fontId="1" fillId="48" borderId="0" xfId="0" applyFont="1" applyFill="1" applyAlignment="1">
      <alignment horizontal="center" vertical="center" wrapText="1"/>
    </xf>
    <xf numFmtId="0" fontId="1" fillId="48" borderId="2" xfId="0" applyFont="1" applyFill="1" applyBorder="1" applyAlignment="1">
      <alignment horizontal="center" vertical="center" wrapText="1"/>
    </xf>
    <xf numFmtId="0" fontId="1" fillId="2" borderId="0" xfId="0" applyFont="1" applyFill="1" applyAlignment="1">
      <alignment horizontal="center" vertical="center"/>
    </xf>
    <xf numFmtId="0" fontId="41" fillId="48" borderId="0" xfId="0" applyFont="1" applyFill="1" applyAlignment="1">
      <alignment horizontal="left" vertical="top"/>
    </xf>
    <xf numFmtId="0" fontId="1" fillId="48" borderId="2" xfId="0" applyFont="1" applyFill="1" applyBorder="1" applyAlignment="1">
      <alignment horizontal="left" vertical="center" wrapText="1"/>
    </xf>
    <xf numFmtId="0" fontId="1" fillId="48" borderId="0" xfId="0" applyFont="1" applyFill="1" applyAlignment="1">
      <alignment horizontal="left" vertical="center" wrapText="1"/>
    </xf>
    <xf numFmtId="0" fontId="1" fillId="2" borderId="0" xfId="0" applyFont="1" applyFill="1" applyAlignment="1">
      <alignment horizontal="left" vertical="center"/>
    </xf>
    <xf numFmtId="0" fontId="1" fillId="48" borderId="0" xfId="0" applyFont="1" applyFill="1" applyAlignment="1">
      <alignment horizontal="left" vertical="center"/>
    </xf>
    <xf numFmtId="0" fontId="6" fillId="48" borderId="0" xfId="0" applyFont="1" applyFill="1" applyAlignment="1">
      <alignment horizontal="left" vertical="center"/>
    </xf>
    <xf numFmtId="0" fontId="37" fillId="48" borderId="0" xfId="0" applyFont="1" applyFill="1" applyAlignment="1">
      <alignment horizontal="left" vertical="top" wrapText="1"/>
    </xf>
    <xf numFmtId="0" fontId="12" fillId="0" borderId="0" xfId="0" applyFont="1" applyAlignment="1">
      <alignment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1" fillId="0" borderId="0" xfId="0" applyFont="1" applyAlignment="1">
      <alignment vertical="center"/>
    </xf>
    <xf numFmtId="0" fontId="2" fillId="48" borderId="0" xfId="35" applyFont="1" applyFill="1" applyBorder="1" applyAlignment="1" applyProtection="1">
      <alignment horizontal="center" vertical="center" wrapText="1"/>
    </xf>
    <xf numFmtId="0" fontId="1" fillId="49" borderId="11" xfId="53" applyFill="1" applyBorder="1" applyAlignment="1">
      <alignment vertical="center"/>
    </xf>
    <xf numFmtId="0" fontId="82" fillId="49" borderId="0" xfId="53" applyFont="1" applyFill="1" applyAlignment="1">
      <alignment vertical="center"/>
    </xf>
    <xf numFmtId="0" fontId="3" fillId="49" borderId="11" xfId="53" applyFont="1" applyFill="1" applyBorder="1" applyAlignment="1">
      <alignment vertical="center"/>
    </xf>
    <xf numFmtId="0" fontId="6" fillId="49" borderId="12" xfId="53" applyFont="1" applyFill="1" applyBorder="1" applyAlignment="1">
      <alignment horizontal="center" vertical="center" wrapText="1"/>
    </xf>
    <xf numFmtId="0" fontId="6" fillId="49" borderId="9" xfId="53" applyFont="1" applyFill="1" applyBorder="1" applyAlignment="1">
      <alignment horizontal="center" vertical="center" wrapText="1"/>
    </xf>
    <xf numFmtId="0" fontId="83" fillId="3" borderId="5" xfId="0" applyFont="1" applyFill="1" applyBorder="1" applyAlignment="1">
      <alignment horizontal="left" vertical="center"/>
    </xf>
    <xf numFmtId="0" fontId="2" fillId="0" borderId="0" xfId="34" applyFill="1" applyBorder="1" applyAlignment="1" applyProtection="1">
      <alignment horizontal="left" vertical="center" wrapText="1"/>
    </xf>
    <xf numFmtId="0" fontId="1" fillId="48" borderId="0" xfId="34" applyFont="1" applyFill="1" applyBorder="1" applyAlignment="1" applyProtection="1">
      <alignment horizontal="left" vertical="center" wrapText="1"/>
    </xf>
    <xf numFmtId="0" fontId="1" fillId="48" borderId="2" xfId="0" applyFont="1" applyFill="1" applyBorder="1"/>
    <xf numFmtId="0" fontId="0" fillId="48" borderId="2" xfId="0" applyFill="1" applyBorder="1"/>
    <xf numFmtId="0" fontId="13" fillId="0" borderId="0" xfId="0" applyFont="1" applyAlignment="1">
      <alignment horizontal="right"/>
    </xf>
    <xf numFmtId="0" fontId="2" fillId="0" borderId="11" xfId="34" applyFill="1" applyBorder="1" applyAlignment="1" applyProtection="1">
      <alignment horizontal="left" vertical="center" wrapText="1"/>
    </xf>
    <xf numFmtId="0" fontId="1" fillId="0" borderId="0" xfId="0" applyFont="1" applyAlignment="1">
      <alignment wrapText="1"/>
    </xf>
    <xf numFmtId="0" fontId="84" fillId="0" borderId="5" xfId="34" applyFont="1" applyFill="1" applyBorder="1" applyAlignment="1" applyProtection="1">
      <alignment horizontal="left" vertical="center" wrapText="1"/>
    </xf>
    <xf numFmtId="0" fontId="84" fillId="0" borderId="0" xfId="34" applyFont="1" applyFill="1" applyBorder="1" applyAlignment="1" applyProtection="1">
      <alignment horizontal="left" vertical="center" wrapText="1"/>
    </xf>
    <xf numFmtId="0" fontId="83" fillId="0" borderId="0" xfId="0" applyFont="1" applyAlignment="1">
      <alignment horizontal="left" vertical="center"/>
    </xf>
    <xf numFmtId="0" fontId="13" fillId="0" borderId="0" xfId="46" applyFont="1" applyAlignment="1">
      <alignment horizontal="right"/>
    </xf>
    <xf numFmtId="0" fontId="6" fillId="0" borderId="0" xfId="0" applyFont="1" applyAlignment="1">
      <alignment horizontal="right"/>
    </xf>
    <xf numFmtId="0" fontId="37" fillId="0" borderId="0" xfId="46" applyFont="1" applyAlignment="1">
      <alignment horizontal="right"/>
    </xf>
    <xf numFmtId="0" fontId="13" fillId="48" borderId="0" xfId="46" applyFont="1" applyFill="1" applyAlignment="1">
      <alignment vertical="center" wrapText="1"/>
    </xf>
    <xf numFmtId="9" fontId="42" fillId="48" borderId="0" xfId="35" applyNumberFormat="1" applyFont="1" applyFill="1" applyBorder="1" applyAlignment="1" applyProtection="1">
      <alignment horizontal="center" vertical="center" wrapText="1"/>
    </xf>
    <xf numFmtId="0" fontId="0" fillId="2" borderId="0" xfId="0" applyFill="1" applyAlignment="1">
      <alignment vertical="center"/>
    </xf>
    <xf numFmtId="0" fontId="0" fillId="0" borderId="0" xfId="0" applyAlignment="1">
      <alignment vertical="center"/>
    </xf>
    <xf numFmtId="0" fontId="9" fillId="2" borderId="0" xfId="0" applyFont="1" applyFill="1" applyAlignment="1">
      <alignment vertical="center"/>
    </xf>
    <xf numFmtId="0" fontId="1" fillId="0" borderId="2" xfId="0" applyFont="1" applyBorder="1" applyAlignment="1">
      <alignment vertical="center"/>
    </xf>
    <xf numFmtId="0" fontId="9" fillId="48" borderId="0" xfId="0" applyFont="1" applyFill="1" applyAlignment="1">
      <alignment vertical="center"/>
    </xf>
    <xf numFmtId="0" fontId="14" fillId="48" borderId="0" xfId="0" applyFont="1" applyFill="1" applyAlignment="1">
      <alignment vertical="center" wrapText="1"/>
    </xf>
    <xf numFmtId="0" fontId="0" fillId="48" borderId="0" xfId="0" applyFill="1" applyAlignment="1">
      <alignment vertical="center"/>
    </xf>
    <xf numFmtId="0" fontId="1" fillId="48" borderId="0" xfId="0" applyFont="1" applyFill="1" applyAlignment="1">
      <alignment vertical="center" wrapText="1"/>
    </xf>
    <xf numFmtId="0" fontId="0" fillId="48" borderId="0" xfId="0" applyFill="1" applyAlignment="1">
      <alignment horizontal="center" vertical="center"/>
    </xf>
    <xf numFmtId="0" fontId="30" fillId="48" borderId="0" xfId="0" applyFont="1" applyFill="1"/>
    <xf numFmtId="0" fontId="6" fillId="48" borderId="0" xfId="0" applyFont="1" applyFill="1" applyAlignment="1">
      <alignment horizontal="center" vertical="center"/>
    </xf>
    <xf numFmtId="0" fontId="6" fillId="48" borderId="0" xfId="0" applyFont="1" applyFill="1" applyAlignment="1">
      <alignment vertical="center"/>
    </xf>
    <xf numFmtId="0" fontId="79" fillId="48" borderId="0" xfId="0" applyFont="1" applyFill="1" applyAlignment="1">
      <alignment horizontal="center" vertical="center" wrapText="1"/>
    </xf>
    <xf numFmtId="0" fontId="9" fillId="48" borderId="0" xfId="0" applyFont="1" applyFill="1" applyAlignment="1">
      <alignment horizontal="center" vertical="center"/>
    </xf>
    <xf numFmtId="0" fontId="10" fillId="48" borderId="0" xfId="0" applyFont="1" applyFill="1" applyAlignment="1">
      <alignment vertical="top" wrapText="1"/>
    </xf>
    <xf numFmtId="0" fontId="10" fillId="48" borderId="0" xfId="0" applyFont="1" applyFill="1" applyAlignment="1">
      <alignment vertical="center" wrapText="1"/>
    </xf>
    <xf numFmtId="0" fontId="1" fillId="0" borderId="2" xfId="0" applyFont="1" applyBorder="1" applyAlignment="1">
      <alignment horizontal="center" vertical="center"/>
    </xf>
    <xf numFmtId="0" fontId="12" fillId="3" borderId="0" xfId="0" applyFont="1" applyFill="1" applyAlignment="1">
      <alignment vertical="top" wrapText="1"/>
    </xf>
    <xf numFmtId="0" fontId="12" fillId="48" borderId="0" xfId="0" applyFont="1" applyFill="1" applyAlignment="1">
      <alignment horizontal="left"/>
    </xf>
    <xf numFmtId="0" fontId="28" fillId="48" borderId="0" xfId="0" applyFont="1" applyFill="1" applyAlignment="1">
      <alignment horizontal="left" vertical="center"/>
    </xf>
    <xf numFmtId="0" fontId="12" fillId="48" borderId="0" xfId="0" applyFont="1" applyFill="1" applyAlignment="1">
      <alignment horizontal="left" vertical="center"/>
    </xf>
    <xf numFmtId="0" fontId="38" fillId="0" borderId="0" xfId="0" applyFont="1" applyAlignment="1">
      <alignment vertical="top"/>
    </xf>
    <xf numFmtId="0" fontId="44" fillId="3" borderId="0" xfId="0" applyFont="1" applyFill="1" applyAlignment="1">
      <alignment horizontal="left"/>
    </xf>
    <xf numFmtId="0" fontId="44" fillId="48" borderId="0" xfId="0" applyFont="1" applyFill="1" applyAlignment="1">
      <alignment horizontal="left"/>
    </xf>
    <xf numFmtId="0" fontId="2" fillId="0" borderId="0" xfId="34" applyAlignment="1" applyProtection="1">
      <alignment horizontal="right" vertical="center"/>
    </xf>
    <xf numFmtId="0" fontId="0" fillId="48" borderId="2" xfId="0" applyFill="1" applyBorder="1" applyAlignment="1">
      <alignment vertical="top"/>
    </xf>
    <xf numFmtId="0" fontId="1" fillId="48" borderId="2" xfId="0" applyFont="1" applyFill="1" applyBorder="1" applyAlignment="1">
      <alignment vertical="top"/>
    </xf>
    <xf numFmtId="0" fontId="1" fillId="48" borderId="0" xfId="0" applyFont="1" applyFill="1" applyAlignment="1">
      <alignment vertical="top"/>
    </xf>
    <xf numFmtId="0" fontId="0" fillId="48" borderId="0" xfId="0" applyFill="1" applyAlignment="1">
      <alignment vertical="top"/>
    </xf>
    <xf numFmtId="9" fontId="43" fillId="48" borderId="0" xfId="56" applyFont="1" applyFill="1" applyAlignment="1">
      <alignment vertical="top"/>
    </xf>
    <xf numFmtId="9" fontId="0" fillId="0" borderId="0" xfId="56" applyFont="1" applyBorder="1"/>
    <xf numFmtId="0" fontId="20" fillId="48" borderId="0" xfId="34" applyFont="1" applyFill="1" applyBorder="1" applyAlignment="1" applyProtection="1">
      <alignment horizontal="right"/>
    </xf>
    <xf numFmtId="0" fontId="2" fillId="48" borderId="0" xfId="34" applyFill="1" applyBorder="1" applyAlignment="1" applyProtection="1">
      <alignment horizontal="right"/>
    </xf>
    <xf numFmtId="0" fontId="2" fillId="48" borderId="0" xfId="34" applyFill="1" applyBorder="1" applyAlignment="1" applyProtection="1">
      <alignment horizontal="right" vertical="top"/>
    </xf>
    <xf numFmtId="0" fontId="9" fillId="48" borderId="0" xfId="0" applyFont="1" applyFill="1" applyAlignment="1">
      <alignment wrapText="1"/>
    </xf>
    <xf numFmtId="0" fontId="1" fillId="48" borderId="0" xfId="0" applyFont="1" applyFill="1" applyAlignment="1">
      <alignment wrapText="1"/>
    </xf>
    <xf numFmtId="9" fontId="1" fillId="48" borderId="0" xfId="56" applyFont="1" applyFill="1" applyBorder="1" applyAlignment="1">
      <alignment vertical="center"/>
    </xf>
    <xf numFmtId="0" fontId="2" fillId="48" borderId="0" xfId="34" applyFill="1" applyAlignment="1" applyProtection="1">
      <alignment horizontal="right" vertical="center"/>
    </xf>
    <xf numFmtId="0" fontId="85" fillId="0" borderId="0" xfId="0" applyFont="1"/>
    <xf numFmtId="3" fontId="1" fillId="7" borderId="7" xfId="0" applyNumberFormat="1" applyFont="1" applyFill="1" applyBorder="1" applyAlignment="1" applyProtection="1">
      <alignment horizontal="center" vertical="center"/>
      <protection locked="0"/>
    </xf>
    <xf numFmtId="0" fontId="86" fillId="48" borderId="0" xfId="0" applyFont="1" applyFill="1" applyAlignment="1">
      <alignment horizontal="right"/>
    </xf>
    <xf numFmtId="0" fontId="77" fillId="48" borderId="0" xfId="0" applyFont="1" applyFill="1" applyAlignment="1">
      <alignment horizontal="right"/>
    </xf>
    <xf numFmtId="0" fontId="1" fillId="0" borderId="0" xfId="0" applyFont="1" applyAlignment="1">
      <alignment horizontal="left"/>
    </xf>
    <xf numFmtId="0" fontId="27" fillId="0" borderId="0" xfId="43" applyAlignment="1">
      <alignment horizontal="left" wrapText="1"/>
    </xf>
    <xf numFmtId="0" fontId="85" fillId="0" borderId="0" xfId="43" applyFont="1" applyAlignment="1">
      <alignment horizontal="left" wrapText="1"/>
    </xf>
    <xf numFmtId="0" fontId="46" fillId="13" borderId="13" xfId="50" applyFont="1" applyFill="1" applyBorder="1" applyAlignment="1">
      <alignment horizontal="left" wrapText="1"/>
    </xf>
    <xf numFmtId="0" fontId="46" fillId="13" borderId="14" xfId="50" applyFont="1" applyFill="1" applyBorder="1" applyAlignment="1">
      <alignment horizontal="right" wrapText="1"/>
    </xf>
    <xf numFmtId="0" fontId="46" fillId="13" borderId="14" xfId="50" applyFont="1" applyFill="1" applyBorder="1" applyAlignment="1">
      <alignment horizontal="center" wrapText="1"/>
    </xf>
    <xf numFmtId="0" fontId="1" fillId="0" borderId="15" xfId="0" applyFont="1" applyBorder="1"/>
    <xf numFmtId="0" fontId="1" fillId="2" borderId="0" xfId="0" applyFont="1" applyFill="1"/>
    <xf numFmtId="0" fontId="48" fillId="3" borderId="0" xfId="0" applyFont="1" applyFill="1" applyAlignment="1">
      <alignment horizontal="left"/>
    </xf>
    <xf numFmtId="0" fontId="6" fillId="48" borderId="0" xfId="0" applyFont="1" applyFill="1"/>
    <xf numFmtId="0" fontId="45" fillId="0" borderId="16" xfId="51" applyFont="1" applyBorder="1" applyAlignment="1">
      <alignment horizontal="right" wrapText="1"/>
    </xf>
    <xf numFmtId="0" fontId="48" fillId="48" borderId="0" xfId="0" applyFont="1" applyFill="1" applyAlignment="1">
      <alignment horizontal="left"/>
    </xf>
    <xf numFmtId="0" fontId="81" fillId="48" borderId="0" xfId="0" applyFont="1" applyFill="1" applyAlignment="1">
      <alignment horizontal="center" vertical="center" wrapText="1"/>
    </xf>
    <xf numFmtId="0" fontId="6" fillId="3" borderId="0" xfId="0" applyFont="1" applyFill="1" applyAlignment="1">
      <alignment vertical="top" wrapText="1"/>
    </xf>
    <xf numFmtId="0" fontId="6" fillId="48" borderId="0" xfId="0" applyFont="1" applyFill="1" applyAlignment="1">
      <alignment horizontal="right"/>
    </xf>
    <xf numFmtId="0" fontId="9" fillId="50" borderId="0" xfId="0" applyFont="1" applyFill="1" applyAlignment="1">
      <alignment horizontal="left" vertical="center" wrapText="1"/>
    </xf>
    <xf numFmtId="0" fontId="9" fillId="50" borderId="0" xfId="47" applyFont="1" applyFill="1" applyAlignment="1">
      <alignment wrapText="1"/>
    </xf>
    <xf numFmtId="0" fontId="41" fillId="48" borderId="0" xfId="0" applyFont="1" applyFill="1" applyAlignment="1">
      <alignment horizontal="left" vertical="top" wrapText="1"/>
    </xf>
    <xf numFmtId="0" fontId="6" fillId="48" borderId="0" xfId="0" applyFont="1" applyFill="1" applyAlignment="1">
      <alignment horizontal="center" wrapText="1"/>
    </xf>
    <xf numFmtId="0" fontId="15" fillId="48" borderId="0" xfId="0" applyFont="1" applyFill="1"/>
    <xf numFmtId="0" fontId="46" fillId="13" borderId="18" xfId="50" applyFont="1" applyFill="1" applyBorder="1" applyAlignment="1">
      <alignment horizontal="left" wrapText="1"/>
    </xf>
    <xf numFmtId="0" fontId="45" fillId="0" borderId="19" xfId="51" applyFont="1" applyBorder="1" applyAlignment="1">
      <alignment horizontal="left" wrapText="1"/>
    </xf>
    <xf numFmtId="0" fontId="45" fillId="0" borderId="20" xfId="51" applyFont="1" applyBorder="1" applyAlignment="1">
      <alignment horizontal="left" wrapText="1"/>
    </xf>
    <xf numFmtId="0" fontId="45" fillId="48" borderId="21" xfId="50" applyFont="1" applyFill="1" applyBorder="1" applyAlignment="1">
      <alignment horizontal="left" wrapText="1"/>
    </xf>
    <xf numFmtId="0" fontId="45" fillId="48" borderId="22" xfId="50" applyFont="1" applyFill="1" applyBorder="1" applyAlignment="1">
      <alignment horizontal="left" wrapText="1"/>
    </xf>
    <xf numFmtId="0" fontId="45" fillId="48" borderId="23" xfId="50" applyFont="1" applyFill="1" applyBorder="1" applyAlignment="1">
      <alignment horizontal="left" wrapText="1"/>
    </xf>
    <xf numFmtId="0" fontId="45" fillId="48" borderId="24" xfId="50" applyFont="1" applyFill="1" applyBorder="1" applyAlignment="1">
      <alignment horizontal="left" wrapText="1"/>
    </xf>
    <xf numFmtId="0" fontId="46" fillId="13" borderId="25" xfId="50" applyFont="1" applyFill="1" applyBorder="1" applyAlignment="1">
      <alignment horizontal="center" wrapText="1"/>
    </xf>
    <xf numFmtId="0" fontId="46" fillId="13" borderId="26" xfId="50" applyFont="1" applyFill="1" applyBorder="1" applyAlignment="1">
      <alignment horizontal="center" wrapText="1"/>
    </xf>
    <xf numFmtId="0" fontId="45" fillId="48" borderId="22" xfId="50" applyFont="1" applyFill="1" applyBorder="1" applyAlignment="1">
      <alignment horizontal="right" wrapText="1"/>
    </xf>
    <xf numFmtId="0" fontId="45" fillId="48" borderId="24" xfId="50" applyFont="1" applyFill="1" applyBorder="1" applyAlignment="1">
      <alignment horizontal="right" wrapText="1"/>
    </xf>
    <xf numFmtId="0" fontId="1" fillId="0" borderId="5" xfId="0" quotePrefix="1" applyFont="1" applyBorder="1"/>
    <xf numFmtId="0" fontId="1" fillId="0" borderId="11" xfId="0" applyFont="1" applyBorder="1" applyAlignment="1">
      <alignment horizontal="right"/>
    </xf>
    <xf numFmtId="0" fontId="1" fillId="0" borderId="27" xfId="0" applyFont="1" applyBorder="1" applyAlignment="1">
      <alignment horizontal="right"/>
    </xf>
    <xf numFmtId="0" fontId="1" fillId="0" borderId="0" xfId="0" applyFont="1" applyAlignment="1">
      <alignment horizontal="left" vertical="top"/>
    </xf>
    <xf numFmtId="0" fontId="1" fillId="4" borderId="9" xfId="48" applyFill="1" applyBorder="1" applyAlignment="1">
      <alignment horizontal="left" vertical="top"/>
    </xf>
    <xf numFmtId="0" fontId="1" fillId="51" borderId="0" xfId="0" applyFont="1" applyFill="1" applyAlignment="1">
      <alignment horizontal="left" vertical="top"/>
    </xf>
    <xf numFmtId="49" fontId="1" fillId="51" borderId="0" xfId="0" applyNumberFormat="1" applyFont="1" applyFill="1" applyAlignment="1">
      <alignment horizontal="left" vertical="top"/>
    </xf>
    <xf numFmtId="49" fontId="1" fillId="51" borderId="0" xfId="48" applyNumberFormat="1" applyFill="1" applyAlignment="1">
      <alignment horizontal="left" vertical="top"/>
    </xf>
    <xf numFmtId="0" fontId="1" fillId="51" borderId="6" xfId="0" applyFont="1" applyFill="1" applyBorder="1" applyAlignment="1">
      <alignment horizontal="left" vertical="top"/>
    </xf>
    <xf numFmtId="49" fontId="1" fillId="51" borderId="6" xfId="0" applyNumberFormat="1" applyFont="1" applyFill="1" applyBorder="1" applyAlignment="1">
      <alignment horizontal="left" vertical="top"/>
    </xf>
    <xf numFmtId="0" fontId="1" fillId="52" borderId="9" xfId="0" applyFont="1" applyFill="1" applyBorder="1" applyAlignment="1">
      <alignment horizontal="left" vertical="top"/>
    </xf>
    <xf numFmtId="49" fontId="1" fillId="52" borderId="9" xfId="0" applyNumberFormat="1" applyFont="1" applyFill="1" applyBorder="1" applyAlignment="1">
      <alignment horizontal="left" vertical="top"/>
    </xf>
    <xf numFmtId="0" fontId="1" fillId="52" borderId="0" xfId="0" applyFont="1" applyFill="1" applyAlignment="1">
      <alignment horizontal="left" vertical="top"/>
    </xf>
    <xf numFmtId="49" fontId="1" fillId="52" borderId="0" xfId="0" applyNumberFormat="1" applyFont="1" applyFill="1" applyAlignment="1">
      <alignment horizontal="left" vertical="top"/>
    </xf>
    <xf numFmtId="0" fontId="1" fillId="53" borderId="0" xfId="0" applyFont="1" applyFill="1" applyAlignment="1">
      <alignment horizontal="left" vertical="top"/>
    </xf>
    <xf numFmtId="49" fontId="1" fillId="53" borderId="0" xfId="0" applyNumberFormat="1" applyFont="1" applyFill="1" applyAlignment="1">
      <alignment horizontal="left" vertical="top"/>
    </xf>
    <xf numFmtId="0" fontId="1" fillId="0" borderId="6" xfId="0" applyFont="1" applyBorder="1" applyAlignment="1">
      <alignment horizontal="left" vertical="top"/>
    </xf>
    <xf numFmtId="0" fontId="1" fillId="51" borderId="0" xfId="0" applyFont="1" applyFill="1" applyAlignment="1">
      <alignment horizontal="right" vertical="top"/>
    </xf>
    <xf numFmtId="0" fontId="1" fillId="51" borderId="6" xfId="0" applyFont="1" applyFill="1" applyBorder="1" applyAlignment="1">
      <alignment horizontal="right" vertical="top"/>
    </xf>
    <xf numFmtId="0" fontId="1" fillId="0" borderId="9" xfId="0" applyFont="1" applyBorder="1" applyAlignment="1">
      <alignment horizontal="left" vertical="top"/>
    </xf>
    <xf numFmtId="0" fontId="81" fillId="0" borderId="0" xfId="0" applyFont="1" applyAlignment="1">
      <alignment horizontal="center" vertical="center" wrapText="1"/>
    </xf>
    <xf numFmtId="0" fontId="81" fillId="0" borderId="0" xfId="0" applyFont="1" applyAlignment="1">
      <alignment horizontal="left" vertical="center" wrapText="1"/>
    </xf>
    <xf numFmtId="49" fontId="1" fillId="0" borderId="0" xfId="0" applyNumberFormat="1" applyFont="1" applyAlignment="1">
      <alignment horizontal="left" vertical="top"/>
    </xf>
    <xf numFmtId="0" fontId="0" fillId="0" borderId="0" xfId="0" applyAlignment="1">
      <alignment horizontal="left"/>
    </xf>
    <xf numFmtId="0" fontId="0" fillId="0" borderId="0" xfId="0" applyAlignment="1">
      <alignment horizontal="left" vertical="top"/>
    </xf>
    <xf numFmtId="0" fontId="88" fillId="0" borderId="0" xfId="0" applyFont="1" applyAlignment="1">
      <alignment horizontal="left" vertical="top"/>
    </xf>
    <xf numFmtId="0" fontId="85" fillId="0" borderId="0" xfId="0" applyFont="1" applyAlignment="1">
      <alignment horizontal="left" vertical="top"/>
    </xf>
    <xf numFmtId="0" fontId="89" fillId="0" borderId="0" xfId="0" applyFont="1" applyAlignment="1">
      <alignment horizontal="left" vertical="top"/>
    </xf>
    <xf numFmtId="0" fontId="12" fillId="3" borderId="0" xfId="0" applyFont="1" applyFill="1" applyAlignment="1">
      <alignment horizontal="left" wrapText="1"/>
    </xf>
    <xf numFmtId="0" fontId="6" fillId="0" borderId="0" xfId="0" applyFont="1" applyAlignment="1">
      <alignment horizontal="left" vertical="top"/>
    </xf>
    <xf numFmtId="0" fontId="12" fillId="48" borderId="0" xfId="0" applyFont="1" applyFill="1" applyAlignment="1">
      <alignment horizontal="left" vertical="top" wrapText="1"/>
    </xf>
    <xf numFmtId="1" fontId="0" fillId="0" borderId="0" xfId="0" applyNumberFormat="1" applyAlignment="1">
      <alignment horizontal="left" vertical="top"/>
    </xf>
    <xf numFmtId="0" fontId="6" fillId="0" borderId="0" xfId="0" applyFont="1" applyAlignment="1">
      <alignment horizontal="right" vertical="top"/>
    </xf>
    <xf numFmtId="0" fontId="0" fillId="0" borderId="0" xfId="0" applyAlignment="1">
      <alignment horizontal="right" vertical="top"/>
    </xf>
    <xf numFmtId="3" fontId="1" fillId="0" borderId="0" xfId="0" applyNumberFormat="1" applyFont="1" applyAlignment="1">
      <alignment horizontal="left" vertical="top"/>
    </xf>
    <xf numFmtId="3" fontId="1" fillId="0" borderId="9" xfId="0" applyNumberFormat="1" applyFont="1" applyBorder="1" applyAlignment="1">
      <alignment horizontal="left" vertical="top"/>
    </xf>
    <xf numFmtId="49" fontId="1" fillId="0" borderId="0" xfId="0" applyNumberFormat="1" applyFont="1" applyAlignment="1">
      <alignment horizontal="right" vertical="top"/>
    </xf>
    <xf numFmtId="0" fontId="85" fillId="0" borderId="0" xfId="0" applyFont="1" applyAlignment="1">
      <alignment horizontal="left"/>
    </xf>
    <xf numFmtId="3" fontId="1" fillId="54" borderId="2" xfId="0" applyNumberFormat="1" applyFont="1" applyFill="1" applyBorder="1" applyAlignment="1">
      <alignment horizontal="center" vertical="center" wrapText="1"/>
    </xf>
    <xf numFmtId="0" fontId="6" fillId="48" borderId="0" xfId="0" applyFont="1" applyFill="1" applyAlignment="1">
      <alignment horizontal="left" vertical="top" wrapText="1"/>
    </xf>
    <xf numFmtId="0" fontId="0" fillId="0" borderId="0" xfId="0" applyAlignment="1">
      <alignment horizontal="left" vertical="top" wrapText="1"/>
    </xf>
    <xf numFmtId="0" fontId="6" fillId="0" borderId="0" xfId="0" applyFont="1" applyAlignment="1">
      <alignment horizontal="left" vertical="top" wrapText="1"/>
    </xf>
    <xf numFmtId="0" fontId="1" fillId="0" borderId="0" xfId="0" applyFont="1" applyAlignment="1">
      <alignment horizontal="left" vertical="top" wrapText="1"/>
    </xf>
    <xf numFmtId="0" fontId="51" fillId="0" borderId="28" xfId="34" applyFont="1" applyFill="1" applyBorder="1" applyAlignment="1" applyProtection="1">
      <alignment horizontal="center" vertical="center"/>
    </xf>
    <xf numFmtId="9" fontId="28" fillId="48" borderId="0" xfId="56" applyFont="1" applyFill="1" applyBorder="1" applyAlignment="1" applyProtection="1">
      <alignment horizontal="center" vertical="center" wrapText="1"/>
    </xf>
    <xf numFmtId="0" fontId="28" fillId="48" borderId="0" xfId="45" applyFont="1" applyFill="1" applyAlignment="1">
      <alignment horizontal="center" vertical="center" wrapText="1"/>
    </xf>
    <xf numFmtId="3" fontId="1" fillId="48" borderId="0" xfId="0" applyNumberFormat="1" applyFont="1" applyFill="1" applyAlignment="1">
      <alignment horizontal="center" vertical="center"/>
    </xf>
    <xf numFmtId="0" fontId="9" fillId="0" borderId="2" xfId="0" applyFont="1" applyBorder="1" applyAlignment="1">
      <alignment vertical="top" wrapText="1"/>
    </xf>
    <xf numFmtId="0" fontId="90" fillId="0" borderId="2" xfId="0" applyFont="1" applyBorder="1" applyAlignment="1">
      <alignment vertical="top" wrapText="1"/>
    </xf>
    <xf numFmtId="0" fontId="41" fillId="0" borderId="0" xfId="0" applyFont="1" applyAlignment="1">
      <alignment horizontal="left" vertical="center"/>
    </xf>
    <xf numFmtId="0" fontId="9" fillId="50" borderId="2" xfId="0" applyFont="1" applyFill="1" applyBorder="1" applyAlignment="1">
      <alignment vertical="top" wrapText="1"/>
    </xf>
    <xf numFmtId="0" fontId="91" fillId="0" borderId="0" xfId="0" applyFont="1" applyAlignment="1">
      <alignment horizontal="left"/>
    </xf>
    <xf numFmtId="49" fontId="1" fillId="0" borderId="0" xfId="0" applyNumberFormat="1" applyFont="1" applyAlignment="1">
      <alignment horizontal="left"/>
    </xf>
    <xf numFmtId="1" fontId="1" fillId="0" borderId="0" xfId="0" applyNumberFormat="1" applyFont="1" applyAlignment="1">
      <alignment horizontal="left"/>
    </xf>
    <xf numFmtId="3" fontId="1" fillId="0" borderId="0" xfId="0" applyNumberFormat="1" applyFont="1" applyAlignment="1">
      <alignment horizontal="left"/>
    </xf>
    <xf numFmtId="1" fontId="1" fillId="0" borderId="0" xfId="0" applyNumberFormat="1" applyFont="1" applyAlignment="1">
      <alignment horizontal="left" vertical="top"/>
    </xf>
    <xf numFmtId="0" fontId="6" fillId="48" borderId="0" xfId="0" applyFont="1" applyFill="1" applyAlignment="1">
      <alignment horizontal="left" vertical="center" wrapText="1"/>
    </xf>
    <xf numFmtId="0" fontId="88" fillId="0" borderId="0" xfId="0" applyFont="1" applyAlignment="1">
      <alignment vertical="top" readingOrder="1"/>
    </xf>
    <xf numFmtId="0" fontId="89" fillId="0" borderId="0" xfId="0" applyFont="1" applyAlignment="1">
      <alignment vertical="top" readingOrder="1"/>
    </xf>
    <xf numFmtId="0" fontId="87" fillId="0" borderId="0" xfId="0" applyFont="1" applyAlignment="1">
      <alignment vertical="top"/>
    </xf>
    <xf numFmtId="0" fontId="10" fillId="14" borderId="2" xfId="0" applyFont="1" applyFill="1" applyBorder="1" applyAlignment="1">
      <alignment vertical="top" wrapText="1"/>
    </xf>
    <xf numFmtId="0" fontId="9" fillId="0" borderId="0" xfId="0" applyFont="1" applyAlignment="1">
      <alignment vertical="top"/>
    </xf>
    <xf numFmtId="0" fontId="10" fillId="0" borderId="2" xfId="0" applyFont="1" applyBorder="1" applyAlignment="1">
      <alignment vertical="top" wrapText="1"/>
    </xf>
    <xf numFmtId="0" fontId="9" fillId="0" borderId="2" xfId="47" applyFont="1" applyBorder="1" applyAlignment="1">
      <alignment vertical="top" wrapText="1"/>
    </xf>
    <xf numFmtId="0" fontId="9" fillId="14" borderId="2" xfId="0" applyFont="1" applyFill="1" applyBorder="1" applyAlignment="1">
      <alignment vertical="top" wrapText="1"/>
    </xf>
    <xf numFmtId="0" fontId="87" fillId="0" borderId="0" xfId="0" applyFont="1" applyAlignment="1">
      <alignment vertical="top" readingOrder="1"/>
    </xf>
    <xf numFmtId="0" fontId="92" fillId="0" borderId="0" xfId="0" applyFont="1" applyAlignment="1">
      <alignment vertical="top" readingOrder="1"/>
    </xf>
    <xf numFmtId="0" fontId="93" fillId="0" borderId="0" xfId="0" applyFont="1" applyAlignment="1">
      <alignment vertical="top" readingOrder="1"/>
    </xf>
    <xf numFmtId="0" fontId="9" fillId="0" borderId="7" xfId="0" applyFont="1" applyBorder="1" applyAlignment="1">
      <alignment vertical="top" wrapText="1"/>
    </xf>
    <xf numFmtId="0" fontId="28" fillId="0" borderId="0" xfId="0" applyFont="1" applyAlignment="1">
      <alignment vertical="top" wrapText="1"/>
    </xf>
    <xf numFmtId="0" fontId="28" fillId="0" borderId="0" xfId="0" applyFont="1" applyAlignment="1">
      <alignment horizontal="center" vertical="center" wrapText="1"/>
    </xf>
    <xf numFmtId="0" fontId="28" fillId="0" borderId="0" xfId="0" applyFont="1" applyAlignment="1">
      <alignment vertical="center" wrapText="1"/>
    </xf>
    <xf numFmtId="0" fontId="38" fillId="3" borderId="0" xfId="0" applyFont="1" applyFill="1" applyAlignment="1">
      <alignment horizontal="left" wrapText="1"/>
    </xf>
    <xf numFmtId="0" fontId="6" fillId="48" borderId="0" xfId="0" applyFont="1" applyFill="1" applyAlignment="1">
      <alignment horizontal="right" vertical="top"/>
    </xf>
    <xf numFmtId="0" fontId="20" fillId="48" borderId="0" xfId="34" applyFont="1" applyFill="1" applyAlignment="1" applyProtection="1">
      <alignment horizontal="right" vertical="top"/>
    </xf>
    <xf numFmtId="0" fontId="41" fillId="48" borderId="0" xfId="0" applyFont="1" applyFill="1" applyAlignment="1">
      <alignment vertical="top" wrapText="1"/>
    </xf>
    <xf numFmtId="0" fontId="37" fillId="48" borderId="0" xfId="0" applyFont="1" applyFill="1" applyAlignment="1">
      <alignment horizontal="left" wrapText="1"/>
    </xf>
    <xf numFmtId="0" fontId="1" fillId="0" borderId="0" xfId="0" applyFont="1" applyAlignment="1">
      <alignment horizontal="right" vertical="top"/>
    </xf>
    <xf numFmtId="9" fontId="1" fillId="48" borderId="0" xfId="56" applyFont="1" applyFill="1" applyAlignment="1">
      <alignment vertical="top"/>
    </xf>
    <xf numFmtId="0" fontId="77" fillId="0" borderId="0" xfId="0" applyFont="1" applyAlignment="1">
      <alignment horizontal="center"/>
    </xf>
    <xf numFmtId="0" fontId="0" fillId="50" borderId="0" xfId="0" applyFill="1" applyAlignment="1">
      <alignment horizontal="right" vertical="top"/>
    </xf>
    <xf numFmtId="0" fontId="27" fillId="0" borderId="0" xfId="43" applyAlignment="1">
      <alignment wrapText="1"/>
    </xf>
    <xf numFmtId="0" fontId="46" fillId="13" borderId="14" xfId="50" applyFont="1" applyFill="1" applyBorder="1" applyAlignment="1">
      <alignment wrapText="1"/>
    </xf>
    <xf numFmtId="0" fontId="45" fillId="0" borderId="22" xfId="51" applyFont="1" applyBorder="1" applyAlignment="1">
      <alignment horizontal="left" wrapText="1"/>
    </xf>
    <xf numFmtId="0" fontId="45" fillId="0" borderId="29" xfId="51" applyFont="1" applyBorder="1" applyAlignment="1">
      <alignment wrapText="1"/>
    </xf>
    <xf numFmtId="0" fontId="45" fillId="0" borderId="24" xfId="51" applyFont="1" applyBorder="1" applyAlignment="1">
      <alignment horizontal="left" wrapText="1"/>
    </xf>
    <xf numFmtId="0" fontId="45" fillId="0" borderId="30" xfId="51" applyFont="1" applyBorder="1" applyAlignment="1">
      <alignment wrapText="1"/>
    </xf>
    <xf numFmtId="0" fontId="45" fillId="0" borderId="16" xfId="51" applyFont="1" applyBorder="1" applyAlignment="1">
      <alignment horizontal="left" wrapText="1"/>
    </xf>
    <xf numFmtId="0" fontId="45" fillId="0" borderId="16" xfId="51" applyFont="1" applyBorder="1" applyAlignment="1">
      <alignment wrapText="1"/>
    </xf>
    <xf numFmtId="0" fontId="1" fillId="0" borderId="0" xfId="0" applyFont="1" applyAlignment="1">
      <alignment vertical="top"/>
    </xf>
    <xf numFmtId="0" fontId="1" fillId="0" borderId="0" xfId="0" applyFont="1" applyAlignment="1">
      <alignment horizontal="left" wrapText="1"/>
    </xf>
    <xf numFmtId="0" fontId="45" fillId="0" borderId="1" xfId="52" applyFont="1" applyBorder="1" applyAlignment="1">
      <alignment horizontal="left" wrapText="1"/>
    </xf>
    <xf numFmtId="0" fontId="45" fillId="0" borderId="1" xfId="52" applyFont="1" applyBorder="1" applyAlignment="1">
      <alignment horizontal="right" wrapText="1"/>
    </xf>
    <xf numFmtId="0" fontId="46" fillId="13" borderId="31" xfId="50" applyFont="1" applyFill="1" applyBorder="1" applyAlignment="1">
      <alignment horizontal="left" wrapText="1"/>
    </xf>
    <xf numFmtId="0" fontId="46" fillId="13" borderId="32" xfId="50" applyFont="1" applyFill="1" applyBorder="1" applyAlignment="1">
      <alignment horizontal="center" wrapText="1"/>
    </xf>
    <xf numFmtId="0" fontId="46" fillId="13" borderId="33" xfId="50" applyFont="1" applyFill="1" applyBorder="1" applyAlignment="1">
      <alignment horizontal="center" wrapText="1"/>
    </xf>
    <xf numFmtId="0" fontId="46" fillId="13" borderId="34" xfId="50" applyFont="1" applyFill="1" applyBorder="1" applyAlignment="1">
      <alignment horizontal="center" wrapText="1"/>
    </xf>
    <xf numFmtId="0" fontId="46" fillId="13" borderId="35" xfId="50" applyFont="1" applyFill="1" applyBorder="1" applyAlignment="1">
      <alignment horizontal="center" wrapText="1"/>
    </xf>
    <xf numFmtId="0" fontId="45" fillId="48" borderId="36" xfId="50" applyFont="1" applyFill="1" applyBorder="1" applyAlignment="1">
      <alignment horizontal="left" wrapText="1"/>
    </xf>
    <xf numFmtId="0" fontId="45" fillId="48" borderId="37" xfId="50" applyFont="1" applyFill="1" applyBorder="1" applyAlignment="1">
      <alignment horizontal="right" wrapText="1"/>
    </xf>
    <xf numFmtId="0" fontId="45" fillId="48" borderId="19" xfId="50" applyFont="1" applyFill="1" applyBorder="1" applyAlignment="1">
      <alignment horizontal="right" wrapText="1"/>
    </xf>
    <xf numFmtId="0" fontId="45" fillId="48" borderId="38" xfId="50" applyFont="1" applyFill="1" applyBorder="1" applyAlignment="1">
      <alignment horizontal="right" wrapText="1"/>
    </xf>
    <xf numFmtId="0" fontId="45" fillId="0" borderId="22" xfId="50" applyFont="1" applyBorder="1" applyAlignment="1">
      <alignment horizontal="right" wrapText="1"/>
    </xf>
    <xf numFmtId="0" fontId="45" fillId="0" borderId="29" xfId="50" applyFont="1" applyBorder="1" applyAlignment="1">
      <alignment horizontal="right" wrapText="1"/>
    </xf>
    <xf numFmtId="0" fontId="45" fillId="48" borderId="19" xfId="50" applyFont="1" applyFill="1" applyBorder="1" applyAlignment="1">
      <alignment horizontal="left" wrapText="1"/>
    </xf>
    <xf numFmtId="0" fontId="1" fillId="0" borderId="0" xfId="0" quotePrefix="1" applyFont="1"/>
    <xf numFmtId="0" fontId="45" fillId="48" borderId="39" xfId="50" applyFont="1" applyFill="1" applyBorder="1" applyAlignment="1">
      <alignment horizontal="left" wrapText="1"/>
    </xf>
    <xf numFmtId="0" fontId="45" fillId="48" borderId="40" xfId="50" applyFont="1" applyFill="1" applyBorder="1" applyAlignment="1">
      <alignment horizontal="right" wrapText="1"/>
    </xf>
    <xf numFmtId="0" fontId="45" fillId="48" borderId="39" xfId="50" applyFont="1" applyFill="1" applyBorder="1" applyAlignment="1">
      <alignment horizontal="right" wrapText="1"/>
    </xf>
    <xf numFmtId="0" fontId="45" fillId="0" borderId="24" xfId="50" applyFont="1" applyBorder="1" applyAlignment="1">
      <alignment horizontal="right" wrapText="1"/>
    </xf>
    <xf numFmtId="0" fontId="45" fillId="0" borderId="30" xfId="50" applyFont="1" applyBorder="1" applyAlignment="1">
      <alignment horizontal="right" wrapText="1"/>
    </xf>
    <xf numFmtId="0" fontId="45" fillId="0" borderId="19" xfId="50" applyFont="1" applyBorder="1" applyAlignment="1">
      <alignment horizontal="left" wrapText="1"/>
    </xf>
    <xf numFmtId="0" fontId="45" fillId="0" borderId="38" xfId="50" applyFont="1" applyBorder="1" applyAlignment="1">
      <alignment horizontal="right" wrapText="1"/>
    </xf>
    <xf numFmtId="0" fontId="45" fillId="0" borderId="37" xfId="50" applyFont="1" applyBorder="1" applyAlignment="1">
      <alignment horizontal="right" wrapText="1"/>
    </xf>
    <xf numFmtId="0" fontId="45" fillId="0" borderId="19" xfId="50" applyFont="1" applyBorder="1" applyAlignment="1">
      <alignment horizontal="right" wrapText="1"/>
    </xf>
    <xf numFmtId="0" fontId="1" fillId="4" borderId="9" xfId="48" applyFill="1" applyBorder="1" applyAlignment="1">
      <alignment horizontal="right" vertical="top"/>
    </xf>
    <xf numFmtId="0" fontId="1" fillId="0" borderId="7" xfId="0" applyFont="1" applyBorder="1" applyAlignment="1">
      <alignment horizontal="left" vertical="top"/>
    </xf>
    <xf numFmtId="0" fontId="1" fillId="52" borderId="9" xfId="0" applyFont="1" applyFill="1" applyBorder="1" applyAlignment="1">
      <alignment horizontal="right" vertical="top"/>
    </xf>
    <xf numFmtId="0" fontId="1" fillId="52" borderId="0" xfId="0" applyFont="1" applyFill="1" applyAlignment="1">
      <alignment horizontal="right" vertical="top"/>
    </xf>
    <xf numFmtId="0" fontId="1" fillId="53" borderId="0" xfId="0" applyFont="1" applyFill="1" applyAlignment="1">
      <alignment horizontal="right" vertical="top"/>
    </xf>
    <xf numFmtId="1" fontId="1" fillId="53" borderId="0" xfId="0" applyNumberFormat="1" applyFont="1" applyFill="1" applyAlignment="1">
      <alignment horizontal="left" vertical="top"/>
    </xf>
    <xf numFmtId="1" fontId="1" fillId="0" borderId="9" xfId="0" applyNumberFormat="1" applyFont="1" applyBorder="1" applyAlignment="1">
      <alignment horizontal="left" vertical="top"/>
    </xf>
    <xf numFmtId="0" fontId="1" fillId="0" borderId="9" xfId="0" applyFont="1" applyBorder="1" applyAlignment="1">
      <alignment horizontal="right" vertical="top"/>
    </xf>
    <xf numFmtId="0" fontId="1" fillId="50" borderId="0" xfId="0" applyFont="1" applyFill="1" applyAlignment="1">
      <alignment horizontal="left" vertical="top"/>
    </xf>
    <xf numFmtId="0" fontId="1" fillId="0" borderId="27" xfId="0" applyFont="1" applyBorder="1" applyAlignment="1">
      <alignment horizontal="right" vertical="top"/>
    </xf>
    <xf numFmtId="0" fontId="1" fillId="0" borderId="6" xfId="0" applyFont="1" applyBorder="1" applyAlignment="1">
      <alignment horizontal="right" vertical="top"/>
    </xf>
    <xf numFmtId="0" fontId="85" fillId="0" borderId="0" xfId="0" applyFont="1" applyAlignment="1">
      <alignment horizontal="center" vertical="center"/>
    </xf>
    <xf numFmtId="0" fontId="85" fillId="48" borderId="0" xfId="0" applyFont="1" applyFill="1"/>
    <xf numFmtId="0" fontId="85" fillId="0" borderId="0" xfId="0" applyFont="1" applyAlignment="1">
      <alignment horizontal="left" vertical="center" wrapText="1"/>
    </xf>
    <xf numFmtId="0" fontId="85" fillId="0" borderId="0" xfId="0" applyFont="1" applyAlignment="1">
      <alignment vertical="top" wrapText="1"/>
    </xf>
    <xf numFmtId="0" fontId="85" fillId="0" borderId="0" xfId="0" applyFont="1" applyAlignment="1">
      <alignment horizontal="center"/>
    </xf>
    <xf numFmtId="3" fontId="1" fillId="55" borderId="28" xfId="0" applyNumberFormat="1" applyFont="1" applyFill="1" applyBorder="1" applyAlignment="1">
      <alignment horizontal="center" vertical="center"/>
    </xf>
    <xf numFmtId="0" fontId="1" fillId="0" borderId="0" xfId="0" applyFont="1" applyAlignment="1">
      <alignment horizontal="center"/>
    </xf>
    <xf numFmtId="0" fontId="85" fillId="2" borderId="0" xfId="0" applyFont="1" applyFill="1" applyAlignment="1">
      <alignment horizontal="left" vertical="top"/>
    </xf>
    <xf numFmtId="0" fontId="77" fillId="0" borderId="0" xfId="0" applyFont="1" applyAlignment="1">
      <alignment horizontal="left" vertical="top"/>
    </xf>
    <xf numFmtId="0" fontId="85" fillId="0" borderId="0" xfId="0" applyFont="1" applyAlignment="1">
      <alignment horizontal="right" vertical="top"/>
    </xf>
    <xf numFmtId="0" fontId="85" fillId="2" borderId="0" xfId="0" applyFont="1" applyFill="1" applyAlignment="1">
      <alignment horizontal="right" vertical="top"/>
    </xf>
    <xf numFmtId="0" fontId="85" fillId="0" borderId="0" xfId="0" applyFont="1" applyAlignment="1" applyProtection="1">
      <alignment horizontal="right"/>
      <protection locked="0"/>
    </xf>
    <xf numFmtId="0" fontId="85" fillId="0" borderId="0" xfId="0" applyFont="1" applyAlignment="1" applyProtection="1">
      <alignment horizontal="right" vertical="top"/>
      <protection locked="0"/>
    </xf>
    <xf numFmtId="0" fontId="85" fillId="48" borderId="0" xfId="0" applyFont="1" applyFill="1" applyAlignment="1" applyProtection="1">
      <alignment horizontal="right" vertical="top"/>
      <protection locked="0"/>
    </xf>
    <xf numFmtId="0" fontId="77" fillId="0" borderId="0" xfId="0" applyFont="1" applyAlignment="1" applyProtection="1">
      <alignment horizontal="right"/>
      <protection locked="0"/>
    </xf>
    <xf numFmtId="0" fontId="77" fillId="0" borderId="0" xfId="0" applyFont="1" applyAlignment="1" applyProtection="1">
      <alignment horizontal="right" vertical="top"/>
      <protection locked="0"/>
    </xf>
    <xf numFmtId="0" fontId="77" fillId="48" borderId="0" xfId="0" applyFont="1" applyFill="1" applyAlignment="1" applyProtection="1">
      <alignment horizontal="right" vertical="top"/>
      <protection locked="0"/>
    </xf>
    <xf numFmtId="0" fontId="0" fillId="0" borderId="0" xfId="0" applyAlignment="1" applyProtection="1">
      <alignment horizontal="right"/>
      <protection locked="0"/>
    </xf>
    <xf numFmtId="0" fontId="9" fillId="0" borderId="0" xfId="0" applyFont="1" applyProtection="1">
      <protection locked="0"/>
    </xf>
    <xf numFmtId="0" fontId="77" fillId="0" borderId="0" xfId="0" applyFont="1" applyAlignment="1" applyProtection="1">
      <alignment horizontal="left" vertical="top"/>
      <protection locked="0"/>
    </xf>
    <xf numFmtId="0" fontId="85" fillId="0" borderId="0" xfId="0" applyFont="1" applyAlignment="1" applyProtection="1">
      <alignment horizontal="left" vertical="top"/>
      <protection locked="0"/>
    </xf>
    <xf numFmtId="0" fontId="9" fillId="50" borderId="0" xfId="42" applyFont="1" applyFill="1" applyAlignment="1">
      <alignment vertical="top" wrapText="1"/>
    </xf>
    <xf numFmtId="0" fontId="1" fillId="56" borderId="2" xfId="45" applyFont="1" applyFill="1" applyBorder="1" applyAlignment="1" applyProtection="1">
      <alignment horizontal="left" vertical="top" wrapText="1"/>
      <protection locked="0"/>
    </xf>
    <xf numFmtId="0" fontId="28" fillId="48" borderId="0" xfId="0" applyFont="1" applyFill="1"/>
    <xf numFmtId="9" fontId="54" fillId="48" borderId="0" xfId="56" applyFont="1" applyFill="1" applyBorder="1"/>
    <xf numFmtId="0" fontId="6" fillId="0" borderId="0" xfId="0" applyFont="1" applyAlignment="1">
      <alignment horizontal="center" vertical="center" wrapText="1"/>
    </xf>
    <xf numFmtId="9" fontId="9" fillId="48" borderId="0" xfId="56" applyFont="1" applyFill="1" applyBorder="1" applyProtection="1"/>
    <xf numFmtId="0" fontId="9" fillId="48" borderId="2" xfId="0" applyFont="1" applyFill="1" applyBorder="1"/>
    <xf numFmtId="0" fontId="0" fillId="48" borderId="0" xfId="0" applyFill="1" applyAlignment="1">
      <alignment horizontal="left" vertical="top"/>
    </xf>
    <xf numFmtId="0" fontId="9" fillId="48" borderId="0" xfId="0" applyFont="1" applyFill="1" applyAlignment="1">
      <alignment horizontal="left" vertical="top"/>
    </xf>
    <xf numFmtId="0" fontId="1" fillId="48" borderId="2" xfId="0" applyFont="1" applyFill="1" applyBorder="1" applyAlignment="1">
      <alignment horizontal="left" vertical="top"/>
    </xf>
    <xf numFmtId="0" fontId="0" fillId="48" borderId="2" xfId="0" applyFill="1" applyBorder="1" applyAlignment="1">
      <alignment horizontal="left" vertical="top"/>
    </xf>
    <xf numFmtId="0" fontId="9" fillId="48" borderId="2" xfId="0" applyFont="1" applyFill="1" applyBorder="1" applyAlignment="1">
      <alignment horizontal="left" vertical="top"/>
    </xf>
    <xf numFmtId="9" fontId="9" fillId="48" borderId="0" xfId="56" applyFont="1" applyFill="1" applyBorder="1" applyAlignment="1" applyProtection="1">
      <alignment horizontal="left" vertical="top"/>
    </xf>
    <xf numFmtId="0" fontId="49" fillId="48" borderId="0" xfId="0" applyFont="1" applyFill="1" applyAlignment="1">
      <alignment horizontal="left"/>
    </xf>
    <xf numFmtId="0" fontId="38" fillId="3" borderId="0" xfId="0" applyFont="1" applyFill="1" applyAlignment="1">
      <alignment vertical="top"/>
    </xf>
    <xf numFmtId="0" fontId="9" fillId="48" borderId="12" xfId="0" applyFont="1" applyFill="1" applyBorder="1"/>
    <xf numFmtId="0" fontId="6" fillId="48" borderId="0" xfId="0" applyFont="1" applyFill="1" applyAlignment="1">
      <alignment horizontal="left" vertical="top"/>
    </xf>
    <xf numFmtId="0" fontId="1" fillId="56" borderId="8" xfId="56" applyNumberFormat="1" applyFont="1" applyFill="1" applyBorder="1" applyAlignment="1" applyProtection="1">
      <alignment horizontal="left" vertical="top" wrapText="1"/>
      <protection locked="0"/>
    </xf>
    <xf numFmtId="3" fontId="1" fillId="55" borderId="41" xfId="0" applyNumberFormat="1" applyFont="1" applyFill="1" applyBorder="1" applyAlignment="1">
      <alignment horizontal="center" vertical="center"/>
    </xf>
    <xf numFmtId="0" fontId="1" fillId="48" borderId="0" xfId="42" applyFill="1" applyAlignment="1">
      <alignment horizontal="left" vertical="top"/>
    </xf>
    <xf numFmtId="9" fontId="85" fillId="48" borderId="0" xfId="56" applyFont="1" applyFill="1" applyBorder="1" applyAlignment="1">
      <alignment horizontal="right"/>
    </xf>
    <xf numFmtId="0" fontId="85" fillId="48" borderId="0" xfId="0" applyFont="1" applyFill="1" applyAlignment="1">
      <alignment horizontal="right" wrapText="1"/>
    </xf>
    <xf numFmtId="0" fontId="77" fillId="48" borderId="0" xfId="0" applyFont="1" applyFill="1" applyAlignment="1">
      <alignment horizontal="right" wrapText="1"/>
    </xf>
    <xf numFmtId="0" fontId="77" fillId="48" borderId="0" xfId="0" applyFont="1" applyFill="1" applyAlignment="1">
      <alignment horizontal="right" vertical="center"/>
    </xf>
    <xf numFmtId="0" fontId="85" fillId="48" borderId="0" xfId="42" applyFont="1" applyFill="1" applyAlignment="1">
      <alignment horizontal="right" vertical="top"/>
    </xf>
    <xf numFmtId="0" fontId="85" fillId="48" borderId="0" xfId="0" applyFont="1" applyFill="1" applyAlignment="1">
      <alignment horizontal="right"/>
    </xf>
    <xf numFmtId="0" fontId="1" fillId="56" borderId="28" xfId="45" applyFont="1" applyFill="1" applyBorder="1" applyAlignment="1" applyProtection="1">
      <alignment horizontal="left" vertical="top" wrapText="1"/>
      <protection locked="0"/>
    </xf>
    <xf numFmtId="3" fontId="1" fillId="55" borderId="2" xfId="0" applyNumberFormat="1" applyFont="1" applyFill="1" applyBorder="1" applyAlignment="1">
      <alignment horizontal="center" vertical="center"/>
    </xf>
    <xf numFmtId="49" fontId="85" fillId="48" borderId="0" xfId="42" applyNumberFormat="1" applyFont="1" applyFill="1" applyAlignment="1">
      <alignment horizontal="right"/>
    </xf>
    <xf numFmtId="3" fontId="85" fillId="48" borderId="0" xfId="42" applyNumberFormat="1" applyFont="1" applyFill="1" applyAlignment="1">
      <alignment horizontal="right"/>
    </xf>
    <xf numFmtId="0" fontId="85" fillId="48" borderId="0" xfId="0" applyFont="1" applyFill="1" applyAlignment="1" applyProtection="1">
      <alignment horizontal="right"/>
      <protection locked="0"/>
    </xf>
    <xf numFmtId="0" fontId="9" fillId="50" borderId="2" xfId="47" applyFont="1" applyFill="1" applyBorder="1" applyAlignment="1">
      <alignment vertical="top" wrapText="1"/>
    </xf>
    <xf numFmtId="0" fontId="9" fillId="50" borderId="2" xfId="0" applyFont="1" applyFill="1" applyBorder="1" applyAlignment="1">
      <alignment vertical="center"/>
    </xf>
    <xf numFmtId="0" fontId="44" fillId="3" borderId="0" xfId="0" applyFont="1" applyFill="1" applyAlignment="1">
      <alignment horizontal="left" vertical="top"/>
    </xf>
    <xf numFmtId="0" fontId="12" fillId="3" borderId="0" xfId="0" applyFont="1" applyFill="1" applyAlignment="1">
      <alignment horizontal="left" vertical="top"/>
    </xf>
    <xf numFmtId="0" fontId="41" fillId="0" borderId="0" xfId="0" applyFont="1" applyAlignment="1">
      <alignment horizontal="left" vertical="top"/>
    </xf>
    <xf numFmtId="0" fontId="81" fillId="0" borderId="0" xfId="0" applyFont="1" applyAlignment="1">
      <alignment horizontal="left" vertical="top" wrapText="1"/>
    </xf>
    <xf numFmtId="0" fontId="0" fillId="2" borderId="0" xfId="0" applyFill="1" applyAlignment="1">
      <alignment horizontal="left" vertical="top"/>
    </xf>
    <xf numFmtId="0" fontId="12" fillId="0" borderId="0" xfId="0" applyFont="1" applyAlignment="1">
      <alignment horizontal="left" vertical="top"/>
    </xf>
    <xf numFmtId="0" fontId="28" fillId="0" borderId="0" xfId="0" applyFont="1" applyAlignment="1">
      <alignment horizontal="left" vertical="top"/>
    </xf>
    <xf numFmtId="0" fontId="9" fillId="0" borderId="0" xfId="0" applyFont="1" applyAlignment="1">
      <alignment horizontal="left" vertical="top"/>
    </xf>
    <xf numFmtId="0" fontId="13" fillId="48" borderId="0" xfId="46" applyFont="1" applyFill="1"/>
    <xf numFmtId="0" fontId="13" fillId="48" borderId="0" xfId="0" applyFont="1" applyFill="1" applyAlignment="1">
      <alignment vertical="center"/>
    </xf>
    <xf numFmtId="3" fontId="6" fillId="55" borderId="28" xfId="0" applyNumberFormat="1" applyFont="1" applyFill="1" applyBorder="1" applyAlignment="1">
      <alignment horizontal="center" vertical="center"/>
    </xf>
    <xf numFmtId="0" fontId="1" fillId="48" borderId="0" xfId="0" applyFont="1" applyFill="1" applyAlignment="1">
      <alignment horizontal="left" vertical="top"/>
    </xf>
    <xf numFmtId="49" fontId="1" fillId="48" borderId="0" xfId="0" applyNumberFormat="1" applyFont="1" applyFill="1" applyAlignment="1">
      <alignment horizontal="left" vertical="top"/>
    </xf>
    <xf numFmtId="0" fontId="1" fillId="48" borderId="0" xfId="0" applyFont="1" applyFill="1" applyAlignment="1">
      <alignment horizontal="right" vertical="top"/>
    </xf>
    <xf numFmtId="49" fontId="1" fillId="48" borderId="0" xfId="48" applyNumberFormat="1" applyFill="1" applyAlignment="1">
      <alignment horizontal="left" vertical="top"/>
    </xf>
    <xf numFmtId="3" fontId="6" fillId="55" borderId="41" xfId="0" applyNumberFormat="1" applyFont="1" applyFill="1" applyBorder="1" applyAlignment="1">
      <alignment horizontal="center" vertical="center"/>
    </xf>
    <xf numFmtId="3" fontId="6" fillId="55" borderId="2" xfId="0" applyNumberFormat="1" applyFont="1" applyFill="1" applyBorder="1" applyAlignment="1">
      <alignment horizontal="center" vertical="center"/>
    </xf>
    <xf numFmtId="3" fontId="6" fillId="54" borderId="2" xfId="0" applyNumberFormat="1" applyFont="1" applyFill="1" applyBorder="1" applyAlignment="1">
      <alignment horizontal="center" vertical="center" wrapText="1"/>
    </xf>
    <xf numFmtId="0" fontId="1" fillId="57" borderId="27" xfId="0" applyFont="1" applyFill="1" applyBorder="1" applyAlignment="1">
      <alignment horizontal="right" vertical="top"/>
    </xf>
    <xf numFmtId="49" fontId="1" fillId="57" borderId="9" xfId="0" applyNumberFormat="1" applyFont="1" applyFill="1" applyBorder="1" applyAlignment="1">
      <alignment horizontal="left" vertical="top"/>
    </xf>
    <xf numFmtId="0" fontId="1" fillId="57" borderId="6" xfId="0" applyFont="1" applyFill="1" applyBorder="1" applyAlignment="1">
      <alignment horizontal="left" vertical="top"/>
    </xf>
    <xf numFmtId="49" fontId="1" fillId="57" borderId="6" xfId="0" applyNumberFormat="1" applyFont="1" applyFill="1" applyBorder="1" applyAlignment="1">
      <alignment horizontal="left" vertical="top"/>
    </xf>
    <xf numFmtId="49" fontId="85" fillId="0" borderId="0" xfId="0" applyNumberFormat="1" applyFont="1" applyAlignment="1">
      <alignment horizontal="left"/>
    </xf>
    <xf numFmtId="49" fontId="85" fillId="0" borderId="0" xfId="0" applyNumberFormat="1" applyFont="1" applyAlignment="1">
      <alignment horizontal="left" wrapText="1"/>
    </xf>
    <xf numFmtId="0" fontId="9" fillId="0" borderId="2" xfId="42" applyFont="1" applyBorder="1" applyAlignment="1">
      <alignment vertical="top" wrapText="1"/>
    </xf>
    <xf numFmtId="3" fontId="39" fillId="6" borderId="2" xfId="45" applyNumberFormat="1" applyFont="1" applyFill="1" applyBorder="1" applyAlignment="1">
      <alignment horizontal="center" vertical="center"/>
    </xf>
    <xf numFmtId="1" fontId="1" fillId="0" borderId="0" xfId="0" applyNumberFormat="1" applyFont="1" applyAlignment="1">
      <alignment horizontal="left" wrapText="1"/>
    </xf>
    <xf numFmtId="1" fontId="1" fillId="48" borderId="0" xfId="0" applyNumberFormat="1" applyFont="1" applyFill="1" applyAlignment="1">
      <alignment horizontal="left"/>
    </xf>
    <xf numFmtId="0" fontId="55" fillId="13" borderId="42" xfId="49" applyFont="1" applyFill="1" applyBorder="1" applyAlignment="1">
      <alignment horizontal="center"/>
    </xf>
    <xf numFmtId="0" fontId="55" fillId="0" borderId="1" xfId="49" applyFont="1" applyBorder="1" applyAlignment="1">
      <alignment wrapText="1"/>
    </xf>
    <xf numFmtId="0" fontId="55" fillId="0" borderId="1" xfId="49" applyFont="1" applyBorder="1" applyAlignment="1">
      <alignment horizontal="right" wrapText="1"/>
    </xf>
    <xf numFmtId="0" fontId="56" fillId="0" borderId="0" xfId="49"/>
    <xf numFmtId="0" fontId="55" fillId="0" borderId="1" xfId="49" applyFont="1" applyBorder="1"/>
    <xf numFmtId="0" fontId="10" fillId="0" borderId="0" xfId="0" applyFont="1" applyAlignment="1">
      <alignment vertical="top"/>
    </xf>
    <xf numFmtId="0" fontId="50" fillId="0" borderId="0" xfId="0" applyFont="1" applyAlignment="1">
      <alignment vertical="top"/>
    </xf>
    <xf numFmtId="0" fontId="9" fillId="48" borderId="2" xfId="0" applyFont="1" applyFill="1" applyBorder="1" applyAlignment="1">
      <alignment vertical="top" wrapText="1"/>
    </xf>
    <xf numFmtId="0" fontId="10" fillId="48" borderId="2" xfId="0" applyFont="1" applyFill="1" applyBorder="1" applyAlignment="1">
      <alignment vertical="top" wrapText="1"/>
    </xf>
    <xf numFmtId="0" fontId="9" fillId="48" borderId="2" xfId="47" applyFont="1" applyFill="1" applyBorder="1" applyAlignment="1">
      <alignment vertical="top" wrapText="1"/>
    </xf>
    <xf numFmtId="0" fontId="9" fillId="48" borderId="2" xfId="0" applyFont="1" applyFill="1" applyBorder="1" applyAlignment="1">
      <alignment vertical="top"/>
    </xf>
    <xf numFmtId="0" fontId="75" fillId="48" borderId="2" xfId="0" applyFont="1" applyFill="1" applyBorder="1" applyAlignment="1">
      <alignment vertical="top" wrapText="1"/>
    </xf>
    <xf numFmtId="0" fontId="9" fillId="48" borderId="2" xfId="42" applyFont="1" applyFill="1" applyBorder="1" applyAlignment="1">
      <alignment vertical="top" wrapText="1"/>
    </xf>
    <xf numFmtId="0" fontId="90" fillId="48" borderId="2" xfId="0" applyFont="1" applyFill="1" applyBorder="1" applyAlignment="1">
      <alignment vertical="top" wrapText="1"/>
    </xf>
    <xf numFmtId="0" fontId="9" fillId="48" borderId="2" xfId="0" applyFont="1" applyFill="1" applyBorder="1" applyAlignment="1">
      <alignment vertical="top" readingOrder="1"/>
    </xf>
    <xf numFmtId="0" fontId="9" fillId="48" borderId="2" xfId="0" applyFont="1" applyFill="1" applyBorder="1" applyAlignment="1">
      <alignment vertical="top" wrapText="1" readingOrder="1"/>
    </xf>
    <xf numFmtId="0" fontId="9" fillId="48" borderId="7" xfId="0" applyFont="1" applyFill="1" applyBorder="1" applyAlignment="1">
      <alignment vertical="top" wrapText="1"/>
    </xf>
    <xf numFmtId="0" fontId="9" fillId="48" borderId="2" xfId="0" applyFont="1" applyFill="1" applyBorder="1" applyAlignment="1">
      <alignment vertical="center"/>
    </xf>
    <xf numFmtId="0" fontId="9" fillId="48" borderId="0" xfId="47" applyFont="1" applyFill="1" applyAlignment="1">
      <alignment wrapText="1"/>
    </xf>
    <xf numFmtId="0" fontId="37" fillId="48" borderId="0" xfId="0" applyFont="1" applyFill="1" applyAlignment="1">
      <alignment horizontal="left"/>
    </xf>
    <xf numFmtId="0" fontId="41" fillId="0" borderId="0" xfId="0" applyFont="1" applyAlignment="1">
      <alignment vertical="top"/>
    </xf>
    <xf numFmtId="0" fontId="1" fillId="59" borderId="0" xfId="0" applyFont="1" applyFill="1" applyAlignment="1">
      <alignment horizontal="left" vertical="top"/>
    </xf>
    <xf numFmtId="0" fontId="1" fillId="59" borderId="6" xfId="0" applyFont="1" applyFill="1" applyBorder="1" applyAlignment="1">
      <alignment horizontal="left" vertical="top"/>
    </xf>
    <xf numFmtId="49" fontId="1" fillId="59" borderId="0" xfId="0" applyNumberFormat="1" applyFont="1" applyFill="1" applyAlignment="1">
      <alignment horizontal="left" vertical="top"/>
    </xf>
    <xf numFmtId="1" fontId="1" fillId="59" borderId="0" xfId="0" applyNumberFormat="1" applyFont="1" applyFill="1" applyAlignment="1">
      <alignment horizontal="left" vertical="top"/>
    </xf>
    <xf numFmtId="0" fontId="1" fillId="59" borderId="0" xfId="0" applyFont="1" applyFill="1" applyAlignment="1">
      <alignment horizontal="right" vertical="top"/>
    </xf>
    <xf numFmtId="49" fontId="1" fillId="50" borderId="0" xfId="0" applyNumberFormat="1" applyFont="1" applyFill="1" applyAlignment="1">
      <alignment horizontal="left" vertical="top"/>
    </xf>
    <xf numFmtId="0" fontId="1" fillId="50" borderId="0" xfId="0" applyFont="1" applyFill="1" applyAlignment="1">
      <alignment horizontal="right" vertical="top"/>
    </xf>
    <xf numFmtId="0" fontId="1" fillId="50" borderId="11" xfId="0" applyFont="1" applyFill="1" applyBorder="1" applyAlignment="1">
      <alignment horizontal="right" vertical="top"/>
    </xf>
    <xf numFmtId="0" fontId="1" fillId="50" borderId="11" xfId="0" applyFont="1" applyFill="1" applyBorder="1" applyAlignment="1">
      <alignment horizontal="left" vertical="top"/>
    </xf>
    <xf numFmtId="0" fontId="1" fillId="57" borderId="27" xfId="0" applyFont="1" applyFill="1" applyBorder="1" applyAlignment="1">
      <alignment horizontal="left" vertical="top"/>
    </xf>
    <xf numFmtId="0" fontId="1" fillId="0" borderId="27" xfId="0" applyFont="1" applyBorder="1" applyAlignment="1">
      <alignment horizontal="left" vertical="top"/>
    </xf>
    <xf numFmtId="1" fontId="1" fillId="50" borderId="0" xfId="0" applyNumberFormat="1" applyFont="1" applyFill="1" applyAlignment="1">
      <alignment horizontal="left" vertical="top"/>
    </xf>
    <xf numFmtId="3" fontId="1" fillId="50" borderId="0" xfId="0" applyNumberFormat="1" applyFont="1" applyFill="1" applyAlignment="1">
      <alignment horizontal="left" vertical="top"/>
    </xf>
    <xf numFmtId="49" fontId="1" fillId="57" borderId="10" xfId="0" applyNumberFormat="1" applyFont="1" applyFill="1" applyBorder="1" applyAlignment="1">
      <alignment horizontal="left" vertical="top"/>
    </xf>
    <xf numFmtId="49" fontId="1" fillId="57" borderId="10" xfId="0" applyNumberFormat="1" applyFont="1" applyFill="1" applyBorder="1" applyAlignment="1">
      <alignment horizontal="right" vertical="top"/>
    </xf>
    <xf numFmtId="0" fontId="1" fillId="50" borderId="6" xfId="0" applyFont="1" applyFill="1" applyBorder="1" applyAlignment="1">
      <alignment horizontal="left" vertical="top"/>
    </xf>
    <xf numFmtId="0" fontId="1" fillId="50" borderId="6" xfId="0" applyFont="1" applyFill="1" applyBorder="1" applyAlignment="1">
      <alignment horizontal="right" vertical="top"/>
    </xf>
    <xf numFmtId="0" fontId="0" fillId="0" borderId="0" xfId="0" applyAlignment="1">
      <alignment horizontal="right"/>
    </xf>
    <xf numFmtId="0" fontId="9" fillId="2" borderId="0" xfId="0" applyFont="1" applyFill="1" applyAlignment="1">
      <alignment horizontal="left"/>
    </xf>
    <xf numFmtId="0" fontId="28" fillId="48" borderId="0" xfId="0" applyFont="1" applyFill="1" applyAlignment="1">
      <alignment horizontal="left"/>
    </xf>
    <xf numFmtId="0" fontId="9" fillId="48" borderId="0" xfId="0" applyFont="1" applyFill="1" applyAlignment="1">
      <alignment horizontal="left"/>
    </xf>
    <xf numFmtId="0" fontId="0" fillId="2" borderId="0" xfId="0" applyFill="1" applyAlignment="1">
      <alignment horizontal="left"/>
    </xf>
    <xf numFmtId="0" fontId="0" fillId="48" borderId="0" xfId="0" applyFill="1" applyAlignment="1">
      <alignment horizontal="left"/>
    </xf>
    <xf numFmtId="9" fontId="43" fillId="48" borderId="0" xfId="56" applyFont="1" applyFill="1" applyAlignment="1">
      <alignment horizontal="left" vertical="top"/>
    </xf>
    <xf numFmtId="0" fontId="9" fillId="0" borderId="0" xfId="0" applyFont="1" applyAlignment="1">
      <alignment horizontal="left"/>
    </xf>
    <xf numFmtId="3" fontId="1" fillId="48" borderId="0" xfId="0" applyNumberFormat="1" applyFont="1" applyFill="1" applyAlignment="1">
      <alignment vertical="center"/>
    </xf>
    <xf numFmtId="3" fontId="77" fillId="50" borderId="0" xfId="0" applyNumberFormat="1" applyFont="1" applyFill="1"/>
    <xf numFmtId="3" fontId="6" fillId="48" borderId="2" xfId="0" applyNumberFormat="1" applyFont="1" applyFill="1" applyBorder="1" applyAlignment="1">
      <alignment horizontal="center" vertical="center"/>
    </xf>
    <xf numFmtId="0" fontId="1" fillId="48" borderId="2" xfId="0" applyFont="1" applyFill="1" applyBorder="1" applyAlignment="1">
      <alignment vertical="center" wrapText="1"/>
    </xf>
    <xf numFmtId="3" fontId="6" fillId="48" borderId="2" xfId="0" applyNumberFormat="1" applyFont="1" applyFill="1" applyBorder="1" applyAlignment="1">
      <alignment vertical="center"/>
    </xf>
    <xf numFmtId="3" fontId="6" fillId="12" borderId="2" xfId="0" applyNumberFormat="1" applyFont="1" applyFill="1" applyBorder="1" applyAlignment="1">
      <alignment horizontal="center" vertical="center" wrapText="1"/>
    </xf>
    <xf numFmtId="0" fontId="6" fillId="48" borderId="2" xfId="0" applyFont="1" applyFill="1" applyBorder="1" applyAlignment="1">
      <alignment horizontal="center" vertical="center" wrapText="1"/>
    </xf>
    <xf numFmtId="0" fontId="6" fillId="48" borderId="2" xfId="0" quotePrefix="1" applyFont="1" applyFill="1" applyBorder="1" applyAlignment="1">
      <alignment horizontal="center" vertical="center" wrapText="1"/>
    </xf>
    <xf numFmtId="3" fontId="6" fillId="48" borderId="2" xfId="0" applyNumberFormat="1" applyFont="1" applyFill="1" applyBorder="1" applyAlignment="1">
      <alignment horizontal="center" vertical="center" wrapText="1"/>
    </xf>
    <xf numFmtId="0" fontId="1" fillId="0" borderId="43" xfId="0" applyFont="1" applyBorder="1" applyAlignment="1">
      <alignment horizontal="center" vertical="center" textRotation="90"/>
    </xf>
    <xf numFmtId="17" fontId="85" fillId="48" borderId="0" xfId="0" applyNumberFormat="1" applyFont="1" applyFill="1" applyAlignment="1" applyProtection="1">
      <alignment horizontal="right" vertical="top"/>
      <protection locked="0"/>
    </xf>
    <xf numFmtId="0" fontId="81" fillId="48" borderId="2" xfId="0" applyFont="1" applyFill="1" applyBorder="1" applyAlignment="1">
      <alignment horizontal="left" vertical="center" wrapText="1"/>
    </xf>
    <xf numFmtId="0" fontId="81" fillId="0" borderId="2" xfId="0" applyFont="1" applyBorder="1" applyAlignment="1">
      <alignment vertical="center" wrapText="1"/>
    </xf>
    <xf numFmtId="0" fontId="81" fillId="48" borderId="2" xfId="0" applyFont="1" applyFill="1" applyBorder="1" applyAlignment="1">
      <alignment horizontal="center" vertical="center" wrapText="1"/>
    </xf>
    <xf numFmtId="0" fontId="81" fillId="48" borderId="2" xfId="0" applyFont="1" applyFill="1" applyBorder="1" applyAlignment="1">
      <alignment vertical="center" wrapText="1"/>
    </xf>
    <xf numFmtId="0" fontId="1" fillId="0" borderId="2" xfId="0" applyFont="1" applyBorder="1" applyAlignment="1">
      <alignment horizontal="center" vertical="center" textRotation="90"/>
    </xf>
    <xf numFmtId="0" fontId="1" fillId="0" borderId="7" xfId="0" applyFont="1" applyBorder="1" applyAlignment="1">
      <alignment horizontal="center" vertical="center"/>
    </xf>
    <xf numFmtId="0" fontId="1" fillId="0" borderId="17" xfId="0" applyFont="1" applyBorder="1" applyAlignment="1">
      <alignment horizontal="center" vertical="center"/>
    </xf>
    <xf numFmtId="0" fontId="1" fillId="0" borderId="43" xfId="0" applyFont="1" applyBorder="1" applyAlignment="1">
      <alignment horizontal="center" vertical="center" textRotation="90"/>
    </xf>
    <xf numFmtId="0" fontId="1" fillId="0" borderId="17" xfId="0" applyFont="1" applyBorder="1" applyAlignment="1">
      <alignment horizontal="center" vertical="center" textRotation="90"/>
    </xf>
    <xf numFmtId="0" fontId="1" fillId="0" borderId="7" xfId="0" applyFont="1" applyBorder="1" applyAlignment="1">
      <alignment horizontal="center" vertical="center" textRotation="90"/>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27" xfId="0" applyFont="1" applyBorder="1" applyAlignment="1">
      <alignment horizontal="center" vertical="center"/>
    </xf>
    <xf numFmtId="0" fontId="38" fillId="0" borderId="0" xfId="0" applyFont="1" applyAlignment="1">
      <alignment horizontal="left" vertical="top" wrapText="1"/>
    </xf>
    <xf numFmtId="0" fontId="6" fillId="0" borderId="0" xfId="0" applyFont="1" applyAlignment="1">
      <alignment horizontal="left" wrapText="1"/>
    </xf>
    <xf numFmtId="0" fontId="16" fillId="0" borderId="0" xfId="34" applyFont="1" applyAlignment="1" applyProtection="1">
      <alignment vertical="center"/>
    </xf>
    <xf numFmtId="0" fontId="6" fillId="0" borderId="0" xfId="0" applyFont="1" applyAlignment="1">
      <alignment horizontal="left" vertical="center" wrapText="1"/>
    </xf>
    <xf numFmtId="0" fontId="17" fillId="0" borderId="0" xfId="0" applyFont="1" applyAlignment="1">
      <alignment horizontal="right" wrapText="1"/>
    </xf>
    <xf numFmtId="0" fontId="2" fillId="0" borderId="0" xfId="34" applyFill="1" applyBorder="1" applyAlignment="1" applyProtection="1">
      <alignment vertical="center" wrapText="1"/>
    </xf>
    <xf numFmtId="0" fontId="2" fillId="0" borderId="0" xfId="34" applyBorder="1" applyAlignment="1" applyProtection="1">
      <alignment vertical="center"/>
    </xf>
    <xf numFmtId="0" fontId="84" fillId="58" borderId="28" xfId="34" applyFont="1" applyFill="1" applyBorder="1" applyAlignment="1" applyProtection="1">
      <alignment horizontal="left" vertical="center"/>
    </xf>
    <xf numFmtId="0" fontId="84" fillId="58" borderId="41" xfId="34" applyFont="1" applyFill="1" applyBorder="1" applyAlignment="1" applyProtection="1">
      <alignment horizontal="left" vertical="center"/>
    </xf>
    <xf numFmtId="0" fontId="84" fillId="58" borderId="8" xfId="34" applyFont="1" applyFill="1" applyBorder="1" applyAlignment="1" applyProtection="1">
      <alignment horizontal="left" vertical="center"/>
    </xf>
    <xf numFmtId="0" fontId="15" fillId="0" borderId="0" xfId="0" applyFont="1" applyAlignment="1">
      <alignment horizontal="center"/>
    </xf>
    <xf numFmtId="0" fontId="13" fillId="0" borderId="0" xfId="0" applyFont="1" applyAlignment="1">
      <alignment vertical="center"/>
    </xf>
    <xf numFmtId="0" fontId="6" fillId="0" borderId="0" xfId="0" applyFont="1" applyAlignment="1">
      <alignment vertical="center" wrapText="1"/>
    </xf>
    <xf numFmtId="0" fontId="2" fillId="0" borderId="0" xfId="34" applyBorder="1" applyAlignment="1" applyProtection="1">
      <alignment horizontal="left" vertical="center"/>
    </xf>
    <xf numFmtId="0" fontId="23" fillId="0" borderId="0" xfId="37" applyFont="1" applyBorder="1" applyAlignment="1" applyProtection="1">
      <alignment horizontal="left" vertical="center"/>
    </xf>
    <xf numFmtId="0" fontId="6" fillId="0" borderId="0" xfId="0" applyFont="1"/>
    <xf numFmtId="49" fontId="1" fillId="7" borderId="2" xfId="0" applyNumberFormat="1" applyFont="1" applyFill="1" applyBorder="1" applyAlignment="1" applyProtection="1">
      <alignment horizontal="left" vertical="center" wrapText="1"/>
      <protection locked="0"/>
    </xf>
    <xf numFmtId="49" fontId="13" fillId="7" borderId="2" xfId="0" applyNumberFormat="1" applyFont="1" applyFill="1" applyBorder="1" applyAlignment="1" applyProtection="1">
      <alignment horizontal="left" vertical="center" wrapText="1"/>
      <protection locked="0"/>
    </xf>
    <xf numFmtId="0" fontId="6" fillId="48" borderId="0" xfId="34" applyFont="1" applyFill="1" applyBorder="1" applyAlignment="1" applyProtection="1">
      <alignment horizontal="left" vertical="center"/>
    </xf>
    <xf numFmtId="9" fontId="42" fillId="48" borderId="28" xfId="35" applyNumberFormat="1" applyFont="1" applyFill="1" applyBorder="1" applyAlignment="1" applyProtection="1">
      <alignment horizontal="center" vertical="center" wrapText="1"/>
    </xf>
    <xf numFmtId="9" fontId="42" fillId="48" borderId="41" xfId="35" applyNumberFormat="1" applyFont="1" applyFill="1" applyBorder="1" applyAlignment="1" applyProtection="1">
      <alignment horizontal="center" vertical="center" wrapText="1"/>
    </xf>
    <xf numFmtId="9" fontId="42" fillId="48" borderId="8" xfId="35" applyNumberFormat="1" applyFont="1" applyFill="1" applyBorder="1" applyAlignment="1" applyProtection="1">
      <alignment horizontal="center" vertical="center" wrapText="1"/>
    </xf>
    <xf numFmtId="0" fontId="19" fillId="0" borderId="0" xfId="34" applyFont="1" applyFill="1" applyBorder="1" applyAlignment="1" applyProtection="1">
      <alignment vertical="center" wrapText="1"/>
    </xf>
    <xf numFmtId="0" fontId="13" fillId="0" borderId="0" xfId="0" applyFont="1" applyAlignment="1">
      <alignment vertical="center" wrapText="1"/>
    </xf>
    <xf numFmtId="0" fontId="6" fillId="49" borderId="12" xfId="53" applyFont="1" applyFill="1" applyBorder="1" applyAlignment="1">
      <alignment horizontal="center" vertical="center" wrapText="1"/>
    </xf>
    <xf numFmtId="0" fontId="6" fillId="49" borderId="9" xfId="53" applyFont="1" applyFill="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38" fillId="0" borderId="0" xfId="46" applyFont="1" applyAlignment="1">
      <alignment horizontal="left" vertical="top" wrapText="1"/>
    </xf>
    <xf numFmtId="0" fontId="16" fillId="0" borderId="0" xfId="37" applyFont="1" applyAlignment="1" applyProtection="1">
      <alignment horizontal="right"/>
    </xf>
    <xf numFmtId="0" fontId="6" fillId="0" borderId="0" xfId="46" applyFont="1" applyAlignment="1">
      <alignment vertical="center" wrapText="1"/>
    </xf>
    <xf numFmtId="0" fontId="18" fillId="0" borderId="0" xfId="46" applyFont="1" applyAlignment="1">
      <alignment horizontal="left" wrapText="1"/>
    </xf>
    <xf numFmtId="0" fontId="6" fillId="0" borderId="44" xfId="46" applyFont="1" applyBorder="1" applyAlignment="1">
      <alignment vertical="center" wrapText="1"/>
    </xf>
    <xf numFmtId="0" fontId="13" fillId="0" borderId="0" xfId="46" applyFont="1" applyAlignment="1">
      <alignment vertical="center" wrapText="1"/>
    </xf>
    <xf numFmtId="0" fontId="13" fillId="48" borderId="0" xfId="46" applyFont="1" applyFill="1" applyAlignment="1">
      <alignment vertical="center" wrapText="1"/>
    </xf>
    <xf numFmtId="0" fontId="1" fillId="5" borderId="2" xfId="0" applyFont="1" applyFill="1" applyBorder="1" applyAlignment="1" applyProtection="1">
      <alignment horizontal="left" wrapText="1"/>
      <protection locked="0"/>
    </xf>
    <xf numFmtId="0" fontId="13" fillId="5" borderId="2" xfId="0" applyFont="1" applyFill="1" applyBorder="1" applyAlignment="1" applyProtection="1">
      <alignment horizontal="left" wrapText="1"/>
      <protection locked="0"/>
    </xf>
    <xf numFmtId="0" fontId="13" fillId="3" borderId="2" xfId="0" applyFont="1" applyFill="1" applyBorder="1" applyAlignment="1">
      <alignment horizontal="center" vertical="center" wrapText="1"/>
    </xf>
    <xf numFmtId="0" fontId="13" fillId="0" borderId="0" xfId="0" applyFont="1" applyAlignment="1">
      <alignment horizontal="center" wrapText="1"/>
    </xf>
    <xf numFmtId="0" fontId="12" fillId="0" borderId="0" xfId="0" applyFont="1" applyAlignment="1">
      <alignment vertical="center" wrapText="1"/>
    </xf>
    <xf numFmtId="0" fontId="13" fillId="0" borderId="0" xfId="0" applyFont="1" applyAlignment="1">
      <alignment horizontal="left" wrapText="1"/>
    </xf>
    <xf numFmtId="0" fontId="2" fillId="0" borderId="0" xfId="34" applyAlignment="1" applyProtection="1">
      <alignment horizontal="right" vertical="center"/>
    </xf>
    <xf numFmtId="0" fontId="37" fillId="48" borderId="0" xfId="0" applyFont="1" applyFill="1" applyAlignment="1">
      <alignment horizontal="left" vertical="top" wrapText="1"/>
    </xf>
    <xf numFmtId="0" fontId="38" fillId="3" borderId="0" xfId="0" applyFont="1" applyFill="1" applyAlignment="1">
      <alignment horizontal="left" vertical="top" wrapText="1"/>
    </xf>
    <xf numFmtId="0" fontId="37" fillId="48" borderId="0" xfId="0" applyFont="1" applyFill="1" applyAlignment="1">
      <alignment horizontal="left" wrapText="1"/>
    </xf>
    <xf numFmtId="0" fontId="37" fillId="0" borderId="0" xfId="0" applyFont="1" applyAlignment="1">
      <alignment horizontal="left" wrapText="1"/>
    </xf>
    <xf numFmtId="0" fontId="37" fillId="0" borderId="0" xfId="0" applyFont="1" applyAlignment="1">
      <alignment horizontal="left" vertical="top" wrapText="1"/>
    </xf>
    <xf numFmtId="0" fontId="41" fillId="0" borderId="41" xfId="0" applyFont="1" applyBorder="1" applyAlignment="1">
      <alignment horizontal="left" vertical="center"/>
    </xf>
    <xf numFmtId="0" fontId="37" fillId="3" borderId="0" xfId="0" applyFont="1" applyFill="1" applyAlignment="1">
      <alignment horizontal="left" vertical="center" wrapText="1"/>
    </xf>
    <xf numFmtId="0" fontId="1" fillId="0" borderId="6" xfId="0" applyFont="1" applyBorder="1" applyAlignment="1">
      <alignment horizontal="left" vertical="center" wrapText="1"/>
    </xf>
    <xf numFmtId="0" fontId="1" fillId="0" borderId="27" xfId="0" applyFont="1" applyBorder="1" applyAlignment="1">
      <alignment horizontal="left" vertical="center" wrapText="1"/>
    </xf>
    <xf numFmtId="0" fontId="12" fillId="48" borderId="0" xfId="0" applyFont="1" applyFill="1" applyAlignment="1">
      <alignment horizontal="left"/>
    </xf>
    <xf numFmtId="0" fontId="94" fillId="48" borderId="0" xfId="0" applyFont="1" applyFill="1" applyAlignment="1">
      <alignment horizontal="left" vertical="center" wrapText="1"/>
    </xf>
    <xf numFmtId="0" fontId="94" fillId="48" borderId="0" xfId="0" applyFont="1" applyFill="1" applyAlignment="1">
      <alignment horizontal="left" vertical="top" wrapText="1"/>
    </xf>
    <xf numFmtId="0" fontId="94" fillId="0" borderId="0" xfId="0" applyFont="1" applyAlignment="1">
      <alignment horizontal="left" vertical="center" wrapText="1"/>
    </xf>
    <xf numFmtId="0" fontId="37" fillId="0" borderId="0" xfId="0" applyFont="1" applyAlignment="1">
      <alignment horizontal="left" vertical="center" wrapText="1"/>
    </xf>
    <xf numFmtId="0" fontId="6" fillId="48" borderId="2" xfId="0" applyFont="1" applyFill="1" applyBorder="1" applyAlignment="1">
      <alignment horizontal="center" vertical="center" wrapText="1"/>
    </xf>
    <xf numFmtId="0" fontId="1" fillId="48" borderId="2" xfId="0" applyFont="1" applyFill="1" applyBorder="1" applyAlignment="1">
      <alignment horizontal="left" vertical="center" wrapText="1"/>
    </xf>
    <xf numFmtId="0" fontId="41" fillId="48" borderId="0" xfId="0" applyFont="1" applyFill="1" applyAlignment="1">
      <alignment horizontal="left" vertical="top" wrapText="1"/>
    </xf>
    <xf numFmtId="0" fontId="41" fillId="0" borderId="2" xfId="0" applyFont="1" applyBorder="1" applyAlignment="1">
      <alignment horizontal="left" vertical="center" wrapText="1"/>
    </xf>
    <xf numFmtId="3" fontId="6" fillId="48" borderId="2" xfId="0" applyNumberFormat="1" applyFont="1" applyFill="1" applyBorder="1" applyAlignment="1">
      <alignment horizontal="left" vertical="center"/>
    </xf>
    <xf numFmtId="0" fontId="6" fillId="0" borderId="28" xfId="0" applyFont="1" applyBorder="1" applyAlignment="1">
      <alignment horizontal="center" vertical="center" wrapText="1"/>
    </xf>
    <xf numFmtId="0" fontId="6" fillId="0" borderId="41" xfId="0" applyFont="1" applyBorder="1" applyAlignment="1">
      <alignment horizontal="center" vertical="center" wrapText="1"/>
    </xf>
    <xf numFmtId="0" fontId="6" fillId="0" borderId="8" xfId="0" applyFont="1" applyBorder="1" applyAlignment="1">
      <alignment horizontal="center" vertical="center" wrapText="1"/>
    </xf>
    <xf numFmtId="0" fontId="41" fillId="48" borderId="9" xfId="0" applyFont="1" applyFill="1" applyBorder="1" applyAlignment="1">
      <alignment horizontal="left" vertical="top" wrapText="1"/>
    </xf>
    <xf numFmtId="0" fontId="6" fillId="48" borderId="0" xfId="0" applyFont="1" applyFill="1" applyAlignment="1">
      <alignment horizontal="left" vertical="top" wrapText="1"/>
    </xf>
    <xf numFmtId="0" fontId="49" fillId="48" borderId="0" xfId="0" applyFont="1" applyFill="1" applyAlignment="1">
      <alignment horizontal="left"/>
    </xf>
    <xf numFmtId="0" fontId="38" fillId="3" borderId="0" xfId="0" applyFont="1" applyFill="1" applyAlignment="1">
      <alignment horizontal="left" wrapText="1"/>
    </xf>
    <xf numFmtId="0" fontId="49" fillId="0" borderId="0" xfId="0" applyFont="1" applyAlignment="1">
      <alignment horizontal="left"/>
    </xf>
    <xf numFmtId="0" fontId="41" fillId="0" borderId="9" xfId="0" applyFont="1" applyBorder="1" applyAlignment="1">
      <alignment horizontal="left" vertical="top"/>
    </xf>
    <xf numFmtId="0" fontId="90" fillId="0" borderId="0" xfId="0" applyFont="1" applyAlignment="1">
      <alignment vertical="top" wrapText="1"/>
    </xf>
    <xf numFmtId="0" fontId="9" fillId="0" borderId="0" xfId="0" applyFont="1" applyAlignment="1">
      <alignment vertical="top" wrapText="1"/>
    </xf>
    <xf numFmtId="0" fontId="10" fillId="14" borderId="2" xfId="0" applyFont="1" applyFill="1" applyBorder="1" applyAlignment="1">
      <alignment vertical="top" wrapText="1"/>
    </xf>
    <xf numFmtId="0" fontId="9" fillId="0" borderId="2" xfId="0" applyFont="1" applyBorder="1" applyAlignment="1">
      <alignment vertical="top" wrapText="1"/>
    </xf>
    <xf numFmtId="0" fontId="76" fillId="46" borderId="56" xfId="44" applyFont="1" applyFill="1" applyBorder="1" applyAlignment="1">
      <alignment horizontal="left" vertical="center" wrapText="1"/>
    </xf>
    <xf numFmtId="49" fontId="76" fillId="46" borderId="54" xfId="44" applyNumberFormat="1" applyFont="1" applyFill="1" applyBorder="1" applyAlignment="1">
      <alignment horizontal="left" vertical="center" wrapText="1"/>
    </xf>
    <xf numFmtId="0" fontId="6" fillId="0" borderId="0" xfId="0" applyFont="1" applyAlignment="1">
      <alignment horizontal="center" vertical="center"/>
    </xf>
  </cellXfs>
  <cellStyles count="60">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Hyperlink 2" xfId="35" xr:uid="{00000000-0005-0000-0000-000022000000}"/>
    <cellStyle name="Hyperlink_lgd01068_aa1_2008_09_d1_bi" xfId="36" xr:uid="{00000000-0005-0000-0000-000023000000}"/>
    <cellStyle name="Hyperlink_lgd01117_PM1_2008_09_d1_bi" xfId="37" xr:uid="{00000000-0005-0000-0000-000024000000}"/>
    <cellStyle name="Input" xfId="38" builtinId="20" customBuiltin="1"/>
    <cellStyle name="Linked Cell" xfId="39" builtinId="24" customBuiltin="1"/>
    <cellStyle name="Neutral" xfId="40" builtinId="28" customBuiltin="1"/>
    <cellStyle name="Normal" xfId="0" builtinId="0"/>
    <cellStyle name="Normal 2" xfId="41" xr:uid="{00000000-0005-0000-0000-000029000000}"/>
    <cellStyle name="Normal 3" xfId="42" xr:uid="{00000000-0005-0000-0000-00002A000000}"/>
    <cellStyle name="Normal_2010-11 data_1" xfId="43" xr:uid="{00000000-0005-0000-0000-00002B000000}"/>
    <cellStyle name="Normal_LAs" xfId="44" xr:uid="{00000000-0005-0000-0000-00002C000000}"/>
    <cellStyle name="Normal_lgd01068_aa1_2008_09_d1_bi" xfId="45" xr:uid="{00000000-0005-0000-0000-00002D000000}"/>
    <cellStyle name="Normal_lgd01115_pm2_form_2004_05_v1_bi" xfId="46" xr:uid="{00000000-0005-0000-0000-00002E000000}"/>
    <cellStyle name="Normal_lgd01118_PM1_2007_08_d2_bi" xfId="47" xr:uid="{00000000-0005-0000-0000-00002F000000}"/>
    <cellStyle name="Normal_lgd02160_who12_form_2005_06_v1_bi" xfId="48" xr:uid="{00000000-0005-0000-0000-000030000000}"/>
    <cellStyle name="Normal_RowRefCH1" xfId="49" xr:uid="{00000000-0005-0000-0000-000031000000}"/>
    <cellStyle name="Normal_Sheet1" xfId="50" xr:uid="{00000000-0005-0000-0000-000032000000}"/>
    <cellStyle name="Normal_Sheet1_1" xfId="51" xr:uid="{00000000-0005-0000-0000-000033000000}"/>
    <cellStyle name="Normal_Sheet1_2" xfId="52" xr:uid="{00000000-0005-0000-0000-000034000000}"/>
    <cellStyle name="Normal_STOCK_xxx_2009_10_001" xfId="53" xr:uid="{00000000-0005-0000-0000-000035000000}"/>
    <cellStyle name="Note 2" xfId="54" xr:uid="{00000000-0005-0000-0000-000036000000}"/>
    <cellStyle name="Output" xfId="55" builtinId="21" customBuiltin="1"/>
    <cellStyle name="Percent" xfId="56" builtinId="5"/>
    <cellStyle name="Title" xfId="57" builtinId="15" customBuiltin="1"/>
    <cellStyle name="Total" xfId="58" builtinId="25" customBuiltin="1"/>
    <cellStyle name="Warning Text" xfId="59" builtinId="11" customBuiltin="1"/>
  </cellStyles>
  <dxfs count="189">
    <dxf>
      <font>
        <condense val="0"/>
        <extend val="0"/>
        <color auto="1"/>
      </font>
      <fill>
        <patternFill>
          <bgColor indexed="43"/>
        </patternFill>
      </fill>
    </dxf>
    <dxf>
      <font>
        <b/>
        <i val="0"/>
        <condense val="0"/>
        <extend val="0"/>
        <color indexed="9"/>
      </font>
      <fill>
        <patternFill>
          <bgColor indexed="17"/>
        </patternFill>
      </fill>
    </dxf>
    <dxf>
      <font>
        <color theme="1"/>
      </font>
      <fill>
        <patternFill>
          <bgColor rgb="FFFFC000"/>
        </patternFill>
      </fill>
    </dxf>
    <dxf>
      <font>
        <b/>
        <i val="0"/>
        <condense val="0"/>
        <extend val="0"/>
        <color indexed="9"/>
      </font>
      <fill>
        <patternFill>
          <bgColor indexed="17"/>
        </patternFill>
      </fill>
    </dxf>
    <dxf>
      <font>
        <color theme="1"/>
      </font>
      <fill>
        <patternFill>
          <bgColor rgb="FFFFC000"/>
        </patternFill>
      </fill>
    </dxf>
    <dxf>
      <font>
        <b/>
        <i val="0"/>
        <condense val="0"/>
        <extend val="0"/>
        <color indexed="9"/>
      </font>
      <fill>
        <patternFill>
          <bgColor indexed="17"/>
        </patternFill>
      </fill>
    </dxf>
    <dxf>
      <font>
        <color theme="1"/>
      </font>
      <fill>
        <patternFill>
          <bgColor rgb="FFFFC000"/>
        </patternFill>
      </fill>
    </dxf>
    <dxf>
      <font>
        <b/>
        <i val="0"/>
        <condense val="0"/>
        <extend val="0"/>
        <color indexed="9"/>
      </font>
      <fill>
        <patternFill>
          <bgColor indexed="17"/>
        </patternFill>
      </fill>
    </dxf>
    <dxf>
      <font>
        <color theme="1"/>
      </font>
      <fill>
        <patternFill>
          <bgColor rgb="FFFFC000"/>
        </patternFill>
      </fill>
    </dxf>
    <dxf>
      <font>
        <b/>
        <i val="0"/>
        <condense val="0"/>
        <extend val="0"/>
        <color indexed="9"/>
      </font>
      <fill>
        <patternFill>
          <bgColor indexed="17"/>
        </patternFill>
      </fill>
    </dxf>
    <dxf>
      <font>
        <color theme="1"/>
      </font>
      <fill>
        <patternFill>
          <bgColor rgb="FFFFC000"/>
        </patternFill>
      </fill>
    </dxf>
    <dxf>
      <font>
        <b/>
        <i val="0"/>
        <condense val="0"/>
        <extend val="0"/>
        <color indexed="9"/>
      </font>
      <fill>
        <patternFill>
          <bgColor indexed="17"/>
        </patternFill>
      </fill>
    </dxf>
    <dxf>
      <font>
        <color theme="1"/>
      </font>
      <fill>
        <patternFill>
          <bgColor rgb="FFFFC000"/>
        </patternFill>
      </fill>
    </dxf>
    <dxf>
      <font>
        <b/>
        <i val="0"/>
        <condense val="0"/>
        <extend val="0"/>
        <color indexed="9"/>
      </font>
      <fill>
        <patternFill>
          <bgColor indexed="17"/>
        </patternFill>
      </fill>
    </dxf>
    <dxf>
      <font>
        <color theme="1"/>
      </font>
      <fill>
        <patternFill>
          <bgColor rgb="FFFFC000"/>
        </patternFill>
      </fill>
    </dxf>
    <dxf>
      <font>
        <b/>
        <i val="0"/>
        <condense val="0"/>
        <extend val="0"/>
        <color indexed="9"/>
      </font>
      <fill>
        <patternFill>
          <bgColor indexed="17"/>
        </patternFill>
      </fill>
    </dxf>
    <dxf>
      <font>
        <color theme="1"/>
      </font>
      <fill>
        <patternFill>
          <bgColor rgb="FFFFC000"/>
        </patternFill>
      </fill>
    </dxf>
    <dxf>
      <font>
        <b/>
        <i val="0"/>
        <condense val="0"/>
        <extend val="0"/>
        <color indexed="9"/>
      </font>
      <fill>
        <patternFill>
          <bgColor indexed="17"/>
        </patternFill>
      </fill>
    </dxf>
    <dxf>
      <font>
        <color theme="1"/>
      </font>
      <fill>
        <patternFill>
          <bgColor rgb="FFFFC000"/>
        </patternFill>
      </fill>
    </dxf>
    <dxf>
      <font>
        <b/>
        <i val="0"/>
        <condense val="0"/>
        <extend val="0"/>
        <color indexed="9"/>
      </font>
      <fill>
        <patternFill>
          <bgColor indexed="17"/>
        </patternFill>
      </fill>
    </dxf>
    <dxf>
      <font>
        <color theme="1"/>
      </font>
      <fill>
        <patternFill>
          <bgColor rgb="FFFFC000"/>
        </patternFill>
      </fill>
    </dxf>
    <dxf>
      <font>
        <b/>
        <i val="0"/>
        <condense val="0"/>
        <extend val="0"/>
        <color indexed="9"/>
      </font>
      <fill>
        <patternFill>
          <bgColor indexed="17"/>
        </patternFill>
      </fill>
    </dxf>
    <dxf>
      <font>
        <color theme="1"/>
      </font>
      <fill>
        <patternFill>
          <bgColor rgb="FFFFC000"/>
        </patternFill>
      </fill>
    </dxf>
    <dxf>
      <font>
        <b/>
        <i val="0"/>
        <condense val="0"/>
        <extend val="0"/>
        <color indexed="9"/>
      </font>
      <fill>
        <patternFill>
          <bgColor indexed="17"/>
        </patternFill>
      </fill>
    </dxf>
    <dxf>
      <font>
        <color theme="1"/>
      </font>
      <fill>
        <patternFill>
          <bgColor rgb="FFFFC000"/>
        </patternFill>
      </fill>
    </dxf>
    <dxf>
      <font>
        <b/>
        <i val="0"/>
        <condense val="0"/>
        <extend val="0"/>
        <color indexed="9"/>
      </font>
      <fill>
        <patternFill>
          <bgColor indexed="17"/>
        </patternFill>
      </fill>
    </dxf>
    <dxf>
      <font>
        <color theme="1"/>
      </font>
      <fill>
        <patternFill>
          <bgColor rgb="FFFFC000"/>
        </patternFill>
      </fill>
    </dxf>
    <dxf>
      <font>
        <b/>
        <i val="0"/>
        <condense val="0"/>
        <extend val="0"/>
        <color indexed="9"/>
      </font>
      <fill>
        <patternFill>
          <bgColor indexed="17"/>
        </patternFill>
      </fill>
    </dxf>
    <dxf>
      <font>
        <color theme="1"/>
      </font>
      <fill>
        <patternFill>
          <bgColor rgb="FFFFC000"/>
        </patternFill>
      </fill>
    </dxf>
    <dxf>
      <font>
        <b/>
        <i val="0"/>
        <condense val="0"/>
        <extend val="0"/>
        <color indexed="9"/>
      </font>
      <fill>
        <patternFill>
          <bgColor indexed="17"/>
        </patternFill>
      </fill>
    </dxf>
    <dxf>
      <font>
        <color theme="1"/>
      </font>
      <fill>
        <patternFill>
          <bgColor rgb="FFFFC000"/>
        </patternFill>
      </fill>
    </dxf>
    <dxf>
      <font>
        <b/>
        <i val="0"/>
        <condense val="0"/>
        <extend val="0"/>
        <color indexed="9"/>
      </font>
      <fill>
        <patternFill>
          <bgColor indexed="17"/>
        </patternFill>
      </fill>
    </dxf>
    <dxf>
      <font>
        <color theme="1"/>
      </font>
      <fill>
        <patternFill>
          <bgColor rgb="FFFFC000"/>
        </patternFill>
      </fill>
    </dxf>
    <dxf>
      <font>
        <b/>
        <i val="0"/>
        <condense val="0"/>
        <extend val="0"/>
        <color indexed="9"/>
      </font>
      <fill>
        <patternFill>
          <bgColor indexed="17"/>
        </patternFill>
      </fill>
    </dxf>
    <dxf>
      <font>
        <color theme="1"/>
      </font>
      <fill>
        <patternFill>
          <bgColor rgb="FFFFC000"/>
        </patternFill>
      </fill>
    </dxf>
    <dxf>
      <font>
        <b/>
        <i val="0"/>
        <condense val="0"/>
        <extend val="0"/>
        <color indexed="9"/>
      </font>
      <fill>
        <patternFill>
          <bgColor indexed="17"/>
        </patternFill>
      </fill>
    </dxf>
    <dxf>
      <font>
        <color theme="1"/>
      </font>
      <fill>
        <patternFill>
          <bgColor rgb="FFFFC000"/>
        </patternFill>
      </fill>
    </dxf>
    <dxf>
      <font>
        <b/>
        <i val="0"/>
        <condense val="0"/>
        <extend val="0"/>
        <color indexed="9"/>
      </font>
      <fill>
        <patternFill>
          <bgColor indexed="17"/>
        </patternFill>
      </fill>
    </dxf>
    <dxf>
      <font>
        <color theme="1"/>
      </font>
      <fill>
        <patternFill>
          <bgColor rgb="FFFFC000"/>
        </patternFill>
      </fill>
    </dxf>
    <dxf>
      <font>
        <b/>
        <i val="0"/>
        <condense val="0"/>
        <extend val="0"/>
        <color indexed="9"/>
      </font>
      <fill>
        <patternFill>
          <bgColor indexed="17"/>
        </patternFill>
      </fill>
    </dxf>
    <dxf>
      <font>
        <color theme="1"/>
      </font>
      <fill>
        <patternFill>
          <bgColor rgb="FFFFC000"/>
        </patternFill>
      </fill>
    </dxf>
    <dxf>
      <font>
        <b/>
        <i val="0"/>
        <condense val="0"/>
        <extend val="0"/>
        <color indexed="9"/>
      </font>
      <fill>
        <patternFill>
          <bgColor indexed="17"/>
        </patternFill>
      </fill>
    </dxf>
    <dxf>
      <font>
        <color theme="1"/>
      </font>
      <fill>
        <patternFill>
          <bgColor rgb="FFFFC000"/>
        </patternFill>
      </fill>
    </dxf>
    <dxf>
      <font>
        <b/>
        <i val="0"/>
        <condense val="0"/>
        <extend val="0"/>
        <color indexed="9"/>
      </font>
      <fill>
        <patternFill>
          <bgColor indexed="17"/>
        </patternFill>
      </fill>
    </dxf>
    <dxf>
      <font>
        <color theme="1"/>
      </font>
      <fill>
        <patternFill>
          <bgColor rgb="FFFFC000"/>
        </patternFill>
      </fill>
    </dxf>
    <dxf>
      <font>
        <b/>
        <i val="0"/>
        <condense val="0"/>
        <extend val="0"/>
        <color indexed="9"/>
      </font>
      <fill>
        <patternFill>
          <bgColor indexed="17"/>
        </patternFill>
      </fill>
    </dxf>
    <dxf>
      <font>
        <color theme="1"/>
      </font>
      <fill>
        <patternFill>
          <bgColor rgb="FFFFC000"/>
        </patternFill>
      </fill>
    </dxf>
    <dxf>
      <font>
        <b/>
        <i val="0"/>
        <condense val="0"/>
        <extend val="0"/>
        <color indexed="9"/>
      </font>
      <fill>
        <patternFill>
          <bgColor indexed="17"/>
        </patternFill>
      </fill>
    </dxf>
    <dxf>
      <font>
        <color theme="1"/>
      </font>
      <fill>
        <patternFill>
          <bgColor rgb="FFFFC000"/>
        </patternFill>
      </fill>
    </dxf>
    <dxf>
      <font>
        <b/>
        <i val="0"/>
        <condense val="0"/>
        <extend val="0"/>
        <color indexed="9"/>
      </font>
      <fill>
        <patternFill>
          <bgColor indexed="17"/>
        </patternFill>
      </fill>
    </dxf>
    <dxf>
      <font>
        <color theme="1"/>
      </font>
      <fill>
        <patternFill>
          <bgColor rgb="FFFFC000"/>
        </patternFill>
      </fill>
    </dxf>
    <dxf>
      <font>
        <b/>
        <i val="0"/>
        <condense val="0"/>
        <extend val="0"/>
        <color indexed="9"/>
      </font>
      <fill>
        <patternFill>
          <bgColor indexed="17"/>
        </patternFill>
      </fill>
    </dxf>
    <dxf>
      <font>
        <color theme="1"/>
      </font>
      <fill>
        <patternFill>
          <bgColor rgb="FFFFC000"/>
        </patternFill>
      </fill>
    </dxf>
    <dxf>
      <font>
        <b/>
        <i val="0"/>
        <condense val="0"/>
        <extend val="0"/>
        <color indexed="9"/>
      </font>
      <fill>
        <patternFill>
          <bgColor indexed="17"/>
        </patternFill>
      </fill>
    </dxf>
    <dxf>
      <font>
        <color theme="1"/>
      </font>
      <fill>
        <patternFill>
          <bgColor rgb="FFFFC000"/>
        </patternFill>
      </fill>
    </dxf>
    <dxf>
      <font>
        <b/>
        <i val="0"/>
        <condense val="0"/>
        <extend val="0"/>
        <color indexed="9"/>
      </font>
      <fill>
        <patternFill>
          <bgColor indexed="17"/>
        </patternFill>
      </fill>
    </dxf>
    <dxf>
      <font>
        <color theme="1"/>
      </font>
      <fill>
        <patternFill>
          <bgColor rgb="FFFFC000"/>
        </patternFill>
      </fill>
    </dxf>
    <dxf>
      <font>
        <b/>
        <i val="0"/>
        <condense val="0"/>
        <extend val="0"/>
        <color indexed="9"/>
      </font>
      <fill>
        <patternFill>
          <bgColor indexed="17"/>
        </patternFill>
      </fill>
    </dxf>
    <dxf>
      <font>
        <color theme="1"/>
      </font>
      <fill>
        <patternFill>
          <bgColor rgb="FFFFC000"/>
        </patternFill>
      </fill>
    </dxf>
    <dxf>
      <font>
        <b/>
        <i val="0"/>
        <condense val="0"/>
        <extend val="0"/>
        <color indexed="9"/>
      </font>
      <fill>
        <patternFill>
          <bgColor indexed="17"/>
        </patternFill>
      </fill>
    </dxf>
    <dxf>
      <font>
        <color theme="1"/>
      </font>
      <fill>
        <patternFill>
          <bgColor rgb="FFFFC000"/>
        </patternFill>
      </fill>
    </dxf>
    <dxf>
      <font>
        <b/>
        <i val="0"/>
        <condense val="0"/>
        <extend val="0"/>
        <color indexed="9"/>
      </font>
      <fill>
        <patternFill>
          <bgColor indexed="17"/>
        </patternFill>
      </fill>
    </dxf>
    <dxf>
      <font>
        <color theme="1"/>
      </font>
      <fill>
        <patternFill>
          <bgColor rgb="FFFFC000"/>
        </patternFill>
      </fill>
    </dxf>
    <dxf>
      <font>
        <b/>
        <i val="0"/>
        <condense val="0"/>
        <extend val="0"/>
        <color indexed="9"/>
      </font>
      <fill>
        <patternFill>
          <bgColor indexed="17"/>
        </patternFill>
      </fill>
    </dxf>
    <dxf>
      <font>
        <color theme="1"/>
      </font>
      <fill>
        <patternFill>
          <bgColor rgb="FFFFC000"/>
        </patternFill>
      </fill>
    </dxf>
    <dxf>
      <font>
        <b/>
        <i val="0"/>
        <condense val="0"/>
        <extend val="0"/>
        <color indexed="9"/>
      </font>
      <fill>
        <patternFill>
          <bgColor indexed="17"/>
        </patternFill>
      </fill>
    </dxf>
    <dxf>
      <font>
        <color theme="1"/>
      </font>
      <fill>
        <patternFill>
          <bgColor rgb="FFFFC000"/>
        </patternFill>
      </fill>
    </dxf>
    <dxf>
      <font>
        <b/>
        <i val="0"/>
        <condense val="0"/>
        <extend val="0"/>
        <color indexed="9"/>
      </font>
      <fill>
        <patternFill>
          <bgColor indexed="10"/>
        </patternFill>
      </fill>
    </dxf>
    <dxf>
      <font>
        <b/>
        <i val="0"/>
        <condense val="0"/>
        <extend val="0"/>
        <color indexed="9"/>
      </font>
      <fill>
        <patternFill>
          <bgColor indexed="17"/>
        </patternFill>
      </fill>
    </dxf>
    <dxf>
      <font>
        <b/>
        <i val="0"/>
        <condense val="0"/>
        <extend val="0"/>
        <color auto="1"/>
      </font>
      <fill>
        <patternFill>
          <bgColor indexed="51"/>
        </patternFill>
      </fill>
    </dxf>
    <dxf>
      <font>
        <b/>
        <i val="0"/>
        <condense val="0"/>
        <extend val="0"/>
        <color indexed="9"/>
      </font>
      <fill>
        <patternFill>
          <bgColor indexed="17"/>
        </patternFill>
      </fill>
    </dxf>
    <dxf>
      <font>
        <color theme="1"/>
      </font>
      <fill>
        <patternFill>
          <bgColor rgb="FFFFC000"/>
        </patternFill>
      </fill>
    </dxf>
    <dxf>
      <font>
        <b/>
        <i val="0"/>
        <condense val="0"/>
        <extend val="0"/>
        <color indexed="9"/>
      </font>
      <fill>
        <patternFill>
          <bgColor indexed="17"/>
        </patternFill>
      </fill>
    </dxf>
    <dxf>
      <font>
        <color theme="1"/>
      </font>
      <fill>
        <patternFill>
          <bgColor rgb="FFFFC000"/>
        </patternFill>
      </fill>
    </dxf>
    <dxf>
      <font>
        <b/>
        <i val="0"/>
        <condense val="0"/>
        <extend val="0"/>
        <color indexed="9"/>
      </font>
      <fill>
        <patternFill>
          <bgColor indexed="17"/>
        </patternFill>
      </fill>
    </dxf>
    <dxf>
      <font>
        <color theme="1"/>
      </font>
      <fill>
        <patternFill>
          <bgColor rgb="FFFFC000"/>
        </patternFill>
      </fill>
    </dxf>
    <dxf>
      <font>
        <b/>
        <i val="0"/>
        <condense val="0"/>
        <extend val="0"/>
        <color indexed="9"/>
      </font>
      <fill>
        <patternFill>
          <bgColor indexed="17"/>
        </patternFill>
      </fill>
    </dxf>
    <dxf>
      <font>
        <color theme="1"/>
      </font>
      <fill>
        <patternFill>
          <bgColor rgb="FFFFC000"/>
        </patternFill>
      </fill>
    </dxf>
    <dxf>
      <font>
        <b/>
        <i val="0"/>
        <condense val="0"/>
        <extend val="0"/>
        <color indexed="9"/>
      </font>
      <fill>
        <patternFill>
          <bgColor indexed="17"/>
        </patternFill>
      </fill>
    </dxf>
    <dxf>
      <font>
        <color theme="1"/>
      </font>
      <fill>
        <patternFill>
          <bgColor rgb="FFFFC000"/>
        </patternFill>
      </fill>
    </dxf>
    <dxf>
      <font>
        <b/>
        <i val="0"/>
        <condense val="0"/>
        <extend val="0"/>
        <color indexed="9"/>
      </font>
      <fill>
        <patternFill>
          <bgColor indexed="17"/>
        </patternFill>
      </fill>
    </dxf>
    <dxf>
      <font>
        <color theme="1"/>
      </font>
      <fill>
        <patternFill>
          <bgColor rgb="FFFFC000"/>
        </patternFill>
      </fill>
    </dxf>
    <dxf>
      <font>
        <b/>
        <i val="0"/>
        <condense val="0"/>
        <extend val="0"/>
        <color indexed="9"/>
      </font>
      <fill>
        <patternFill>
          <bgColor indexed="17"/>
        </patternFill>
      </fill>
    </dxf>
    <dxf>
      <font>
        <color theme="1"/>
      </font>
      <fill>
        <patternFill>
          <bgColor rgb="FFFFC000"/>
        </patternFill>
      </fill>
    </dxf>
    <dxf>
      <font>
        <b/>
        <i val="0"/>
        <condense val="0"/>
        <extend val="0"/>
        <color indexed="9"/>
      </font>
      <fill>
        <patternFill>
          <bgColor indexed="17"/>
        </patternFill>
      </fill>
    </dxf>
    <dxf>
      <font>
        <color theme="1"/>
      </font>
      <fill>
        <patternFill>
          <bgColor rgb="FFFFC000"/>
        </patternFill>
      </fill>
    </dxf>
    <dxf>
      <font>
        <b/>
        <i val="0"/>
        <condense val="0"/>
        <extend val="0"/>
        <color indexed="9"/>
      </font>
      <fill>
        <patternFill>
          <bgColor indexed="17"/>
        </patternFill>
      </fill>
    </dxf>
    <dxf>
      <font>
        <color theme="1"/>
      </font>
      <fill>
        <patternFill>
          <bgColor rgb="FFFFC000"/>
        </patternFill>
      </fill>
    </dxf>
    <dxf>
      <font>
        <b/>
        <i val="0"/>
        <condense val="0"/>
        <extend val="0"/>
        <color indexed="9"/>
      </font>
      <fill>
        <patternFill>
          <bgColor indexed="17"/>
        </patternFill>
      </fill>
    </dxf>
    <dxf>
      <font>
        <color theme="1"/>
      </font>
      <fill>
        <patternFill>
          <bgColor rgb="FFFFC000"/>
        </patternFill>
      </fill>
    </dxf>
    <dxf>
      <font>
        <b/>
        <i val="0"/>
        <condense val="0"/>
        <extend val="0"/>
        <color indexed="9"/>
      </font>
      <fill>
        <patternFill>
          <bgColor indexed="17"/>
        </patternFill>
      </fill>
    </dxf>
    <dxf>
      <font>
        <color theme="1"/>
      </font>
      <fill>
        <patternFill>
          <bgColor rgb="FFFFC000"/>
        </patternFill>
      </fill>
    </dxf>
    <dxf>
      <font>
        <b/>
        <i val="0"/>
        <condense val="0"/>
        <extend val="0"/>
        <color indexed="9"/>
      </font>
      <fill>
        <patternFill>
          <bgColor indexed="17"/>
        </patternFill>
      </fill>
    </dxf>
    <dxf>
      <font>
        <color theme="1"/>
      </font>
      <fill>
        <patternFill>
          <bgColor rgb="FFFFC000"/>
        </patternFill>
      </fill>
    </dxf>
    <dxf>
      <font>
        <b/>
        <i val="0"/>
        <condense val="0"/>
        <extend val="0"/>
        <color indexed="9"/>
      </font>
      <fill>
        <patternFill>
          <bgColor indexed="17"/>
        </patternFill>
      </fill>
    </dxf>
    <dxf>
      <font>
        <color theme="1"/>
      </font>
      <fill>
        <patternFill>
          <bgColor rgb="FFFFC000"/>
        </patternFill>
      </fill>
    </dxf>
    <dxf>
      <font>
        <color theme="1"/>
      </font>
      <fill>
        <patternFill>
          <bgColor rgb="FFFFC000"/>
        </patternFill>
      </fill>
    </dxf>
    <dxf>
      <font>
        <b/>
        <i val="0"/>
        <condense val="0"/>
        <extend val="0"/>
        <color indexed="9"/>
      </font>
      <fill>
        <patternFill>
          <bgColor indexed="17"/>
        </patternFill>
      </fill>
    </dxf>
    <dxf>
      <font>
        <b/>
        <i val="0"/>
        <condense val="0"/>
        <extend val="0"/>
        <color indexed="9"/>
      </font>
      <fill>
        <patternFill>
          <bgColor indexed="17"/>
        </patternFill>
      </fill>
    </dxf>
    <dxf>
      <font>
        <color theme="1"/>
      </font>
      <fill>
        <patternFill>
          <bgColor rgb="FFFFC000"/>
        </patternFill>
      </fill>
    </dxf>
    <dxf>
      <font>
        <b/>
        <i val="0"/>
        <condense val="0"/>
        <extend val="0"/>
        <color indexed="9"/>
      </font>
      <fill>
        <patternFill>
          <bgColor indexed="17"/>
        </patternFill>
      </fill>
    </dxf>
    <dxf>
      <font>
        <color theme="1"/>
      </font>
      <fill>
        <patternFill>
          <bgColor rgb="FFFFC000"/>
        </patternFill>
      </fill>
    </dxf>
    <dxf>
      <font>
        <b/>
        <i val="0"/>
        <condense val="0"/>
        <extend val="0"/>
        <color indexed="9"/>
      </font>
      <fill>
        <patternFill>
          <bgColor indexed="17"/>
        </patternFill>
      </fill>
    </dxf>
    <dxf>
      <font>
        <color theme="1"/>
      </font>
      <fill>
        <patternFill>
          <bgColor rgb="FFFFC000"/>
        </patternFill>
      </fill>
    </dxf>
    <dxf>
      <font>
        <b/>
        <i val="0"/>
        <condense val="0"/>
        <extend val="0"/>
        <color indexed="9"/>
      </font>
      <fill>
        <patternFill>
          <bgColor indexed="17"/>
        </patternFill>
      </fill>
    </dxf>
    <dxf>
      <font>
        <color theme="1"/>
      </font>
      <fill>
        <patternFill>
          <bgColor rgb="FFFFC000"/>
        </patternFill>
      </fill>
    </dxf>
    <dxf>
      <font>
        <b/>
        <i val="0"/>
        <condense val="0"/>
        <extend val="0"/>
        <color indexed="9"/>
      </font>
      <fill>
        <patternFill>
          <bgColor indexed="17"/>
        </patternFill>
      </fill>
    </dxf>
    <dxf>
      <font>
        <color theme="1"/>
      </font>
      <fill>
        <patternFill>
          <bgColor rgb="FFFFC000"/>
        </patternFill>
      </fill>
    </dxf>
    <dxf>
      <font>
        <b/>
        <i val="0"/>
        <condense val="0"/>
        <extend val="0"/>
        <color indexed="9"/>
      </font>
      <fill>
        <patternFill>
          <bgColor indexed="17"/>
        </patternFill>
      </fill>
    </dxf>
    <dxf>
      <font>
        <color theme="1"/>
      </font>
      <fill>
        <patternFill>
          <bgColor rgb="FFFFC000"/>
        </patternFill>
      </fill>
    </dxf>
    <dxf>
      <font>
        <b/>
        <i val="0"/>
        <condense val="0"/>
        <extend val="0"/>
        <color indexed="9"/>
      </font>
      <fill>
        <patternFill>
          <bgColor indexed="17"/>
        </patternFill>
      </fill>
    </dxf>
    <dxf>
      <font>
        <color theme="1"/>
      </font>
      <fill>
        <patternFill>
          <bgColor rgb="FFFFC000"/>
        </patternFill>
      </fill>
    </dxf>
    <dxf>
      <font>
        <b/>
        <i val="0"/>
        <condense val="0"/>
        <extend val="0"/>
        <color indexed="9"/>
      </font>
      <fill>
        <patternFill>
          <bgColor indexed="17"/>
        </patternFill>
      </fill>
    </dxf>
    <dxf>
      <font>
        <color theme="1"/>
      </font>
      <fill>
        <patternFill>
          <bgColor rgb="FFFFC000"/>
        </patternFill>
      </fill>
    </dxf>
    <dxf>
      <font>
        <b/>
        <i val="0"/>
        <condense val="0"/>
        <extend val="0"/>
        <color indexed="9"/>
      </font>
      <fill>
        <patternFill>
          <bgColor indexed="17"/>
        </patternFill>
      </fill>
    </dxf>
    <dxf>
      <font>
        <color theme="1"/>
      </font>
      <fill>
        <patternFill>
          <bgColor rgb="FFFFC000"/>
        </patternFill>
      </fill>
    </dxf>
    <dxf>
      <font>
        <b/>
        <i val="0"/>
        <condense val="0"/>
        <extend val="0"/>
        <color indexed="9"/>
      </font>
      <fill>
        <patternFill>
          <bgColor indexed="17"/>
        </patternFill>
      </fill>
    </dxf>
    <dxf>
      <font>
        <color theme="1"/>
      </font>
      <fill>
        <patternFill>
          <bgColor rgb="FFFFC000"/>
        </patternFill>
      </fill>
    </dxf>
    <dxf>
      <font>
        <b/>
        <i val="0"/>
        <condense val="0"/>
        <extend val="0"/>
        <color indexed="9"/>
      </font>
      <fill>
        <patternFill>
          <bgColor indexed="17"/>
        </patternFill>
      </fill>
    </dxf>
    <dxf>
      <font>
        <color theme="1"/>
      </font>
      <fill>
        <patternFill>
          <bgColor rgb="FFFFC000"/>
        </patternFill>
      </fill>
    </dxf>
    <dxf>
      <font>
        <b/>
        <i val="0"/>
        <condense val="0"/>
        <extend val="0"/>
        <color indexed="9"/>
      </font>
      <fill>
        <patternFill>
          <bgColor indexed="17"/>
        </patternFill>
      </fill>
    </dxf>
    <dxf>
      <font>
        <color theme="1"/>
      </font>
      <fill>
        <patternFill>
          <bgColor rgb="FFFFC000"/>
        </patternFill>
      </fill>
    </dxf>
    <dxf>
      <font>
        <b/>
        <i val="0"/>
        <condense val="0"/>
        <extend val="0"/>
        <color indexed="9"/>
      </font>
      <fill>
        <patternFill>
          <bgColor indexed="17"/>
        </patternFill>
      </fill>
    </dxf>
    <dxf>
      <font>
        <color theme="1"/>
      </font>
      <fill>
        <patternFill>
          <bgColor rgb="FFFFC000"/>
        </patternFill>
      </fill>
    </dxf>
    <dxf>
      <font>
        <b/>
        <i val="0"/>
        <condense val="0"/>
        <extend val="0"/>
        <color indexed="9"/>
      </font>
      <fill>
        <patternFill>
          <bgColor indexed="17"/>
        </patternFill>
      </fill>
    </dxf>
    <dxf>
      <font>
        <color theme="1"/>
      </font>
      <fill>
        <patternFill>
          <bgColor rgb="FFFFC000"/>
        </patternFill>
      </fill>
    </dxf>
    <dxf>
      <font>
        <b/>
        <i val="0"/>
        <condense val="0"/>
        <extend val="0"/>
        <color indexed="9"/>
      </font>
      <fill>
        <patternFill>
          <bgColor indexed="17"/>
        </patternFill>
      </fill>
    </dxf>
    <dxf>
      <font>
        <color theme="1"/>
      </font>
      <fill>
        <patternFill>
          <bgColor rgb="FFFFC000"/>
        </patternFill>
      </fill>
    </dxf>
    <dxf>
      <font>
        <b/>
        <i val="0"/>
        <condense val="0"/>
        <extend val="0"/>
        <color indexed="9"/>
      </font>
      <fill>
        <patternFill>
          <bgColor indexed="17"/>
        </patternFill>
      </fill>
    </dxf>
    <dxf>
      <font>
        <color theme="1"/>
      </font>
      <fill>
        <patternFill>
          <bgColor rgb="FFFFC000"/>
        </patternFill>
      </fill>
    </dxf>
    <dxf>
      <font>
        <color theme="1"/>
      </font>
      <fill>
        <patternFill>
          <bgColor rgb="FFFFC000"/>
        </patternFill>
      </fill>
    </dxf>
    <dxf>
      <font>
        <b/>
        <i val="0"/>
        <condense val="0"/>
        <extend val="0"/>
        <color indexed="9"/>
      </font>
      <fill>
        <patternFill>
          <bgColor indexed="17"/>
        </patternFill>
      </fill>
    </dxf>
    <dxf>
      <font>
        <b/>
        <i val="0"/>
        <condense val="0"/>
        <extend val="0"/>
        <color indexed="9"/>
      </font>
      <fill>
        <patternFill>
          <bgColor indexed="17"/>
        </patternFill>
      </fill>
    </dxf>
    <dxf>
      <font>
        <color theme="1"/>
      </font>
      <fill>
        <patternFill>
          <bgColor rgb="FFFFC000"/>
        </patternFill>
      </fill>
    </dxf>
    <dxf>
      <font>
        <b/>
        <i val="0"/>
        <condense val="0"/>
        <extend val="0"/>
        <color indexed="9"/>
      </font>
      <fill>
        <patternFill>
          <bgColor indexed="17"/>
        </patternFill>
      </fill>
    </dxf>
    <dxf>
      <font>
        <color theme="1"/>
      </font>
      <fill>
        <patternFill>
          <bgColor rgb="FFFFC000"/>
        </patternFill>
      </fill>
    </dxf>
    <dxf>
      <font>
        <b/>
        <i val="0"/>
        <condense val="0"/>
        <extend val="0"/>
        <color indexed="9"/>
      </font>
      <fill>
        <patternFill>
          <bgColor indexed="17"/>
        </patternFill>
      </fill>
    </dxf>
    <dxf>
      <font>
        <color theme="1"/>
      </font>
      <fill>
        <patternFill>
          <bgColor rgb="FFFFC000"/>
        </patternFill>
      </fill>
    </dxf>
    <dxf>
      <font>
        <b/>
        <i val="0"/>
        <condense val="0"/>
        <extend val="0"/>
        <color indexed="9"/>
      </font>
      <fill>
        <patternFill>
          <bgColor indexed="10"/>
        </patternFill>
      </fill>
    </dxf>
    <dxf>
      <font>
        <b/>
        <i val="0"/>
        <condense val="0"/>
        <extend val="0"/>
        <color indexed="9"/>
      </font>
      <fill>
        <patternFill>
          <bgColor indexed="17"/>
        </patternFill>
      </fill>
    </dxf>
    <dxf>
      <font>
        <b/>
        <i val="0"/>
        <condense val="0"/>
        <extend val="0"/>
        <color auto="1"/>
      </font>
      <fill>
        <patternFill>
          <bgColor indexed="51"/>
        </patternFill>
      </fill>
    </dxf>
    <dxf>
      <font>
        <b/>
        <i val="0"/>
        <condense val="0"/>
        <extend val="0"/>
        <color indexed="9"/>
      </font>
      <fill>
        <patternFill>
          <bgColor indexed="17"/>
        </patternFill>
      </fill>
    </dxf>
    <dxf>
      <font>
        <color theme="0"/>
      </font>
      <fill>
        <patternFill>
          <bgColor rgb="FF008000"/>
        </patternFill>
      </fill>
      <border>
        <left style="thin">
          <color indexed="64"/>
        </left>
        <right style="thin">
          <color indexed="64"/>
        </right>
        <top style="thin">
          <color indexed="64"/>
        </top>
        <bottom style="thin">
          <color indexed="64"/>
        </bottom>
      </border>
    </dxf>
    <dxf>
      <font>
        <color theme="0"/>
      </font>
      <fill>
        <patternFill>
          <bgColor rgb="FFFF0000"/>
        </patternFill>
      </fill>
      <border>
        <left style="thin">
          <color indexed="64"/>
        </left>
        <right style="thin">
          <color indexed="64"/>
        </right>
        <top style="thin">
          <color indexed="64"/>
        </top>
        <bottom style="thin">
          <color indexed="64"/>
        </bottom>
      </border>
    </dxf>
    <dxf>
      <font>
        <color theme="0"/>
      </font>
      <fill>
        <patternFill>
          <bgColor rgb="FF008000"/>
        </patternFill>
      </fill>
      <border>
        <left style="thin">
          <color indexed="64"/>
        </left>
        <right style="thin">
          <color indexed="64"/>
        </right>
        <top style="thin">
          <color indexed="64"/>
        </top>
        <bottom style="thin">
          <color indexed="64"/>
        </bottom>
      </border>
    </dxf>
    <dxf>
      <font>
        <color theme="0"/>
      </font>
      <fill>
        <patternFill>
          <bgColor rgb="FFFF0000"/>
        </patternFill>
      </fill>
      <border>
        <left style="thin">
          <color indexed="64"/>
        </left>
        <right style="thin">
          <color indexed="64"/>
        </right>
        <top style="thin">
          <color indexed="64"/>
        </top>
        <bottom style="thin">
          <color indexed="64"/>
        </bottom>
      </border>
    </dxf>
    <dxf>
      <font>
        <color theme="0"/>
      </font>
      <fill>
        <patternFill>
          <bgColor rgb="FF008000"/>
        </patternFill>
      </fill>
      <border>
        <left style="thin">
          <color indexed="64"/>
        </left>
        <right style="thin">
          <color indexed="64"/>
        </right>
        <top style="thin">
          <color indexed="64"/>
        </top>
        <bottom style="thin">
          <color indexed="64"/>
        </bottom>
      </border>
    </dxf>
    <dxf>
      <font>
        <color theme="0"/>
      </font>
      <fill>
        <patternFill>
          <bgColor rgb="FFFF0000"/>
        </patternFill>
      </fill>
      <border>
        <left style="thin">
          <color indexed="64"/>
        </left>
        <right style="thin">
          <color indexed="64"/>
        </right>
        <top style="thin">
          <color indexed="64"/>
        </top>
        <bottom style="thin">
          <color indexed="64"/>
        </bottom>
      </border>
    </dxf>
    <dxf>
      <font>
        <color theme="0"/>
      </font>
      <fill>
        <patternFill>
          <bgColor rgb="FF008000"/>
        </patternFill>
      </fill>
      <border>
        <left style="thin">
          <color indexed="64"/>
        </left>
        <right style="thin">
          <color indexed="64"/>
        </right>
        <top style="thin">
          <color indexed="64"/>
        </top>
        <bottom style="thin">
          <color indexed="64"/>
        </bottom>
      </border>
    </dxf>
    <dxf>
      <font>
        <color theme="0"/>
      </font>
      <fill>
        <patternFill>
          <bgColor rgb="FFFF0000"/>
        </patternFill>
      </fill>
      <border>
        <left style="thin">
          <color indexed="64"/>
        </left>
        <right style="thin">
          <color indexed="64"/>
        </right>
        <top style="thin">
          <color indexed="64"/>
        </top>
        <bottom style="thin">
          <color indexed="64"/>
        </bottom>
      </border>
    </dxf>
    <dxf>
      <font>
        <color theme="0"/>
      </font>
      <fill>
        <patternFill>
          <bgColor rgb="FF008000"/>
        </patternFill>
      </fill>
      <border>
        <left style="thin">
          <color indexed="64"/>
        </left>
        <right style="thin">
          <color indexed="64"/>
        </right>
        <top style="thin">
          <color indexed="64"/>
        </top>
        <bottom style="thin">
          <color indexed="64"/>
        </bottom>
      </border>
    </dxf>
    <dxf>
      <font>
        <color theme="0"/>
      </font>
      <fill>
        <patternFill>
          <bgColor rgb="FFFF0000"/>
        </patternFill>
      </fill>
      <border>
        <left style="thin">
          <color indexed="64"/>
        </left>
        <right style="thin">
          <color indexed="64"/>
        </right>
        <top style="thin">
          <color indexed="64"/>
        </top>
        <bottom style="thin">
          <color indexed="64"/>
        </bottom>
      </border>
    </dxf>
    <dxf>
      <font>
        <color theme="0"/>
      </font>
      <fill>
        <patternFill>
          <bgColor rgb="FF008000"/>
        </patternFill>
      </fill>
      <border>
        <left style="thin">
          <color indexed="64"/>
        </left>
        <right style="thin">
          <color indexed="64"/>
        </right>
        <top style="thin">
          <color indexed="64"/>
        </top>
        <bottom style="thin">
          <color indexed="64"/>
        </bottom>
      </border>
    </dxf>
    <dxf>
      <font>
        <color theme="0"/>
      </font>
      <fill>
        <patternFill>
          <bgColor rgb="FFFF0000"/>
        </patternFill>
      </fill>
      <border>
        <left style="thin">
          <color indexed="64"/>
        </left>
        <right style="thin">
          <color indexed="64"/>
        </right>
        <top style="thin">
          <color indexed="64"/>
        </top>
        <bottom style="thin">
          <color indexed="64"/>
        </bottom>
      </border>
    </dxf>
    <dxf>
      <font>
        <color theme="0"/>
      </font>
      <fill>
        <patternFill>
          <bgColor rgb="FF008000"/>
        </patternFill>
      </fill>
      <border>
        <left style="thin">
          <color indexed="64"/>
        </left>
        <right style="thin">
          <color indexed="64"/>
        </right>
        <top style="thin">
          <color indexed="64"/>
        </top>
        <bottom style="thin">
          <color indexed="64"/>
        </bottom>
      </border>
    </dxf>
    <dxf>
      <font>
        <color theme="0"/>
      </font>
      <fill>
        <patternFill>
          <bgColor rgb="FFFF0000"/>
        </patternFill>
      </fill>
      <border>
        <left style="thin">
          <color indexed="64"/>
        </left>
        <right style="thin">
          <color indexed="64"/>
        </right>
        <top style="thin">
          <color indexed="64"/>
        </top>
        <bottom style="thin">
          <color indexed="64"/>
        </bottom>
      </border>
    </dxf>
    <dxf>
      <font>
        <color theme="0"/>
      </font>
      <fill>
        <patternFill>
          <bgColor rgb="FF008000"/>
        </patternFill>
      </fill>
      <border>
        <left style="thin">
          <color indexed="64"/>
        </left>
        <right style="thin">
          <color indexed="64"/>
        </right>
        <top style="thin">
          <color indexed="64"/>
        </top>
        <bottom style="thin">
          <color indexed="64"/>
        </bottom>
      </border>
    </dxf>
    <dxf>
      <font>
        <color theme="0"/>
      </font>
      <fill>
        <patternFill>
          <bgColor rgb="FFFF0000"/>
        </patternFill>
      </fill>
      <border>
        <left style="thin">
          <color indexed="64"/>
        </left>
        <right style="thin">
          <color indexed="64"/>
        </right>
        <top style="thin">
          <color indexed="64"/>
        </top>
        <bottom style="thin">
          <color indexed="64"/>
        </bottom>
      </border>
    </dxf>
    <dxf>
      <font>
        <color theme="0"/>
      </font>
      <fill>
        <patternFill>
          <bgColor rgb="FF008000"/>
        </patternFill>
      </fill>
      <border>
        <left style="thin">
          <color indexed="64"/>
        </left>
        <right style="thin">
          <color indexed="64"/>
        </right>
        <top style="thin">
          <color indexed="64"/>
        </top>
        <bottom style="thin">
          <color indexed="64"/>
        </bottom>
      </border>
    </dxf>
    <dxf>
      <font>
        <color theme="0"/>
      </font>
      <fill>
        <patternFill>
          <bgColor rgb="FFFF0000"/>
        </patternFill>
      </fill>
      <border>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indexed="8"/>
        <name val="Calibri"/>
        <scheme val="none"/>
      </font>
      <numFmt numFmtId="0" formatCode="General"/>
      <fill>
        <patternFill patternType="solid">
          <fgColor indexed="64"/>
          <bgColor theme="0"/>
        </patternFill>
      </fill>
      <alignment horizontal="right" vertical="bottom" textRotation="0" wrapText="1" indent="0" justifyLastLine="0" shrinkToFit="0" readingOrder="0"/>
      <border diagonalUp="0" diagonalDown="0">
        <left style="thin">
          <color indexed="22"/>
        </left>
        <right/>
        <top style="thin">
          <color indexed="22"/>
        </top>
        <bottom/>
      </border>
    </dxf>
    <dxf>
      <font>
        <b val="0"/>
        <i val="0"/>
        <strike val="0"/>
        <condense val="0"/>
        <extend val="0"/>
        <outline val="0"/>
        <shadow val="0"/>
        <u val="none"/>
        <vertAlign val="baseline"/>
        <sz val="11"/>
        <color indexed="8"/>
        <name val="Calibri"/>
        <scheme val="none"/>
      </font>
      <fill>
        <patternFill patternType="solid">
          <fgColor indexed="64"/>
          <bgColor theme="0"/>
        </patternFill>
      </fill>
      <alignment horizontal="left" vertical="bottom" textRotation="0" wrapText="1" indent="0" justifyLastLine="0" shrinkToFit="0" readingOrder="0"/>
      <border diagonalUp="0" diagonalDown="0" outline="0">
        <left/>
        <right style="thin">
          <color indexed="22"/>
        </right>
        <top style="thin">
          <color indexed="22"/>
        </top>
        <bottom/>
      </border>
    </dxf>
    <dxf>
      <border diagonalUp="0" diagonalDown="0">
        <left/>
        <right style="thin">
          <color indexed="64"/>
        </right>
        <bottom style="thin">
          <color indexed="64"/>
        </bottom>
      </border>
    </dxf>
    <dxf>
      <border>
        <bottom style="thin">
          <color indexed="64"/>
        </bottom>
      </border>
    </dxf>
    <dxf>
      <font>
        <b/>
        <i val="0"/>
        <strike val="0"/>
        <condense val="0"/>
        <extend val="0"/>
        <outline val="0"/>
        <shadow val="0"/>
        <u val="none"/>
        <vertAlign val="baseline"/>
        <sz val="11"/>
        <color indexed="8"/>
        <name val="Calibri"/>
        <scheme val="none"/>
      </font>
      <fill>
        <patternFill patternType="solid">
          <fgColor indexed="0"/>
          <bgColor indexed="22"/>
        </patternFill>
      </fill>
      <alignment horizontal="center" vertical="bottom" textRotation="0" wrapText="1" indent="0" justifyLastLine="0" shrinkToFit="0" readingOrder="0"/>
      <border diagonalUp="0" diagonalDown="0">
        <left style="thin">
          <color indexed="8"/>
        </left>
        <right style="thin">
          <color indexed="8"/>
        </right>
        <top/>
        <bottom/>
      </border>
    </dxf>
    <dxf>
      <font>
        <b val="0"/>
        <i val="0"/>
        <strike val="0"/>
        <condense val="0"/>
        <extend val="0"/>
        <outline val="0"/>
        <shadow val="0"/>
        <u val="none"/>
        <vertAlign val="baseline"/>
        <sz val="11"/>
        <color indexed="8"/>
        <name val="Calibri"/>
        <scheme val="none"/>
      </font>
      <numFmt numFmtId="0" formatCode="General"/>
      <fill>
        <patternFill patternType="solid">
          <fgColor indexed="64"/>
          <bgColor theme="0"/>
        </patternFill>
      </fill>
      <alignment horizontal="right" vertical="bottom" textRotation="0" wrapText="1" indent="0" justifyLastLine="0" shrinkToFit="0" readingOrder="0"/>
      <border diagonalUp="0" diagonalDown="0" outline="0">
        <left style="thin">
          <color indexed="22"/>
        </left>
        <right/>
        <top style="thin">
          <color indexed="22"/>
        </top>
        <bottom style="thin">
          <color indexed="22"/>
        </bottom>
      </border>
    </dxf>
    <dxf>
      <font>
        <b val="0"/>
        <i val="0"/>
        <strike val="0"/>
        <condense val="0"/>
        <extend val="0"/>
        <outline val="0"/>
        <shadow val="0"/>
        <u val="none"/>
        <vertAlign val="baseline"/>
        <sz val="11"/>
        <color indexed="8"/>
        <name val="Calibri"/>
        <scheme val="none"/>
      </font>
      <fill>
        <patternFill patternType="solid">
          <fgColor indexed="64"/>
          <bgColor theme="0"/>
        </patternFill>
      </fill>
      <alignment horizontal="right" vertical="bottom" textRotation="0" wrapText="1" indent="0" justifyLastLine="0" shrinkToFit="0" readingOrder="0"/>
      <border diagonalUp="0" diagonalDown="0" outline="0">
        <left/>
        <right style="thin">
          <color indexed="22"/>
        </right>
        <top style="thin">
          <color indexed="22"/>
        </top>
        <bottom style="thin">
          <color indexed="22"/>
        </bottom>
      </border>
    </dxf>
    <dxf>
      <border outline="0">
        <left style="thin">
          <color indexed="64"/>
        </left>
        <right style="thin">
          <color indexed="64"/>
        </right>
        <top style="thin">
          <color indexed="64"/>
        </top>
        <bottom style="thin">
          <color indexed="64"/>
        </bottom>
      </border>
    </dxf>
    <dxf>
      <fill>
        <patternFill patternType="solid">
          <fgColor indexed="64"/>
          <bgColor theme="0"/>
        </patternFill>
      </fill>
    </dxf>
    <dxf>
      <border outline="0">
        <bottom style="thin">
          <color indexed="8"/>
        </bottom>
      </border>
    </dxf>
    <dxf>
      <font>
        <b/>
      </font>
    </dxf>
    <dxf>
      <font>
        <b val="0"/>
        <i val="0"/>
        <strike val="0"/>
        <condense val="0"/>
        <extend val="0"/>
        <outline val="0"/>
        <shadow val="0"/>
        <u val="none"/>
        <vertAlign val="baseline"/>
        <sz val="11"/>
        <color indexed="8"/>
        <name val="Calibri"/>
        <scheme val="none"/>
      </font>
      <fill>
        <patternFill patternType="solid">
          <fgColor indexed="64"/>
          <bgColor theme="0"/>
        </patternFill>
      </fill>
      <alignment horizontal="right" vertical="bottom" textRotation="0" wrapText="1" indent="0" justifyLastLine="0" shrinkToFit="0" readingOrder="0"/>
      <border diagonalUp="0" diagonalDown="0" outline="0">
        <left style="thin">
          <color indexed="22"/>
        </left>
        <right/>
        <top style="thin">
          <color indexed="22"/>
        </top>
        <bottom/>
      </border>
    </dxf>
    <dxf>
      <font>
        <b val="0"/>
        <i val="0"/>
        <strike val="0"/>
        <condense val="0"/>
        <extend val="0"/>
        <outline val="0"/>
        <shadow val="0"/>
        <u val="none"/>
        <vertAlign val="baseline"/>
        <sz val="11"/>
        <color indexed="8"/>
        <name val="Calibri"/>
        <scheme val="none"/>
      </font>
      <fill>
        <patternFill patternType="solid">
          <fgColor indexed="64"/>
          <bgColor theme="0"/>
        </patternFill>
      </fill>
      <alignment horizontal="left" vertical="bottom" textRotation="0" wrapText="1" indent="0" justifyLastLine="0" shrinkToFit="0" readingOrder="0"/>
      <border diagonalUp="0" diagonalDown="0">
        <left/>
        <right style="thin">
          <color indexed="22"/>
        </right>
        <top style="thin">
          <color indexed="22"/>
        </top>
        <bottom/>
      </border>
    </dxf>
    <dxf>
      <border diagonalUp="0" diagonalDown="0">
        <left style="thin">
          <color indexed="64"/>
        </left>
        <right style="thin">
          <color indexed="64"/>
        </right>
        <top style="thin">
          <color indexed="64"/>
        </top>
        <bottom style="thin">
          <color indexed="64"/>
        </bottom>
      </border>
    </dxf>
    <dxf>
      <border>
        <bottom style="thin">
          <color indexed="64"/>
        </bottom>
      </border>
    </dxf>
    <dxf>
      <border diagonalUp="0" diagonalDown="0">
        <left style="thin">
          <color indexed="8"/>
        </left>
        <right style="thin">
          <color indexed="8"/>
        </right>
        <top/>
        <bottom/>
      </border>
    </dxf>
    <dxf>
      <font>
        <b val="0"/>
        <i val="0"/>
        <strike val="0"/>
        <condense val="0"/>
        <extend val="0"/>
        <outline val="0"/>
        <shadow val="0"/>
        <u val="none"/>
        <vertAlign val="baseline"/>
        <sz val="11"/>
        <color indexed="8"/>
        <name val="Calibri"/>
        <scheme val="none"/>
      </font>
      <fill>
        <patternFill patternType="solid">
          <fgColor indexed="64"/>
          <bgColor theme="0"/>
        </patternFill>
      </fill>
      <alignment horizontal="right" vertical="bottom" textRotation="0" wrapText="1" indent="0" justifyLastLine="0" shrinkToFit="0" readingOrder="0"/>
      <border diagonalUp="0" diagonalDown="0" outline="0">
        <left style="thin">
          <color indexed="22"/>
        </left>
        <right/>
        <top style="thin">
          <color indexed="22"/>
        </top>
        <bottom/>
      </border>
    </dxf>
    <dxf>
      <font>
        <b val="0"/>
        <i val="0"/>
        <strike val="0"/>
        <condense val="0"/>
        <extend val="0"/>
        <outline val="0"/>
        <shadow val="0"/>
        <u val="none"/>
        <vertAlign val="baseline"/>
        <sz val="11"/>
        <color indexed="8"/>
        <name val="Calibri"/>
        <scheme val="none"/>
      </font>
      <fill>
        <patternFill patternType="solid">
          <fgColor indexed="64"/>
          <bgColor theme="0"/>
        </patternFill>
      </fill>
      <alignment horizontal="left" vertical="bottom" textRotation="0" wrapText="1" indent="0" justifyLastLine="0" shrinkToFit="0" readingOrder="0"/>
      <border diagonalUp="0" diagonalDown="0" outline="0">
        <left/>
        <right style="thin">
          <color indexed="22"/>
        </right>
        <top style="thin">
          <color indexed="22"/>
        </top>
        <bottom/>
      </border>
    </dxf>
    <dxf>
      <border diagonalUp="0" diagonalDown="0">
        <left style="thin">
          <color indexed="64"/>
        </left>
        <right style="thin">
          <color indexed="64"/>
        </right>
        <top style="thin">
          <color indexed="64"/>
        </top>
        <bottom style="thin">
          <color indexed="64"/>
        </bottom>
      </border>
    </dxf>
    <dxf>
      <border outline="0">
        <bottom style="thin">
          <color indexed="64"/>
        </bottom>
      </border>
    </dxf>
    <dxf>
      <font>
        <b val="0"/>
        <i val="0"/>
        <strike val="0"/>
        <condense val="0"/>
        <extend val="0"/>
        <outline val="0"/>
        <shadow val="0"/>
        <u val="none"/>
        <vertAlign val="baseline"/>
        <sz val="11"/>
        <color indexed="8"/>
        <name val="Calibri"/>
        <scheme val="none"/>
      </font>
      <fill>
        <patternFill patternType="solid">
          <fgColor indexed="64"/>
          <bgColor theme="0"/>
        </patternFill>
      </fill>
      <alignment horizontal="right" vertical="bottom" textRotation="0" wrapText="1" indent="0" justifyLastLine="0" shrinkToFit="0" readingOrder="0"/>
      <border diagonalUp="0" diagonalDown="0">
        <left style="thin">
          <color indexed="22"/>
        </left>
        <right/>
        <top style="thin">
          <color indexed="22"/>
        </top>
        <bottom/>
      </border>
    </dxf>
    <dxf>
      <font>
        <b val="0"/>
        <i val="0"/>
        <strike val="0"/>
        <condense val="0"/>
        <extend val="0"/>
        <outline val="0"/>
        <shadow val="0"/>
        <u val="none"/>
        <vertAlign val="baseline"/>
        <sz val="11"/>
        <color indexed="8"/>
        <name val="Calibri"/>
        <scheme val="none"/>
      </font>
      <fill>
        <patternFill patternType="solid">
          <fgColor indexed="64"/>
          <bgColor theme="0"/>
        </patternFill>
      </fill>
      <alignment horizontal="left" vertical="bottom" textRotation="0" wrapText="1" indent="0" justifyLastLine="0" shrinkToFit="0" readingOrder="0"/>
      <border diagonalUp="0" diagonalDown="0">
        <left/>
        <right style="thin">
          <color indexed="22"/>
        </right>
        <top style="thin">
          <color indexed="22"/>
        </top>
        <bottom/>
      </border>
    </dxf>
    <dxf>
      <border diagonalUp="0" diagonalDown="0">
        <left style="thin">
          <color indexed="64"/>
        </left>
        <right style="thin">
          <color indexed="64"/>
        </right>
        <top style="thin">
          <color indexed="64"/>
        </top>
        <bottom style="thin">
          <color indexed="64"/>
        </bottom>
      </border>
    </dxf>
    <dxf>
      <border outline="0">
        <bottom style="thin">
          <color indexed="64"/>
        </bottom>
      </border>
    </dxf>
    <dxf>
      <font>
        <b val="0"/>
        <i val="0"/>
        <strike val="0"/>
        <condense val="0"/>
        <extend val="0"/>
        <outline val="0"/>
        <shadow val="0"/>
        <u val="none"/>
        <vertAlign val="baseline"/>
        <sz val="11"/>
        <color indexed="8"/>
        <name val="Calibri"/>
        <scheme val="none"/>
      </font>
      <fill>
        <patternFill patternType="solid">
          <fgColor indexed="64"/>
          <bgColor theme="0"/>
        </patternFill>
      </fill>
      <alignment horizontal="right" vertical="bottom" textRotation="0" wrapText="1" indent="0" justifyLastLine="0" shrinkToFit="0" readingOrder="0"/>
      <border diagonalUp="0" diagonalDown="0" outline="0">
        <left style="thin">
          <color indexed="22"/>
        </left>
        <right/>
        <top style="thin">
          <color indexed="22"/>
        </top>
        <bottom/>
      </border>
    </dxf>
    <dxf>
      <font>
        <b val="0"/>
        <i val="0"/>
        <strike val="0"/>
        <condense val="0"/>
        <extend val="0"/>
        <outline val="0"/>
        <shadow val="0"/>
        <u val="none"/>
        <vertAlign val="baseline"/>
        <sz val="11"/>
        <color indexed="8"/>
        <name val="Calibri"/>
        <scheme val="none"/>
      </font>
      <fill>
        <patternFill patternType="solid">
          <fgColor indexed="64"/>
          <bgColor theme="0"/>
        </patternFill>
      </fill>
      <alignment horizontal="left" vertical="bottom" textRotation="0" wrapText="1" indent="0" justifyLastLine="0" shrinkToFit="0" readingOrder="0"/>
      <border diagonalUp="0" diagonalDown="0" outline="0">
        <left/>
        <right style="thin">
          <color indexed="22"/>
        </right>
        <top style="thin">
          <color indexed="22"/>
        </top>
        <bottom/>
      </border>
    </dxf>
    <dxf>
      <border diagonalUp="0" diagonalDown="0">
        <left/>
        <right style="thin">
          <color indexed="64"/>
        </right>
        <bottom style="thin">
          <color indexed="64"/>
        </bottom>
      </border>
    </dxf>
    <dxf>
      <border>
        <bottom style="thin">
          <color indexed="64"/>
        </bottom>
      </border>
    </dxf>
    <dxf>
      <font>
        <b/>
        <i val="0"/>
        <strike val="0"/>
        <condense val="0"/>
        <extend val="0"/>
        <outline val="0"/>
        <shadow val="0"/>
        <u val="none"/>
        <vertAlign val="baseline"/>
        <sz val="11"/>
        <color indexed="8"/>
        <name val="Calibri"/>
        <scheme val="none"/>
      </font>
      <fill>
        <patternFill patternType="solid">
          <fgColor indexed="0"/>
          <bgColor indexed="22"/>
        </patternFill>
      </fill>
      <alignment horizontal="center" vertical="bottom" textRotation="0" wrapText="1" indent="0" justifyLastLine="0" shrinkToFit="0" readingOrder="0"/>
      <border diagonalUp="0" diagonalDown="0">
        <left style="thin">
          <color indexed="8"/>
        </left>
        <right style="thin">
          <color indexed="8"/>
        </right>
        <top/>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2D6A"/>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C5DE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onnections" Target="connection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ctrlProps/ctrlProp1.xml><?xml version="1.0" encoding="utf-8"?>
<formControlPr xmlns="http://schemas.microsoft.com/office/spreadsheetml/2009/9/main" objectType="Drop" dropStyle="combo" dx="22" fmlaLink="$Q$9" fmlaRange="$R$9:$R$10" sel="2" val="0"/>
</file>

<file path=xl/ctrlProps/ctrlProp2.xml><?xml version="1.0" encoding="utf-8"?>
<formControlPr xmlns="http://schemas.microsoft.com/office/spreadsheetml/2009/9/main" objectType="Drop" dropStyle="combo" dx="22" fmlaLink="$Q$19" fmlaRange="LAs!$C$3:$C$25" sel="1" val="0"/>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22860</xdr:colOff>
          <xdr:row>8</xdr:row>
          <xdr:rowOff>22860</xdr:rowOff>
        </xdr:from>
        <xdr:to>
          <xdr:col>11</xdr:col>
          <xdr:colOff>342900</xdr:colOff>
          <xdr:row>8</xdr:row>
          <xdr:rowOff>175260</xdr:rowOff>
        </xdr:to>
        <xdr:sp macro="" textlink="">
          <xdr:nvSpPr>
            <xdr:cNvPr id="27650" name="Drop Down 2" hidden="1">
              <a:extLst>
                <a:ext uri="{63B3BB69-23CF-44E3-9099-C40C66FF867C}">
                  <a14:compatExt spid="_x0000_s27650"/>
                </a:ext>
                <a:ext uri="{FF2B5EF4-FFF2-40B4-BE49-F238E27FC236}">
                  <a16:creationId xmlns:a16="http://schemas.microsoft.com/office/drawing/2014/main" id="{00000000-0008-0000-0600-0000026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22860</xdr:colOff>
          <xdr:row>18</xdr:row>
          <xdr:rowOff>30480</xdr:rowOff>
        </xdr:from>
        <xdr:to>
          <xdr:col>11</xdr:col>
          <xdr:colOff>350520</xdr:colOff>
          <xdr:row>18</xdr:row>
          <xdr:rowOff>190500</xdr:rowOff>
        </xdr:to>
        <xdr:sp macro="" textlink="">
          <xdr:nvSpPr>
            <xdr:cNvPr id="27651" name="Drop Down 3" hidden="1">
              <a:extLst>
                <a:ext uri="{63B3BB69-23CF-44E3-9099-C40C66FF867C}">
                  <a14:compatExt spid="_x0000_s27651"/>
                </a:ext>
                <a:ext uri="{FF2B5EF4-FFF2-40B4-BE49-F238E27FC236}">
                  <a16:creationId xmlns:a16="http://schemas.microsoft.com/office/drawing/2014/main" id="{00000000-0008-0000-0600-0000036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twoCellAnchor>
    <xdr:from>
      <xdr:col>8</xdr:col>
      <xdr:colOff>57150</xdr:colOff>
      <xdr:row>1</xdr:row>
      <xdr:rowOff>142875</xdr:rowOff>
    </xdr:from>
    <xdr:to>
      <xdr:col>13</xdr:col>
      <xdr:colOff>295275</xdr:colOff>
      <xdr:row>6</xdr:row>
      <xdr:rowOff>19050</xdr:rowOff>
    </xdr:to>
    <xdr:grpSp>
      <xdr:nvGrpSpPr>
        <xdr:cNvPr id="115872" name="Group 31">
          <a:extLst>
            <a:ext uri="{FF2B5EF4-FFF2-40B4-BE49-F238E27FC236}">
              <a16:creationId xmlns:a16="http://schemas.microsoft.com/office/drawing/2014/main" id="{00000000-0008-0000-0600-0000A0C40100}"/>
            </a:ext>
          </a:extLst>
        </xdr:cNvPr>
        <xdr:cNvGrpSpPr>
          <a:grpSpLocks/>
        </xdr:cNvGrpSpPr>
      </xdr:nvGrpSpPr>
      <xdr:grpSpPr bwMode="auto">
        <a:xfrm>
          <a:off x="5202891" y="340099"/>
          <a:ext cx="3115796" cy="1337422"/>
          <a:chOff x="507" y="24"/>
          <a:chExt cx="317" cy="105"/>
        </a:xfrm>
      </xdr:grpSpPr>
      <xdr:pic>
        <xdr:nvPicPr>
          <xdr:cNvPr id="115874" name="Picture 32">
            <a:extLst>
              <a:ext uri="{FF2B5EF4-FFF2-40B4-BE49-F238E27FC236}">
                <a16:creationId xmlns:a16="http://schemas.microsoft.com/office/drawing/2014/main" id="{00000000-0008-0000-0600-0000A2C401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07" y="24"/>
            <a:ext cx="183" cy="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15875" name="Picture 33">
            <a:extLst>
              <a:ext uri="{FF2B5EF4-FFF2-40B4-BE49-F238E27FC236}">
                <a16:creationId xmlns:a16="http://schemas.microsoft.com/office/drawing/2014/main" id="{00000000-0008-0000-0600-0000A3C401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03" y="25"/>
            <a:ext cx="121" cy="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BA37\RW_Stats\stats\Data%20Collection\03%20Housing\COL02040%20Management%20and%20Performance\01%20Stock_Rent\02%20Previous%20Data%20Collection%20years\Data%20Collection%20Year%202015-16\004%20Loaded\STOCK_RENT_538_2015_16_0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ls"/>
      <sheetName val="dls2"/>
      <sheetName val="dls3"/>
      <sheetName val="Lists"/>
      <sheetName val="Home"/>
      <sheetName val="Main Text"/>
      <sheetName val="Definitions"/>
      <sheetName val="General"/>
      <sheetName val="Technical"/>
      <sheetName val="Contact information"/>
      <sheetName val="Survey Response Burden"/>
      <sheetName val="Location"/>
      <sheetName val="tabletext"/>
      <sheetName val="T1 Table"/>
      <sheetName val="T1 Validate"/>
      <sheetName val="T1 Historic"/>
      <sheetName val="Rent T1 Historic"/>
      <sheetName val="T2a Table"/>
      <sheetName val="T2a Validate"/>
      <sheetName val="T2b Table"/>
      <sheetName val="T2b Validate"/>
      <sheetName val="T2 stock Historic"/>
      <sheetName val="Rent T2 Historic"/>
      <sheetName val="T3 Table"/>
      <sheetName val="T3 Validate"/>
      <sheetName val="T3 Historic"/>
      <sheetName val="Rent T3 Historic"/>
      <sheetName val="T4 Table"/>
      <sheetName val="T4 Validate"/>
      <sheetName val="T4 Historic"/>
      <sheetName val="Bedsit historic"/>
      <sheetName val="Bedsit historic rent"/>
      <sheetName val="Non_Self Historic"/>
      <sheetName val="Non Self Historic rent"/>
    </sheetNames>
    <sheetDataSet>
      <sheetData sheetId="0" refreshError="1"/>
      <sheetData sheetId="1" refreshError="1"/>
      <sheetData sheetId="2" refreshError="1"/>
      <sheetData sheetId="3" refreshError="1"/>
      <sheetData sheetId="4">
        <row r="8">
          <cell r="M8" t="str">
            <v>Eng</v>
          </cell>
        </row>
      </sheetData>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Query from MS Access Database" connectionId="4" xr16:uid="{00000000-0016-0000-0F00-000000000000}" autoFormatId="16" applyNumberFormats="0" applyBorderFormats="0" applyFontFormats="0" applyPatternFormats="0" applyAlignmentFormats="0" applyWidthHeightFormats="0">
  <queryTableRefresh nextId="3">
    <queryTableFields count="2">
      <queryTableField id="1" name="Code" tableColumnId="1"/>
      <queryTableField id="2" name="DataValue" tableColumnId="2"/>
    </queryTable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2" xr:uid="{00000000-000C-0000-FFFF-FFFF00000000}" name="Table_Query_from_MS_Access_Database" displayName="Table_Query_from_MS_Access_Database" ref="A1:B14605" tableType="queryTable" totalsRowShown="0">
  <autoFilter ref="A1:B14605" xr:uid="{00000000-0009-0000-0100-000034000000}"/>
  <tableColumns count="2">
    <tableColumn id="1" xr3:uid="{00000000-0010-0000-0000-000001000000}" uniqueName="1" name="Code" queryTableFieldId="1"/>
    <tableColumn id="2" xr3:uid="{00000000-0010-0000-0000-000002000000}" uniqueName="2" name="DataValue" queryTableFieldId="2"/>
  </tableColumns>
  <tableStyleInfo name="TableStyleMedium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1000000}" name="Table_Query_from_MS_Access_Database_517" displayName="Table_Query_from_MS_Access_Database_517" ref="J6:K28" totalsRowShown="0" headerRowDxfId="188" headerRowBorderDxfId="187" tableBorderDxfId="186">
  <autoFilter ref="J6:K28" xr:uid="{00000000-0009-0000-0100-000008000000}"/>
  <tableColumns count="2">
    <tableColumn id="1" xr3:uid="{00000000-0010-0000-0100-000001000000}" name="local_authority_code" dataDxfId="185"/>
    <tableColumn id="2" xr3:uid="{00000000-0010-0000-0100-000002000000}" name="CountOfchild_code" dataDxfId="184"/>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2000000}" name="Table_Query_from_MS_Access_Database_5918" displayName="Table_Query_from_MS_Access_Database_5918" ref="S6:T28" totalsRowShown="0" headerRowBorderDxfId="183" tableBorderDxfId="182">
  <autoFilter ref="S6:T28" xr:uid="{00000000-0009-0000-0100-000009000000}"/>
  <tableColumns count="2">
    <tableColumn id="1" xr3:uid="{00000000-0010-0000-0200-000001000000}" name="local_authority_code" dataDxfId="181"/>
    <tableColumn id="2" xr3:uid="{00000000-0010-0000-0200-000002000000}" name="CountOfchild_code" dataDxfId="180"/>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3000000}" name="Table_Query_from_MS_Access_Database_591019" displayName="Table_Query_from_MS_Access_Database_591019" ref="P6:Q28" totalsRowShown="0" headerRowBorderDxfId="179" tableBorderDxfId="178">
  <autoFilter ref="P6:Q28" xr:uid="{00000000-0009-0000-0100-00000A000000}"/>
  <tableColumns count="2">
    <tableColumn id="1" xr3:uid="{00000000-0010-0000-0300-000001000000}" name="local_authority_code" dataDxfId="177"/>
    <tableColumn id="2" xr3:uid="{00000000-0010-0000-0300-000002000000}" name="CountOfchild_code" dataDxfId="176"/>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4000000}" name="Table_Query_from_MS_Access_Database_591221" displayName="Table_Query_from_MS_Access_Database_591221" ref="V6:W28" totalsRowShown="0" headerRowDxfId="175" headerRowBorderDxfId="174" tableBorderDxfId="173">
  <autoFilter ref="V6:W28" xr:uid="{00000000-0009-0000-0100-00000C000000}"/>
  <tableColumns count="2">
    <tableColumn id="1" xr3:uid="{00000000-0010-0000-0400-000001000000}" name="local_authority_code" dataDxfId="172"/>
    <tableColumn id="2" xr3:uid="{00000000-0010-0000-0400-000002000000}" name="CountOfchild_code" dataDxfId="171"/>
  </tableColumns>
  <tableStyleInfo name="TableStyleMedium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5000000}" name="Table_Query_from_MS_Access_Database_5911202" displayName="Table_Query_from_MS_Access_Database_5911202" ref="Y6:Z28" totalsRowShown="0" headerRowDxfId="170" dataDxfId="168" headerRowBorderDxfId="169" tableBorderDxfId="167">
  <autoFilter ref="Y6:Z28" xr:uid="{00000000-0009-0000-0100-00000D000000}"/>
  <tableColumns count="2">
    <tableColumn id="1" xr3:uid="{00000000-0010-0000-0500-000001000000}" name="local_authority_code" dataDxfId="166"/>
    <tableColumn id="2" xr3:uid="{00000000-0010-0000-0500-000002000000}" name="CountOfchild_code" dataDxfId="165"/>
  </tableColumns>
  <tableStyleInfo name="TableStyleMedium2"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6000000}" name="Table_Query_from_MS_Access_Database_5173" displayName="Table_Query_from_MS_Access_Database_5173" ref="M6:N28" totalsRowShown="0" headerRowDxfId="164" headerRowBorderDxfId="163" tableBorderDxfId="162">
  <autoFilter ref="M6:N28" xr:uid="{00000000-0009-0000-0100-00000E000000}"/>
  <tableColumns count="2">
    <tableColumn id="1" xr3:uid="{00000000-0010-0000-0600-000001000000}" name="local_authority_code" dataDxfId="161"/>
    <tableColumn id="2" xr3:uid="{00000000-0010-0000-0600-000002000000}" name="CountOfchild_code" dataDxfId="16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339966"/>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339966"/>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table" Target="../tables/table1.xml"/></Relationships>
</file>

<file path=xl/worksheets/_rels/sheet19.xml.rels><?xml version="1.0" encoding="UTF-8" standalone="yes"?>
<Relationships xmlns="http://schemas.openxmlformats.org/package/2006/relationships"><Relationship Id="rId8" Type="http://schemas.openxmlformats.org/officeDocument/2006/relationships/table" Target="../tables/table7.xml"/><Relationship Id="rId3" Type="http://schemas.openxmlformats.org/officeDocument/2006/relationships/table" Target="../tables/table2.xml"/><Relationship Id="rId7" Type="http://schemas.openxmlformats.org/officeDocument/2006/relationships/table" Target="../tables/table6.xml"/><Relationship Id="rId2" Type="http://schemas.openxmlformats.org/officeDocument/2006/relationships/vmlDrawing" Target="../drawings/vmlDrawing2.vml"/><Relationship Id="rId1" Type="http://schemas.openxmlformats.org/officeDocument/2006/relationships/hyperlink" Target="../../../../COL01030%20-%20SSDC%20-%20SSDA903,AD1,OC1,OC3%20Children%20looked%20after/3%20working%20files/data_link/Post_Population_PIs/PI_calcs.mdb" TargetMode="External"/><Relationship Id="rId6" Type="http://schemas.openxmlformats.org/officeDocument/2006/relationships/table" Target="../tables/table5.xml"/><Relationship Id="rId5" Type="http://schemas.openxmlformats.org/officeDocument/2006/relationships/table" Target="../tables/table4.xml"/><Relationship Id="rId4" Type="http://schemas.openxmlformats.org/officeDocument/2006/relationships/table" Target="../tables/table3.xml"/><Relationship Id="rId9"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1.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file:///D:\Users\MorganM8\AppData\Local\Microsoft\Windows\COL01030%20-%20SSDC%20-%20SSDA903,AD1,OC1,OC3%20Children%20looked%20after\3%20working%20files\data_link\Post_Population_PIs\PI_calcs.mdb" TargetMode="External"/></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3.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hyperlink" Target="https://statswales.wales.gov.uk/v/l3U"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5.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D38"/>
  <sheetViews>
    <sheetView showRowColHeaders="0" topLeftCell="A28" workbookViewId="0">
      <selection activeCell="D5" sqref="D5"/>
    </sheetView>
  </sheetViews>
  <sheetFormatPr defaultColWidth="9.109375" defaultRowHeight="24.75" customHeight="1" x14ac:dyDescent="0.25"/>
  <cols>
    <col min="1" max="2" width="15" style="304" customWidth="1"/>
    <col min="3" max="3" width="74" style="320" customWidth="1"/>
    <col min="4" max="4" width="31.5546875" style="304" customWidth="1"/>
    <col min="5" max="7" width="15" style="304" customWidth="1"/>
    <col min="8" max="16384" width="9.109375" style="304"/>
  </cols>
  <sheetData>
    <row r="1" spans="1:4" ht="24.75" customHeight="1" x14ac:dyDescent="0.25">
      <c r="A1" s="306" t="s">
        <v>802</v>
      </c>
    </row>
    <row r="2" spans="1:4" ht="24.75" customHeight="1" x14ac:dyDescent="0.25">
      <c r="A2" s="309" t="s">
        <v>33</v>
      </c>
      <c r="B2" s="309" t="s">
        <v>425</v>
      </c>
      <c r="C2" s="321" t="s">
        <v>629</v>
      </c>
      <c r="D2" s="309" t="s">
        <v>630</v>
      </c>
    </row>
    <row r="3" spans="1:4" ht="24.75" customHeight="1" x14ac:dyDescent="0.25">
      <c r="A3" s="304" t="s">
        <v>607</v>
      </c>
      <c r="B3" s="304">
        <v>1</v>
      </c>
      <c r="C3" s="320" t="s">
        <v>807</v>
      </c>
    </row>
    <row r="4" spans="1:4" ht="24.75" customHeight="1" x14ac:dyDescent="0.25">
      <c r="A4" s="304" t="s">
        <v>607</v>
      </c>
      <c r="B4" s="304">
        <v>2</v>
      </c>
      <c r="C4" s="320" t="s">
        <v>808</v>
      </c>
    </row>
    <row r="5" spans="1:4" ht="24.75" customHeight="1" x14ac:dyDescent="0.25">
      <c r="A5" s="304" t="s">
        <v>607</v>
      </c>
      <c r="B5" s="304">
        <v>3</v>
      </c>
      <c r="C5" s="320" t="s">
        <v>809</v>
      </c>
    </row>
    <row r="6" spans="1:4" ht="24.75" customHeight="1" x14ac:dyDescent="0.25">
      <c r="A6" s="304" t="s">
        <v>607</v>
      </c>
      <c r="B6" s="304">
        <v>4</v>
      </c>
      <c r="C6" s="320" t="s">
        <v>894</v>
      </c>
    </row>
    <row r="7" spans="1:4" ht="24.75" customHeight="1" x14ac:dyDescent="0.25">
      <c r="A7" s="304" t="s">
        <v>607</v>
      </c>
      <c r="B7" s="304">
        <v>5</v>
      </c>
      <c r="C7" s="320" t="s">
        <v>870</v>
      </c>
    </row>
    <row r="8" spans="1:4" ht="24.75" customHeight="1" x14ac:dyDescent="0.25">
      <c r="A8" s="304" t="s">
        <v>607</v>
      </c>
      <c r="B8" s="304">
        <v>6</v>
      </c>
      <c r="C8" s="320" t="s">
        <v>895</v>
      </c>
    </row>
    <row r="9" spans="1:4" ht="24.75" customHeight="1" x14ac:dyDescent="0.25">
      <c r="A9" s="304" t="s">
        <v>607</v>
      </c>
      <c r="B9" s="304">
        <v>7</v>
      </c>
      <c r="C9" s="320" t="s">
        <v>10568</v>
      </c>
    </row>
    <row r="10" spans="1:4" ht="24.75" customHeight="1" x14ac:dyDescent="0.25">
      <c r="A10" s="304" t="s">
        <v>607</v>
      </c>
      <c r="B10" s="304">
        <v>8</v>
      </c>
      <c r="C10" s="320" t="s">
        <v>896</v>
      </c>
    </row>
    <row r="11" spans="1:4" ht="24.75" customHeight="1" x14ac:dyDescent="0.25">
      <c r="A11" s="304" t="s">
        <v>607</v>
      </c>
      <c r="B11" s="304">
        <v>9</v>
      </c>
      <c r="C11" s="320" t="s">
        <v>897</v>
      </c>
    </row>
    <row r="12" spans="1:4" ht="24.75" customHeight="1" x14ac:dyDescent="0.25">
      <c r="A12" s="304" t="s">
        <v>607</v>
      </c>
      <c r="B12" s="304">
        <v>10</v>
      </c>
      <c r="C12" s="320" t="s">
        <v>898</v>
      </c>
    </row>
    <row r="13" spans="1:4" ht="24.75" customHeight="1" x14ac:dyDescent="0.25">
      <c r="A13" s="304" t="s">
        <v>607</v>
      </c>
      <c r="B13" s="304">
        <v>11</v>
      </c>
      <c r="C13" s="320" t="s">
        <v>810</v>
      </c>
    </row>
    <row r="14" spans="1:4" ht="24.75" customHeight="1" x14ac:dyDescent="0.25">
      <c r="A14" s="304" t="s">
        <v>607</v>
      </c>
      <c r="B14" s="304">
        <v>12</v>
      </c>
      <c r="C14" s="320" t="s">
        <v>811</v>
      </c>
    </row>
    <row r="15" spans="1:4" ht="24.75" customHeight="1" x14ac:dyDescent="0.25">
      <c r="A15" s="304" t="s">
        <v>607</v>
      </c>
      <c r="B15" s="304">
        <v>13</v>
      </c>
      <c r="C15" s="320" t="s">
        <v>812</v>
      </c>
    </row>
    <row r="16" spans="1:4" ht="24.75" customHeight="1" x14ac:dyDescent="0.25">
      <c r="A16" s="304" t="s">
        <v>607</v>
      </c>
      <c r="B16" s="304">
        <v>14</v>
      </c>
      <c r="C16" s="320" t="s">
        <v>813</v>
      </c>
    </row>
    <row r="17" spans="1:3" ht="24.75" customHeight="1" x14ac:dyDescent="0.25">
      <c r="A17" s="304" t="s">
        <v>607</v>
      </c>
      <c r="B17" s="304">
        <v>15</v>
      </c>
      <c r="C17" s="320" t="s">
        <v>952</v>
      </c>
    </row>
    <row r="18" spans="1:3" ht="24.75" customHeight="1" x14ac:dyDescent="0.25">
      <c r="A18" s="304" t="s">
        <v>607</v>
      </c>
      <c r="B18" s="304">
        <v>16</v>
      </c>
      <c r="C18" s="320" t="s">
        <v>814</v>
      </c>
    </row>
    <row r="19" spans="1:3" ht="24.75" customHeight="1" x14ac:dyDescent="0.25">
      <c r="A19" s="304" t="s">
        <v>607</v>
      </c>
      <c r="B19" s="304">
        <v>17</v>
      </c>
      <c r="C19" s="320" t="s">
        <v>815</v>
      </c>
    </row>
    <row r="20" spans="1:3" ht="24.75" customHeight="1" x14ac:dyDescent="0.25">
      <c r="A20" s="304" t="s">
        <v>607</v>
      </c>
      <c r="B20" s="304">
        <v>18</v>
      </c>
      <c r="C20" s="320" t="s">
        <v>816</v>
      </c>
    </row>
    <row r="21" spans="1:3" ht="24.75" customHeight="1" x14ac:dyDescent="0.25">
      <c r="A21" s="304" t="s">
        <v>607</v>
      </c>
      <c r="B21" s="304">
        <v>19</v>
      </c>
      <c r="C21" s="320" t="s">
        <v>817</v>
      </c>
    </row>
    <row r="22" spans="1:3" ht="24.75" customHeight="1" x14ac:dyDescent="0.25">
      <c r="A22" s="304" t="s">
        <v>607</v>
      </c>
      <c r="B22" s="304">
        <v>20</v>
      </c>
      <c r="C22" s="320" t="s">
        <v>818</v>
      </c>
    </row>
    <row r="23" spans="1:3" ht="24.75" customHeight="1" x14ac:dyDescent="0.25">
      <c r="A23" s="304" t="s">
        <v>607</v>
      </c>
      <c r="B23" s="304">
        <v>21</v>
      </c>
      <c r="C23" s="320" t="s">
        <v>820</v>
      </c>
    </row>
    <row r="24" spans="1:3" ht="24.75" customHeight="1" x14ac:dyDescent="0.25">
      <c r="A24" s="304" t="s">
        <v>607</v>
      </c>
      <c r="B24" s="304">
        <v>22</v>
      </c>
      <c r="C24" s="320" t="s">
        <v>821</v>
      </c>
    </row>
    <row r="25" spans="1:3" ht="24.75" customHeight="1" x14ac:dyDescent="0.25">
      <c r="A25" s="304" t="s">
        <v>607</v>
      </c>
      <c r="B25" s="304">
        <v>23</v>
      </c>
      <c r="C25" s="320" t="s">
        <v>822</v>
      </c>
    </row>
    <row r="26" spans="1:3" ht="24.75" customHeight="1" x14ac:dyDescent="0.25">
      <c r="A26" s="304" t="s">
        <v>607</v>
      </c>
      <c r="B26" s="304">
        <v>24</v>
      </c>
      <c r="C26" s="320" t="s">
        <v>823</v>
      </c>
    </row>
    <row r="27" spans="1:3" ht="24.75" customHeight="1" x14ac:dyDescent="0.25">
      <c r="A27" s="304" t="s">
        <v>607</v>
      </c>
      <c r="B27" s="304">
        <v>25</v>
      </c>
      <c r="C27" s="320" t="s">
        <v>824</v>
      </c>
    </row>
    <row r="28" spans="1:3" ht="24.75" customHeight="1" x14ac:dyDescent="0.25">
      <c r="A28" s="304" t="s">
        <v>607</v>
      </c>
      <c r="B28" s="304">
        <v>26</v>
      </c>
      <c r="C28" s="320" t="s">
        <v>825</v>
      </c>
    </row>
    <row r="29" spans="1:3" ht="24.75" customHeight="1" x14ac:dyDescent="0.25">
      <c r="A29" s="304" t="s">
        <v>607</v>
      </c>
      <c r="B29" s="304">
        <v>27</v>
      </c>
      <c r="C29" s="320" t="s">
        <v>826</v>
      </c>
    </row>
    <row r="30" spans="1:3" ht="24.75" customHeight="1" x14ac:dyDescent="0.25">
      <c r="A30" s="304" t="s">
        <v>607</v>
      </c>
      <c r="B30" s="304">
        <v>28</v>
      </c>
      <c r="C30" s="320" t="s">
        <v>827</v>
      </c>
    </row>
    <row r="31" spans="1:3" ht="24.75" customHeight="1" x14ac:dyDescent="0.25">
      <c r="A31" s="304" t="s">
        <v>607</v>
      </c>
      <c r="B31" s="304">
        <v>29</v>
      </c>
      <c r="C31" s="320" t="s">
        <v>828</v>
      </c>
    </row>
    <row r="32" spans="1:3" ht="24.75" customHeight="1" x14ac:dyDescent="0.25">
      <c r="A32" s="304" t="s">
        <v>607</v>
      </c>
      <c r="B32" s="304">
        <v>30</v>
      </c>
      <c r="C32" s="320" t="s">
        <v>829</v>
      </c>
    </row>
    <row r="33" spans="1:3" ht="24.75" customHeight="1" x14ac:dyDescent="0.25">
      <c r="A33" s="304" t="s">
        <v>607</v>
      </c>
      <c r="B33" s="304">
        <v>31</v>
      </c>
      <c r="C33" s="320" t="s">
        <v>830</v>
      </c>
    </row>
    <row r="34" spans="1:3" ht="24.75" customHeight="1" x14ac:dyDescent="0.25">
      <c r="A34" s="304" t="s">
        <v>607</v>
      </c>
      <c r="B34" s="304">
        <v>32</v>
      </c>
      <c r="C34" s="320" t="s">
        <v>831</v>
      </c>
    </row>
    <row r="35" spans="1:3" ht="24.75" customHeight="1" x14ac:dyDescent="0.25">
      <c r="A35" s="304" t="s">
        <v>607</v>
      </c>
      <c r="B35" s="304">
        <v>33</v>
      </c>
      <c r="C35" s="320" t="s">
        <v>832</v>
      </c>
    </row>
    <row r="36" spans="1:3" ht="24.75" customHeight="1" x14ac:dyDescent="0.25">
      <c r="A36" s="304" t="s">
        <v>607</v>
      </c>
      <c r="B36" s="304">
        <v>34</v>
      </c>
      <c r="C36" s="320" t="s">
        <v>833</v>
      </c>
    </row>
    <row r="37" spans="1:3" ht="24.75" customHeight="1" x14ac:dyDescent="0.25">
      <c r="A37" s="304" t="s">
        <v>607</v>
      </c>
      <c r="B37" s="304">
        <v>35</v>
      </c>
      <c r="C37" s="320" t="s">
        <v>10569</v>
      </c>
    </row>
    <row r="38" spans="1:3" ht="24.75" customHeight="1" x14ac:dyDescent="0.25">
      <c r="A38" s="304" t="s">
        <v>607</v>
      </c>
      <c r="B38" s="304">
        <v>36</v>
      </c>
      <c r="C38" s="320" t="s">
        <v>10570</v>
      </c>
    </row>
  </sheetData>
  <sheetProtection algorithmName="SHA-512" hashValue="ddR+nKVWJqSlL8v+r5UEn3Zgdh+hL0Pp3Sgr/MARRVxRWyYJcTkB+pW6PGwkBdFeghVjK6Sc3In42Cz5OYa5SA==" saltValue="BrvxWnnqfhibk2k/GkcHWQ==" spinCount="100000" sheet="1" objects="1" scenarios="1"/>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V358"/>
  <sheetViews>
    <sheetView showGridLines="0" showRowColHeaders="0" zoomScale="88" zoomScaleNormal="88" workbookViewId="0">
      <selection activeCell="H5" sqref="H5"/>
    </sheetView>
  </sheetViews>
  <sheetFormatPr defaultColWidth="0" defaultRowHeight="0" customHeight="1" zeroHeight="1" x14ac:dyDescent="0.25"/>
  <cols>
    <col min="1" max="1" width="4" customWidth="1"/>
    <col min="2" max="2" width="20.109375" hidden="1" customWidth="1"/>
    <col min="3" max="4" width="9.33203125" style="306" hidden="1" customWidth="1"/>
    <col min="5" max="5" width="9.33203125" style="415" hidden="1" customWidth="1"/>
    <col min="6" max="6" width="9.33203125" style="306" hidden="1" customWidth="1"/>
    <col min="7" max="7" width="4" style="59" customWidth="1"/>
    <col min="8" max="8" width="10.5546875" style="61" customWidth="1"/>
    <col min="9" max="9" width="42.33203125" style="152" customWidth="1"/>
    <col min="10" max="10" width="10.44140625" customWidth="1"/>
    <col min="11" max="11" width="7.5546875" style="99" customWidth="1"/>
    <col min="12" max="12" width="43.88671875" customWidth="1"/>
    <col min="13" max="13" width="10.44140625" style="76" customWidth="1"/>
    <col min="14" max="14" width="7.5546875" customWidth="1"/>
    <col min="15" max="15" width="43.88671875" customWidth="1"/>
    <col min="16" max="17" width="4" style="112" customWidth="1"/>
    <col min="18" max="18" width="43.109375" style="112" hidden="1" customWidth="1"/>
    <col min="19" max="19" width="3" style="112" hidden="1" customWidth="1"/>
    <col min="20" max="20" width="3.6640625" style="112" hidden="1" customWidth="1"/>
    <col min="21" max="22" width="18" style="112" hidden="1" customWidth="1"/>
    <col min="23" max="16384" width="9.109375" style="112" hidden="1"/>
  </cols>
  <sheetData>
    <row r="1" spans="1:18" ht="13.2" x14ac:dyDescent="0.25">
      <c r="A1" s="60"/>
      <c r="B1" s="60"/>
      <c r="C1" s="413"/>
      <c r="D1" s="413"/>
      <c r="E1" s="416"/>
      <c r="F1" s="413"/>
      <c r="G1" s="60"/>
      <c r="H1" s="145"/>
      <c r="I1" s="151"/>
      <c r="J1" s="8"/>
      <c r="K1" s="98"/>
      <c r="L1" s="8"/>
      <c r="M1" s="256"/>
      <c r="N1" s="8"/>
      <c r="O1" s="256"/>
      <c r="P1" s="8"/>
      <c r="Q1" s="256"/>
    </row>
    <row r="2" spans="1:18" ht="7.5" customHeight="1" x14ac:dyDescent="0.25">
      <c r="A2" s="8"/>
      <c r="Q2" s="8"/>
    </row>
    <row r="3" spans="1:18" ht="15.75" customHeight="1" x14ac:dyDescent="0.25">
      <c r="A3" s="8"/>
      <c r="H3" s="601" t="str">
        <f>Text!C280</f>
        <v>Children: Social Services Performance and Improvement Framework, 2023-24</v>
      </c>
      <c r="I3" s="601"/>
      <c r="J3" s="601"/>
      <c r="K3" s="601"/>
      <c r="L3" s="601"/>
      <c r="M3" s="203"/>
      <c r="N3" s="203"/>
      <c r="O3" s="203" t="str">
        <f>Home!R20</f>
        <v>Please select</v>
      </c>
      <c r="P3" s="114"/>
      <c r="Q3" s="8"/>
      <c r="R3" s="114"/>
    </row>
    <row r="4" spans="1:18" ht="16.5" customHeight="1" x14ac:dyDescent="0.25">
      <c r="A4" s="8"/>
      <c r="H4" s="601"/>
      <c r="I4" s="601"/>
      <c r="J4" s="601"/>
      <c r="K4" s="601"/>
      <c r="L4" s="601"/>
      <c r="M4" s="231"/>
      <c r="N4" s="231"/>
      <c r="O4" s="231" t="str">
        <f>Text!C40</f>
        <v>Table 2 - Assessments (CH2)</v>
      </c>
      <c r="P4" s="115"/>
      <c r="Q4" s="8"/>
      <c r="R4" s="115"/>
    </row>
    <row r="5" spans="1:18" ht="16.8" x14ac:dyDescent="0.3">
      <c r="A5" s="8"/>
      <c r="H5" s="229"/>
      <c r="I5" s="229"/>
      <c r="J5" s="229"/>
      <c r="K5" s="229"/>
      <c r="M5" s="114"/>
      <c r="N5" s="114"/>
      <c r="O5" s="114" t="str">
        <f>Guidetext!$C$21</f>
        <v>Back to Home Page</v>
      </c>
      <c r="P5" s="115"/>
      <c r="Q5" s="8"/>
      <c r="R5" s="115"/>
    </row>
    <row r="6" spans="1:18" ht="15.6" x14ac:dyDescent="0.3">
      <c r="A6" s="8"/>
      <c r="H6" s="147" t="str">
        <f>Text!C47</f>
        <v>Table 1: Information, Advice and Assistance (Referrals)</v>
      </c>
      <c r="I6" s="147"/>
      <c r="J6" s="147"/>
      <c r="K6" s="147"/>
      <c r="L6" s="63"/>
      <c r="M6" s="63"/>
      <c r="N6" s="63"/>
      <c r="O6" s="63"/>
      <c r="P6" s="115"/>
      <c r="Q6" s="8"/>
      <c r="R6" s="115"/>
    </row>
    <row r="7" spans="1:18" ht="13.2" hidden="1" x14ac:dyDescent="0.25">
      <c r="A7" s="8"/>
      <c r="H7" s="112"/>
      <c r="I7" s="153"/>
      <c r="J7" s="93"/>
      <c r="K7" s="100"/>
      <c r="L7" s="92"/>
      <c r="M7" s="92"/>
      <c r="N7" s="92"/>
      <c r="O7" s="92"/>
      <c r="P7" s="116"/>
      <c r="Q7" s="8"/>
      <c r="R7" s="116"/>
    </row>
    <row r="8" spans="1:18" ht="13.2" x14ac:dyDescent="0.25">
      <c r="A8" s="8"/>
      <c r="H8" s="112"/>
      <c r="I8" s="153"/>
      <c r="J8" s="93"/>
      <c r="K8" s="100"/>
      <c r="L8" s="92"/>
      <c r="M8" s="92"/>
      <c r="N8" s="92"/>
      <c r="O8" s="92"/>
      <c r="P8" s="116"/>
      <c r="Q8" s="8"/>
      <c r="R8" s="116"/>
    </row>
    <row r="9" spans="1:18" ht="21.75" customHeight="1" x14ac:dyDescent="0.25">
      <c r="A9" s="8"/>
      <c r="H9" s="600" t="str">
        <f>Text!$C$290</f>
        <v>V2: Please use the comments boxes to explain any increases or decreases above 20% when comparing 2023-24 data with 2022-23 data.</v>
      </c>
      <c r="I9" s="600"/>
      <c r="J9" s="600"/>
      <c r="K9" s="600"/>
      <c r="L9" s="600"/>
      <c r="M9" s="600"/>
      <c r="N9" s="600"/>
      <c r="O9" s="600"/>
      <c r="P9" s="116"/>
      <c r="Q9" s="8"/>
      <c r="R9" s="116"/>
    </row>
    <row r="10" spans="1:18" ht="13.2" x14ac:dyDescent="0.25">
      <c r="A10" s="8"/>
      <c r="H10" s="112"/>
      <c r="I10" s="153"/>
      <c r="J10" s="93"/>
      <c r="K10" s="100"/>
      <c r="L10" s="92"/>
      <c r="M10" s="92"/>
      <c r="N10" s="92"/>
      <c r="O10" s="92"/>
      <c r="P10" s="116"/>
      <c r="Q10" s="8"/>
      <c r="R10" s="116"/>
    </row>
    <row r="11" spans="1:18" ht="13.2" x14ac:dyDescent="0.25">
      <c r="A11" s="8"/>
      <c r="H11" s="112"/>
      <c r="I11" s="153"/>
      <c r="J11" s="93"/>
      <c r="K11" s="100"/>
      <c r="L11" s="92"/>
      <c r="M11" s="92"/>
      <c r="N11" s="92"/>
      <c r="O11" s="92"/>
      <c r="P11" s="116"/>
      <c r="Q11" s="8"/>
      <c r="R11" s="116"/>
    </row>
    <row r="12" spans="1:18" ht="13.2" x14ac:dyDescent="0.25">
      <c r="A12" s="8"/>
      <c r="H12" s="112"/>
      <c r="I12" s="153"/>
      <c r="J12" s="93"/>
      <c r="K12" s="100"/>
      <c r="L12" s="92"/>
      <c r="M12" s="92"/>
      <c r="N12" s="92"/>
      <c r="O12" s="92"/>
      <c r="P12" s="116"/>
      <c r="Q12" s="8"/>
      <c r="R12" s="116"/>
    </row>
    <row r="13" spans="1:18" ht="13.2" x14ac:dyDescent="0.25">
      <c r="A13" s="8"/>
      <c r="B13" s="417" t="s">
        <v>26</v>
      </c>
      <c r="C13" s="418" t="s">
        <v>27</v>
      </c>
      <c r="D13" s="419" t="s">
        <v>425</v>
      </c>
      <c r="E13" s="418" t="s">
        <v>426</v>
      </c>
      <c r="F13" s="418" t="s">
        <v>427</v>
      </c>
      <c r="G13" s="112"/>
      <c r="H13" s="407"/>
      <c r="I13" s="408"/>
      <c r="J13" s="409"/>
      <c r="K13" s="100"/>
      <c r="L13" s="92"/>
      <c r="M13" s="92"/>
      <c r="N13" s="92"/>
      <c r="O13" s="92"/>
      <c r="P13" s="116"/>
      <c r="Q13" s="8"/>
      <c r="R13" s="116"/>
    </row>
    <row r="14" spans="1:18" ht="13.2" x14ac:dyDescent="0.25">
      <c r="A14" s="8"/>
      <c r="B14" s="417">
        <v>202223</v>
      </c>
      <c r="C14" s="418">
        <f>Home!Q20</f>
        <v>0</v>
      </c>
      <c r="D14" s="418">
        <v>1</v>
      </c>
      <c r="E14" s="419">
        <v>1</v>
      </c>
      <c r="F14" s="418">
        <v>1</v>
      </c>
      <c r="G14" s="410"/>
      <c r="H14" s="407"/>
      <c r="I14" s="408"/>
      <c r="J14" s="409"/>
      <c r="K14" s="100"/>
      <c r="L14" s="92"/>
      <c r="M14" s="92"/>
      <c r="N14" s="92"/>
      <c r="O14" s="92"/>
      <c r="P14" s="116"/>
      <c r="Q14" s="8"/>
      <c r="R14" s="116"/>
    </row>
    <row r="15" spans="1:18" ht="13.2" x14ac:dyDescent="0.25">
      <c r="A15" s="8"/>
      <c r="B15" s="417"/>
      <c r="C15" s="418"/>
      <c r="D15" s="418">
        <v>2</v>
      </c>
      <c r="E15" s="419">
        <v>2</v>
      </c>
      <c r="F15" s="418"/>
      <c r="G15" s="410"/>
      <c r="H15" s="407"/>
      <c r="I15" s="408"/>
      <c r="J15" s="409"/>
      <c r="K15" s="100"/>
      <c r="L15" s="92"/>
      <c r="M15" s="92"/>
      <c r="N15" s="92"/>
      <c r="O15" s="92"/>
      <c r="P15" s="116"/>
      <c r="Q15" s="8"/>
      <c r="R15" s="116"/>
    </row>
    <row r="16" spans="1:18" ht="13.2" x14ac:dyDescent="0.25">
      <c r="A16" s="8"/>
      <c r="B16" s="417"/>
      <c r="C16" s="418"/>
      <c r="D16" s="418">
        <v>3</v>
      </c>
      <c r="E16" s="419">
        <v>3</v>
      </c>
      <c r="F16" s="418"/>
      <c r="G16" s="410"/>
      <c r="H16" s="407"/>
      <c r="I16" s="408"/>
      <c r="J16" s="409"/>
      <c r="K16" s="100"/>
      <c r="L16" s="92"/>
      <c r="M16" s="245"/>
      <c r="N16" s="92"/>
      <c r="O16" s="92"/>
      <c r="P16" s="116"/>
      <c r="Q16" s="8"/>
      <c r="R16" s="116"/>
    </row>
    <row r="17" spans="1:22" ht="13.2" x14ac:dyDescent="0.25">
      <c r="A17" s="8"/>
      <c r="B17" s="417"/>
      <c r="C17" s="418"/>
      <c r="D17" s="418"/>
      <c r="E17" s="419"/>
      <c r="F17" s="418"/>
      <c r="G17" s="410"/>
      <c r="H17" s="407"/>
      <c r="I17" s="408"/>
      <c r="J17" s="409"/>
      <c r="K17" s="100"/>
      <c r="L17" s="92"/>
      <c r="M17" s="245"/>
      <c r="N17" s="92"/>
      <c r="O17" s="92"/>
      <c r="P17" s="116"/>
      <c r="Q17" s="8"/>
      <c r="R17" s="116"/>
    </row>
    <row r="18" spans="1:22" s="113" customFormat="1" ht="24" customHeight="1" x14ac:dyDescent="0.25">
      <c r="A18" s="57"/>
      <c r="B18" s="420"/>
      <c r="C18" s="421"/>
      <c r="D18" s="421"/>
      <c r="E18" s="422">
        <v>4</v>
      </c>
      <c r="F18" s="418"/>
      <c r="G18" s="359"/>
      <c r="H18" s="154"/>
      <c r="I18" s="155"/>
      <c r="J18" s="156" t="str">
        <f>Text!$C$283</f>
        <v>2023-24</v>
      </c>
      <c r="K18" s="157" t="str">
        <f>Text!$C$284</f>
        <v>V1</v>
      </c>
      <c r="L18" s="158" t="str">
        <f>Text!$C$286</f>
        <v>V1 Comment</v>
      </c>
      <c r="M18" s="156" t="str">
        <f>Text!$C$282</f>
        <v>2022-23</v>
      </c>
      <c r="N18" s="157" t="str">
        <f>Text!$C$285</f>
        <v>V2</v>
      </c>
      <c r="O18" s="158" t="str">
        <f>Text!$C$289</f>
        <v>V2 Comment</v>
      </c>
      <c r="P18" s="117"/>
      <c r="Q18" s="8"/>
      <c r="R18" s="117"/>
      <c r="S18" s="118"/>
      <c r="U18" s="232" t="s">
        <v>3</v>
      </c>
      <c r="V18" s="232">
        <f>COUNTIF($K$19:$K$50,U18)+COUNTIF($N$19:$N$50,U18)</f>
        <v>24</v>
      </c>
    </row>
    <row r="19" spans="1:22" ht="72" customHeight="1" x14ac:dyDescent="0.25">
      <c r="A19" s="8"/>
      <c r="B19" s="417"/>
      <c r="C19" s="418"/>
      <c r="D19" s="418"/>
      <c r="E19" s="418">
        <v>5</v>
      </c>
      <c r="F19" s="418"/>
      <c r="G19" s="406"/>
      <c r="H19" s="159" t="s">
        <v>223</v>
      </c>
      <c r="I19" s="160" t="str">
        <f>Text!C48</f>
        <v>The number of contacts received for children by statutory social services during the year</v>
      </c>
      <c r="J19" s="161"/>
      <c r="K19" s="162" t="str">
        <f>IF(J19&lt;&gt;"","ü",IF(L19&lt;&gt;"","!","û"))</f>
        <v>û</v>
      </c>
      <c r="L19" s="428"/>
      <c r="M19" s="411" t="e">
        <f>IF(VLOOKUP($B$14&amp;$C$14&amp;$D$14&amp;E14&amp;$F$14,'Historic Data'!$A:$B,2,FALSE)=-999,"-",VLOOKUP($B$14&amp;$C$14&amp;$D$14&amp;E14&amp;$F$14,'Historic Data'!$A:$B,2,FALSE))</f>
        <v>#N/A</v>
      </c>
      <c r="N19" s="162" t="e">
        <f>IF(OR(J19="",M19="-"),"ü",IF(AND(J19&lt;=M19+M19*0.2,J19&gt;=M19-M19*0.2),"ü",IF($O19="","!","!")))</f>
        <v>#N/A</v>
      </c>
      <c r="O19" s="428"/>
      <c r="P19" s="324"/>
      <c r="Q19" s="8"/>
      <c r="R19" s="119"/>
      <c r="S19" s="111"/>
      <c r="T19" s="113"/>
      <c r="U19" s="233" t="s">
        <v>7</v>
      </c>
      <c r="V19" s="232">
        <f t="shared" ref="V19:V20" si="0">COUNTIF($K$19:$K$50,U19)+COUNTIF($N$19:$N$50,U19)</f>
        <v>0</v>
      </c>
    </row>
    <row r="20" spans="1:22" ht="72" customHeight="1" x14ac:dyDescent="0.25">
      <c r="A20" s="8"/>
      <c r="B20" s="423"/>
      <c r="C20" s="418"/>
      <c r="D20" s="418"/>
      <c r="E20" s="418">
        <v>6</v>
      </c>
      <c r="F20" s="418"/>
      <c r="G20" s="406"/>
      <c r="H20" s="159" t="s">
        <v>224</v>
      </c>
      <c r="I20" s="160" t="str">
        <f>Text!C269</f>
        <v>The number of contacts for children received by statutory social services during the year where advice or assistance was provided</v>
      </c>
      <c r="J20" s="161"/>
      <c r="K20" s="162" t="str">
        <f>IF(AND(J20&lt;&gt;"",J20&lt;=J19),"ü",IF(L20&lt;&gt;"","!","û"))</f>
        <v>û</v>
      </c>
      <c r="L20" s="428"/>
      <c r="M20" s="411" t="e">
        <f>IF(VLOOKUP($B$14&amp;$C$14&amp;$D$14&amp;E15&amp;$F$14,'Historic Data'!$A:$B,2,FALSE)=-999,"-",VLOOKUP($B$14&amp;$C$14&amp;$D$14&amp;E15&amp;$F$14,'Historic Data'!$A:$B,2,FALSE))</f>
        <v>#N/A</v>
      </c>
      <c r="N20" s="162" t="e">
        <f>IF(OR(J20="",M20="-"),"ü",IF(AND(J20&lt;=M20+M20*0.2,J20&gt;=M20-M20*0.2),"ü",IF($O20="","!","!")))</f>
        <v>#N/A</v>
      </c>
      <c r="O20" s="428"/>
      <c r="P20" s="324"/>
      <c r="Q20" s="8"/>
      <c r="R20" s="119"/>
      <c r="S20" s="111"/>
      <c r="T20" s="113"/>
      <c r="U20" s="232" t="s">
        <v>4</v>
      </c>
      <c r="V20" s="232">
        <f t="shared" si="0"/>
        <v>0</v>
      </c>
    </row>
    <row r="21" spans="1:22" s="113" customFormat="1" ht="72" customHeight="1" x14ac:dyDescent="0.25">
      <c r="A21" s="57"/>
      <c r="B21" s="424"/>
      <c r="C21" s="425"/>
      <c r="D21" s="425"/>
      <c r="E21" s="418">
        <v>7</v>
      </c>
      <c r="F21" s="426"/>
      <c r="G21" s="406"/>
      <c r="H21" s="159" t="s">
        <v>225</v>
      </c>
      <c r="I21" s="160" t="str">
        <f>Text!C50</f>
        <v>The number of contacts received by statutory children's social services during the year where a decision was made by the end of the next working day</v>
      </c>
      <c r="J21" s="161"/>
      <c r="K21" s="162" t="str">
        <f>IF(AND(J21&lt;&gt;"",J21&lt;=J19),"ü",IF(L21&lt;&gt;"","!","û"))</f>
        <v>û</v>
      </c>
      <c r="L21" s="428"/>
      <c r="M21" s="411" t="e">
        <f>IF(VLOOKUP($B$14&amp;$C$14&amp;$D$14&amp;E16&amp;$F$14,'Historic Data'!$A:$B,2,FALSE)=-999,"-",VLOOKUP($B$14&amp;$C$14&amp;$D$14&amp;E16&amp;$F$14,'Historic Data'!$A:$B,2,FALSE))</f>
        <v>#N/A</v>
      </c>
      <c r="N21" s="162" t="e">
        <f>IF(OR(J21="",M21="-"),"ü",IF(AND(J21&lt;=M21+M21*0.2,J21&gt;=M21-M21*0.2),"ü",IF($O21="","!","!")))</f>
        <v>#N/A</v>
      </c>
      <c r="O21" s="428"/>
      <c r="P21" s="325"/>
      <c r="Q21" s="8"/>
      <c r="R21" s="110"/>
      <c r="S21" s="111"/>
      <c r="U21" s="234" t="s">
        <v>301</v>
      </c>
      <c r="V21" s="235">
        <f>SUM(V18:V20)</f>
        <v>24</v>
      </c>
    </row>
    <row r="22" spans="1:22" s="113" customFormat="1" ht="13.2" x14ac:dyDescent="0.25">
      <c r="A22" s="57"/>
      <c r="B22" s="424"/>
      <c r="C22" s="425"/>
      <c r="D22" s="425"/>
      <c r="E22" s="418">
        <v>8</v>
      </c>
      <c r="F22" s="426"/>
      <c r="G22" s="61"/>
      <c r="H22" s="105"/>
      <c r="I22" s="144"/>
      <c r="J22" s="105"/>
      <c r="K22" s="105"/>
      <c r="L22" s="105"/>
      <c r="M22" s="154"/>
      <c r="N22" s="154"/>
      <c r="O22" s="154"/>
      <c r="P22" s="120"/>
      <c r="Q22" s="8"/>
      <c r="R22" s="120"/>
      <c r="S22" s="111"/>
      <c r="U22" s="234" t="s">
        <v>430</v>
      </c>
      <c r="V22" s="358">
        <f>SUM(V19:V20)/V21</f>
        <v>0</v>
      </c>
    </row>
    <row r="23" spans="1:22" s="113" customFormat="1" ht="33.75" customHeight="1" x14ac:dyDescent="0.25">
      <c r="A23" s="57"/>
      <c r="B23" s="424"/>
      <c r="C23" s="425"/>
      <c r="D23" s="425"/>
      <c r="E23" s="418">
        <v>9</v>
      </c>
      <c r="F23" s="426"/>
      <c r="G23" s="61"/>
      <c r="H23" s="602" t="str">
        <f>Text!C51</f>
        <v>The number of contacts received by statutory children’s social services during the year received, by type of contact:</v>
      </c>
      <c r="I23" s="602"/>
      <c r="J23" s="602"/>
      <c r="K23" s="602"/>
      <c r="L23" s="602"/>
      <c r="M23" s="602"/>
      <c r="N23" s="602"/>
      <c r="O23" s="602"/>
      <c r="P23" s="122"/>
      <c r="Q23" s="8"/>
      <c r="R23" s="122"/>
      <c r="S23" s="111"/>
    </row>
    <row r="24" spans="1:22" s="113" customFormat="1" ht="13.2" x14ac:dyDescent="0.25">
      <c r="A24" s="57"/>
      <c r="B24" s="424"/>
      <c r="C24" s="425"/>
      <c r="D24" s="425"/>
      <c r="E24" s="418">
        <v>10</v>
      </c>
      <c r="F24" s="426"/>
      <c r="G24" s="61"/>
      <c r="H24" s="150"/>
      <c r="I24" s="148"/>
      <c r="J24" s="96"/>
      <c r="K24" s="102"/>
      <c r="L24" s="96"/>
      <c r="M24" s="300"/>
      <c r="N24" s="300"/>
      <c r="O24" s="300"/>
      <c r="P24" s="121"/>
      <c r="Q24" s="8"/>
      <c r="R24" s="121"/>
      <c r="S24" s="111"/>
    </row>
    <row r="25" spans="1:22" s="113" customFormat="1" ht="24" customHeight="1" x14ac:dyDescent="0.25">
      <c r="A25" s="57"/>
      <c r="B25" s="424"/>
      <c r="C25" s="425"/>
      <c r="D25" s="425"/>
      <c r="E25" s="418">
        <v>11</v>
      </c>
      <c r="F25" s="426"/>
      <c r="G25" s="85"/>
      <c r="H25" s="164"/>
      <c r="I25" s="164"/>
      <c r="J25" s="156" t="str">
        <f>Text!$C$283</f>
        <v>2023-24</v>
      </c>
      <c r="K25" s="157" t="str">
        <f>Text!$C$284</f>
        <v>V1</v>
      </c>
      <c r="L25" s="158" t="str">
        <f>Text!$C$286</f>
        <v>V1 Comment</v>
      </c>
      <c r="M25" s="156" t="str">
        <f>Text!$C$282</f>
        <v>2022-23</v>
      </c>
      <c r="N25" s="157" t="str">
        <f>Text!$C$285</f>
        <v>V2</v>
      </c>
      <c r="O25" s="158" t="str">
        <f>Text!$C$289</f>
        <v>V2 Comment</v>
      </c>
      <c r="P25" s="117"/>
      <c r="Q25" s="8"/>
      <c r="R25" s="117"/>
      <c r="S25" s="117"/>
      <c r="T25" s="117"/>
      <c r="U25" s="117"/>
    </row>
    <row r="26" spans="1:22" s="113" customFormat="1" ht="21.75" customHeight="1" x14ac:dyDescent="0.25">
      <c r="A26" s="57"/>
      <c r="B26" s="424"/>
      <c r="C26" s="425"/>
      <c r="D26" s="425"/>
      <c r="E26" s="418">
        <v>12</v>
      </c>
      <c r="F26" s="426"/>
      <c r="G26" s="61"/>
      <c r="H26" s="159" t="s">
        <v>227</v>
      </c>
      <c r="I26" s="160" t="str">
        <f>Text!C52</f>
        <v>Self</v>
      </c>
      <c r="J26" s="246"/>
      <c r="K26" s="162" t="str">
        <f>IF(J26&lt;&gt;"","ü",IF(L26&lt;&gt;"","!","û"))</f>
        <v>û</v>
      </c>
      <c r="L26" s="428"/>
      <c r="M26" s="411" t="e">
        <f>IF(VLOOKUP($B$14&amp;$C$14&amp;$D$15&amp;E14&amp;$F$14,'Historic Data'!$A:$B,2,FALSE)=-999,"-",VLOOKUP($B$14&amp;$C$14&amp;$D$15&amp;E14&amp;$F$14,'Historic Data'!$A:$B,2,FALSE))</f>
        <v>#N/A</v>
      </c>
      <c r="N26" s="162" t="e">
        <f>IF(OR(J26="",M26="-"),"ü",IF(AND(J26&lt;=M26+M26*0.2,J26&gt;=M26-M26*0.2),"ü",IF($O26="","!","!")))</f>
        <v>#N/A</v>
      </c>
      <c r="O26" s="428"/>
      <c r="P26" s="325"/>
      <c r="Q26" s="8"/>
      <c r="R26" s="471"/>
      <c r="S26" s="472"/>
      <c r="T26" s="472"/>
      <c r="U26" s="473"/>
    </row>
    <row r="27" spans="1:22" s="113" customFormat="1" ht="21.75" customHeight="1" x14ac:dyDescent="0.25">
      <c r="A27" s="57"/>
      <c r="B27" s="424"/>
      <c r="C27" s="425"/>
      <c r="D27" s="425"/>
      <c r="E27" s="418">
        <v>13</v>
      </c>
      <c r="F27" s="426"/>
      <c r="G27" s="61"/>
      <c r="H27" s="159" t="s">
        <v>229</v>
      </c>
      <c r="I27" s="160" t="str">
        <f>Text!C53</f>
        <v>Relative</v>
      </c>
      <c r="J27" s="246"/>
      <c r="K27" s="162" t="str">
        <f t="shared" ref="K27:K42" si="1">IF(J27&lt;&gt;"","ü",IF(L27&lt;&gt;"","!","û"))</f>
        <v>û</v>
      </c>
      <c r="L27" s="428"/>
      <c r="M27" s="411" t="e">
        <f>IF(VLOOKUP($B$14&amp;$C$14&amp;$D$15&amp;E15&amp;$F$14,'Historic Data'!$A:$B,2,FALSE)=-999,"-",VLOOKUP($B$14&amp;$C$14&amp;$D$15&amp;E15&amp;$F$14,'Historic Data'!$A:$B,2,FALSE))</f>
        <v>#N/A</v>
      </c>
      <c r="N27" s="162" t="e">
        <f t="shared" ref="N27:N43" si="2">IF(OR(J27="",M27="-"),"ü",IF(AND(J27&lt;=M27+M27*0.2,J27&gt;=M27-M27*0.2),"ü",IF($O27="","!","!")))</f>
        <v>#N/A</v>
      </c>
      <c r="O27" s="428"/>
      <c r="P27" s="325"/>
      <c r="Q27" s="8"/>
      <c r="R27" s="471"/>
      <c r="S27" s="472"/>
      <c r="T27" s="472"/>
      <c r="U27" s="473"/>
    </row>
    <row r="28" spans="1:22" s="113" customFormat="1" ht="21.75" customHeight="1" x14ac:dyDescent="0.25">
      <c r="A28" s="57"/>
      <c r="B28" s="424"/>
      <c r="C28" s="425"/>
      <c r="D28" s="425"/>
      <c r="E28" s="418">
        <v>14</v>
      </c>
      <c r="F28" s="426"/>
      <c r="G28" s="61"/>
      <c r="H28" s="159" t="s">
        <v>231</v>
      </c>
      <c r="I28" s="160" t="str">
        <f>Text!C54</f>
        <v>Friend or neighbour</v>
      </c>
      <c r="J28" s="246"/>
      <c r="K28" s="162" t="str">
        <f t="shared" si="1"/>
        <v>û</v>
      </c>
      <c r="L28" s="428"/>
      <c r="M28" s="411" t="e">
        <f>IF(VLOOKUP($B$14&amp;$C$14&amp;$D$15&amp;E16&amp;$F$14,'Historic Data'!$A:$B,2,FALSE)=-999,"-",VLOOKUP($B$14&amp;$C$14&amp;$D$15&amp;E16&amp;$F$14,'Historic Data'!$A:$B,2,FALSE))</f>
        <v>#N/A</v>
      </c>
      <c r="N28" s="162" t="e">
        <f t="shared" si="2"/>
        <v>#N/A</v>
      </c>
      <c r="O28" s="428"/>
      <c r="P28" s="325"/>
      <c r="Q28" s="8"/>
      <c r="R28" s="471"/>
      <c r="S28" s="474"/>
      <c r="T28" s="474"/>
      <c r="U28" s="473"/>
    </row>
    <row r="29" spans="1:22" s="113" customFormat="1" ht="26.25" customHeight="1" x14ac:dyDescent="0.25">
      <c r="A29" s="57"/>
      <c r="B29" s="424"/>
      <c r="C29" s="425"/>
      <c r="D29" s="425"/>
      <c r="E29" s="418">
        <v>15</v>
      </c>
      <c r="F29" s="426"/>
      <c r="G29" s="61"/>
      <c r="H29" s="159" t="s">
        <v>233</v>
      </c>
      <c r="I29" s="160" t="str">
        <f>Text!C55</f>
        <v>Early intervention prevention service (Step-up)</v>
      </c>
      <c r="J29" s="246"/>
      <c r="K29" s="162" t="str">
        <f t="shared" si="1"/>
        <v>û</v>
      </c>
      <c r="L29" s="428"/>
      <c r="M29" s="411" t="e">
        <f>IF(VLOOKUP($B$14&amp;$C$14&amp;$D$15&amp;E18&amp;$F$14,'Historic Data'!$A:$B,2,FALSE)=-999,"-",VLOOKUP($B$14&amp;$C$14&amp;$D$15&amp;E18&amp;$F$14,'Historic Data'!$A:$B,2,FALSE))</f>
        <v>#N/A</v>
      </c>
      <c r="N29" s="162" t="e">
        <f t="shared" si="2"/>
        <v>#N/A</v>
      </c>
      <c r="O29" s="428"/>
      <c r="P29" s="325"/>
      <c r="Q29" s="8"/>
      <c r="R29" s="471"/>
      <c r="S29" s="472"/>
      <c r="T29" s="472"/>
      <c r="U29" s="473"/>
    </row>
    <row r="30" spans="1:22" s="113" customFormat="1" ht="21.75" customHeight="1" x14ac:dyDescent="0.25">
      <c r="A30" s="57"/>
      <c r="B30" s="424"/>
      <c r="C30" s="425"/>
      <c r="D30" s="425"/>
      <c r="E30" s="418">
        <v>16</v>
      </c>
      <c r="F30" s="426"/>
      <c r="G30" s="61"/>
      <c r="H30" s="159" t="s">
        <v>235</v>
      </c>
      <c r="I30" s="160" t="str">
        <f>Text!C56</f>
        <v>Health</v>
      </c>
      <c r="J30" s="246"/>
      <c r="K30" s="162" t="str">
        <f>IF(J30&lt;&gt;"","ü",IF(L30&lt;&gt;"","!","û"))</f>
        <v>û</v>
      </c>
      <c r="L30" s="428"/>
      <c r="M30" s="411" t="e">
        <f>IF(VLOOKUP($B$14&amp;$C$14&amp;$D$15&amp;E19&amp;$F$14,'Historic Data'!$A:$B,2,FALSE)=-999,"-",VLOOKUP($B$14&amp;$C$14&amp;$D$15&amp;E19&amp;$F$14,'Historic Data'!$A:$B,2,FALSE))</f>
        <v>#N/A</v>
      </c>
      <c r="N30" s="162" t="e">
        <f t="shared" si="2"/>
        <v>#N/A</v>
      </c>
      <c r="O30" s="428"/>
      <c r="P30" s="325"/>
      <c r="Q30" s="8"/>
      <c r="R30" s="471"/>
      <c r="S30" s="472"/>
      <c r="T30" s="472"/>
      <c r="U30" s="473"/>
    </row>
    <row r="31" spans="1:22" s="113" customFormat="1" ht="21.75" customHeight="1" x14ac:dyDescent="0.25">
      <c r="A31" s="57"/>
      <c r="B31" s="424"/>
      <c r="C31" s="425"/>
      <c r="D31" s="425"/>
      <c r="E31" s="418">
        <v>17</v>
      </c>
      <c r="F31" s="426"/>
      <c r="G31" s="61"/>
      <c r="H31" s="159" t="s">
        <v>237</v>
      </c>
      <c r="I31" s="160" t="str">
        <f>Text!C57</f>
        <v>Education</v>
      </c>
      <c r="J31" s="246"/>
      <c r="K31" s="162" t="str">
        <f t="shared" si="1"/>
        <v>û</v>
      </c>
      <c r="L31" s="428"/>
      <c r="M31" s="411" t="e">
        <f>IF(VLOOKUP($B$14&amp;$C$14&amp;$D$15&amp;E20&amp;$F$14,'Historic Data'!$A:$B,2,FALSE)=-999,"-",VLOOKUP($B$14&amp;$C$14&amp;$D$15&amp;E20&amp;$F$14,'Historic Data'!$A:$B,2,FALSE))</f>
        <v>#N/A</v>
      </c>
      <c r="N31" s="162" t="e">
        <f t="shared" si="2"/>
        <v>#N/A</v>
      </c>
      <c r="O31" s="428"/>
      <c r="P31" s="325"/>
      <c r="Q31" s="8"/>
      <c r="R31" s="471"/>
      <c r="S31" s="472"/>
      <c r="T31" s="472"/>
      <c r="U31" s="473"/>
    </row>
    <row r="32" spans="1:22" s="113" customFormat="1" ht="21.75" customHeight="1" x14ac:dyDescent="0.25">
      <c r="A32" s="57"/>
      <c r="B32" s="424"/>
      <c r="C32" s="425"/>
      <c r="D32" s="425"/>
      <c r="E32" s="418">
        <v>18</v>
      </c>
      <c r="F32" s="426"/>
      <c r="G32" s="61"/>
      <c r="H32" s="159" t="s">
        <v>239</v>
      </c>
      <c r="I32" s="160" t="str">
        <f>Text!C58</f>
        <v>Housing</v>
      </c>
      <c r="J32" s="246"/>
      <c r="K32" s="162" t="str">
        <f t="shared" si="1"/>
        <v>û</v>
      </c>
      <c r="L32" s="428"/>
      <c r="M32" s="411" t="e">
        <f>IF(VLOOKUP($B$14&amp;$C$14&amp;$D$15&amp;E21&amp;$F$14,'Historic Data'!$A:$B,2,FALSE)=-999,"-",VLOOKUP($B$14&amp;$C$14&amp;$D$15&amp;E21&amp;$F$14,'Historic Data'!$A:$B,2,FALSE))</f>
        <v>#N/A</v>
      </c>
      <c r="N32" s="162" t="e">
        <f t="shared" si="2"/>
        <v>#N/A</v>
      </c>
      <c r="O32" s="428"/>
      <c r="P32" s="325"/>
      <c r="Q32" s="8"/>
      <c r="R32" s="471"/>
      <c r="S32" s="472"/>
      <c r="T32" s="472"/>
      <c r="U32" s="473"/>
    </row>
    <row r="33" spans="1:21" s="113" customFormat="1" ht="21.75" customHeight="1" x14ac:dyDescent="0.25">
      <c r="A33" s="57"/>
      <c r="B33" s="424"/>
      <c r="C33" s="425"/>
      <c r="D33" s="425"/>
      <c r="E33" s="418">
        <v>99</v>
      </c>
      <c r="F33" s="426"/>
      <c r="G33" s="61"/>
      <c r="H33" s="159" t="s">
        <v>241</v>
      </c>
      <c r="I33" s="160" t="str">
        <f>Text!C59</f>
        <v>Police</v>
      </c>
      <c r="J33" s="246"/>
      <c r="K33" s="162" t="str">
        <f t="shared" si="1"/>
        <v>û</v>
      </c>
      <c r="L33" s="428"/>
      <c r="M33" s="411" t="e">
        <f>IF(VLOOKUP($B$14&amp;$C$14&amp;$D$15&amp;E22&amp;$F$14,'Historic Data'!$A:$B,2,FALSE)=-999,"-",VLOOKUP($B$14&amp;$C$14&amp;$D$15&amp;E22&amp;$F$14,'Historic Data'!$A:$B,2,FALSE))</f>
        <v>#N/A</v>
      </c>
      <c r="N33" s="162" t="e">
        <f t="shared" si="2"/>
        <v>#N/A</v>
      </c>
      <c r="O33" s="428"/>
      <c r="P33" s="325"/>
      <c r="Q33" s="8"/>
      <c r="R33" s="471"/>
      <c r="S33" s="472"/>
      <c r="T33" s="472"/>
      <c r="U33" s="473"/>
    </row>
    <row r="34" spans="1:21" s="113" customFormat="1" ht="21.75" customHeight="1" x14ac:dyDescent="0.25">
      <c r="A34" s="57"/>
      <c r="B34" s="424"/>
      <c r="C34" s="425"/>
      <c r="D34" s="425"/>
      <c r="E34" s="418"/>
      <c r="F34" s="426"/>
      <c r="G34" s="61"/>
      <c r="H34" s="159" t="s">
        <v>243</v>
      </c>
      <c r="I34" s="160" t="str">
        <f>Text!C60</f>
        <v>Probation</v>
      </c>
      <c r="J34" s="246"/>
      <c r="K34" s="162" t="str">
        <f t="shared" si="1"/>
        <v>û</v>
      </c>
      <c r="L34" s="428"/>
      <c r="M34" s="411" t="e">
        <f>IF(VLOOKUP($B$14&amp;$C$14&amp;$D$15&amp;E23&amp;$F$14,'Historic Data'!$A:$B,2,FALSE)=-999,"-",VLOOKUP($B$14&amp;$C$14&amp;$D$15&amp;E23&amp;$F$14,'Historic Data'!$A:$B,2,FALSE))</f>
        <v>#N/A</v>
      </c>
      <c r="N34" s="162" t="e">
        <f t="shared" si="2"/>
        <v>#N/A</v>
      </c>
      <c r="O34" s="428"/>
      <c r="P34" s="325"/>
      <c r="Q34" s="8"/>
      <c r="R34" s="471"/>
      <c r="S34" s="472"/>
      <c r="T34" s="472"/>
      <c r="U34" s="473"/>
    </row>
    <row r="35" spans="1:21" s="113" customFormat="1" ht="21.75" customHeight="1" x14ac:dyDescent="0.25">
      <c r="A35" s="57"/>
      <c r="B35" s="58"/>
      <c r="C35" s="414"/>
      <c r="D35" s="414"/>
      <c r="E35" s="415"/>
      <c r="F35" s="306"/>
      <c r="G35" s="61"/>
      <c r="H35" s="159" t="s">
        <v>245</v>
      </c>
      <c r="I35" s="160" t="str">
        <f>Text!C61</f>
        <v>Third Sector Organisation</v>
      </c>
      <c r="J35" s="246"/>
      <c r="K35" s="162" t="str">
        <f t="shared" si="1"/>
        <v>û</v>
      </c>
      <c r="L35" s="428"/>
      <c r="M35" s="411" t="e">
        <f>IF(VLOOKUP($B$14&amp;$C$14&amp;$D$15&amp;E24&amp;$F$14,'Historic Data'!$A:$B,2,FALSE)=-999,"-",VLOOKUP($B$14&amp;$C$14&amp;$D$15&amp;E24&amp;$F$14,'Historic Data'!$A:$B,2,FALSE))</f>
        <v>#N/A</v>
      </c>
      <c r="N35" s="162" t="e">
        <f t="shared" si="2"/>
        <v>#N/A</v>
      </c>
      <c r="O35" s="428"/>
      <c r="P35" s="325"/>
      <c r="Q35" s="8"/>
      <c r="R35" s="471"/>
      <c r="S35" s="472"/>
      <c r="T35" s="472"/>
      <c r="U35" s="473"/>
    </row>
    <row r="36" spans="1:21" s="113" customFormat="1" ht="21.75" customHeight="1" x14ac:dyDescent="0.25">
      <c r="A36" s="57"/>
      <c r="B36" s="58"/>
      <c r="C36" s="414"/>
      <c r="D36" s="414"/>
      <c r="E36" s="415"/>
      <c r="F36" s="306"/>
      <c r="G36" s="61"/>
      <c r="H36" s="159" t="s">
        <v>246</v>
      </c>
      <c r="I36" s="160" t="str">
        <f>Text!C62</f>
        <v>Local Authority</v>
      </c>
      <c r="J36" s="246"/>
      <c r="K36" s="162" t="str">
        <f t="shared" si="1"/>
        <v>û</v>
      </c>
      <c r="L36" s="428"/>
      <c r="M36" s="411" t="e">
        <f>IF(VLOOKUP($B$14&amp;$C$14&amp;$D$15&amp;E25&amp;$F$14,'Historic Data'!$A:$B,2,FALSE)=-999,"-",VLOOKUP($B$14&amp;$C$14&amp;$D$15&amp;E25&amp;$F$14,'Historic Data'!$A:$B,2,FALSE))</f>
        <v>#N/A</v>
      </c>
      <c r="N36" s="162" t="e">
        <f t="shared" si="2"/>
        <v>#N/A</v>
      </c>
      <c r="O36" s="428"/>
      <c r="P36" s="325"/>
      <c r="Q36" s="8"/>
      <c r="R36" s="471"/>
      <c r="S36" s="472"/>
      <c r="T36" s="472"/>
      <c r="U36" s="473"/>
    </row>
    <row r="37" spans="1:21" s="113" customFormat="1" ht="21.75" customHeight="1" x14ac:dyDescent="0.25">
      <c r="A37" s="57"/>
      <c r="B37" s="58"/>
      <c r="C37" s="414"/>
      <c r="D37" s="414"/>
      <c r="E37" s="415"/>
      <c r="F37" s="306"/>
      <c r="G37" s="61"/>
      <c r="H37" s="159" t="s">
        <v>248</v>
      </c>
      <c r="I37" s="160" t="str">
        <f>Text!C63</f>
        <v>Independent Hospital</v>
      </c>
      <c r="J37" s="246"/>
      <c r="K37" s="162" t="str">
        <f t="shared" si="1"/>
        <v>û</v>
      </c>
      <c r="L37" s="428"/>
      <c r="M37" s="411" t="e">
        <f>IF(VLOOKUP($B$14&amp;$C$14&amp;$D$15&amp;E26&amp;$F$14,'Historic Data'!$A:$B,2,FALSE)=-999,"-",VLOOKUP($B$14&amp;$C$14&amp;$D$15&amp;E26&amp;$F$14,'Historic Data'!$A:$B,2,FALSE))</f>
        <v>#N/A</v>
      </c>
      <c r="N37" s="162" t="e">
        <f t="shared" si="2"/>
        <v>#N/A</v>
      </c>
      <c r="O37" s="428"/>
      <c r="P37" s="325"/>
      <c r="Q37" s="8"/>
      <c r="R37" s="471"/>
      <c r="S37" s="474"/>
      <c r="T37" s="472"/>
      <c r="U37" s="473"/>
    </row>
    <row r="38" spans="1:21" s="113" customFormat="1" ht="21.75" customHeight="1" x14ac:dyDescent="0.25">
      <c r="A38" s="57"/>
      <c r="B38" s="58"/>
      <c r="C38" s="414"/>
      <c r="D38" s="414"/>
      <c r="E38" s="415"/>
      <c r="F38" s="306"/>
      <c r="G38" s="61"/>
      <c r="H38" s="159" t="s">
        <v>250</v>
      </c>
      <c r="I38" s="160" t="str">
        <f>Text!C64</f>
        <v>Ambulance Service</v>
      </c>
      <c r="J38" s="246"/>
      <c r="K38" s="162" t="str">
        <f t="shared" si="1"/>
        <v>û</v>
      </c>
      <c r="L38" s="428"/>
      <c r="M38" s="411" t="e">
        <f>IF(VLOOKUP($B$14&amp;$C$14&amp;$D$15&amp;E27&amp;$F$14,'Historic Data'!$A:$B,2,FALSE)=-999,"-",VLOOKUP($B$14&amp;$C$14&amp;$D$15&amp;E27&amp;$F$14,'Historic Data'!$A:$B,2,FALSE))</f>
        <v>#N/A</v>
      </c>
      <c r="N38" s="162" t="e">
        <f t="shared" si="2"/>
        <v>#N/A</v>
      </c>
      <c r="O38" s="428"/>
      <c r="P38" s="325"/>
      <c r="Q38" s="8"/>
      <c r="R38" s="471"/>
      <c r="S38" s="472"/>
      <c r="T38" s="472"/>
      <c r="U38" s="473"/>
    </row>
    <row r="39" spans="1:21" s="113" customFormat="1" ht="21.75" customHeight="1" x14ac:dyDescent="0.25">
      <c r="A39" s="57"/>
      <c r="B39" s="58"/>
      <c r="C39" s="414"/>
      <c r="D39" s="414"/>
      <c r="E39" s="415"/>
      <c r="F39" s="306"/>
      <c r="G39" s="61"/>
      <c r="H39" s="159" t="s">
        <v>252</v>
      </c>
      <c r="I39" s="160" t="str">
        <f>Text!C65</f>
        <v>Care Regulator</v>
      </c>
      <c r="J39" s="246"/>
      <c r="K39" s="162" t="str">
        <f t="shared" si="1"/>
        <v>û</v>
      </c>
      <c r="L39" s="428"/>
      <c r="M39" s="411" t="e">
        <f>IF(VLOOKUP($B$14&amp;$C$14&amp;$D$15&amp;E28&amp;$F$14,'Historic Data'!$A:$B,2,FALSE)=-999,"-",VLOOKUP($B$14&amp;$C$14&amp;$D$15&amp;E28&amp;$F$14,'Historic Data'!$A:$B,2,FALSE))</f>
        <v>#N/A</v>
      </c>
      <c r="N39" s="162" t="e">
        <f t="shared" si="2"/>
        <v>#N/A</v>
      </c>
      <c r="O39" s="428"/>
      <c r="P39" s="325"/>
      <c r="Q39" s="8"/>
      <c r="R39" s="471"/>
      <c r="S39" s="472"/>
      <c r="T39" s="472"/>
      <c r="U39" s="473"/>
    </row>
    <row r="40" spans="1:21" s="113" customFormat="1" ht="21.75" customHeight="1" x14ac:dyDescent="0.25">
      <c r="A40" s="57"/>
      <c r="B40" s="58"/>
      <c r="C40" s="414"/>
      <c r="D40" s="414"/>
      <c r="E40" s="415"/>
      <c r="F40" s="306"/>
      <c r="G40" s="61"/>
      <c r="H40" s="159" t="s">
        <v>254</v>
      </c>
      <c r="I40" s="160" t="str">
        <f>Text!C66</f>
        <v>Provider</v>
      </c>
      <c r="J40" s="246"/>
      <c r="K40" s="162" t="str">
        <f t="shared" si="1"/>
        <v>û</v>
      </c>
      <c r="L40" s="428"/>
      <c r="M40" s="411" t="e">
        <f>IF(VLOOKUP($B$14&amp;$C$14&amp;$D$15&amp;E29&amp;$F$14,'Historic Data'!$A:$B,2,FALSE)=-999,"-",VLOOKUP($B$14&amp;$C$14&amp;$D$15&amp;E29&amp;$F$14,'Historic Data'!$A:$B,2,FALSE))</f>
        <v>#N/A</v>
      </c>
      <c r="N40" s="162" t="e">
        <f t="shared" si="2"/>
        <v>#N/A</v>
      </c>
      <c r="O40" s="428"/>
      <c r="P40" s="325"/>
      <c r="Q40" s="8"/>
      <c r="R40" s="471"/>
      <c r="S40" s="472"/>
      <c r="T40" s="472"/>
      <c r="U40" s="473"/>
    </row>
    <row r="41" spans="1:21" s="113" customFormat="1" ht="21.75" customHeight="1" x14ac:dyDescent="0.25">
      <c r="A41" s="57"/>
      <c r="B41" s="58"/>
      <c r="C41" s="414"/>
      <c r="D41" s="414"/>
      <c r="E41" s="415"/>
      <c r="F41" s="306"/>
      <c r="G41" s="61"/>
      <c r="H41" s="159" t="s">
        <v>256</v>
      </c>
      <c r="I41" s="160" t="str">
        <f>Text!C67</f>
        <v>Advocate</v>
      </c>
      <c r="J41" s="246"/>
      <c r="K41" s="162" t="str">
        <f t="shared" si="1"/>
        <v>û</v>
      </c>
      <c r="L41" s="428"/>
      <c r="M41" s="411" t="e">
        <f>IF(VLOOKUP($B$14&amp;$C$14&amp;$D$15&amp;E30&amp;$F$14,'Historic Data'!$A:$B,2,FALSE)=-999,"-",VLOOKUP($B$14&amp;$C$14&amp;$D$15&amp;E30&amp;$F$14,'Historic Data'!$A:$B,2,FALSE))</f>
        <v>#N/A</v>
      </c>
      <c r="N41" s="162" t="e">
        <f t="shared" si="2"/>
        <v>#N/A</v>
      </c>
      <c r="O41" s="428"/>
      <c r="P41" s="325"/>
      <c r="Q41" s="8"/>
      <c r="R41" s="471"/>
      <c r="S41" s="472"/>
      <c r="T41" s="472"/>
      <c r="U41" s="473"/>
    </row>
    <row r="42" spans="1:21" s="113" customFormat="1" ht="21.75" customHeight="1" x14ac:dyDescent="0.25">
      <c r="A42" s="57"/>
      <c r="B42" s="58"/>
      <c r="C42" s="414"/>
      <c r="D42" s="414"/>
      <c r="E42" s="415"/>
      <c r="F42" s="306"/>
      <c r="G42" s="61"/>
      <c r="H42" s="159" t="s">
        <v>258</v>
      </c>
      <c r="I42" s="160" t="str">
        <f>Text!C69</f>
        <v>Other</v>
      </c>
      <c r="J42" s="246"/>
      <c r="K42" s="162" t="str">
        <f t="shared" si="1"/>
        <v>û</v>
      </c>
      <c r="L42" s="428"/>
      <c r="M42" s="411" t="e">
        <f>IF(VLOOKUP($B$14&amp;$C$14&amp;$D$15&amp;E31&amp;$F$14,'Historic Data'!$A:$B,2,FALSE)=-999,"-",VLOOKUP($B$14&amp;$C$14&amp;$D$15&amp;E31&amp;$F$14,'Historic Data'!$A:$B,2,FALSE))</f>
        <v>#N/A</v>
      </c>
      <c r="N42" s="162" t="e">
        <f t="shared" si="2"/>
        <v>#N/A</v>
      </c>
      <c r="O42" s="428"/>
      <c r="P42" s="325"/>
      <c r="Q42" s="8"/>
      <c r="R42" s="471"/>
      <c r="S42" s="472"/>
      <c r="T42" s="472"/>
      <c r="U42" s="473"/>
    </row>
    <row r="43" spans="1:21" s="113" customFormat="1" ht="21.75" customHeight="1" x14ac:dyDescent="0.25">
      <c r="A43" s="57"/>
      <c r="B43" s="58"/>
      <c r="C43" s="414"/>
      <c r="D43" s="414"/>
      <c r="E43" s="415"/>
      <c r="F43" s="306"/>
      <c r="G43" s="61"/>
      <c r="H43" s="159" t="s">
        <v>260</v>
      </c>
      <c r="I43" s="160" t="str">
        <f>Text!C68</f>
        <v>Internal (Social Worker, Other Team)</v>
      </c>
      <c r="J43" s="246"/>
      <c r="K43" s="162" t="str">
        <f>IF(J43&lt;&gt;"","ü",IF(L43&lt;&gt;"","!","û"))</f>
        <v>û</v>
      </c>
      <c r="L43" s="428"/>
      <c r="M43" s="411" t="e">
        <f>IF(VLOOKUP($B$14&amp;$C$14&amp;$D$15&amp;E32&amp;$F$14,'Historic Data'!$A:$B,2,FALSE)=-999,"-",VLOOKUP($B$14&amp;$C$14&amp;$D$15&amp;E32&amp;$F$14,'Historic Data'!$A:$B,2,FALSE))</f>
        <v>#N/A</v>
      </c>
      <c r="N43" s="162" t="e">
        <f t="shared" si="2"/>
        <v>#N/A</v>
      </c>
      <c r="O43" s="428"/>
      <c r="P43" s="325"/>
      <c r="Q43" s="8"/>
      <c r="R43" s="471"/>
      <c r="S43" s="472"/>
      <c r="T43" s="472"/>
      <c r="U43" s="473"/>
    </row>
    <row r="44" spans="1:21" s="113" customFormat="1" ht="21.75" customHeight="1" x14ac:dyDescent="0.25">
      <c r="A44" s="57"/>
      <c r="B44" s="58"/>
      <c r="C44" s="414"/>
      <c r="D44" s="414"/>
      <c r="E44" s="415"/>
      <c r="F44" s="306"/>
      <c r="G44" s="61"/>
      <c r="H44" s="166" t="s">
        <v>262</v>
      </c>
      <c r="I44" s="165" t="str">
        <f>Text!$C$187</f>
        <v xml:space="preserve">Total </v>
      </c>
      <c r="J44" s="166" t="str">
        <f>IF(AND(J26="",J43="",J42="",J41="",J40="",J39="",J27="",J28="",J29="",J30="",J31="",J32="",J33="",J34="",J35="",J36="",J37="",J38=""),"",SUM($J$26:$J$43))</f>
        <v/>
      </c>
      <c r="K44" s="162" t="str">
        <f>IF(AND(J44&lt;&gt;"",J44=J19),"ü",IF(L44&lt;&gt;"","!","û"))</f>
        <v>û</v>
      </c>
      <c r="L44" s="428"/>
      <c r="M44" s="470" t="e">
        <f>IF(VLOOKUP($B$14&amp;$C$14&amp;$D$15&amp;E33&amp;$F$14,'Historic Data'!$A:$B,2,FALSE)=-999,"-",VLOOKUP($B$14&amp;$C$14&amp;$D$15&amp;E33&amp;$F$14,'Historic Data'!$A:$B,2,FALSE))</f>
        <v>#N/A</v>
      </c>
      <c r="N44" s="162" t="e">
        <f>IF(OR(J44="",M44="-"),"ü",IF(AND(J44&lt;=M44+M44*0.2,J44&gt;=M44-M44*0.2),"ü",IF($O44="","!","!")))</f>
        <v>#N/A</v>
      </c>
      <c r="O44" s="428"/>
      <c r="P44" s="325"/>
      <c r="Q44" s="8"/>
      <c r="R44" s="471"/>
      <c r="S44" s="472"/>
      <c r="T44" s="472"/>
      <c r="U44" s="473"/>
    </row>
    <row r="45" spans="1:21" s="113" customFormat="1" ht="12.75" customHeight="1" x14ac:dyDescent="0.25">
      <c r="A45" s="57"/>
      <c r="B45" s="58"/>
      <c r="C45" s="414"/>
      <c r="D45" s="414"/>
      <c r="E45" s="415"/>
      <c r="F45" s="306"/>
      <c r="G45" s="61"/>
      <c r="H45" s="61"/>
      <c r="I45" s="61"/>
      <c r="J45" s="61"/>
      <c r="K45" s="61"/>
      <c r="L45" s="61"/>
      <c r="M45" s="154"/>
      <c r="N45" s="154"/>
      <c r="O45" s="61"/>
      <c r="P45" s="325"/>
      <c r="Q45" s="8"/>
    </row>
    <row r="46" spans="1:21" ht="21" customHeight="1" x14ac:dyDescent="0.25">
      <c r="A46" s="8"/>
      <c r="H46" s="600" t="str">
        <f>Text!C70</f>
        <v>The total number of contacts received during the year where:</v>
      </c>
      <c r="I46" s="600"/>
      <c r="J46" s="600"/>
      <c r="K46" s="600"/>
      <c r="L46" s="600"/>
      <c r="M46" s="319"/>
      <c r="N46" s="319"/>
      <c r="O46" s="180"/>
      <c r="P46" s="122"/>
      <c r="Q46" s="8"/>
    </row>
    <row r="47" spans="1:21" ht="9" customHeight="1" x14ac:dyDescent="0.25">
      <c r="A47" s="8"/>
      <c r="I47" s="144"/>
      <c r="J47" s="97"/>
      <c r="K47" s="103"/>
      <c r="L47" s="97"/>
      <c r="M47" s="412"/>
      <c r="N47" s="412"/>
      <c r="O47" s="97"/>
      <c r="P47" s="133"/>
      <c r="Q47" s="8"/>
    </row>
    <row r="48" spans="1:21" ht="24" customHeight="1" x14ac:dyDescent="0.25">
      <c r="A48" s="8"/>
      <c r="H48" s="149"/>
      <c r="I48" s="144"/>
      <c r="J48" s="156" t="str">
        <f>Text!$C$283</f>
        <v>2023-24</v>
      </c>
      <c r="K48" s="157" t="str">
        <f>Text!$C$284</f>
        <v>V1</v>
      </c>
      <c r="L48" s="158" t="str">
        <f>Text!$C$286</f>
        <v>V1 Comment</v>
      </c>
      <c r="M48" s="156" t="str">
        <f>Text!$C$282</f>
        <v>2022-23</v>
      </c>
      <c r="N48" s="157" t="str">
        <f>Text!$C$285</f>
        <v>V2</v>
      </c>
      <c r="O48" s="158" t="str">
        <f>Text!$C$289</f>
        <v>V2 Comment</v>
      </c>
      <c r="P48" s="117"/>
      <c r="Q48" s="8"/>
    </row>
    <row r="49" spans="1:18" ht="41.25" customHeight="1" x14ac:dyDescent="0.25">
      <c r="A49" s="8"/>
      <c r="H49" s="159" t="s">
        <v>265</v>
      </c>
      <c r="I49" s="160" t="str">
        <f>Text!C71</f>
        <v>Physical punishment by a parent or carer was one of several factors</v>
      </c>
      <c r="J49" s="246"/>
      <c r="K49" s="162" t="str">
        <f>IF(AND(J49&lt;&gt;"",J49&lt;=J19),"ü",IF(L49&lt;&gt;"","!","û"))</f>
        <v>û</v>
      </c>
      <c r="L49" s="428"/>
      <c r="M49" s="411" t="e">
        <f>IF(VLOOKUP($B$14&amp;$C$14&amp;$D$16&amp;E14&amp;$F$14,'Historic Data'!$A:$B,2,FALSE)=-999,"-",VLOOKUP($B$14&amp;$C$14&amp;$D$16&amp;E14&amp;$F$14,'Historic Data'!$A:$B,2,FALSE))</f>
        <v>#N/A</v>
      </c>
      <c r="N49" s="162" t="e">
        <f>IF(OR(J49="",M49="-"),"ü", IF(M49="-","ü",IF(ABS(M49-J49)&lt;=50,"ü", IF(AND(J49&lt;=M49+M49*0.2,J49&gt;=M49-M49*0.2),"ü",IF($O49="","!","!")))))</f>
        <v>#N/A</v>
      </c>
      <c r="O49" s="428"/>
      <c r="P49" s="325"/>
      <c r="Q49" s="8"/>
      <c r="R49" s="110"/>
    </row>
    <row r="50" spans="1:18" ht="41.25" customHeight="1" x14ac:dyDescent="0.25">
      <c r="A50" s="8"/>
      <c r="H50" s="159" t="s">
        <v>266</v>
      </c>
      <c r="I50" s="160" t="str">
        <f>Text!C72</f>
        <v>Physical punishment by a parent or carer was the only factor</v>
      </c>
      <c r="J50" s="161"/>
      <c r="K50" s="162" t="str">
        <f>IF(AND(J50&lt;&gt;"",J50&lt;=J49),"ü",IF(L50&lt;&gt;"","!","û"))</f>
        <v>û</v>
      </c>
      <c r="L50" s="428"/>
      <c r="M50" s="411" t="e">
        <f>IF(VLOOKUP($B$14&amp;$C$14&amp;$D$16&amp;E15&amp;$F$14,'Historic Data'!$A:$B,2,FALSE)=-999,"-",VLOOKUP($B$14&amp;$C$14&amp;$D$16&amp;E15&amp;$F$14,'Historic Data'!$A:$B,2,FALSE))</f>
        <v>#N/A</v>
      </c>
      <c r="N50" s="162" t="e">
        <f>IF(OR(J50="",M50="-"),"ü", IF(M50="-","ü",IF(ABS(M50-J50)&lt;=50,"ü", IF(AND(J50&lt;=M50+M50*0.2,J50&gt;=M50-M50*0.2),"ü",IF($O50="","!","!")))))</f>
        <v>#N/A</v>
      </c>
      <c r="O50" s="428"/>
      <c r="P50" s="325"/>
      <c r="Q50" s="8"/>
      <c r="R50" s="110"/>
    </row>
    <row r="51" spans="1:18" ht="18.75" customHeight="1" x14ac:dyDescent="0.25">
      <c r="A51" s="8"/>
      <c r="J51" s="59"/>
      <c r="K51" s="104"/>
      <c r="Q51" s="8"/>
    </row>
    <row r="52" spans="1:18" ht="13.2" x14ac:dyDescent="0.25">
      <c r="A52" s="60"/>
      <c r="B52" s="60"/>
      <c r="C52" s="413"/>
      <c r="D52" s="413"/>
      <c r="E52" s="416"/>
      <c r="F52" s="413"/>
      <c r="G52" s="60"/>
      <c r="H52" s="145"/>
      <c r="I52" s="151"/>
      <c r="J52" s="8"/>
      <c r="K52" s="98"/>
      <c r="L52" s="8"/>
      <c r="M52" s="256"/>
      <c r="N52" s="8"/>
      <c r="O52" s="8"/>
      <c r="P52" s="8"/>
      <c r="Q52" s="8"/>
    </row>
    <row r="53" spans="1:18" ht="13.2" hidden="1" x14ac:dyDescent="0.25"/>
    <row r="54" spans="1:18" ht="13.2" hidden="1" x14ac:dyDescent="0.25"/>
    <row r="55" spans="1:18" ht="13.2" hidden="1" x14ac:dyDescent="0.25"/>
    <row r="56" spans="1:18" ht="13.2" hidden="1" x14ac:dyDescent="0.25"/>
    <row r="57" spans="1:18" ht="13.2" hidden="1" x14ac:dyDescent="0.25"/>
    <row r="58" spans="1:18" ht="13.2" hidden="1" x14ac:dyDescent="0.25"/>
    <row r="59" spans="1:18" ht="13.2" hidden="1" x14ac:dyDescent="0.25"/>
    <row r="60" spans="1:18" ht="13.2" hidden="1" x14ac:dyDescent="0.25"/>
    <row r="61" spans="1:18" ht="13.2" hidden="1" x14ac:dyDescent="0.25"/>
    <row r="62" spans="1:18" ht="13.2" hidden="1" x14ac:dyDescent="0.25"/>
    <row r="63" spans="1:18" ht="13.2" hidden="1" x14ac:dyDescent="0.25"/>
    <row r="64" spans="1:18" ht="13.2" hidden="1" x14ac:dyDescent="0.25"/>
    <row r="65" ht="13.2" hidden="1" x14ac:dyDescent="0.25"/>
    <row r="66" ht="13.2" hidden="1" x14ac:dyDescent="0.25"/>
    <row r="67" ht="13.2" hidden="1" x14ac:dyDescent="0.25"/>
    <row r="68" ht="13.2" hidden="1" x14ac:dyDescent="0.25"/>
    <row r="69" ht="13.2" hidden="1" x14ac:dyDescent="0.25"/>
    <row r="70" ht="13.2" hidden="1" x14ac:dyDescent="0.25"/>
    <row r="71" ht="13.2" hidden="1" x14ac:dyDescent="0.25"/>
    <row r="72" ht="13.2" hidden="1" x14ac:dyDescent="0.25"/>
    <row r="73" ht="13.2" hidden="1" x14ac:dyDescent="0.25"/>
    <row r="74" ht="13.2" hidden="1" x14ac:dyDescent="0.25"/>
    <row r="75" ht="13.2" hidden="1" x14ac:dyDescent="0.25"/>
    <row r="76" ht="13.2" hidden="1" x14ac:dyDescent="0.25"/>
    <row r="77" ht="13.2" hidden="1" x14ac:dyDescent="0.25"/>
    <row r="78" ht="13.2" hidden="1" x14ac:dyDescent="0.25"/>
    <row r="79" ht="13.2" hidden="1" x14ac:dyDescent="0.25"/>
    <row r="80" ht="13.2" hidden="1" x14ac:dyDescent="0.25"/>
    <row r="81" ht="13.2" hidden="1" x14ac:dyDescent="0.25"/>
    <row r="82" ht="13.2" hidden="1" x14ac:dyDescent="0.25"/>
    <row r="83" ht="13.2" hidden="1" x14ac:dyDescent="0.25"/>
    <row r="84" ht="13.2" hidden="1" x14ac:dyDescent="0.25"/>
    <row r="85" ht="13.2" hidden="1" x14ac:dyDescent="0.25"/>
    <row r="86" ht="13.2" hidden="1" x14ac:dyDescent="0.25"/>
    <row r="87" ht="13.2" hidden="1" x14ac:dyDescent="0.25"/>
    <row r="88" ht="13.2" hidden="1" x14ac:dyDescent="0.25"/>
    <row r="89" ht="13.2" hidden="1" x14ac:dyDescent="0.25"/>
    <row r="90" ht="13.2" hidden="1" x14ac:dyDescent="0.25"/>
    <row r="91" ht="13.2" hidden="1" x14ac:dyDescent="0.25"/>
    <row r="92" ht="13.2" hidden="1" x14ac:dyDescent="0.25"/>
    <row r="93" ht="13.2" hidden="1" x14ac:dyDescent="0.25"/>
    <row r="94" ht="13.2" hidden="1" x14ac:dyDescent="0.25"/>
    <row r="95" ht="13.2" hidden="1" x14ac:dyDescent="0.25"/>
    <row r="96" ht="13.2" hidden="1" x14ac:dyDescent="0.25"/>
    <row r="97" ht="13.2" hidden="1" x14ac:dyDescent="0.25"/>
    <row r="98" ht="13.2" hidden="1" x14ac:dyDescent="0.25"/>
    <row r="99" ht="13.2" hidden="1" x14ac:dyDescent="0.25"/>
    <row r="100" ht="13.2" hidden="1" x14ac:dyDescent="0.25"/>
    <row r="101" ht="13.2" hidden="1" x14ac:dyDescent="0.25"/>
    <row r="102" ht="13.2" hidden="1" x14ac:dyDescent="0.25"/>
    <row r="103" ht="13.2" hidden="1" x14ac:dyDescent="0.25"/>
    <row r="104" ht="13.2" hidden="1" x14ac:dyDescent="0.25"/>
    <row r="105" ht="13.2" hidden="1" x14ac:dyDescent="0.25"/>
    <row r="106" ht="13.2" hidden="1" x14ac:dyDescent="0.25"/>
    <row r="107" ht="13.2" hidden="1" x14ac:dyDescent="0.25"/>
    <row r="108" ht="13.2" hidden="1" x14ac:dyDescent="0.25"/>
    <row r="109" ht="13.2" hidden="1" x14ac:dyDescent="0.25"/>
    <row r="110" ht="13.2" hidden="1" x14ac:dyDescent="0.25"/>
    <row r="111" ht="13.2" hidden="1" x14ac:dyDescent="0.25"/>
    <row r="112" ht="13.2" hidden="1" x14ac:dyDescent="0.25"/>
    <row r="113" ht="13.2" hidden="1" x14ac:dyDescent="0.25"/>
    <row r="114" ht="13.2" hidden="1" x14ac:dyDescent="0.25"/>
    <row r="115" ht="13.2" hidden="1" x14ac:dyDescent="0.25"/>
    <row r="116" ht="13.2" hidden="1" x14ac:dyDescent="0.25"/>
    <row r="117" ht="13.2" hidden="1" x14ac:dyDescent="0.25"/>
    <row r="118" ht="13.2" hidden="1" x14ac:dyDescent="0.25"/>
    <row r="119" ht="13.2" hidden="1" x14ac:dyDescent="0.25"/>
    <row r="120" ht="13.2" hidden="1" x14ac:dyDescent="0.25"/>
    <row r="121" ht="13.2" hidden="1" x14ac:dyDescent="0.25"/>
    <row r="122" ht="13.2" hidden="1" x14ac:dyDescent="0.25"/>
    <row r="123" ht="13.2" hidden="1" x14ac:dyDescent="0.25"/>
    <row r="124" ht="13.2" hidden="1" x14ac:dyDescent="0.25"/>
    <row r="125" ht="13.2" hidden="1" x14ac:dyDescent="0.25"/>
    <row r="126" ht="13.2" hidden="1" x14ac:dyDescent="0.25"/>
    <row r="127" ht="13.2" hidden="1" x14ac:dyDescent="0.25"/>
    <row r="128" ht="13.2" hidden="1" x14ac:dyDescent="0.25"/>
    <row r="129" ht="13.2" hidden="1" x14ac:dyDescent="0.25"/>
    <row r="130" ht="13.2" hidden="1" x14ac:dyDescent="0.25"/>
    <row r="131" ht="13.2" hidden="1" x14ac:dyDescent="0.25"/>
    <row r="132" ht="13.2" hidden="1" x14ac:dyDescent="0.25"/>
    <row r="133" ht="13.2" hidden="1" x14ac:dyDescent="0.25"/>
    <row r="134" ht="13.2" hidden="1" x14ac:dyDescent="0.25"/>
    <row r="135" ht="13.2" hidden="1" x14ac:dyDescent="0.25"/>
    <row r="136" ht="13.2" hidden="1" x14ac:dyDescent="0.25"/>
    <row r="137" ht="13.2" hidden="1" x14ac:dyDescent="0.25"/>
    <row r="138" ht="13.2" hidden="1" x14ac:dyDescent="0.25"/>
    <row r="139" ht="13.2" hidden="1" x14ac:dyDescent="0.25"/>
    <row r="140" ht="13.2" hidden="1" x14ac:dyDescent="0.25"/>
    <row r="141" ht="13.2" hidden="1" x14ac:dyDescent="0.25"/>
    <row r="142" ht="13.2" hidden="1" x14ac:dyDescent="0.25"/>
    <row r="143" ht="13.2" hidden="1" x14ac:dyDescent="0.25"/>
    <row r="144" ht="13.2" hidden="1" x14ac:dyDescent="0.25"/>
    <row r="145" ht="13.2" hidden="1" x14ac:dyDescent="0.25"/>
    <row r="146" ht="13.2" hidden="1" x14ac:dyDescent="0.25"/>
    <row r="147" ht="13.2" hidden="1" x14ac:dyDescent="0.25"/>
    <row r="148" ht="13.2" hidden="1" x14ac:dyDescent="0.25"/>
    <row r="149" ht="13.2" hidden="1" x14ac:dyDescent="0.25"/>
    <row r="150" ht="13.2" hidden="1" x14ac:dyDescent="0.25"/>
    <row r="151" ht="13.2" hidden="1" x14ac:dyDescent="0.25"/>
    <row r="152" ht="13.2" hidden="1" x14ac:dyDescent="0.25"/>
    <row r="153" ht="13.2" hidden="1" x14ac:dyDescent="0.25"/>
    <row r="154" ht="13.2" hidden="1" x14ac:dyDescent="0.25"/>
    <row r="155" ht="13.2" hidden="1" x14ac:dyDescent="0.25"/>
    <row r="156" ht="13.2" hidden="1" x14ac:dyDescent="0.25"/>
    <row r="157" ht="13.2" hidden="1" x14ac:dyDescent="0.25"/>
    <row r="158" ht="13.2" hidden="1" x14ac:dyDescent="0.25"/>
    <row r="159" ht="13.2" hidden="1" x14ac:dyDescent="0.25"/>
    <row r="160" ht="13.2" hidden="1" x14ac:dyDescent="0.25"/>
    <row r="161" ht="13.2" hidden="1" x14ac:dyDescent="0.25"/>
    <row r="162" ht="13.2" hidden="1" x14ac:dyDescent="0.25"/>
    <row r="163" ht="13.2" hidden="1" x14ac:dyDescent="0.25"/>
    <row r="164" ht="13.2" hidden="1" x14ac:dyDescent="0.25"/>
    <row r="165" ht="13.2" hidden="1" x14ac:dyDescent="0.25"/>
    <row r="166" ht="13.2" hidden="1" x14ac:dyDescent="0.25"/>
    <row r="167" ht="13.2" hidden="1" x14ac:dyDescent="0.25"/>
    <row r="168" ht="13.2" hidden="1" x14ac:dyDescent="0.25"/>
    <row r="169" ht="13.2" hidden="1" x14ac:dyDescent="0.25"/>
    <row r="170" ht="13.2" hidden="1" x14ac:dyDescent="0.25"/>
    <row r="171" ht="13.2" hidden="1" x14ac:dyDescent="0.25"/>
    <row r="172" ht="13.2" hidden="1" x14ac:dyDescent="0.25"/>
    <row r="173" ht="13.2" hidden="1" x14ac:dyDescent="0.25"/>
    <row r="174" ht="13.2" hidden="1" x14ac:dyDescent="0.25"/>
    <row r="175" ht="13.2" hidden="1" x14ac:dyDescent="0.25"/>
    <row r="176" ht="13.2" hidden="1" x14ac:dyDescent="0.25"/>
    <row r="177" ht="13.2" hidden="1" x14ac:dyDescent="0.25"/>
    <row r="178" ht="13.2" hidden="1" x14ac:dyDescent="0.25"/>
    <row r="179" ht="13.2" hidden="1" x14ac:dyDescent="0.25"/>
    <row r="180" ht="13.2" hidden="1" x14ac:dyDescent="0.25"/>
    <row r="181" ht="13.2" hidden="1" x14ac:dyDescent="0.25"/>
    <row r="182" ht="13.2" hidden="1" x14ac:dyDescent="0.25"/>
    <row r="183" ht="13.2" hidden="1" x14ac:dyDescent="0.25"/>
    <row r="184" ht="13.2" hidden="1" x14ac:dyDescent="0.25"/>
    <row r="185" ht="13.2" hidden="1" x14ac:dyDescent="0.25"/>
    <row r="186" ht="13.2" hidden="1" x14ac:dyDescent="0.25"/>
    <row r="187" ht="13.2" hidden="1" x14ac:dyDescent="0.25"/>
    <row r="188" ht="13.2" hidden="1" x14ac:dyDescent="0.25"/>
    <row r="189" ht="13.2" hidden="1" x14ac:dyDescent="0.25"/>
    <row r="190" ht="13.2" hidden="1" x14ac:dyDescent="0.25"/>
    <row r="191" ht="13.2" hidden="1" x14ac:dyDescent="0.25"/>
    <row r="192" ht="13.2" hidden="1" x14ac:dyDescent="0.25"/>
    <row r="193" ht="13.2" hidden="1" x14ac:dyDescent="0.25"/>
    <row r="194" ht="13.2" hidden="1" x14ac:dyDescent="0.25"/>
    <row r="195" ht="13.2" hidden="1" x14ac:dyDescent="0.25"/>
    <row r="196" ht="13.2" hidden="1" x14ac:dyDescent="0.25"/>
    <row r="197" ht="13.2" hidden="1" x14ac:dyDescent="0.25"/>
    <row r="198" ht="13.2" hidden="1" x14ac:dyDescent="0.25"/>
    <row r="199" ht="13.2" hidden="1" x14ac:dyDescent="0.25"/>
    <row r="200" ht="13.2" hidden="1" x14ac:dyDescent="0.25"/>
    <row r="201" ht="13.2" hidden="1" x14ac:dyDescent="0.25"/>
    <row r="202" ht="13.2" hidden="1" x14ac:dyDescent="0.25"/>
    <row r="203" ht="13.2" hidden="1" x14ac:dyDescent="0.25"/>
    <row r="204" ht="13.2" hidden="1" x14ac:dyDescent="0.25"/>
    <row r="205" ht="13.2" hidden="1" x14ac:dyDescent="0.25"/>
    <row r="206" ht="13.2" hidden="1" x14ac:dyDescent="0.25"/>
    <row r="207" ht="13.2" hidden="1" x14ac:dyDescent="0.25"/>
    <row r="208" ht="13.2" hidden="1" x14ac:dyDescent="0.25"/>
    <row r="209" ht="13.2" hidden="1" x14ac:dyDescent="0.25"/>
    <row r="210" ht="13.2" hidden="1" x14ac:dyDescent="0.25"/>
    <row r="211" ht="13.2" hidden="1" x14ac:dyDescent="0.25"/>
    <row r="212" ht="13.2" hidden="1" x14ac:dyDescent="0.25"/>
    <row r="213" ht="13.2" hidden="1" x14ac:dyDescent="0.25"/>
    <row r="214" ht="13.2" hidden="1" x14ac:dyDescent="0.25"/>
    <row r="215" ht="13.2" hidden="1" x14ac:dyDescent="0.25"/>
    <row r="216" ht="13.2" hidden="1" x14ac:dyDescent="0.25"/>
    <row r="217" ht="13.2" hidden="1" x14ac:dyDescent="0.25"/>
    <row r="218" ht="13.2" hidden="1" x14ac:dyDescent="0.25"/>
    <row r="219" ht="13.2" hidden="1" x14ac:dyDescent="0.25"/>
    <row r="220" ht="13.2" hidden="1" x14ac:dyDescent="0.25"/>
    <row r="221" ht="13.2" hidden="1" x14ac:dyDescent="0.25"/>
    <row r="222" ht="13.2" hidden="1" x14ac:dyDescent="0.25"/>
    <row r="223" ht="13.2" hidden="1" x14ac:dyDescent="0.25"/>
    <row r="224" ht="13.2" hidden="1" x14ac:dyDescent="0.25"/>
    <row r="225" ht="13.2" hidden="1" x14ac:dyDescent="0.25"/>
    <row r="226" ht="13.2" hidden="1" x14ac:dyDescent="0.25"/>
    <row r="227" ht="13.2" hidden="1" x14ac:dyDescent="0.25"/>
    <row r="228" ht="13.2" hidden="1" x14ac:dyDescent="0.25"/>
    <row r="229" ht="13.2" hidden="1" x14ac:dyDescent="0.25"/>
    <row r="230" ht="13.2" hidden="1" x14ac:dyDescent="0.25"/>
    <row r="231" ht="13.2" hidden="1" x14ac:dyDescent="0.25"/>
    <row r="232" ht="13.2" hidden="1" x14ac:dyDescent="0.25"/>
    <row r="233" ht="13.2" hidden="1" x14ac:dyDescent="0.25"/>
    <row r="234" ht="13.2" hidden="1" x14ac:dyDescent="0.25"/>
    <row r="235" ht="13.2" hidden="1" x14ac:dyDescent="0.25"/>
    <row r="236" ht="13.2" hidden="1" x14ac:dyDescent="0.25"/>
    <row r="237" ht="13.2" hidden="1" x14ac:dyDescent="0.25"/>
    <row r="238" ht="13.2" hidden="1" x14ac:dyDescent="0.25"/>
    <row r="239" ht="13.2" hidden="1" x14ac:dyDescent="0.25"/>
    <row r="240" ht="13.2" hidden="1" x14ac:dyDescent="0.25"/>
    <row r="241" ht="13.2" hidden="1" x14ac:dyDescent="0.25"/>
    <row r="242" ht="13.2" hidden="1" x14ac:dyDescent="0.25"/>
    <row r="243" ht="13.2" hidden="1" x14ac:dyDescent="0.25"/>
    <row r="244" ht="13.2" hidden="1" x14ac:dyDescent="0.25"/>
    <row r="245" ht="13.2" hidden="1" x14ac:dyDescent="0.25"/>
    <row r="246" ht="13.2" hidden="1" x14ac:dyDescent="0.25"/>
    <row r="247" ht="13.2" hidden="1" x14ac:dyDescent="0.25"/>
    <row r="248" ht="13.2" hidden="1" x14ac:dyDescent="0.25"/>
    <row r="249" ht="13.2" hidden="1" x14ac:dyDescent="0.25"/>
    <row r="250" ht="13.2" hidden="1" x14ac:dyDescent="0.25"/>
    <row r="251" ht="13.2" hidden="1" x14ac:dyDescent="0.25"/>
    <row r="252" ht="13.2" hidden="1" x14ac:dyDescent="0.25"/>
    <row r="253" ht="13.2" hidden="1" x14ac:dyDescent="0.25"/>
    <row r="254" ht="13.2" hidden="1" x14ac:dyDescent="0.25"/>
    <row r="255" ht="13.2" hidden="1" x14ac:dyDescent="0.25"/>
    <row r="256" ht="13.2" hidden="1" x14ac:dyDescent="0.25"/>
    <row r="257" ht="13.2" hidden="1" x14ac:dyDescent="0.25"/>
    <row r="258" ht="13.2" hidden="1" x14ac:dyDescent="0.25"/>
    <row r="259" ht="13.2" hidden="1" x14ac:dyDescent="0.25"/>
    <row r="260" ht="13.2" hidden="1" x14ac:dyDescent="0.25"/>
    <row r="261" ht="13.2" hidden="1" x14ac:dyDescent="0.25"/>
    <row r="262" ht="13.2" hidden="1" x14ac:dyDescent="0.25"/>
    <row r="263" ht="13.2" hidden="1" x14ac:dyDescent="0.25"/>
    <row r="264" ht="13.2" hidden="1" x14ac:dyDescent="0.25"/>
    <row r="265" ht="13.2" hidden="1" x14ac:dyDescent="0.25"/>
    <row r="266" ht="13.2" hidden="1" x14ac:dyDescent="0.25"/>
    <row r="267" ht="13.2" hidden="1" x14ac:dyDescent="0.25"/>
    <row r="268" ht="13.2" hidden="1" x14ac:dyDescent="0.25"/>
    <row r="269" ht="13.2" hidden="1" x14ac:dyDescent="0.25"/>
    <row r="270" ht="13.2" hidden="1" x14ac:dyDescent="0.25"/>
    <row r="271" ht="13.2" hidden="1" x14ac:dyDescent="0.25"/>
    <row r="272" ht="13.2" hidden="1" x14ac:dyDescent="0.25"/>
    <row r="273" ht="13.2" hidden="1" x14ac:dyDescent="0.25"/>
    <row r="274" ht="13.2" hidden="1" x14ac:dyDescent="0.25"/>
    <row r="275" ht="13.2" hidden="1" x14ac:dyDescent="0.25"/>
    <row r="276" ht="13.2" hidden="1" x14ac:dyDescent="0.25"/>
    <row r="277" ht="13.2" hidden="1" x14ac:dyDescent="0.25"/>
    <row r="278" ht="13.2" hidden="1" x14ac:dyDescent="0.25"/>
    <row r="279" ht="13.2" hidden="1" x14ac:dyDescent="0.25"/>
    <row r="280" ht="13.2" hidden="1" x14ac:dyDescent="0.25"/>
    <row r="281" ht="13.2" hidden="1" x14ac:dyDescent="0.25"/>
    <row r="282" ht="13.2" hidden="1" x14ac:dyDescent="0.25"/>
    <row r="283" ht="13.2" hidden="1" x14ac:dyDescent="0.25"/>
    <row r="284" ht="13.2" hidden="1" x14ac:dyDescent="0.25"/>
    <row r="285" ht="13.2" hidden="1" x14ac:dyDescent="0.25"/>
    <row r="286" ht="13.2" hidden="1" x14ac:dyDescent="0.25"/>
    <row r="287" ht="13.2" hidden="1" x14ac:dyDescent="0.25"/>
    <row r="288" ht="13.2" hidden="1" x14ac:dyDescent="0.25"/>
    <row r="289" ht="13.2" hidden="1" x14ac:dyDescent="0.25"/>
    <row r="290" ht="13.2" hidden="1" x14ac:dyDescent="0.25"/>
    <row r="291" ht="13.2" hidden="1" x14ac:dyDescent="0.25"/>
    <row r="292" ht="13.2" hidden="1" x14ac:dyDescent="0.25"/>
    <row r="293" ht="13.2" hidden="1" x14ac:dyDescent="0.25"/>
    <row r="294" ht="13.2" hidden="1" x14ac:dyDescent="0.25"/>
    <row r="295" ht="13.2" hidden="1" x14ac:dyDescent="0.25"/>
    <row r="296" ht="13.2" hidden="1" x14ac:dyDescent="0.25"/>
    <row r="297" ht="13.2" hidden="1" x14ac:dyDescent="0.25"/>
    <row r="298" ht="13.2" hidden="1" x14ac:dyDescent="0.25"/>
    <row r="299" ht="13.2" hidden="1" x14ac:dyDescent="0.25"/>
    <row r="300" ht="13.2" hidden="1" x14ac:dyDescent="0.25"/>
    <row r="301" ht="13.2" hidden="1" x14ac:dyDescent="0.25"/>
    <row r="302" ht="13.2" hidden="1" x14ac:dyDescent="0.25"/>
    <row r="303" ht="13.2" hidden="1" x14ac:dyDescent="0.25"/>
    <row r="304" ht="13.2" hidden="1" x14ac:dyDescent="0.25"/>
    <row r="305" ht="13.2" hidden="1" x14ac:dyDescent="0.25"/>
    <row r="306" ht="13.2" hidden="1" x14ac:dyDescent="0.25"/>
    <row r="307" ht="13.2" hidden="1" x14ac:dyDescent="0.25"/>
    <row r="308" ht="13.2" hidden="1" x14ac:dyDescent="0.25"/>
    <row r="309" ht="13.2" hidden="1" x14ac:dyDescent="0.25"/>
    <row r="310" ht="13.2" hidden="1" x14ac:dyDescent="0.25"/>
    <row r="311" ht="13.2" hidden="1" x14ac:dyDescent="0.25"/>
    <row r="312" ht="13.2" hidden="1" x14ac:dyDescent="0.25"/>
    <row r="313" ht="13.2" hidden="1" x14ac:dyDescent="0.25"/>
    <row r="314" ht="13.2" hidden="1" x14ac:dyDescent="0.25"/>
    <row r="315" ht="13.2" hidden="1" x14ac:dyDescent="0.25"/>
    <row r="316" ht="13.2" hidden="1" x14ac:dyDescent="0.25"/>
    <row r="317" ht="13.2" hidden="1" x14ac:dyDescent="0.25"/>
    <row r="318" ht="13.2" hidden="1" x14ac:dyDescent="0.25"/>
    <row r="319" ht="13.2" hidden="1" x14ac:dyDescent="0.25"/>
    <row r="320" ht="13.2" hidden="1" x14ac:dyDescent="0.25"/>
    <row r="321" ht="13.2" hidden="1" x14ac:dyDescent="0.25"/>
    <row r="322" ht="13.2" hidden="1" x14ac:dyDescent="0.25"/>
    <row r="323" ht="13.2" hidden="1" x14ac:dyDescent="0.25"/>
    <row r="324" ht="13.2" hidden="1" x14ac:dyDescent="0.25"/>
    <row r="325" ht="13.2" hidden="1" x14ac:dyDescent="0.25"/>
    <row r="326" ht="13.2" hidden="1" x14ac:dyDescent="0.25"/>
    <row r="327" ht="13.2" hidden="1" x14ac:dyDescent="0.25"/>
    <row r="328" ht="13.2" hidden="1" x14ac:dyDescent="0.25"/>
    <row r="329" ht="13.2" hidden="1" x14ac:dyDescent="0.25"/>
    <row r="330" ht="13.2" hidden="1" x14ac:dyDescent="0.25"/>
    <row r="331" ht="13.2" hidden="1" x14ac:dyDescent="0.25"/>
    <row r="332" ht="13.2" hidden="1" x14ac:dyDescent="0.25"/>
    <row r="333" ht="13.2" hidden="1" x14ac:dyDescent="0.25"/>
    <row r="334" ht="13.2" hidden="1" x14ac:dyDescent="0.25"/>
    <row r="335" ht="13.2" hidden="1" x14ac:dyDescent="0.25"/>
    <row r="336" ht="13.2" hidden="1" x14ac:dyDescent="0.25"/>
    <row r="337" ht="13.2" hidden="1" x14ac:dyDescent="0.25"/>
    <row r="338" ht="13.2" hidden="1" x14ac:dyDescent="0.25"/>
    <row r="339" ht="13.2" hidden="1" x14ac:dyDescent="0.25"/>
    <row r="340" ht="13.2" hidden="1" x14ac:dyDescent="0.25"/>
    <row r="341" ht="13.2" hidden="1" x14ac:dyDescent="0.25"/>
    <row r="342" ht="13.2" hidden="1" x14ac:dyDescent="0.25"/>
    <row r="343" ht="13.2" hidden="1" x14ac:dyDescent="0.25"/>
    <row r="344" ht="13.2" hidden="1" x14ac:dyDescent="0.25"/>
    <row r="345" ht="13.2" hidden="1" x14ac:dyDescent="0.25"/>
    <row r="346" ht="13.2" hidden="1" x14ac:dyDescent="0.25"/>
    <row r="347" ht="13.2" hidden="1" x14ac:dyDescent="0.25"/>
    <row r="348" ht="13.2" hidden="1" x14ac:dyDescent="0.25"/>
    <row r="349" ht="13.2" hidden="1" x14ac:dyDescent="0.25"/>
    <row r="350" ht="13.2" hidden="1" x14ac:dyDescent="0.25"/>
    <row r="351" ht="13.2" hidden="1" x14ac:dyDescent="0.25"/>
    <row r="352" ht="13.2" hidden="1" x14ac:dyDescent="0.25"/>
    <row r="353" ht="13.2" hidden="1" x14ac:dyDescent="0.25"/>
    <row r="354" ht="13.2" hidden="1" x14ac:dyDescent="0.25"/>
    <row r="355" ht="13.2" hidden="1" x14ac:dyDescent="0.25"/>
    <row r="356" ht="13.2" hidden="1" x14ac:dyDescent="0.25"/>
    <row r="357" ht="13.2" hidden="1" x14ac:dyDescent="0.25"/>
    <row r="358" ht="13.2" hidden="1" x14ac:dyDescent="0.25"/>
  </sheetData>
  <sheetProtection algorithmName="SHA-512" hashValue="CbCtxTiJFs1Y9VK7N9TD+JInmYwmVXAguKgaCmjnVGikANkG/rT0JL7Q//KvFBzgH8N0s+XY50WXhrt93PPaPg==" saltValue="zxGNIO124Vwn2MDpPsTI9A==" spinCount="100000" sheet="1" objects="1" scenarios="1"/>
  <dataConsolidate/>
  <mergeCells count="4">
    <mergeCell ref="H46:L46"/>
    <mergeCell ref="H9:O9"/>
    <mergeCell ref="H3:L4"/>
    <mergeCell ref="H23:O23"/>
  </mergeCells>
  <conditionalFormatting sqref="K19:K21 K26:K44">
    <cfRule type="cellIs" dxfId="137" priority="9" stopIfTrue="1" operator="equal">
      <formula>"!"</formula>
    </cfRule>
    <cfRule type="cellIs" dxfId="136" priority="10" stopIfTrue="1" operator="equal">
      <formula>"ü"</formula>
    </cfRule>
  </conditionalFormatting>
  <conditionalFormatting sqref="K49:K50">
    <cfRule type="cellIs" dxfId="135" priority="7" stopIfTrue="1" operator="equal">
      <formula>"!"</formula>
    </cfRule>
    <cfRule type="cellIs" dxfId="134" priority="8" stopIfTrue="1" operator="equal">
      <formula>"ü"</formula>
    </cfRule>
  </conditionalFormatting>
  <conditionalFormatting sqref="N19:N21 N26:N44 N49:N50">
    <cfRule type="cellIs" dxfId="133" priority="5" stopIfTrue="1" operator="equal">
      <formula>"!"</formula>
    </cfRule>
    <cfRule type="cellIs" dxfId="132" priority="6" stopIfTrue="1" operator="equal">
      <formula>"ü"</formula>
    </cfRule>
  </conditionalFormatting>
  <dataValidations count="3">
    <dataValidation allowBlank="1" showInputMessage="1" showErrorMessage="1" promptTitle="Dilysu / Validation:" prompt="Dylai'r gwerth hwn fod yn hafal i CH/001._x000a__x000a_This value should be equal to CH/001." sqref="K44" xr:uid="{00000000-0002-0000-0700-000000000000}"/>
    <dataValidation allowBlank="1" showInputMessage="1" showErrorMessage="1" promptTitle="Dilysu / Validation:" prompt="Dylai'r gwerth hyn bod yn llai na neu'n hafal i CH/001._x000a__x000a_This value should be less than or equal to CH/001." sqref="K49 K20:K21" xr:uid="{00000000-0002-0000-0700-000001000000}"/>
    <dataValidation allowBlank="1" showInputMessage="1" showErrorMessage="1" promptTitle="Dilysu / Validation:" prompt="Dylai'r gwerth hyn bod yn llai na neu'n hafal i CH/005a._x000a__x000a_This value should be less than or equal to CH/005a." sqref="K50" xr:uid="{00000000-0002-0000-0700-000003000000}"/>
  </dataValidations>
  <hyperlinks>
    <hyperlink ref="O4" location="'CH2'!A1" display="'CH2'!A1" xr:uid="{00000000-0004-0000-0700-000000000000}"/>
    <hyperlink ref="O3" location="'Table 1 Referrals'!A1" display="'Table 1 Referrals'!A1" xr:uid="{00000000-0004-0000-0700-000001000000}"/>
    <hyperlink ref="O5" location="Home!A1" display="Home!A1" xr:uid="{00000000-0004-0000-0700-000002000000}"/>
  </hyperlinks>
  <pageMargins left="0.70866141732283472" right="0.70866141732283472" top="0.74803149606299213" bottom="0.74803149606299213" header="0.31496062992125984" footer="0.31496062992125984"/>
  <pageSetup paperSize="9" scale="45"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pageSetUpPr fitToPage="1"/>
  </sheetPr>
  <dimension ref="A1:IU79"/>
  <sheetViews>
    <sheetView showGridLines="0" showRowColHeaders="0" zoomScale="88" zoomScaleNormal="88" workbookViewId="0">
      <selection activeCell="D5" sqref="D5"/>
    </sheetView>
  </sheetViews>
  <sheetFormatPr defaultColWidth="0" defaultRowHeight="13.2" zeroHeight="1" x14ac:dyDescent="0.25"/>
  <cols>
    <col min="1" max="1" width="4" customWidth="1"/>
    <col min="2" max="2" width="3.6640625" hidden="1" customWidth="1"/>
    <col min="3" max="3" width="4" style="59" customWidth="1"/>
    <col min="4" max="4" width="11.5546875" customWidth="1"/>
    <col min="5" max="5" width="40.6640625" style="304" customWidth="1"/>
    <col min="6" max="6" width="10.33203125" customWidth="1"/>
    <col min="7" max="7" width="7.5546875" customWidth="1"/>
    <col min="8" max="8" width="37.88671875" style="83" customWidth="1"/>
    <col min="9" max="9" width="10.44140625" customWidth="1"/>
    <col min="10" max="10" width="7.5546875" customWidth="1"/>
    <col min="11" max="11" width="43.88671875" customWidth="1"/>
    <col min="12" max="13" width="4" customWidth="1"/>
    <col min="14" max="14" width="43.88671875" style="112" hidden="1" customWidth="1"/>
    <col min="15" max="16" width="4" style="112" hidden="1" customWidth="1"/>
    <col min="17" max="65" width="9.88671875" style="112" hidden="1" customWidth="1"/>
    <col min="66" max="254" width="9.88671875" hidden="1" customWidth="1"/>
    <col min="255" max="255" width="0" hidden="1" customWidth="1"/>
    <col min="256" max="16384" width="9.109375" hidden="1"/>
  </cols>
  <sheetData>
    <row r="1" spans="1:65" x14ac:dyDescent="0.25">
      <c r="A1" s="8"/>
      <c r="B1" s="8"/>
      <c r="C1" s="8"/>
      <c r="D1" s="8"/>
      <c r="E1" s="464"/>
      <c r="F1" s="8"/>
      <c r="G1" s="8"/>
      <c r="H1" s="82"/>
      <c r="I1" s="8"/>
      <c r="J1" s="8"/>
      <c r="K1" s="8"/>
      <c r="L1" s="8"/>
      <c r="M1" s="8"/>
    </row>
    <row r="2" spans="1:65" ht="7.5" customHeight="1" x14ac:dyDescent="0.25">
      <c r="A2" s="8"/>
      <c r="M2" s="8"/>
    </row>
    <row r="3" spans="1:65" ht="15.75" customHeight="1" x14ac:dyDescent="0.25">
      <c r="A3" s="8"/>
      <c r="D3" s="601" t="str">
        <f>Text!C280</f>
        <v>Children: Social Services Performance and Improvement Framework, 2023-24</v>
      </c>
      <c r="E3" s="601"/>
      <c r="F3" s="601"/>
      <c r="G3" s="601"/>
      <c r="H3" s="601"/>
      <c r="K3" s="203" t="str">
        <f>Home!R20</f>
        <v>Please select</v>
      </c>
      <c r="M3" s="8"/>
    </row>
    <row r="4" spans="1:65" ht="13.5" customHeight="1" x14ac:dyDescent="0.25">
      <c r="A4" s="8"/>
      <c r="D4" s="601"/>
      <c r="E4" s="601"/>
      <c r="F4" s="601"/>
      <c r="G4" s="601"/>
      <c r="H4" s="601"/>
      <c r="K4" s="63" t="str">
        <f>Text!C41</f>
        <v>Table 3 - Plans (CH3)</v>
      </c>
      <c r="M4" s="8"/>
    </row>
    <row r="5" spans="1:65" ht="16.8" x14ac:dyDescent="0.3">
      <c r="A5" s="8"/>
      <c r="D5" s="229"/>
      <c r="E5" s="460"/>
      <c r="F5" s="229"/>
      <c r="G5" s="229"/>
      <c r="K5" s="114" t="str">
        <f>Guidetext!$C$21</f>
        <v>Back to Home Page</v>
      </c>
      <c r="M5" s="8"/>
    </row>
    <row r="6" spans="1:65" ht="15.6" x14ac:dyDescent="0.3">
      <c r="A6" s="8"/>
      <c r="D6" s="147" t="str">
        <f>Text!C73</f>
        <v>Table 2: Assessments</v>
      </c>
      <c r="E6" s="461"/>
      <c r="F6" s="147"/>
      <c r="G6" s="147"/>
      <c r="H6" s="63"/>
      <c r="M6" s="8"/>
    </row>
    <row r="7" spans="1:65" ht="10.5" customHeight="1" x14ac:dyDescent="0.3">
      <c r="A7" s="8"/>
      <c r="D7" s="147"/>
      <c r="E7" s="461"/>
      <c r="F7" s="147"/>
      <c r="G7" s="147"/>
      <c r="H7" s="63"/>
      <c r="M7" s="8"/>
    </row>
    <row r="8" spans="1:65" ht="36" customHeight="1" x14ac:dyDescent="0.25">
      <c r="A8" s="8"/>
      <c r="D8" s="606" t="str">
        <f>Text!$C$290</f>
        <v>V2: Please use the comments boxes to explain any increases or decreases above 20% when comparing 2023-24 data with 2022-23 data.</v>
      </c>
      <c r="E8" s="606"/>
      <c r="F8" s="606"/>
      <c r="G8" s="606"/>
      <c r="H8" s="606"/>
      <c r="I8" s="606"/>
      <c r="J8" s="606"/>
      <c r="K8" s="606"/>
      <c r="M8" s="8"/>
    </row>
    <row r="9" spans="1:65" ht="15.6" x14ac:dyDescent="0.3">
      <c r="A9" s="8"/>
      <c r="D9" s="106"/>
      <c r="E9" s="465"/>
      <c r="F9" s="106"/>
      <c r="G9" s="106"/>
      <c r="M9" s="8"/>
      <c r="O9" s="194" t="s">
        <v>7</v>
      </c>
      <c r="P9" s="232">
        <f>COUNTIF($J$11:$J$60,O9)+COUNTIF($G$11:$G$60,O9)</f>
        <v>0</v>
      </c>
    </row>
    <row r="10" spans="1:65" ht="24" customHeight="1" x14ac:dyDescent="0.25">
      <c r="A10" s="8"/>
      <c r="D10" s="108"/>
      <c r="E10" s="322"/>
      <c r="F10" s="156" t="str">
        <f>Text!$C$283</f>
        <v>2023-24</v>
      </c>
      <c r="G10" s="157" t="str">
        <f>Text!$C$284</f>
        <v>V1</v>
      </c>
      <c r="H10" s="158" t="str">
        <f>Text!$C$286</f>
        <v>V1 Comment</v>
      </c>
      <c r="I10" s="156" t="str">
        <f>Text!$C$282</f>
        <v>2022-23</v>
      </c>
      <c r="J10" s="157" t="str">
        <f>Text!$C$285</f>
        <v>V2</v>
      </c>
      <c r="K10" s="158" t="str">
        <f>Text!$C$289</f>
        <v>V2 Comment</v>
      </c>
      <c r="M10" s="8"/>
      <c r="O10" s="194" t="s">
        <v>4</v>
      </c>
      <c r="P10" s="232">
        <f t="shared" ref="P10:P11" si="0">COUNTIF($J$11:$J$60,O10)+COUNTIF($G$11:$G$60,O10)</f>
        <v>1</v>
      </c>
      <c r="S10" s="419" t="s">
        <v>26</v>
      </c>
      <c r="T10" s="419" t="s">
        <v>27</v>
      </c>
      <c r="U10" s="419" t="s">
        <v>425</v>
      </c>
      <c r="V10" s="419" t="s">
        <v>426</v>
      </c>
      <c r="W10" s="419" t="s">
        <v>427</v>
      </c>
      <c r="X10" s="419"/>
    </row>
    <row r="11" spans="1:65" s="126" customFormat="1" ht="48" customHeight="1" x14ac:dyDescent="0.25">
      <c r="A11" s="125"/>
      <c r="C11" s="61"/>
      <c r="D11" s="159" t="s">
        <v>269</v>
      </c>
      <c r="E11" s="160" t="str">
        <f>Text!C74</f>
        <v>The number of new assessments completed for children during the year</v>
      </c>
      <c r="F11" s="161"/>
      <c r="G11" s="101" t="str">
        <f>IF(F11&lt;&gt;"","ü",IF(H11&lt;&gt;"","!","û"))</f>
        <v>û</v>
      </c>
      <c r="H11" s="428"/>
      <c r="I11" s="411" t="e">
        <f>IF(VLOOKUP($S$11&amp;$T$11&amp;$U$11&amp;V11&amp;$W$11,'Historic Data'!$A:$B,2,FALSE)=-999,"-",VLOOKUP($S$11&amp;$T$11&amp;$U$11&amp;V11&amp;$W$11,'Historic Data'!$A:$B,2,FALSE))</f>
        <v>#N/A</v>
      </c>
      <c r="J11" s="101" t="e">
        <f>IF(OR(F11="",I11="-"),"ü",IF(AND(F11&lt;=I11+I11*0.2,F11&gt;=I11-L20*0.2),"ü",IF($K11="","!","!")))</f>
        <v>#N/A</v>
      </c>
      <c r="K11" s="428"/>
      <c r="L11"/>
      <c r="M11" s="125"/>
      <c r="N11" s="429"/>
      <c r="O11" s="232" t="s">
        <v>3</v>
      </c>
      <c r="P11" s="232">
        <f t="shared" si="0"/>
        <v>19</v>
      </c>
      <c r="Q11" s="429"/>
      <c r="R11" s="429"/>
      <c r="S11" s="419">
        <v>202223</v>
      </c>
      <c r="T11" s="419">
        <f>Home!$Q$20</f>
        <v>0</v>
      </c>
      <c r="U11" s="419">
        <v>4</v>
      </c>
      <c r="V11" s="419">
        <v>1</v>
      </c>
      <c r="W11" s="419">
        <v>1</v>
      </c>
      <c r="X11" s="419"/>
      <c r="Y11" s="429"/>
      <c r="Z11" s="429"/>
      <c r="AA11" s="429"/>
      <c r="AB11" s="429"/>
      <c r="AC11" s="429"/>
      <c r="AD11" s="429"/>
      <c r="AE11" s="429"/>
      <c r="AF11" s="429"/>
      <c r="AG11" s="429"/>
      <c r="AH11" s="429"/>
      <c r="AI11" s="429"/>
      <c r="AJ11" s="429"/>
      <c r="AK11" s="429"/>
      <c r="AL11" s="429"/>
      <c r="AM11" s="429"/>
      <c r="AN11" s="429"/>
      <c r="AO11" s="429"/>
      <c r="AP11" s="429"/>
      <c r="AQ11" s="429"/>
      <c r="AR11" s="429"/>
      <c r="AS11" s="429"/>
      <c r="AT11" s="429"/>
      <c r="AU11" s="429"/>
      <c r="AV11" s="429"/>
      <c r="AW11" s="429"/>
      <c r="AX11" s="429"/>
      <c r="AY11" s="429"/>
      <c r="AZ11" s="429"/>
      <c r="BA11" s="429"/>
      <c r="BB11" s="429"/>
      <c r="BC11" s="429"/>
      <c r="BD11" s="429"/>
      <c r="BE11" s="429"/>
      <c r="BF11" s="429"/>
      <c r="BG11" s="429"/>
      <c r="BH11" s="429"/>
      <c r="BI11" s="429"/>
      <c r="BJ11" s="429"/>
      <c r="BK11" s="429"/>
      <c r="BL11" s="429"/>
      <c r="BM11" s="429"/>
    </row>
    <row r="12" spans="1:65" s="126" customFormat="1" ht="48" hidden="1" customHeight="1" x14ac:dyDescent="0.25">
      <c r="A12" s="125"/>
      <c r="C12" s="61"/>
      <c r="D12" s="159" t="s">
        <v>866</v>
      </c>
      <c r="E12" s="160" t="str">
        <f>Text!C75</f>
        <v>Of those, the number of new comprehensive assessments completed for children during the year</v>
      </c>
      <c r="F12" s="161">
        <v>0</v>
      </c>
      <c r="G12" s="101" t="str">
        <f>IF(AND(F12&lt;&gt;"",F12&lt;=F11),"ü",IF(H12&lt;&gt;"","!","û"))</f>
        <v>ü</v>
      </c>
      <c r="H12" s="428"/>
      <c r="I12" s="411" t="e">
        <f>IF(VLOOKUP($S$11&amp;$T$11&amp;$U$11&amp;V12&amp;$W$11,'Historic Data'!$A:$B,2,FALSE)=-999,"-",VLOOKUP($S$11&amp;$T$11&amp;$U$11&amp;V12&amp;$W$11,'Historic Data'!$A:$B,2,FALSE))</f>
        <v>#N/A</v>
      </c>
      <c r="J12" s="101" t="e">
        <f>IF(OR(F12="",I12="-"),"ü",IF(AND(F12&lt;=I12+I12*0.2,F12&gt;=I12-L21*0.2),"ü",IF($K12="","!","!")))</f>
        <v>#N/A</v>
      </c>
      <c r="K12" s="428"/>
      <c r="L12"/>
      <c r="M12" s="125"/>
      <c r="N12" s="429"/>
      <c r="O12" s="234" t="s">
        <v>430</v>
      </c>
      <c r="P12" s="358">
        <f>(P9+P10)/SUM(P9:P11)</f>
        <v>0.05</v>
      </c>
      <c r="Q12" s="429"/>
      <c r="R12" s="429"/>
      <c r="S12" s="419"/>
      <c r="T12" s="419"/>
      <c r="U12" s="419">
        <v>5</v>
      </c>
      <c r="V12" s="419">
        <v>2</v>
      </c>
      <c r="W12" s="419"/>
      <c r="X12" s="419"/>
      <c r="Y12" s="429"/>
      <c r="Z12" s="429"/>
      <c r="AA12" s="429"/>
      <c r="AB12" s="429"/>
      <c r="AC12" s="429"/>
      <c r="AD12" s="429"/>
      <c r="AE12" s="429"/>
      <c r="AF12" s="429"/>
      <c r="AG12" s="429"/>
      <c r="AH12" s="429"/>
      <c r="AI12" s="429"/>
      <c r="AJ12" s="429"/>
      <c r="AK12" s="429"/>
      <c r="AL12" s="429"/>
      <c r="AM12" s="429"/>
      <c r="AN12" s="429"/>
      <c r="AO12" s="429"/>
      <c r="AP12" s="429"/>
      <c r="AQ12" s="429"/>
      <c r="AR12" s="429"/>
      <c r="AS12" s="429"/>
      <c r="AT12" s="429"/>
      <c r="AU12" s="429"/>
      <c r="AV12" s="429"/>
      <c r="AW12" s="429"/>
      <c r="AX12" s="429"/>
      <c r="AY12" s="429"/>
      <c r="AZ12" s="429"/>
      <c r="BA12" s="429"/>
      <c r="BB12" s="429"/>
      <c r="BC12" s="429"/>
      <c r="BD12" s="429"/>
      <c r="BE12" s="429"/>
      <c r="BF12" s="429"/>
      <c r="BG12" s="429"/>
      <c r="BH12" s="429"/>
      <c r="BI12" s="429"/>
      <c r="BJ12" s="429"/>
      <c r="BK12" s="429"/>
      <c r="BL12" s="429"/>
      <c r="BM12" s="429"/>
    </row>
    <row r="13" spans="1:65" s="126" customFormat="1" x14ac:dyDescent="0.25">
      <c r="A13" s="125"/>
      <c r="C13" s="61"/>
      <c r="D13" s="61"/>
      <c r="E13" s="304"/>
      <c r="F13" s="61"/>
      <c r="G13" s="61"/>
      <c r="H13" s="61"/>
      <c r="L13"/>
      <c r="M13" s="125"/>
      <c r="N13" s="429"/>
      <c r="O13" s="235"/>
      <c r="P13" s="235"/>
      <c r="Q13" s="429"/>
      <c r="R13" s="429"/>
      <c r="S13" s="419"/>
      <c r="T13" s="419"/>
      <c r="U13" s="419">
        <v>6</v>
      </c>
      <c r="V13" s="419">
        <v>3</v>
      </c>
      <c r="W13" s="419"/>
      <c r="X13" s="419"/>
      <c r="Y13" s="429"/>
      <c r="Z13" s="429"/>
      <c r="AA13" s="429"/>
      <c r="AB13" s="429"/>
      <c r="AC13" s="429"/>
      <c r="AD13" s="429"/>
      <c r="AE13" s="429"/>
      <c r="AF13" s="429"/>
      <c r="AG13" s="429"/>
      <c r="AH13" s="429"/>
      <c r="AI13" s="429"/>
      <c r="AJ13" s="429"/>
      <c r="AK13" s="429"/>
      <c r="AL13" s="429"/>
      <c r="AM13" s="429"/>
      <c r="AN13" s="429"/>
      <c r="AO13" s="429"/>
      <c r="AP13" s="429"/>
      <c r="AQ13" s="429"/>
      <c r="AR13" s="429"/>
      <c r="AS13" s="429"/>
      <c r="AT13" s="429"/>
      <c r="AU13" s="429"/>
      <c r="AV13" s="429"/>
      <c r="AW13" s="429"/>
      <c r="AX13" s="429"/>
      <c r="AY13" s="429"/>
      <c r="AZ13" s="429"/>
      <c r="BA13" s="429"/>
      <c r="BB13" s="429"/>
      <c r="BC13" s="429"/>
      <c r="BD13" s="429"/>
      <c r="BE13" s="429"/>
      <c r="BF13" s="429"/>
      <c r="BG13" s="429"/>
      <c r="BH13" s="429"/>
      <c r="BI13" s="429"/>
      <c r="BJ13" s="429"/>
      <c r="BK13" s="429"/>
      <c r="BL13" s="429"/>
      <c r="BM13" s="429"/>
    </row>
    <row r="14" spans="1:65" s="126" customFormat="1" ht="17.25" customHeight="1" x14ac:dyDescent="0.25">
      <c r="A14" s="125"/>
      <c r="C14" s="61"/>
      <c r="D14" s="602" t="str">
        <f>Text!C76</f>
        <v>The number of new assessments completed for children during the year where:</v>
      </c>
      <c r="E14" s="602"/>
      <c r="F14" s="602"/>
      <c r="G14" s="602"/>
      <c r="H14" s="602"/>
      <c r="I14" s="602"/>
      <c r="J14" s="602"/>
      <c r="K14" s="602"/>
      <c r="L14"/>
      <c r="M14" s="125"/>
      <c r="N14" s="429"/>
      <c r="O14" s="235"/>
      <c r="P14" s="235"/>
      <c r="Q14" s="429"/>
      <c r="R14" s="429"/>
      <c r="S14" s="419"/>
      <c r="T14" s="419"/>
      <c r="U14" s="419">
        <v>7</v>
      </c>
      <c r="V14" s="419">
        <v>4</v>
      </c>
      <c r="W14" s="419"/>
      <c r="X14" s="419"/>
      <c r="Y14" s="429"/>
      <c r="Z14" s="429"/>
      <c r="AA14" s="429"/>
      <c r="AB14" s="429"/>
      <c r="AC14" s="429"/>
      <c r="AD14" s="429"/>
      <c r="AE14" s="429"/>
      <c r="AF14" s="429"/>
      <c r="AG14" s="429"/>
      <c r="AH14" s="429"/>
      <c r="AI14" s="429"/>
      <c r="AJ14" s="429"/>
      <c r="AK14" s="429"/>
      <c r="AL14" s="429"/>
      <c r="AM14" s="429"/>
      <c r="AN14" s="429"/>
      <c r="AO14" s="429"/>
      <c r="AP14" s="429"/>
      <c r="AQ14" s="429"/>
      <c r="AR14" s="429"/>
      <c r="AS14" s="429"/>
      <c r="AT14" s="429"/>
      <c r="AU14" s="429"/>
      <c r="AV14" s="429"/>
      <c r="AW14" s="429"/>
      <c r="AX14" s="429"/>
      <c r="AY14" s="429"/>
      <c r="AZ14" s="429"/>
      <c r="BA14" s="429"/>
      <c r="BB14" s="429"/>
      <c r="BC14" s="429"/>
      <c r="BD14" s="429"/>
      <c r="BE14" s="429"/>
      <c r="BF14" s="429"/>
      <c r="BG14" s="429"/>
      <c r="BH14" s="429"/>
      <c r="BI14" s="429"/>
      <c r="BJ14" s="429"/>
      <c r="BK14" s="429"/>
      <c r="BL14" s="429"/>
      <c r="BM14" s="429"/>
    </row>
    <row r="15" spans="1:65" s="126" customFormat="1" ht="10.5" customHeight="1" x14ac:dyDescent="0.25">
      <c r="A15" s="125"/>
      <c r="C15" s="61"/>
      <c r="D15" s="329"/>
      <c r="E15" s="462"/>
      <c r="F15" s="329"/>
      <c r="G15" s="329"/>
      <c r="H15" s="329"/>
      <c r="L15"/>
      <c r="M15" s="125"/>
      <c r="N15" s="429"/>
      <c r="O15" s="235"/>
      <c r="P15" s="235"/>
      <c r="Q15" s="429"/>
      <c r="R15" s="429"/>
      <c r="S15" s="419"/>
      <c r="T15" s="419"/>
      <c r="U15" s="419">
        <v>8</v>
      </c>
      <c r="V15" s="419">
        <v>99</v>
      </c>
      <c r="W15" s="419"/>
      <c r="X15" s="419"/>
      <c r="Y15" s="429"/>
      <c r="Z15" s="429"/>
      <c r="AA15" s="429"/>
      <c r="AB15" s="429"/>
      <c r="AC15" s="429"/>
      <c r="AD15" s="429"/>
      <c r="AE15" s="429"/>
      <c r="AF15" s="429"/>
      <c r="AG15" s="429"/>
      <c r="AH15" s="429"/>
      <c r="AI15" s="429"/>
      <c r="AJ15" s="429"/>
      <c r="AK15" s="429"/>
      <c r="AL15" s="429"/>
      <c r="AM15" s="429"/>
      <c r="AN15" s="429"/>
      <c r="AO15" s="429"/>
      <c r="AP15" s="429"/>
      <c r="AQ15" s="429"/>
      <c r="AR15" s="429"/>
      <c r="AS15" s="429"/>
      <c r="AT15" s="429"/>
      <c r="AU15" s="429"/>
      <c r="AV15" s="429"/>
      <c r="AW15" s="429"/>
      <c r="AX15" s="429"/>
      <c r="AY15" s="429"/>
      <c r="AZ15" s="429"/>
      <c r="BA15" s="429"/>
      <c r="BB15" s="429"/>
      <c r="BC15" s="429"/>
      <c r="BD15" s="429"/>
      <c r="BE15" s="429"/>
      <c r="BF15" s="429"/>
      <c r="BG15" s="429"/>
      <c r="BH15" s="429"/>
      <c r="BI15" s="429"/>
      <c r="BJ15" s="429"/>
      <c r="BK15" s="429"/>
      <c r="BL15" s="429"/>
      <c r="BM15" s="429"/>
    </row>
    <row r="16" spans="1:65" s="126" customFormat="1" ht="24" customHeight="1" x14ac:dyDescent="0.25">
      <c r="A16" s="125"/>
      <c r="C16" s="61"/>
      <c r="D16" s="329"/>
      <c r="E16" s="462"/>
      <c r="F16" s="156" t="str">
        <f>Text!$C$283</f>
        <v>2023-24</v>
      </c>
      <c r="G16" s="157" t="str">
        <f>Text!$C$284</f>
        <v>V1</v>
      </c>
      <c r="H16" s="158" t="str">
        <f>Text!$C$286</f>
        <v>V1 Comment</v>
      </c>
      <c r="I16" s="156" t="str">
        <f>Text!$C$282</f>
        <v>2022-23</v>
      </c>
      <c r="J16" s="157" t="str">
        <f>Text!$C$285</f>
        <v>V2</v>
      </c>
      <c r="K16" s="158" t="str">
        <f>Text!$C$289</f>
        <v>V2 Comment</v>
      </c>
      <c r="L16"/>
      <c r="M16" s="125"/>
      <c r="N16" s="429"/>
      <c r="O16" s="235"/>
      <c r="P16" s="235"/>
      <c r="Q16" s="429"/>
      <c r="R16" s="429"/>
      <c r="S16" s="419"/>
      <c r="T16" s="419"/>
      <c r="U16" s="419">
        <v>9</v>
      </c>
      <c r="V16" s="419"/>
      <c r="W16" s="419"/>
      <c r="X16" s="419"/>
      <c r="Y16" s="429"/>
      <c r="Z16" s="429"/>
      <c r="AA16" s="429"/>
      <c r="AB16" s="429"/>
      <c r="AC16" s="429"/>
      <c r="AD16" s="429"/>
      <c r="AE16" s="429"/>
      <c r="AF16" s="429"/>
      <c r="AG16" s="429"/>
      <c r="AH16" s="429"/>
      <c r="AI16" s="429"/>
      <c r="AJ16" s="429"/>
      <c r="AK16" s="429"/>
      <c r="AL16" s="429"/>
      <c r="AM16" s="429"/>
      <c r="AN16" s="429"/>
      <c r="AO16" s="429"/>
      <c r="AP16" s="429"/>
      <c r="AQ16" s="429"/>
      <c r="AR16" s="429"/>
      <c r="AS16" s="429"/>
      <c r="AT16" s="429"/>
      <c r="AU16" s="429"/>
      <c r="AV16" s="429"/>
      <c r="AW16" s="429"/>
      <c r="AX16" s="429"/>
      <c r="AY16" s="429"/>
      <c r="AZ16" s="429"/>
      <c r="BA16" s="429"/>
      <c r="BB16" s="429"/>
      <c r="BC16" s="429"/>
      <c r="BD16" s="429"/>
      <c r="BE16" s="429"/>
      <c r="BF16" s="429"/>
      <c r="BG16" s="429"/>
      <c r="BH16" s="429"/>
      <c r="BI16" s="429"/>
      <c r="BJ16" s="429"/>
      <c r="BK16" s="429"/>
      <c r="BL16" s="429"/>
      <c r="BM16" s="429"/>
    </row>
    <row r="17" spans="1:65" s="126" customFormat="1" ht="38.25" customHeight="1" x14ac:dyDescent="0.25">
      <c r="A17" s="125"/>
      <c r="C17" s="61"/>
      <c r="D17" s="159" t="s">
        <v>270</v>
      </c>
      <c r="E17" s="160" t="str">
        <f>Text!C77</f>
        <v>Needs were only able to be met with a care and support plan</v>
      </c>
      <c r="F17" s="161"/>
      <c r="G17" s="101" t="str">
        <f>IF(F17&lt;&gt;"","ü",IF(H17&lt;&gt;"","!","û"))</f>
        <v>û</v>
      </c>
      <c r="H17" s="428"/>
      <c r="I17" s="411" t="e">
        <f>IF(VLOOKUP($S$11&amp;$T$11&amp;$U$12&amp;V11&amp;$W$11,'Historic Data'!$A:$B,2,FALSE)=-999,"-",VLOOKUP($S$11&amp;$T$11&amp;$U$12&amp;V11&amp;$W$11,'Historic Data'!$A:$B,2,FALSE))</f>
        <v>#N/A</v>
      </c>
      <c r="J17" s="101" t="e">
        <f>IF(OR(F17="",I17="-"),"ü",IF(AND(F17&lt;=I17+I17*0.2,F17&gt;=I17-I17*0.2),"ü",IF($K17="","!","!")))</f>
        <v>#N/A</v>
      </c>
      <c r="K17" s="428"/>
      <c r="L17"/>
      <c r="M17" s="125"/>
      <c r="N17" s="429"/>
      <c r="Q17" s="429"/>
      <c r="R17" s="429"/>
      <c r="S17" s="419"/>
      <c r="T17" s="419"/>
      <c r="U17" s="419">
        <v>10</v>
      </c>
      <c r="V17" s="419"/>
      <c r="W17" s="419"/>
      <c r="X17" s="419"/>
      <c r="Y17" s="429"/>
      <c r="Z17" s="429"/>
      <c r="AA17" s="429"/>
      <c r="AB17" s="429"/>
      <c r="AC17" s="429"/>
      <c r="AD17" s="429"/>
      <c r="AE17" s="429"/>
      <c r="AF17" s="429"/>
      <c r="AG17" s="429"/>
      <c r="AH17" s="429"/>
      <c r="AI17" s="429"/>
      <c r="AJ17" s="429"/>
      <c r="AK17" s="429"/>
      <c r="AL17" s="429"/>
      <c r="AM17" s="429"/>
      <c r="AN17" s="429"/>
      <c r="AO17" s="429"/>
      <c r="AP17" s="429"/>
      <c r="AQ17" s="429"/>
      <c r="AR17" s="429"/>
      <c r="AS17" s="429"/>
      <c r="AT17" s="429"/>
      <c r="AU17" s="429"/>
      <c r="AV17" s="429"/>
      <c r="AW17" s="429"/>
      <c r="AX17" s="429"/>
      <c r="AY17" s="429"/>
      <c r="AZ17" s="429"/>
      <c r="BA17" s="429"/>
      <c r="BB17" s="429"/>
      <c r="BC17" s="429"/>
      <c r="BD17" s="429"/>
      <c r="BE17" s="429"/>
      <c r="BF17" s="429"/>
      <c r="BG17" s="429"/>
      <c r="BH17" s="429"/>
      <c r="BI17" s="429"/>
      <c r="BJ17" s="429"/>
      <c r="BK17" s="429"/>
      <c r="BL17" s="429"/>
      <c r="BM17" s="429"/>
    </row>
    <row r="18" spans="1:65" s="126" customFormat="1" ht="38.25" customHeight="1" x14ac:dyDescent="0.25">
      <c r="A18" s="125"/>
      <c r="C18" s="61"/>
      <c r="D18" s="159" t="s">
        <v>271</v>
      </c>
      <c r="E18" s="160" t="str">
        <f>Text!C78</f>
        <v>Needs were able to be met by any other means</v>
      </c>
      <c r="F18" s="161"/>
      <c r="G18" s="101" t="str">
        <f>IF(F18&lt;&gt;"","ü",IF(H18&lt;&gt;"","!","û"))</f>
        <v>û</v>
      </c>
      <c r="H18" s="428"/>
      <c r="I18" s="411" t="e">
        <f>IF(VLOOKUP($S$11&amp;$T$11&amp;$U$12&amp;V12&amp;$W$11,'Historic Data'!$A:$B,2,FALSE)=-999,"-",VLOOKUP($S$11&amp;$T$11&amp;$U$12&amp;V12&amp;$W$11,'Historic Data'!$A:$B,2,FALSE))</f>
        <v>#N/A</v>
      </c>
      <c r="J18" s="101" t="e">
        <f>IF(OR(F18="",I18="-"),"ü",IF(AND(F18&lt;=I18+I18*0.2,F18&gt;=I18-I18*0.2),"ü",IF($K18="","!","!")))</f>
        <v>#N/A</v>
      </c>
      <c r="K18" s="428"/>
      <c r="L18"/>
      <c r="M18" s="125"/>
      <c r="N18" s="168"/>
      <c r="O18" s="112"/>
      <c r="P18" s="429"/>
      <c r="Q18" s="429"/>
      <c r="R18" s="429"/>
      <c r="S18" s="419"/>
      <c r="T18" s="419"/>
      <c r="U18" s="419">
        <v>11</v>
      </c>
      <c r="V18" s="419"/>
      <c r="W18" s="419"/>
      <c r="X18" s="419"/>
      <c r="Y18" s="429"/>
      <c r="Z18" s="429"/>
      <c r="AA18" s="429"/>
      <c r="AB18" s="429"/>
      <c r="AC18" s="429"/>
      <c r="AD18" s="429"/>
      <c r="AE18" s="429"/>
      <c r="AF18" s="429"/>
      <c r="AG18" s="429"/>
      <c r="AH18" s="429"/>
      <c r="AI18" s="429"/>
      <c r="AJ18" s="429"/>
      <c r="AK18" s="429"/>
      <c r="AL18" s="429"/>
      <c r="AM18" s="429"/>
      <c r="AN18" s="429"/>
      <c r="AO18" s="429"/>
      <c r="AP18" s="429"/>
      <c r="AQ18" s="429"/>
      <c r="AR18" s="429"/>
      <c r="AS18" s="429"/>
      <c r="AT18" s="429"/>
      <c r="AU18" s="429"/>
      <c r="AV18" s="429"/>
      <c r="AW18" s="429"/>
      <c r="AX18" s="429"/>
      <c r="AY18" s="429"/>
      <c r="AZ18" s="429"/>
      <c r="BA18" s="429"/>
      <c r="BB18" s="429"/>
      <c r="BC18" s="429"/>
      <c r="BD18" s="429"/>
      <c r="BE18" s="429"/>
      <c r="BF18" s="429"/>
      <c r="BG18" s="429"/>
      <c r="BH18" s="429"/>
      <c r="BI18" s="429"/>
      <c r="BJ18" s="429"/>
      <c r="BK18" s="429"/>
      <c r="BL18" s="429"/>
      <c r="BM18" s="429"/>
    </row>
    <row r="19" spans="1:65" s="126" customFormat="1" ht="38.25" customHeight="1" x14ac:dyDescent="0.25">
      <c r="A19" s="125"/>
      <c r="C19" s="61"/>
      <c r="D19" s="159" t="s">
        <v>272</v>
      </c>
      <c r="E19" s="160" t="str">
        <f>Text!C79</f>
        <v>There were no eligible needs to meet</v>
      </c>
      <c r="F19" s="161"/>
      <c r="G19" s="101" t="str">
        <f>IF(F19&lt;&gt;"","ü",IF(H19&lt;&gt;"","!","û"))</f>
        <v>û</v>
      </c>
      <c r="H19" s="428"/>
      <c r="I19" s="411" t="e">
        <f>IF(VLOOKUP($S$11&amp;$T$11&amp;$U$12&amp;V13&amp;$W$11,'Historic Data'!$A:$B,2,FALSE)=-999,"-",VLOOKUP($S$11&amp;$T$11&amp;$U$12&amp;V13&amp;$W$11,'Historic Data'!$A:$B,2,FALSE))</f>
        <v>#N/A</v>
      </c>
      <c r="J19" s="101" t="e">
        <f>IF(OR(F19="",I19="-"),"ü",IF(AND(F19&lt;=I19+I19*0.2,F19&gt;=I19-I19*0.2),"ü",IF($K19="","!","!")))</f>
        <v>#N/A</v>
      </c>
      <c r="K19" s="428"/>
      <c r="L19"/>
      <c r="M19" s="125"/>
      <c r="N19" s="112"/>
      <c r="O19" s="112"/>
      <c r="P19" s="429"/>
      <c r="Q19" s="429"/>
      <c r="R19" s="429"/>
      <c r="S19" s="419"/>
      <c r="T19" s="419"/>
      <c r="U19" s="419"/>
      <c r="V19" s="419"/>
      <c r="W19" s="419"/>
      <c r="X19" s="419"/>
      <c r="Y19" s="429"/>
      <c r="Z19" s="429"/>
      <c r="AA19" s="429"/>
      <c r="AB19" s="429"/>
      <c r="AC19" s="429"/>
      <c r="AD19" s="429"/>
      <c r="AE19" s="429"/>
      <c r="AF19" s="429"/>
      <c r="AG19" s="429"/>
      <c r="AH19" s="429"/>
      <c r="AI19" s="429"/>
      <c r="AJ19" s="429"/>
      <c r="AK19" s="429"/>
      <c r="AL19" s="429"/>
      <c r="AM19" s="429"/>
      <c r="AN19" s="429"/>
      <c r="AO19" s="429"/>
      <c r="AP19" s="429"/>
      <c r="AQ19" s="429"/>
      <c r="AR19" s="429"/>
      <c r="AS19" s="429"/>
      <c r="AT19" s="429"/>
      <c r="AU19" s="429"/>
      <c r="AV19" s="429"/>
      <c r="AW19" s="429"/>
      <c r="AX19" s="429"/>
      <c r="AY19" s="429"/>
      <c r="AZ19" s="429"/>
      <c r="BA19" s="429"/>
      <c r="BB19" s="429"/>
      <c r="BC19" s="429"/>
      <c r="BD19" s="429"/>
      <c r="BE19" s="429"/>
      <c r="BF19" s="429"/>
      <c r="BG19" s="429"/>
      <c r="BH19" s="429"/>
      <c r="BI19" s="429"/>
      <c r="BJ19" s="429"/>
      <c r="BK19" s="429"/>
      <c r="BL19" s="429"/>
      <c r="BM19" s="429"/>
    </row>
    <row r="20" spans="1:65" s="126" customFormat="1" ht="38.25" customHeight="1" x14ac:dyDescent="0.25">
      <c r="A20" s="125"/>
      <c r="C20" s="61"/>
      <c r="D20" s="166" t="s">
        <v>416</v>
      </c>
      <c r="E20" s="165" t="str">
        <f>Text!$C$187</f>
        <v xml:space="preserve">Total </v>
      </c>
      <c r="F20" s="166" t="str">
        <f>IF(AND(F17="",F18="",F19=""),"",SUM($F$17:$F$19))</f>
        <v/>
      </c>
      <c r="G20" s="101" t="str">
        <f>IF(AND(F20&lt;&gt;"",F20=F11),"ü",IF(H20&lt;&gt;"","!","û"))</f>
        <v>û</v>
      </c>
      <c r="H20" s="428"/>
      <c r="I20" s="470" t="e">
        <f>IF(VLOOKUP($S$11&amp;$T$11&amp;$U$12&amp;V15&amp;$W$11,'Historic Data'!$A:$B,2,FALSE)=-999,"-",VLOOKUP($S$11&amp;$T$11&amp;$U$12&amp;V15&amp;$W$11,'Historic Data'!$A:$B,2,FALSE))</f>
        <v>#N/A</v>
      </c>
      <c r="J20" s="101" t="e">
        <f>IF(OR(F20="",I20="-"),"ü",IF(AND(F20&lt;=I20+I20*0.2,F20&gt;=I20-I20*0.2),"ü",IF($K20="","!","!")))</f>
        <v>#N/A</v>
      </c>
      <c r="K20" s="428"/>
      <c r="L20"/>
      <c r="M20" s="125"/>
      <c r="N20" s="112"/>
      <c r="O20" s="112"/>
      <c r="P20" s="429"/>
      <c r="Q20" s="429"/>
      <c r="R20" s="429"/>
      <c r="S20" s="429"/>
      <c r="T20" s="429"/>
      <c r="U20" s="429"/>
      <c r="V20" s="429"/>
      <c r="W20" s="429"/>
      <c r="X20" s="429"/>
      <c r="Y20" s="429"/>
      <c r="Z20" s="429"/>
      <c r="AA20" s="429"/>
      <c r="AB20" s="429"/>
      <c r="AC20" s="429"/>
      <c r="AD20" s="429"/>
      <c r="AE20" s="429"/>
      <c r="AF20" s="429"/>
      <c r="AG20" s="429"/>
      <c r="AH20" s="429"/>
      <c r="AI20" s="429"/>
      <c r="AJ20" s="429"/>
      <c r="AK20" s="429"/>
      <c r="AL20" s="429"/>
      <c r="AM20" s="429"/>
      <c r="AN20" s="429"/>
      <c r="AO20" s="429"/>
      <c r="AP20" s="429"/>
      <c r="AQ20" s="429"/>
      <c r="AR20" s="429"/>
      <c r="AS20" s="429"/>
      <c r="AT20" s="429"/>
      <c r="AU20" s="429"/>
      <c r="AV20" s="429"/>
      <c r="AW20" s="429"/>
      <c r="AX20" s="429"/>
      <c r="AY20" s="429"/>
      <c r="AZ20" s="429"/>
      <c r="BA20" s="429"/>
      <c r="BB20" s="429"/>
      <c r="BC20" s="429"/>
      <c r="BD20" s="429"/>
      <c r="BE20" s="429"/>
      <c r="BF20" s="429"/>
      <c r="BG20" s="429"/>
      <c r="BH20" s="429"/>
      <c r="BI20" s="429"/>
      <c r="BJ20" s="429"/>
      <c r="BK20" s="429"/>
      <c r="BL20" s="429"/>
      <c r="BM20" s="429"/>
    </row>
    <row r="21" spans="1:65" s="126" customFormat="1" x14ac:dyDescent="0.25">
      <c r="A21" s="125"/>
      <c r="C21" s="61"/>
      <c r="D21" s="97"/>
      <c r="E21" s="466"/>
      <c r="L21"/>
      <c r="M21" s="125"/>
      <c r="N21" s="429"/>
      <c r="O21" s="429"/>
      <c r="P21" s="429"/>
      <c r="Q21" s="429"/>
      <c r="R21" s="429"/>
      <c r="S21" s="429"/>
      <c r="T21" s="429"/>
      <c r="U21" s="429"/>
      <c r="V21" s="429"/>
      <c r="W21" s="429"/>
      <c r="X21" s="429"/>
      <c r="Y21" s="429"/>
      <c r="Z21" s="429"/>
      <c r="AA21" s="429"/>
      <c r="AB21" s="429"/>
      <c r="AC21" s="429"/>
      <c r="AD21" s="429"/>
      <c r="AE21" s="429"/>
      <c r="AF21" s="429"/>
      <c r="AG21" s="429"/>
      <c r="AH21" s="429"/>
      <c r="AI21" s="429"/>
      <c r="AJ21" s="429"/>
      <c r="AK21" s="429"/>
      <c r="AL21" s="429"/>
      <c r="AM21" s="429"/>
      <c r="AN21" s="429"/>
      <c r="AO21" s="429"/>
      <c r="AP21" s="429"/>
      <c r="AQ21" s="429"/>
      <c r="AR21" s="429"/>
      <c r="AS21" s="429"/>
      <c r="AT21" s="429"/>
      <c r="AU21" s="429"/>
      <c r="AV21" s="429"/>
      <c r="AW21" s="429"/>
      <c r="AX21" s="429"/>
      <c r="AY21" s="429"/>
      <c r="AZ21" s="429"/>
      <c r="BA21" s="429"/>
      <c r="BB21" s="429"/>
      <c r="BC21" s="429"/>
      <c r="BD21" s="429"/>
      <c r="BE21" s="429"/>
      <c r="BF21" s="429"/>
      <c r="BG21" s="429"/>
      <c r="BH21" s="429"/>
      <c r="BI21" s="429"/>
      <c r="BJ21" s="429"/>
      <c r="BK21" s="429"/>
      <c r="BL21" s="429"/>
      <c r="BM21" s="429"/>
    </row>
    <row r="22" spans="1:65" s="126" customFormat="1" ht="9" customHeight="1" x14ac:dyDescent="0.3">
      <c r="A22" s="125"/>
      <c r="C22" s="61"/>
      <c r="D22" s="308"/>
      <c r="E22" s="163"/>
      <c r="F22" s="308"/>
      <c r="G22" s="308"/>
      <c r="H22" s="308"/>
      <c r="L22"/>
      <c r="M22" s="125"/>
      <c r="N22" s="429"/>
      <c r="O22" s="429"/>
      <c r="P22" s="429"/>
      <c r="Q22" s="429"/>
      <c r="R22" s="429"/>
      <c r="S22" s="429"/>
      <c r="T22" s="429"/>
      <c r="U22" s="429"/>
      <c r="V22" s="429"/>
      <c r="W22" s="429"/>
      <c r="X22" s="429"/>
      <c r="Y22" s="429"/>
      <c r="Z22" s="429"/>
      <c r="AA22" s="429"/>
      <c r="AB22" s="429"/>
      <c r="AC22" s="429"/>
      <c r="AD22" s="429"/>
      <c r="AE22" s="429"/>
      <c r="AF22" s="429"/>
      <c r="AG22" s="429"/>
      <c r="AH22" s="429"/>
      <c r="AI22" s="429"/>
      <c r="AJ22" s="429"/>
      <c r="AK22" s="429"/>
      <c r="AL22" s="429"/>
      <c r="AM22" s="429"/>
      <c r="AN22" s="429"/>
      <c r="AO22" s="429"/>
      <c r="AP22" s="429"/>
      <c r="AQ22" s="429"/>
      <c r="AR22" s="429"/>
      <c r="AS22" s="429"/>
      <c r="AT22" s="429"/>
      <c r="AU22" s="429"/>
      <c r="AV22" s="429"/>
      <c r="AW22" s="429"/>
      <c r="AX22" s="429"/>
      <c r="AY22" s="429"/>
      <c r="AZ22" s="429"/>
      <c r="BA22" s="429"/>
      <c r="BB22" s="429"/>
      <c r="BC22" s="429"/>
      <c r="BD22" s="429"/>
      <c r="BE22" s="429"/>
      <c r="BF22" s="429"/>
      <c r="BG22" s="429"/>
      <c r="BH22" s="429"/>
      <c r="BI22" s="429"/>
      <c r="BJ22" s="429"/>
      <c r="BK22" s="429"/>
      <c r="BL22" s="429"/>
      <c r="BM22" s="429"/>
    </row>
    <row r="23" spans="1:65" s="126" customFormat="1" ht="24" customHeight="1" x14ac:dyDescent="0.25">
      <c r="A23" s="125"/>
      <c r="C23" s="61"/>
      <c r="D23" s="97"/>
      <c r="E23" s="466"/>
      <c r="F23" s="156" t="str">
        <f>Text!$C$283</f>
        <v>2023-24</v>
      </c>
      <c r="G23" s="157" t="str">
        <f>Text!$C$284</f>
        <v>V1</v>
      </c>
      <c r="H23" s="158" t="str">
        <f>Text!$C$286</f>
        <v>V1 Comment</v>
      </c>
      <c r="I23" s="156" t="str">
        <f>Text!$C$282</f>
        <v>2022-23</v>
      </c>
      <c r="J23" s="157" t="str">
        <f>Text!$C$285</f>
        <v>V2</v>
      </c>
      <c r="K23" s="158" t="str">
        <f>Text!$C$289</f>
        <v>V2 Comment</v>
      </c>
      <c r="L23"/>
      <c r="M23" s="125"/>
      <c r="N23" s="112"/>
      <c r="O23" s="112"/>
      <c r="P23" s="429"/>
      <c r="Q23" s="429"/>
      <c r="R23" s="429"/>
      <c r="S23" s="429"/>
      <c r="T23" s="429"/>
      <c r="U23" s="429"/>
      <c r="V23" s="429"/>
      <c r="W23" s="429"/>
      <c r="X23" s="429"/>
      <c r="Y23" s="429"/>
      <c r="Z23" s="429"/>
      <c r="AA23" s="429"/>
      <c r="AB23" s="429"/>
      <c r="AC23" s="429"/>
      <c r="AD23" s="429"/>
      <c r="AE23" s="429"/>
      <c r="AF23" s="429"/>
      <c r="AG23" s="429"/>
      <c r="AH23" s="429"/>
      <c r="AI23" s="429"/>
      <c r="AJ23" s="429"/>
      <c r="AK23" s="429"/>
      <c r="AL23" s="429"/>
      <c r="AM23" s="429"/>
      <c r="AN23" s="429"/>
      <c r="AO23" s="429"/>
      <c r="AP23" s="429"/>
      <c r="AQ23" s="429"/>
      <c r="AR23" s="429"/>
      <c r="AS23" s="429"/>
      <c r="AT23" s="429"/>
      <c r="AU23" s="429"/>
      <c r="AV23" s="429"/>
      <c r="AW23" s="429"/>
      <c r="AX23" s="429"/>
      <c r="AY23" s="429"/>
      <c r="AZ23" s="429"/>
      <c r="BA23" s="429"/>
      <c r="BB23" s="429"/>
      <c r="BC23" s="429"/>
      <c r="BD23" s="429"/>
      <c r="BE23" s="429"/>
      <c r="BF23" s="429"/>
      <c r="BG23" s="429"/>
      <c r="BH23" s="429"/>
      <c r="BI23" s="429"/>
      <c r="BJ23" s="429"/>
      <c r="BK23" s="429"/>
      <c r="BL23" s="429"/>
      <c r="BM23" s="429"/>
    </row>
    <row r="24" spans="1:65" s="126" customFormat="1" ht="56.25" customHeight="1" x14ac:dyDescent="0.25">
      <c r="A24" s="125"/>
      <c r="C24" s="61"/>
      <c r="D24" s="159" t="s">
        <v>10484</v>
      </c>
      <c r="E24" s="160" t="str">
        <f>Text!C81</f>
        <v>The total number of assessments for children completed during the year for children who were born at the time the assessment concluded</v>
      </c>
      <c r="F24" s="161"/>
      <c r="G24" s="101" t="str">
        <f>IF(AND(F24&lt;&gt;"",F24&lt;=F11),"ü",IF(H24&lt;&gt;"","!","û"))</f>
        <v>û</v>
      </c>
      <c r="H24" s="428"/>
      <c r="I24" s="411" t="e">
        <f>IF(VLOOKUP($S$11&amp;$T$11&amp;$U$13&amp;V11&amp;$W$11,'Historic Data'!$A:$B,2,FALSE)=-999,"-",VLOOKUP($S$11&amp;$T$11&amp;$U$13&amp;V11&amp;$W$11,'Historic Data'!$A:$B,2,FALSE))</f>
        <v>#N/A</v>
      </c>
      <c r="J24" s="101" t="e">
        <f>IF(OR(F24="",I24="-"),"ü",IF(AND(F24&lt;=I24+I24*0.2,F24&gt;=I24-I24*0.2),"ü",IF($K24="","!","!")))</f>
        <v>#N/A</v>
      </c>
      <c r="K24" s="428"/>
      <c r="L24"/>
      <c r="M24" s="125"/>
      <c r="N24" s="168"/>
      <c r="O24" s="112"/>
      <c r="P24" s="429"/>
      <c r="Q24" s="429"/>
      <c r="R24" s="429"/>
      <c r="S24" s="429"/>
      <c r="T24" s="429"/>
      <c r="U24" s="429"/>
      <c r="V24" s="429"/>
      <c r="W24" s="429"/>
      <c r="X24" s="429"/>
      <c r="Y24" s="429"/>
      <c r="Z24" s="429"/>
      <c r="AA24" s="429"/>
      <c r="AB24" s="429"/>
      <c r="AC24" s="429"/>
      <c r="AD24" s="429"/>
      <c r="AE24" s="429"/>
      <c r="AF24" s="429"/>
      <c r="AG24" s="429"/>
      <c r="AH24" s="429"/>
      <c r="AI24" s="429"/>
      <c r="AJ24" s="429"/>
      <c r="AK24" s="429"/>
      <c r="AL24" s="429"/>
      <c r="AM24" s="429"/>
      <c r="AN24" s="429"/>
      <c r="AO24" s="429"/>
      <c r="AP24" s="429"/>
      <c r="AQ24" s="429"/>
      <c r="AR24" s="429"/>
      <c r="AS24" s="429"/>
      <c r="AT24" s="429"/>
      <c r="AU24" s="429"/>
      <c r="AV24" s="429"/>
      <c r="AW24" s="429"/>
      <c r="AX24" s="429"/>
      <c r="AY24" s="429"/>
      <c r="AZ24" s="429"/>
      <c r="BA24" s="429"/>
      <c r="BB24" s="429"/>
      <c r="BC24" s="429"/>
      <c r="BD24" s="429"/>
      <c r="BE24" s="429"/>
      <c r="BF24" s="429"/>
      <c r="BG24" s="429"/>
      <c r="BH24" s="429"/>
      <c r="BI24" s="429"/>
      <c r="BJ24" s="429"/>
      <c r="BK24" s="429"/>
      <c r="BL24" s="429"/>
      <c r="BM24" s="429"/>
    </row>
    <row r="25" spans="1:65" s="126" customFormat="1" ht="51.75" customHeight="1" x14ac:dyDescent="0.25">
      <c r="A25" s="125"/>
      <c r="C25" s="61"/>
      <c r="D25" s="159" t="s">
        <v>871</v>
      </c>
      <c r="E25" s="160" t="str">
        <f>Text!C253</f>
        <v>of those, where there is evidence that the child has been seen</v>
      </c>
      <c r="F25" s="161"/>
      <c r="G25" s="101" t="str">
        <f>IF(AND(F25&lt;&gt;"",F25&lt;=F24),"ü",IF(H25&lt;&gt;"","!","û"))</f>
        <v>û</v>
      </c>
      <c r="H25" s="428"/>
      <c r="I25" s="411" t="e">
        <f>IF(VLOOKUP($S$11&amp;$T$11&amp;$U$13&amp;V12&amp;$W$11,'Historic Data'!$A:$B,2,FALSE)=-999,"-",VLOOKUP($S$11&amp;$T$11&amp;$U$13&amp;V12&amp;$W$11,'Historic Data'!$A:$B,2,FALSE))</f>
        <v>#N/A</v>
      </c>
      <c r="J25" s="101" t="e">
        <f>IF(OR(F25="",I25="-"),"ü",IF(AND(F25&lt;=I25+I25*0.2,F25&gt;=I25-I25*0.2),"ü",IF($K25="","!","!")))</f>
        <v>#N/A</v>
      </c>
      <c r="K25" s="428"/>
      <c r="L25"/>
      <c r="M25" s="125"/>
      <c r="N25" s="168"/>
      <c r="O25" s="112"/>
      <c r="P25" s="429"/>
      <c r="Q25" s="429"/>
      <c r="R25" s="429"/>
      <c r="S25" s="429"/>
      <c r="T25" s="429"/>
      <c r="U25" s="429"/>
      <c r="V25" s="429"/>
      <c r="W25" s="429"/>
      <c r="X25" s="429"/>
      <c r="Y25" s="429"/>
      <c r="Z25" s="429"/>
      <c r="AA25" s="429"/>
      <c r="AB25" s="429"/>
      <c r="AC25" s="429"/>
      <c r="AD25" s="429"/>
      <c r="AE25" s="429"/>
      <c r="AF25" s="429"/>
      <c r="AG25" s="429"/>
      <c r="AH25" s="429"/>
      <c r="AI25" s="429"/>
      <c r="AJ25" s="429"/>
      <c r="AK25" s="429"/>
      <c r="AL25" s="429"/>
      <c r="AM25" s="429"/>
      <c r="AN25" s="429"/>
      <c r="AO25" s="429"/>
      <c r="AP25" s="429"/>
      <c r="AQ25" s="429"/>
      <c r="AR25" s="429"/>
      <c r="AS25" s="429"/>
      <c r="AT25" s="429"/>
      <c r="AU25" s="429"/>
      <c r="AV25" s="429"/>
      <c r="AW25" s="429"/>
      <c r="AX25" s="429"/>
      <c r="AY25" s="429"/>
      <c r="AZ25" s="429"/>
      <c r="BA25" s="429"/>
      <c r="BB25" s="429"/>
      <c r="BC25" s="429"/>
      <c r="BD25" s="429"/>
      <c r="BE25" s="429"/>
      <c r="BF25" s="429"/>
      <c r="BG25" s="429"/>
      <c r="BH25" s="429"/>
      <c r="BI25" s="429"/>
      <c r="BJ25" s="429"/>
      <c r="BK25" s="429"/>
      <c r="BL25" s="429"/>
      <c r="BM25" s="429"/>
    </row>
    <row r="26" spans="1:65" s="126" customFormat="1" x14ac:dyDescent="0.25">
      <c r="A26" s="125"/>
      <c r="C26" s="61"/>
      <c r="D26" s="61"/>
      <c r="E26" s="304"/>
      <c r="F26" s="61"/>
      <c r="G26" s="61"/>
      <c r="H26" s="61"/>
      <c r="I26" s="61"/>
      <c r="L26"/>
      <c r="M26" s="125"/>
      <c r="N26" s="168"/>
      <c r="O26" s="112"/>
      <c r="P26" s="429"/>
      <c r="Q26" s="429"/>
      <c r="R26" s="429"/>
      <c r="S26" s="429"/>
      <c r="T26" s="429"/>
      <c r="U26" s="429"/>
      <c r="V26" s="429"/>
      <c r="W26" s="429"/>
      <c r="X26" s="429"/>
      <c r="Y26" s="429"/>
      <c r="Z26" s="429"/>
      <c r="AA26" s="429"/>
      <c r="AB26" s="429"/>
      <c r="AC26" s="429"/>
      <c r="AD26" s="429"/>
      <c r="AE26" s="429"/>
      <c r="AF26" s="429"/>
      <c r="AG26" s="429"/>
      <c r="AH26" s="429"/>
      <c r="AI26" s="429"/>
      <c r="AJ26" s="429"/>
      <c r="AK26" s="429"/>
      <c r="AL26" s="429"/>
      <c r="AM26" s="429"/>
      <c r="AN26" s="429"/>
      <c r="AO26" s="429"/>
      <c r="AP26" s="429"/>
      <c r="AQ26" s="429"/>
      <c r="AR26" s="429"/>
      <c r="AS26" s="429"/>
      <c r="AT26" s="429"/>
      <c r="AU26" s="429"/>
      <c r="AV26" s="429"/>
      <c r="AW26" s="429"/>
      <c r="AX26" s="429"/>
      <c r="AY26" s="429"/>
      <c r="AZ26" s="429"/>
      <c r="BA26" s="429"/>
      <c r="BB26" s="429"/>
      <c r="BC26" s="429"/>
      <c r="BD26" s="429"/>
      <c r="BE26" s="429"/>
      <c r="BF26" s="429"/>
      <c r="BG26" s="429"/>
      <c r="BH26" s="429"/>
      <c r="BI26" s="429"/>
      <c r="BJ26" s="429"/>
      <c r="BK26" s="429"/>
      <c r="BL26" s="429"/>
      <c r="BM26" s="429"/>
    </row>
    <row r="27" spans="1:65" s="126" customFormat="1" ht="15" customHeight="1" x14ac:dyDescent="0.25">
      <c r="A27" s="125"/>
      <c r="C27" s="61"/>
      <c r="D27" s="603" t="str">
        <f>Text!C270</f>
        <v>The number of assessments for children completed (CH/006) during the year where:</v>
      </c>
      <c r="E27" s="603"/>
      <c r="F27" s="603"/>
      <c r="G27" s="603"/>
      <c r="H27" s="603"/>
      <c r="I27" s="603"/>
      <c r="J27" s="603"/>
      <c r="K27" s="603"/>
      <c r="L27"/>
      <c r="M27" s="125"/>
      <c r="N27" s="168"/>
      <c r="O27" s="112"/>
      <c r="P27" s="429"/>
      <c r="Q27" s="429"/>
      <c r="R27" s="429"/>
      <c r="S27" s="429"/>
      <c r="T27" s="429"/>
      <c r="U27" s="429"/>
      <c r="V27" s="429"/>
      <c r="W27" s="429"/>
      <c r="X27" s="429"/>
      <c r="Y27" s="429"/>
      <c r="Z27" s="429"/>
      <c r="AA27" s="429"/>
      <c r="AB27" s="429"/>
      <c r="AC27" s="429"/>
      <c r="AD27" s="429"/>
      <c r="AE27" s="429"/>
      <c r="AF27" s="429"/>
      <c r="AG27" s="429"/>
      <c r="AH27" s="429"/>
      <c r="AI27" s="429"/>
      <c r="AJ27" s="429"/>
      <c r="AK27" s="429"/>
      <c r="AL27" s="429"/>
      <c r="AM27" s="429"/>
      <c r="AN27" s="429"/>
      <c r="AO27" s="429"/>
      <c r="AP27" s="429"/>
      <c r="AQ27" s="429"/>
      <c r="AR27" s="429"/>
      <c r="AS27" s="429"/>
      <c r="AT27" s="429"/>
      <c r="AU27" s="429"/>
      <c r="AV27" s="429"/>
      <c r="AW27" s="429"/>
      <c r="AX27" s="429"/>
      <c r="AY27" s="429"/>
      <c r="AZ27" s="429"/>
      <c r="BA27" s="429"/>
      <c r="BB27" s="429"/>
      <c r="BC27" s="429"/>
      <c r="BD27" s="429"/>
      <c r="BE27" s="429"/>
      <c r="BF27" s="429"/>
      <c r="BG27" s="429"/>
      <c r="BH27" s="429"/>
      <c r="BI27" s="429"/>
      <c r="BJ27" s="429"/>
      <c r="BK27" s="429"/>
      <c r="BL27" s="429"/>
      <c r="BM27" s="429"/>
    </row>
    <row r="28" spans="1:65" s="126" customFormat="1" ht="13.8" x14ac:dyDescent="0.25">
      <c r="A28" s="125"/>
      <c r="C28" s="61"/>
      <c r="D28" s="356"/>
      <c r="E28" s="180"/>
      <c r="F28" s="356"/>
      <c r="G28" s="356"/>
      <c r="H28" s="356"/>
      <c r="I28" s="127"/>
      <c r="L28"/>
      <c r="M28" s="125"/>
      <c r="N28" s="168"/>
      <c r="O28" s="112"/>
      <c r="P28" s="429"/>
      <c r="Q28" s="429"/>
      <c r="R28" s="429"/>
      <c r="S28" s="429"/>
      <c r="T28" s="429"/>
      <c r="U28" s="429"/>
      <c r="V28" s="429"/>
      <c r="W28" s="429"/>
      <c r="X28" s="429"/>
      <c r="Y28" s="429"/>
      <c r="Z28" s="429"/>
      <c r="AA28" s="429"/>
      <c r="AB28" s="429"/>
      <c r="AC28" s="429"/>
      <c r="AD28" s="429"/>
      <c r="AE28" s="429"/>
      <c r="AF28" s="429"/>
      <c r="AG28" s="429"/>
      <c r="AH28" s="429"/>
      <c r="AI28" s="429"/>
      <c r="AJ28" s="429"/>
      <c r="AK28" s="429"/>
      <c r="AL28" s="429"/>
      <c r="AM28" s="429"/>
      <c r="AN28" s="429"/>
      <c r="AO28" s="429"/>
      <c r="AP28" s="429"/>
      <c r="AQ28" s="429"/>
      <c r="AR28" s="429"/>
      <c r="AS28" s="429"/>
      <c r="AT28" s="429"/>
      <c r="AU28" s="429"/>
      <c r="AV28" s="429"/>
      <c r="AW28" s="429"/>
      <c r="AX28" s="429"/>
      <c r="AY28" s="429"/>
      <c r="AZ28" s="429"/>
      <c r="BA28" s="429"/>
      <c r="BB28" s="429"/>
      <c r="BC28" s="429"/>
      <c r="BD28" s="429"/>
      <c r="BE28" s="429"/>
      <c r="BF28" s="429"/>
      <c r="BG28" s="429"/>
      <c r="BH28" s="429"/>
      <c r="BI28" s="429"/>
      <c r="BJ28" s="429"/>
      <c r="BK28" s="429"/>
      <c r="BL28" s="429"/>
      <c r="BM28" s="429"/>
    </row>
    <row r="29" spans="1:65" s="126" customFormat="1" ht="24" customHeight="1" x14ac:dyDescent="0.25">
      <c r="A29" s="125"/>
      <c r="C29" s="61"/>
      <c r="D29" s="356"/>
      <c r="E29" s="180"/>
      <c r="F29" s="156" t="str">
        <f>Text!$C$283</f>
        <v>2023-24</v>
      </c>
      <c r="G29" s="157" t="str">
        <f>Text!$C$284</f>
        <v>V1</v>
      </c>
      <c r="H29" s="158" t="str">
        <f>Text!$C$286</f>
        <v>V1 Comment</v>
      </c>
      <c r="I29" s="156" t="str">
        <f>Text!$C$282</f>
        <v>2022-23</v>
      </c>
      <c r="J29" s="157" t="str">
        <f>Text!$C$285</f>
        <v>V2</v>
      </c>
      <c r="K29" s="158" t="str">
        <f>Text!$C$289</f>
        <v>V2 Comment</v>
      </c>
      <c r="L29"/>
      <c r="M29" s="125"/>
      <c r="N29" s="168"/>
      <c r="O29" s="112"/>
      <c r="P29" s="429"/>
      <c r="Q29" s="429"/>
      <c r="R29" s="429"/>
      <c r="S29" s="429"/>
      <c r="T29" s="429"/>
      <c r="U29" s="429"/>
      <c r="V29" s="429"/>
      <c r="W29" s="429"/>
      <c r="X29" s="429"/>
      <c r="Y29" s="429"/>
      <c r="Z29" s="429"/>
      <c r="AA29" s="429"/>
      <c r="AB29" s="429"/>
      <c r="AC29" s="429"/>
      <c r="AD29" s="429"/>
      <c r="AE29" s="429"/>
      <c r="AF29" s="429"/>
      <c r="AG29" s="429"/>
      <c r="AH29" s="429"/>
      <c r="AI29" s="429"/>
      <c r="AJ29" s="429"/>
      <c r="AK29" s="429"/>
      <c r="AL29" s="429"/>
      <c r="AM29" s="429"/>
      <c r="AN29" s="429"/>
      <c r="AO29" s="429"/>
      <c r="AP29" s="429"/>
      <c r="AQ29" s="429"/>
      <c r="AR29" s="429"/>
      <c r="AS29" s="429"/>
      <c r="AT29" s="429"/>
      <c r="AU29" s="429"/>
      <c r="AV29" s="429"/>
      <c r="AW29" s="429"/>
      <c r="AX29" s="429"/>
      <c r="AY29" s="429"/>
      <c r="AZ29" s="429"/>
      <c r="BA29" s="429"/>
      <c r="BB29" s="429"/>
      <c r="BC29" s="429"/>
      <c r="BD29" s="429"/>
      <c r="BE29" s="429"/>
      <c r="BF29" s="429"/>
      <c r="BG29" s="429"/>
      <c r="BH29" s="429"/>
      <c r="BI29" s="429"/>
      <c r="BJ29" s="429"/>
      <c r="BK29" s="429"/>
      <c r="BL29" s="429"/>
      <c r="BM29" s="429"/>
    </row>
    <row r="30" spans="1:65" s="126" customFormat="1" ht="32.25" customHeight="1" x14ac:dyDescent="0.25">
      <c r="A30" s="125"/>
      <c r="C30" s="61"/>
      <c r="D30" s="159" t="s">
        <v>277</v>
      </c>
      <c r="E30" s="160" t="str">
        <f>Text!C82</f>
        <v>There was evidence of the active offer of Welsh</v>
      </c>
      <c r="F30" s="161"/>
      <c r="G30" s="101" t="str">
        <f>IF(AND(F30&lt;&gt;"",F30&lt;=F11),"ü",IF(H30&lt;&gt;"","!","û"))</f>
        <v>û</v>
      </c>
      <c r="H30" s="428"/>
      <c r="I30" s="411" t="e">
        <f>IF(VLOOKUP($S$11&amp;$T$11&amp;$U$14&amp;V11&amp;$W$11,'Historic Data'!$A:$B,2,FALSE)=-999,"-",VLOOKUP($S$11&amp;$T$11&amp;$U$14&amp;V11&amp;$W$11,'Historic Data'!$A:$B,2,FALSE))</f>
        <v>#N/A</v>
      </c>
      <c r="J30" s="101" t="e">
        <f>IF(OR(F30="",I30="-"),"ü",IF(AND(F30&lt;=I30+I30*0.2,F30&gt;=I30-I30*0.2),"ü",IF($K30="","!","!")))</f>
        <v>#N/A</v>
      </c>
      <c r="K30" s="428"/>
      <c r="L30"/>
      <c r="M30" s="125"/>
      <c r="N30" s="112"/>
      <c r="O30" s="112"/>
      <c r="P30" s="429"/>
      <c r="Q30" s="429"/>
      <c r="R30" s="429"/>
      <c r="S30" s="429"/>
      <c r="T30" s="429"/>
      <c r="U30" s="429"/>
      <c r="V30" s="429"/>
      <c r="W30" s="429"/>
      <c r="X30" s="429"/>
      <c r="Y30" s="429"/>
      <c r="Z30" s="429"/>
      <c r="AA30" s="429"/>
      <c r="AB30" s="429"/>
      <c r="AC30" s="429"/>
      <c r="AD30" s="429"/>
      <c r="AE30" s="429"/>
      <c r="AF30" s="429"/>
      <c r="AG30" s="429"/>
      <c r="AH30" s="429"/>
      <c r="AI30" s="429"/>
      <c r="AJ30" s="429"/>
      <c r="AK30" s="429"/>
      <c r="AL30" s="429"/>
      <c r="AM30" s="429"/>
      <c r="AN30" s="429"/>
      <c r="AO30" s="429"/>
      <c r="AP30" s="429"/>
      <c r="AQ30" s="429"/>
      <c r="AR30" s="429"/>
      <c r="AS30" s="429"/>
      <c r="AT30" s="429"/>
      <c r="AU30" s="429"/>
      <c r="AV30" s="429"/>
      <c r="AW30" s="429"/>
      <c r="AX30" s="429"/>
      <c r="AY30" s="429"/>
      <c r="AZ30" s="429"/>
      <c r="BA30" s="429"/>
      <c r="BB30" s="429"/>
      <c r="BC30" s="429"/>
      <c r="BD30" s="429"/>
      <c r="BE30" s="429"/>
      <c r="BF30" s="429"/>
      <c r="BG30" s="429"/>
      <c r="BH30" s="429"/>
      <c r="BI30" s="429"/>
      <c r="BJ30" s="429"/>
      <c r="BK30" s="429"/>
      <c r="BL30" s="429"/>
      <c r="BM30" s="429"/>
    </row>
    <row r="31" spans="1:65" s="126" customFormat="1" ht="32.25" customHeight="1" x14ac:dyDescent="0.25">
      <c r="A31" s="125"/>
      <c r="C31" s="61"/>
      <c r="D31" s="159" t="s">
        <v>278</v>
      </c>
      <c r="E31" s="160" t="str">
        <f>Text!C83</f>
        <v xml:space="preserve">The Active Offer of Welsh was accepted </v>
      </c>
      <c r="F31" s="161"/>
      <c r="G31" s="101" t="str">
        <f>IF(AND(F31&lt;&gt;"",F31&lt;=F30),"ü",IF(H31&lt;&gt;"","!","û"))</f>
        <v>û</v>
      </c>
      <c r="H31" s="428"/>
      <c r="I31" s="411" t="e">
        <f>IF(VLOOKUP($S$11&amp;$T$11&amp;$U$14&amp;V12&amp;$W$11,'Historic Data'!$A:$B,2,FALSE)=-999,"-",VLOOKUP($S$11&amp;$T$11&amp;$U$14&amp;V12&amp;$W$11,'Historic Data'!$A:$B,2,FALSE))</f>
        <v>#N/A</v>
      </c>
      <c r="J31" s="101" t="e">
        <f>IF(OR(F31="",I31="-"),"ü",IF(AND(F31&lt;=I31+I31*0.2,F31&gt;=I31-I31*0.2),"ü",IF($K31="","!","!")))</f>
        <v>#N/A</v>
      </c>
      <c r="K31" s="428"/>
      <c r="L31"/>
      <c r="M31" s="125"/>
      <c r="N31" s="168"/>
      <c r="O31" s="112"/>
      <c r="P31" s="429"/>
      <c r="Q31" s="429"/>
      <c r="R31" s="429"/>
      <c r="S31" s="429"/>
      <c r="T31" s="429"/>
      <c r="U31" s="429"/>
      <c r="V31" s="429"/>
      <c r="W31" s="429"/>
      <c r="X31" s="429"/>
      <c r="Y31" s="429"/>
      <c r="Z31" s="429"/>
      <c r="AA31" s="429"/>
      <c r="AB31" s="429"/>
      <c r="AC31" s="429"/>
      <c r="AD31" s="429"/>
      <c r="AE31" s="429"/>
      <c r="AF31" s="429"/>
      <c r="AG31" s="429"/>
      <c r="AH31" s="429"/>
      <c r="AI31" s="429"/>
      <c r="AJ31" s="429"/>
      <c r="AK31" s="429"/>
      <c r="AL31" s="429"/>
      <c r="AM31" s="429"/>
      <c r="AN31" s="429"/>
      <c r="AO31" s="429"/>
      <c r="AP31" s="429"/>
      <c r="AQ31" s="429"/>
      <c r="AR31" s="429"/>
      <c r="AS31" s="429"/>
      <c r="AT31" s="429"/>
      <c r="AU31" s="429"/>
      <c r="AV31" s="429"/>
      <c r="AW31" s="429"/>
      <c r="AX31" s="429"/>
      <c r="AY31" s="429"/>
      <c r="AZ31" s="429"/>
      <c r="BA31" s="429"/>
      <c r="BB31" s="429"/>
      <c r="BC31" s="429"/>
      <c r="BD31" s="429"/>
      <c r="BE31" s="429"/>
      <c r="BF31" s="429"/>
      <c r="BG31" s="429"/>
      <c r="BH31" s="429"/>
      <c r="BI31" s="429"/>
      <c r="BJ31" s="429"/>
      <c r="BK31" s="429"/>
      <c r="BL31" s="429"/>
      <c r="BM31" s="429"/>
    </row>
    <row r="32" spans="1:65" s="126" customFormat="1" ht="16.5" customHeight="1" x14ac:dyDescent="0.25">
      <c r="A32" s="125"/>
      <c r="C32" s="61"/>
      <c r="D32" s="61"/>
      <c r="E32" s="61"/>
      <c r="F32" s="61"/>
      <c r="G32" s="61"/>
      <c r="H32" s="61"/>
      <c r="I32" s="61"/>
      <c r="J32" s="61"/>
      <c r="K32" s="61"/>
      <c r="L32"/>
      <c r="M32" s="125"/>
      <c r="N32" s="168"/>
      <c r="O32" s="112"/>
      <c r="P32" s="429"/>
      <c r="Q32" s="429"/>
      <c r="R32" s="429"/>
      <c r="S32" s="429"/>
      <c r="T32" s="429"/>
      <c r="U32" s="429"/>
      <c r="V32" s="429"/>
      <c r="W32" s="429"/>
      <c r="X32" s="429"/>
      <c r="Y32" s="429"/>
      <c r="Z32" s="429"/>
      <c r="AA32" s="429"/>
      <c r="AB32" s="429"/>
      <c r="AC32" s="429"/>
      <c r="AD32" s="429"/>
      <c r="AE32" s="429"/>
      <c r="AF32" s="429"/>
      <c r="AG32" s="429"/>
      <c r="AH32" s="429"/>
      <c r="AI32" s="429"/>
      <c r="AJ32" s="429"/>
      <c r="AK32" s="429"/>
      <c r="AL32" s="429"/>
      <c r="AM32" s="429"/>
      <c r="AN32" s="429"/>
      <c r="AO32" s="429"/>
      <c r="AP32" s="429"/>
      <c r="AQ32" s="429"/>
      <c r="AR32" s="429"/>
      <c r="AS32" s="429"/>
      <c r="AT32" s="429"/>
      <c r="AU32" s="429"/>
      <c r="AV32" s="429"/>
      <c r="AW32" s="429"/>
      <c r="AX32" s="429"/>
      <c r="AY32" s="429"/>
      <c r="AZ32" s="429"/>
      <c r="BA32" s="429"/>
      <c r="BB32" s="429"/>
      <c r="BC32" s="429"/>
      <c r="BD32" s="429"/>
      <c r="BE32" s="429"/>
      <c r="BF32" s="429"/>
      <c r="BG32" s="429"/>
      <c r="BH32" s="429"/>
      <c r="BI32" s="429"/>
      <c r="BJ32" s="429"/>
      <c r="BK32" s="429"/>
      <c r="BL32" s="429"/>
      <c r="BM32" s="429"/>
    </row>
    <row r="33" spans="1:65" s="126" customFormat="1" ht="32.25" customHeight="1" x14ac:dyDescent="0.25">
      <c r="A33" s="125"/>
      <c r="C33" s="61"/>
      <c r="D33" s="159" t="s">
        <v>10496</v>
      </c>
      <c r="E33" s="160" t="str">
        <f>Text!C84</f>
        <v>The assessment was undertaken using the language of choice</v>
      </c>
      <c r="F33" s="161"/>
      <c r="G33" s="101" t="str">
        <f>IF(AND(F33&lt;&gt;"",F33&lt;=F11),"ü",IF(H33&lt;&gt;"","!","û"))</f>
        <v>û</v>
      </c>
      <c r="H33" s="428"/>
      <c r="I33" s="411" t="e">
        <f>IF(VLOOKUP($S$11&amp;$T$11&amp;$U$14&amp;V13&amp;$W$11,'Historic Data'!$A:$B,2,FALSE)=-999,"-",VLOOKUP($S$11&amp;$T$11&amp;$U$14&amp;V13&amp;$W$11,'Historic Data'!$A:$B,2,FALSE))</f>
        <v>#N/A</v>
      </c>
      <c r="J33" s="101" t="e">
        <f>IF(OR(F33="",I33="-"),"ü",IF(AND(F33&lt;=I33+I33*0.2,F33&gt;=I33-I33*0.2),"ü",IF($K33="","!","!")))</f>
        <v>#N/A</v>
      </c>
      <c r="K33" s="428"/>
      <c r="L33"/>
      <c r="M33" s="125"/>
      <c r="N33" s="112"/>
      <c r="O33" s="112"/>
      <c r="P33" s="429"/>
      <c r="Q33" s="429"/>
      <c r="R33" s="429"/>
      <c r="S33" s="429"/>
      <c r="T33" s="429"/>
      <c r="U33" s="429"/>
      <c r="V33" s="429"/>
      <c r="W33" s="429"/>
      <c r="X33" s="429"/>
      <c r="Y33" s="429"/>
      <c r="Z33" s="429"/>
      <c r="AA33" s="429"/>
      <c r="AB33" s="429"/>
      <c r="AC33" s="429"/>
      <c r="AD33" s="429"/>
      <c r="AE33" s="429"/>
      <c r="AF33" s="429"/>
      <c r="AG33" s="429"/>
      <c r="AH33" s="429"/>
      <c r="AI33" s="429"/>
      <c r="AJ33" s="429"/>
      <c r="AK33" s="429"/>
      <c r="AL33" s="429"/>
      <c r="AM33" s="429"/>
      <c r="AN33" s="429"/>
      <c r="AO33" s="429"/>
      <c r="AP33" s="429"/>
      <c r="AQ33" s="429"/>
      <c r="AR33" s="429"/>
      <c r="AS33" s="429"/>
      <c r="AT33" s="429"/>
      <c r="AU33" s="429"/>
      <c r="AV33" s="429"/>
      <c r="AW33" s="429"/>
      <c r="AX33" s="429"/>
      <c r="AY33" s="429"/>
      <c r="AZ33" s="429"/>
      <c r="BA33" s="429"/>
      <c r="BB33" s="429"/>
      <c r="BC33" s="429"/>
      <c r="BD33" s="429"/>
      <c r="BE33" s="429"/>
      <c r="BF33" s="429"/>
      <c r="BG33" s="429"/>
      <c r="BH33" s="429"/>
      <c r="BI33" s="429"/>
      <c r="BJ33" s="429"/>
      <c r="BK33" s="429"/>
      <c r="BL33" s="429"/>
      <c r="BM33" s="429"/>
    </row>
    <row r="34" spans="1:65" ht="18" customHeight="1" x14ac:dyDescent="0.25">
      <c r="A34" s="8"/>
      <c r="C34" s="61"/>
      <c r="D34" s="508" t="str">
        <f>Text!C307</f>
        <v>*Record whether the assessment was undertaken using the language of choice regardless of what the language was</v>
      </c>
      <c r="E34" s="467"/>
      <c r="F34" s="109"/>
      <c r="G34" s="109"/>
      <c r="H34" s="359"/>
      <c r="M34" s="8"/>
    </row>
    <row r="35" spans="1:65" ht="18" customHeight="1" x14ac:dyDescent="0.25">
      <c r="A35" s="8"/>
      <c r="C35" s="61"/>
      <c r="D35" s="109"/>
      <c r="E35" s="467"/>
      <c r="F35" s="109"/>
      <c r="G35" s="109"/>
      <c r="H35" s="359"/>
      <c r="M35" s="8"/>
    </row>
    <row r="36" spans="1:65" ht="18" customHeight="1" x14ac:dyDescent="0.25">
      <c r="A36" s="8"/>
      <c r="C36" s="215"/>
      <c r="D36" s="602" t="str">
        <f>Text!C85</f>
        <v>The number of new assessments completed for children during the year undertaken in secure estate</v>
      </c>
      <c r="E36" s="602"/>
      <c r="F36" s="602"/>
      <c r="G36" s="602"/>
      <c r="H36" s="602"/>
      <c r="I36" s="602"/>
      <c r="J36" s="602"/>
      <c r="K36" s="602"/>
      <c r="M36" s="8"/>
    </row>
    <row r="37" spans="1:65" ht="9" customHeight="1" x14ac:dyDescent="0.25">
      <c r="A37" s="8"/>
      <c r="C37" s="215"/>
      <c r="D37" s="356"/>
      <c r="E37" s="180"/>
      <c r="F37" s="356"/>
      <c r="G37" s="356"/>
      <c r="H37" s="356"/>
      <c r="M37" s="8"/>
    </row>
    <row r="38" spans="1:65" ht="24" customHeight="1" x14ac:dyDescent="0.25">
      <c r="A38" s="8"/>
      <c r="C38" s="61"/>
      <c r="D38" s="109"/>
      <c r="E38" s="467"/>
      <c r="F38" s="156" t="str">
        <f>Text!$C$283</f>
        <v>2023-24</v>
      </c>
      <c r="G38" s="157" t="str">
        <f>Text!$C$284</f>
        <v>V1</v>
      </c>
      <c r="H38" s="158" t="str">
        <f>Text!$C$286</f>
        <v>V1 Comment</v>
      </c>
      <c r="I38" s="156" t="str">
        <f>Text!$C$282</f>
        <v>2022-23</v>
      </c>
      <c r="J38" s="157" t="str">
        <f>Text!$C$285</f>
        <v>V2</v>
      </c>
      <c r="K38" s="158" t="str">
        <f>Text!$C$289</f>
        <v>V2 Comment</v>
      </c>
      <c r="M38" s="8"/>
      <c r="S38" s="168"/>
    </row>
    <row r="39" spans="1:65" ht="53.25" customHeight="1" x14ac:dyDescent="0.25">
      <c r="A39" s="8"/>
      <c r="C39" s="61"/>
      <c r="D39" s="159" t="s">
        <v>283</v>
      </c>
      <c r="E39" s="160" t="str">
        <f>Text!C85</f>
        <v>The number of new assessments completed for children during the year undertaken in secure estate</v>
      </c>
      <c r="F39" s="161"/>
      <c r="G39" s="162" t="str">
        <f>IF(AND(F39&lt;&gt;"",F39&lt;=F11),"ü",IF(H39&lt;&gt;"","!","û"))</f>
        <v>û</v>
      </c>
      <c r="H39" s="428"/>
      <c r="I39" s="411" t="e">
        <f>IF(VLOOKUP($S$11&amp;$T$11&amp;$U$15&amp;V11&amp;$W$11,'Historic Data'!$A:$B,2,FALSE)=-999,"-",VLOOKUP($S$11&amp;$T$11&amp;$U$15&amp;V11&amp;$W$11,'Historic Data'!$A:$B,2,FALSE))</f>
        <v>#N/A</v>
      </c>
      <c r="J39" s="101" t="e">
        <f>IF(OR(F39="",I39="-"),"ü",IF(AND(F39&lt;=I39+I39*0.2,F39&gt;=I39-I39*0.2),"ü",IF($K39="","!","!")))</f>
        <v>#N/A</v>
      </c>
      <c r="K39" s="428"/>
      <c r="M39" s="8"/>
    </row>
    <row r="40" spans="1:65" ht="18" customHeight="1" x14ac:dyDescent="0.25">
      <c r="A40" s="8"/>
      <c r="C40" s="61"/>
      <c r="D40" s="300"/>
      <c r="E40" s="463"/>
      <c r="F40" s="300"/>
      <c r="G40" s="300"/>
      <c r="H40" s="300"/>
      <c r="I40" s="300"/>
      <c r="J40" s="300"/>
      <c r="K40" s="300"/>
      <c r="M40" s="8"/>
    </row>
    <row r="41" spans="1:65" ht="18" customHeight="1" x14ac:dyDescent="0.25">
      <c r="A41" s="8"/>
      <c r="C41" s="61"/>
      <c r="D41" s="603" t="str">
        <f>Text!C271</f>
        <v>The total number of assessments completed during the year where:</v>
      </c>
      <c r="E41" s="603"/>
      <c r="F41" s="603"/>
      <c r="G41" s="603"/>
      <c r="H41" s="603"/>
      <c r="M41" s="8"/>
    </row>
    <row r="42" spans="1:65" ht="9" customHeight="1" x14ac:dyDescent="0.25">
      <c r="A42" s="8"/>
      <c r="C42" s="61"/>
      <c r="D42" s="61"/>
      <c r="F42" s="61"/>
      <c r="G42" s="61"/>
      <c r="H42" s="61"/>
      <c r="M42" s="8"/>
    </row>
    <row r="43" spans="1:65" ht="23.25" customHeight="1" x14ac:dyDescent="0.25">
      <c r="A43" s="8"/>
      <c r="C43" s="61"/>
      <c r="D43" s="61"/>
      <c r="F43" s="156" t="str">
        <f>Text!$C$283</f>
        <v>2023-24</v>
      </c>
      <c r="G43" s="157" t="str">
        <f>Text!$C$284</f>
        <v>V1</v>
      </c>
      <c r="H43" s="158" t="str">
        <f>Text!$C$286</f>
        <v>V1 Comment</v>
      </c>
      <c r="I43" s="156" t="str">
        <f>Text!$C$282</f>
        <v>2022-23</v>
      </c>
      <c r="J43" s="157" t="str">
        <f>Text!$C$285</f>
        <v>V2</v>
      </c>
      <c r="K43" s="158" t="str">
        <f>Text!$C$289</f>
        <v>V2 Comment</v>
      </c>
      <c r="M43" s="8"/>
    </row>
    <row r="44" spans="1:65" ht="45" customHeight="1" x14ac:dyDescent="0.25">
      <c r="A44" s="8"/>
      <c r="C44" s="61"/>
      <c r="D44" s="159" t="s">
        <v>622</v>
      </c>
      <c r="E44" s="160" t="str">
        <f>Text!C71</f>
        <v>Physical punishment by a parent or carer was one of several factors</v>
      </c>
      <c r="F44" s="161"/>
      <c r="G44" s="162" t="str">
        <f>IF(AND(F44&lt;&gt;"",F44&lt;=$F$11),"ü",IF(H44&lt;&gt;"","!","û"))</f>
        <v>û</v>
      </c>
      <c r="H44" s="428"/>
      <c r="I44" s="411" t="e">
        <f>IF(VLOOKUP($S$11&amp;$T$11&amp;$U$16&amp;V11&amp;$W$11,'Historic Data'!$A:$B,2,FALSE)=-999,"-",VLOOKUP($S$11&amp;$T$11&amp;$U$16&amp;V11&amp;$W$11,'Historic Data'!$A:$B,2,FALSE))</f>
        <v>#N/A</v>
      </c>
      <c r="J44" s="101" t="e">
        <f>IF(OR(F44="",I44="-"),"ü",IF(AND(F44&lt;=I44+I44*0.2,F44&gt;=I44-I44*0.2),"ü",IF($K44="","!","!")))</f>
        <v>#N/A</v>
      </c>
      <c r="K44" s="428"/>
      <c r="M44" s="8"/>
    </row>
    <row r="45" spans="1:65" ht="40.5" customHeight="1" x14ac:dyDescent="0.25">
      <c r="A45" s="8"/>
      <c r="C45" s="61"/>
      <c r="D45" s="159" t="s">
        <v>623</v>
      </c>
      <c r="E45" s="160" t="str">
        <f>Text!C72</f>
        <v>Physical punishment by a parent or carer was the only factor</v>
      </c>
      <c r="F45" s="161"/>
      <c r="G45" s="162" t="str">
        <f>IF(AND(F45&lt;&gt;"",F45&lt;=F44),"ü",IF(H45&lt;&gt;"","!","û"))</f>
        <v>û</v>
      </c>
      <c r="H45" s="428"/>
      <c r="I45" s="411" t="e">
        <f>IF(VLOOKUP($S$11&amp;$T$11&amp;$U$16&amp;V12&amp;$W$11,'Historic Data'!$A:$B,2,FALSE)=-999,"-",VLOOKUP($S$11&amp;$T$11&amp;$U$16&amp;V12&amp;$W$11,'Historic Data'!$A:$B,2,FALSE))</f>
        <v>#N/A</v>
      </c>
      <c r="J45" s="101" t="e">
        <f>IF(OR(F45="",I45="-"),"ü",IF(AND(F45&lt;=I45+I45*0.2,F45&gt;=I45-I45*0.2),"ü",IF($K45="","!","!")))</f>
        <v>#N/A</v>
      </c>
      <c r="K45" s="428"/>
      <c r="M45" s="8"/>
      <c r="N45" s="168"/>
    </row>
    <row r="46" spans="1:65" x14ac:dyDescent="0.25">
      <c r="A46" s="8"/>
      <c r="C46" s="61"/>
      <c r="D46" s="300"/>
      <c r="E46" s="463"/>
      <c r="F46" s="301"/>
      <c r="G46" s="301"/>
      <c r="H46" s="301"/>
      <c r="M46" s="8"/>
      <c r="N46" s="168"/>
    </row>
    <row r="47" spans="1:65" ht="32.25" customHeight="1" x14ac:dyDescent="0.25">
      <c r="A47" s="8"/>
      <c r="C47" s="61"/>
      <c r="D47" s="604" t="str">
        <f>Text!C252</f>
        <v>The number of new assessments completed for children during the year that were completed within statutory timescales</v>
      </c>
      <c r="E47" s="604"/>
      <c r="F47" s="604"/>
      <c r="G47" s="604"/>
      <c r="H47" s="604"/>
      <c r="I47" s="604"/>
      <c r="J47" s="604"/>
      <c r="K47" s="604"/>
      <c r="M47" s="8"/>
      <c r="T47" s="430"/>
    </row>
    <row r="48" spans="1:65" ht="8.25" customHeight="1" x14ac:dyDescent="0.25">
      <c r="A48" s="8"/>
      <c r="C48" s="61"/>
      <c r="M48" s="8"/>
      <c r="T48" s="430"/>
    </row>
    <row r="49" spans="1:255" ht="24" customHeight="1" x14ac:dyDescent="0.25">
      <c r="A49" s="8"/>
      <c r="C49" s="61"/>
      <c r="D49" s="109"/>
      <c r="E49" s="467"/>
      <c r="F49" s="156" t="str">
        <f>Text!$C$283</f>
        <v>2023-24</v>
      </c>
      <c r="G49" s="157" t="str">
        <f>Text!$C$284</f>
        <v>V1</v>
      </c>
      <c r="H49" s="158" t="str">
        <f>Text!$C$286</f>
        <v>V1 Comment</v>
      </c>
      <c r="I49" s="156" t="str">
        <f>Text!$C$282</f>
        <v>2022-23</v>
      </c>
      <c r="J49" s="157" t="str">
        <f>Text!$C$285</f>
        <v>V2</v>
      </c>
      <c r="K49" s="158" t="str">
        <f>Text!$C$289</f>
        <v>V2 Comment</v>
      </c>
      <c r="M49" s="8"/>
      <c r="N49" s="142"/>
    </row>
    <row r="50" spans="1:255" ht="56.25" customHeight="1" x14ac:dyDescent="0.25">
      <c r="A50" s="8"/>
      <c r="C50" s="61"/>
      <c r="D50" s="159" t="s">
        <v>616</v>
      </c>
      <c r="E50" s="160" t="str">
        <f>Text!C252</f>
        <v>The number of new assessments completed for children during the year that were completed within statutory timescales</v>
      </c>
      <c r="F50" s="161"/>
      <c r="G50" s="162" t="str">
        <f>IF(AND(F50&lt;&gt;"",F50&lt;=F11),"ü",IF(H50&lt;&gt;"","!","û"))</f>
        <v>û</v>
      </c>
      <c r="H50" s="428"/>
      <c r="I50" s="411" t="e">
        <f>IF(VLOOKUP($S$11&amp;$T$11&amp;$U$17&amp;V11&amp;$W$11,'Historic Data'!$A:$B,2,FALSE)=-999,"-",VLOOKUP($S$11&amp;$T$11&amp;$U$17&amp;V11&amp;$W$11,'Historic Data'!$A:$B,2,FALSE))</f>
        <v>#N/A</v>
      </c>
      <c r="J50" s="101" t="e">
        <f>IF(OR(F50="",I50="-"),"ü",IF(AND(F50&lt;=I50+I50*0.2,F50&gt;=I50-I50*0.2),"ü",IF($K50="","!","!")))</f>
        <v>#N/A</v>
      </c>
      <c r="K50" s="428"/>
      <c r="M50" s="8"/>
      <c r="N50" s="142"/>
    </row>
    <row r="51" spans="1:255" ht="12" customHeight="1" x14ac:dyDescent="0.25">
      <c r="A51" s="8"/>
      <c r="C51" s="61"/>
      <c r="D51" s="61"/>
      <c r="F51" s="61"/>
      <c r="G51" s="61"/>
      <c r="H51" s="61"/>
      <c r="I51" s="61"/>
      <c r="J51" s="61"/>
      <c r="K51" s="61"/>
      <c r="M51" s="8"/>
      <c r="N51" s="142"/>
    </row>
    <row r="52" spans="1:255" ht="32.25" customHeight="1" x14ac:dyDescent="0.25">
      <c r="A52" s="8"/>
      <c r="C52" s="61"/>
      <c r="D52" s="604" t="str">
        <f>Text!C236</f>
        <v>The number of new assessments that were requested by the child or family during the year where a previous assessment had been completed in the previous 12 months</v>
      </c>
      <c r="E52" s="604"/>
      <c r="F52" s="604"/>
      <c r="G52" s="604"/>
      <c r="H52" s="604"/>
      <c r="I52" s="604"/>
      <c r="J52" s="604"/>
      <c r="K52" s="604"/>
      <c r="M52" s="8"/>
      <c r="N52" s="142"/>
    </row>
    <row r="53" spans="1:255" ht="9" customHeight="1" x14ac:dyDescent="0.25">
      <c r="A53" s="8"/>
      <c r="C53" s="61"/>
      <c r="F53" s="61"/>
      <c r="G53" s="61"/>
      <c r="H53" s="61"/>
      <c r="M53" s="8"/>
      <c r="N53" s="142"/>
    </row>
    <row r="54" spans="1:255" ht="24.75" customHeight="1" x14ac:dyDescent="0.25">
      <c r="A54" s="8"/>
      <c r="C54" s="61"/>
      <c r="D54" s="61"/>
      <c r="F54" s="156" t="str">
        <f>Text!$C$283</f>
        <v>2023-24</v>
      </c>
      <c r="G54" s="157" t="str">
        <f>Text!$C$284</f>
        <v>V1</v>
      </c>
      <c r="H54" s="158" t="str">
        <f>Text!$C$286</f>
        <v>V1 Comment</v>
      </c>
      <c r="I54" s="156" t="str">
        <f>Text!$C$282</f>
        <v>2022-23</v>
      </c>
      <c r="J54" s="157" t="str">
        <f>Text!$C$285</f>
        <v>V2</v>
      </c>
      <c r="K54" s="158" t="str">
        <f>Text!$C$289</f>
        <v>V2 Comment</v>
      </c>
      <c r="M54" s="8"/>
      <c r="N54" s="142"/>
    </row>
    <row r="55" spans="1:255" ht="72" customHeight="1" x14ac:dyDescent="0.25">
      <c r="A55" s="8"/>
      <c r="C55" s="61"/>
      <c r="D55" s="159" t="s">
        <v>617</v>
      </c>
      <c r="E55" s="160" t="str">
        <f>Text!C236</f>
        <v>The number of new assessments that were requested by the child or family during the year where a previous assessment had been completed in the previous 12 months</v>
      </c>
      <c r="F55" s="161"/>
      <c r="G55" s="162" t="str">
        <f>IF(AND(F55&lt;&gt;"",F55&lt;=F11),"ü",IF(H55&lt;&gt;"","!","û"))</f>
        <v>û</v>
      </c>
      <c r="H55" s="428"/>
      <c r="I55" s="411" t="e">
        <f>IF(VLOOKUP($S$11&amp;$T$11&amp;$U$18&amp;V11&amp;$W$11,'Historic Data'!$A:$B,2,FALSE)=-999,"-",VLOOKUP($S$11&amp;$T$11&amp;$U$18&amp;V11&amp;$W$11,'Historic Data'!$A:$B,2,FALSE))</f>
        <v>#N/A</v>
      </c>
      <c r="J55" s="101" t="e">
        <f>IF(OR(F55="",I55="-"),"ü",IF(AND(F55&lt;=I55+I55*0.2,F55&gt;=I55-I55*0.2),"ü",IF($K55="","!","!")))</f>
        <v>#N/A</v>
      </c>
      <c r="K55" s="428"/>
      <c r="M55" s="8"/>
      <c r="N55" s="142"/>
    </row>
    <row r="56" spans="1:255" ht="18" customHeight="1" x14ac:dyDescent="0.25">
      <c r="A56" s="8"/>
      <c r="C56" s="61"/>
      <c r="D56" s="605" t="str">
        <f>Text!C256</f>
        <v>Where:</v>
      </c>
      <c r="E56" s="605"/>
      <c r="F56" s="605"/>
      <c r="G56" s="605"/>
      <c r="H56" s="605"/>
      <c r="I56" s="605"/>
      <c r="J56" s="605"/>
      <c r="K56" s="605"/>
      <c r="M56" s="8"/>
      <c r="N56" s="142"/>
    </row>
    <row r="57" spans="1:255" ht="38.25" customHeight="1" x14ac:dyDescent="0.25">
      <c r="A57" s="8"/>
      <c r="C57" s="61"/>
      <c r="D57" s="159" t="s">
        <v>621</v>
      </c>
      <c r="E57" s="160" t="str">
        <f>Text!C77</f>
        <v>Needs were only able to be met with a care and support plan</v>
      </c>
      <c r="F57" s="161"/>
      <c r="G57" s="162" t="str">
        <f>IF(AND(F57&lt;&gt;"",F57&lt;=F55),"ü",IF(H57&lt;&gt;"","!","û"))</f>
        <v>û</v>
      </c>
      <c r="H57" s="428"/>
      <c r="I57" s="411" t="e">
        <f>IF(VLOOKUP($S$11&amp;$T$11&amp;$U$18&amp;V12&amp;$W$11,'Historic Data'!$A:$B,2,FALSE)=-999,"-",VLOOKUP($S$11&amp;$T$11&amp;$U$18&amp;V12&amp;$W$11,'Historic Data'!$A:$B,2,FALSE))</f>
        <v>#N/A</v>
      </c>
      <c r="J57" s="101" t="e">
        <f>IF(OR(F57="",I57="-"),"ü",IF(AND(F57&lt;=I57+I57*0.2,F57&gt;=I57-I57*0.2),"ü",IF($K57="","!","!")))</f>
        <v>#N/A</v>
      </c>
      <c r="K57" s="428"/>
      <c r="M57" s="8"/>
      <c r="N57" s="142"/>
    </row>
    <row r="58" spans="1:255" ht="38.25" customHeight="1" x14ac:dyDescent="0.25">
      <c r="A58" s="8"/>
      <c r="C58" s="61"/>
      <c r="D58" s="159" t="s">
        <v>620</v>
      </c>
      <c r="E58" s="160" t="str">
        <f>Text!C78</f>
        <v>Needs were able to be met by any other means</v>
      </c>
      <c r="F58" s="161"/>
      <c r="G58" s="162" t="str">
        <f>IF(AND(F58&lt;&gt;"",F58&lt;=F55),"ü",IF(H58&lt;&gt;"","!","û"))</f>
        <v>û</v>
      </c>
      <c r="H58" s="428"/>
      <c r="I58" s="411" t="e">
        <f>IF(VLOOKUP($S$11&amp;$T$11&amp;$U$18&amp;V13&amp;$W$11,'Historic Data'!$A:$B,2,FALSE)=-999,"-",VLOOKUP($S$11&amp;$T$11&amp;$U$18&amp;V13&amp;$W$11,'Historic Data'!$A:$B,2,FALSE))</f>
        <v>#N/A</v>
      </c>
      <c r="J58" s="101" t="e">
        <f>IF(OR(F58="",I58="-"),"ü",IF(AND(F58&lt;=I58+I58*0.2,F58&gt;=I58-I58*0.2),"ü",IF($K58="","!","!")))</f>
        <v>#N/A</v>
      </c>
      <c r="K58" s="428"/>
      <c r="M58" s="8"/>
      <c r="N58" s="142"/>
    </row>
    <row r="59" spans="1:255" ht="38.25" customHeight="1" x14ac:dyDescent="0.25">
      <c r="A59" s="8"/>
      <c r="C59" s="61"/>
      <c r="D59" s="159" t="s">
        <v>619</v>
      </c>
      <c r="E59" s="160" t="str">
        <f>Text!C79</f>
        <v>There were no eligible needs to meet</v>
      </c>
      <c r="F59" s="161"/>
      <c r="G59" s="162" t="str">
        <f>IF(AND(F59&lt;&gt;"",F59&lt;=F55),"ü",IF(H59&lt;&gt;"","!","û"))</f>
        <v>û</v>
      </c>
      <c r="H59" s="428"/>
      <c r="I59" s="411" t="e">
        <f>IF(VLOOKUP($S$11&amp;$T$11&amp;$U$18&amp;V14&amp;$W$11,'Historic Data'!$A:$B,2,FALSE)=-999,"-",VLOOKUP($S$11&amp;$T$11&amp;$U$18&amp;V14&amp;$W$11,'Historic Data'!$A:$B,2,FALSE))</f>
        <v>#N/A</v>
      </c>
      <c r="J59" s="101" t="e">
        <f>IF(OR(F59="",I59="-"),"ü",IF(AND(F59&lt;=I59+I59*0.2,F59&gt;=I59-I59*0.2),"ü",IF($K59="","!","!")))</f>
        <v>#N/A</v>
      </c>
      <c r="K59" s="428"/>
      <c r="M59" s="8"/>
      <c r="N59" s="142"/>
    </row>
    <row r="60" spans="1:255" ht="31.5" customHeight="1" x14ac:dyDescent="0.25">
      <c r="A60" s="8"/>
      <c r="C60" s="61"/>
      <c r="D60" s="166" t="s">
        <v>650</v>
      </c>
      <c r="E60" s="165" t="str">
        <f>Text!$C$187</f>
        <v xml:space="preserve">Total </v>
      </c>
      <c r="F60" s="166" t="str">
        <f>IF(AND(F57="",F58="",F59=""),"",SUM($F$57:$F$59))</f>
        <v/>
      </c>
      <c r="G60" s="162" t="str">
        <f>IF(AND(F60&lt;&gt;"",F60=F55),"ü",IF(H60&lt;&gt;"","!","û"))</f>
        <v>û</v>
      </c>
      <c r="H60" s="428"/>
      <c r="I60" s="470" t="e">
        <f>IF(VLOOKUP($S$11&amp;$T$11&amp;$U$18&amp;V15&amp;$W$11,'Historic Data'!$A:$B,2,FALSE)=-999,"-",VLOOKUP($S$11&amp;$T$11&amp;$U$18&amp;V15&amp;$W$11,'Historic Data'!$A:$B,2,FALSE))</f>
        <v>#N/A</v>
      </c>
      <c r="J60" s="101" t="e">
        <f>IF(OR(F60="",I60="-"),"ü",IF(AND(F60&lt;=I60+I60*0.2,F60&gt;=I60-I60*0.2),"ü",IF($K60="","!","!")))</f>
        <v>#N/A</v>
      </c>
      <c r="K60" s="428"/>
      <c r="M60" s="8"/>
      <c r="N60" s="142"/>
    </row>
    <row r="61" spans="1:255" ht="15.75" customHeight="1" x14ac:dyDescent="0.25">
      <c r="A61" s="8"/>
      <c r="C61" s="61"/>
      <c r="M61" s="8"/>
    </row>
    <row r="62" spans="1:255" x14ac:dyDescent="0.25">
      <c r="A62" s="8"/>
      <c r="B62" s="8"/>
      <c r="C62" s="8"/>
      <c r="D62" s="8"/>
      <c r="E62" s="464"/>
      <c r="F62" s="8"/>
      <c r="G62" s="8"/>
      <c r="H62" s="8"/>
      <c r="I62" s="8"/>
      <c r="J62" s="8"/>
      <c r="K62" s="8"/>
      <c r="L62" s="8"/>
      <c r="M62" s="8"/>
      <c r="BN62" s="8"/>
      <c r="BO62" s="8"/>
      <c r="BP62" s="8"/>
      <c r="BQ62" s="8"/>
      <c r="BR62" s="8"/>
      <c r="BS62" s="8"/>
      <c r="BT62" s="8"/>
      <c r="BU62" s="8"/>
      <c r="BV62" s="8"/>
      <c r="BW62" s="8"/>
      <c r="BX62" s="8"/>
      <c r="BY62" s="8"/>
      <c r="BZ62" s="8"/>
      <c r="CA62" s="8"/>
      <c r="CB62" s="8"/>
      <c r="CC62" s="8"/>
      <c r="CD62" s="8"/>
      <c r="CE62" s="8"/>
      <c r="CF62" s="8"/>
      <c r="CG62" s="8"/>
      <c r="CH62" s="8"/>
      <c r="CI62" s="8"/>
      <c r="CJ62" s="8"/>
      <c r="CK62" s="8"/>
      <c r="CL62" s="8"/>
      <c r="CM62" s="8"/>
      <c r="CN62" s="8"/>
      <c r="CO62" s="8"/>
      <c r="CP62" s="8"/>
      <c r="CQ62" s="8"/>
      <c r="CR62" s="8"/>
      <c r="CS62" s="8"/>
      <c r="CT62" s="8"/>
      <c r="CU62" s="8"/>
      <c r="CV62" s="8"/>
      <c r="CW62" s="8"/>
      <c r="CX62" s="8"/>
      <c r="CY62" s="8"/>
      <c r="CZ62" s="8"/>
      <c r="DA62" s="8"/>
      <c r="DB62" s="8"/>
      <c r="DC62" s="8"/>
      <c r="DD62" s="8"/>
      <c r="DE62" s="8"/>
      <c r="DF62" s="8"/>
      <c r="DG62" s="8"/>
      <c r="DH62" s="8"/>
      <c r="DI62" s="8"/>
      <c r="DJ62" s="8"/>
      <c r="DK62" s="8"/>
      <c r="DL62" s="8"/>
      <c r="DM62" s="8"/>
      <c r="DN62" s="8"/>
      <c r="DO62" s="8"/>
      <c r="DP62" s="8"/>
      <c r="DQ62" s="8"/>
      <c r="DR62" s="8"/>
      <c r="DS62" s="8"/>
      <c r="DT62" s="8"/>
      <c r="DU62" s="8"/>
      <c r="DV62" s="8"/>
      <c r="DW62" s="8"/>
      <c r="DX62" s="8"/>
      <c r="DY62" s="8"/>
      <c r="DZ62" s="8"/>
      <c r="EA62" s="8"/>
      <c r="EB62" s="8"/>
      <c r="EC62" s="8"/>
      <c r="ED62" s="8"/>
      <c r="EE62" s="8"/>
      <c r="EF62" s="8"/>
      <c r="EG62" s="8"/>
      <c r="EH62" s="8"/>
      <c r="EI62" s="8"/>
      <c r="EJ62" s="8"/>
      <c r="EK62" s="8"/>
      <c r="EL62" s="8"/>
      <c r="EM62" s="8"/>
      <c r="EN62" s="8"/>
      <c r="EO62" s="8"/>
      <c r="EP62" s="8"/>
      <c r="EQ62" s="8"/>
      <c r="ER62" s="8"/>
      <c r="ES62" s="8"/>
      <c r="ET62" s="8"/>
      <c r="EU62" s="8"/>
      <c r="EV62" s="8"/>
      <c r="EW62" s="8"/>
      <c r="EX62" s="8"/>
      <c r="EY62" s="8"/>
      <c r="EZ62" s="8"/>
      <c r="FA62" s="8"/>
      <c r="FB62" s="8"/>
      <c r="FC62" s="8"/>
      <c r="FD62" s="8"/>
      <c r="FE62" s="8"/>
      <c r="FF62" s="8"/>
      <c r="FG62" s="8"/>
      <c r="FH62" s="8"/>
      <c r="FI62" s="8"/>
      <c r="FJ62" s="8"/>
      <c r="FK62" s="8"/>
      <c r="FL62" s="8"/>
      <c r="FM62" s="8"/>
      <c r="FN62" s="8"/>
      <c r="FO62" s="8"/>
      <c r="FP62" s="8"/>
      <c r="FQ62" s="8"/>
      <c r="FR62" s="8"/>
      <c r="FS62" s="8"/>
      <c r="FT62" s="8"/>
      <c r="FU62" s="8"/>
      <c r="FV62" s="8"/>
      <c r="FW62" s="8"/>
      <c r="FX62" s="8"/>
      <c r="FY62" s="8"/>
      <c r="FZ62" s="8"/>
      <c r="GA62" s="8"/>
      <c r="GB62" s="8"/>
      <c r="GC62" s="8"/>
      <c r="GD62" s="8"/>
      <c r="GE62" s="8"/>
      <c r="GF62" s="8"/>
      <c r="GG62" s="8"/>
      <c r="GH62" s="8"/>
      <c r="GI62" s="8"/>
      <c r="GJ62" s="8"/>
      <c r="GK62" s="8"/>
      <c r="GL62" s="8"/>
      <c r="GM62" s="8"/>
      <c r="GN62" s="8"/>
      <c r="GO62" s="8"/>
      <c r="GP62" s="8"/>
      <c r="GQ62" s="8"/>
      <c r="GR62" s="8"/>
      <c r="GS62" s="8"/>
      <c r="GT62" s="8"/>
      <c r="GU62" s="8"/>
      <c r="GV62" s="8"/>
      <c r="GW62" s="8"/>
      <c r="GX62" s="8"/>
      <c r="GY62" s="8"/>
      <c r="GZ62" s="8"/>
      <c r="HA62" s="8"/>
      <c r="HB62" s="8"/>
      <c r="HC62" s="8"/>
      <c r="HD62" s="8"/>
      <c r="HE62" s="8"/>
      <c r="HF62" s="8"/>
      <c r="HG62" s="8"/>
      <c r="HH62" s="8"/>
      <c r="HI62" s="8"/>
      <c r="HJ62" s="8"/>
      <c r="HK62" s="8"/>
      <c r="HL62" s="8"/>
      <c r="HM62" s="8"/>
      <c r="HN62" s="8"/>
      <c r="HO62" s="8"/>
      <c r="HP62" s="8"/>
      <c r="HQ62" s="8"/>
      <c r="HR62" s="8"/>
      <c r="HS62" s="8"/>
      <c r="HT62" s="8"/>
      <c r="HU62" s="8"/>
      <c r="HV62" s="8"/>
      <c r="HW62" s="8"/>
      <c r="HX62" s="8"/>
      <c r="HY62" s="8"/>
      <c r="HZ62" s="8"/>
      <c r="IA62" s="8"/>
      <c r="IB62" s="8"/>
      <c r="IC62" s="8"/>
      <c r="ID62" s="8"/>
      <c r="IE62" s="8"/>
      <c r="IF62" s="8"/>
      <c r="IG62" s="8"/>
      <c r="IH62" s="8"/>
      <c r="II62" s="8"/>
      <c r="IJ62" s="8"/>
      <c r="IK62" s="8"/>
      <c r="IL62" s="8"/>
      <c r="IM62" s="8"/>
      <c r="IN62" s="8"/>
      <c r="IO62" s="8"/>
      <c r="IP62" s="8"/>
      <c r="IQ62" s="8"/>
      <c r="IR62" s="8"/>
      <c r="IS62" s="8"/>
      <c r="IT62" s="8"/>
      <c r="IU62" s="8"/>
    </row>
    <row r="63" spans="1:255" ht="12.75" hidden="1" customHeight="1" x14ac:dyDescent="0.25"/>
    <row r="64" spans="1:255" ht="12.75" hidden="1" customHeight="1" x14ac:dyDescent="0.25"/>
    <row r="65" ht="12.75" hidden="1" customHeight="1" x14ac:dyDescent="0.25"/>
    <row r="66" ht="12.75" hidden="1" customHeight="1" x14ac:dyDescent="0.25"/>
    <row r="67" ht="12.75" hidden="1" customHeight="1" x14ac:dyDescent="0.25"/>
    <row r="68" ht="12.75" hidden="1" customHeight="1" x14ac:dyDescent="0.25"/>
    <row r="69" ht="12.75" hidden="1" customHeight="1" x14ac:dyDescent="0.25"/>
    <row r="70" ht="12.75" hidden="1" customHeight="1" x14ac:dyDescent="0.25"/>
    <row r="71" ht="12.75" hidden="1" customHeight="1" x14ac:dyDescent="0.25"/>
    <row r="72" ht="12.75" hidden="1" customHeight="1" x14ac:dyDescent="0.25"/>
    <row r="73" ht="12.75" hidden="1" customHeight="1" x14ac:dyDescent="0.25"/>
    <row r="74" ht="12.75" hidden="1" customHeight="1" x14ac:dyDescent="0.25"/>
    <row r="75" ht="12.75" hidden="1" customHeight="1" x14ac:dyDescent="0.25"/>
    <row r="76" ht="12.75" hidden="1" customHeight="1" x14ac:dyDescent="0.25"/>
    <row r="77" ht="12.75" hidden="1" customHeight="1" x14ac:dyDescent="0.25"/>
    <row r="78" ht="12.75" hidden="1" customHeight="1" x14ac:dyDescent="0.25"/>
    <row r="79" ht="12.75" hidden="1" customHeight="1" x14ac:dyDescent="0.25"/>
  </sheetData>
  <sheetProtection algorithmName="SHA-512" hashValue="ISZ3GV6kUBir6bbyAFST5csVbnK3CJJbEqC0qPMRM7oL6l9P1ILVKmF3tieC5qJSAcVa1dVlQ7Is4wsux+Z5Yg==" saltValue="vjEfWg/50sjNzWCHGfWWZg==" spinCount="100000" sheet="1" objects="1" scenarios="1"/>
  <mergeCells count="9">
    <mergeCell ref="D3:H4"/>
    <mergeCell ref="D27:K27"/>
    <mergeCell ref="D36:K36"/>
    <mergeCell ref="D52:K52"/>
    <mergeCell ref="D56:K56"/>
    <mergeCell ref="D8:K8"/>
    <mergeCell ref="D41:H41"/>
    <mergeCell ref="D47:K47"/>
    <mergeCell ref="D14:K14"/>
  </mergeCells>
  <phoneticPr fontId="9" type="noConversion"/>
  <conditionalFormatting sqref="G11:G12">
    <cfRule type="cellIs" dxfId="131" priority="90" stopIfTrue="1" operator="equal">
      <formula>"ü"</formula>
    </cfRule>
    <cfRule type="cellIs" dxfId="130" priority="89" stopIfTrue="1" operator="equal">
      <formula>"!"</formula>
    </cfRule>
  </conditionalFormatting>
  <conditionalFormatting sqref="G17:G20">
    <cfRule type="cellIs" dxfId="129" priority="67" stopIfTrue="1" operator="equal">
      <formula>"!"</formula>
    </cfRule>
    <cfRule type="cellIs" dxfId="128" priority="68" stopIfTrue="1" operator="equal">
      <formula>"ü"</formula>
    </cfRule>
  </conditionalFormatting>
  <conditionalFormatting sqref="G24:G25">
    <cfRule type="cellIs" dxfId="127" priority="75" stopIfTrue="1" operator="equal">
      <formula>"!"</formula>
    </cfRule>
    <cfRule type="cellIs" dxfId="126" priority="76" stopIfTrue="1" operator="equal">
      <formula>"ü"</formula>
    </cfRule>
  </conditionalFormatting>
  <conditionalFormatting sqref="G30:G31 G33">
    <cfRule type="cellIs" dxfId="125" priority="61" stopIfTrue="1" operator="equal">
      <formula>"!"</formula>
    </cfRule>
    <cfRule type="cellIs" dxfId="124" priority="62" stopIfTrue="1" operator="equal">
      <formula>"ü"</formula>
    </cfRule>
  </conditionalFormatting>
  <conditionalFormatting sqref="G39">
    <cfRule type="cellIs" dxfId="123" priority="79" stopIfTrue="1" operator="equal">
      <formula>"!"</formula>
    </cfRule>
    <cfRule type="cellIs" dxfId="122" priority="80" stopIfTrue="1" operator="equal">
      <formula>"ü"</formula>
    </cfRule>
  </conditionalFormatting>
  <conditionalFormatting sqref="G44:G45">
    <cfRule type="cellIs" dxfId="121" priority="73" stopIfTrue="1" operator="equal">
      <formula>"!"</formula>
    </cfRule>
    <cfRule type="cellIs" dxfId="120" priority="74" stopIfTrue="1" operator="equal">
      <formula>"ü"</formula>
    </cfRule>
  </conditionalFormatting>
  <conditionalFormatting sqref="G50">
    <cfRule type="cellIs" dxfId="119" priority="83" stopIfTrue="1" operator="equal">
      <formula>"!"</formula>
    </cfRule>
    <cfRule type="cellIs" dxfId="118" priority="84" stopIfTrue="1" operator="equal">
      <formula>"ü"</formula>
    </cfRule>
  </conditionalFormatting>
  <conditionalFormatting sqref="G55">
    <cfRule type="cellIs" dxfId="117" priority="77" stopIfTrue="1" operator="equal">
      <formula>"!"</formula>
    </cfRule>
    <cfRule type="cellIs" dxfId="116" priority="78" stopIfTrue="1" operator="equal">
      <formula>"ü"</formula>
    </cfRule>
  </conditionalFormatting>
  <conditionalFormatting sqref="G57:G60">
    <cfRule type="cellIs" dxfId="115" priority="81" stopIfTrue="1" operator="equal">
      <formula>"!"</formula>
    </cfRule>
    <cfRule type="cellIs" dxfId="114" priority="82" stopIfTrue="1" operator="equal">
      <formula>"ü"</formula>
    </cfRule>
  </conditionalFormatting>
  <conditionalFormatting sqref="J11:J12">
    <cfRule type="cellIs" dxfId="113" priority="69" stopIfTrue="1" operator="equal">
      <formula>"!"</formula>
    </cfRule>
    <cfRule type="cellIs" dxfId="112" priority="70" stopIfTrue="1" operator="equal">
      <formula>"ü"</formula>
    </cfRule>
  </conditionalFormatting>
  <conditionalFormatting sqref="J17:J20">
    <cfRule type="cellIs" dxfId="111" priority="9" stopIfTrue="1" operator="equal">
      <formula>"!"</formula>
    </cfRule>
    <cfRule type="cellIs" dxfId="110" priority="10" stopIfTrue="1" operator="equal">
      <formula>"ü"</formula>
    </cfRule>
  </conditionalFormatting>
  <conditionalFormatting sqref="J24:J25">
    <cfRule type="cellIs" dxfId="109" priority="11" stopIfTrue="1" operator="equal">
      <formula>"!"</formula>
    </cfRule>
    <cfRule type="cellIs" dxfId="108" priority="12" stopIfTrue="1" operator="equal">
      <formula>"ü"</formula>
    </cfRule>
  </conditionalFormatting>
  <conditionalFormatting sqref="J30:J31 J33">
    <cfRule type="cellIs" dxfId="107" priority="13" stopIfTrue="1" operator="equal">
      <formula>"!"</formula>
    </cfRule>
    <cfRule type="cellIs" dxfId="106" priority="14" stopIfTrue="1" operator="equal">
      <formula>"ü"</formula>
    </cfRule>
  </conditionalFormatting>
  <conditionalFormatting sqref="J39">
    <cfRule type="cellIs" dxfId="105" priority="15" stopIfTrue="1" operator="equal">
      <formula>"!"</formula>
    </cfRule>
    <cfRule type="cellIs" dxfId="104" priority="16" stopIfTrue="1" operator="equal">
      <formula>"ü"</formula>
    </cfRule>
  </conditionalFormatting>
  <conditionalFormatting sqref="J44:J45">
    <cfRule type="cellIs" dxfId="103" priority="17" stopIfTrue="1" operator="equal">
      <formula>"!"</formula>
    </cfRule>
    <cfRule type="cellIs" dxfId="102" priority="18" stopIfTrue="1" operator="equal">
      <formula>"ü"</formula>
    </cfRule>
  </conditionalFormatting>
  <conditionalFormatting sqref="J50">
    <cfRule type="cellIs" dxfId="101" priority="7" stopIfTrue="1" operator="equal">
      <formula>"!"</formula>
    </cfRule>
    <cfRule type="cellIs" dxfId="100" priority="8" stopIfTrue="1" operator="equal">
      <formula>"ü"</formula>
    </cfRule>
  </conditionalFormatting>
  <conditionalFormatting sqref="J55">
    <cfRule type="cellIs" dxfId="99" priority="5" stopIfTrue="1" operator="equal">
      <formula>"!"</formula>
    </cfRule>
    <cfRule type="cellIs" dxfId="98" priority="6" stopIfTrue="1" operator="equal">
      <formula>"ü"</formula>
    </cfRule>
  </conditionalFormatting>
  <conditionalFormatting sqref="J57:J60">
    <cfRule type="cellIs" dxfId="97" priority="4" stopIfTrue="1" operator="equal">
      <formula>"ü"</formula>
    </cfRule>
    <cfRule type="cellIs" dxfId="96" priority="3" stopIfTrue="1" operator="equal">
      <formula>"!"</formula>
    </cfRule>
  </conditionalFormatting>
  <dataValidations count="6">
    <dataValidation allowBlank="1" showInputMessage="1" showErrorMessage="1" promptTitle="Dilysu / Validation:" prompt="Dylai'r gwerth hwn fod yn hafal i CH/006._x000a__x000a_This value should be equal to CH/006." sqref="G20" xr:uid="{00000000-0002-0000-0800-000000000000}"/>
    <dataValidation allowBlank="1" showInputMessage="1" showErrorMessage="1" promptTitle="Dilysu / Validation:" prompt="Dylai'r gwerth hwn fod yn hafal i CH/013._x000a__x000a_This value should be equal to CH/013." sqref="G60" xr:uid="{00000000-0002-0000-0800-000001000000}"/>
    <dataValidation allowBlank="1" showInputMessage="1" showErrorMessage="1" promptTitle="Dilysu / Validation:" prompt="Dylai'r gwerth hyn bod yn llai na neu'n hafal i CH/006._x000a__x000a_This value should be less than or equal to CH/006." sqref="G50 G12 G55 G39 G24 G30 G33 G44" xr:uid="{00000000-0002-0000-0800-000002000000}"/>
    <dataValidation allowBlank="1" showInputMessage="1" showErrorMessage="1" promptTitle="Dilysu / Validation:" prompt="Dylai'r gwerth hyn bod yn llai na neu'n hafal i CH/008a._x000a__x000a_This value should be less than or equal to CH/008a." sqref="G25" xr:uid="{00000000-0002-0000-0800-000003000000}"/>
    <dataValidation allowBlank="1" showInputMessage="1" showErrorMessage="1" promptTitle="Dilysu / Validation:" prompt="Dylai'r gwerth hyn bod yn llai na neu'n hafal i CH/009a._x000a__x000a_This value should be less than or equal to CH/009a." sqref="G31" xr:uid="{00000000-0002-0000-0800-000004000000}"/>
    <dataValidation allowBlank="1" showInputMessage="1" showErrorMessage="1" promptTitle="Dilysu / Validation:" prompt="Dylai'r gwerth hyn bod yn llai na neu'n hafal i CH/011a._x000a__x000a_This value should be less than or equal to CH/011a." sqref="G45" xr:uid="{00000000-0002-0000-0800-000005000000}"/>
  </dataValidations>
  <hyperlinks>
    <hyperlink ref="K4" location="'CH3'!A1" display="'CH3'!A1" xr:uid="{00000000-0004-0000-0800-000000000000}"/>
    <hyperlink ref="K5" location="Home!A1" display="Home!A1" xr:uid="{00000000-0004-0000-0800-000001000000}"/>
  </hyperlinks>
  <pageMargins left="0.74803149606299213" right="0.74803149606299213" top="0" bottom="0" header="0" footer="0"/>
  <pageSetup paperSize="9" scale="47"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pageSetUpPr fitToPage="1"/>
  </sheetPr>
  <dimension ref="A1:XEX16"/>
  <sheetViews>
    <sheetView showGridLines="0" showRowColHeaders="0" zoomScale="85" zoomScaleNormal="85" workbookViewId="0">
      <selection activeCell="C5" sqref="C5"/>
    </sheetView>
  </sheetViews>
  <sheetFormatPr defaultColWidth="0" defaultRowHeight="13.2" zeroHeight="1" x14ac:dyDescent="0.25"/>
  <cols>
    <col min="1" max="2" width="4" customWidth="1"/>
    <col min="3" max="3" width="11.5546875" customWidth="1"/>
    <col min="4" max="4" width="41.5546875" customWidth="1"/>
    <col min="5" max="5" width="10.33203125" customWidth="1"/>
    <col min="6" max="6" width="7.5546875" style="80" customWidth="1"/>
    <col min="7" max="7" width="37.88671875" customWidth="1"/>
    <col min="8" max="8" width="10.44140625" customWidth="1"/>
    <col min="9" max="9" width="7.5546875" customWidth="1"/>
    <col min="10" max="10" width="43.88671875" customWidth="1"/>
    <col min="11" max="12" width="4" customWidth="1"/>
    <col min="13" max="13" width="43.88671875" hidden="1" customWidth="1"/>
    <col min="14" max="15" width="4" hidden="1" customWidth="1"/>
    <col min="16" max="20" width="13.109375" hidden="1" customWidth="1"/>
    <col min="21" max="21" width="31.88671875" hidden="1" customWidth="1"/>
    <col min="22" max="16377" width="31.88671875" hidden="1"/>
    <col min="16379" max="16384" width="31.88671875" hidden="1"/>
  </cols>
  <sheetData>
    <row r="1" spans="1:21" x14ac:dyDescent="0.25">
      <c r="A1" s="60"/>
      <c r="B1" s="60"/>
      <c r="C1" s="8"/>
      <c r="D1" s="8"/>
      <c r="E1" s="8"/>
      <c r="F1" s="81"/>
      <c r="G1" s="8"/>
      <c r="H1" s="8"/>
      <c r="I1" s="8"/>
      <c r="J1" s="8"/>
      <c r="K1" s="8"/>
      <c r="L1" s="8"/>
    </row>
    <row r="2" spans="1:21" ht="7.5" customHeight="1" x14ac:dyDescent="0.25">
      <c r="A2" s="8"/>
      <c r="C2" s="112"/>
      <c r="D2" s="112"/>
      <c r="E2" s="112"/>
      <c r="F2" s="129"/>
      <c r="G2" s="112"/>
      <c r="H2" s="112"/>
      <c r="I2" s="112"/>
      <c r="L2" s="8"/>
    </row>
    <row r="3" spans="1:21" ht="15.75" customHeight="1" x14ac:dyDescent="0.25">
      <c r="A3" s="8"/>
      <c r="C3" s="601" t="str">
        <f>Text!C280</f>
        <v>Children: Social Services Performance and Improvement Framework, 2023-24</v>
      </c>
      <c r="D3" s="601"/>
      <c r="E3" s="601"/>
      <c r="F3" s="601"/>
      <c r="G3" s="601"/>
      <c r="H3" s="601"/>
      <c r="I3" s="203"/>
      <c r="J3" s="203" t="str">
        <f>Home!R20</f>
        <v>Please select</v>
      </c>
      <c r="L3" s="8"/>
    </row>
    <row r="4" spans="1:21" ht="16.5" customHeight="1" x14ac:dyDescent="0.25">
      <c r="A4" s="8"/>
      <c r="C4" s="601"/>
      <c r="D4" s="601"/>
      <c r="E4" s="601"/>
      <c r="F4" s="601"/>
      <c r="G4" s="601"/>
      <c r="H4" s="601"/>
      <c r="I4" s="231"/>
      <c r="J4" s="63" t="str">
        <f>Text!C42</f>
        <v>Table 4 - Reviews (CH4)</v>
      </c>
      <c r="L4" s="8"/>
      <c r="P4" s="419" t="s">
        <v>26</v>
      </c>
      <c r="Q4" s="419" t="s">
        <v>27</v>
      </c>
      <c r="R4" s="419" t="s">
        <v>425</v>
      </c>
      <c r="S4" s="419" t="s">
        <v>426</v>
      </c>
      <c r="T4" s="419" t="s">
        <v>427</v>
      </c>
      <c r="U4" s="419"/>
    </row>
    <row r="5" spans="1:21" ht="16.8" x14ac:dyDescent="0.3">
      <c r="A5" s="8"/>
      <c r="C5" s="229"/>
      <c r="D5" s="229"/>
      <c r="E5" s="229"/>
      <c r="F5" s="229"/>
      <c r="H5" s="114"/>
      <c r="I5" s="114"/>
      <c r="J5" s="114" t="str">
        <f>Guidetext!$C$21</f>
        <v>Back to Home Page</v>
      </c>
      <c r="L5" s="8"/>
      <c r="N5" s="232" t="s">
        <v>3</v>
      </c>
      <c r="O5" s="232">
        <f>COUNTIF($F$11:$F$13,N5)+COUNTIF($I$11:$I$13,N5)</f>
        <v>3</v>
      </c>
      <c r="P5" s="419">
        <v>202223</v>
      </c>
      <c r="Q5" s="419">
        <f>Home!$Q$20</f>
        <v>0</v>
      </c>
      <c r="R5" s="419">
        <v>12</v>
      </c>
      <c r="S5" s="419">
        <v>1</v>
      </c>
      <c r="T5" s="419">
        <v>1</v>
      </c>
      <c r="U5" s="419"/>
    </row>
    <row r="6" spans="1:21" ht="15.6" x14ac:dyDescent="0.3">
      <c r="A6" s="8"/>
      <c r="C6" s="147" t="str">
        <f>Text!C87</f>
        <v>Table 3: Plans</v>
      </c>
      <c r="D6" s="147"/>
      <c r="E6" s="147"/>
      <c r="F6" s="147"/>
      <c r="H6" s="106"/>
      <c r="I6" s="106"/>
      <c r="J6" s="106"/>
      <c r="L6" s="8"/>
      <c r="N6" s="233" t="s">
        <v>7</v>
      </c>
      <c r="O6" s="232">
        <f>COUNTIF($F$11:$F$13,N6)+COUNTIF($I$11:$I$13,N6)</f>
        <v>0</v>
      </c>
      <c r="S6" s="245">
        <v>2</v>
      </c>
    </row>
    <row r="7" spans="1:21" ht="15.6" x14ac:dyDescent="0.3">
      <c r="A7" s="8"/>
      <c r="C7" s="147"/>
      <c r="D7" s="147"/>
      <c r="E7" s="147"/>
      <c r="F7" s="147"/>
      <c r="H7" s="106"/>
      <c r="I7" s="106"/>
      <c r="J7" s="106"/>
      <c r="L7" s="8"/>
      <c r="N7" s="232" t="s">
        <v>4</v>
      </c>
      <c r="O7" s="232">
        <f>COUNTIF($F$11:$F$13,N7)+COUNTIF($I$11:$I$13,N7)</f>
        <v>0</v>
      </c>
      <c r="S7" s="245">
        <v>3</v>
      </c>
    </row>
    <row r="8" spans="1:21" ht="13.8" x14ac:dyDescent="0.25">
      <c r="A8" s="8"/>
      <c r="C8" s="600" t="str">
        <f>Text!$C$290</f>
        <v>V2: Please use the comments boxes to explain any increases or decreases above 20% when comparing 2023-24 data with 2022-23 data.</v>
      </c>
      <c r="D8" s="600"/>
      <c r="E8" s="600"/>
      <c r="F8" s="600"/>
      <c r="G8" s="600"/>
      <c r="H8" s="600"/>
      <c r="I8" s="600"/>
      <c r="J8" s="600"/>
      <c r="L8" s="8"/>
      <c r="N8" s="234" t="s">
        <v>301</v>
      </c>
      <c r="O8" s="235">
        <f>SUM(O5:O7)</f>
        <v>3</v>
      </c>
    </row>
    <row r="9" spans="1:21" ht="15.6" x14ac:dyDescent="0.3">
      <c r="A9" s="8"/>
      <c r="C9" s="94"/>
      <c r="D9" s="106"/>
      <c r="E9" s="106"/>
      <c r="F9" s="106"/>
      <c r="G9" s="107"/>
      <c r="H9" s="107"/>
      <c r="I9" s="107"/>
      <c r="L9" s="8"/>
      <c r="N9" s="234" t="s">
        <v>430</v>
      </c>
      <c r="O9" s="236">
        <f>SUM(O6:O7)/O8</f>
        <v>0</v>
      </c>
      <c r="P9" s="112"/>
      <c r="Q9" s="112"/>
    </row>
    <row r="10" spans="1:21" s="58" customFormat="1" ht="24" customHeight="1" x14ac:dyDescent="0.25">
      <c r="A10" s="57"/>
      <c r="B10"/>
      <c r="C10" s="607"/>
      <c r="D10" s="608"/>
      <c r="E10" s="156" t="str">
        <f>Text!$C$283</f>
        <v>2023-24</v>
      </c>
      <c r="F10" s="157" t="str">
        <f>Text!$C$284</f>
        <v>V1</v>
      </c>
      <c r="G10" s="158" t="str">
        <f>Text!$C$286</f>
        <v>V1 Comment</v>
      </c>
      <c r="H10" s="156" t="str">
        <f>Text!$C$282</f>
        <v>2022-23</v>
      </c>
      <c r="I10" s="157" t="str">
        <f>Text!$C$285</f>
        <v>V2</v>
      </c>
      <c r="J10" s="158" t="str">
        <f>Text!$C$289</f>
        <v>V2 Comment</v>
      </c>
      <c r="K10" s="431"/>
      <c r="L10" s="57"/>
      <c r="N10"/>
      <c r="O10"/>
      <c r="P10" s="168"/>
      <c r="Q10" s="112"/>
    </row>
    <row r="11" spans="1:21" s="58" customFormat="1" ht="60" customHeight="1" x14ac:dyDescent="0.25">
      <c r="A11" s="57"/>
      <c r="B11"/>
      <c r="C11" s="137" t="s">
        <v>5751</v>
      </c>
      <c r="D11" s="143" t="str">
        <f>Text!C304</f>
        <v>The number of children with a care and support plan on 31 March</v>
      </c>
      <c r="E11" s="161"/>
      <c r="F11" s="162" t="str">
        <f>IF(E11&lt;&gt;"","ü",IF(G11&lt;&gt;"","!","û"))</f>
        <v>û</v>
      </c>
      <c r="G11" s="428"/>
      <c r="H11" s="411" t="e">
        <f>IF(VLOOKUP($P$5&amp;$Q$5&amp;$R$5&amp;S5&amp;$T$5,'Historic Data'!$A:$B,2,FALSE)=-999,"-",VLOOKUP($P$5&amp;$Q$5&amp;$R$5&amp;S5&amp;$T$5,'Historic Data'!$A:$B,2,FALSE))</f>
        <v>#N/A</v>
      </c>
      <c r="I11" s="101" t="e">
        <f>IF(OR(E11="",H11="-"),"ü",IF(AND(E11&lt;=H11+H11*0.2,E11&gt;=H11-H11*0.2),"ü",IF($J11="","!","!")))</f>
        <v>#N/A</v>
      </c>
      <c r="J11" s="428"/>
      <c r="K11" s="5"/>
      <c r="L11" s="57"/>
      <c r="N11"/>
      <c r="O11"/>
      <c r="Q11" s="112"/>
    </row>
    <row r="12" spans="1:21" s="58" customFormat="1" ht="76.5" customHeight="1" x14ac:dyDescent="0.25">
      <c r="A12" s="57"/>
      <c r="B12"/>
      <c r="C12" s="137" t="s">
        <v>5752</v>
      </c>
      <c r="D12" s="143" t="str">
        <f>Text!C305</f>
        <v>The number of children with a care and support plan on 31 March and also a carer’s support plan, where the child has both their own care and support needs and responsibilities as a young carer</v>
      </c>
      <c r="E12" s="161"/>
      <c r="F12" s="162" t="str">
        <f>IF(AND(E12&lt;&gt;"",E12&lt;=E11),"ü",IF(G12&lt;&gt;"","!","û"))</f>
        <v>û</v>
      </c>
      <c r="G12" s="428"/>
      <c r="H12" s="411" t="e">
        <f>IF(VLOOKUP($P$5&amp;$Q$5&amp;$R$5&amp;S7&amp;$T$5,'Historic Data'!$A:$B,2,FALSE)=-999,"-",VLOOKUP($P$5&amp;$Q$5&amp;$R$5&amp;S7&amp;$T$5,'Historic Data'!$A:$B,2,FALSE))</f>
        <v>#N/A</v>
      </c>
      <c r="I12" s="101" t="e">
        <f>IF(OR(E12="",H12="-"),"ü",IF(AND(E12&lt;=H12+H12*0.2,E12&gt;=H12-H12*0.2),"ü",IF($J12="","!","!")))</f>
        <v>#N/A</v>
      </c>
      <c r="J12" s="444"/>
      <c r="K12" s="5"/>
      <c r="L12" s="57"/>
      <c r="N12"/>
      <c r="O12"/>
      <c r="Q12" s="112"/>
    </row>
    <row r="13" spans="1:21" s="58" customFormat="1" ht="60" customHeight="1" x14ac:dyDescent="0.25">
      <c r="A13" s="57"/>
      <c r="B13"/>
      <c r="C13" s="137" t="s">
        <v>287</v>
      </c>
      <c r="D13" s="143" t="str">
        <f>Text!C91</f>
        <v>The total number of children with a care and support plan where needs are met through a Direct Payment on 31 March</v>
      </c>
      <c r="E13" s="161"/>
      <c r="F13" s="162" t="str">
        <f>IF(AND(E13&lt;&gt;"",E13&lt;=E11),"ü",IF(G13&lt;&gt;"","!","û"))</f>
        <v>û</v>
      </c>
      <c r="G13" s="428"/>
      <c r="H13" s="411" t="e">
        <f>IF(VLOOKUP($P$5&amp;$Q$5&amp;$R$5&amp;S6&amp;$T$5,'Historic Data'!$A:$B,2,FALSE)=-999,"-",VLOOKUP($P$5&amp;$Q$5&amp;$R$5&amp;S6&amp;$T$5,'Historic Data'!$A:$B,2,FALSE))</f>
        <v>#N/A</v>
      </c>
      <c r="I13" s="101" t="e">
        <f>IF(OR(E13="",H13="-"),"ü",IF(AND(E13&lt;=H13+H13*0.2,E13&gt;=H13-H13*0.2),"ü",IF($J13="","!","!")))</f>
        <v>#N/A</v>
      </c>
      <c r="J13" s="428"/>
      <c r="K13" s="5"/>
      <c r="L13" s="57"/>
      <c r="N13"/>
      <c r="O13"/>
      <c r="Q13" s="112"/>
    </row>
    <row r="14" spans="1:21" s="58" customFormat="1" ht="26.25" customHeight="1" x14ac:dyDescent="0.25">
      <c r="A14" s="57"/>
      <c r="B14"/>
      <c r="C14"/>
      <c r="D14"/>
      <c r="E14"/>
      <c r="F14" s="80"/>
      <c r="G14"/>
      <c r="H14"/>
      <c r="I14"/>
      <c r="J14"/>
      <c r="K14"/>
      <c r="L14" s="57"/>
      <c r="N14"/>
      <c r="O14"/>
    </row>
    <row r="15" spans="1:21" ht="17.25" customHeight="1" x14ac:dyDescent="0.25">
      <c r="A15" s="8"/>
      <c r="B15" s="60"/>
      <c r="C15" s="8"/>
      <c r="D15" s="8"/>
      <c r="E15" s="8"/>
      <c r="F15" s="81"/>
      <c r="G15" s="8"/>
      <c r="H15" s="8"/>
      <c r="I15" s="8"/>
      <c r="J15" s="8"/>
      <c r="K15" s="8"/>
      <c r="L15" s="8"/>
      <c r="Q15" s="237"/>
    </row>
    <row r="16" spans="1:21" hidden="1" x14ac:dyDescent="0.25">
      <c r="A16" s="60"/>
      <c r="L16" s="8"/>
    </row>
  </sheetData>
  <sheetProtection algorithmName="SHA-512" hashValue="RG8GWSnEtca1yL9R4UvmiQmDcnaOUpkPfOSQMZyxjsp1KBnsHziiNdLEBDyCi4iuriQzfJJkOktSk7In7ajy9w==" saltValue="zM/JAP9nsf2XKRD2q2G3qg==" spinCount="100000" sheet="1" objects="1" scenarios="1"/>
  <mergeCells count="3">
    <mergeCell ref="C8:J8"/>
    <mergeCell ref="C3:H4"/>
    <mergeCell ref="C10:D10"/>
  </mergeCells>
  <conditionalFormatting sqref="F11:F13">
    <cfRule type="cellIs" dxfId="95" priority="7" stopIfTrue="1" operator="equal">
      <formula>"!"</formula>
    </cfRule>
    <cfRule type="cellIs" dxfId="94" priority="8" stopIfTrue="1" operator="equal">
      <formula>"ü"</formula>
    </cfRule>
  </conditionalFormatting>
  <conditionalFormatting sqref="I11:I13">
    <cfRule type="cellIs" dxfId="93" priority="9" stopIfTrue="1" operator="equal">
      <formula>"!"</formula>
    </cfRule>
    <cfRule type="cellIs" dxfId="92" priority="10" stopIfTrue="1" operator="equal">
      <formula>"ü"</formula>
    </cfRule>
  </conditionalFormatting>
  <dataValidations count="1">
    <dataValidation allowBlank="1" showInputMessage="1" showErrorMessage="1" promptTitle="Dilysu / Validation:" prompt="Dylai'r gwerth hyn bod yn llai na neu'n hafal i CH/015a._x000a__x000a_This value should be less than or equal to CH/015a." sqref="F12:F13" xr:uid="{00000000-0002-0000-0900-000000000000}"/>
  </dataValidations>
  <hyperlinks>
    <hyperlink ref="J4" location="'CH4'!A1" display="'CH4'!A1" xr:uid="{00000000-0004-0000-0900-000000000000}"/>
    <hyperlink ref="J5" location="Home!A1" display="Home!A1" xr:uid="{00000000-0004-0000-0900-000001000000}"/>
  </hyperlinks>
  <pageMargins left="0.70866141732283472" right="0.70866141732283472" top="0.74803149606299213" bottom="0.74803149606299213" header="0.31496062992125984" footer="0.31496062992125984"/>
  <pageSetup paperSize="9" scale="7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pageSetUpPr fitToPage="1"/>
  </sheetPr>
  <dimension ref="A1:IU169"/>
  <sheetViews>
    <sheetView showRowColHeaders="0" zoomScale="85" zoomScaleNormal="85" workbookViewId="0">
      <selection activeCell="E5" sqref="E5"/>
    </sheetView>
  </sheetViews>
  <sheetFormatPr defaultColWidth="0" defaultRowHeight="0" customHeight="1" zeroHeight="1" x14ac:dyDescent="0.25"/>
  <cols>
    <col min="1" max="1" width="3.6640625" customWidth="1"/>
    <col min="2" max="3" width="3.6640625" hidden="1" customWidth="1"/>
    <col min="4" max="4" width="4" style="59" customWidth="1"/>
    <col min="5" max="5" width="9.88671875" style="59" customWidth="1"/>
    <col min="6" max="6" width="38" customWidth="1"/>
    <col min="7" max="7" width="10.44140625" customWidth="1"/>
    <col min="8" max="8" width="7.5546875" style="80" customWidth="1"/>
    <col min="9" max="9" width="37.88671875" customWidth="1"/>
    <col min="10" max="10" width="10.44140625" customWidth="1"/>
    <col min="11" max="11" width="7.5546875" customWidth="1"/>
    <col min="12" max="12" width="37.88671875" customWidth="1"/>
    <col min="13" max="14" width="4" customWidth="1"/>
    <col min="15" max="15" width="4.6640625" style="112" hidden="1" customWidth="1"/>
    <col min="16" max="16" width="9.109375" style="112" hidden="1" customWidth="1"/>
    <col min="17" max="17" width="5" style="112" hidden="1" customWidth="1"/>
    <col min="18" max="18" width="19.88671875" style="112" hidden="1" customWidth="1"/>
    <col min="19" max="27" width="10.44140625" style="112" hidden="1" customWidth="1"/>
    <col min="28" max="30" width="19.88671875" style="112" hidden="1" customWidth="1"/>
    <col min="31" max="31" width="9.109375" style="112" hidden="1" customWidth="1"/>
    <col min="32" max="255" width="19.88671875" style="112" hidden="1" customWidth="1"/>
    <col min="256" max="16384" width="9.109375" style="112" hidden="1"/>
  </cols>
  <sheetData>
    <row r="1" spans="1:25" ht="13.2" x14ac:dyDescent="0.25">
      <c r="A1" s="60"/>
      <c r="B1" s="60"/>
      <c r="C1" s="60"/>
      <c r="D1" s="60"/>
      <c r="E1" s="60"/>
      <c r="F1" s="8"/>
      <c r="G1" s="8"/>
      <c r="H1" s="81"/>
      <c r="I1" s="8"/>
      <c r="J1" s="8"/>
      <c r="K1" s="8"/>
      <c r="L1" s="8"/>
      <c r="M1" s="8"/>
      <c r="N1" s="8"/>
    </row>
    <row r="2" spans="1:25" ht="7.5" customHeight="1" x14ac:dyDescent="0.25">
      <c r="A2" s="8"/>
      <c r="D2" s="128"/>
      <c r="E2" s="128"/>
      <c r="F2" s="112"/>
      <c r="G2" s="112"/>
      <c r="H2" s="129"/>
      <c r="I2" s="112"/>
      <c r="J2" s="112"/>
      <c r="K2" s="112"/>
      <c r="L2" s="112"/>
      <c r="N2" s="8"/>
    </row>
    <row r="3" spans="1:25" ht="15.75" customHeight="1" x14ac:dyDescent="0.25">
      <c r="A3" s="8"/>
      <c r="D3" s="128"/>
      <c r="E3" s="601" t="str">
        <f>Text!C280</f>
        <v>Children: Social Services Performance and Improvement Framework, 2023-24</v>
      </c>
      <c r="F3" s="601"/>
      <c r="G3" s="601"/>
      <c r="H3" s="601"/>
      <c r="I3" s="601"/>
      <c r="J3" s="601"/>
      <c r="K3" s="601"/>
      <c r="L3" s="263" t="str">
        <f>Home!R20</f>
        <v>Please select</v>
      </c>
      <c r="M3" s="112"/>
      <c r="N3" s="8"/>
    </row>
    <row r="4" spans="1:25" ht="24" customHeight="1" x14ac:dyDescent="0.25">
      <c r="A4" s="8"/>
      <c r="D4" s="128"/>
      <c r="E4" s="601"/>
      <c r="F4" s="601"/>
      <c r="G4" s="601"/>
      <c r="H4" s="601"/>
      <c r="I4" s="601"/>
      <c r="J4" s="601"/>
      <c r="K4" s="601"/>
      <c r="L4" s="244" t="str">
        <f>Text!C43</f>
        <v>Table 5 - Safeguarding (CH5)</v>
      </c>
      <c r="M4" s="112"/>
      <c r="N4" s="8"/>
    </row>
    <row r="5" spans="1:25" ht="15.75" customHeight="1" x14ac:dyDescent="0.3">
      <c r="A5" s="8"/>
      <c r="D5" s="128"/>
      <c r="E5" s="229"/>
      <c r="F5" s="229"/>
      <c r="G5" s="229"/>
      <c r="H5" s="229"/>
      <c r="J5" s="114"/>
      <c r="K5" s="114"/>
      <c r="L5" s="114" t="str">
        <f>Guidetext!$C$21</f>
        <v>Back to Home Page</v>
      </c>
      <c r="M5" s="112"/>
      <c r="N5" s="8"/>
    </row>
    <row r="6" spans="1:25" ht="15.6" x14ac:dyDescent="0.3">
      <c r="A6" s="8"/>
      <c r="D6" s="128"/>
      <c r="E6" s="609" t="str">
        <f>Text!C92</f>
        <v>Table 4: Reviews</v>
      </c>
      <c r="F6" s="609"/>
      <c r="G6" s="609"/>
      <c r="H6" s="609"/>
      <c r="I6" s="609"/>
      <c r="J6" s="225"/>
      <c r="K6" s="225"/>
      <c r="L6" s="225"/>
      <c r="M6" s="112"/>
      <c r="N6" s="8"/>
      <c r="T6" s="419" t="s">
        <v>26</v>
      </c>
      <c r="U6" s="419" t="s">
        <v>27</v>
      </c>
      <c r="V6" s="419" t="s">
        <v>425</v>
      </c>
      <c r="W6" s="419" t="s">
        <v>426</v>
      </c>
      <c r="X6" s="419" t="s">
        <v>427</v>
      </c>
    </row>
    <row r="7" spans="1:25" ht="15.6" x14ac:dyDescent="0.3">
      <c r="A7" s="8"/>
      <c r="D7" s="128"/>
      <c r="E7" s="225"/>
      <c r="F7" s="225"/>
      <c r="G7" s="225"/>
      <c r="H7" s="225"/>
      <c r="I7" s="225"/>
      <c r="J7" s="225"/>
      <c r="K7" s="225"/>
      <c r="L7" s="225"/>
      <c r="M7" s="112"/>
      <c r="N7" s="8"/>
      <c r="T7" s="419">
        <v>202122</v>
      </c>
      <c r="U7" s="419">
        <f>Home!$Q$20</f>
        <v>0</v>
      </c>
      <c r="V7" s="419">
        <v>13</v>
      </c>
      <c r="W7" s="419">
        <v>1</v>
      </c>
      <c r="X7" s="419">
        <v>1</v>
      </c>
    </row>
    <row r="8" spans="1:25" ht="30" customHeight="1" x14ac:dyDescent="0.25">
      <c r="A8" s="8"/>
      <c r="D8" s="128"/>
      <c r="E8" s="600" t="str">
        <f>Text!$C$290</f>
        <v>V2: Please use the comments boxes to explain any increases or decreases above 20% when comparing 2023-24 data with 2022-23 data.</v>
      </c>
      <c r="F8" s="600"/>
      <c r="G8" s="600"/>
      <c r="H8" s="600"/>
      <c r="I8" s="600"/>
      <c r="J8" s="600"/>
      <c r="K8" s="600"/>
      <c r="L8" s="600"/>
      <c r="M8" s="112"/>
      <c r="N8" s="8"/>
      <c r="V8" s="407">
        <v>14</v>
      </c>
      <c r="W8" s="407">
        <v>2</v>
      </c>
    </row>
    <row r="9" spans="1:25" ht="34.5" customHeight="1" x14ac:dyDescent="0.25">
      <c r="A9" s="8"/>
      <c r="D9" s="128"/>
      <c r="E9" s="610" t="str">
        <f>Text!C272</f>
        <v xml:space="preserve"> The number of reviews of care and support plans and provisions of financial support that were due during the collection year that were:</v>
      </c>
      <c r="F9" s="610"/>
      <c r="G9" s="610"/>
      <c r="H9" s="610"/>
      <c r="I9" s="610"/>
      <c r="J9" s="610"/>
      <c r="K9" s="610"/>
      <c r="L9" s="610"/>
      <c r="M9" s="112"/>
      <c r="N9" s="8"/>
      <c r="Q9" s="194" t="s">
        <v>7</v>
      </c>
      <c r="R9" s="232">
        <f>COUNTIF($K$12:$K$39,Q9)+COUNTIF($H$12:$H$39,Q9)</f>
        <v>0</v>
      </c>
      <c r="V9" s="419">
        <v>15</v>
      </c>
      <c r="W9" s="407">
        <v>3</v>
      </c>
    </row>
    <row r="10" spans="1:25" ht="13.8" x14ac:dyDescent="0.25">
      <c r="A10" s="8"/>
      <c r="D10" s="128"/>
      <c r="E10" s="613"/>
      <c r="F10" s="613"/>
      <c r="G10" s="613"/>
      <c r="H10" s="613"/>
      <c r="I10" s="613"/>
      <c r="J10" s="613"/>
      <c r="K10" s="613"/>
      <c r="L10" s="613"/>
      <c r="M10" s="112"/>
      <c r="N10" s="8"/>
      <c r="Q10" s="194" t="s">
        <v>3</v>
      </c>
      <c r="R10" s="232">
        <f>COUNTIF($K$12:$K$39,Q10)+COUNTIF($H$12:$H$39,Q10)</f>
        <v>18</v>
      </c>
      <c r="V10" s="419"/>
      <c r="W10" s="407">
        <v>4</v>
      </c>
    </row>
    <row r="11" spans="1:25" s="113" customFormat="1" ht="24" customHeight="1" x14ac:dyDescent="0.25">
      <c r="A11" s="57"/>
      <c r="B11"/>
      <c r="C11"/>
      <c r="D11" s="128"/>
      <c r="E11" s="140"/>
      <c r="F11" s="140"/>
      <c r="M11" s="112"/>
      <c r="N11" s="57"/>
      <c r="P11" s="112"/>
      <c r="Q11" s="433" t="s">
        <v>4</v>
      </c>
      <c r="R11" s="232">
        <f>COUNTIF($K$12:$K$39,Q11)+COUNTIF($H$12:$H$39,Q11)</f>
        <v>8</v>
      </c>
      <c r="T11" s="112"/>
      <c r="U11" s="112"/>
      <c r="V11" s="112"/>
      <c r="W11" s="113">
        <v>5</v>
      </c>
      <c r="X11" s="112"/>
      <c r="Y11" s="112"/>
    </row>
    <row r="12" spans="1:25" s="113" customFormat="1" ht="27" customHeight="1" x14ac:dyDescent="0.25">
      <c r="A12" s="57"/>
      <c r="B12"/>
      <c r="C12"/>
      <c r="D12" s="133"/>
      <c r="G12" s="156" t="str">
        <f>Text!$C$283</f>
        <v>2023-24</v>
      </c>
      <c r="H12" s="157" t="str">
        <f>Text!$C$284</f>
        <v>V1</v>
      </c>
      <c r="I12" s="158" t="str">
        <f>Text!$C$286</f>
        <v>V1 Comment</v>
      </c>
      <c r="J12" s="156" t="str">
        <f>Text!$C$282</f>
        <v>2022-23</v>
      </c>
      <c r="K12" s="157" t="str">
        <f>Text!$C$285</f>
        <v>V2</v>
      </c>
      <c r="L12" s="158" t="str">
        <f>Text!$C$289</f>
        <v>V2 Comment</v>
      </c>
      <c r="M12" s="111"/>
      <c r="N12" s="57"/>
      <c r="Q12" s="113" t="s">
        <v>430</v>
      </c>
      <c r="R12" s="432">
        <f>(R9+R11)/SUM(R9:R11)</f>
        <v>0.30769230769230771</v>
      </c>
      <c r="T12" s="112"/>
      <c r="U12" s="112"/>
      <c r="V12" s="112"/>
      <c r="W12" s="407">
        <v>99</v>
      </c>
      <c r="X12" s="112"/>
      <c r="Y12" s="112"/>
    </row>
    <row r="13" spans="1:25" s="113" customFormat="1" ht="45.6" customHeight="1" x14ac:dyDescent="0.25">
      <c r="A13" s="57"/>
      <c r="B13"/>
      <c r="C13"/>
      <c r="D13" s="133"/>
      <c r="E13" s="137" t="s">
        <v>5759</v>
      </c>
      <c r="F13" s="143" t="str">
        <f>Text!C95</f>
        <v>Child protection reviews</v>
      </c>
      <c r="G13" s="161"/>
      <c r="H13" s="162" t="str">
        <f>IF(G13&lt;&gt;"","ü",IF(I13&lt;&gt;"","!","û"))</f>
        <v>û</v>
      </c>
      <c r="I13" s="428"/>
      <c r="J13" s="411" t="e">
        <f>IF(VLOOKUP($T$7&amp;$U$7&amp;$V$7&amp;W8&amp;$X$7,'Historic Data'!$A:$B,2,FALSE)=-999,"-",VLOOKUP($T$7&amp;$U$7&amp;$V$7&amp;W8&amp;$X$7,'Historic Data'!$A:$B,2,FALSE))</f>
        <v>#N/A</v>
      </c>
      <c r="K13" s="101" t="e">
        <f t="shared" ref="K13:K18" si="0">IF(OR(G13="",J13="-"),"ü",IF(AND(G13&lt;=J13+J13*0.2,G13&gt;=J13-J13*0.2),"ü",IF($L13="","!","!")))</f>
        <v>#N/A</v>
      </c>
      <c r="L13" s="444"/>
      <c r="M13" s="111"/>
      <c r="N13" s="57"/>
      <c r="P13" s="112"/>
      <c r="T13" s="112"/>
      <c r="U13" s="112"/>
      <c r="V13" s="112"/>
      <c r="W13" s="112"/>
      <c r="X13" s="112"/>
      <c r="Y13" s="112"/>
    </row>
    <row r="14" spans="1:25" s="113" customFormat="1" ht="66" customHeight="1" x14ac:dyDescent="0.25">
      <c r="A14" s="57"/>
      <c r="B14"/>
      <c r="C14"/>
      <c r="D14" s="133"/>
      <c r="E14" s="137" t="s">
        <v>5760</v>
      </c>
      <c r="F14" s="143" t="str">
        <f>Text!C96</f>
        <v>Looked after reviews (including pathway plan reviews and pre-adoption reviews)</v>
      </c>
      <c r="G14" s="161"/>
      <c r="H14" s="162" t="str">
        <f>IF(G14&lt;&gt;"","ü",IF(I14&lt;&gt;"","!","û"))</f>
        <v>û</v>
      </c>
      <c r="I14" s="428"/>
      <c r="J14" s="411" t="e">
        <f>IF(VLOOKUP($T$7&amp;$U$7&amp;$V$7&amp;W9&amp;$X$7,'Historic Data'!$A:$B,2,FALSE)=-999,"-",VLOOKUP($T$7&amp;$U$7&amp;$V$7&amp;W9&amp;$X$7,'Historic Data'!$A:$B,2,FALSE))</f>
        <v>#N/A</v>
      </c>
      <c r="K14" s="101" t="e">
        <f t="shared" si="0"/>
        <v>#N/A</v>
      </c>
      <c r="L14" s="444"/>
      <c r="M14" s="111"/>
      <c r="N14" s="57"/>
      <c r="P14" s="112"/>
    </row>
    <row r="15" spans="1:25" s="113" customFormat="1" ht="49.5" customHeight="1" x14ac:dyDescent="0.25">
      <c r="A15" s="57"/>
      <c r="B15"/>
      <c r="C15"/>
      <c r="D15" s="133"/>
      <c r="E15" s="137" t="s">
        <v>5761</v>
      </c>
      <c r="F15" s="143" t="str">
        <f>Text!C97</f>
        <v>Reviews of children in need of care and support (including children supported by a direct payment)</v>
      </c>
      <c r="G15" s="161"/>
      <c r="H15" s="162" t="str">
        <f t="shared" ref="H15:H18" si="1">IF(G15&lt;&gt;"","ü",IF(I15&lt;&gt;"","!","û"))</f>
        <v>û</v>
      </c>
      <c r="I15" s="428"/>
      <c r="J15" s="411" t="e">
        <f>IF(VLOOKUP($T$7&amp;$U$7&amp;$V$7&amp;W10&amp;$X$7,'Historic Data'!$A:$B,2,FALSE)=-999,"-",VLOOKUP($T$7&amp;$U$7&amp;$V$7&amp;W10&amp;$X$7,'Historic Data'!$A:$B,2,FALSE))</f>
        <v>#N/A</v>
      </c>
      <c r="K15" s="101" t="e">
        <f t="shared" si="0"/>
        <v>#N/A</v>
      </c>
      <c r="L15" s="444"/>
      <c r="M15" s="111"/>
      <c r="N15" s="57"/>
    </row>
    <row r="16" spans="1:25" s="113" customFormat="1" ht="45.6" customHeight="1" x14ac:dyDescent="0.25">
      <c r="A16" s="57"/>
      <c r="B16"/>
      <c r="C16"/>
      <c r="D16" s="133"/>
      <c r="E16" s="137" t="s">
        <v>5762</v>
      </c>
      <c r="F16" s="143" t="str">
        <f>Text!C98</f>
        <v>Reviews of support for children with Special Guardianship Orders</v>
      </c>
      <c r="G16" s="161"/>
      <c r="H16" s="162" t="str">
        <f t="shared" si="1"/>
        <v>û</v>
      </c>
      <c r="I16" s="428"/>
      <c r="J16" s="411" t="e">
        <f>IF(VLOOKUP($T$7&amp;$U$7&amp;$V$7&amp;W11&amp;$X$7,'Historic Data'!$A:$B,2,FALSE)=-999,"-",VLOOKUP($T$7&amp;$U$7&amp;$V$7&amp;W11&amp;$X$7,'Historic Data'!$A:$B,2,FALSE))</f>
        <v>#N/A</v>
      </c>
      <c r="K16" s="101" t="e">
        <f t="shared" si="0"/>
        <v>#N/A</v>
      </c>
      <c r="L16" s="444"/>
      <c r="M16" s="111"/>
      <c r="N16" s="57"/>
    </row>
    <row r="17" spans="1:14" s="113" customFormat="1" ht="45.6" customHeight="1" x14ac:dyDescent="0.25">
      <c r="A17" s="57"/>
      <c r="B17"/>
      <c r="C17"/>
      <c r="D17" s="133"/>
      <c r="E17" s="137" t="s">
        <v>5763</v>
      </c>
      <c r="F17" s="143" t="str">
        <f>Text!C99</f>
        <v>Reviews of financial support for children with Special Guardianship Orders</v>
      </c>
      <c r="G17" s="161"/>
      <c r="H17" s="162" t="str">
        <f t="shared" si="1"/>
        <v>û</v>
      </c>
      <c r="I17" s="428"/>
      <c r="J17" s="411" t="s">
        <v>865</v>
      </c>
      <c r="K17" s="101" t="str">
        <f t="shared" si="0"/>
        <v>ü</v>
      </c>
      <c r="L17" s="444"/>
      <c r="M17" s="111"/>
      <c r="N17" s="57"/>
    </row>
    <row r="18" spans="1:14" s="113" customFormat="1" ht="39.75" customHeight="1" x14ac:dyDescent="0.25">
      <c r="A18" s="57"/>
      <c r="B18"/>
      <c r="C18"/>
      <c r="D18" s="133"/>
      <c r="E18" s="166" t="s">
        <v>289</v>
      </c>
      <c r="F18" s="165" t="str">
        <f>Text!$C$187</f>
        <v xml:space="preserve">Total </v>
      </c>
      <c r="G18" s="166" t="str">
        <f>IF(AND(G13="",G14="",G15="",G16="",G17=""),"",SUM($G$13:$G$17))</f>
        <v/>
      </c>
      <c r="H18" s="162" t="str">
        <f t="shared" si="1"/>
        <v>û</v>
      </c>
      <c r="I18" s="428"/>
      <c r="J18" s="470" t="e">
        <f>IF(VLOOKUP($T$7&amp;$U$7&amp;$V$7&amp;W7&amp;$X$7,'Historic Data'!$A:$B,2,FALSE)=-999,"-",VLOOKUP($T$7&amp;$U$7&amp;$V$7&amp;W7&amp;$X$7,'Historic Data'!$A:$B,2,FALSE))</f>
        <v>#N/A</v>
      </c>
      <c r="K18" s="101" t="e">
        <f t="shared" si="0"/>
        <v>#N/A</v>
      </c>
      <c r="L18" s="428"/>
      <c r="M18" s="111"/>
      <c r="N18" s="57"/>
    </row>
    <row r="19" spans="1:14" s="113" customFormat="1" ht="12.75" customHeight="1" x14ac:dyDescent="0.25">
      <c r="A19" s="57"/>
      <c r="B19"/>
      <c r="C19"/>
      <c r="E19" s="140"/>
      <c r="F19" s="168"/>
      <c r="G19" s="169"/>
      <c r="H19" s="169"/>
      <c r="I19" s="169"/>
      <c r="J19" s="169"/>
      <c r="K19" s="169"/>
      <c r="L19" s="169"/>
      <c r="M19" s="111"/>
      <c r="N19" s="57"/>
    </row>
    <row r="20" spans="1:14" s="113" customFormat="1" ht="12.75" customHeight="1" x14ac:dyDescent="0.25">
      <c r="A20" s="57"/>
      <c r="B20"/>
      <c r="C20"/>
      <c r="E20" s="140"/>
      <c r="F20" s="168"/>
      <c r="G20" s="169"/>
      <c r="H20" s="169"/>
      <c r="I20" s="169"/>
      <c r="J20" s="169"/>
      <c r="K20" s="169"/>
      <c r="L20" s="169"/>
      <c r="M20" s="111"/>
      <c r="N20" s="57"/>
    </row>
    <row r="21" spans="1:14" s="113" customFormat="1" ht="29.4" customHeight="1" x14ac:dyDescent="0.25">
      <c r="A21" s="57"/>
      <c r="B21"/>
      <c r="C21"/>
      <c r="E21" s="612" t="str">
        <f>Text!C100</f>
        <v>The number of reviews of care and support plans and provisions of financial support that were completed during the collection year and were within statutory timescales, that were:</v>
      </c>
      <c r="F21" s="612"/>
      <c r="G21" s="612"/>
      <c r="H21" s="612"/>
      <c r="I21" s="612"/>
      <c r="J21" s="612"/>
      <c r="K21" s="612"/>
      <c r="L21" s="612"/>
      <c r="M21" s="111"/>
      <c r="N21" s="57"/>
    </row>
    <row r="22" spans="1:14" s="113" customFormat="1" ht="12.75" customHeight="1" x14ac:dyDescent="0.25">
      <c r="A22" s="57"/>
      <c r="B22"/>
      <c r="C22"/>
      <c r="E22" s="471"/>
      <c r="F22" s="168"/>
      <c r="G22" s="169"/>
      <c r="H22" s="169"/>
      <c r="I22" s="169"/>
      <c r="J22" s="169"/>
      <c r="K22" s="169"/>
      <c r="L22" s="169"/>
      <c r="M22" s="111"/>
      <c r="N22" s="57"/>
    </row>
    <row r="23" spans="1:14" s="113" customFormat="1" ht="27" customHeight="1" x14ac:dyDescent="0.25">
      <c r="A23" s="57"/>
      <c r="B23"/>
      <c r="C23"/>
      <c r="G23" s="156" t="str">
        <f>Text!$C$283</f>
        <v>2023-24</v>
      </c>
      <c r="H23" s="157" t="str">
        <f>Text!$C$284</f>
        <v>V1</v>
      </c>
      <c r="I23" s="158" t="str">
        <f>Text!$C$286</f>
        <v>V1 Comment</v>
      </c>
      <c r="J23" s="156" t="str">
        <f>Text!$C$282</f>
        <v>2022-23</v>
      </c>
      <c r="K23" s="157" t="str">
        <f>Text!$C$285</f>
        <v>V2</v>
      </c>
      <c r="L23" s="158" t="str">
        <f>Text!$C$289</f>
        <v>V2 Comment</v>
      </c>
      <c r="M23" s="111"/>
      <c r="N23" s="57"/>
    </row>
    <row r="24" spans="1:14" s="113" customFormat="1" ht="45.6" customHeight="1" x14ac:dyDescent="0.25">
      <c r="A24" s="57"/>
      <c r="B24"/>
      <c r="C24"/>
      <c r="E24" s="137" t="s">
        <v>291</v>
      </c>
      <c r="F24" s="143" t="str">
        <f>Text!C95</f>
        <v>Child protection reviews</v>
      </c>
      <c r="G24" s="161"/>
      <c r="H24" s="162" t="str">
        <f>IF(AND(G24&lt;&gt;"",G24&lt;=G13),"ü",IF(I24&lt;&gt;"","!","û"))</f>
        <v>û</v>
      </c>
      <c r="I24" s="428"/>
      <c r="J24" s="411" t="e">
        <f>IF(VLOOKUP($T$7&amp;$U$7&amp;$V$8&amp;W7&amp;$X$7,'Historic Data'!$A:$B,2,FALSE)=-999,"-",VLOOKUP($T$7&amp;$U$7&amp;$V$8&amp;W7&amp;$X$7,'Historic Data'!$A:$B,2,FALSE))</f>
        <v>#N/A</v>
      </c>
      <c r="K24" s="101" t="e">
        <f t="shared" ref="K24:K29" si="2">IF(OR(G24="",J24="-"),"ü",IF(AND(G24&lt;=J24+J24*0.2,G24&gt;=J24-J24*0.2),"ü",IF($L24="","!","!")))</f>
        <v>#N/A</v>
      </c>
      <c r="L24" s="428"/>
      <c r="M24" s="111"/>
      <c r="N24" s="57"/>
    </row>
    <row r="25" spans="1:14" s="113" customFormat="1" ht="45.6" customHeight="1" x14ac:dyDescent="0.25">
      <c r="A25" s="57"/>
      <c r="B25"/>
      <c r="C25"/>
      <c r="E25" s="137" t="s">
        <v>292</v>
      </c>
      <c r="F25" s="143" t="str">
        <f>Text!C96</f>
        <v>Looked after reviews (including pathway plan reviews and pre-adoption reviews)</v>
      </c>
      <c r="G25" s="161"/>
      <c r="H25" s="162" t="str">
        <f>IF(AND(G25&lt;&gt;"",G25&lt;=G14),"ü",IF(I25&lt;&gt;"","!","û"))</f>
        <v>û</v>
      </c>
      <c r="I25" s="428"/>
      <c r="J25" s="411" t="e">
        <f>IF(VLOOKUP($T$7&amp;$U$7&amp;$V$8&amp;W8&amp;$X$7,'Historic Data'!$A:$B,2,FALSE)=-999,"-",VLOOKUP($T$7&amp;$U$7&amp;$V$8&amp;W8&amp;$X$7,'Historic Data'!$A:$B,2,FALSE))</f>
        <v>#N/A</v>
      </c>
      <c r="K25" s="101" t="e">
        <f t="shared" si="2"/>
        <v>#N/A</v>
      </c>
      <c r="L25" s="428"/>
      <c r="M25" s="111"/>
      <c r="N25" s="57"/>
    </row>
    <row r="26" spans="1:14" s="113" customFormat="1" ht="45.6" customHeight="1" x14ac:dyDescent="0.25">
      <c r="A26" s="57"/>
      <c r="B26"/>
      <c r="C26"/>
      <c r="E26" s="137" t="s">
        <v>293</v>
      </c>
      <c r="F26" s="143" t="str">
        <f>Text!C97</f>
        <v>Reviews of children in need of care and support (including children supported by a direct payment)</v>
      </c>
      <c r="G26" s="161"/>
      <c r="H26" s="162" t="str">
        <f t="shared" ref="H26:H28" si="3">IF(AND(G26&lt;&gt;"",G26&lt;=G15),"ü",IF(I26&lt;&gt;"","!","û"))</f>
        <v>û</v>
      </c>
      <c r="I26" s="428"/>
      <c r="J26" s="411" t="e">
        <f>IF(VLOOKUP($T$7&amp;$U$7&amp;$V$8&amp;W9&amp;$X$7,'Historic Data'!$A:$B,2,FALSE)=-999,"-",VLOOKUP($T$7&amp;$U$7&amp;$V$8&amp;W9&amp;$X$7,'Historic Data'!$A:$B,2,FALSE))</f>
        <v>#N/A</v>
      </c>
      <c r="K26" s="101" t="e">
        <f t="shared" si="2"/>
        <v>#N/A</v>
      </c>
      <c r="L26" s="428"/>
      <c r="M26" s="111"/>
      <c r="N26" s="57"/>
    </row>
    <row r="27" spans="1:14" s="113" customFormat="1" ht="45.6" customHeight="1" x14ac:dyDescent="0.25">
      <c r="A27" s="57"/>
      <c r="B27"/>
      <c r="C27"/>
      <c r="E27" s="137" t="s">
        <v>294</v>
      </c>
      <c r="F27" s="143" t="str">
        <f>Text!C98</f>
        <v>Reviews of support for children with Special Guardianship Orders</v>
      </c>
      <c r="G27" s="161"/>
      <c r="H27" s="162" t="str">
        <f t="shared" si="3"/>
        <v>û</v>
      </c>
      <c r="I27" s="428"/>
      <c r="J27" s="411" t="e">
        <f>IF(VLOOKUP($T$7&amp;$U$7&amp;$V$8&amp;W10&amp;$X$7,'Historic Data'!$A:$B,2,FALSE)=-999,"-",VLOOKUP($T$7&amp;$U$7&amp;$V$8&amp;W10&amp;$X$7,'Historic Data'!$A:$B,2,FALSE))</f>
        <v>#N/A</v>
      </c>
      <c r="K27" s="101" t="e">
        <f t="shared" si="2"/>
        <v>#N/A</v>
      </c>
      <c r="L27" s="428"/>
      <c r="M27" s="111"/>
      <c r="N27" s="57"/>
    </row>
    <row r="28" spans="1:14" s="113" customFormat="1" ht="45.6" customHeight="1" x14ac:dyDescent="0.25">
      <c r="A28" s="57"/>
      <c r="B28"/>
      <c r="C28"/>
      <c r="E28" s="137" t="s">
        <v>5767</v>
      </c>
      <c r="F28" s="143" t="str">
        <f>Text!C99</f>
        <v>Reviews of financial support for children with Special Guardianship Orders</v>
      </c>
      <c r="G28" s="161"/>
      <c r="H28" s="162" t="str">
        <f t="shared" si="3"/>
        <v>û</v>
      </c>
      <c r="I28" s="428"/>
      <c r="J28" s="411" t="s">
        <v>865</v>
      </c>
      <c r="K28" s="101" t="str">
        <f t="shared" si="2"/>
        <v>ü</v>
      </c>
      <c r="L28" s="444"/>
      <c r="M28" s="111"/>
      <c r="N28" s="57"/>
    </row>
    <row r="29" spans="1:14" s="113" customFormat="1" ht="45.6" customHeight="1" x14ac:dyDescent="0.25">
      <c r="A29" s="57"/>
      <c r="B29"/>
      <c r="C29"/>
      <c r="E29" s="166" t="s">
        <v>303</v>
      </c>
      <c r="F29" s="165" t="str">
        <f>Text!$C$187</f>
        <v xml:space="preserve">Total </v>
      </c>
      <c r="G29" s="166" t="str">
        <f>IF(AND(G24="",G25="",G26="",G27="",G28=""),"",SUM($G$24:$G$28))</f>
        <v/>
      </c>
      <c r="H29" s="162" t="str">
        <f>IF(AND(G29&lt;&gt;"",G29&lt;=G18),"ü",IF(I29&lt;&gt;"","!","û"))</f>
        <v>û</v>
      </c>
      <c r="I29" s="428"/>
      <c r="J29" s="470" t="e">
        <f>IF(VLOOKUP($T$7&amp;$U$7&amp;$V$8&amp;W12&amp;$X$7,'Historic Data'!$A:$B,2,FALSE)=-999,"-",VLOOKUP($T$7&amp;$U$7&amp;$V$8&amp;W12&amp;$X$7,'Historic Data'!$A:$B,2,FALSE))</f>
        <v>#N/A</v>
      </c>
      <c r="K29" s="101" t="e">
        <f t="shared" si="2"/>
        <v>#N/A</v>
      </c>
      <c r="L29" s="428"/>
      <c r="M29" s="111"/>
      <c r="N29" s="57"/>
    </row>
    <row r="30" spans="1:14" s="113" customFormat="1" ht="12.75" customHeight="1" x14ac:dyDescent="0.25">
      <c r="A30" s="57"/>
      <c r="B30"/>
      <c r="C30"/>
      <c r="E30" s="140"/>
      <c r="F30" s="168"/>
      <c r="G30" s="169"/>
      <c r="H30" s="169"/>
      <c r="I30" s="169"/>
      <c r="J30" s="169"/>
      <c r="K30" s="169"/>
      <c r="L30" s="169"/>
      <c r="M30" s="111"/>
      <c r="N30" s="57"/>
    </row>
    <row r="31" spans="1:14" s="113" customFormat="1" ht="34.5" customHeight="1" x14ac:dyDescent="0.25">
      <c r="A31" s="57"/>
      <c r="B31"/>
      <c r="C31"/>
      <c r="D31" s="133"/>
      <c r="E31" s="611" t="str">
        <f>Text!C102</f>
        <v>The number of reviews of care and support plans and provisions of financial support that were completed during the collection year, regardless of whether they were within statutory timescales, that were:</v>
      </c>
      <c r="F31" s="611"/>
      <c r="G31" s="611"/>
      <c r="H31" s="611"/>
      <c r="I31" s="611"/>
      <c r="J31" s="611"/>
      <c r="K31" s="611"/>
      <c r="L31" s="611"/>
      <c r="M31" s="111"/>
      <c r="N31" s="57"/>
    </row>
    <row r="32" spans="1:14" s="113" customFormat="1" ht="9" customHeight="1" x14ac:dyDescent="0.25">
      <c r="A32" s="57"/>
      <c r="B32"/>
      <c r="C32"/>
      <c r="D32" s="133"/>
      <c r="E32" s="163"/>
      <c r="F32" s="163"/>
      <c r="G32" s="163"/>
      <c r="H32" s="163"/>
      <c r="I32" s="163"/>
      <c r="J32" s="310"/>
      <c r="K32" s="163"/>
      <c r="L32" s="163"/>
      <c r="M32" s="111"/>
      <c r="N32" s="57"/>
    </row>
    <row r="33" spans="1:20" s="113" customFormat="1" ht="27" customHeight="1" x14ac:dyDescent="0.25">
      <c r="A33" s="57"/>
      <c r="B33"/>
      <c r="C33"/>
      <c r="E33" s="140"/>
      <c r="F33" s="140"/>
      <c r="G33" s="156" t="str">
        <f>Text!$C$283</f>
        <v>2023-24</v>
      </c>
      <c r="H33" s="157" t="str">
        <f>Text!$C$284</f>
        <v>V1</v>
      </c>
      <c r="I33" s="158" t="str">
        <f>Text!$C$286</f>
        <v>V1 Comment</v>
      </c>
      <c r="J33" s="156" t="str">
        <f>Text!$C$282</f>
        <v>2022-23</v>
      </c>
      <c r="K33" s="157" t="str">
        <f>Text!$C$285</f>
        <v>V2</v>
      </c>
      <c r="L33" s="158" t="str">
        <f>Text!$C$289</f>
        <v>V2 Comment</v>
      </c>
      <c r="M33" s="111"/>
      <c r="N33" s="57"/>
      <c r="P33" s="112"/>
      <c r="S33" s="112"/>
      <c r="T33" s="112"/>
    </row>
    <row r="34" spans="1:20" s="113" customFormat="1" ht="60.75" customHeight="1" x14ac:dyDescent="0.25">
      <c r="A34" s="57"/>
      <c r="B34"/>
      <c r="C34"/>
      <c r="D34" s="133"/>
      <c r="E34" s="137" t="s">
        <v>295</v>
      </c>
      <c r="F34" s="143" t="str">
        <f>Text!C103</f>
        <v>Child protection reviews</v>
      </c>
      <c r="G34" s="167"/>
      <c r="H34" s="162" t="str">
        <f>IF(G34&lt;&gt;"","ü",IF(I34&lt;&gt;"","!","û"))</f>
        <v>û</v>
      </c>
      <c r="I34" s="428"/>
      <c r="J34" s="411" t="s">
        <v>865</v>
      </c>
      <c r="K34" s="101" t="str">
        <f t="shared" ref="K34:K39" si="4">IF(OR(G34="",J34="-"),"ü",IF(AND(G34&lt;=J34+J34*0.2,G34&gt;=J34-J34*0.2),"ü",IF($L34="","!","!")))</f>
        <v>ü</v>
      </c>
      <c r="L34" s="428"/>
      <c r="M34" s="111"/>
      <c r="N34" s="57"/>
      <c r="P34" s="112"/>
      <c r="S34" s="168"/>
      <c r="T34" s="112"/>
    </row>
    <row r="35" spans="1:20" s="113" customFormat="1" ht="60.75" customHeight="1" x14ac:dyDescent="0.25">
      <c r="A35" s="57"/>
      <c r="B35"/>
      <c r="C35"/>
      <c r="D35" s="133"/>
      <c r="E35" s="137" t="s">
        <v>296</v>
      </c>
      <c r="F35" s="143" t="str">
        <f>Text!C104</f>
        <v>Looked after reviews (including pathway plan reviews and pre-adoption reviews)</v>
      </c>
      <c r="G35" s="161"/>
      <c r="H35" s="162" t="str">
        <f>IF(G35&lt;&gt;"","ü",IF(I35&lt;&gt;"","!","û"))</f>
        <v>û</v>
      </c>
      <c r="I35" s="428"/>
      <c r="J35" s="411" t="s">
        <v>865</v>
      </c>
      <c r="K35" s="101" t="str">
        <f t="shared" si="4"/>
        <v>ü</v>
      </c>
      <c r="L35" s="428"/>
      <c r="M35" s="111"/>
      <c r="N35" s="57"/>
      <c r="P35" s="112"/>
      <c r="S35" s="112"/>
      <c r="T35" s="112"/>
    </row>
    <row r="36" spans="1:20" s="113" customFormat="1" ht="60.75" customHeight="1" x14ac:dyDescent="0.25">
      <c r="A36" s="57"/>
      <c r="B36"/>
      <c r="C36"/>
      <c r="D36" s="133"/>
      <c r="E36" s="137" t="s">
        <v>297</v>
      </c>
      <c r="F36" s="143" t="str">
        <f>Text!C105</f>
        <v>Reviews of children in need of care and support (including children supported by a direct payment)</v>
      </c>
      <c r="G36" s="161"/>
      <c r="H36" s="162" t="str">
        <f t="shared" ref="H36:H38" si="5">IF(G36&lt;&gt;"","ü",IF(I36&lt;&gt;"","!","û"))</f>
        <v>û</v>
      </c>
      <c r="I36" s="428"/>
      <c r="J36" s="411" t="s">
        <v>865</v>
      </c>
      <c r="K36" s="101" t="str">
        <f t="shared" si="4"/>
        <v>ü</v>
      </c>
      <c r="L36" s="428"/>
      <c r="M36" s="111"/>
      <c r="N36" s="57"/>
    </row>
    <row r="37" spans="1:20" s="113" customFormat="1" ht="60.75" customHeight="1" x14ac:dyDescent="0.25">
      <c r="A37" s="57"/>
      <c r="B37"/>
      <c r="C37"/>
      <c r="D37" s="133"/>
      <c r="E37" s="137" t="s">
        <v>298</v>
      </c>
      <c r="F37" s="143" t="str">
        <f>Text!C98</f>
        <v>Reviews of support for children with Special Guardianship Orders</v>
      </c>
      <c r="G37" s="161"/>
      <c r="H37" s="162" t="str">
        <f t="shared" si="5"/>
        <v>û</v>
      </c>
      <c r="I37" s="428"/>
      <c r="J37" s="411" t="s">
        <v>865</v>
      </c>
      <c r="K37" s="101" t="str">
        <f t="shared" si="4"/>
        <v>ü</v>
      </c>
      <c r="L37" s="428"/>
      <c r="M37" s="111"/>
      <c r="N37" s="57"/>
      <c r="T37" s="432"/>
    </row>
    <row r="38" spans="1:20" s="113" customFormat="1" ht="60.75" customHeight="1" x14ac:dyDescent="0.25">
      <c r="A38" s="57"/>
      <c r="B38"/>
      <c r="C38"/>
      <c r="D38" s="133"/>
      <c r="E38" s="137" t="s">
        <v>299</v>
      </c>
      <c r="F38" s="143" t="str">
        <f>Text!C99</f>
        <v>Reviews of financial support for children with Special Guardianship Orders</v>
      </c>
      <c r="G38" s="161"/>
      <c r="H38" s="162" t="str">
        <f t="shared" si="5"/>
        <v>û</v>
      </c>
      <c r="I38" s="428"/>
      <c r="J38" s="411" t="s">
        <v>865</v>
      </c>
      <c r="K38" s="101" t="str">
        <f t="shared" si="4"/>
        <v>ü</v>
      </c>
      <c r="L38" s="444"/>
      <c r="M38" s="111"/>
      <c r="N38" s="57"/>
      <c r="T38" s="432"/>
    </row>
    <row r="39" spans="1:20" s="113" customFormat="1" ht="39" customHeight="1" x14ac:dyDescent="0.25">
      <c r="A39" s="57"/>
      <c r="B39"/>
      <c r="C39"/>
      <c r="D39" s="133"/>
      <c r="E39" s="166" t="s">
        <v>302</v>
      </c>
      <c r="F39" s="165" t="str">
        <f>Text!$C$187</f>
        <v xml:space="preserve">Total </v>
      </c>
      <c r="G39" s="166" t="str">
        <f>IF(AND(G34="",G35="",G36="",G37="",G38=""),"",SUM($G$34:$G$38))</f>
        <v/>
      </c>
      <c r="H39" s="162" t="str">
        <f>IF(G39&lt;&gt;"","ü",IF(I39&lt;&gt;"","!","û"))</f>
        <v>û</v>
      </c>
      <c r="I39" s="428"/>
      <c r="J39" s="470" t="s">
        <v>865</v>
      </c>
      <c r="K39" s="101" t="str">
        <f t="shared" si="4"/>
        <v>ü</v>
      </c>
      <c r="L39" s="428"/>
      <c r="M39" s="111"/>
      <c r="N39" s="57"/>
      <c r="T39" s="432"/>
    </row>
    <row r="40" spans="1:20" s="113" customFormat="1" ht="17.25" customHeight="1" x14ac:dyDescent="0.25">
      <c r="A40" s="57"/>
      <c r="B40"/>
      <c r="C40"/>
      <c r="D40" s="133"/>
      <c r="E40" s="136"/>
      <c r="G40" s="134"/>
      <c r="H40" s="134"/>
      <c r="I40" s="134"/>
      <c r="J40" s="134"/>
      <c r="K40" s="134"/>
      <c r="L40" s="134"/>
      <c r="M40" s="111"/>
      <c r="N40" s="57"/>
    </row>
    <row r="41" spans="1:20" s="113" customFormat="1" ht="13.2" x14ac:dyDescent="0.25">
      <c r="A41" s="57"/>
      <c r="B41"/>
      <c r="C41"/>
      <c r="D41" s="133"/>
      <c r="E41" s="136"/>
      <c r="G41" s="134"/>
      <c r="H41" s="134"/>
      <c r="I41" s="134"/>
      <c r="J41" s="134"/>
      <c r="K41" s="134"/>
      <c r="L41" s="134"/>
      <c r="M41" s="111"/>
      <c r="N41" s="57"/>
    </row>
    <row r="42" spans="1:20" s="113" customFormat="1" ht="10.199999999999999" x14ac:dyDescent="0.2">
      <c r="A42" s="57"/>
      <c r="B42" s="57"/>
      <c r="C42" s="57"/>
      <c r="D42" s="57"/>
      <c r="E42" s="57"/>
      <c r="F42" s="57"/>
      <c r="G42" s="57"/>
      <c r="H42" s="57"/>
      <c r="I42" s="57"/>
      <c r="J42" s="57"/>
      <c r="K42" s="57"/>
      <c r="L42" s="57"/>
      <c r="M42" s="57"/>
      <c r="N42" s="57"/>
    </row>
    <row r="43" spans="1:20" ht="13.2" hidden="1" x14ac:dyDescent="0.25"/>
    <row r="44" spans="1:20" ht="13.2" hidden="1" x14ac:dyDescent="0.25"/>
    <row r="45" spans="1:20" ht="13.2" hidden="1" x14ac:dyDescent="0.25"/>
    <row r="46" spans="1:20" ht="13.2" hidden="1" x14ac:dyDescent="0.25"/>
    <row r="47" spans="1:20" ht="13.2" hidden="1" x14ac:dyDescent="0.25"/>
    <row r="48" spans="1:20" ht="13.2" hidden="1" x14ac:dyDescent="0.25"/>
    <row r="49" spans="5:6" ht="13.2" hidden="1" x14ac:dyDescent="0.25">
      <c r="F49" s="349"/>
    </row>
    <row r="50" spans="5:6" ht="13.2" hidden="1" x14ac:dyDescent="0.25">
      <c r="E50" s="350"/>
    </row>
    <row r="51" spans="5:6" ht="13.2" hidden="1" x14ac:dyDescent="0.25">
      <c r="E51" s="350"/>
      <c r="F51" s="351"/>
    </row>
    <row r="52" spans="5:6" ht="13.2" hidden="1" x14ac:dyDescent="0.25"/>
    <row r="53" spans="5:6" ht="13.2" hidden="1" x14ac:dyDescent="0.25"/>
    <row r="54" spans="5:6" ht="13.2" hidden="1" x14ac:dyDescent="0.25"/>
    <row r="55" spans="5:6" ht="13.2" hidden="1" x14ac:dyDescent="0.25"/>
    <row r="56" spans="5:6" ht="13.2" hidden="1" x14ac:dyDescent="0.25">
      <c r="E56" s="350"/>
      <c r="F56" s="351"/>
    </row>
    <row r="57" spans="5:6" ht="13.2" hidden="1" x14ac:dyDescent="0.25">
      <c r="E57" s="350"/>
      <c r="F57" s="351"/>
    </row>
    <row r="58" spans="5:6" ht="13.2" hidden="1" x14ac:dyDescent="0.25">
      <c r="E58" s="350"/>
      <c r="F58" s="351"/>
    </row>
    <row r="59" spans="5:6" ht="13.2" hidden="1" x14ac:dyDescent="0.25">
      <c r="E59" s="350"/>
      <c r="F59" s="351"/>
    </row>
    <row r="60" spans="5:6" ht="13.2" hidden="1" x14ac:dyDescent="0.25"/>
    <row r="61" spans="5:6" ht="13.2" hidden="1" x14ac:dyDescent="0.25"/>
    <row r="62" spans="5:6" ht="13.2" hidden="1" x14ac:dyDescent="0.25"/>
    <row r="63" spans="5:6" ht="13.2" hidden="1" x14ac:dyDescent="0.25"/>
    <row r="64" spans="5:6" ht="13.2" hidden="1" x14ac:dyDescent="0.25"/>
    <row r="65" ht="13.2" hidden="1" x14ac:dyDescent="0.25"/>
    <row r="66" ht="13.2" hidden="1" x14ac:dyDescent="0.25"/>
    <row r="67" ht="13.2" hidden="1" x14ac:dyDescent="0.25"/>
    <row r="68" ht="13.2" hidden="1" x14ac:dyDescent="0.25"/>
    <row r="69" ht="13.2" hidden="1" x14ac:dyDescent="0.25"/>
    <row r="70" ht="13.2" hidden="1" x14ac:dyDescent="0.25"/>
    <row r="71" ht="13.2" hidden="1" x14ac:dyDescent="0.25"/>
    <row r="72" ht="13.2" hidden="1" x14ac:dyDescent="0.25"/>
    <row r="73" ht="13.2" hidden="1" x14ac:dyDescent="0.25"/>
    <row r="74" ht="13.2" hidden="1" x14ac:dyDescent="0.25"/>
    <row r="75" ht="13.2" hidden="1" x14ac:dyDescent="0.25"/>
    <row r="76" ht="13.2" hidden="1" x14ac:dyDescent="0.25"/>
    <row r="77" ht="13.2" hidden="1" x14ac:dyDescent="0.25"/>
    <row r="78" ht="13.2" hidden="1" x14ac:dyDescent="0.25"/>
    <row r="79" ht="13.2" hidden="1" x14ac:dyDescent="0.25"/>
    <row r="80" ht="13.2" hidden="1" x14ac:dyDescent="0.25"/>
    <row r="81" ht="13.2" hidden="1" x14ac:dyDescent="0.25"/>
    <row r="82" ht="13.2" hidden="1" x14ac:dyDescent="0.25"/>
    <row r="83" ht="13.2" hidden="1" x14ac:dyDescent="0.25"/>
    <row r="84" ht="13.2" hidden="1" x14ac:dyDescent="0.25"/>
    <row r="85" ht="13.2" hidden="1" x14ac:dyDescent="0.25"/>
    <row r="86" ht="13.2" hidden="1" x14ac:dyDescent="0.25"/>
    <row r="87" ht="13.2" hidden="1" x14ac:dyDescent="0.25"/>
    <row r="88" ht="13.2" hidden="1" x14ac:dyDescent="0.25"/>
    <row r="89" ht="13.2" hidden="1" x14ac:dyDescent="0.25"/>
    <row r="90" ht="13.2" hidden="1" x14ac:dyDescent="0.25"/>
    <row r="91" ht="13.2" hidden="1" x14ac:dyDescent="0.25"/>
    <row r="92" ht="13.2" hidden="1" x14ac:dyDescent="0.25"/>
    <row r="93" ht="13.2" hidden="1" x14ac:dyDescent="0.25"/>
    <row r="94" ht="13.2" hidden="1" x14ac:dyDescent="0.25"/>
    <row r="95" ht="13.2" hidden="1" x14ac:dyDescent="0.25"/>
    <row r="96" ht="13.2" hidden="1" x14ac:dyDescent="0.25"/>
    <row r="97" ht="13.2" hidden="1" x14ac:dyDescent="0.25"/>
    <row r="98" ht="13.2" hidden="1" x14ac:dyDescent="0.25"/>
    <row r="99" ht="13.2" hidden="1" x14ac:dyDescent="0.25"/>
    <row r="100" ht="13.2" hidden="1" x14ac:dyDescent="0.25"/>
    <row r="101" ht="13.2" hidden="1" x14ac:dyDescent="0.25"/>
    <row r="102" ht="13.2" hidden="1" x14ac:dyDescent="0.25"/>
    <row r="103" ht="13.2" hidden="1" x14ac:dyDescent="0.25"/>
    <row r="104" ht="13.2" hidden="1" x14ac:dyDescent="0.25"/>
    <row r="105" ht="13.2" hidden="1" x14ac:dyDescent="0.25"/>
    <row r="106" ht="13.2" hidden="1" x14ac:dyDescent="0.25"/>
    <row r="107" ht="13.2" hidden="1" x14ac:dyDescent="0.25"/>
    <row r="108" ht="13.2" hidden="1" x14ac:dyDescent="0.25"/>
    <row r="109" ht="13.2" hidden="1" x14ac:dyDescent="0.25"/>
    <row r="110" ht="13.2" hidden="1" x14ac:dyDescent="0.25"/>
    <row r="111" ht="13.2" hidden="1" x14ac:dyDescent="0.25"/>
    <row r="112" ht="13.2" hidden="1" x14ac:dyDescent="0.25"/>
    <row r="113" ht="13.2" hidden="1" x14ac:dyDescent="0.25"/>
    <row r="114" ht="13.2" hidden="1" x14ac:dyDescent="0.25"/>
    <row r="115" ht="13.2" hidden="1" x14ac:dyDescent="0.25"/>
    <row r="116" ht="13.2" hidden="1" x14ac:dyDescent="0.25"/>
    <row r="117" ht="13.2" hidden="1" x14ac:dyDescent="0.25"/>
    <row r="118" ht="13.2" hidden="1" x14ac:dyDescent="0.25"/>
    <row r="119" ht="13.2" hidden="1" x14ac:dyDescent="0.25"/>
    <row r="120" ht="13.2" hidden="1" x14ac:dyDescent="0.25"/>
    <row r="121" ht="13.2" hidden="1" x14ac:dyDescent="0.25"/>
    <row r="122" ht="13.2" hidden="1" x14ac:dyDescent="0.25"/>
    <row r="123" ht="13.2" hidden="1" x14ac:dyDescent="0.25"/>
    <row r="124" ht="13.2" hidden="1" x14ac:dyDescent="0.25"/>
    <row r="125" ht="13.2" hidden="1" x14ac:dyDescent="0.25"/>
    <row r="126" ht="13.2" hidden="1" x14ac:dyDescent="0.25"/>
    <row r="127" ht="13.2" hidden="1" x14ac:dyDescent="0.25"/>
    <row r="128" ht="13.2" hidden="1" x14ac:dyDescent="0.25"/>
    <row r="129" ht="13.2" hidden="1" x14ac:dyDescent="0.25"/>
    <row r="130" ht="13.2" hidden="1" x14ac:dyDescent="0.25"/>
    <row r="131" ht="13.2" hidden="1" x14ac:dyDescent="0.25"/>
    <row r="132" ht="13.2" hidden="1" x14ac:dyDescent="0.25"/>
    <row r="133" ht="13.2" hidden="1" x14ac:dyDescent="0.25"/>
    <row r="134" ht="13.2" hidden="1" x14ac:dyDescent="0.25"/>
    <row r="135" ht="13.2" hidden="1" x14ac:dyDescent="0.25"/>
    <row r="136" ht="13.2" hidden="1" x14ac:dyDescent="0.25"/>
    <row r="137" ht="13.2" hidden="1" x14ac:dyDescent="0.25"/>
    <row r="138" ht="13.2" hidden="1" x14ac:dyDescent="0.25"/>
    <row r="139" ht="13.2" hidden="1" x14ac:dyDescent="0.25"/>
    <row r="140" ht="13.2" hidden="1" x14ac:dyDescent="0.25"/>
    <row r="141" ht="13.2" hidden="1" x14ac:dyDescent="0.25"/>
    <row r="142" ht="13.2" hidden="1" x14ac:dyDescent="0.25"/>
    <row r="143" ht="13.2" hidden="1" x14ac:dyDescent="0.25"/>
    <row r="144" ht="13.2" hidden="1" x14ac:dyDescent="0.25"/>
    <row r="145" ht="13.2" hidden="1" x14ac:dyDescent="0.25"/>
    <row r="146" ht="13.2" hidden="1" x14ac:dyDescent="0.25"/>
    <row r="147" ht="13.2" hidden="1" x14ac:dyDescent="0.25"/>
    <row r="148" ht="13.2" hidden="1" x14ac:dyDescent="0.25"/>
    <row r="149" ht="13.2" hidden="1" x14ac:dyDescent="0.25"/>
    <row r="150" ht="13.2" hidden="1" x14ac:dyDescent="0.25"/>
    <row r="151" ht="13.2" hidden="1" x14ac:dyDescent="0.25"/>
    <row r="152" ht="13.2" hidden="1" x14ac:dyDescent="0.25"/>
    <row r="153" ht="13.2" hidden="1" x14ac:dyDescent="0.25"/>
    <row r="154" ht="13.2" hidden="1" x14ac:dyDescent="0.25"/>
    <row r="155" ht="13.2" hidden="1" x14ac:dyDescent="0.25"/>
    <row r="156" ht="13.2" hidden="1" x14ac:dyDescent="0.25"/>
    <row r="157" ht="13.2" hidden="1" x14ac:dyDescent="0.25"/>
    <row r="158" ht="13.2" hidden="1" x14ac:dyDescent="0.25"/>
    <row r="159" ht="13.2" hidden="1" x14ac:dyDescent="0.25"/>
    <row r="160" ht="13.2" hidden="1" x14ac:dyDescent="0.25"/>
    <row r="161" ht="13.2" hidden="1" x14ac:dyDescent="0.25"/>
    <row r="162" ht="13.2" hidden="1" x14ac:dyDescent="0.25"/>
    <row r="163" ht="12.75" hidden="1" customHeight="1" x14ac:dyDescent="0.25"/>
    <row r="164" ht="12.75" hidden="1" customHeight="1" x14ac:dyDescent="0.25"/>
    <row r="165" ht="12.75" hidden="1" customHeight="1" x14ac:dyDescent="0.25"/>
    <row r="166" ht="12.75" hidden="1" customHeight="1" x14ac:dyDescent="0.25"/>
    <row r="167" ht="12.75" hidden="1" customHeight="1" x14ac:dyDescent="0.25"/>
    <row r="168" ht="12.75" hidden="1" customHeight="1" x14ac:dyDescent="0.25"/>
    <row r="169" ht="12.75" hidden="1" customHeight="1" x14ac:dyDescent="0.25"/>
  </sheetData>
  <sheetProtection algorithmName="SHA-512" hashValue="BU83FGo+sulLJHp6qlYSia6UaaLbs+IWFF7OLgWTBVIjyj5LDusVUGrkcuzNMaZKfqaPivgxr6IEtvOaSE2BUQ==" saltValue="WY02Zy+2Cd/o2/d3+Aozlg==" spinCount="100000" sheet="1" objects="1" scenarios="1"/>
  <mergeCells count="7">
    <mergeCell ref="E3:K4"/>
    <mergeCell ref="E6:I6"/>
    <mergeCell ref="E9:L9"/>
    <mergeCell ref="E31:L31"/>
    <mergeCell ref="E8:L8"/>
    <mergeCell ref="E21:L21"/>
    <mergeCell ref="E10:L10"/>
  </mergeCells>
  <conditionalFormatting sqref="H13:H18">
    <cfRule type="cellIs" dxfId="91" priority="37" stopIfTrue="1" operator="equal">
      <formula>"!"</formula>
    </cfRule>
    <cfRule type="cellIs" dxfId="90" priority="48" stopIfTrue="1" operator="equal">
      <formula>"ü"</formula>
    </cfRule>
  </conditionalFormatting>
  <conditionalFormatting sqref="H24:H29">
    <cfRule type="cellIs" dxfId="89" priority="7" stopIfTrue="1" operator="equal">
      <formula>"!"</formula>
    </cfRule>
    <cfRule type="cellIs" dxfId="88" priority="8" stopIfTrue="1" operator="equal">
      <formula>"ü"</formula>
    </cfRule>
  </conditionalFormatting>
  <conditionalFormatting sqref="H34:H39">
    <cfRule type="cellIs" dxfId="87" priority="1" stopIfTrue="1" operator="equal">
      <formula>"!"</formula>
    </cfRule>
    <cfRule type="cellIs" dxfId="86" priority="2" stopIfTrue="1" operator="equal">
      <formula>"ü"</formula>
    </cfRule>
  </conditionalFormatting>
  <conditionalFormatting sqref="K13:K18">
    <cfRule type="cellIs" dxfId="85" priority="13" stopIfTrue="1" operator="equal">
      <formula>"!"</formula>
    </cfRule>
    <cfRule type="cellIs" dxfId="84" priority="14" stopIfTrue="1" operator="equal">
      <formula>"ü"</formula>
    </cfRule>
  </conditionalFormatting>
  <conditionalFormatting sqref="K24:K29">
    <cfRule type="cellIs" dxfId="83" priority="5" stopIfTrue="1" operator="equal">
      <formula>"!"</formula>
    </cfRule>
    <cfRule type="cellIs" dxfId="82" priority="6" stopIfTrue="1" operator="equal">
      <formula>"ü"</formula>
    </cfRule>
  </conditionalFormatting>
  <conditionalFormatting sqref="K34:K39">
    <cfRule type="cellIs" dxfId="81" priority="11" stopIfTrue="1" operator="equal">
      <formula>"!"</formula>
    </cfRule>
    <cfRule type="cellIs" dxfId="80" priority="12" stopIfTrue="1" operator="equal">
      <formula>"ü"</formula>
    </cfRule>
  </conditionalFormatting>
  <dataValidations count="6">
    <dataValidation allowBlank="1" showInputMessage="1" showErrorMessage="1" promptTitle="Dilysu / Validation:" prompt="Dylai'r gwerth hyn bod yn llai na neu'n hafal i CH/017a._x000a__x000a_This value should be less than or equal to CH/017a." sqref="H24" xr:uid="{7673F20A-CF4F-4245-B916-ACE453DB05E1}"/>
    <dataValidation allowBlank="1" showInputMessage="1" showErrorMessage="1" promptTitle="Dilysu / Validation:" prompt="Dylai'r gwerth hyn bod yn llai na neu'n hafal i CH/017b._x000a__x000a_This value should be less than or equal to CH/017b." sqref="H25" xr:uid="{0DF92C6B-2706-48B0-9C85-9262F2FFFE6F}"/>
    <dataValidation allowBlank="1" showInputMessage="1" showErrorMessage="1" promptTitle="Dilysu / Validation:" prompt="Dylai'r gwerth hyn bod yn llai na neu'n hafal i CH/017c._x000a__x000a_This value should be less than or equal to CH/017c." sqref="H26" xr:uid="{79673A79-297C-4B75-AC8D-746D034787AE}"/>
    <dataValidation allowBlank="1" showInputMessage="1" showErrorMessage="1" promptTitle="Dilysu / Validation:" prompt="Dylai'r gwerth hyn bod yn llai na neu'n hafal i CH/017d._x000a__x000a_This value should be less than or equal to CH/017d." sqref="H27" xr:uid="{B0185FCA-F5E5-49CE-A273-E563790912DB}"/>
    <dataValidation allowBlank="1" showInputMessage="1" showErrorMessage="1" promptTitle="Dilysu / Validation:" prompt="Dylai'r gwerth hyn bod yn llai na neu'n hafal i CH/017e._x000a__x000a_This value should be less than or equal to CH/017e." sqref="H28" xr:uid="{FCC11547-0CBF-410B-A9D8-236C9B287365}"/>
    <dataValidation allowBlank="1" showInputMessage="1" showErrorMessage="1" promptTitle="Dilysu / Validation:" prompt="Dylai'r gwerth hyn bod yn llai na neu'n hafal i CH/017._x000a__x000a_This value should be less than or equal to CH/017." sqref="H29" xr:uid="{BA87040C-CBAB-4C60-A489-6EED7C617F6E}"/>
  </dataValidations>
  <hyperlinks>
    <hyperlink ref="L4" location="'CH5'!A1" display="'CH5'!A1" xr:uid="{00000000-0004-0000-0A00-000000000000}"/>
    <hyperlink ref="L3" location="'Table 1 Referrals'!A1" display="'Table 1 Referrals'!A1" xr:uid="{00000000-0004-0000-0A00-000001000000}"/>
    <hyperlink ref="L5" location="Home!A1" display="Home!A1" xr:uid="{00000000-0004-0000-0A00-000002000000}"/>
  </hyperlinks>
  <pageMargins left="0.7" right="0.7" top="0.75" bottom="0.75" header="0.3" footer="0.3"/>
  <pageSetup paperSize="9" scale="50"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AF124"/>
  <sheetViews>
    <sheetView showRowColHeaders="0" topLeftCell="A69" zoomScale="82" zoomScaleNormal="82" workbookViewId="0">
      <selection activeCell="F5" sqref="F5"/>
    </sheetView>
  </sheetViews>
  <sheetFormatPr defaultColWidth="0" defaultRowHeight="13.2" zeroHeight="1" x14ac:dyDescent="0.25"/>
  <cols>
    <col min="1" max="1" width="3.6640625" customWidth="1"/>
    <col min="2" max="3" width="3.6640625" hidden="1" customWidth="1"/>
    <col min="4" max="4" width="4" style="59" customWidth="1"/>
    <col min="5" max="5" width="4" style="59" hidden="1" customWidth="1"/>
    <col min="6" max="6" width="10.44140625" style="133" customWidth="1"/>
    <col min="7" max="7" width="23.33203125" style="112" customWidth="1"/>
    <col min="8" max="8" width="9.88671875" style="168" customWidth="1"/>
    <col min="9" max="9" width="9.88671875" style="129" customWidth="1"/>
    <col min="10" max="12" width="9.88671875" style="112" customWidth="1"/>
    <col min="13" max="13" width="10.6640625" customWidth="1"/>
    <col min="14" max="14" width="8.44140625" customWidth="1"/>
    <col min="15" max="15" width="39.88671875" customWidth="1"/>
    <col min="16" max="16" width="12.109375" customWidth="1"/>
    <col min="17" max="17" width="8.33203125" customWidth="1"/>
    <col min="18" max="18" width="39.88671875" customWidth="1"/>
    <col min="19" max="20" width="4" customWidth="1"/>
    <col min="21" max="22" width="2.6640625" style="112" hidden="1" customWidth="1"/>
    <col min="23" max="32" width="9.109375" style="112" hidden="1" customWidth="1"/>
    <col min="33" max="16384" width="9.109375" hidden="1"/>
  </cols>
  <sheetData>
    <row r="1" spans="1:32" x14ac:dyDescent="0.25">
      <c r="A1" s="60"/>
      <c r="B1" s="60"/>
      <c r="C1" s="60"/>
      <c r="D1" s="8"/>
      <c r="E1" s="8"/>
      <c r="F1" s="8"/>
      <c r="G1" s="8"/>
      <c r="H1" s="8"/>
      <c r="I1" s="8"/>
      <c r="J1" s="8"/>
      <c r="K1" s="8"/>
      <c r="L1" s="8"/>
      <c r="M1" s="8"/>
      <c r="N1" s="8"/>
      <c r="O1" s="8"/>
      <c r="P1" s="8"/>
      <c r="Q1" s="8"/>
      <c r="R1" s="8"/>
      <c r="S1" s="8"/>
      <c r="T1" s="8"/>
    </row>
    <row r="2" spans="1:32" ht="7.5" customHeight="1" x14ac:dyDescent="0.25">
      <c r="A2" s="8"/>
      <c r="D2" s="128"/>
      <c r="E2" s="128"/>
      <c r="M2" s="112"/>
      <c r="N2" s="112"/>
      <c r="O2" s="112"/>
      <c r="P2" s="112"/>
      <c r="Q2" s="112"/>
      <c r="R2" s="112"/>
      <c r="S2" s="112"/>
      <c r="T2" s="8"/>
    </row>
    <row r="3" spans="1:32" ht="15.75" customHeight="1" x14ac:dyDescent="0.25">
      <c r="A3" s="8"/>
      <c r="D3" s="128"/>
      <c r="E3" s="128"/>
      <c r="F3" s="601" t="str">
        <f>Text!C280</f>
        <v>Children: Social Services Performance and Improvement Framework, 2023-24</v>
      </c>
      <c r="G3" s="601"/>
      <c r="H3" s="601"/>
      <c r="I3" s="601"/>
      <c r="J3" s="601"/>
      <c r="K3" s="601"/>
      <c r="L3" s="601"/>
      <c r="M3" s="601"/>
      <c r="N3" s="601"/>
      <c r="O3" s="112"/>
      <c r="P3" s="112"/>
      <c r="Q3" s="112"/>
      <c r="R3" s="263" t="str">
        <f>Home!R20</f>
        <v>Please select</v>
      </c>
      <c r="S3" s="112"/>
      <c r="T3" s="8"/>
    </row>
    <row r="4" spans="1:32" ht="16.5" customHeight="1" x14ac:dyDescent="0.25">
      <c r="A4" s="8"/>
      <c r="D4" s="128"/>
      <c r="E4" s="128"/>
      <c r="F4" s="601"/>
      <c r="G4" s="601"/>
      <c r="H4" s="601"/>
      <c r="I4" s="601"/>
      <c r="J4" s="601"/>
      <c r="K4" s="601"/>
      <c r="L4" s="601"/>
      <c r="M4" s="601"/>
      <c r="N4" s="601"/>
      <c r="O4" s="112"/>
      <c r="P4" s="112"/>
      <c r="Q4" s="112"/>
      <c r="R4" s="244" t="str">
        <f>Text!C44</f>
        <v>Table 6 - Children Looked After (CH6)</v>
      </c>
      <c r="S4" s="112"/>
      <c r="T4" s="8"/>
    </row>
    <row r="5" spans="1:32" ht="16.8" x14ac:dyDescent="0.3">
      <c r="A5" s="8"/>
      <c r="D5" s="128"/>
      <c r="E5" s="128"/>
      <c r="F5" s="230"/>
      <c r="G5" s="230"/>
      <c r="H5" s="260"/>
      <c r="I5" s="230"/>
      <c r="J5" s="230"/>
      <c r="M5" s="112"/>
      <c r="N5" s="112"/>
      <c r="O5" s="112"/>
      <c r="P5" s="112"/>
      <c r="Q5" s="112"/>
      <c r="R5" s="115" t="str">
        <f>Guidetext!$C$21</f>
        <v>Back to Home Page</v>
      </c>
      <c r="S5" s="112"/>
      <c r="T5" s="8"/>
    </row>
    <row r="6" spans="1:32" ht="15.6" x14ac:dyDescent="0.3">
      <c r="A6" s="8"/>
      <c r="D6" s="128"/>
      <c r="E6" s="128"/>
      <c r="F6" s="225" t="str">
        <f>Text!C108</f>
        <v>Table 5: Safeguarding</v>
      </c>
      <c r="G6" s="130"/>
      <c r="H6" s="258"/>
      <c r="I6" s="130"/>
      <c r="M6" s="112"/>
      <c r="N6" s="112"/>
      <c r="O6" s="112"/>
      <c r="P6" s="132"/>
      <c r="Q6" s="112"/>
      <c r="R6" s="112"/>
      <c r="S6" s="112"/>
      <c r="T6" s="8"/>
    </row>
    <row r="7" spans="1:32" ht="15.6" x14ac:dyDescent="0.3">
      <c r="A7" s="8"/>
      <c r="D7" s="128"/>
      <c r="E7" s="128"/>
      <c r="F7" s="225"/>
      <c r="G7" s="130"/>
      <c r="H7" s="258"/>
      <c r="I7" s="130"/>
      <c r="J7" s="132"/>
      <c r="M7" s="112"/>
      <c r="N7" s="112"/>
      <c r="O7" s="112"/>
      <c r="P7" s="112"/>
      <c r="Q7" s="112"/>
      <c r="R7" s="112"/>
      <c r="S7" s="112"/>
      <c r="T7" s="8"/>
    </row>
    <row r="8" spans="1:32" ht="15" customHeight="1" x14ac:dyDescent="0.25">
      <c r="A8" s="8"/>
      <c r="D8" s="128"/>
      <c r="E8" s="128"/>
      <c r="F8" s="600" t="str">
        <f>Text!$C$290</f>
        <v>V2: Please use the comments boxes to explain any increases or decreases above 20% when comparing 2023-24 data with 2022-23 data.</v>
      </c>
      <c r="G8" s="600"/>
      <c r="H8" s="600"/>
      <c r="I8" s="600"/>
      <c r="J8" s="600"/>
      <c r="K8" s="600"/>
      <c r="L8" s="600"/>
      <c r="M8" s="600"/>
      <c r="N8" s="600"/>
      <c r="O8" s="600"/>
      <c r="P8" s="600"/>
      <c r="Q8" s="600"/>
      <c r="R8" s="600"/>
      <c r="S8" s="112"/>
      <c r="T8" s="8"/>
    </row>
    <row r="9" spans="1:32" ht="15.6" x14ac:dyDescent="0.3">
      <c r="A9" s="8"/>
      <c r="D9" s="128"/>
      <c r="E9" s="128"/>
      <c r="F9" s="225"/>
      <c r="G9" s="130"/>
      <c r="H9" s="258"/>
      <c r="I9" s="130"/>
      <c r="J9" s="132"/>
      <c r="M9" s="112"/>
      <c r="N9" s="112"/>
      <c r="O9" s="112"/>
      <c r="P9" s="112"/>
      <c r="Q9" s="112"/>
      <c r="R9" s="112"/>
      <c r="S9" s="112"/>
      <c r="T9" s="8"/>
    </row>
    <row r="10" spans="1:32" s="58" customFormat="1" ht="24.75" customHeight="1" x14ac:dyDescent="0.25">
      <c r="A10" s="57"/>
      <c r="B10"/>
      <c r="C10"/>
      <c r="D10" s="128"/>
      <c r="E10" s="128"/>
      <c r="F10" s="140"/>
      <c r="G10" s="140"/>
      <c r="H10" s="140"/>
      <c r="I10" s="140"/>
      <c r="J10" s="140"/>
      <c r="K10" s="140"/>
      <c r="L10" s="113"/>
      <c r="M10" s="156" t="str">
        <f>Text!$C$283</f>
        <v>2023-24</v>
      </c>
      <c r="N10" s="157" t="str">
        <f>Text!$C$284</f>
        <v>V1</v>
      </c>
      <c r="O10" s="158" t="str">
        <f>Text!$C$286</f>
        <v>V1 Comment</v>
      </c>
      <c r="P10" s="156" t="str">
        <f>Text!$C$282</f>
        <v>2022-23</v>
      </c>
      <c r="Q10" s="157" t="str">
        <f>Text!$C$285</f>
        <v>V2</v>
      </c>
      <c r="R10" s="158" t="str">
        <f>Text!$C$289</f>
        <v>V2 Comment</v>
      </c>
      <c r="S10" s="113"/>
      <c r="T10" s="8"/>
      <c r="U10" s="112"/>
      <c r="V10" s="112"/>
      <c r="W10" s="113"/>
      <c r="X10" s="113"/>
      <c r="Y10" s="113"/>
      <c r="Z10" s="113"/>
      <c r="AA10" s="113"/>
      <c r="AB10" s="113"/>
      <c r="AC10" s="113"/>
      <c r="AD10" s="113"/>
      <c r="AE10" s="113"/>
      <c r="AF10" s="113"/>
    </row>
    <row r="11" spans="1:32" s="58" customFormat="1" ht="36.75" customHeight="1" x14ac:dyDescent="0.25">
      <c r="A11" s="57"/>
      <c r="B11"/>
      <c r="C11"/>
      <c r="D11" s="133"/>
      <c r="E11" s="133"/>
      <c r="F11" s="172" t="s">
        <v>304</v>
      </c>
      <c r="G11" s="615" t="str">
        <f>Text!C273</f>
        <v>The number of Initial Strategy Meetings for children concluded during the collection year</v>
      </c>
      <c r="H11" s="615"/>
      <c r="I11" s="615"/>
      <c r="J11" s="615"/>
      <c r="K11" s="615"/>
      <c r="L11" s="615"/>
      <c r="M11" s="161"/>
      <c r="N11" s="162" t="str">
        <f>IF(M11&lt;&gt;"","ü",IF(O11&lt;&gt;"","!","û"))</f>
        <v>û</v>
      </c>
      <c r="O11" s="428"/>
      <c r="P11" s="445" t="e">
        <f>IF(VLOOKUP($Z$12&amp;$AA$12&amp;$AB$12&amp;AC12&amp;$AD$12,'Historic Data'!$A:$B,2,FALSE)=-999,"-",VLOOKUP($Z$12&amp;$AA$12&amp;$AB$12&amp;AC12&amp;$AD$12,'Historic Data'!$A:$B,2,FALSE))</f>
        <v>#N/A</v>
      </c>
      <c r="Q11" s="101" t="e">
        <f>IF(OR(M11="",P11="-"),"ü",IF(AND(M11&lt;=P11+P11*0.2,M11&gt;=P11-P11*0.2),"ü",IF($R11="","!","!")))</f>
        <v>#N/A</v>
      </c>
      <c r="R11" s="428"/>
      <c r="S11" s="113"/>
      <c r="T11" s="8"/>
      <c r="U11" s="112"/>
      <c r="V11" s="112"/>
      <c r="W11" s="232" t="s">
        <v>3</v>
      </c>
      <c r="X11" s="232">
        <f>COUNTIF($Q$10:$Q$77,W11)+COUNTIF($N$10:$N$77,W11)</f>
        <v>35</v>
      </c>
      <c r="Y11" s="113"/>
      <c r="Z11" s="419" t="s">
        <v>26</v>
      </c>
      <c r="AA11" s="419" t="s">
        <v>27</v>
      </c>
      <c r="AB11" s="419" t="s">
        <v>425</v>
      </c>
      <c r="AC11" s="419" t="s">
        <v>426</v>
      </c>
      <c r="AD11" s="419" t="s">
        <v>427</v>
      </c>
      <c r="AE11" s="113"/>
      <c r="AF11" s="113"/>
    </row>
    <row r="12" spans="1:32" s="58" customFormat="1" ht="36.75" customHeight="1" x14ac:dyDescent="0.25">
      <c r="A12" s="57"/>
      <c r="B12"/>
      <c r="C12"/>
      <c r="D12" s="133"/>
      <c r="E12" s="133"/>
      <c r="F12" s="172" t="s">
        <v>306</v>
      </c>
      <c r="G12" s="615" t="str">
        <f>Text!C274</f>
        <v>The number of Strategy Meetings held during the year that progressed to Section 47 enquiries</v>
      </c>
      <c r="H12" s="615"/>
      <c r="I12" s="615"/>
      <c r="J12" s="615"/>
      <c r="K12" s="615"/>
      <c r="L12" s="615"/>
      <c r="M12" s="161"/>
      <c r="N12" s="162" t="str">
        <f>IF(M12&lt;&gt;"","ü",IF(O12&lt;&gt;"","!","û"))</f>
        <v>û</v>
      </c>
      <c r="O12" s="428"/>
      <c r="P12" s="445" t="e">
        <f>IF(VLOOKUP($Z$12&amp;$AA$12&amp;$AB$12&amp;AC13&amp;$AD$12,'Historic Data'!$A:$B,2,FALSE)=-999,"-",VLOOKUP($Z$12&amp;$AA$12&amp;$AB$12&amp;AC13&amp;$AD$12,'Historic Data'!$A:$B,2,FALSE))</f>
        <v>#N/A</v>
      </c>
      <c r="Q12" s="101" t="e">
        <f>IF(OR(M12="",P12="-"),"ü",IF(AND(M12&lt;=P12+P12*0.2,M12&gt;=P12-P12*0.2),"ü",IF($R12="","!","!")))</f>
        <v>#N/A</v>
      </c>
      <c r="R12" s="428"/>
      <c r="S12" s="113"/>
      <c r="T12" s="8"/>
      <c r="U12" s="112"/>
      <c r="V12" s="112"/>
      <c r="W12" s="233" t="s">
        <v>7</v>
      </c>
      <c r="X12" s="232">
        <f>COUNTIF($Q$10:$Q$77,W12)+COUNTIF($N$10:$N$77,W12)</f>
        <v>0</v>
      </c>
      <c r="Y12" s="113"/>
      <c r="Z12" s="457">
        <v>202223</v>
      </c>
      <c r="AA12" s="457">
        <f>Home!$Q$20</f>
        <v>0</v>
      </c>
      <c r="AB12" s="457">
        <v>16</v>
      </c>
      <c r="AC12" s="456" t="s">
        <v>205</v>
      </c>
      <c r="AD12" s="457">
        <v>1</v>
      </c>
      <c r="AE12" s="248"/>
      <c r="AF12" s="113"/>
    </row>
    <row r="13" spans="1:32" s="58" customFormat="1" ht="36.75" customHeight="1" x14ac:dyDescent="0.25">
      <c r="A13" s="57"/>
      <c r="B13"/>
      <c r="C13"/>
      <c r="D13" s="133"/>
      <c r="E13" s="133"/>
      <c r="F13" s="172" t="s">
        <v>308</v>
      </c>
      <c r="G13" s="615" t="str">
        <f>Text!C275</f>
        <v>The total number of Section 47 enquiries completed during the year that progressed to Initial Child Protection Conference</v>
      </c>
      <c r="H13" s="615"/>
      <c r="I13" s="615"/>
      <c r="J13" s="615"/>
      <c r="K13" s="615"/>
      <c r="L13" s="615"/>
      <c r="M13" s="161"/>
      <c r="N13" s="162" t="str">
        <f>IF(AND(M13&lt;&gt;"",M13&lt;=M12),"ü",IF(O13&lt;&gt;"","!","û"))</f>
        <v>û</v>
      </c>
      <c r="O13" s="428"/>
      <c r="P13" s="445" t="e">
        <f>IF(VLOOKUP($Z$12&amp;$AA$12&amp;$AB$12&amp;AC14&amp;$AD$12,'Historic Data'!$A:$B,2,FALSE)=-999,"-",VLOOKUP($Z$12&amp;$AA$12&amp;$AB$12&amp;AC14&amp;$AD$12,'Historic Data'!$A:$B,2,FALSE))</f>
        <v>#N/A</v>
      </c>
      <c r="Q13" s="101" t="e">
        <f>IF(OR(M13="",P13="-"),"ü",IF(AND(M13&lt;=P13+P13*0.2,M13&gt;=P13-P13*0.2),"ü",IF($R13="","!","!")))</f>
        <v>#N/A</v>
      </c>
      <c r="R13" s="428"/>
      <c r="S13" s="113"/>
      <c r="T13" s="8"/>
      <c r="U13" s="112"/>
      <c r="V13" s="112"/>
      <c r="W13" s="232" t="s">
        <v>4</v>
      </c>
      <c r="X13" s="232">
        <f>COUNTIF($Q$10:$Q$77,W13)+COUNTIF($N$10:$N$77,W13)</f>
        <v>3</v>
      </c>
      <c r="Y13" s="113"/>
      <c r="Z13" s="452"/>
      <c r="AA13" s="452"/>
      <c r="AB13" s="452">
        <v>17</v>
      </c>
      <c r="AC13" s="455" t="s">
        <v>206</v>
      </c>
      <c r="AD13" s="452">
        <v>11</v>
      </c>
      <c r="AE13" s="248"/>
      <c r="AF13" s="113"/>
    </row>
    <row r="14" spans="1:32" s="58" customFormat="1" ht="12" customHeight="1" x14ac:dyDescent="0.25">
      <c r="A14" s="57"/>
      <c r="B14"/>
      <c r="C14"/>
      <c r="D14" s="133"/>
      <c r="E14" s="133"/>
      <c r="F14" s="141"/>
      <c r="G14" s="141"/>
      <c r="H14" s="141"/>
      <c r="I14" s="141"/>
      <c r="J14" s="141"/>
      <c r="K14" s="141"/>
      <c r="L14" s="141"/>
      <c r="M14" s="141"/>
      <c r="N14" s="141"/>
      <c r="O14" s="141"/>
      <c r="P14" s="141"/>
      <c r="Q14" s="141"/>
      <c r="R14" s="113"/>
      <c r="S14" s="113"/>
      <c r="T14" s="8"/>
      <c r="U14" s="112"/>
      <c r="V14" s="112"/>
      <c r="W14" s="234" t="s">
        <v>301</v>
      </c>
      <c r="X14" s="235">
        <f>SUM(X11:X13)</f>
        <v>38</v>
      </c>
      <c r="Y14" s="113"/>
      <c r="Z14" s="452"/>
      <c r="AA14" s="452"/>
      <c r="AB14" s="457">
        <v>18</v>
      </c>
      <c r="AC14" s="455" t="s">
        <v>207</v>
      </c>
      <c r="AD14" s="452">
        <v>99</v>
      </c>
      <c r="AE14" s="248"/>
      <c r="AF14" s="113"/>
    </row>
    <row r="15" spans="1:32" s="58" customFormat="1" ht="12" customHeight="1" x14ac:dyDescent="0.25">
      <c r="A15" s="57"/>
      <c r="B15"/>
      <c r="C15"/>
      <c r="D15" s="133"/>
      <c r="E15" s="133"/>
      <c r="F15" s="141"/>
      <c r="G15" s="141"/>
      <c r="H15" s="141"/>
      <c r="I15" s="141"/>
      <c r="J15" s="141"/>
      <c r="K15" s="141"/>
      <c r="L15" s="141"/>
      <c r="M15" s="141"/>
      <c r="N15" s="141"/>
      <c r="O15" s="141"/>
      <c r="P15" s="141"/>
      <c r="Q15" s="141"/>
      <c r="R15" s="113"/>
      <c r="S15" s="113"/>
      <c r="T15" s="8"/>
      <c r="U15" s="112"/>
      <c r="V15" s="112"/>
      <c r="W15" s="234"/>
      <c r="X15" s="235"/>
      <c r="Y15" s="113"/>
      <c r="Z15" s="452"/>
      <c r="AA15" s="452"/>
      <c r="AB15" s="452">
        <v>19</v>
      </c>
      <c r="AC15" s="455">
        <v>4</v>
      </c>
      <c r="AD15" s="452"/>
      <c r="AE15" s="248"/>
      <c r="AF15" s="113"/>
    </row>
    <row r="16" spans="1:32" s="533" customFormat="1" ht="24.75" customHeight="1" x14ac:dyDescent="0.25">
      <c r="A16" s="527"/>
      <c r="B16" s="303"/>
      <c r="C16" s="303"/>
      <c r="D16" s="528"/>
      <c r="E16" s="528"/>
      <c r="F16" s="600" t="str">
        <f>Text!C261</f>
        <v>The total number of Initial Child Protection Conferences held in the year that led to the decision to place a child on the Child Protection Register under the category of:</v>
      </c>
      <c r="G16" s="600"/>
      <c r="H16" s="600"/>
      <c r="I16" s="600"/>
      <c r="J16" s="600"/>
      <c r="K16" s="600"/>
      <c r="L16" s="600"/>
      <c r="M16" s="600"/>
      <c r="N16" s="600"/>
      <c r="O16" s="600"/>
      <c r="P16" s="600"/>
      <c r="Q16" s="600"/>
      <c r="R16" s="600"/>
      <c r="S16" s="529"/>
      <c r="T16" s="530"/>
      <c r="U16" s="531"/>
      <c r="V16" s="531"/>
      <c r="W16" s="471" t="s">
        <v>430</v>
      </c>
      <c r="X16" s="532">
        <f>SUM(X12:X13)/X14</f>
        <v>7.8947368421052627E-2</v>
      </c>
      <c r="Y16" s="529"/>
      <c r="Z16" s="452"/>
      <c r="AA16" s="452"/>
      <c r="AB16" s="452">
        <v>20</v>
      </c>
      <c r="AC16" s="455" t="s">
        <v>205</v>
      </c>
      <c r="AD16" s="452"/>
      <c r="AE16" s="248"/>
      <c r="AF16" s="529"/>
    </row>
    <row r="17" spans="1:32" s="533" customFormat="1" ht="24.75" customHeight="1" x14ac:dyDescent="0.25">
      <c r="A17" s="527"/>
      <c r="B17" s="303"/>
      <c r="C17" s="303"/>
      <c r="D17" s="528"/>
      <c r="E17" s="528"/>
      <c r="F17" s="180"/>
      <c r="G17" s="180"/>
      <c r="H17" s="619" t="str">
        <f>Text!$C$283</f>
        <v>2023-24</v>
      </c>
      <c r="I17" s="620"/>
      <c r="J17" s="620"/>
      <c r="K17" s="620"/>
      <c r="L17" s="620"/>
      <c r="M17" s="621"/>
      <c r="N17" s="614" t="str">
        <f>Text!$C$284</f>
        <v>V1</v>
      </c>
      <c r="O17" s="614" t="str">
        <f>Text!$C$286</f>
        <v>V1 Comment</v>
      </c>
      <c r="P17" s="614" t="str">
        <f>Text!$C$282</f>
        <v>2022-23</v>
      </c>
      <c r="Q17" s="614" t="str">
        <f>Text!$C$285</f>
        <v>V2</v>
      </c>
      <c r="R17" s="614" t="str">
        <f>Text!$C$289</f>
        <v>V2 Comment</v>
      </c>
      <c r="S17" s="529"/>
      <c r="T17" s="530"/>
      <c r="U17" s="531"/>
      <c r="V17" s="531"/>
      <c r="W17" s="471"/>
      <c r="X17" s="532"/>
      <c r="Y17" s="529"/>
      <c r="Z17" s="452"/>
      <c r="AA17" s="452"/>
      <c r="AB17" s="452">
        <v>21</v>
      </c>
      <c r="AC17" s="455"/>
      <c r="AD17" s="452"/>
      <c r="AE17" s="248"/>
      <c r="AF17" s="529"/>
    </row>
    <row r="18" spans="1:32" s="533" customFormat="1" ht="24.75" customHeight="1" x14ac:dyDescent="0.25">
      <c r="A18" s="527"/>
      <c r="B18" s="303"/>
      <c r="C18" s="303"/>
      <c r="D18" s="528"/>
      <c r="E18" s="528"/>
      <c r="F18" s="180"/>
      <c r="G18" s="180"/>
      <c r="H18" s="619" t="str">
        <f>Text!C232</f>
        <v>Age</v>
      </c>
      <c r="I18" s="620"/>
      <c r="J18" s="620"/>
      <c r="K18" s="620"/>
      <c r="L18" s="620"/>
      <c r="M18" s="621"/>
      <c r="N18" s="614"/>
      <c r="O18" s="614"/>
      <c r="P18" s="614"/>
      <c r="Q18" s="614"/>
      <c r="R18" s="614"/>
      <c r="S18" s="529"/>
      <c r="T18" s="530"/>
      <c r="U18" s="531"/>
      <c r="V18" s="531"/>
      <c r="W18" s="471"/>
      <c r="X18" s="532"/>
      <c r="Y18" s="529"/>
      <c r="Z18" s="452"/>
      <c r="AA18" s="452"/>
      <c r="AB18" s="452">
        <v>21</v>
      </c>
      <c r="AC18" s="455"/>
      <c r="AD18" s="452"/>
      <c r="AE18" s="248"/>
      <c r="AF18" s="529"/>
    </row>
    <row r="19" spans="1:32" s="58" customFormat="1" ht="24.75" customHeight="1" x14ac:dyDescent="0.25">
      <c r="A19" s="57"/>
      <c r="B19"/>
      <c r="C19"/>
      <c r="D19" s="133"/>
      <c r="E19" s="133"/>
      <c r="F19" s="141"/>
      <c r="G19" s="170"/>
      <c r="H19" s="540" t="str">
        <f>Text!C233</f>
        <v>Under 1</v>
      </c>
      <c r="I19" s="541" t="s">
        <v>10826</v>
      </c>
      <c r="J19" s="541" t="s">
        <v>10827</v>
      </c>
      <c r="K19" s="541" t="s">
        <v>10828</v>
      </c>
      <c r="L19" s="541" t="s">
        <v>10829</v>
      </c>
      <c r="M19" s="542" t="str">
        <f>Text!C292</f>
        <v>Total Age</v>
      </c>
      <c r="N19" s="614"/>
      <c r="O19" s="614"/>
      <c r="P19" s="614"/>
      <c r="Q19" s="614"/>
      <c r="R19" s="614"/>
      <c r="S19" s="113"/>
      <c r="T19" s="8"/>
      <c r="U19" s="112"/>
      <c r="V19" s="112"/>
      <c r="W19" s="113"/>
      <c r="X19" s="113"/>
      <c r="Y19" s="113"/>
      <c r="Z19" s="248"/>
      <c r="AA19" s="248"/>
      <c r="AB19" s="248">
        <v>22</v>
      </c>
      <c r="AC19" s="455" t="s">
        <v>207</v>
      </c>
      <c r="AD19" s="248"/>
      <c r="AE19" s="248"/>
      <c r="AF19" s="113"/>
    </row>
    <row r="20" spans="1:32" s="58" customFormat="1" ht="39.75" customHeight="1" x14ac:dyDescent="0.25">
      <c r="A20" s="57"/>
      <c r="B20"/>
      <c r="C20"/>
      <c r="D20" s="133"/>
      <c r="E20" s="133"/>
      <c r="F20" s="172" t="s">
        <v>310</v>
      </c>
      <c r="G20" s="537" t="str">
        <f>Text!C113</f>
        <v>Neglect</v>
      </c>
      <c r="H20" s="161"/>
      <c r="I20" s="161"/>
      <c r="J20" s="161"/>
      <c r="K20" s="161"/>
      <c r="L20" s="161"/>
      <c r="M20" s="539" t="str">
        <f>IF(AND(H20="",I20="",J20="",K20="",L20=""),"",SUM(H20:L20))</f>
        <v/>
      </c>
      <c r="N20" s="162" t="str">
        <f t="shared" ref="N20:N28" si="0">IF(OR(H20="",I20="",J20="",K20="",L20=""),IF(O20="","û","!"),"ü")</f>
        <v>û</v>
      </c>
      <c r="O20" s="428"/>
      <c r="P20" s="166" t="e">
        <f>IF(VLOOKUP($Z$12&amp;$AA$12&amp;$AB$13&amp;AC12&amp;$AD$14,'Historic Data'!$A:$B,2,FALSE)=-999,"-",VLOOKUP($Z$12&amp;$AA$12&amp;$AB$13&amp;AC12&amp;$AD$14,'Historic Data'!$A:$B,2,FALSE))</f>
        <v>#N/A</v>
      </c>
      <c r="Q20" s="101" t="e">
        <f t="shared" ref="Q20:Q29" si="1">IF(OR(M20="",P20="-"),"ü",IF(AND(M20&lt;=P20+P20*0.2,M20&gt;=P20-P20*0.2),"ü",IF($R20="","!","!")))</f>
        <v>#N/A</v>
      </c>
      <c r="R20" s="428"/>
      <c r="S20" s="113"/>
      <c r="T20" s="8"/>
      <c r="U20" s="112"/>
      <c r="V20" s="112"/>
      <c r="W20" s="113"/>
      <c r="X20" s="113"/>
      <c r="Y20" s="113"/>
      <c r="Z20" s="248"/>
      <c r="AA20" s="248"/>
      <c r="AB20" s="248"/>
      <c r="AC20" s="455" t="s">
        <v>208</v>
      </c>
      <c r="AD20" s="248"/>
      <c r="AE20" s="248"/>
      <c r="AF20" s="113"/>
    </row>
    <row r="21" spans="1:32" s="58" customFormat="1" ht="39.75" customHeight="1" x14ac:dyDescent="0.25">
      <c r="A21" s="57"/>
      <c r="B21"/>
      <c r="C21"/>
      <c r="D21" s="133"/>
      <c r="E21" s="133"/>
      <c r="F21" s="172" t="s">
        <v>311</v>
      </c>
      <c r="G21" s="537" t="str">
        <f>Text!C114</f>
        <v>Physical abuse</v>
      </c>
      <c r="H21" s="161"/>
      <c r="I21" s="161"/>
      <c r="J21" s="161"/>
      <c r="K21" s="161"/>
      <c r="L21" s="161"/>
      <c r="M21" s="539" t="str">
        <f t="shared" ref="M21:M29" si="2">IF(AND(H21="",I21="",J21="",K21="",L21=""),"",SUM(H21:L21))</f>
        <v/>
      </c>
      <c r="N21" s="162" t="str">
        <f t="shared" si="0"/>
        <v>û</v>
      </c>
      <c r="O21" s="428"/>
      <c r="P21" s="166" t="e">
        <f>IF(VLOOKUP($Z$12&amp;$AA$12&amp;$AB$13&amp;AC13&amp;$AD$14,'Historic Data'!$A:$B,2,FALSE)=-999,"-",VLOOKUP($Z$12&amp;$AA$12&amp;$AB$13&amp;AC13&amp;$AD$14,'Historic Data'!$A:$B,2,FALSE))</f>
        <v>#N/A</v>
      </c>
      <c r="Q21" s="101" t="e">
        <f t="shared" si="1"/>
        <v>#N/A</v>
      </c>
      <c r="R21" s="428"/>
      <c r="S21" s="113"/>
      <c r="T21" s="8"/>
      <c r="U21" s="112"/>
      <c r="V21" s="112"/>
      <c r="W21" s="113"/>
      <c r="X21" s="113"/>
      <c r="Y21" s="113"/>
      <c r="Z21" s="248"/>
      <c r="AA21" s="248"/>
      <c r="AB21" s="248"/>
      <c r="AC21" s="455" t="s">
        <v>209</v>
      </c>
      <c r="AD21" s="248"/>
      <c r="AE21" s="248"/>
      <c r="AF21" s="113"/>
    </row>
    <row r="22" spans="1:32" s="58" customFormat="1" ht="39.75" customHeight="1" x14ac:dyDescent="0.25">
      <c r="A22" s="57"/>
      <c r="B22"/>
      <c r="C22"/>
      <c r="D22" s="133"/>
      <c r="E22" s="247">
        <v>12</v>
      </c>
      <c r="F22" s="172" t="s">
        <v>312</v>
      </c>
      <c r="G22" s="537" t="str">
        <f>Text!C115</f>
        <v>Sexual abuse</v>
      </c>
      <c r="H22" s="161"/>
      <c r="I22" s="161"/>
      <c r="J22" s="161"/>
      <c r="K22" s="161"/>
      <c r="L22" s="161"/>
      <c r="M22" s="539" t="str">
        <f t="shared" si="2"/>
        <v/>
      </c>
      <c r="N22" s="162" t="str">
        <f t="shared" si="0"/>
        <v>û</v>
      </c>
      <c r="O22" s="428"/>
      <c r="P22" s="166" t="e">
        <f>IF(VLOOKUP($Z$12&amp;$AA$12&amp;$AB$13&amp;AC14&amp;$AD$14,'Historic Data'!$A:$B,2,FALSE)=-999,"-",VLOOKUP($Z$12&amp;$AA$12&amp;$AB$13&amp;AC14&amp;$AD$14,'Historic Data'!$A:$B,2,FALSE))</f>
        <v>#N/A</v>
      </c>
      <c r="Q22" s="101" t="e">
        <f t="shared" si="1"/>
        <v>#N/A</v>
      </c>
      <c r="R22" s="428"/>
      <c r="S22" s="113"/>
      <c r="T22" s="8"/>
      <c r="U22" s="112"/>
      <c r="V22" s="112"/>
      <c r="W22" s="113"/>
      <c r="X22" s="113"/>
      <c r="Y22" s="113"/>
      <c r="Z22" s="248"/>
      <c r="AA22" s="248"/>
      <c r="AB22" s="248"/>
      <c r="AC22" s="455" t="s">
        <v>210</v>
      </c>
      <c r="AD22" s="248"/>
      <c r="AE22" s="248"/>
      <c r="AF22" s="113"/>
    </row>
    <row r="23" spans="1:32" s="58" customFormat="1" ht="39.75" customHeight="1" x14ac:dyDescent="0.25">
      <c r="A23" s="57"/>
      <c r="B23"/>
      <c r="C23"/>
      <c r="D23" s="133"/>
      <c r="E23" s="247">
        <v>13</v>
      </c>
      <c r="F23" s="172" t="s">
        <v>313</v>
      </c>
      <c r="G23" s="537" t="str">
        <f>Text!C116</f>
        <v>Emotional abuse</v>
      </c>
      <c r="H23" s="161"/>
      <c r="I23" s="161"/>
      <c r="J23" s="161"/>
      <c r="K23" s="161"/>
      <c r="L23" s="161"/>
      <c r="M23" s="539" t="str">
        <f t="shared" si="2"/>
        <v/>
      </c>
      <c r="N23" s="162" t="str">
        <f t="shared" si="0"/>
        <v>û</v>
      </c>
      <c r="O23" s="428"/>
      <c r="P23" s="166" t="e">
        <f>IF(VLOOKUP($Z$12&amp;$AA$12&amp;$AB$13&amp;AC20&amp;$AD$14,'Historic Data'!$A:$B,2,FALSE)=-999,"-",VLOOKUP($Z$12&amp;$AA$12&amp;$AB$13&amp;AC20&amp;$AD$14,'Historic Data'!$A:$B,2,FALSE))</f>
        <v>#N/A</v>
      </c>
      <c r="Q23" s="101" t="e">
        <f t="shared" si="1"/>
        <v>#N/A</v>
      </c>
      <c r="R23" s="428"/>
      <c r="S23" s="113"/>
      <c r="T23" s="8"/>
      <c r="U23" s="112"/>
      <c r="V23" s="112"/>
      <c r="W23" s="113"/>
      <c r="X23" s="113"/>
      <c r="Y23" s="113"/>
      <c r="Z23" s="248"/>
      <c r="AA23" s="248"/>
      <c r="AB23" s="248"/>
      <c r="AC23" s="455" t="s">
        <v>211</v>
      </c>
      <c r="AD23" s="248"/>
      <c r="AE23" s="248"/>
      <c r="AF23" s="113"/>
    </row>
    <row r="24" spans="1:32" s="58" customFormat="1" ht="39.75" customHeight="1" x14ac:dyDescent="0.25">
      <c r="A24" s="57"/>
      <c r="B24"/>
      <c r="C24"/>
      <c r="D24" s="133"/>
      <c r="E24" s="247">
        <v>14</v>
      </c>
      <c r="F24" s="172" t="s">
        <v>314</v>
      </c>
      <c r="G24" s="537" t="str">
        <f>Text!C117</f>
        <v>Financial abuse</v>
      </c>
      <c r="H24" s="161"/>
      <c r="I24" s="161"/>
      <c r="J24" s="161"/>
      <c r="K24" s="161"/>
      <c r="L24" s="161"/>
      <c r="M24" s="539" t="str">
        <f t="shared" si="2"/>
        <v/>
      </c>
      <c r="N24" s="162" t="str">
        <f t="shared" si="0"/>
        <v>û</v>
      </c>
      <c r="O24" s="428"/>
      <c r="P24" s="166" t="e">
        <f>IF(VLOOKUP($Z$12&amp;$AA$12&amp;$AB$13&amp;AC21&amp;$AD$14,'Historic Data'!$A:$B,2,FALSE)=-999,"-",VLOOKUP($Z$12&amp;$AA$12&amp;$AB$13&amp;AC21&amp;$AD$14,'Historic Data'!$A:$B,2,FALSE))</f>
        <v>#N/A</v>
      </c>
      <c r="Q24" s="101" t="e">
        <f t="shared" si="1"/>
        <v>#N/A</v>
      </c>
      <c r="R24" s="428"/>
      <c r="S24" s="113"/>
      <c r="T24" s="8"/>
      <c r="U24" s="112"/>
      <c r="V24" s="112"/>
      <c r="W24" s="113"/>
      <c r="X24" s="113"/>
      <c r="Y24" s="113"/>
      <c r="Z24" s="248"/>
      <c r="AA24" s="248"/>
      <c r="AB24" s="248"/>
      <c r="AC24" s="455" t="s">
        <v>212</v>
      </c>
      <c r="AD24" s="248"/>
      <c r="AE24" s="248"/>
      <c r="AF24" s="113"/>
    </row>
    <row r="25" spans="1:32" s="58" customFormat="1" ht="39.75" customHeight="1" x14ac:dyDescent="0.25">
      <c r="A25" s="57"/>
      <c r="B25"/>
      <c r="C25"/>
      <c r="D25" s="133"/>
      <c r="E25" s="247">
        <v>16</v>
      </c>
      <c r="F25" s="172" t="s">
        <v>315</v>
      </c>
      <c r="G25" s="537" t="str">
        <f>Text!C118</f>
        <v>Neglect and physical abuse</v>
      </c>
      <c r="H25" s="161"/>
      <c r="I25" s="161"/>
      <c r="J25" s="161"/>
      <c r="K25" s="161"/>
      <c r="L25" s="161"/>
      <c r="M25" s="539" t="str">
        <f t="shared" si="2"/>
        <v/>
      </c>
      <c r="N25" s="162" t="str">
        <f t="shared" si="0"/>
        <v>û</v>
      </c>
      <c r="O25" s="428"/>
      <c r="P25" s="166" t="e">
        <f>IF(VLOOKUP($Z$12&amp;$AA$12&amp;$AB$13&amp;AC22&amp;$AD$14,'Historic Data'!$A:$B,2,FALSE)=-999,"-",VLOOKUP($Z$12&amp;$AA$12&amp;$AB$13&amp;AC22&amp;$AD$14,'Historic Data'!$A:$B,2,FALSE))</f>
        <v>#N/A</v>
      </c>
      <c r="Q25" s="101" t="e">
        <f t="shared" si="1"/>
        <v>#N/A</v>
      </c>
      <c r="R25" s="428"/>
      <c r="S25" s="113"/>
      <c r="T25" s="8"/>
      <c r="U25" s="112"/>
      <c r="V25" s="112"/>
      <c r="W25" s="113"/>
      <c r="X25" s="113"/>
      <c r="Y25" s="113"/>
      <c r="Z25" s="248"/>
      <c r="AA25" s="248"/>
      <c r="AB25" s="248"/>
      <c r="AC25" s="455" t="s">
        <v>213</v>
      </c>
      <c r="AD25" s="248"/>
      <c r="AE25" s="248"/>
      <c r="AF25" s="113"/>
    </row>
    <row r="26" spans="1:32" s="58" customFormat="1" ht="39.75" customHeight="1" x14ac:dyDescent="0.25">
      <c r="A26" s="57"/>
      <c r="B26"/>
      <c r="C26"/>
      <c r="D26" s="133"/>
      <c r="E26" s="247">
        <v>15</v>
      </c>
      <c r="F26" s="172" t="s">
        <v>316</v>
      </c>
      <c r="G26" s="537" t="str">
        <f>Text!C119</f>
        <v>Physical and sexual abuse</v>
      </c>
      <c r="H26" s="161"/>
      <c r="I26" s="161"/>
      <c r="J26" s="161"/>
      <c r="K26" s="161"/>
      <c r="L26" s="161"/>
      <c r="M26" s="539" t="str">
        <f t="shared" si="2"/>
        <v/>
      </c>
      <c r="N26" s="162" t="str">
        <f t="shared" si="0"/>
        <v>û</v>
      </c>
      <c r="O26" s="428"/>
      <c r="P26" s="166" t="e">
        <f>IF(VLOOKUP($Z$12&amp;$AA$12&amp;$AB$13&amp;AC23&amp;$AD$14,'Historic Data'!$A:$B,2,FALSE)=-999,"-",VLOOKUP($Z$12&amp;$AA$12&amp;$AB$13&amp;AC23&amp;$AD$14,'Historic Data'!$A:$B,2,FALSE))</f>
        <v>#N/A</v>
      </c>
      <c r="Q26" s="101" t="e">
        <f t="shared" si="1"/>
        <v>#N/A</v>
      </c>
      <c r="R26" s="428"/>
      <c r="S26" s="113"/>
      <c r="T26" s="8"/>
      <c r="U26" s="112"/>
      <c r="V26" s="112"/>
      <c r="W26" s="113"/>
      <c r="X26" s="113"/>
      <c r="Y26" s="113"/>
      <c r="Z26" s="113"/>
      <c r="AA26" s="113"/>
      <c r="AB26" s="113"/>
      <c r="AC26" s="455" t="s">
        <v>606</v>
      </c>
      <c r="AD26" s="113"/>
      <c r="AE26" s="113"/>
      <c r="AF26" s="113"/>
    </row>
    <row r="27" spans="1:32" s="58" customFormat="1" ht="39.75" customHeight="1" x14ac:dyDescent="0.25">
      <c r="A27" s="57"/>
      <c r="B27"/>
      <c r="C27"/>
      <c r="D27" s="133"/>
      <c r="E27" s="247">
        <v>6</v>
      </c>
      <c r="F27" s="172" t="s">
        <v>317</v>
      </c>
      <c r="G27" s="537" t="str">
        <f>Text!C120</f>
        <v>Neglect and sexual abuse</v>
      </c>
      <c r="H27" s="161"/>
      <c r="I27" s="161"/>
      <c r="J27" s="161"/>
      <c r="K27" s="161"/>
      <c r="L27" s="161"/>
      <c r="M27" s="539" t="str">
        <f t="shared" si="2"/>
        <v/>
      </c>
      <c r="N27" s="162" t="str">
        <f t="shared" si="0"/>
        <v>û</v>
      </c>
      <c r="O27" s="428"/>
      <c r="P27" s="166" t="e">
        <f>IF(VLOOKUP($Z$12&amp;$AA$12&amp;$AB$13&amp;AC24&amp;$AD$14,'Historic Data'!$A:$B,2,FALSE)=-999,"-",VLOOKUP($Z$12&amp;$AA$12&amp;$AB$13&amp;AC24&amp;$AD$14,'Historic Data'!$A:$B,2,FALSE))</f>
        <v>#N/A</v>
      </c>
      <c r="Q27" s="101" t="e">
        <f t="shared" si="1"/>
        <v>#N/A</v>
      </c>
      <c r="R27" s="428"/>
      <c r="S27" s="113"/>
      <c r="T27" s="8"/>
      <c r="U27" s="112"/>
      <c r="V27" s="112"/>
      <c r="W27" s="113"/>
      <c r="X27" s="113"/>
      <c r="Y27" s="113"/>
      <c r="Z27" s="113"/>
      <c r="AA27" s="113"/>
      <c r="AB27" s="113"/>
      <c r="AC27" s="113"/>
      <c r="AD27" s="113"/>
      <c r="AE27" s="113"/>
      <c r="AF27" s="113"/>
    </row>
    <row r="28" spans="1:32" s="58" customFormat="1" ht="39.75" customHeight="1" x14ac:dyDescent="0.25">
      <c r="A28" s="57"/>
      <c r="B28"/>
      <c r="C28"/>
      <c r="D28" s="113"/>
      <c r="E28" s="248">
        <v>9</v>
      </c>
      <c r="F28" s="172" t="s">
        <v>318</v>
      </c>
      <c r="G28" s="537" t="str">
        <f>Text!C121</f>
        <v>Neglect, physical and sexual Abuse</v>
      </c>
      <c r="H28" s="161"/>
      <c r="I28" s="161"/>
      <c r="J28" s="161"/>
      <c r="K28" s="161"/>
      <c r="L28" s="161"/>
      <c r="M28" s="539" t="str">
        <f t="shared" si="2"/>
        <v/>
      </c>
      <c r="N28" s="162" t="str">
        <f t="shared" si="0"/>
        <v>û</v>
      </c>
      <c r="O28" s="428"/>
      <c r="P28" s="166" t="e">
        <f>IF(VLOOKUP($Z$12&amp;$AA$12&amp;$AB$13&amp;AC25&amp;$AD$14,'Historic Data'!$A:$B,2,FALSE)=-999,"-",VLOOKUP($Z$12&amp;$AA$12&amp;$AB$13&amp;AC25&amp;$AD$14,'Historic Data'!$A:$B,2,FALSE))</f>
        <v>#N/A</v>
      </c>
      <c r="Q28" s="101" t="e">
        <f t="shared" si="1"/>
        <v>#N/A</v>
      </c>
      <c r="R28" s="428"/>
      <c r="S28" s="113"/>
      <c r="T28" s="8"/>
      <c r="U28" s="112"/>
      <c r="V28" s="112"/>
      <c r="W28" s="113"/>
      <c r="X28" s="113"/>
      <c r="Y28" s="113"/>
      <c r="Z28" s="113"/>
      <c r="AA28" s="113"/>
      <c r="AB28" s="113"/>
      <c r="AC28" s="113"/>
      <c r="AD28" s="113"/>
      <c r="AE28" s="113"/>
      <c r="AF28" s="113"/>
    </row>
    <row r="29" spans="1:32" s="58" customFormat="1" ht="35.25" customHeight="1" x14ac:dyDescent="0.25">
      <c r="A29" s="57"/>
      <c r="B29"/>
      <c r="C29"/>
      <c r="D29" s="133"/>
      <c r="E29" s="247">
        <v>7</v>
      </c>
      <c r="F29" s="536" t="s">
        <v>359</v>
      </c>
      <c r="G29" s="538" t="str">
        <f>Text!$C$187</f>
        <v xml:space="preserve">Total </v>
      </c>
      <c r="H29" s="539" t="str">
        <f>IF(AND(H20="",H21="",H22="",H23="",H24="",H25="",H26="",H27="",H28=""),"",SUM(H20:H28))</f>
        <v/>
      </c>
      <c r="I29" s="539" t="str">
        <f t="shared" ref="I29:L29" si="3">IF(AND(I20="",I21="",I22="",I23="",I24="",I25="",I26="",I27="",I28=""),"",SUM(I20:I28))</f>
        <v/>
      </c>
      <c r="J29" s="539" t="str">
        <f t="shared" si="3"/>
        <v/>
      </c>
      <c r="K29" s="539" t="str">
        <f t="shared" si="3"/>
        <v/>
      </c>
      <c r="L29" s="539" t="str">
        <f t="shared" si="3"/>
        <v/>
      </c>
      <c r="M29" s="539" t="str">
        <f t="shared" si="2"/>
        <v/>
      </c>
      <c r="N29" s="162" t="str">
        <f>IF(M29&lt;&gt;"","ü",IF(O29&lt;&gt;"","!","û"))</f>
        <v>û</v>
      </c>
      <c r="O29" s="428"/>
      <c r="P29" s="166" t="e">
        <f>IF(VLOOKUP($Z$12&amp;$AA$12&amp;$AB$13&amp;AC26&amp;$AD$14,'Historic Data'!$A:$B,2,FALSE)=-999,"-",VLOOKUP($Z$12&amp;$AA$12&amp;$AB$13&amp;AC26&amp;$AD$14,'Historic Data'!$A:$B,2,FALSE))</f>
        <v>#N/A</v>
      </c>
      <c r="Q29" s="101" t="e">
        <f t="shared" si="1"/>
        <v>#N/A</v>
      </c>
      <c r="R29" s="428"/>
      <c r="S29" s="113"/>
      <c r="T29" s="8"/>
      <c r="U29" s="112"/>
      <c r="V29" s="112"/>
      <c r="W29" s="113"/>
      <c r="X29" s="535" t="str">
        <f>IFERROR(M29+M34+M35,"")</f>
        <v/>
      </c>
      <c r="Y29" s="113"/>
      <c r="Z29" s="113"/>
      <c r="AA29" s="113"/>
      <c r="AB29" s="113"/>
      <c r="AC29" s="113"/>
      <c r="AD29" s="113"/>
      <c r="AE29" s="113"/>
      <c r="AF29" s="113"/>
    </row>
    <row r="30" spans="1:32" s="58" customFormat="1" ht="12.75" customHeight="1" x14ac:dyDescent="0.25">
      <c r="A30" s="57"/>
      <c r="B30"/>
      <c r="C30"/>
      <c r="D30" s="113"/>
      <c r="E30" s="248">
        <v>2</v>
      </c>
      <c r="F30" s="122"/>
      <c r="G30" s="122"/>
      <c r="H30" s="122"/>
      <c r="I30" s="122"/>
      <c r="J30" s="122"/>
      <c r="K30" s="122"/>
      <c r="L30" s="122"/>
      <c r="M30" s="122"/>
      <c r="N30" s="122"/>
      <c r="O30" s="122"/>
      <c r="P30" s="122"/>
      <c r="Q30" s="122"/>
      <c r="R30" s="122"/>
      <c r="S30" s="113"/>
      <c r="T30" s="8"/>
      <c r="U30" s="112"/>
      <c r="V30" s="112"/>
      <c r="W30" s="113"/>
      <c r="X30" s="113"/>
      <c r="Y30" s="113"/>
      <c r="Z30" s="113"/>
      <c r="AA30" s="113"/>
      <c r="AB30" s="113"/>
      <c r="AC30" s="113"/>
      <c r="AD30" s="113"/>
      <c r="AE30" s="113"/>
      <c r="AF30" s="113"/>
    </row>
    <row r="31" spans="1:32" s="58" customFormat="1" ht="24.75" customHeight="1" x14ac:dyDescent="0.25">
      <c r="A31" s="57"/>
      <c r="B31"/>
      <c r="C31"/>
      <c r="D31" s="113"/>
      <c r="E31" s="113"/>
      <c r="F31" s="507" t="str">
        <f>Text!C122</f>
        <v>The total number of initial Child Protection Conferences held in the year that led to the decision not to place a child on the Child Protection Register</v>
      </c>
      <c r="G31" s="122"/>
      <c r="H31" s="122"/>
      <c r="I31" s="122"/>
      <c r="J31" s="122"/>
      <c r="K31" s="122"/>
      <c r="L31" s="122"/>
      <c r="M31" s="122"/>
      <c r="N31" s="122"/>
      <c r="O31" s="122"/>
      <c r="P31" s="122"/>
      <c r="Q31" s="122"/>
      <c r="R31" s="122"/>
      <c r="S31" s="113"/>
      <c r="T31" s="8"/>
      <c r="U31" s="112"/>
      <c r="V31" s="112"/>
      <c r="W31" s="113"/>
      <c r="X31" s="113"/>
      <c r="Y31" s="113"/>
      <c r="Z31" s="113"/>
      <c r="AA31" s="113"/>
      <c r="AB31" s="113"/>
      <c r="AC31" s="113"/>
      <c r="AD31" s="113"/>
      <c r="AE31" s="113"/>
      <c r="AF31" s="113"/>
    </row>
    <row r="32" spans="1:32" s="58" customFormat="1" ht="18.75" customHeight="1" x14ac:dyDescent="0.25">
      <c r="A32" s="57"/>
      <c r="B32"/>
      <c r="C32"/>
      <c r="D32" s="113"/>
      <c r="E32" s="113"/>
      <c r="F32" s="122"/>
      <c r="G32" s="122"/>
      <c r="H32" s="122"/>
      <c r="I32" s="122"/>
      <c r="J32" s="122"/>
      <c r="K32" s="122"/>
      <c r="L32" s="122"/>
      <c r="M32" s="122"/>
      <c r="N32" s="122"/>
      <c r="O32" s="122"/>
      <c r="P32" s="122"/>
      <c r="Q32" s="122"/>
      <c r="R32" s="122"/>
      <c r="S32" s="122"/>
      <c r="T32" s="8"/>
      <c r="U32" s="112"/>
      <c r="V32" s="112"/>
      <c r="W32" s="122"/>
      <c r="X32" s="122"/>
      <c r="Y32" s="113"/>
      <c r="Z32" s="113"/>
      <c r="AA32" s="113"/>
      <c r="AB32" s="113"/>
      <c r="AC32" s="113"/>
      <c r="AD32" s="113"/>
      <c r="AE32" s="113"/>
      <c r="AF32" s="113"/>
    </row>
    <row r="33" spans="1:32" s="58" customFormat="1" ht="24.75" customHeight="1" x14ac:dyDescent="0.25">
      <c r="A33" s="57"/>
      <c r="B33"/>
      <c r="C33"/>
      <c r="D33" s="113"/>
      <c r="E33" s="113"/>
      <c r="F33" s="122"/>
      <c r="G33" s="122"/>
      <c r="H33" s="122"/>
      <c r="I33" s="122"/>
      <c r="J33" s="122"/>
      <c r="K33" s="122"/>
      <c r="L33" s="122"/>
      <c r="M33" s="156" t="str">
        <f>Text!$C$283</f>
        <v>2023-24</v>
      </c>
      <c r="N33" s="157" t="str">
        <f>Text!$C$284</f>
        <v>V1</v>
      </c>
      <c r="O33" s="158" t="str">
        <f>Text!$C$286</f>
        <v>V1 Comment</v>
      </c>
      <c r="P33" s="156" t="str">
        <f>Text!$C$282</f>
        <v>2022-23</v>
      </c>
      <c r="Q33" s="157" t="str">
        <f>Text!$C$285</f>
        <v>V2</v>
      </c>
      <c r="R33" s="158" t="str">
        <f>Text!$C$289</f>
        <v>V2 Comment</v>
      </c>
      <c r="S33" s="122"/>
      <c r="T33" s="8"/>
      <c r="U33" s="112"/>
      <c r="V33" s="112"/>
      <c r="W33" s="122"/>
      <c r="X33" s="122"/>
      <c r="Y33" s="113"/>
      <c r="Z33" s="113"/>
      <c r="AA33" s="113"/>
      <c r="AB33" s="113"/>
      <c r="AC33" s="113"/>
      <c r="AD33" s="113"/>
      <c r="AE33" s="113"/>
      <c r="AF33" s="113"/>
    </row>
    <row r="34" spans="1:32" s="58" customFormat="1" ht="66.75" customHeight="1" x14ac:dyDescent="0.25">
      <c r="A34" s="57"/>
      <c r="B34"/>
      <c r="C34"/>
      <c r="D34" s="113"/>
      <c r="E34" s="113"/>
      <c r="F34" s="172" t="s">
        <v>319</v>
      </c>
      <c r="G34" s="615" t="str">
        <f>Text!C123</f>
        <v>The number of children during the year not deemed to be at risk of significant harm at child protection conference but still have need for Care and Support</v>
      </c>
      <c r="H34" s="615"/>
      <c r="I34" s="615"/>
      <c r="J34" s="615"/>
      <c r="K34" s="615"/>
      <c r="L34" s="615"/>
      <c r="M34" s="161"/>
      <c r="N34" s="162" t="str">
        <f>IF(AND(M34&lt;&gt;"",M34&lt;=M13),"ü",IF(O34&lt;&gt;"","!","û"))</f>
        <v>û</v>
      </c>
      <c r="O34" s="428"/>
      <c r="P34" s="445" t="e">
        <f>IF(VLOOKUP($Z$12&amp;$AA$12&amp;$AB$14&amp;AC12&amp;$AD$12,'Historic Data'!$A:$B,2,FALSE)=-999,"-",VLOOKUP($Z$12&amp;$AA$12&amp;$AB$14&amp;AC12&amp;$AD$12,'Historic Data'!$A:$B,2,FALSE))</f>
        <v>#N/A</v>
      </c>
      <c r="Q34" s="101" t="e">
        <f>IF(OR(M34="",P34="-"),"ü",IF(AND(M34&lt;=P34+P34*0.2,M34&gt;=P34-P34*0.2),"ü",IF($R34="","!","!")))</f>
        <v>#N/A</v>
      </c>
      <c r="R34" s="428"/>
      <c r="S34" s="122"/>
      <c r="T34" s="8"/>
      <c r="U34" s="112"/>
      <c r="V34" s="112"/>
      <c r="W34" s="122"/>
      <c r="X34" s="122"/>
      <c r="Y34" s="113"/>
      <c r="Z34" s="113"/>
      <c r="AA34" s="113"/>
      <c r="AB34" s="113"/>
      <c r="AC34" s="113"/>
      <c r="AD34" s="113"/>
      <c r="AE34" s="113"/>
      <c r="AF34" s="113"/>
    </row>
    <row r="35" spans="1:32" s="58" customFormat="1" ht="66.75" customHeight="1" x14ac:dyDescent="0.25">
      <c r="A35" s="57"/>
      <c r="B35"/>
      <c r="C35"/>
      <c r="D35" s="113"/>
      <c r="E35" s="113"/>
      <c r="F35" s="172" t="s">
        <v>320</v>
      </c>
      <c r="G35" s="615" t="str">
        <f>Text!C124</f>
        <v>The number of children during the year not deemed to be at risk of significant harm at child protection conference and no additional eligible needs were identified (This metric is automatically calculated: CH/022 – (CH/023a-i + CH/023j). If total is wrong, please insert a comment).)</v>
      </c>
      <c r="H35" s="615"/>
      <c r="I35" s="615"/>
      <c r="J35" s="615"/>
      <c r="K35" s="615"/>
      <c r="L35" s="615"/>
      <c r="M35" s="166" t="str">
        <f>IFERROR(M13-(M29+M34),"")</f>
        <v/>
      </c>
      <c r="N35" s="162" t="str">
        <f>IF(AND(M35&lt;&gt;"",M35&lt;=M13),"ü",IF(O35&lt;&gt;"","!","û"))</f>
        <v>û</v>
      </c>
      <c r="O35" s="428"/>
      <c r="P35" s="475" t="e">
        <f>IF(VLOOKUP($Z$12&amp;$AA$12&amp;$AB$14&amp;AC13&amp;$AD$12,'Historic Data'!$A:$B,2,FALSE)=-999,"-",VLOOKUP($Z$12&amp;$AA$12&amp;$AB$14&amp;AC13&amp;$AD$12,'Historic Data'!$A:$B,2,FALSE))</f>
        <v>#N/A</v>
      </c>
      <c r="Q35" s="101" t="e">
        <f>IF(OR(M35="",P35="-"),"ü",IF(AND(M35&lt;=P35+P35*0.2,M35&gt;=P35-P35*0.2),"ü",IF($R35="","!","!")))</f>
        <v>#N/A</v>
      </c>
      <c r="R35" s="428"/>
      <c r="S35" s="113"/>
      <c r="T35" s="8"/>
      <c r="U35" s="112"/>
      <c r="V35" s="112"/>
      <c r="W35" s="113"/>
      <c r="X35" s="113"/>
      <c r="Y35" s="113"/>
      <c r="Z35" s="113"/>
      <c r="AA35" s="113"/>
      <c r="AB35" s="113"/>
      <c r="AC35" s="113"/>
      <c r="AD35" s="113"/>
      <c r="AE35" s="113"/>
      <c r="AF35" s="113"/>
    </row>
    <row r="36" spans="1:32" s="58" customFormat="1" x14ac:dyDescent="0.25">
      <c r="A36" s="57"/>
      <c r="B36"/>
      <c r="C36"/>
      <c r="D36" s="133"/>
      <c r="E36" s="133"/>
      <c r="F36" s="141"/>
      <c r="G36" s="170"/>
      <c r="H36" s="170"/>
      <c r="I36" s="170"/>
      <c r="J36" s="170"/>
      <c r="K36" s="170"/>
      <c r="L36" s="170"/>
      <c r="M36" s="534"/>
      <c r="N36" s="170"/>
      <c r="O36" s="170"/>
      <c r="P36" s="170"/>
      <c r="Q36" s="170"/>
      <c r="R36" s="170"/>
      <c r="S36" s="113"/>
      <c r="T36" s="8"/>
      <c r="U36" s="112"/>
      <c r="V36" s="112"/>
      <c r="W36" s="113"/>
      <c r="X36" s="113"/>
      <c r="Y36" s="113"/>
      <c r="Z36" s="113"/>
      <c r="AA36" s="113"/>
      <c r="AB36" s="113"/>
      <c r="AC36" s="113"/>
      <c r="AD36" s="113"/>
      <c r="AE36" s="113"/>
      <c r="AF36" s="113"/>
    </row>
    <row r="37" spans="1:32" s="58" customFormat="1" x14ac:dyDescent="0.25">
      <c r="A37" s="57"/>
      <c r="B37"/>
      <c r="C37"/>
      <c r="D37" s="133"/>
      <c r="E37" s="133"/>
      <c r="F37" s="141"/>
      <c r="G37" s="170"/>
      <c r="H37" s="170"/>
      <c r="I37" s="170"/>
      <c r="J37" s="170"/>
      <c r="K37" s="170"/>
      <c r="L37" s="170"/>
      <c r="M37" s="170"/>
      <c r="N37" s="170"/>
      <c r="O37" s="170"/>
      <c r="P37" s="170"/>
      <c r="Q37" s="170"/>
      <c r="R37" s="170"/>
      <c r="S37" s="113"/>
      <c r="T37" s="8"/>
      <c r="U37" s="112"/>
      <c r="V37" s="112"/>
      <c r="W37" s="113"/>
      <c r="X37" s="113"/>
      <c r="Y37" s="113"/>
      <c r="Z37" s="113"/>
      <c r="AA37" s="113"/>
      <c r="AB37" s="113"/>
      <c r="AC37" s="113"/>
      <c r="AD37" s="113"/>
      <c r="AE37" s="113"/>
      <c r="AF37" s="113"/>
    </row>
    <row r="38" spans="1:32" s="58" customFormat="1" ht="13.8" x14ac:dyDescent="0.25">
      <c r="A38" s="57"/>
      <c r="B38"/>
      <c r="C38"/>
      <c r="D38" s="133"/>
      <c r="E38" s="133"/>
      <c r="F38" s="507" t="str">
        <f>Text!C319</f>
        <v xml:space="preserve">The number of children who were added to the child protection register during the collection year: </v>
      </c>
      <c r="G38" s="170"/>
      <c r="H38" s="170"/>
      <c r="I38" s="170"/>
      <c r="J38" s="170"/>
      <c r="K38" s="170"/>
      <c r="L38" s="170"/>
      <c r="M38" s="170"/>
      <c r="N38" s="170"/>
      <c r="O38" s="170"/>
      <c r="P38" s="170"/>
      <c r="Q38" s="170"/>
      <c r="R38" s="170"/>
      <c r="S38" s="113"/>
      <c r="T38" s="8"/>
      <c r="U38" s="112"/>
      <c r="V38" s="112"/>
      <c r="W38" s="113"/>
      <c r="X38" s="113"/>
      <c r="Y38" s="113"/>
      <c r="Z38" s="113"/>
      <c r="AA38" s="113"/>
      <c r="AB38" s="113"/>
      <c r="AC38" s="113"/>
      <c r="AD38" s="113"/>
      <c r="AE38" s="113"/>
      <c r="AF38" s="113"/>
    </row>
    <row r="39" spans="1:32" s="58" customFormat="1" ht="13.8" x14ac:dyDescent="0.25">
      <c r="A39" s="57"/>
      <c r="B39"/>
      <c r="C39"/>
      <c r="D39" s="133"/>
      <c r="E39" s="133"/>
      <c r="F39" s="507"/>
      <c r="G39" s="170"/>
      <c r="H39" s="170"/>
      <c r="I39" s="170"/>
      <c r="J39" s="170"/>
      <c r="K39" s="170"/>
      <c r="L39" s="170"/>
      <c r="M39" s="170"/>
      <c r="N39" s="170"/>
      <c r="O39" s="170"/>
      <c r="P39" s="170"/>
      <c r="Q39" s="170"/>
      <c r="R39" s="170"/>
      <c r="S39" s="113"/>
      <c r="T39" s="8"/>
      <c r="U39" s="112"/>
      <c r="V39" s="112"/>
      <c r="W39" s="113"/>
      <c r="X39" s="113"/>
      <c r="Y39" s="113"/>
      <c r="Z39" s="113"/>
      <c r="AA39" s="113"/>
      <c r="AB39" s="113"/>
      <c r="AC39" s="113"/>
      <c r="AD39" s="113"/>
      <c r="AE39" s="113"/>
      <c r="AF39" s="113"/>
    </row>
    <row r="40" spans="1:32" s="58" customFormat="1" ht="24.75" customHeight="1" x14ac:dyDescent="0.25">
      <c r="A40" s="57"/>
      <c r="B40"/>
      <c r="C40"/>
      <c r="D40" s="133"/>
      <c r="E40" s="133"/>
      <c r="F40" s="141"/>
      <c r="G40" s="141"/>
      <c r="H40" s="141"/>
      <c r="I40" s="141"/>
      <c r="J40" s="141"/>
      <c r="K40" s="141"/>
      <c r="L40" s="141"/>
      <c r="M40" s="156" t="str">
        <f>Text!$C$283</f>
        <v>2023-24</v>
      </c>
      <c r="N40" s="157" t="str">
        <f>Text!$C$284</f>
        <v>V1</v>
      </c>
      <c r="O40" s="158" t="str">
        <f>Text!$C$286</f>
        <v>V1 Comment</v>
      </c>
      <c r="P40" s="156" t="str">
        <f>Text!$C$282</f>
        <v>2022-23</v>
      </c>
      <c r="Q40" s="157" t="str">
        <f>Text!$C$285</f>
        <v>V2</v>
      </c>
      <c r="R40" s="158" t="str">
        <f>Text!$C$289</f>
        <v>V2 Comment</v>
      </c>
      <c r="S40" s="170"/>
      <c r="T40" s="8"/>
      <c r="U40" s="112"/>
      <c r="V40" s="112"/>
      <c r="W40" s="113"/>
      <c r="X40" s="113"/>
      <c r="Y40" s="113"/>
      <c r="Z40" s="113"/>
      <c r="AA40" s="113"/>
      <c r="AB40" s="113"/>
      <c r="AC40" s="113"/>
      <c r="AD40" s="113"/>
      <c r="AE40" s="113"/>
      <c r="AF40" s="113"/>
    </row>
    <row r="41" spans="1:32" s="58" customFormat="1" ht="52.5" customHeight="1" x14ac:dyDescent="0.25">
      <c r="A41" s="57"/>
      <c r="B41"/>
      <c r="C41"/>
      <c r="D41" s="133"/>
      <c r="E41" s="133"/>
      <c r="F41" s="172" t="s">
        <v>10873</v>
      </c>
      <c r="G41" s="615" t="str">
        <f>Text!C320</f>
        <v xml:space="preserve">All children </v>
      </c>
      <c r="H41" s="615"/>
      <c r="I41" s="615"/>
      <c r="J41" s="615"/>
      <c r="K41" s="615"/>
      <c r="L41" s="615"/>
      <c r="M41" s="161"/>
      <c r="N41" s="162" t="str">
        <f>IF(AND(M41&lt;&gt;"",M41&lt;=M29),"ü",IF(O41&lt;&gt;"","!","û"))</f>
        <v>û</v>
      </c>
      <c r="O41" s="428"/>
      <c r="P41" s="445" t="e">
        <f>IF(VLOOKUP($Z$12&amp;$AA$12&amp;$AB$15&amp;AC12&amp;$AD$12,'Historic Data'!$A:$B,2,FALSE)=-999,"-",VLOOKUP($Z$12&amp;$AA$12&amp;$AB$15&amp;AC12&amp;$AD$12,'Historic Data'!$A:$B,2,FALSE))</f>
        <v>#N/A</v>
      </c>
      <c r="Q41" s="101" t="e">
        <f>IF(OR(M41="",P41="-"),"ü",IF(AND(M41&lt;=P41+P41*0.2,M41&gt;=P41-P41*0.2),"ü",IF($R41="","!","!")))</f>
        <v>#N/A</v>
      </c>
      <c r="R41" s="428"/>
      <c r="S41" s="170"/>
      <c r="T41" s="8"/>
      <c r="U41" s="112"/>
      <c r="V41" s="112"/>
      <c r="W41" s="113"/>
      <c r="X41" s="113"/>
      <c r="Y41" s="113"/>
      <c r="Z41" s="113"/>
      <c r="AA41" s="113"/>
      <c r="AB41" s="113"/>
      <c r="AC41" s="113"/>
      <c r="AD41" s="113"/>
      <c r="AE41" s="113"/>
      <c r="AF41" s="113"/>
    </row>
    <row r="42" spans="1:32" s="58" customFormat="1" ht="52.5" customHeight="1" x14ac:dyDescent="0.25">
      <c r="A42" s="57"/>
      <c r="B42"/>
      <c r="C42"/>
      <c r="D42" s="133"/>
      <c r="E42" s="133"/>
      <c r="F42" s="172" t="s">
        <v>10874</v>
      </c>
      <c r="G42" s="615" t="str">
        <f>Text!C321</f>
        <v>Children previously registered under any category, at any time during the previous 12 months</v>
      </c>
      <c r="H42" s="615"/>
      <c r="I42" s="615"/>
      <c r="J42" s="615"/>
      <c r="K42" s="615"/>
      <c r="L42" s="615"/>
      <c r="M42" s="161"/>
      <c r="N42" s="162" t="str">
        <f>IF(AND(M42&lt;&gt;"",M42&lt;=M30),"ü",IF(O42&lt;&gt;"","!","û"))</f>
        <v>û</v>
      </c>
      <c r="O42" s="428"/>
      <c r="P42" s="445"/>
      <c r="Q42" s="101" t="str">
        <f>IF(OR(M42="",P42="-"),"ü",IF(AND(M42&lt;=P42+P42*0.2,M42&gt;=P42-P42*0.2),"ü",IF($R42="","!","!")))</f>
        <v>ü</v>
      </c>
      <c r="R42" s="428"/>
      <c r="S42" s="170"/>
      <c r="T42" s="8"/>
      <c r="U42" s="112"/>
      <c r="V42" s="112"/>
      <c r="W42" s="113"/>
      <c r="X42" s="113"/>
      <c r="Y42" s="113"/>
      <c r="Z42" s="113"/>
      <c r="AA42" s="113"/>
      <c r="AB42" s="113"/>
      <c r="AC42" s="113"/>
      <c r="AD42" s="113"/>
      <c r="AE42" s="113"/>
      <c r="AF42" s="113"/>
    </row>
    <row r="43" spans="1:32" s="58" customFormat="1" ht="24.75" customHeight="1" x14ac:dyDescent="0.25">
      <c r="A43" s="57"/>
      <c r="B43"/>
      <c r="C43"/>
      <c r="D43" s="133"/>
      <c r="E43" s="133"/>
      <c r="F43" s="133"/>
      <c r="G43" s="133"/>
      <c r="H43" s="133"/>
      <c r="I43" s="133"/>
      <c r="J43" s="133"/>
      <c r="K43" s="133"/>
      <c r="L43" s="133"/>
      <c r="M43" s="133"/>
      <c r="N43" s="133"/>
      <c r="O43" s="133"/>
      <c r="P43" s="133"/>
      <c r="Q43" s="133"/>
      <c r="R43" s="133"/>
      <c r="S43" s="170"/>
      <c r="T43" s="8"/>
      <c r="U43" s="112"/>
      <c r="V43" s="112"/>
      <c r="W43" s="113"/>
      <c r="X43" s="113"/>
      <c r="Y43" s="113"/>
      <c r="Z43" s="113"/>
      <c r="AA43" s="113"/>
      <c r="AB43" s="113"/>
      <c r="AC43" s="113"/>
      <c r="AD43" s="113"/>
      <c r="AE43" s="113"/>
      <c r="AF43" s="113"/>
    </row>
    <row r="44" spans="1:32" s="58" customFormat="1" ht="52.5" customHeight="1" x14ac:dyDescent="0.25">
      <c r="A44" s="57"/>
      <c r="B44"/>
      <c r="C44"/>
      <c r="D44" s="133"/>
      <c r="E44" s="133"/>
      <c r="F44" s="172" t="s">
        <v>333</v>
      </c>
      <c r="G44" s="615" t="str">
        <f>Text!C260</f>
        <v>The number of initial child protection conferences held during the collection year that were held within statutory timescales</v>
      </c>
      <c r="H44" s="615"/>
      <c r="I44" s="615"/>
      <c r="J44" s="615"/>
      <c r="K44" s="615"/>
      <c r="L44" s="615"/>
      <c r="M44" s="161"/>
      <c r="N44" s="162" t="str">
        <f>IF(M44&lt;&gt;"","ü",IF(O44&lt;&gt;"","!","û"))</f>
        <v>û</v>
      </c>
      <c r="O44" s="428"/>
      <c r="P44" s="445" t="e">
        <f>IF(VLOOKUP($Z$12&amp;$AA$12&amp;$AB$15&amp;AC13&amp;$AD$12,'Historic Data'!$A:$B,2,FALSE)=-999,"-",VLOOKUP($Z$12&amp;$AA$12&amp;$AB$15&amp;AC13&amp;$AD$12,'Historic Data'!$A:$B,2,FALSE))</f>
        <v>#N/A</v>
      </c>
      <c r="Q44" s="101" t="e">
        <f t="shared" ref="Q44:Q49" si="4">IF(OR(M44="",P44="-"),"ü",IF(AND(M44&lt;=P44+P44*0.2,M44&gt;=P44-P44*0.2),"ü",IF($R44="","!","!")))</f>
        <v>#N/A</v>
      </c>
      <c r="R44" s="428"/>
      <c r="S44" s="113"/>
      <c r="T44" s="8"/>
      <c r="U44" s="112"/>
      <c r="V44" s="112"/>
      <c r="W44" s="113"/>
      <c r="X44" s="113"/>
      <c r="Y44" s="113"/>
      <c r="Z44" s="113"/>
      <c r="AA44" s="113"/>
      <c r="AB44" s="113"/>
      <c r="AC44" s="113"/>
      <c r="AD44" s="113"/>
      <c r="AE44" s="113"/>
      <c r="AF44" s="113"/>
    </row>
    <row r="45" spans="1:32" s="58" customFormat="1" ht="42" customHeight="1" x14ac:dyDescent="0.25">
      <c r="A45" s="57"/>
      <c r="B45"/>
      <c r="C45"/>
      <c r="D45" s="133"/>
      <c r="E45" s="133"/>
      <c r="F45" s="172" t="s">
        <v>5771</v>
      </c>
      <c r="G45" s="615" t="str">
        <f>Text!C297</f>
        <v>The total number of children on the Child Protection Register on 31 March</v>
      </c>
      <c r="H45" s="615"/>
      <c r="I45" s="615"/>
      <c r="J45" s="615"/>
      <c r="K45" s="615"/>
      <c r="L45" s="615"/>
      <c r="M45" s="161"/>
      <c r="N45" s="162" t="str">
        <f>IF(AND(M45&lt;&gt;"",M45&lt;=M46),"ü",IF(O45&lt;&gt;"","!","û"))</f>
        <v>û</v>
      </c>
      <c r="O45" s="428"/>
      <c r="P45" s="445" t="e">
        <f>IF(VLOOKUP($Z$12&amp;$AA$12&amp;$AB$15&amp;AC19&amp;$AD$12,'Historic Data'!$A:$B,2,FALSE)=-999,"-",VLOOKUP($Z$12&amp;$AA$12&amp;$AB$15&amp;AC19&amp;$AD$12,'Historic Data'!$A:$B,2,FALSE))</f>
        <v>#N/A</v>
      </c>
      <c r="Q45" s="101" t="e">
        <f t="shared" si="4"/>
        <v>#N/A</v>
      </c>
      <c r="R45" s="428"/>
      <c r="S45" s="113"/>
      <c r="T45" s="8"/>
      <c r="U45" s="112"/>
      <c r="V45" s="112"/>
      <c r="W45" s="113"/>
      <c r="X45" s="113"/>
      <c r="Y45" s="113"/>
      <c r="Z45" s="113"/>
      <c r="AA45" s="113"/>
      <c r="AB45" s="113"/>
      <c r="AC45" s="113"/>
      <c r="AD45" s="113"/>
      <c r="AE45" s="113"/>
      <c r="AF45" s="113"/>
    </row>
    <row r="46" spans="1:32" s="58" customFormat="1" ht="42" customHeight="1" x14ac:dyDescent="0.25">
      <c r="A46" s="57"/>
      <c r="B46"/>
      <c r="C46"/>
      <c r="D46" s="133"/>
      <c r="E46" s="133"/>
      <c r="F46" s="172" t="s">
        <v>5772</v>
      </c>
      <c r="G46" s="615" t="str">
        <f>Text!C298</f>
        <v>The total number of children on the Child Protection Register during the collection year</v>
      </c>
      <c r="H46" s="615"/>
      <c r="I46" s="615"/>
      <c r="J46" s="615"/>
      <c r="K46" s="615"/>
      <c r="L46" s="615"/>
      <c r="M46" s="161"/>
      <c r="N46" s="162" t="str">
        <f>IF(M46&lt;&gt;"","ü",IF(O46&lt;&gt;"","!","û"))</f>
        <v>û</v>
      </c>
      <c r="O46" s="428"/>
      <c r="P46" s="445" t="s">
        <v>865</v>
      </c>
      <c r="Q46" s="101" t="str">
        <f t="shared" si="4"/>
        <v>ü</v>
      </c>
      <c r="R46" s="428"/>
      <c r="S46" s="113"/>
      <c r="T46" s="8"/>
      <c r="U46" s="112"/>
      <c r="V46" s="112"/>
      <c r="W46" s="113"/>
      <c r="X46" s="113"/>
      <c r="Y46" s="113"/>
      <c r="Z46" s="113"/>
      <c r="AA46" s="113"/>
      <c r="AB46" s="113"/>
      <c r="AC46" s="113"/>
      <c r="AD46" s="113"/>
      <c r="AE46" s="113"/>
      <c r="AF46" s="113"/>
    </row>
    <row r="47" spans="1:32" s="58" customFormat="1" ht="48.75" customHeight="1" x14ac:dyDescent="0.25">
      <c r="A47" s="57"/>
      <c r="B47"/>
      <c r="C47"/>
      <c r="D47" s="133"/>
      <c r="E47" s="133"/>
      <c r="F47" s="172" t="s">
        <v>336</v>
      </c>
      <c r="G47" s="615" t="str">
        <f>Text!C130</f>
        <v>The number of initial core group meetings held during the year</v>
      </c>
      <c r="H47" s="615"/>
      <c r="I47" s="615"/>
      <c r="J47" s="615"/>
      <c r="K47" s="615"/>
      <c r="L47" s="615"/>
      <c r="M47" s="161"/>
      <c r="N47" s="162" t="str">
        <f>IF(AND(M47&lt;&gt;"",M47=M29),"ü",IF(O47&lt;&gt;"","!","û"))</f>
        <v>û</v>
      </c>
      <c r="O47" s="428"/>
      <c r="P47" s="445" t="e">
        <f>IF(VLOOKUP($Z$12&amp;$AA$12&amp;$AB$15&amp;AC20&amp;$AD$12,'Historic Data'!$A:$B,2,FALSE)=-999,"-",VLOOKUP($Z$12&amp;$AA$12&amp;$AB$15&amp;AC20&amp;$AD$12,'Historic Data'!$A:$B,2,FALSE))</f>
        <v>#N/A</v>
      </c>
      <c r="Q47" s="101" t="e">
        <f t="shared" si="4"/>
        <v>#N/A</v>
      </c>
      <c r="R47" s="428"/>
      <c r="S47" s="113"/>
      <c r="T47" s="8"/>
      <c r="U47" s="112"/>
      <c r="V47" s="112"/>
      <c r="W47" s="113"/>
      <c r="X47" s="113"/>
      <c r="Y47" s="113"/>
      <c r="Z47" s="113"/>
      <c r="AA47" s="113"/>
      <c r="AB47" s="113"/>
      <c r="AC47" s="113"/>
      <c r="AD47" s="113"/>
      <c r="AE47" s="113"/>
      <c r="AF47" s="113"/>
    </row>
    <row r="48" spans="1:32" s="58" customFormat="1" ht="48.75" customHeight="1" x14ac:dyDescent="0.25">
      <c r="A48" s="57"/>
      <c r="B48"/>
      <c r="C48"/>
      <c r="D48" s="133"/>
      <c r="E48" s="133"/>
      <c r="F48" s="172" t="s">
        <v>338</v>
      </c>
      <c r="G48" s="615" t="str">
        <f>Text!C131</f>
        <v>The number of initial core group meetings held during the year that were held within statutory timescales</v>
      </c>
      <c r="H48" s="615"/>
      <c r="I48" s="615"/>
      <c r="J48" s="615"/>
      <c r="K48" s="615"/>
      <c r="L48" s="615"/>
      <c r="M48" s="161"/>
      <c r="N48" s="162" t="str">
        <f>IF(AND(M48&lt;&gt;"",M48&lt;=M47),"ü",IF(O48&lt;&gt;"","!O41","û"))</f>
        <v>û</v>
      </c>
      <c r="O48" s="428"/>
      <c r="P48" s="445" t="e">
        <f>IF(VLOOKUP($Z$12&amp;$AA$12&amp;$AB$15&amp;AC21&amp;$AD$12,'Historic Data'!$A:$B,2,FALSE)=-999,"-",VLOOKUP($Z$12&amp;$AA$12&amp;$AB$15&amp;AC21&amp;$AD$12,'Historic Data'!$A:$B,2,FALSE))</f>
        <v>#N/A</v>
      </c>
      <c r="Q48" s="101" t="e">
        <f t="shared" si="4"/>
        <v>#N/A</v>
      </c>
      <c r="R48" s="428"/>
      <c r="S48" s="113"/>
      <c r="T48" s="8"/>
      <c r="U48" s="112"/>
      <c r="V48" s="112"/>
      <c r="W48" s="113"/>
      <c r="X48" s="113"/>
      <c r="Y48" s="113"/>
      <c r="Z48" s="113"/>
      <c r="AA48" s="113"/>
      <c r="AB48" s="113"/>
      <c r="AC48" s="113"/>
      <c r="AD48" s="113"/>
      <c r="AE48" s="113"/>
      <c r="AF48" s="113"/>
    </row>
    <row r="49" spans="1:32" s="58" customFormat="1" ht="48.75" customHeight="1" x14ac:dyDescent="0.25">
      <c r="A49" s="57"/>
      <c r="B49"/>
      <c r="C49"/>
      <c r="D49" s="133"/>
      <c r="E49" s="133"/>
      <c r="F49" s="172" t="s">
        <v>340</v>
      </c>
      <c r="G49" s="615" t="str">
        <f>Text!C306</f>
        <v>The total number of visits to children on the child protection register that were due during the collection year</v>
      </c>
      <c r="H49" s="615"/>
      <c r="I49" s="615"/>
      <c r="J49" s="615"/>
      <c r="K49" s="615"/>
      <c r="L49" s="615"/>
      <c r="M49" s="161"/>
      <c r="N49" s="162" t="str">
        <f t="shared" ref="N49:N52" si="5">IF(M49&lt;&gt;"","ü",IF(O49&lt;&gt;"","!","û"))</f>
        <v>û</v>
      </c>
      <c r="O49" s="428"/>
      <c r="P49" s="445" t="e">
        <f>IF(VLOOKUP($Z$12&amp;$AA$12&amp;$AB$15&amp;AC22&amp;$AD$12,'Historic Data'!$A:$B,2,FALSE)=-999,"-",VLOOKUP($Z$12&amp;$AA$12&amp;$AB$15&amp;AC22&amp;$AD$12,'Historic Data'!$A:$B,2,FALSE))</f>
        <v>#N/A</v>
      </c>
      <c r="Q49" s="101" t="e">
        <f t="shared" si="4"/>
        <v>#N/A</v>
      </c>
      <c r="R49" s="428"/>
      <c r="S49" s="113"/>
      <c r="T49" s="8"/>
      <c r="U49" s="112"/>
      <c r="V49" s="112"/>
      <c r="W49" s="113"/>
      <c r="X49" s="113"/>
      <c r="Y49" s="113"/>
      <c r="Z49" s="113"/>
      <c r="AA49" s="113"/>
      <c r="AB49" s="113"/>
      <c r="AC49" s="113"/>
      <c r="AD49" s="113"/>
      <c r="AE49" s="113"/>
      <c r="AF49" s="113"/>
    </row>
    <row r="50" spans="1:32" s="58" customFormat="1" ht="48.75" customHeight="1" x14ac:dyDescent="0.25">
      <c r="A50" s="57"/>
      <c r="B50"/>
      <c r="C50"/>
      <c r="D50" s="133"/>
      <c r="E50" s="133"/>
      <c r="F50" s="172" t="s">
        <v>5785</v>
      </c>
      <c r="G50" s="615" t="str">
        <f>Text!C299</f>
        <v>The total number of visits to children on the child protection register that were completed, regardless of if they were within statutory timescales</v>
      </c>
      <c r="H50" s="615"/>
      <c r="I50" s="615"/>
      <c r="J50" s="615"/>
      <c r="K50" s="615"/>
      <c r="L50" s="615"/>
      <c r="M50" s="161"/>
      <c r="N50" s="162" t="str">
        <f t="shared" si="5"/>
        <v>û</v>
      </c>
      <c r="O50" s="428"/>
      <c r="P50" s="445" t="s">
        <v>865</v>
      </c>
      <c r="Q50" s="101" t="str">
        <f t="shared" ref="Q50:Q51" si="6">IF(OR(M50="",P50="-"),"ü",IF(AND(M50&lt;=P50+P50*0.2,M50&gt;=P50-P50*0.2),"ü",IF($R50="","!","!")))</f>
        <v>ü</v>
      </c>
      <c r="R50" s="428"/>
      <c r="S50" s="113"/>
      <c r="T50" s="8"/>
      <c r="U50" s="112"/>
      <c r="V50" s="112"/>
      <c r="W50" s="113"/>
      <c r="X50" s="113"/>
      <c r="Y50" s="113"/>
      <c r="Z50" s="113"/>
      <c r="AA50" s="113"/>
      <c r="AB50" s="113"/>
      <c r="AC50" s="113"/>
      <c r="AD50" s="113"/>
      <c r="AE50" s="113"/>
      <c r="AF50" s="113"/>
    </row>
    <row r="51" spans="1:32" s="58" customFormat="1" ht="48.75" customHeight="1" x14ac:dyDescent="0.25">
      <c r="A51" s="57"/>
      <c r="B51"/>
      <c r="C51"/>
      <c r="D51" s="133"/>
      <c r="E51" s="133"/>
      <c r="F51" s="172" t="s">
        <v>5786</v>
      </c>
      <c r="G51" s="615" t="str">
        <f>Text!C300</f>
        <v>The total number of visits to children on the child protection register that were completed within statutory timescales</v>
      </c>
      <c r="H51" s="615"/>
      <c r="I51" s="615"/>
      <c r="J51" s="615"/>
      <c r="K51" s="615"/>
      <c r="L51" s="615"/>
      <c r="M51" s="161"/>
      <c r="N51" s="162" t="str">
        <f>IF(AND(M51&lt;&gt;"",M51&lt;=M50),"ü",IF(O51&lt;&gt;"","!","û"))</f>
        <v>û</v>
      </c>
      <c r="O51" s="428"/>
      <c r="P51" s="445" t="e">
        <f>IF(VLOOKUP($Z$12&amp;$AA$12&amp;$AB$15&amp;AC23&amp;$AD$12,'Historic Data'!$A:$B,2,FALSE)=-999,"-",VLOOKUP($Z$12&amp;$AA$12&amp;$AB$15&amp;AC23&amp;$AD$12,'Historic Data'!$A:$B,2,FALSE))</f>
        <v>#N/A</v>
      </c>
      <c r="Q51" s="101" t="e">
        <f t="shared" si="6"/>
        <v>#N/A</v>
      </c>
      <c r="R51" s="428"/>
      <c r="S51" s="113"/>
      <c r="T51" s="8"/>
      <c r="U51" s="112"/>
      <c r="V51" s="112"/>
      <c r="W51" s="113"/>
      <c r="X51" s="113"/>
      <c r="Y51" s="113"/>
      <c r="Z51" s="113"/>
      <c r="AA51" s="113"/>
      <c r="AB51" s="113"/>
      <c r="AC51" s="113"/>
      <c r="AD51" s="113"/>
      <c r="AE51" s="113"/>
      <c r="AF51" s="113"/>
    </row>
    <row r="52" spans="1:32" s="58" customFormat="1" ht="48.75" customHeight="1" x14ac:dyDescent="0.25">
      <c r="A52" s="57"/>
      <c r="B52"/>
      <c r="C52"/>
      <c r="D52" s="133"/>
      <c r="E52" s="133"/>
      <c r="F52" s="172" t="s">
        <v>344</v>
      </c>
      <c r="G52" s="615" t="str">
        <f>Text!C136</f>
        <v>The total number of reports of children who go missing from care during the year</v>
      </c>
      <c r="H52" s="615"/>
      <c r="I52" s="615"/>
      <c r="J52" s="615"/>
      <c r="K52" s="615"/>
      <c r="L52" s="615"/>
      <c r="M52" s="161"/>
      <c r="N52" s="162" t="str">
        <f t="shared" si="5"/>
        <v>û</v>
      </c>
      <c r="O52" s="428"/>
      <c r="P52" s="445" t="e">
        <f>IF(VLOOKUP($Z$12&amp;$AA$12&amp;$AB$15&amp;AC24&amp;$AD$12,'Historic Data'!$A:$B,2,FALSE)=-999,"-",VLOOKUP($Z$12&amp;$AA$12&amp;$AB$15&amp;AC24&amp;$AD$12,'Historic Data'!$A:$B,2,FALSE))</f>
        <v>#N/A</v>
      </c>
      <c r="Q52" s="101" t="e">
        <f>IF(OR(M52="",P52="-"),"ü",IF(AND(M52&lt;=P52+P52*0.2,M52&gt;=P52-P52*0.2),"ü",IF($R52="","!","!")))</f>
        <v>#N/A</v>
      </c>
      <c r="R52" s="428"/>
      <c r="S52" s="113"/>
      <c r="T52" s="8"/>
      <c r="U52" s="112"/>
      <c r="V52" s="112"/>
      <c r="W52" s="113"/>
      <c r="X52" s="113"/>
      <c r="Y52" s="113"/>
      <c r="Z52" s="113"/>
      <c r="AA52" s="113"/>
      <c r="AB52" s="113"/>
      <c r="AC52" s="113"/>
      <c r="AD52" s="113"/>
      <c r="AE52" s="113"/>
      <c r="AF52" s="113"/>
    </row>
    <row r="53" spans="1:32" s="58" customFormat="1" ht="48.75" customHeight="1" x14ac:dyDescent="0.25">
      <c r="A53" s="57"/>
      <c r="B53"/>
      <c r="C53"/>
      <c r="D53" s="133"/>
      <c r="E53" s="133"/>
      <c r="F53" s="172" t="s">
        <v>346</v>
      </c>
      <c r="G53" s="615" t="str">
        <f>Text!C137</f>
        <v>The total number of children who go missing from care during the year</v>
      </c>
      <c r="H53" s="615"/>
      <c r="I53" s="615"/>
      <c r="J53" s="615"/>
      <c r="K53" s="615"/>
      <c r="L53" s="615"/>
      <c r="M53" s="161"/>
      <c r="N53" s="162" t="str">
        <f>IF(AND(M53&lt;&gt;"",M53&lt;=M52),"ü",IF(O53&lt;&gt;"","!","û"))</f>
        <v>û</v>
      </c>
      <c r="O53" s="428"/>
      <c r="P53" s="445" t="e">
        <f>IF(VLOOKUP($Z$12&amp;$AA$12&amp;$AB$15&amp;AC25&amp;$AD$12,'Historic Data'!$A:$B,2,FALSE)=-999,"-",VLOOKUP($Z$12&amp;$AA$12&amp;$AB$15&amp;AC25&amp;$AD$12,'Historic Data'!$A:$B,2,FALSE))</f>
        <v>#N/A</v>
      </c>
      <c r="Q53" s="101" t="e">
        <f>IF(OR(M53="",P53="-"),"ü",IF(AND(M53&lt;=P53+P53*0.2,M53&gt;=P53-P53*0.2),"ü",IF($R53="","!","!")))</f>
        <v>#N/A</v>
      </c>
      <c r="R53" s="428"/>
      <c r="S53" s="113"/>
      <c r="T53" s="8"/>
      <c r="U53" s="112"/>
      <c r="V53" s="112"/>
      <c r="W53" s="113"/>
      <c r="X53" s="113"/>
      <c r="Y53" s="113"/>
      <c r="Z53" s="113"/>
      <c r="AA53" s="113"/>
      <c r="AB53" s="113"/>
      <c r="AC53" s="113"/>
      <c r="AD53" s="113"/>
      <c r="AE53" s="113"/>
      <c r="AF53" s="113"/>
    </row>
    <row r="54" spans="1:32" s="58" customFormat="1" x14ac:dyDescent="0.25">
      <c r="A54" s="57"/>
      <c r="B54"/>
      <c r="C54"/>
      <c r="D54" s="133"/>
      <c r="E54" s="133"/>
      <c r="F54" s="171"/>
      <c r="G54" s="171"/>
      <c r="H54" s="171"/>
      <c r="I54" s="171"/>
      <c r="J54" s="171"/>
      <c r="K54" s="171"/>
      <c r="L54" s="171"/>
      <c r="M54" s="171"/>
      <c r="N54" s="171"/>
      <c r="O54" s="171"/>
      <c r="P54" s="171"/>
      <c r="Q54" s="171"/>
      <c r="R54" s="171"/>
      <c r="S54" s="113"/>
      <c r="T54" s="8"/>
      <c r="U54" s="112"/>
      <c r="V54" s="112"/>
      <c r="W54" s="113"/>
      <c r="X54" s="113"/>
      <c r="Y54" s="113"/>
      <c r="Z54" s="113"/>
      <c r="AA54" s="113"/>
      <c r="AB54" s="113"/>
      <c r="AC54" s="113"/>
      <c r="AD54" s="113"/>
      <c r="AE54" s="113"/>
      <c r="AF54" s="113"/>
    </row>
    <row r="55" spans="1:32" s="58" customFormat="1" x14ac:dyDescent="0.25">
      <c r="A55" s="57"/>
      <c r="B55"/>
      <c r="C55"/>
      <c r="D55" s="133"/>
      <c r="E55" s="133"/>
      <c r="F55" s="171"/>
      <c r="G55" s="171"/>
      <c r="H55" s="171"/>
      <c r="I55" s="171"/>
      <c r="J55" s="171"/>
      <c r="K55" s="171"/>
      <c r="L55" s="171"/>
      <c r="M55" s="171"/>
      <c r="N55" s="171"/>
      <c r="O55" s="171"/>
      <c r="P55" s="171"/>
      <c r="Q55" s="171"/>
      <c r="R55" s="171"/>
      <c r="S55" s="113"/>
      <c r="T55" s="8"/>
      <c r="U55" s="112"/>
      <c r="V55" s="112"/>
      <c r="W55" s="113"/>
      <c r="X55" s="113"/>
      <c r="Y55" s="113"/>
      <c r="Z55" s="113"/>
      <c r="AA55" s="113"/>
      <c r="AB55" s="113"/>
      <c r="AC55" s="113"/>
      <c r="AD55" s="113"/>
      <c r="AE55" s="113"/>
      <c r="AF55" s="113"/>
    </row>
    <row r="56" spans="1:32" s="58" customFormat="1" ht="13.8" x14ac:dyDescent="0.25">
      <c r="A56" s="57"/>
      <c r="B56"/>
      <c r="C56"/>
      <c r="D56" s="133"/>
      <c r="E56" s="133"/>
      <c r="F56" s="600" t="str">
        <f>Text!C238</f>
        <v>The total number of children reported during the year where child exploitation was a factor</v>
      </c>
      <c r="G56" s="600"/>
      <c r="H56" s="600"/>
      <c r="I56" s="600"/>
      <c r="J56" s="600"/>
      <c r="K56" s="600"/>
      <c r="L56" s="600"/>
      <c r="M56" s="600"/>
      <c r="N56" s="600"/>
      <c r="O56" s="600"/>
      <c r="P56" s="600"/>
      <c r="Q56" s="600"/>
      <c r="R56" s="600"/>
      <c r="S56" s="113"/>
      <c r="T56" s="8"/>
      <c r="U56" s="112"/>
      <c r="V56" s="112"/>
      <c r="W56" s="113"/>
      <c r="X56" s="113"/>
      <c r="Y56" s="113"/>
      <c r="Z56" s="113"/>
      <c r="AA56" s="113"/>
      <c r="AB56" s="113"/>
      <c r="AC56" s="113"/>
      <c r="AD56" s="113"/>
      <c r="AE56" s="113"/>
      <c r="AF56" s="113"/>
    </row>
    <row r="57" spans="1:32" s="58" customFormat="1" ht="15.6" x14ac:dyDescent="0.25">
      <c r="A57" s="57"/>
      <c r="B57"/>
      <c r="C57"/>
      <c r="D57" s="133"/>
      <c r="E57" s="133"/>
      <c r="F57" s="310"/>
      <c r="G57" s="310"/>
      <c r="H57" s="310"/>
      <c r="I57" s="310"/>
      <c r="J57" s="310"/>
      <c r="K57" s="310"/>
      <c r="L57" s="310"/>
      <c r="M57" s="310"/>
      <c r="N57" s="310"/>
      <c r="O57" s="310"/>
      <c r="P57" s="310"/>
      <c r="Q57" s="310"/>
      <c r="R57" s="310"/>
      <c r="S57" s="113"/>
      <c r="T57" s="8"/>
      <c r="U57" s="112"/>
      <c r="V57" s="112"/>
      <c r="W57" s="113"/>
      <c r="X57" s="113"/>
      <c r="Y57" s="113"/>
      <c r="Z57" s="113"/>
      <c r="AA57" s="113"/>
      <c r="AB57" s="113"/>
      <c r="AC57" s="113"/>
      <c r="AD57" s="113"/>
      <c r="AE57" s="113"/>
      <c r="AF57" s="113"/>
    </row>
    <row r="58" spans="1:32" s="58" customFormat="1" ht="24.75" customHeight="1" x14ac:dyDescent="0.25">
      <c r="A58" s="57"/>
      <c r="B58"/>
      <c r="C58"/>
      <c r="D58" s="133"/>
      <c r="E58" s="133"/>
      <c r="F58" s="133"/>
      <c r="G58" s="133"/>
      <c r="H58" s="133"/>
      <c r="I58" s="133"/>
      <c r="J58" s="133"/>
      <c r="K58" s="133"/>
      <c r="L58" s="133"/>
      <c r="M58" s="156" t="str">
        <f>Text!$C$283</f>
        <v>2023-24</v>
      </c>
      <c r="N58" s="157" t="str">
        <f>Text!$C$284</f>
        <v>V1</v>
      </c>
      <c r="O58" s="158" t="str">
        <f>Text!$C$286</f>
        <v>V1 Comment</v>
      </c>
      <c r="P58" s="156" t="str">
        <f>Text!$C$282</f>
        <v>2022-23</v>
      </c>
      <c r="Q58" s="157" t="str">
        <f>Text!$C$285</f>
        <v>V2</v>
      </c>
      <c r="R58" s="158" t="str">
        <f>Text!$C$289</f>
        <v>V2 Comment</v>
      </c>
      <c r="S58" s="113"/>
      <c r="T58" s="8"/>
      <c r="U58" s="112"/>
      <c r="V58" s="112"/>
      <c r="W58" s="113"/>
      <c r="X58" s="113"/>
      <c r="Y58" s="113"/>
      <c r="Z58" s="113"/>
      <c r="AA58" s="113"/>
      <c r="AB58" s="113"/>
      <c r="AC58" s="113"/>
      <c r="AD58" s="113"/>
      <c r="AE58" s="113"/>
      <c r="AF58" s="113"/>
    </row>
    <row r="59" spans="1:32" s="58" customFormat="1" ht="32.25" customHeight="1" x14ac:dyDescent="0.25">
      <c r="A59" s="57"/>
      <c r="B59"/>
      <c r="C59"/>
      <c r="D59" s="133"/>
      <c r="E59" s="133"/>
      <c r="F59" s="172" t="s">
        <v>348</v>
      </c>
      <c r="G59" s="615" t="str">
        <f>Text!C138</f>
        <v>The total number of children reported during the year where child exploitation was a factor</v>
      </c>
      <c r="H59" s="615"/>
      <c r="I59" s="615"/>
      <c r="J59" s="615"/>
      <c r="K59" s="615"/>
      <c r="L59" s="615"/>
      <c r="M59" s="161"/>
      <c r="N59" s="162" t="str">
        <f>IF(AND(M59&lt;&gt;"",M59&lt;=$M$11),"ü",IF(O59&lt;&gt;"","!","û"))</f>
        <v>û</v>
      </c>
      <c r="O59" s="453"/>
      <c r="P59" s="454" t="e">
        <f>IF(VLOOKUP($Z$12&amp;$AA$12&amp;$AB$16&amp;AC12&amp;$AD$12,'Historic Data'!$A:$B,2,FALSE)=-999,"-",VLOOKUP($Z$12&amp;$AA$12&amp;$AB$16&amp;AC12&amp;$AD$12,'Historic Data'!$A:$B,2,FALSE))</f>
        <v>#N/A</v>
      </c>
      <c r="Q59" s="101" t="e">
        <f>IF(OR(M59="",P59="-"),"ü",IF(AND(M59&lt;=P59+P59*0.2,M59&gt;=P59-P59*0.2),"ü",IF($R59="","!","!")))</f>
        <v>#N/A</v>
      </c>
      <c r="R59" s="428"/>
      <c r="S59" s="113"/>
      <c r="T59" s="8"/>
      <c r="U59" s="112"/>
      <c r="V59" s="112"/>
      <c r="W59" s="113"/>
      <c r="X59" s="113"/>
      <c r="Y59" s="113"/>
      <c r="Z59" s="113"/>
      <c r="AA59" s="113"/>
      <c r="AB59" s="113"/>
      <c r="AC59" s="113"/>
      <c r="AD59" s="113"/>
      <c r="AE59" s="113"/>
      <c r="AF59" s="113"/>
    </row>
    <row r="60" spans="1:32" s="58" customFormat="1" ht="18.75" customHeight="1" x14ac:dyDescent="0.25">
      <c r="A60" s="57"/>
      <c r="B60"/>
      <c r="C60"/>
      <c r="D60" s="133"/>
      <c r="E60" s="133"/>
      <c r="F60" s="617" t="str">
        <f>Text!C249</f>
        <v>The total number of reports of child exploitation received during the year where the primary factor was:</v>
      </c>
      <c r="G60" s="617"/>
      <c r="H60" s="617"/>
      <c r="I60" s="617"/>
      <c r="J60" s="617"/>
      <c r="K60" s="617"/>
      <c r="L60" s="617"/>
      <c r="M60" s="617"/>
      <c r="N60" s="617"/>
      <c r="O60" s="617"/>
      <c r="P60" s="617"/>
      <c r="Q60" s="617"/>
      <c r="R60" s="617"/>
      <c r="S60" s="113"/>
      <c r="T60" s="8"/>
      <c r="U60" s="112"/>
      <c r="V60" s="112"/>
      <c r="W60" s="113"/>
      <c r="X60" s="113"/>
      <c r="Y60" s="113"/>
      <c r="Z60" s="113"/>
      <c r="AA60" s="113"/>
      <c r="AB60" s="113"/>
      <c r="AC60" s="113"/>
      <c r="AD60" s="113"/>
      <c r="AE60" s="113"/>
      <c r="AF60" s="113"/>
    </row>
    <row r="61" spans="1:32" s="58" customFormat="1" ht="32.25" customHeight="1" x14ac:dyDescent="0.25">
      <c r="A61" s="57"/>
      <c r="B61"/>
      <c r="C61"/>
      <c r="D61" s="133"/>
      <c r="E61" s="133"/>
      <c r="F61" s="172" t="s">
        <v>349</v>
      </c>
      <c r="G61" s="615" t="str">
        <f>Text!C140</f>
        <v>Child sexual exploitation</v>
      </c>
      <c r="H61" s="615"/>
      <c r="I61" s="615"/>
      <c r="J61" s="615"/>
      <c r="K61" s="615"/>
      <c r="L61" s="615"/>
      <c r="M61" s="161"/>
      <c r="N61" s="162" t="str">
        <f>IF(M61&lt;&gt;"","ü",IF(O61&lt;&gt;"","!","û"))</f>
        <v>û</v>
      </c>
      <c r="O61" s="453"/>
      <c r="P61" s="454" t="e">
        <f>IF(VLOOKUP($Z$12&amp;$AA$12&amp;$AB$16&amp;AC13&amp;$AD$12,'Historic Data'!$A:$B,2,FALSE)=-999,"-",VLOOKUP($Z$12&amp;$AA$12&amp;$AB$16&amp;AC13&amp;$AD$12,'Historic Data'!$A:$B,2,FALSE))</f>
        <v>#N/A</v>
      </c>
      <c r="Q61" s="101" t="e">
        <f>IF(OR(M61="",P61="-"),"ü",IF(AND(M61&lt;=P61+P61*0.2,M61&gt;=P61-P61*0.2),"ü",IF($R61="","!","!")))</f>
        <v>#N/A</v>
      </c>
      <c r="R61" s="428"/>
      <c r="S61" s="113"/>
      <c r="T61" s="8"/>
      <c r="U61" s="112"/>
      <c r="V61" s="112"/>
      <c r="W61" s="113"/>
      <c r="X61" s="113"/>
      <c r="Y61" s="113"/>
      <c r="Z61" s="113"/>
      <c r="AA61" s="113"/>
      <c r="AB61" s="113"/>
      <c r="AC61" s="113"/>
      <c r="AD61" s="113"/>
      <c r="AE61" s="113"/>
      <c r="AF61" s="113"/>
    </row>
    <row r="62" spans="1:32" s="58" customFormat="1" ht="32.25" customHeight="1" x14ac:dyDescent="0.25">
      <c r="A62" s="57"/>
      <c r="B62"/>
      <c r="C62"/>
      <c r="D62" s="133"/>
      <c r="E62" s="133"/>
      <c r="F62" s="172" t="s">
        <v>350</v>
      </c>
      <c r="G62" s="615" t="str">
        <f>Text!C141</f>
        <v>Child criminal exploitation</v>
      </c>
      <c r="H62" s="615"/>
      <c r="I62" s="615"/>
      <c r="J62" s="615"/>
      <c r="K62" s="615"/>
      <c r="L62" s="615"/>
      <c r="M62" s="161"/>
      <c r="N62" s="162" t="str">
        <f>IF(M62&lt;&gt;"","ü",IF(O62&lt;&gt;"","!","û"))</f>
        <v>û</v>
      </c>
      <c r="O62" s="453"/>
      <c r="P62" s="454" t="e">
        <f>IF(VLOOKUP($Z$12&amp;$AA$12&amp;$AB$16&amp;AC14&amp;$AD$12,'Historic Data'!$A:$B,2,FALSE)=-999,"-",VLOOKUP($Z$12&amp;$AA$12&amp;$AB$16&amp;AC14&amp;$AD$12,'Historic Data'!$A:$B,2,FALSE))</f>
        <v>#N/A</v>
      </c>
      <c r="Q62" s="101" t="e">
        <f>IF(OR(M62="",P62="-"),"ü",IF(AND(M62&lt;=P62+P62*0.2,M62&gt;=P62-P62*0.2),"ü",IF($R62="","!","!")))</f>
        <v>#N/A</v>
      </c>
      <c r="R62" s="428"/>
      <c r="S62" s="266"/>
      <c r="T62" s="8"/>
      <c r="U62" s="112"/>
      <c r="V62" s="112"/>
      <c r="W62" s="113"/>
      <c r="X62" s="113"/>
      <c r="Y62" s="113"/>
      <c r="Z62" s="113"/>
      <c r="AA62" s="113"/>
      <c r="AB62" s="113"/>
      <c r="AC62" s="113"/>
      <c r="AD62" s="113"/>
      <c r="AE62" s="113"/>
      <c r="AF62" s="113"/>
    </row>
    <row r="63" spans="1:32" s="58" customFormat="1" ht="32.25" customHeight="1" x14ac:dyDescent="0.25">
      <c r="A63" s="57"/>
      <c r="B63"/>
      <c r="C63"/>
      <c r="D63" s="133"/>
      <c r="E63" s="133"/>
      <c r="F63" s="172" t="s">
        <v>351</v>
      </c>
      <c r="G63" s="615" t="str">
        <f>Text!C142</f>
        <v>Child trafficking</v>
      </c>
      <c r="H63" s="615"/>
      <c r="I63" s="615"/>
      <c r="J63" s="615"/>
      <c r="K63" s="615"/>
      <c r="L63" s="615"/>
      <c r="M63" s="161"/>
      <c r="N63" s="162" t="str">
        <f>IF(M63&lt;&gt;"","ü",IF(O63&lt;&gt;"","!","û"))</f>
        <v>û</v>
      </c>
      <c r="O63" s="453"/>
      <c r="P63" s="454" t="e">
        <f>IF(VLOOKUP($Z$12&amp;$AA$12&amp;$AB$16&amp;AC15&amp;$AD$12,'Historic Data'!$A:$B,2,FALSE)=-999,"-",VLOOKUP($Z$12&amp;$AA$12&amp;$AB$16&amp;AC15&amp;$AD$12,'Historic Data'!$A:$B,2,FALSE))</f>
        <v>#N/A</v>
      </c>
      <c r="Q63" s="101" t="e">
        <f>IF(OR(M63="",P63="-"),"ü",IF(AND(M63&lt;=P63+P63*0.2,M63&gt;=P63-P63*0.2),"ü",IF($R63="","!","!")))</f>
        <v>#N/A</v>
      </c>
      <c r="R63" s="428"/>
      <c r="S63" s="113"/>
      <c r="T63" s="8"/>
      <c r="U63" s="112"/>
      <c r="V63" s="112"/>
      <c r="W63" s="113"/>
      <c r="X63" s="113"/>
      <c r="Y63" s="113"/>
      <c r="Z63" s="113"/>
      <c r="AA63" s="113"/>
      <c r="AB63" s="113"/>
      <c r="AC63" s="113"/>
      <c r="AD63" s="113"/>
      <c r="AE63" s="113"/>
      <c r="AF63" s="113"/>
    </row>
    <row r="64" spans="1:32" s="58" customFormat="1" ht="32.25" customHeight="1" x14ac:dyDescent="0.25">
      <c r="A64" s="57"/>
      <c r="B64"/>
      <c r="C64"/>
      <c r="D64" s="133"/>
      <c r="E64" s="133"/>
      <c r="F64" s="536" t="s">
        <v>360</v>
      </c>
      <c r="G64" s="618" t="str">
        <f>Text!$C$187</f>
        <v xml:space="preserve">Total </v>
      </c>
      <c r="H64" s="618"/>
      <c r="I64" s="618"/>
      <c r="J64" s="618"/>
      <c r="K64" s="618"/>
      <c r="L64" s="618"/>
      <c r="M64" s="166" t="str">
        <f>IF(AND(M61="",M62="",M63=""),"",SUM(M61:M63))</f>
        <v/>
      </c>
      <c r="N64" s="162" t="str">
        <f>IF(AND(M64&lt;&gt;"",M64&lt;=M11),"ü",IF(O64&lt;&gt;"","!","û"))</f>
        <v>û</v>
      </c>
      <c r="O64" s="453"/>
      <c r="P64" s="476" t="e">
        <f>IF(VLOOKUP($Z$12&amp;$AA$12&amp;$AB$16&amp;AC26&amp;$AD$12,'Historic Data'!$A:$B,2,FALSE)=-999,"-",VLOOKUP($Z$12&amp;$AA$12&amp;$AB$16&amp;AC26&amp;$AD$12,'Historic Data'!$A:$B,2,FALSE))</f>
        <v>#N/A</v>
      </c>
      <c r="Q64" s="101" t="e">
        <f>IF(OR(M64="",P64="-"),"ü",IF(AND(M64&lt;=P64+P64*0.2,M64&gt;=P64-P64*0.2),"ü",IF($R64="","!","!")))</f>
        <v>#N/A</v>
      </c>
      <c r="R64" s="428"/>
      <c r="S64" s="113"/>
      <c r="T64" s="8"/>
      <c r="U64" s="112"/>
      <c r="V64" s="112"/>
      <c r="W64" s="113"/>
      <c r="X64" s="113"/>
      <c r="Y64" s="113"/>
      <c r="Z64" s="113"/>
      <c r="AA64" s="113"/>
      <c r="AB64" s="113"/>
      <c r="AC64" s="113"/>
      <c r="AD64" s="113"/>
      <c r="AE64" s="113"/>
      <c r="AF64" s="113"/>
    </row>
    <row r="65" spans="1:32" s="58" customFormat="1" x14ac:dyDescent="0.25">
      <c r="A65" s="57"/>
      <c r="B65"/>
      <c r="C65"/>
      <c r="D65" s="133"/>
      <c r="E65" s="133"/>
      <c r="F65" s="266"/>
      <c r="G65" s="266"/>
      <c r="H65" s="266"/>
      <c r="I65" s="266"/>
      <c r="J65" s="266"/>
      <c r="K65" s="266"/>
      <c r="L65" s="266"/>
      <c r="M65" s="266"/>
      <c r="N65" s="266"/>
      <c r="O65" s="266"/>
      <c r="P65" s="266"/>
      <c r="Q65" s="266"/>
      <c r="R65" s="266"/>
      <c r="S65" s="113"/>
      <c r="T65" s="8"/>
      <c r="U65" s="112"/>
      <c r="V65" s="112"/>
      <c r="W65" s="113"/>
      <c r="X65" s="113"/>
      <c r="Y65" s="113"/>
      <c r="Z65" s="113"/>
      <c r="AA65" s="113"/>
      <c r="AB65" s="113"/>
      <c r="AC65" s="113"/>
      <c r="AD65" s="113"/>
      <c r="AE65" s="113"/>
      <c r="AF65" s="113"/>
    </row>
    <row r="66" spans="1:32" s="58" customFormat="1" x14ac:dyDescent="0.25">
      <c r="A66" s="57"/>
      <c r="B66"/>
      <c r="C66"/>
      <c r="D66" s="133"/>
      <c r="E66" s="133"/>
      <c r="F66" s="266"/>
      <c r="G66" s="266"/>
      <c r="H66" s="266"/>
      <c r="I66" s="266"/>
      <c r="J66" s="266"/>
      <c r="K66" s="266"/>
      <c r="L66" s="266"/>
      <c r="M66" s="266"/>
      <c r="N66" s="266"/>
      <c r="O66" s="266"/>
      <c r="P66" s="266"/>
      <c r="Q66" s="266"/>
      <c r="R66" s="266"/>
      <c r="S66" s="113"/>
      <c r="T66" s="8"/>
      <c r="U66" s="112"/>
      <c r="V66" s="112"/>
      <c r="W66" s="113"/>
      <c r="X66" s="113"/>
      <c r="Y66" s="113"/>
      <c r="Z66" s="113"/>
      <c r="AA66" s="113"/>
      <c r="AB66" s="113"/>
      <c r="AC66" s="113"/>
      <c r="AD66" s="113"/>
      <c r="AE66" s="113"/>
      <c r="AF66" s="113"/>
    </row>
    <row r="67" spans="1:32" s="58" customFormat="1" ht="13.8" x14ac:dyDescent="0.25">
      <c r="A67" s="57"/>
      <c r="B67"/>
      <c r="C67"/>
      <c r="D67" s="133"/>
      <c r="E67" s="133"/>
      <c r="F67" s="604" t="str">
        <f>Text!C250</f>
        <v>Removal from the children protection register during the year</v>
      </c>
      <c r="G67" s="604"/>
      <c r="H67" s="604"/>
      <c r="I67" s="604"/>
      <c r="J67" s="604"/>
      <c r="K67" s="604"/>
      <c r="L67" s="604"/>
      <c r="M67" s="604"/>
      <c r="N67" s="604"/>
      <c r="O67" s="604"/>
      <c r="P67" s="604"/>
      <c r="Q67" s="604"/>
      <c r="R67" s="604"/>
      <c r="S67" s="113"/>
      <c r="T67" s="8"/>
      <c r="U67" s="112"/>
      <c r="V67" s="112"/>
      <c r="W67" s="113"/>
      <c r="X67" s="113"/>
      <c r="Y67" s="113"/>
      <c r="Z67" s="113"/>
      <c r="AA67" s="113"/>
      <c r="AB67" s="113"/>
      <c r="AC67" s="113"/>
      <c r="AD67" s="113"/>
      <c r="AE67" s="113"/>
      <c r="AF67" s="113"/>
    </row>
    <row r="68" spans="1:32" s="58" customFormat="1" x14ac:dyDescent="0.25">
      <c r="A68" s="57"/>
      <c r="B68"/>
      <c r="C68"/>
      <c r="D68" s="133"/>
      <c r="E68" s="133"/>
      <c r="F68" s="266"/>
      <c r="G68" s="266"/>
      <c r="H68" s="266"/>
      <c r="I68" s="266"/>
      <c r="J68" s="266"/>
      <c r="K68" s="266"/>
      <c r="L68" s="266"/>
      <c r="M68" s="266"/>
      <c r="N68" s="266"/>
      <c r="O68" s="266"/>
      <c r="P68" s="266"/>
      <c r="Q68" s="266"/>
      <c r="R68" s="266"/>
      <c r="S68" s="113"/>
      <c r="T68" s="8"/>
      <c r="U68" s="112"/>
      <c r="V68" s="112"/>
      <c r="W68" s="113"/>
      <c r="X68" s="113"/>
      <c r="Y68" s="113"/>
      <c r="Z68" s="113"/>
      <c r="AA68" s="113"/>
      <c r="AB68" s="113"/>
      <c r="AC68" s="113"/>
      <c r="AD68" s="113"/>
      <c r="AE68" s="113"/>
      <c r="AF68" s="113"/>
    </row>
    <row r="69" spans="1:32" s="58" customFormat="1" ht="24.75" customHeight="1" x14ac:dyDescent="0.25">
      <c r="A69" s="57"/>
      <c r="B69"/>
      <c r="C69"/>
      <c r="D69" s="133"/>
      <c r="E69" s="133"/>
      <c r="F69" s="141"/>
      <c r="G69" s="178"/>
      <c r="H69" s="113"/>
      <c r="I69" s="113"/>
      <c r="J69" s="113"/>
      <c r="K69" s="111"/>
      <c r="L69" s="266"/>
      <c r="M69" s="156" t="str">
        <f>Text!$C$283</f>
        <v>2023-24</v>
      </c>
      <c r="N69" s="157" t="str">
        <f>Text!$C$284</f>
        <v>V1</v>
      </c>
      <c r="O69" s="158" t="str">
        <f>Text!$C$286</f>
        <v>V1 Comment</v>
      </c>
      <c r="P69" s="156" t="str">
        <f>Text!$C$282</f>
        <v>2022-23</v>
      </c>
      <c r="Q69" s="157" t="str">
        <f>Text!$C$285</f>
        <v>V2</v>
      </c>
      <c r="R69" s="158" t="str">
        <f>Text!$C$289</f>
        <v>V2 Comment</v>
      </c>
      <c r="S69" s="113"/>
      <c r="T69" s="8"/>
      <c r="U69" s="112"/>
      <c r="V69" s="112"/>
      <c r="W69" s="113"/>
      <c r="X69" s="113"/>
      <c r="Y69" s="113"/>
      <c r="Z69" s="113"/>
      <c r="AA69" s="113"/>
      <c r="AB69" s="113"/>
      <c r="AC69" s="113"/>
      <c r="AD69" s="113"/>
      <c r="AE69" s="113"/>
      <c r="AF69" s="113"/>
    </row>
    <row r="70" spans="1:32" s="58" customFormat="1" ht="54" customHeight="1" x14ac:dyDescent="0.25">
      <c r="A70" s="57"/>
      <c r="B70"/>
      <c r="C70"/>
      <c r="D70" s="133"/>
      <c r="E70" s="133"/>
      <c r="F70" s="172" t="s">
        <v>355</v>
      </c>
      <c r="G70" s="615" t="str">
        <f>Text!C143</f>
        <v>The total number of days on the child protection register for children who were removed from the register during the year</v>
      </c>
      <c r="H70" s="615"/>
      <c r="I70" s="615"/>
      <c r="J70" s="615"/>
      <c r="K70" s="615"/>
      <c r="L70" s="615"/>
      <c r="M70" s="161"/>
      <c r="N70" s="162" t="str">
        <f>IF(M70&lt;&gt;"","ü",IF(O70&lt;&gt;"","!","û"))</f>
        <v>û</v>
      </c>
      <c r="O70" s="428"/>
      <c r="P70" s="454" t="e">
        <f>IF(VLOOKUP($Z$12&amp;$AA$12&amp;$AB$17&amp;AC12&amp;$AD$13,'Historic Data'!$A:$B,2,FALSE)=-999,"-",VLOOKUP($Z$12&amp;$AA$12&amp;$AB$17&amp;AC12&amp;$AD$13,'Historic Data'!$A:$B,2,FALSE))</f>
        <v>#N/A</v>
      </c>
      <c r="Q70" s="101" t="e">
        <f>IF(OR(M70="",P70="-"),"ü",IF(AND(M70&lt;=P70+P70*0.2,M70&gt;=P70-P70*0.2),"ü",IF($R70="","!","!")))</f>
        <v>#N/A</v>
      </c>
      <c r="R70" s="428"/>
      <c r="S70" s="113"/>
      <c r="T70" s="8"/>
      <c r="U70" s="112"/>
      <c r="V70" s="112"/>
      <c r="W70" s="113"/>
      <c r="X70" s="113"/>
      <c r="Y70" s="113"/>
      <c r="Z70" s="113"/>
      <c r="AA70" s="113"/>
      <c r="AB70" s="113"/>
      <c r="AC70" s="113"/>
      <c r="AD70" s="113"/>
      <c r="AE70" s="113"/>
      <c r="AF70" s="113"/>
    </row>
    <row r="71" spans="1:32" s="58" customFormat="1" ht="54" customHeight="1" x14ac:dyDescent="0.25">
      <c r="A71" s="57"/>
      <c r="B71"/>
      <c r="C71"/>
      <c r="D71" s="133"/>
      <c r="E71" s="133"/>
      <c r="F71" s="172" t="s">
        <v>357</v>
      </c>
      <c r="G71" s="615" t="str">
        <f>Text!C144</f>
        <v>The total number of children removed (de-registered) from the child protection register during the year</v>
      </c>
      <c r="H71" s="615"/>
      <c r="I71" s="615"/>
      <c r="J71" s="615"/>
      <c r="K71" s="615"/>
      <c r="L71" s="615"/>
      <c r="M71" s="161"/>
      <c r="N71" s="162" t="str">
        <f>IF(M71&lt;&gt;"","ü",IF(O71&lt;&gt;"","!","û"))</f>
        <v>û</v>
      </c>
      <c r="O71" s="428"/>
      <c r="P71" s="454" t="e">
        <f>IF(VLOOKUP($Z$12&amp;$AA$12&amp;$AB$17&amp;AC13&amp;$AD$13,'Historic Data'!$A:$B,2,FALSE)=-999,"-",VLOOKUP($Z$12&amp;$AA$12&amp;$AB$17&amp;AC13&amp;$AD$13,'Historic Data'!$A:$B,2,FALSE))</f>
        <v>#N/A</v>
      </c>
      <c r="Q71" s="101" t="e">
        <f>IF(OR(M71="",P71="-"),"ü",IF(AND(M71&lt;=P71+P71*0.2,M71&gt;=P71-P71*0.2),"ü",IF($R71="","!","!")))</f>
        <v>#N/A</v>
      </c>
      <c r="R71" s="428"/>
      <c r="S71" s="113"/>
      <c r="T71" s="8"/>
      <c r="U71" s="112"/>
      <c r="V71" s="112"/>
      <c r="W71" s="113"/>
      <c r="X71" s="113"/>
      <c r="Y71" s="113"/>
      <c r="Z71" s="113"/>
      <c r="AA71" s="113"/>
      <c r="AB71" s="113"/>
      <c r="AC71" s="113"/>
      <c r="AD71" s="113"/>
      <c r="AE71" s="113"/>
      <c r="AF71" s="113"/>
    </row>
    <row r="72" spans="1:32" s="58" customFormat="1" x14ac:dyDescent="0.25">
      <c r="A72" s="57"/>
      <c r="B72"/>
      <c r="C72"/>
      <c r="D72" s="133"/>
      <c r="E72" s="133"/>
      <c r="F72" s="141"/>
      <c r="G72" s="141"/>
      <c r="H72" s="141"/>
      <c r="I72" s="141"/>
      <c r="J72" s="141"/>
      <c r="K72" s="141"/>
      <c r="L72" s="141"/>
      <c r="M72" s="141"/>
      <c r="N72" s="141"/>
      <c r="O72" s="141"/>
      <c r="P72" s="141"/>
      <c r="Q72" s="141"/>
      <c r="R72" s="141"/>
      <c r="S72" s="113"/>
      <c r="T72" s="8"/>
      <c r="U72" s="112"/>
      <c r="V72" s="112"/>
      <c r="W72" s="113"/>
      <c r="X72" s="113"/>
      <c r="Y72" s="113"/>
      <c r="Z72" s="113"/>
      <c r="AA72" s="113"/>
      <c r="AB72" s="113"/>
      <c r="AC72" s="113"/>
      <c r="AD72" s="113"/>
      <c r="AE72" s="113"/>
      <c r="AF72" s="113"/>
    </row>
    <row r="73" spans="1:32" s="58" customFormat="1" x14ac:dyDescent="0.25">
      <c r="A73" s="57"/>
      <c r="B73"/>
      <c r="C73"/>
      <c r="D73" s="133"/>
      <c r="E73" s="133"/>
      <c r="F73" s="141"/>
      <c r="G73" s="141"/>
      <c r="H73" s="141"/>
      <c r="I73" s="141"/>
      <c r="J73" s="141"/>
      <c r="K73" s="141"/>
      <c r="L73" s="141"/>
      <c r="M73" s="141"/>
      <c r="N73" s="141"/>
      <c r="O73" s="141"/>
      <c r="P73" s="141"/>
      <c r="Q73" s="141"/>
      <c r="R73" s="141"/>
      <c r="S73" s="113"/>
      <c r="T73" s="8"/>
      <c r="U73" s="112"/>
      <c r="V73" s="112"/>
      <c r="W73" s="113"/>
      <c r="X73" s="113"/>
      <c r="Y73" s="113"/>
      <c r="Z73" s="113"/>
      <c r="AA73" s="113"/>
      <c r="AB73" s="113"/>
      <c r="AC73" s="113"/>
      <c r="AD73" s="113"/>
      <c r="AE73" s="113"/>
      <c r="AF73" s="113"/>
    </row>
    <row r="74" spans="1:32" ht="13.8" x14ac:dyDescent="0.25">
      <c r="A74" s="60"/>
      <c r="B74" s="60"/>
      <c r="C74" s="60"/>
      <c r="D74" s="133"/>
      <c r="E74" s="133"/>
      <c r="F74" s="604" t="str">
        <f>Text!C231</f>
        <v>Number of pre-birth child protection conferences convened during the year</v>
      </c>
      <c r="G74" s="604"/>
      <c r="H74" s="604"/>
      <c r="I74" s="604"/>
      <c r="J74" s="604"/>
      <c r="K74" s="604"/>
      <c r="L74" s="604"/>
      <c r="M74" s="604"/>
      <c r="N74" s="604"/>
      <c r="O74" s="604"/>
      <c r="P74" s="604"/>
      <c r="Q74" s="604"/>
      <c r="R74" s="604"/>
      <c r="S74" s="113"/>
      <c r="T74" s="60"/>
    </row>
    <row r="75" spans="1:32" ht="12" customHeight="1" x14ac:dyDescent="0.25">
      <c r="A75" s="60"/>
      <c r="B75" s="60"/>
      <c r="C75" s="60"/>
      <c r="D75" s="133"/>
      <c r="E75" s="133"/>
      <c r="F75" s="141"/>
      <c r="G75" s="141"/>
      <c r="H75" s="141"/>
      <c r="I75" s="141"/>
      <c r="J75" s="141"/>
      <c r="K75" s="141"/>
      <c r="L75" s="141"/>
      <c r="M75" s="141"/>
      <c r="N75" s="141"/>
      <c r="O75" s="141"/>
      <c r="P75" s="141"/>
      <c r="Q75" s="141"/>
      <c r="R75" s="141"/>
      <c r="S75" s="113"/>
      <c r="T75" s="60"/>
    </row>
    <row r="76" spans="1:32" ht="24.75" customHeight="1" x14ac:dyDescent="0.25">
      <c r="A76" s="60"/>
      <c r="B76" s="60"/>
      <c r="C76" s="60"/>
      <c r="D76" s="133"/>
      <c r="E76" s="133"/>
      <c r="F76" s="176"/>
      <c r="G76" s="176"/>
      <c r="H76" s="267"/>
      <c r="I76" s="267"/>
      <c r="J76" s="268"/>
      <c r="M76" s="156" t="str">
        <f>Text!$C$283</f>
        <v>2023-24</v>
      </c>
      <c r="N76" s="157" t="str">
        <f>Text!$C$284</f>
        <v>V1</v>
      </c>
      <c r="O76" s="158" t="str">
        <f>Text!$C$286</f>
        <v>V1 Comment</v>
      </c>
      <c r="P76" s="156" t="str">
        <f>Text!$C$282</f>
        <v>2022-23</v>
      </c>
      <c r="Q76" s="157" t="str">
        <f>Text!$C$285</f>
        <v>V2</v>
      </c>
      <c r="R76" s="158" t="str">
        <f>Text!$C$289</f>
        <v>V2 Comment</v>
      </c>
      <c r="S76" s="113"/>
      <c r="T76" s="60"/>
    </row>
    <row r="77" spans="1:32" ht="38.25" customHeight="1" x14ac:dyDescent="0.25">
      <c r="A77" s="60"/>
      <c r="B77" s="60"/>
      <c r="C77" s="60"/>
      <c r="D77" s="133"/>
      <c r="E77" s="133"/>
      <c r="F77" s="172" t="s">
        <v>5713</v>
      </c>
      <c r="G77" s="615" t="str">
        <f>Text!C231</f>
        <v>Number of pre-birth child protection conferences convened during the year</v>
      </c>
      <c r="H77" s="615"/>
      <c r="I77" s="615"/>
      <c r="J77" s="615"/>
      <c r="K77" s="615"/>
      <c r="L77" s="615"/>
      <c r="M77" s="161"/>
      <c r="N77" s="323" t="str">
        <f>IF(M77="",IF(O77="","û","!"),"ü")</f>
        <v>û</v>
      </c>
      <c r="O77" s="428"/>
      <c r="P77" s="454" t="e">
        <f>IF(VLOOKUP($Z$12&amp;$AA$12&amp;$AB$19&amp;AC12&amp;$AD$12,'Historic Data'!$A:$B,2,FALSE)=-999,"-",VLOOKUP($Z$12&amp;$AA$12&amp;$AB$19&amp;AC12&amp;$AD$12,'Historic Data'!$A:$B,2,FALSE))</f>
        <v>#N/A</v>
      </c>
      <c r="Q77" s="101" t="e">
        <f>IF(OR(M77="",P77="-"),"ü",IF(AND(M77&lt;=P77+P77*0.2,M77&gt;=P77-P77*0.2),"ü",IF($R77="","!","!")))</f>
        <v>#N/A</v>
      </c>
      <c r="R77" s="428"/>
      <c r="S77" s="113"/>
      <c r="T77" s="60"/>
    </row>
    <row r="78" spans="1:32" ht="24" customHeight="1" x14ac:dyDescent="0.25">
      <c r="A78" s="60"/>
      <c r="D78" s="133"/>
      <c r="E78" s="133"/>
      <c r="G78" s="133"/>
      <c r="H78" s="133"/>
      <c r="I78" s="133"/>
      <c r="J78" s="133"/>
      <c r="K78" s="133"/>
      <c r="L78" s="133"/>
      <c r="M78" s="133"/>
      <c r="N78" s="133"/>
      <c r="O78" s="133"/>
      <c r="P78" s="133"/>
      <c r="Q78" s="133"/>
      <c r="R78" s="133"/>
      <c r="S78" s="113"/>
      <c r="T78" s="8"/>
    </row>
    <row r="79" spans="1:32" ht="33.75" customHeight="1" x14ac:dyDescent="0.25">
      <c r="A79" s="60"/>
      <c r="D79" s="133"/>
      <c r="E79" s="133"/>
      <c r="F79" s="616" t="str">
        <f>Text!C281</f>
        <v>*Where there are concerns that an unborn child may be at future risk of significant harm, local authority children’s social services may decide to convene a child protection conference prior to the child’s birth. If more than one pre-birth child protection conference is convened for the same child, only one should be counted.</v>
      </c>
      <c r="G79" s="616"/>
      <c r="H79" s="616"/>
      <c r="I79" s="616"/>
      <c r="J79" s="616"/>
      <c r="K79" s="616"/>
      <c r="L79" s="616"/>
      <c r="M79" s="616"/>
      <c r="N79" s="616"/>
      <c r="O79" s="616"/>
      <c r="P79" s="616"/>
      <c r="Q79" s="616"/>
      <c r="R79" s="616"/>
      <c r="S79" s="113"/>
      <c r="T79" s="8"/>
    </row>
    <row r="80" spans="1:32" ht="6.75" hidden="1" customHeight="1" x14ac:dyDescent="0.25">
      <c r="A80" s="60"/>
      <c r="D80" s="133"/>
      <c r="E80" s="133"/>
      <c r="F80" s="266"/>
      <c r="G80" s="266"/>
      <c r="H80" s="266"/>
      <c r="I80" s="266"/>
      <c r="J80" s="266"/>
      <c r="K80" s="266"/>
      <c r="L80" s="266"/>
      <c r="M80" s="266"/>
      <c r="N80" s="266"/>
      <c r="O80" s="266"/>
      <c r="P80" s="266"/>
      <c r="Q80" s="266"/>
      <c r="R80" s="266"/>
      <c r="S80" s="133"/>
      <c r="T80" s="8"/>
    </row>
    <row r="81" spans="1:20" ht="28.5" hidden="1" customHeight="1" x14ac:dyDescent="0.25">
      <c r="A81" s="60"/>
      <c r="D81" s="133"/>
      <c r="E81" s="133"/>
      <c r="F81" s="355"/>
      <c r="G81" s="355"/>
      <c r="H81" s="355"/>
      <c r="I81" s="355"/>
      <c r="J81" s="355"/>
      <c r="K81" s="355"/>
      <c r="L81" s="355"/>
      <c r="M81" s="355"/>
      <c r="N81" s="355"/>
      <c r="O81" s="355"/>
      <c r="P81" s="355"/>
      <c r="Q81" s="355"/>
      <c r="R81" s="355"/>
      <c r="S81" s="113"/>
      <c r="T81" s="8"/>
    </row>
    <row r="82" spans="1:20" ht="28.5" hidden="1" customHeight="1" x14ac:dyDescent="0.25">
      <c r="A82" s="60"/>
      <c r="D82" s="133"/>
      <c r="E82" s="133"/>
      <c r="F82" s="128"/>
      <c r="G82" s="128"/>
      <c r="H82" s="128"/>
      <c r="I82" s="128"/>
      <c r="J82" s="128"/>
      <c r="K82" s="128"/>
      <c r="L82" s="128"/>
      <c r="M82" s="60"/>
      <c r="N82" s="60"/>
      <c r="O82" s="60"/>
      <c r="P82" s="60"/>
      <c r="Q82" s="60"/>
      <c r="R82" s="60"/>
      <c r="S82" s="113"/>
      <c r="T82" s="8"/>
    </row>
    <row r="83" spans="1:20" x14ac:dyDescent="0.25">
      <c r="A83" s="60"/>
      <c r="D83" s="133"/>
      <c r="E83" s="133"/>
      <c r="G83" s="133"/>
      <c r="H83" s="133"/>
      <c r="I83" s="133"/>
      <c r="J83" s="133"/>
      <c r="K83" s="133"/>
      <c r="L83" s="133"/>
      <c r="M83" s="133"/>
      <c r="N83" s="133"/>
      <c r="O83" s="133"/>
      <c r="P83" s="133"/>
      <c r="Q83" s="133"/>
      <c r="R83" s="133"/>
      <c r="S83" s="113"/>
      <c r="T83" s="8"/>
    </row>
    <row r="84" spans="1:20" ht="12.75" customHeight="1" x14ac:dyDescent="0.25">
      <c r="A84" s="60"/>
      <c r="B84" s="60"/>
      <c r="C84" s="60"/>
      <c r="D84" s="60"/>
      <c r="E84" s="60"/>
      <c r="F84" s="60"/>
      <c r="G84" s="60"/>
      <c r="H84" s="60"/>
      <c r="I84" s="60"/>
      <c r="J84" s="60"/>
      <c r="K84" s="60"/>
      <c r="L84" s="60"/>
      <c r="M84" s="60"/>
      <c r="N84" s="60"/>
      <c r="O84" s="60"/>
      <c r="P84" s="60"/>
      <c r="Q84" s="60"/>
      <c r="R84" s="60"/>
      <c r="S84" s="60"/>
      <c r="T84" s="8"/>
    </row>
    <row r="85" spans="1:20" ht="12.75" hidden="1" customHeight="1" x14ac:dyDescent="0.25">
      <c r="A85" s="133"/>
      <c r="B85" s="133"/>
      <c r="C85" s="133"/>
      <c r="D85" s="133"/>
      <c r="E85" s="133"/>
      <c r="G85" s="133"/>
      <c r="H85" s="133"/>
      <c r="I85" s="133"/>
      <c r="J85" s="133"/>
      <c r="K85" s="133"/>
      <c r="L85" s="133"/>
      <c r="M85" s="133"/>
      <c r="N85" s="133"/>
      <c r="O85" s="133"/>
      <c r="P85" s="133"/>
      <c r="Q85" s="133"/>
      <c r="R85" s="133"/>
      <c r="S85" s="133"/>
      <c r="T85" s="133"/>
    </row>
    <row r="86" spans="1:20" ht="12.75" hidden="1" customHeight="1" x14ac:dyDescent="0.25">
      <c r="A86" s="133"/>
      <c r="B86" s="133"/>
      <c r="C86" s="133"/>
      <c r="D86" s="133"/>
      <c r="E86" s="133"/>
      <c r="G86" s="133"/>
      <c r="H86" s="133"/>
      <c r="I86" s="133"/>
      <c r="J86" s="133"/>
      <c r="K86" s="133"/>
      <c r="L86" s="133"/>
      <c r="M86" s="133"/>
      <c r="N86" s="133"/>
      <c r="O86" s="133"/>
      <c r="P86" s="133"/>
      <c r="Q86" s="133"/>
      <c r="R86" s="133"/>
      <c r="S86" s="133"/>
      <c r="T86" s="133"/>
    </row>
    <row r="87" spans="1:20" ht="12.75" hidden="1" customHeight="1" x14ac:dyDescent="0.25">
      <c r="A87" s="133"/>
      <c r="B87" s="133"/>
      <c r="C87" s="133"/>
      <c r="D87" s="133"/>
      <c r="E87" s="133"/>
      <c r="G87" s="133"/>
      <c r="H87" s="133"/>
      <c r="I87" s="133"/>
      <c r="J87" s="133"/>
      <c r="K87" s="133"/>
      <c r="L87" s="133"/>
      <c r="M87" s="133"/>
      <c r="N87" s="133"/>
      <c r="O87" s="133"/>
      <c r="P87" s="133"/>
      <c r="Q87" s="133"/>
      <c r="R87" s="133"/>
      <c r="S87" s="133"/>
      <c r="T87" s="133"/>
    </row>
    <row r="88" spans="1:20" ht="12.75" hidden="1" customHeight="1" x14ac:dyDescent="0.25">
      <c r="A88" s="133"/>
      <c r="B88" s="133"/>
      <c r="C88" s="133"/>
      <c r="D88" s="133"/>
      <c r="E88" s="133"/>
      <c r="G88" s="133"/>
      <c r="H88" s="133"/>
      <c r="I88" s="133"/>
      <c r="J88" s="133"/>
      <c r="K88" s="133"/>
      <c r="L88" s="133"/>
      <c r="M88" s="133"/>
      <c r="N88" s="133"/>
      <c r="O88" s="133"/>
      <c r="P88" s="133"/>
      <c r="Q88" s="133"/>
      <c r="R88" s="133"/>
      <c r="S88" s="133"/>
      <c r="T88" s="133"/>
    </row>
    <row r="89" spans="1:20" ht="12.75" hidden="1" customHeight="1" x14ac:dyDescent="0.25">
      <c r="A89" s="133"/>
      <c r="B89" s="133"/>
      <c r="C89" s="133"/>
      <c r="D89" s="133"/>
      <c r="E89" s="133"/>
      <c r="G89" s="133"/>
      <c r="H89" s="133"/>
      <c r="I89" s="133"/>
      <c r="J89" s="133"/>
      <c r="K89" s="133"/>
      <c r="L89" s="133"/>
      <c r="M89" s="133"/>
      <c r="N89" s="133"/>
      <c r="O89" s="133"/>
      <c r="P89" s="133"/>
      <c r="Q89" s="133"/>
      <c r="R89" s="133"/>
      <c r="S89" s="133"/>
      <c r="T89" s="133"/>
    </row>
    <row r="90" spans="1:20" ht="12.75" hidden="1" customHeight="1" x14ac:dyDescent="0.25">
      <c r="A90" s="133"/>
      <c r="B90" s="133"/>
      <c r="C90" s="133"/>
      <c r="D90" s="133"/>
      <c r="E90" s="133"/>
      <c r="G90" s="133"/>
      <c r="H90" s="133"/>
      <c r="I90" s="133"/>
      <c r="J90" s="133"/>
      <c r="K90" s="133"/>
      <c r="L90" s="133"/>
      <c r="M90" s="133"/>
      <c r="N90" s="133"/>
      <c r="O90" s="133"/>
      <c r="P90" s="133"/>
      <c r="Q90" s="133"/>
      <c r="R90" s="133"/>
      <c r="S90" s="133"/>
      <c r="T90" s="133"/>
    </row>
    <row r="91" spans="1:20" ht="12.75" hidden="1" customHeight="1" x14ac:dyDescent="0.25">
      <c r="A91" s="133"/>
      <c r="B91" s="133"/>
      <c r="C91" s="133"/>
      <c r="D91" s="133"/>
      <c r="E91" s="133"/>
      <c r="G91" s="133"/>
      <c r="H91" s="133"/>
      <c r="I91" s="133"/>
      <c r="J91" s="133"/>
      <c r="K91" s="133"/>
      <c r="L91" s="133"/>
      <c r="M91" s="133"/>
      <c r="N91" s="133"/>
      <c r="O91" s="133"/>
      <c r="P91" s="133"/>
      <c r="Q91" s="133"/>
      <c r="R91" s="133"/>
      <c r="S91" s="133"/>
      <c r="T91" s="133"/>
    </row>
    <row r="92" spans="1:20" ht="12.75" hidden="1" customHeight="1" x14ac:dyDescent="0.25">
      <c r="A92" s="133"/>
      <c r="B92" s="133"/>
      <c r="C92" s="133"/>
      <c r="D92" s="133"/>
      <c r="E92" s="133"/>
      <c r="G92" s="133"/>
      <c r="H92" s="133"/>
      <c r="I92" s="133"/>
      <c r="J92" s="133"/>
      <c r="K92" s="133"/>
      <c r="L92" s="133"/>
      <c r="M92" s="133"/>
      <c r="N92" s="133"/>
      <c r="O92" s="133"/>
      <c r="P92" s="133"/>
      <c r="Q92" s="133"/>
      <c r="R92" s="133"/>
      <c r="S92" s="133"/>
      <c r="T92" s="133"/>
    </row>
    <row r="93" spans="1:20" ht="12.75" hidden="1" customHeight="1" x14ac:dyDescent="0.25">
      <c r="A93" s="133"/>
      <c r="B93" s="133"/>
      <c r="C93" s="133"/>
      <c r="D93" s="133"/>
      <c r="E93" s="133"/>
      <c r="G93" s="133"/>
      <c r="H93" s="133"/>
      <c r="I93" s="133"/>
      <c r="J93" s="133"/>
      <c r="K93" s="133"/>
      <c r="L93" s="133"/>
      <c r="M93" s="133"/>
      <c r="N93" s="133"/>
      <c r="O93" s="133"/>
      <c r="P93" s="133"/>
      <c r="Q93" s="133"/>
      <c r="R93" s="133"/>
      <c r="S93" s="133"/>
      <c r="T93" s="133"/>
    </row>
    <row r="94" spans="1:20" ht="12.75" hidden="1" customHeight="1" x14ac:dyDescent="0.25">
      <c r="A94" s="133"/>
      <c r="B94" s="133"/>
      <c r="C94" s="133"/>
      <c r="D94" s="133"/>
      <c r="E94" s="133"/>
      <c r="G94" s="133"/>
      <c r="H94" s="133"/>
      <c r="I94" s="133"/>
      <c r="J94" s="133"/>
      <c r="K94" s="133"/>
      <c r="L94" s="133"/>
      <c r="M94" s="133"/>
      <c r="N94" s="133"/>
      <c r="O94" s="133"/>
      <c r="P94" s="133"/>
      <c r="Q94" s="133"/>
      <c r="R94" s="133"/>
      <c r="S94" s="133"/>
      <c r="T94" s="133"/>
    </row>
    <row r="95" spans="1:20" ht="12.75" hidden="1" customHeight="1" x14ac:dyDescent="0.25">
      <c r="A95" s="133"/>
      <c r="B95" s="133"/>
      <c r="C95" s="133"/>
      <c r="D95" s="133"/>
      <c r="E95" s="133"/>
      <c r="G95" s="133"/>
      <c r="H95" s="133"/>
      <c r="I95" s="133"/>
      <c r="J95" s="133"/>
      <c r="K95" s="133"/>
      <c r="L95" s="133"/>
      <c r="M95" s="133"/>
      <c r="N95" s="133"/>
      <c r="O95" s="133"/>
      <c r="P95" s="133"/>
      <c r="Q95" s="133"/>
      <c r="R95" s="133"/>
      <c r="S95" s="133"/>
      <c r="T95" s="133"/>
    </row>
    <row r="96" spans="1:20" ht="12.75" hidden="1" customHeight="1" x14ac:dyDescent="0.25">
      <c r="A96" s="133"/>
      <c r="B96" s="133"/>
      <c r="C96" s="133"/>
      <c r="D96" s="133"/>
      <c r="E96" s="133"/>
      <c r="G96" s="133"/>
      <c r="H96" s="133"/>
      <c r="I96" s="133"/>
      <c r="J96" s="133"/>
      <c r="K96" s="133"/>
      <c r="L96" s="133"/>
      <c r="M96" s="133"/>
      <c r="N96" s="133"/>
      <c r="O96" s="133"/>
      <c r="P96" s="133"/>
      <c r="Q96" s="133"/>
      <c r="R96" s="133"/>
      <c r="S96" s="133"/>
      <c r="T96" s="133"/>
    </row>
    <row r="97" spans="1:20" ht="12.75" hidden="1" customHeight="1" x14ac:dyDescent="0.25">
      <c r="A97" s="133"/>
      <c r="B97" s="133"/>
      <c r="C97" s="133"/>
      <c r="D97" s="133"/>
      <c r="E97" s="133"/>
      <c r="G97" s="133"/>
      <c r="H97" s="133"/>
      <c r="I97" s="133"/>
      <c r="J97" s="133"/>
      <c r="K97" s="133"/>
      <c r="L97" s="133"/>
      <c r="M97" s="133"/>
      <c r="N97" s="133"/>
      <c r="O97" s="133"/>
      <c r="P97" s="133"/>
      <c r="Q97" s="133"/>
      <c r="R97" s="133"/>
      <c r="S97" s="133"/>
      <c r="T97" s="133"/>
    </row>
    <row r="98" spans="1:20" ht="12.75" hidden="1" customHeight="1" x14ac:dyDescent="0.25">
      <c r="A98" s="133"/>
      <c r="B98" s="133"/>
      <c r="C98" s="133"/>
      <c r="D98" s="133"/>
      <c r="E98" s="133"/>
      <c r="G98" s="133"/>
      <c r="H98" s="133"/>
      <c r="I98" s="133"/>
      <c r="J98" s="133"/>
      <c r="K98" s="133"/>
      <c r="L98" s="133"/>
      <c r="M98" s="133"/>
      <c r="N98" s="133"/>
      <c r="O98" s="133"/>
      <c r="P98" s="133"/>
      <c r="Q98" s="133"/>
      <c r="R98" s="133"/>
      <c r="S98" s="133"/>
      <c r="T98" s="133"/>
    </row>
    <row r="99" spans="1:20" ht="12.75" hidden="1" customHeight="1" x14ac:dyDescent="0.25">
      <c r="A99" s="133"/>
      <c r="B99" s="133"/>
      <c r="C99" s="133"/>
      <c r="D99" s="133"/>
      <c r="E99" s="133"/>
      <c r="G99" s="133"/>
      <c r="H99" s="133"/>
      <c r="I99" s="133"/>
      <c r="J99" s="133"/>
      <c r="K99" s="133"/>
      <c r="L99" s="133"/>
      <c r="M99" s="133"/>
      <c r="N99" s="133"/>
      <c r="O99" s="133"/>
      <c r="P99" s="133"/>
      <c r="Q99" s="133"/>
      <c r="R99" s="133"/>
      <c r="S99" s="133"/>
      <c r="T99" s="133"/>
    </row>
    <row r="100" spans="1:20" ht="12.75" hidden="1" customHeight="1" x14ac:dyDescent="0.25">
      <c r="A100" s="133"/>
      <c r="B100" s="133"/>
      <c r="C100" s="133"/>
      <c r="D100" s="133"/>
      <c r="E100" s="133"/>
      <c r="G100" s="133"/>
      <c r="H100" s="133"/>
      <c r="I100" s="133"/>
      <c r="J100" s="133"/>
      <c r="K100" s="133"/>
      <c r="L100" s="133"/>
      <c r="M100" s="133"/>
      <c r="N100" s="133"/>
      <c r="O100" s="133"/>
      <c r="P100" s="133"/>
      <c r="Q100" s="133"/>
      <c r="R100" s="133"/>
      <c r="S100" s="133"/>
      <c r="T100" s="133"/>
    </row>
    <row r="101" spans="1:20" ht="12.75" hidden="1" customHeight="1" x14ac:dyDescent="0.25">
      <c r="A101" s="133"/>
      <c r="B101" s="133"/>
      <c r="C101" s="133"/>
      <c r="D101" s="133"/>
      <c r="E101" s="133"/>
      <c r="G101" s="133"/>
      <c r="H101" s="133"/>
      <c r="I101" s="133"/>
      <c r="J101" s="133"/>
      <c r="K101" s="133"/>
      <c r="L101" s="133"/>
      <c r="M101" s="133"/>
      <c r="N101" s="133"/>
      <c r="O101" s="133"/>
      <c r="P101" s="133"/>
      <c r="Q101" s="133"/>
      <c r="R101" s="133"/>
      <c r="S101" s="133"/>
      <c r="T101" s="133"/>
    </row>
    <row r="102" spans="1:20" ht="12.75" hidden="1" customHeight="1" x14ac:dyDescent="0.25">
      <c r="A102" s="133"/>
      <c r="B102" s="133"/>
      <c r="C102" s="133"/>
      <c r="D102" s="133"/>
      <c r="E102" s="133"/>
      <c r="G102" s="133"/>
      <c r="H102" s="133"/>
      <c r="I102" s="133"/>
      <c r="J102" s="133"/>
      <c r="K102" s="133"/>
      <c r="L102" s="133"/>
      <c r="M102" s="133"/>
      <c r="N102" s="133"/>
      <c r="O102" s="133"/>
      <c r="P102" s="133"/>
      <c r="Q102" s="133"/>
      <c r="R102" s="133"/>
      <c r="S102" s="133"/>
      <c r="T102" s="133"/>
    </row>
    <row r="103" spans="1:20" ht="12.75" hidden="1" customHeight="1" x14ac:dyDescent="0.25">
      <c r="A103" s="133"/>
      <c r="B103" s="133"/>
      <c r="C103" s="133"/>
      <c r="D103" s="133"/>
      <c r="E103" s="133"/>
      <c r="G103" s="133"/>
      <c r="H103" s="133"/>
      <c r="I103" s="133"/>
      <c r="J103" s="133"/>
      <c r="K103" s="133"/>
      <c r="L103" s="133"/>
      <c r="M103" s="133"/>
      <c r="N103" s="133"/>
      <c r="O103" s="133"/>
      <c r="P103" s="133"/>
      <c r="Q103" s="133"/>
      <c r="R103" s="133"/>
      <c r="S103" s="133"/>
      <c r="T103" s="133"/>
    </row>
    <row r="104" spans="1:20" ht="12.75" hidden="1" customHeight="1" x14ac:dyDescent="0.25">
      <c r="A104" s="133"/>
      <c r="B104" s="133"/>
      <c r="C104" s="133"/>
      <c r="D104" s="133"/>
      <c r="E104" s="133"/>
      <c r="G104" s="133"/>
      <c r="H104" s="133"/>
      <c r="I104" s="133"/>
      <c r="J104" s="133"/>
      <c r="K104" s="133"/>
      <c r="L104" s="133"/>
      <c r="M104" s="133"/>
      <c r="N104" s="133"/>
      <c r="O104" s="133"/>
      <c r="P104" s="133"/>
      <c r="Q104" s="133"/>
      <c r="R104" s="133"/>
      <c r="S104" s="133"/>
      <c r="T104" s="133"/>
    </row>
    <row r="105" spans="1:20" ht="12.75" hidden="1" customHeight="1" x14ac:dyDescent="0.25">
      <c r="A105" s="133"/>
      <c r="B105" s="133"/>
      <c r="C105" s="133"/>
      <c r="D105" s="133"/>
      <c r="E105" s="133"/>
      <c r="G105" s="133"/>
      <c r="H105" s="133"/>
      <c r="I105" s="133"/>
      <c r="J105" s="133"/>
      <c r="K105" s="133"/>
      <c r="L105" s="133"/>
      <c r="M105" s="133"/>
      <c r="N105" s="133"/>
      <c r="O105" s="133"/>
      <c r="P105" s="133"/>
      <c r="Q105" s="133"/>
      <c r="R105" s="133"/>
      <c r="S105" s="133"/>
      <c r="T105" s="133"/>
    </row>
    <row r="106" spans="1:20" ht="12.75" hidden="1" customHeight="1" x14ac:dyDescent="0.25">
      <c r="A106" s="133"/>
      <c r="B106" s="133"/>
      <c r="C106" s="133"/>
      <c r="D106" s="133"/>
      <c r="E106" s="133"/>
      <c r="G106" s="133"/>
      <c r="H106" s="133"/>
      <c r="I106" s="133"/>
      <c r="J106" s="133"/>
      <c r="K106" s="133"/>
      <c r="L106" s="133"/>
      <c r="M106" s="133"/>
      <c r="N106" s="133"/>
      <c r="O106" s="133"/>
      <c r="P106" s="133"/>
      <c r="Q106" s="133"/>
      <c r="R106" s="133"/>
      <c r="S106" s="133"/>
      <c r="T106" s="133"/>
    </row>
    <row r="107" spans="1:20" ht="12.75" hidden="1" customHeight="1" x14ac:dyDescent="0.25">
      <c r="A107" s="133"/>
      <c r="B107" s="133"/>
      <c r="C107" s="133"/>
      <c r="D107" s="133"/>
      <c r="E107" s="133"/>
      <c r="G107" s="133"/>
      <c r="H107" s="133"/>
      <c r="I107" s="133"/>
      <c r="J107" s="133"/>
      <c r="K107" s="133"/>
      <c r="L107" s="133"/>
      <c r="M107" s="133"/>
      <c r="N107" s="133"/>
      <c r="O107" s="133"/>
      <c r="P107" s="133"/>
      <c r="Q107" s="133"/>
      <c r="R107" s="133"/>
      <c r="S107" s="133"/>
      <c r="T107" s="133"/>
    </row>
    <row r="108" spans="1:20" ht="12.75" hidden="1" customHeight="1" x14ac:dyDescent="0.25">
      <c r="A108" s="133"/>
      <c r="B108" s="133"/>
      <c r="C108" s="133"/>
      <c r="D108" s="133"/>
      <c r="E108" s="133"/>
      <c r="G108" s="133"/>
      <c r="H108" s="133"/>
      <c r="I108" s="133"/>
      <c r="J108" s="133"/>
      <c r="K108" s="133"/>
      <c r="L108" s="133"/>
      <c r="M108" s="133"/>
      <c r="N108" s="133"/>
      <c r="O108" s="133"/>
      <c r="P108" s="133"/>
      <c r="Q108" s="133"/>
      <c r="R108" s="133"/>
      <c r="S108" s="133"/>
      <c r="T108" s="133"/>
    </row>
    <row r="109" spans="1:20" ht="12.75" hidden="1" customHeight="1" x14ac:dyDescent="0.25">
      <c r="A109" s="133"/>
      <c r="B109" s="133"/>
      <c r="C109" s="133"/>
      <c r="D109" s="133"/>
      <c r="E109" s="133"/>
      <c r="G109" s="133"/>
      <c r="H109" s="133"/>
      <c r="I109" s="133"/>
      <c r="J109" s="133"/>
      <c r="K109" s="133"/>
      <c r="L109" s="133"/>
      <c r="M109" s="133"/>
      <c r="N109" s="133"/>
      <c r="O109" s="133"/>
      <c r="P109" s="133"/>
      <c r="Q109" s="133"/>
      <c r="R109" s="133"/>
      <c r="S109" s="133"/>
      <c r="T109" s="133"/>
    </row>
    <row r="110" spans="1:20" ht="12.75" hidden="1" customHeight="1" x14ac:dyDescent="0.25">
      <c r="A110" s="133"/>
      <c r="B110" s="133"/>
      <c r="C110" s="133"/>
      <c r="D110" s="133"/>
      <c r="E110" s="133"/>
      <c r="G110" s="133"/>
      <c r="H110" s="133"/>
      <c r="I110" s="133"/>
      <c r="J110" s="133"/>
      <c r="K110" s="133"/>
      <c r="L110" s="133"/>
      <c r="M110" s="133"/>
      <c r="N110" s="133"/>
      <c r="O110" s="133"/>
      <c r="P110" s="133"/>
      <c r="Q110" s="133"/>
      <c r="R110" s="133"/>
      <c r="S110" s="133"/>
      <c r="T110" s="133"/>
    </row>
    <row r="111" spans="1:20" ht="12.75" hidden="1" customHeight="1" x14ac:dyDescent="0.25">
      <c r="A111" s="133"/>
      <c r="B111" s="133"/>
      <c r="C111" s="133"/>
      <c r="D111" s="133"/>
      <c r="E111" s="133"/>
      <c r="G111" s="133"/>
      <c r="H111" s="133"/>
      <c r="I111" s="133"/>
      <c r="J111" s="133"/>
      <c r="K111" s="133"/>
      <c r="L111" s="133"/>
      <c r="M111" s="133"/>
      <c r="N111" s="133"/>
      <c r="O111" s="133"/>
      <c r="P111" s="133"/>
      <c r="Q111" s="133"/>
      <c r="R111" s="133"/>
      <c r="S111" s="133"/>
      <c r="T111" s="133"/>
    </row>
    <row r="112" spans="1:20" ht="12.75" hidden="1" customHeight="1" x14ac:dyDescent="0.25">
      <c r="A112" s="133"/>
      <c r="B112" s="133"/>
      <c r="C112" s="133"/>
      <c r="D112" s="133"/>
      <c r="E112" s="133"/>
      <c r="G112" s="133"/>
      <c r="H112" s="133"/>
      <c r="I112" s="133"/>
      <c r="J112" s="133"/>
      <c r="K112" s="133"/>
      <c r="L112" s="133"/>
      <c r="M112" s="133"/>
      <c r="N112" s="133"/>
      <c r="O112" s="133"/>
      <c r="P112" s="133"/>
      <c r="Q112" s="133"/>
      <c r="R112" s="133"/>
      <c r="S112" s="133"/>
      <c r="T112" s="133"/>
    </row>
    <row r="113" spans="1:20" ht="12.75" hidden="1" customHeight="1" x14ac:dyDescent="0.25">
      <c r="A113" s="133"/>
      <c r="B113" s="133"/>
      <c r="C113" s="133"/>
      <c r="D113" s="133"/>
      <c r="E113" s="133"/>
      <c r="G113" s="133"/>
      <c r="H113" s="133"/>
      <c r="I113" s="133"/>
      <c r="J113" s="133"/>
      <c r="K113" s="133"/>
      <c r="L113" s="133"/>
      <c r="M113" s="133"/>
      <c r="N113" s="133"/>
      <c r="O113" s="133"/>
      <c r="P113" s="133"/>
      <c r="Q113" s="133"/>
      <c r="R113" s="133"/>
      <c r="S113" s="133"/>
      <c r="T113" s="133"/>
    </row>
    <row r="114" spans="1:20" ht="12.75" hidden="1" customHeight="1" x14ac:dyDescent="0.25">
      <c r="A114" s="133"/>
      <c r="B114" s="133"/>
      <c r="C114" s="133"/>
      <c r="D114" s="133"/>
      <c r="E114" s="133"/>
      <c r="G114" s="133"/>
      <c r="H114" s="133"/>
      <c r="I114" s="133"/>
      <c r="J114" s="133"/>
      <c r="K114" s="133"/>
      <c r="L114" s="133"/>
      <c r="M114" s="133"/>
      <c r="N114" s="133"/>
      <c r="O114" s="133"/>
      <c r="P114" s="133"/>
      <c r="Q114" s="133"/>
      <c r="R114" s="133"/>
      <c r="S114" s="133"/>
      <c r="T114" s="133"/>
    </row>
    <row r="115" spans="1:20" ht="12.75" hidden="1" customHeight="1" x14ac:dyDescent="0.25">
      <c r="A115" s="133"/>
      <c r="B115" s="133"/>
      <c r="C115" s="133"/>
      <c r="D115" s="133"/>
      <c r="E115" s="133"/>
      <c r="S115" s="133"/>
      <c r="T115" s="133"/>
    </row>
    <row r="116" spans="1:20" ht="12.75" hidden="1" customHeight="1" x14ac:dyDescent="0.25">
      <c r="A116" s="133"/>
      <c r="B116" s="133"/>
      <c r="C116" s="133"/>
      <c r="D116" s="133"/>
      <c r="E116" s="133"/>
      <c r="S116" s="133"/>
      <c r="T116" s="133"/>
    </row>
    <row r="117" spans="1:20" ht="12.75" hidden="1" customHeight="1" x14ac:dyDescent="0.25"/>
    <row r="118" spans="1:20" ht="12.75" hidden="1" customHeight="1" x14ac:dyDescent="0.25"/>
    <row r="119" spans="1:20" ht="12.75" hidden="1" customHeight="1" x14ac:dyDescent="0.25"/>
    <row r="120" spans="1:20" ht="12.75" hidden="1" customHeight="1" x14ac:dyDescent="0.25"/>
    <row r="121" spans="1:20" ht="12.75" hidden="1" customHeight="1" x14ac:dyDescent="0.25"/>
    <row r="122" spans="1:20" ht="12.75" hidden="1" customHeight="1" x14ac:dyDescent="0.25"/>
    <row r="123" spans="1:20" ht="12.75" hidden="1" customHeight="1" x14ac:dyDescent="0.25"/>
    <row r="124" spans="1:20" ht="12.75" hidden="1" customHeight="1" x14ac:dyDescent="0.25"/>
  </sheetData>
  <sheetProtection algorithmName="SHA-512" hashValue="/D8B9/hgRaTC5+3LrJwOPMzi8m3s4p237JF/R8i5sbqMWuRQAQvp9Ta7FeOnnA1L9uuuVw9ZhsUJQpPGSS+4BA==" saltValue="8scx35jF6Ap7vefKkrdI+Q==" spinCount="100000" sheet="1" objects="1" scenarios="1"/>
  <mergeCells count="40">
    <mergeCell ref="P17:P19"/>
    <mergeCell ref="O17:O19"/>
    <mergeCell ref="N17:N19"/>
    <mergeCell ref="G52:L52"/>
    <mergeCell ref="G51:L51"/>
    <mergeCell ref="G50:L50"/>
    <mergeCell ref="H18:M18"/>
    <mergeCell ref="H17:M17"/>
    <mergeCell ref="G48:L48"/>
    <mergeCell ref="G49:L49"/>
    <mergeCell ref="G42:L42"/>
    <mergeCell ref="F79:R79"/>
    <mergeCell ref="F56:R56"/>
    <mergeCell ref="F60:R60"/>
    <mergeCell ref="F67:R67"/>
    <mergeCell ref="F74:R74"/>
    <mergeCell ref="G77:L77"/>
    <mergeCell ref="G64:L64"/>
    <mergeCell ref="G63:L63"/>
    <mergeCell ref="G62:L62"/>
    <mergeCell ref="G61:L61"/>
    <mergeCell ref="G59:L59"/>
    <mergeCell ref="G71:L71"/>
    <mergeCell ref="G70:L70"/>
    <mergeCell ref="Q17:Q19"/>
    <mergeCell ref="G53:L53"/>
    <mergeCell ref="F3:N4"/>
    <mergeCell ref="G47:L47"/>
    <mergeCell ref="G44:L44"/>
    <mergeCell ref="G41:L41"/>
    <mergeCell ref="G12:L12"/>
    <mergeCell ref="F16:R16"/>
    <mergeCell ref="G13:L13"/>
    <mergeCell ref="F8:R8"/>
    <mergeCell ref="G34:L34"/>
    <mergeCell ref="G11:L11"/>
    <mergeCell ref="G35:L35"/>
    <mergeCell ref="G45:L45"/>
    <mergeCell ref="G46:L46"/>
    <mergeCell ref="R17:R19"/>
  </mergeCells>
  <phoneticPr fontId="9" type="noConversion"/>
  <conditionalFormatting sqref="N11:N13 N41:N42 Q41:Q42 N44:N53 Q44:Q53 N61:N64">
    <cfRule type="cellIs" dxfId="79" priority="70" stopIfTrue="1" operator="equal">
      <formula>"!"</formula>
    </cfRule>
    <cfRule type="cellIs" dxfId="78" priority="78" stopIfTrue="1" operator="equal">
      <formula>"ü"</formula>
    </cfRule>
  </conditionalFormatting>
  <conditionalFormatting sqref="N20:N29">
    <cfRule type="cellIs" dxfId="77" priority="1" stopIfTrue="1" operator="equal">
      <formula>"!"</formula>
    </cfRule>
    <cfRule type="cellIs" dxfId="76" priority="2" stopIfTrue="1" operator="equal">
      <formula>"ü"</formula>
    </cfRule>
  </conditionalFormatting>
  <conditionalFormatting sqref="N34:N35">
    <cfRule type="cellIs" dxfId="75" priority="5" stopIfTrue="1" operator="equal">
      <formula>"!"</formula>
    </cfRule>
    <cfRule type="cellIs" dxfId="74" priority="6" stopIfTrue="1" operator="equal">
      <formula>"ü"</formula>
    </cfRule>
  </conditionalFormatting>
  <conditionalFormatting sqref="N59">
    <cfRule type="cellIs" dxfId="73" priority="62" stopIfTrue="1" operator="equal">
      <formula>"!"</formula>
    </cfRule>
    <cfRule type="cellIs" dxfId="72" priority="63" stopIfTrue="1" operator="equal">
      <formula>"ü"</formula>
    </cfRule>
  </conditionalFormatting>
  <conditionalFormatting sqref="N70:N71">
    <cfRule type="cellIs" dxfId="71" priority="54" stopIfTrue="1" operator="equal">
      <formula>"!"</formula>
    </cfRule>
    <cfRule type="cellIs" dxfId="70" priority="55" stopIfTrue="1" operator="equal">
      <formula>"ü"</formula>
    </cfRule>
  </conditionalFormatting>
  <conditionalFormatting sqref="N77">
    <cfRule type="cellIs" dxfId="69" priority="49" stopIfTrue="1" operator="equal">
      <formula>"!"</formula>
    </cfRule>
    <cfRule type="cellIs" dxfId="68" priority="50" stopIfTrue="1" operator="equal">
      <formula>"ü"</formula>
    </cfRule>
    <cfRule type="cellIs" dxfId="67" priority="51" stopIfTrue="1" operator="equal">
      <formula>"û"</formula>
    </cfRule>
  </conditionalFormatting>
  <conditionalFormatting sqref="Q11:Q13">
    <cfRule type="cellIs" dxfId="66" priority="47" stopIfTrue="1" operator="equal">
      <formula>"!"</formula>
    </cfRule>
    <cfRule type="cellIs" dxfId="65" priority="48" stopIfTrue="1" operator="equal">
      <formula>"ü"</formula>
    </cfRule>
  </conditionalFormatting>
  <conditionalFormatting sqref="Q20:Q29">
    <cfRule type="cellIs" dxfId="64" priority="25" stopIfTrue="1" operator="equal">
      <formula>"!"</formula>
    </cfRule>
    <cfRule type="cellIs" dxfId="63" priority="26" stopIfTrue="1" operator="equal">
      <formula>"ü"</formula>
    </cfRule>
  </conditionalFormatting>
  <conditionalFormatting sqref="Q34:Q35">
    <cfRule type="cellIs" dxfId="62" priority="23" stopIfTrue="1" operator="equal">
      <formula>"!"</formula>
    </cfRule>
  </conditionalFormatting>
  <conditionalFormatting sqref="Q34:Q36">
    <cfRule type="cellIs" dxfId="61" priority="24" stopIfTrue="1" operator="equal">
      <formula>"ü"</formula>
    </cfRule>
  </conditionalFormatting>
  <conditionalFormatting sqref="Q59">
    <cfRule type="cellIs" dxfId="60" priority="7" stopIfTrue="1" operator="equal">
      <formula>"!"</formula>
    </cfRule>
    <cfRule type="cellIs" dxfId="59" priority="8" stopIfTrue="1" operator="equal">
      <formula>"ü"</formula>
    </cfRule>
  </conditionalFormatting>
  <conditionalFormatting sqref="Q61:Q64">
    <cfRule type="cellIs" dxfId="58" priority="13" stopIfTrue="1" operator="equal">
      <formula>"!"</formula>
    </cfRule>
    <cfRule type="cellIs" dxfId="57" priority="14" stopIfTrue="1" operator="equal">
      <formula>"ü"</formula>
    </cfRule>
  </conditionalFormatting>
  <conditionalFormatting sqref="Q70:Q71">
    <cfRule type="cellIs" dxfId="56" priority="11" stopIfTrue="1" operator="equal">
      <formula>"!"</formula>
    </cfRule>
    <cfRule type="cellIs" dxfId="55" priority="12" stopIfTrue="1" operator="equal">
      <formula>"ü"</formula>
    </cfRule>
  </conditionalFormatting>
  <conditionalFormatting sqref="Q77">
    <cfRule type="cellIs" dxfId="54" priority="9" stopIfTrue="1" operator="equal">
      <formula>"!"</formula>
    </cfRule>
    <cfRule type="cellIs" dxfId="53" priority="10" stopIfTrue="1" operator="equal">
      <formula>"ü"</formula>
    </cfRule>
  </conditionalFormatting>
  <dataValidations xWindow="653" yWindow="473" count="10">
    <dataValidation allowBlank="1" showInputMessage="1" showErrorMessage="1" promptTitle="Dilysu / Validation:" prompt="Dylai'r gwerth hyn bod yn llai na neu'n hafal i CH/020._x000a__x000a_This value should be less than or equal to CH/020." sqref="N64 N59" xr:uid="{00000000-0002-0000-0B00-000000000000}"/>
    <dataValidation allowBlank="1" showInputMessage="1" showErrorMessage="1" promptTitle="Dilysu / Validation:" prompt="Dylai'r gwerth hyn bod yn llai na neu'n hafal i CH/021._x000a__x000a_This value should be less than or equal to CH/021." sqref="N13" xr:uid="{00000000-0002-0000-0B00-000001000000}"/>
    <dataValidation allowBlank="1" showInputMessage="1" showErrorMessage="1" promptTitle="Dilysu / Validation:" prompt="Dylai'r gwerth hyn bod yn llai na neu'n hafal i CH/027._x000a__x000a_This value should be less than or equal to CH/027." sqref="N48" xr:uid="{00000000-0002-0000-0B00-000004000000}"/>
    <dataValidation allowBlank="1" showInputMessage="1" showErrorMessage="1" promptTitle="Dilysu / Validation:" prompt="Dylai'r gwerth hyn bod yn llai na neu'n hafal i CH/023._x000a__x000a_This value should be less than or equal to CH/023." sqref="N41:N42" xr:uid="{00000000-0002-0000-0B00-000005000000}"/>
    <dataValidation allowBlank="1" showInputMessage="1" showErrorMessage="1" promptTitle="Dilysu / Validation:" prompt="Dylai'r gwerth hyn bod yn llai na neu'n hafal i CH/031._x000a__x000a_This value should be less than or equal to CH/031." sqref="N53" xr:uid="{00000000-0002-0000-0B00-000006000000}"/>
    <dataValidation allowBlank="1" showErrorMessage="1" promptTitle="Dilysu / Validation:" prompt="Dylai'r gwerth hyn bod yn llai na neu'n hafal i CH/022._x000a__x000a_This value should be less than or equal to CH/022." sqref="N34:N35" xr:uid="{00000000-0002-0000-0B00-000007000000}"/>
    <dataValidation allowBlank="1" showInputMessage="1" showErrorMessage="1" promptTitle="Dilysu / Validation:" prompt="Dylai'r gwerth hyn bod yn llai na neu'n hafal i CH/030a._x000a__x000a_This value should be less than or equal to CH/030a." sqref="N51" xr:uid="{B8591721-78D4-4F3A-B869-5ACF63F57F17}"/>
    <dataValidation allowBlank="1" showErrorMessage="1" promptTitle="Dilysu / Validation:" prompt="Dylai'r gwerth hwn fod yn hafal i CH/023a-k._x000a__x000a_This value should be equal to CH/023a-k." sqref="N44" xr:uid="{7140091F-46DE-40F0-BBE2-DE76677F8B04}"/>
    <dataValidation allowBlank="1" showInputMessage="1" showErrorMessage="1" promptTitle="Dilysu / Validation:" prompt="Dylai'r gwerth hyn bod yn llai na neu'n hafal i CH/026b._x000a__x000a_This value should be less than or equal to CH/026b." sqref="N45" xr:uid="{2EC6EACB-2663-47F8-9956-0A6630F8915A}"/>
    <dataValidation allowBlank="1" showInputMessage="1" showErrorMessage="1" promptTitle="Dilysu / Validation:" prompt="Dylai'r gwerth hwn fod yn hafal i CH/023a-i._x000a__x000a_This value should be equal to CH/023a-i." sqref="N47" xr:uid="{2BABDFCA-808B-4EF5-8330-1819AFC0385F}"/>
  </dataValidations>
  <hyperlinks>
    <hyperlink ref="R4" location="'CH6'!A1" display="'CH6'!A1" xr:uid="{00000000-0004-0000-0B00-000000000000}"/>
    <hyperlink ref="R5" location="Home!A1" display="Home!A1" xr:uid="{00000000-0004-0000-0B00-000001000000}"/>
  </hyperlinks>
  <pageMargins left="0.7" right="0.7" top="0.75" bottom="0.75" header="0.3" footer="0.3"/>
  <pageSetup paperSize="8" scale="27" orientation="portrait" r:id="rId1"/>
  <ignoredErrors>
    <ignoredError sqref="AA12" unlockedFormula="1"/>
    <ignoredError sqref="AC12:AC14" numberStoredAsText="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IG61"/>
  <sheetViews>
    <sheetView showRowColHeaders="0" zoomScale="86" zoomScaleNormal="86" workbookViewId="0">
      <selection activeCell="E5" sqref="E5"/>
    </sheetView>
  </sheetViews>
  <sheetFormatPr defaultColWidth="0" defaultRowHeight="13.2" zeroHeight="1" x14ac:dyDescent="0.25"/>
  <cols>
    <col min="1" max="1" width="3.6640625" style="112" customWidth="1"/>
    <col min="2" max="3" width="3.6640625" style="112" hidden="1" customWidth="1"/>
    <col min="4" max="4" width="4" style="128" customWidth="1"/>
    <col min="5" max="5" width="11.5546875" style="141" customWidth="1"/>
    <col min="6" max="6" width="36.88671875" style="178" customWidth="1"/>
    <col min="7" max="7" width="11" style="168" customWidth="1"/>
    <col min="8" max="8" width="8" style="129" customWidth="1"/>
    <col min="9" max="9" width="39.5546875" style="112" customWidth="1"/>
    <col min="10" max="10" width="11" style="112" customWidth="1"/>
    <col min="11" max="11" width="8" customWidth="1"/>
    <col min="12" max="12" width="39.5546875" customWidth="1"/>
    <col min="13" max="14" width="3.88671875" style="112" customWidth="1"/>
    <col min="15" max="15" width="6.33203125" style="112" hidden="1" customWidth="1"/>
    <col min="16" max="17" width="25" style="434" hidden="1" customWidth="1"/>
    <col min="18" max="18" width="6.33203125" style="434" hidden="1" customWidth="1"/>
    <col min="19" max="19" width="6.33203125" style="112" hidden="1" customWidth="1"/>
    <col min="20" max="26" width="9.33203125" style="112" hidden="1" customWidth="1"/>
    <col min="27" max="16384" width="9.109375" style="112" hidden="1"/>
  </cols>
  <sheetData>
    <row r="1" spans="1:25" x14ac:dyDescent="0.25">
      <c r="A1" s="60"/>
      <c r="B1" s="60"/>
      <c r="C1" s="60"/>
      <c r="D1" s="60"/>
      <c r="E1" s="173"/>
      <c r="F1" s="177"/>
      <c r="G1" s="256"/>
      <c r="H1" s="81"/>
      <c r="I1" s="8"/>
      <c r="J1" s="8"/>
      <c r="K1" s="8"/>
      <c r="L1" s="8"/>
      <c r="M1" s="8"/>
      <c r="N1" s="8"/>
    </row>
    <row r="2" spans="1:25" ht="7.5" customHeight="1" x14ac:dyDescent="0.25">
      <c r="A2" s="8"/>
      <c r="B2"/>
      <c r="C2"/>
      <c r="K2" s="112"/>
      <c r="L2" s="112"/>
      <c r="N2" s="8"/>
    </row>
    <row r="3" spans="1:25" ht="15.75" customHeight="1" x14ac:dyDescent="0.25">
      <c r="A3" s="8"/>
      <c r="B3"/>
      <c r="C3"/>
      <c r="E3" s="601" t="str">
        <f>Text!C280</f>
        <v>Children: Social Services Performance and Improvement Framework, 2023-24</v>
      </c>
      <c r="F3" s="601"/>
      <c r="G3" s="601"/>
      <c r="H3" s="601"/>
      <c r="I3" s="601"/>
      <c r="J3" s="601"/>
      <c r="K3" s="601"/>
      <c r="L3" s="263" t="str">
        <f>Home!R20</f>
        <v>Please select</v>
      </c>
      <c r="N3" s="8"/>
    </row>
    <row r="4" spans="1:25" ht="26.25" customHeight="1" x14ac:dyDescent="0.25">
      <c r="A4" s="8"/>
      <c r="B4"/>
      <c r="C4"/>
      <c r="E4" s="601"/>
      <c r="F4" s="601"/>
      <c r="G4" s="601"/>
      <c r="H4" s="601"/>
      <c r="I4" s="601"/>
      <c r="J4" s="601"/>
      <c r="K4" s="601"/>
      <c r="L4" s="244" t="str">
        <f>Text!C45</f>
        <v>Table 7 - Advocacy (CH7)</v>
      </c>
      <c r="N4" s="8"/>
    </row>
    <row r="5" spans="1:25" ht="16.8" x14ac:dyDescent="0.3">
      <c r="A5" s="8"/>
      <c r="B5"/>
      <c r="C5"/>
      <c r="E5" s="229"/>
      <c r="F5" s="229"/>
      <c r="G5" s="257"/>
      <c r="H5" s="229"/>
      <c r="K5" s="112"/>
      <c r="L5" s="114" t="str">
        <f>Guidetext!$C$21</f>
        <v>Back to Home Page</v>
      </c>
      <c r="N5" s="8"/>
    </row>
    <row r="6" spans="1:25" ht="15.6" x14ac:dyDescent="0.3">
      <c r="A6" s="8"/>
      <c r="B6"/>
      <c r="C6"/>
      <c r="E6" s="609" t="str">
        <f>Text!C145</f>
        <v>Table 6: Children Looked After</v>
      </c>
      <c r="F6" s="609"/>
      <c r="G6" s="609"/>
      <c r="H6" s="609"/>
      <c r="I6" s="609"/>
      <c r="J6" s="609"/>
      <c r="K6" s="609"/>
      <c r="L6" s="609"/>
      <c r="N6" s="8"/>
    </row>
    <row r="7" spans="1:25" ht="15.6" x14ac:dyDescent="0.3">
      <c r="A7" s="8"/>
      <c r="B7"/>
      <c r="C7"/>
      <c r="F7" s="179"/>
      <c r="G7" s="258"/>
      <c r="H7" s="130"/>
      <c r="I7" s="130"/>
      <c r="K7" s="112"/>
      <c r="L7" s="112"/>
      <c r="N7" s="8"/>
      <c r="P7" s="436" t="s">
        <v>7</v>
      </c>
      <c r="Q7" s="437">
        <f>COUNTIF($K$11:$K$58,P7)+COUNTIF($H$11:$H$58,P7)</f>
        <v>0</v>
      </c>
      <c r="U7" s="419" t="s">
        <v>26</v>
      </c>
      <c r="V7" s="419" t="s">
        <v>27</v>
      </c>
      <c r="W7" s="419" t="s">
        <v>425</v>
      </c>
      <c r="X7" s="419" t="s">
        <v>426</v>
      </c>
      <c r="Y7" s="419" t="s">
        <v>427</v>
      </c>
    </row>
    <row r="8" spans="1:25" ht="33" customHeight="1" x14ac:dyDescent="0.25">
      <c r="A8" s="8"/>
      <c r="B8"/>
      <c r="C8"/>
      <c r="E8" s="600" t="str">
        <f>Text!$C$290</f>
        <v>V2: Please use the comments boxes to explain any increases or decreases above 20% when comparing 2023-24 data with 2022-23 data.</v>
      </c>
      <c r="F8" s="600"/>
      <c r="G8" s="600"/>
      <c r="H8" s="600"/>
      <c r="I8" s="600"/>
      <c r="J8" s="600"/>
      <c r="K8" s="600"/>
      <c r="L8" s="600"/>
      <c r="N8" s="8"/>
      <c r="P8" s="438" t="s">
        <v>4</v>
      </c>
      <c r="Q8" s="437">
        <f>COUNTIF($K$11:$K$58,P8)+COUNTIF($H$11:$H$58,P8)</f>
        <v>4</v>
      </c>
      <c r="U8" s="419">
        <v>202223</v>
      </c>
      <c r="V8" s="419">
        <f>Home!$Q$20</f>
        <v>0</v>
      </c>
      <c r="W8" s="419">
        <v>23</v>
      </c>
      <c r="X8" s="419">
        <v>1</v>
      </c>
      <c r="Y8" s="419">
        <v>1</v>
      </c>
    </row>
    <row r="9" spans="1:25" ht="15.6" x14ac:dyDescent="0.3">
      <c r="A9" s="8"/>
      <c r="B9"/>
      <c r="C9"/>
      <c r="F9" s="179"/>
      <c r="G9" s="258"/>
      <c r="H9" s="130"/>
      <c r="I9" s="130"/>
      <c r="K9" s="112"/>
      <c r="L9" s="112"/>
      <c r="N9" s="8"/>
      <c r="P9" s="437" t="s">
        <v>3</v>
      </c>
      <c r="Q9" s="437">
        <f>COUNTIF($K$11:$K$58,P9)+COUNTIF($H$11:$H$58,P9)</f>
        <v>17</v>
      </c>
      <c r="W9" s="407">
        <v>24</v>
      </c>
      <c r="X9" s="407">
        <v>2</v>
      </c>
    </row>
    <row r="10" spans="1:25" s="113" customFormat="1" ht="24" customHeight="1" x14ac:dyDescent="0.25">
      <c r="A10" s="57"/>
      <c r="B10"/>
      <c r="C10"/>
      <c r="D10" s="128"/>
      <c r="E10" s="141"/>
      <c r="F10" s="178"/>
      <c r="G10" s="156" t="str">
        <f>Text!$C$283</f>
        <v>2023-24</v>
      </c>
      <c r="H10" s="157" t="str">
        <f>Text!$C$284</f>
        <v>V1</v>
      </c>
      <c r="I10" s="158" t="str">
        <f>Text!$C$286</f>
        <v>V1 Comment</v>
      </c>
      <c r="J10" s="156" t="str">
        <f>Text!$C$282</f>
        <v>2022-23</v>
      </c>
      <c r="K10" s="157" t="str">
        <f>Text!$C$285</f>
        <v>V2</v>
      </c>
      <c r="L10" s="158" t="str">
        <f>Text!$C$289</f>
        <v>V2 Comment</v>
      </c>
      <c r="M10" s="112"/>
      <c r="N10" s="57"/>
      <c r="P10" s="435" t="s">
        <v>430</v>
      </c>
      <c r="Q10" s="439">
        <f>(Q7+Q8)/SUM(Q7:Q9)</f>
        <v>0.19047619047619047</v>
      </c>
      <c r="R10" s="435"/>
      <c r="U10" s="112"/>
      <c r="V10" s="112"/>
      <c r="W10" s="419">
        <v>25</v>
      </c>
      <c r="X10" s="407">
        <v>3</v>
      </c>
      <c r="Y10" s="112"/>
    </row>
    <row r="11" spans="1:25" s="113" customFormat="1" ht="72" customHeight="1" x14ac:dyDescent="0.25">
      <c r="A11" s="57"/>
      <c r="B11"/>
      <c r="C11"/>
      <c r="D11" s="133"/>
      <c r="E11" s="137" t="s">
        <v>361</v>
      </c>
      <c r="F11" s="143" t="str">
        <f>Text!C146</f>
        <v>The number of children becoming looked after during the year</v>
      </c>
      <c r="G11" s="318" t="e">
        <f>VLOOKUP(Home!$Q$20,'PrePop Data'!$A$6:$B$28,2,FALSE)</f>
        <v>#N/A</v>
      </c>
      <c r="H11" s="162" t="e">
        <f>IF(G11&lt;&gt;"","ü",IF(I11&lt;&gt;"","!","û"))</f>
        <v>#N/A</v>
      </c>
      <c r="I11" s="428"/>
      <c r="J11" s="318" t="e">
        <f>IF(VLOOKUP($U$8&amp;$V$8&amp;$W$8&amp;X8&amp;$Y$8,'Historic Data'!$A:$B,2,FALSE)=-999,"-",VLOOKUP($U$8&amp;$V$8&amp;$W$8&amp;X8&amp;$Y$8,'Historic Data'!$A:$B,2,FALSE))</f>
        <v>#N/A</v>
      </c>
      <c r="K11" s="162" t="e">
        <f>IF(OR(G11="-",J11="-"),"ü",IF(AND(G11&lt;=J11+J11*0.2,G11&gt;=J11-J11*0.2),"ü",IF($L11="","!","!")))</f>
        <v>#N/A</v>
      </c>
      <c r="L11" s="428"/>
      <c r="M11" s="112"/>
      <c r="N11" s="57"/>
      <c r="P11" s="435"/>
      <c r="Q11" s="435"/>
      <c r="R11" s="435"/>
      <c r="U11" s="112"/>
      <c r="V11" s="112"/>
      <c r="W11" s="407">
        <v>26</v>
      </c>
      <c r="X11" s="407">
        <v>4</v>
      </c>
      <c r="Y11" s="112"/>
    </row>
    <row r="12" spans="1:25" s="113" customFormat="1" ht="72" customHeight="1" x14ac:dyDescent="0.25">
      <c r="A12" s="57"/>
      <c r="B12"/>
      <c r="C12"/>
      <c r="D12" s="133"/>
      <c r="E12" s="137" t="s">
        <v>362</v>
      </c>
      <c r="F12" s="143" t="str">
        <f>Text!C147</f>
        <v>The number of new episodes of children becoming looked after during the year</v>
      </c>
      <c r="G12" s="318" t="e">
        <f>VLOOKUP(Home!$Q$20,'PrePop Data'!$D$6:$E$28,2,FALSE)</f>
        <v>#N/A</v>
      </c>
      <c r="H12" s="162" t="e">
        <f>IF(G12&lt;&gt;"","ü",IF(I12&lt;&gt;"","!","û"))</f>
        <v>#N/A</v>
      </c>
      <c r="I12" s="428"/>
      <c r="J12" s="318" t="e">
        <f>IF(VLOOKUP($U$8&amp;$V$8&amp;$W$8&amp;X9&amp;$Y$8,'Historic Data'!$A:$B,2,FALSE)=-999,"-",VLOOKUP($U$8&amp;$V$8&amp;$W$8&amp;X9&amp;$Y$8,'Historic Data'!$A:$B,2,FALSE))</f>
        <v>#N/A</v>
      </c>
      <c r="K12" s="162" t="e">
        <f>IF(OR(G12="-",J12="-"),"ü",IF(AND(G12&lt;=J12+J12*0.2,G12&gt;=J12-J12*0.2),"ü",IF($L12="","!","!")))</f>
        <v>#N/A</v>
      </c>
      <c r="L12" s="428"/>
      <c r="M12" s="112"/>
      <c r="N12" s="57"/>
      <c r="R12" s="435"/>
      <c r="U12" s="112"/>
      <c r="V12" s="112"/>
      <c r="W12" s="407">
        <v>27</v>
      </c>
      <c r="X12" s="407">
        <v>5</v>
      </c>
      <c r="Y12" s="112"/>
    </row>
    <row r="13" spans="1:25" s="113" customFormat="1" ht="72" customHeight="1" x14ac:dyDescent="0.25">
      <c r="A13" s="57"/>
      <c r="B13"/>
      <c r="C13"/>
      <c r="D13" s="133"/>
      <c r="E13" s="137" t="s">
        <v>363</v>
      </c>
      <c r="F13" s="143" t="str">
        <f>Text!C301</f>
        <v>The number of new instances of children becoming looked after during the year where the initial episode in care lasted 10 working days or more</v>
      </c>
      <c r="G13" s="318" t="e">
        <f>VLOOKUP(Home!$Q$20,'PrePop Data'!$G$6:$H$28,2,FALSE)</f>
        <v>#N/A</v>
      </c>
      <c r="H13" s="162" t="e">
        <f>IF(G13&lt;&gt;"","ü",IF(I13&lt;&gt;"","!","û"))</f>
        <v>#N/A</v>
      </c>
      <c r="I13" s="428"/>
      <c r="J13" s="318" t="e">
        <f>IF(VLOOKUP($U$8&amp;$V$8&amp;$W$8&amp;X10&amp;$Y$8,'Historic Data'!$A:$B,2,FALSE)=-999,"-",VLOOKUP($U$8&amp;$V$8&amp;$W$8&amp;X10&amp;$Y$8,'Historic Data'!$A:$B,2,FALSE))</f>
        <v>#N/A</v>
      </c>
      <c r="K13" s="162" t="e">
        <f>IF(OR(G13="-",J13="-"),"ü",IF(AND(G13&lt;=J13+J13*0.2,G13&gt;=J13-J13*0.2),"ü",IF($L13="","!","!")))</f>
        <v>#N/A</v>
      </c>
      <c r="L13" s="428"/>
      <c r="M13" s="112"/>
      <c r="N13" s="57"/>
      <c r="R13" s="435"/>
      <c r="U13" s="112"/>
      <c r="V13" s="112"/>
      <c r="W13" s="112"/>
      <c r="X13" s="419">
        <v>6</v>
      </c>
      <c r="Y13" s="112"/>
    </row>
    <row r="14" spans="1:25" s="113" customFormat="1" ht="12.75" customHeight="1" x14ac:dyDescent="0.25">
      <c r="A14" s="57"/>
      <c r="B14"/>
      <c r="C14"/>
      <c r="D14" s="133"/>
      <c r="E14" s="622" t="str">
        <f>Text!C149</f>
        <v>(Data for measures CH/037a, CH/037b and CH/037c will be post-populated from the Children Looked After Census)</v>
      </c>
      <c r="F14" s="622"/>
      <c r="G14" s="622"/>
      <c r="H14" s="622"/>
      <c r="I14" s="622"/>
      <c r="J14" s="622"/>
      <c r="K14" s="622"/>
      <c r="L14" s="622"/>
      <c r="M14" s="112"/>
      <c r="N14" s="57"/>
      <c r="R14" s="435"/>
      <c r="X14" s="407">
        <v>7</v>
      </c>
    </row>
    <row r="15" spans="1:25" s="113" customFormat="1" x14ac:dyDescent="0.25">
      <c r="A15" s="57"/>
      <c r="B15"/>
      <c r="C15"/>
      <c r="D15" s="133"/>
      <c r="E15" s="141"/>
      <c r="F15" s="178"/>
      <c r="G15" s="170"/>
      <c r="H15" s="123"/>
      <c r="I15" s="123"/>
      <c r="J15" s="111"/>
      <c r="M15" s="112"/>
      <c r="N15" s="57"/>
      <c r="R15" s="435"/>
      <c r="X15" s="407">
        <v>8</v>
      </c>
    </row>
    <row r="16" spans="1:25" s="113" customFormat="1" ht="24" customHeight="1" x14ac:dyDescent="0.25">
      <c r="A16" s="57"/>
      <c r="B16"/>
      <c r="C16"/>
      <c r="D16" s="133"/>
      <c r="E16" s="141"/>
      <c r="F16" s="178"/>
      <c r="G16" s="156" t="str">
        <f>Text!$C$283</f>
        <v>2023-24</v>
      </c>
      <c r="H16" s="157" t="str">
        <f>Text!$C$284</f>
        <v>V1</v>
      </c>
      <c r="I16" s="158" t="str">
        <f>Text!$C$286</f>
        <v>V1 Comment</v>
      </c>
      <c r="J16" s="156" t="str">
        <f>Text!$C$282</f>
        <v>2022-23</v>
      </c>
      <c r="K16" s="157" t="str">
        <f>Text!$C$285</f>
        <v>V2</v>
      </c>
      <c r="L16" s="158" t="str">
        <f>Text!$C$289</f>
        <v>V2 Comment</v>
      </c>
      <c r="M16" s="112"/>
      <c r="N16" s="57"/>
      <c r="P16" s="435"/>
      <c r="Q16" s="435"/>
      <c r="R16" s="435"/>
      <c r="X16" s="407">
        <v>9</v>
      </c>
    </row>
    <row r="17" spans="1:24" s="113" customFormat="1" ht="63" customHeight="1" x14ac:dyDescent="0.25">
      <c r="A17" s="57"/>
      <c r="B17"/>
      <c r="C17"/>
      <c r="D17" s="133"/>
      <c r="E17" s="137" t="s">
        <v>376</v>
      </c>
      <c r="F17" s="143" t="str">
        <f>Text!C150</f>
        <v>The number of part 6 care and support plans that were completed within 10 working days from the start of becoming looked after</v>
      </c>
      <c r="G17" s="167"/>
      <c r="H17" s="485" t="e">
        <f>IF(AND(G17&lt;&gt;"",G17&lt;=G12),"ü",IF(I17&lt;&gt;"","!","û"))</f>
        <v>#N/A</v>
      </c>
      <c r="I17" s="428"/>
      <c r="J17" s="318" t="e">
        <f>IF(VLOOKUP($U$8&amp;$V$8&amp;$W$8&amp;X11&amp;$Y$8,'Historic Data'!$A:$B,2,FALSE)=-999,"-",VLOOKUP($U$8&amp;$V$8&amp;$W$8&amp;X11&amp;$Y$8,'Historic Data'!$A:$B,2,FALSE))</f>
        <v>#N/A</v>
      </c>
      <c r="K17" s="162" t="e">
        <f t="shared" ref="K17:K23" si="0">IF(OR(G17="-",J17="-"),"ü",IF(AND(G17&lt;=J17+J17*0.2,G17&gt;=J17-J17*0.2),"ü",IF($L17="","!","!")))</f>
        <v>#N/A</v>
      </c>
      <c r="L17" s="428"/>
      <c r="M17" s="112"/>
      <c r="N17" s="57"/>
      <c r="P17" s="435"/>
      <c r="Q17" s="435"/>
      <c r="R17" s="435"/>
      <c r="X17" s="407">
        <v>10</v>
      </c>
    </row>
    <row r="18" spans="1:24" s="113" customFormat="1" ht="63" customHeight="1" x14ac:dyDescent="0.25">
      <c r="A18" s="57"/>
      <c r="B18"/>
      <c r="C18"/>
      <c r="D18" s="133"/>
      <c r="E18" s="137" t="s">
        <v>377</v>
      </c>
      <c r="F18" s="143" t="str">
        <f>Text!C151</f>
        <v>The number of children looked after on 31 March</v>
      </c>
      <c r="G18" s="318" t="e">
        <f>VLOOKUP(Home!$Q$20,'PrePop Data'!$J$6:$K$28,2,FALSE)</f>
        <v>#N/A</v>
      </c>
      <c r="H18" s="162" t="e">
        <f>IF(G18&lt;&gt;"","ü",IF(I18&lt;&gt;"","!","û"))</f>
        <v>#N/A</v>
      </c>
      <c r="I18" s="428"/>
      <c r="J18" s="318" t="e">
        <f>IF(VLOOKUP($U$8&amp;$V$8&amp;$W$8&amp;X12&amp;$Y$8,'Historic Data'!$A:$B,2,FALSE)=-999,"-",VLOOKUP($U$8&amp;$V$8&amp;$W$8&amp;X12&amp;$Y$8,'Historic Data'!$A:$B,2,FALSE))</f>
        <v>#N/A</v>
      </c>
      <c r="K18" s="162" t="e">
        <f t="shared" si="0"/>
        <v>#N/A</v>
      </c>
      <c r="L18" s="428"/>
      <c r="N18" s="57"/>
      <c r="P18" s="435"/>
      <c r="Q18" s="435"/>
      <c r="R18" s="435"/>
      <c r="X18" s="419">
        <v>11</v>
      </c>
    </row>
    <row r="19" spans="1:24" s="113" customFormat="1" ht="63" customHeight="1" x14ac:dyDescent="0.25">
      <c r="A19" s="57"/>
      <c r="B19"/>
      <c r="C19"/>
      <c r="D19" s="133"/>
      <c r="E19" s="172" t="s">
        <v>378</v>
      </c>
      <c r="F19" s="545" t="str">
        <f>Text!C152</f>
        <v>The total number children receiving (S76) short breaks on 31 March</v>
      </c>
      <c r="G19" s="318" t="e">
        <f>VLOOKUP(Home!$Q$20,'PrePop Data'!$M$6:$N$28,2,FALSE)</f>
        <v>#N/A</v>
      </c>
      <c r="H19" s="162" t="e">
        <f t="shared" ref="H19:H29" si="1">IF(G19&lt;&gt;"","ü",IF(I19&lt;&gt;"","!","û"))</f>
        <v>#N/A</v>
      </c>
      <c r="I19" s="428"/>
      <c r="J19" s="318" t="e">
        <f>IF(VLOOKUP($U$8&amp;$V$8&amp;$W$8&amp;X13&amp;$Y$8,'Historic Data'!$A:$B,2,FALSE)=-999,"-",VLOOKUP($U$8&amp;$V$8&amp;$W$8&amp;X13&amp;$Y$8,'Historic Data'!$A:$B,2,FALSE))</f>
        <v>#N/A</v>
      </c>
      <c r="K19" s="162" t="e">
        <f t="shared" si="0"/>
        <v>#N/A</v>
      </c>
      <c r="L19" s="428"/>
      <c r="N19" s="57"/>
      <c r="P19" s="435"/>
      <c r="Q19" s="435"/>
      <c r="R19" s="435"/>
      <c r="X19" s="407">
        <v>12</v>
      </c>
    </row>
    <row r="20" spans="1:24" s="113" customFormat="1" ht="63" customHeight="1" x14ac:dyDescent="0.25">
      <c r="A20" s="57"/>
      <c r="B20"/>
      <c r="C20"/>
      <c r="D20" s="133"/>
      <c r="E20" s="172" t="s">
        <v>379</v>
      </c>
      <c r="F20" s="175" t="str">
        <f>Text!C153</f>
        <v>The number of statutory visits for children looked after that were due during the year</v>
      </c>
      <c r="G20" s="167"/>
      <c r="H20" s="162" t="str">
        <f t="shared" si="1"/>
        <v>û</v>
      </c>
      <c r="I20" s="428"/>
      <c r="J20" s="318" t="e">
        <f>IF(VLOOKUP($U$8&amp;$V$8&amp;$W$8&amp;X14&amp;$Y$8,'Historic Data'!$A:$B,2,FALSE)=-999,"-",VLOOKUP($U$8&amp;$V$8&amp;$W$8&amp;X14&amp;$Y$8,'Historic Data'!$A:$B,2,FALSE))</f>
        <v>#N/A</v>
      </c>
      <c r="K20" s="162" t="e">
        <f t="shared" si="0"/>
        <v>#N/A</v>
      </c>
      <c r="L20" s="428"/>
      <c r="N20" s="57"/>
      <c r="P20" s="435"/>
      <c r="Q20" s="435"/>
      <c r="R20" s="435"/>
      <c r="X20" s="407">
        <v>13</v>
      </c>
    </row>
    <row r="21" spans="1:24" s="113" customFormat="1" ht="63" customHeight="1" x14ac:dyDescent="0.25">
      <c r="A21" s="57"/>
      <c r="B21"/>
      <c r="C21"/>
      <c r="D21" s="133"/>
      <c r="E21" s="172" t="s">
        <v>5787</v>
      </c>
      <c r="F21" s="545" t="str">
        <f>Text!C302</f>
        <v>The number of statutory visits to children looked after during the year that were completed, regardless of if they were within statutory timescales</v>
      </c>
      <c r="G21" s="167"/>
      <c r="H21" s="162" t="str">
        <f t="shared" si="1"/>
        <v>û</v>
      </c>
      <c r="I21" s="428"/>
      <c r="J21" s="318" t="s">
        <v>865</v>
      </c>
      <c r="K21" s="162" t="str">
        <f t="shared" si="0"/>
        <v>ü</v>
      </c>
      <c r="L21" s="428"/>
      <c r="N21" s="57"/>
      <c r="P21" s="435"/>
      <c r="Q21" s="435"/>
      <c r="R21" s="435"/>
      <c r="X21" s="407">
        <v>14</v>
      </c>
    </row>
    <row r="22" spans="1:24" s="113" customFormat="1" ht="63" customHeight="1" x14ac:dyDescent="0.25">
      <c r="A22" s="57"/>
      <c r="B22"/>
      <c r="C22"/>
      <c r="D22" s="133"/>
      <c r="E22" s="172" t="s">
        <v>5788</v>
      </c>
      <c r="F22" s="545" t="str">
        <f>Text!C303</f>
        <v>The number of statutory visits to children looked after during the year that were completed within statutory timescales</v>
      </c>
      <c r="G22" s="167"/>
      <c r="H22" s="162" t="str">
        <f t="shared" si="1"/>
        <v>û</v>
      </c>
      <c r="I22" s="428"/>
      <c r="J22" s="318" t="e">
        <f>IF(VLOOKUP($U$8&amp;$V$8&amp;$W$8&amp;X15&amp;$Y$8,'Historic Data'!$A:$B,2,FALSE)=-999,"-",VLOOKUP($U$8&amp;$V$8&amp;$W$8&amp;X15&amp;$Y$8,'Historic Data'!$A:$B,2,FALSE))</f>
        <v>#N/A</v>
      </c>
      <c r="K22" s="162" t="e">
        <f t="shared" si="0"/>
        <v>#N/A</v>
      </c>
      <c r="L22" s="428"/>
      <c r="N22" s="57"/>
      <c r="P22" s="435"/>
      <c r="Q22" s="435"/>
      <c r="R22" s="435"/>
      <c r="X22" s="407"/>
    </row>
    <row r="23" spans="1:24" s="113" customFormat="1" ht="63" customHeight="1" x14ac:dyDescent="0.25">
      <c r="A23" s="57"/>
      <c r="B23"/>
      <c r="C23"/>
      <c r="D23" s="133"/>
      <c r="E23" s="137" t="s">
        <v>381</v>
      </c>
      <c r="F23" s="160" t="str">
        <f>Text!C155</f>
        <v>The total number of children looked after on 31 March who have experienced three or more placements during the year</v>
      </c>
      <c r="G23" s="318" t="e">
        <f>VLOOKUP(Home!$Q$20,'PrePop Data'!$P$6:$Q$28,2,FALSE)</f>
        <v>#N/A</v>
      </c>
      <c r="H23" s="162" t="e">
        <f>IF(AND(G23&lt;&gt;"",G23&lt;=$G$18),"ü",IF(I23&lt;&gt;"","!","û"))</f>
        <v>#N/A</v>
      </c>
      <c r="I23" s="428"/>
      <c r="J23" s="318" t="e">
        <f>IF(VLOOKUP($U$8&amp;$V$8&amp;$W$8&amp;X16&amp;$Y$8,'Historic Data'!$A:$B,2,FALSE)=-999,"-",VLOOKUP($U$8&amp;$V$8&amp;$W$8&amp;X16&amp;$Y$8,'Historic Data'!$A:$B,2,FALSE))</f>
        <v>#N/A</v>
      </c>
      <c r="K23" s="162" t="e">
        <f t="shared" si="0"/>
        <v>#N/A</v>
      </c>
      <c r="L23" s="428"/>
      <c r="N23" s="57"/>
      <c r="P23" s="435"/>
      <c r="Q23" s="435"/>
      <c r="R23" s="435"/>
      <c r="X23" s="407">
        <v>15</v>
      </c>
    </row>
    <row r="24" spans="1:24" s="113" customFormat="1" ht="93.75" customHeight="1" x14ac:dyDescent="0.25">
      <c r="A24" s="57"/>
      <c r="B24"/>
      <c r="C24"/>
      <c r="D24" s="133"/>
      <c r="E24" s="137" t="s">
        <v>382</v>
      </c>
      <c r="F24" s="143" t="str">
        <f>Text!C156</f>
        <v>The total number of children looked after on the 31 March who have experienced one or more changes of school during the year (excluding transitional arrangements, moves associated with adoption or moves home)</v>
      </c>
      <c r="G24" s="167"/>
      <c r="H24" s="162" t="e">
        <f>IF(AND(G24&lt;&gt;"",G24&lt;=$G$18),"ü",IF(I24&lt;&gt;"","!","û"))</f>
        <v>#N/A</v>
      </c>
      <c r="I24" s="428"/>
      <c r="J24" s="318" t="e">
        <f>IF(VLOOKUP($U$8&amp;$V$8&amp;$W$8&amp;X17&amp;$Y$8,'Historic Data'!$A:$B,2,FALSE)=-999,"-",VLOOKUP($U$8&amp;$V$8&amp;$W$8&amp;X17&amp;$Y$8,'Historic Data'!$A:$B,2,FALSE))</f>
        <v>#N/A</v>
      </c>
      <c r="K24" s="162" t="e">
        <f>IF(OR(G24="-",J24="-"),"ü",IF(AND(G24&lt;=J24+J24*0.2,G24&gt;=J24-J24*0.2),"ü",IF($L24="","!","!")))</f>
        <v>#N/A</v>
      </c>
      <c r="L24" s="428"/>
      <c r="N24" s="57"/>
      <c r="P24" s="435"/>
      <c r="Q24" s="435"/>
      <c r="R24" s="435"/>
      <c r="X24" s="419">
        <v>16</v>
      </c>
    </row>
    <row r="25" spans="1:24" s="113" customFormat="1" ht="63" customHeight="1" x14ac:dyDescent="0.25">
      <c r="A25" s="57"/>
      <c r="B25"/>
      <c r="C25"/>
      <c r="E25" s="137" t="s">
        <v>383</v>
      </c>
      <c r="F25" s="143" t="str">
        <f>Text!C157</f>
        <v>The total number of children looked after who returned home during the year</v>
      </c>
      <c r="G25" s="318" t="e">
        <f>VLOOKUP(Home!$Q$20,'PrePop Data'!$S$6:$T$28,2,FALSE)</f>
        <v>#N/A</v>
      </c>
      <c r="H25" s="162" t="e">
        <f t="shared" si="1"/>
        <v>#N/A</v>
      </c>
      <c r="I25" s="428"/>
      <c r="J25" s="318" t="e">
        <f>IF(VLOOKUP($U$8&amp;$V$8&amp;$W$8&amp;X18&amp;$Y$8,'Historic Data'!$A:$B,2,FALSE)=-999,"-",VLOOKUP($U$8&amp;$V$8&amp;$W$8&amp;X18&amp;$Y$8,'Historic Data'!$A:$B,2,FALSE))</f>
        <v>#N/A</v>
      </c>
      <c r="K25" s="162" t="e">
        <f t="shared" ref="K25:K32" si="2">IF(OR(G25="-",J25="-"),"ü",IF(AND(G25&lt;=J25+J25*0.2,G25&gt;=J25-J25*0.2),"ü",IF($L25="","!","!")))</f>
        <v>#N/A</v>
      </c>
      <c r="L25" s="428"/>
      <c r="N25" s="57"/>
      <c r="P25" s="435"/>
      <c r="Q25" s="435"/>
      <c r="R25" s="435"/>
      <c r="X25" s="407">
        <v>17</v>
      </c>
    </row>
    <row r="26" spans="1:24" s="113" customFormat="1" ht="63" customHeight="1" x14ac:dyDescent="0.25">
      <c r="A26" s="57"/>
      <c r="B26"/>
      <c r="C26"/>
      <c r="D26" s="133"/>
      <c r="E26" s="137" t="s">
        <v>384</v>
      </c>
      <c r="F26" s="143" t="str">
        <f>Text!C158</f>
        <v>The total number of children looked after who are not placed with parents, family, or friends on 31 March</v>
      </c>
      <c r="G26" s="318" t="e">
        <f>VLOOKUP(Home!$Q$20,'PrePop Data'!$V$6:$W$28,2,FALSE)</f>
        <v>#N/A</v>
      </c>
      <c r="H26" s="162" t="e">
        <f>IF(AND(G26&lt;&gt;"",G26&lt;=$G$18),"ü",IF(I26&lt;&gt;"","!","û"))</f>
        <v>#N/A</v>
      </c>
      <c r="I26" s="428"/>
      <c r="J26" s="318" t="e">
        <f>IF(VLOOKUP($U$8&amp;$V$8&amp;$W$8&amp;X19&amp;$Y$8,'Historic Data'!$A:$B,2,FALSE)=-999,"-",VLOOKUP($U$8&amp;$V$8&amp;$W$8&amp;X19&amp;$Y$8,'Historic Data'!$A:$B,2,FALSE))</f>
        <v>#N/A</v>
      </c>
      <c r="K26" s="162" t="e">
        <f t="shared" si="2"/>
        <v>#N/A</v>
      </c>
      <c r="L26" s="428"/>
      <c r="N26" s="57"/>
      <c r="P26" s="435"/>
      <c r="Q26" s="435"/>
      <c r="R26" s="435"/>
      <c r="X26" s="407">
        <v>18</v>
      </c>
    </row>
    <row r="27" spans="1:24" s="113" customFormat="1" ht="63" customHeight="1" x14ac:dyDescent="0.25">
      <c r="A27" s="57"/>
      <c r="B27"/>
      <c r="C27"/>
      <c r="E27" s="137" t="s">
        <v>385</v>
      </c>
      <c r="F27" s="143" t="str">
        <f>Text!C159</f>
        <v>The total number of children looked after who are placed within Wales, but outside of the responsible local authority on 31 March</v>
      </c>
      <c r="G27" s="318" t="e">
        <f>VLOOKUP(Home!$Q$20,'PrePop Data'!$AB$7:$AC$28,2,FALSE)</f>
        <v>#N/A</v>
      </c>
      <c r="H27" s="162" t="e">
        <f>IF(AND(G27&lt;&gt;"",G27&lt;=$G$18),"ü",IF(I27&lt;&gt;"","!","û"))</f>
        <v>#N/A</v>
      </c>
      <c r="I27" s="428"/>
      <c r="J27" s="318" t="e">
        <f>IF(VLOOKUP($U$8&amp;$V$8&amp;$W$8&amp;X20&amp;$Y$8,'Historic Data'!$A:$B,2,FALSE)=-999,"-",VLOOKUP($U$8&amp;$V$8&amp;$W$8&amp;X20&amp;$Y$8,'Historic Data'!$A:$B,2,FALSE))</f>
        <v>#N/A</v>
      </c>
      <c r="K27" s="162" t="e">
        <f t="shared" si="2"/>
        <v>#N/A</v>
      </c>
      <c r="L27" s="428"/>
      <c r="N27" s="57"/>
      <c r="P27" s="435"/>
      <c r="Q27" s="435"/>
      <c r="R27" s="435"/>
      <c r="X27" s="407">
        <v>99</v>
      </c>
    </row>
    <row r="28" spans="1:24" s="113" customFormat="1" ht="63" customHeight="1" x14ac:dyDescent="0.25">
      <c r="A28" s="57"/>
      <c r="B28"/>
      <c r="C28"/>
      <c r="E28" s="137" t="s">
        <v>386</v>
      </c>
      <c r="F28" s="143" t="str">
        <f>Text!C160</f>
        <v>The total number of children looked after who are placed outside of Wales on 31 March</v>
      </c>
      <c r="G28" s="318" t="e">
        <f>VLOOKUP(Home!$Q$20,'PrePop Data'!$AE$6:$AF$28,2,FALSE)</f>
        <v>#N/A</v>
      </c>
      <c r="H28" s="162" t="e">
        <f>IF(AND(G28&lt;&gt;"",G28&lt;=$G$18),"ü",IF(I28&lt;&gt;"","!","û"))</f>
        <v>#N/A</v>
      </c>
      <c r="I28" s="428"/>
      <c r="J28" s="318" t="e">
        <f>IF(VLOOKUP($U$8&amp;$V$8&amp;$W$8&amp;X21&amp;$Y$8,'Historic Data'!$A:$B,2,FALSE)=-999,"-",VLOOKUP($U$8&amp;$V$8&amp;$W$8&amp;X21&amp;$Y$8,'Historic Data'!$A:$B,2,FALSE))</f>
        <v>#N/A</v>
      </c>
      <c r="K28" s="162" t="e">
        <f t="shared" si="2"/>
        <v>#N/A</v>
      </c>
      <c r="L28" s="428"/>
      <c r="N28" s="57"/>
      <c r="P28" s="435"/>
      <c r="Q28" s="435"/>
      <c r="R28" s="435"/>
    </row>
    <row r="29" spans="1:24" s="113" customFormat="1" ht="63" customHeight="1" x14ac:dyDescent="0.25">
      <c r="A29" s="57"/>
      <c r="B29"/>
      <c r="C29"/>
      <c r="D29" s="133"/>
      <c r="E29" s="137" t="s">
        <v>387</v>
      </c>
      <c r="F29" s="143" t="str">
        <f>Text!C161</f>
        <v>The total number of initial Pathway Plans due to be completed during the year</v>
      </c>
      <c r="G29" s="167"/>
      <c r="H29" s="162" t="str">
        <f t="shared" si="1"/>
        <v>û</v>
      </c>
      <c r="I29" s="428"/>
      <c r="J29" s="318" t="e">
        <f>IF(VLOOKUP($U$8&amp;$V$8&amp;$W$8&amp;X23&amp;$Y$8,'Historic Data'!$A:$B,2,FALSE)=-999,"-",VLOOKUP($U$8&amp;$V$8&amp;$W$8&amp;X23&amp;$Y$8,'Historic Data'!$A:$B,2,FALSE))</f>
        <v>#N/A</v>
      </c>
      <c r="K29" s="162" t="e">
        <f t="shared" si="2"/>
        <v>#N/A</v>
      </c>
      <c r="L29" s="428"/>
      <c r="N29" s="57"/>
      <c r="P29" s="435"/>
      <c r="Q29" s="435"/>
      <c r="R29" s="435"/>
    </row>
    <row r="30" spans="1:24" s="113" customFormat="1" ht="63" customHeight="1" x14ac:dyDescent="0.25">
      <c r="A30" s="57"/>
      <c r="B30"/>
      <c r="C30"/>
      <c r="D30" s="133"/>
      <c r="E30" s="137" t="s">
        <v>388</v>
      </c>
      <c r="F30" s="143" t="str">
        <f>Text!C263</f>
        <v>The total number of initial Pathway Plans due during the year that were completed within timescales</v>
      </c>
      <c r="G30" s="167"/>
      <c r="H30" s="162" t="str">
        <f>IF(AND(G30&lt;&gt;"",G30&lt;=G29),"ü",IF(I30&lt;&gt;"","!","û"))</f>
        <v>û</v>
      </c>
      <c r="I30" s="428"/>
      <c r="J30" s="318" t="e">
        <f>IF(VLOOKUP($U$8&amp;$V$8&amp;$W$8&amp;X24&amp;$Y$8,'Historic Data'!$A:$B,2,FALSE)=-999,"-",VLOOKUP($U$8&amp;$V$8&amp;$W$8&amp;X24&amp;$Y$8,'Historic Data'!$A:$B,2,FALSE))</f>
        <v>#N/A</v>
      </c>
      <c r="K30" s="162" t="e">
        <f t="shared" si="2"/>
        <v>#N/A</v>
      </c>
      <c r="L30" s="428"/>
      <c r="N30" s="57"/>
      <c r="P30" s="435"/>
      <c r="Q30" s="435"/>
      <c r="R30" s="435"/>
    </row>
    <row r="31" spans="1:24" s="113" customFormat="1" ht="63" customHeight="1" x14ac:dyDescent="0.25">
      <c r="A31" s="57"/>
      <c r="B31"/>
      <c r="C31"/>
      <c r="D31" s="133"/>
      <c r="E31" s="137" t="s">
        <v>389</v>
      </c>
      <c r="F31" s="143" t="str">
        <f>Text!C163</f>
        <v>The total number of young people during the year where a personal adviser was allocated as required</v>
      </c>
      <c r="G31" s="167"/>
      <c r="H31" s="162" t="str">
        <f>IF(AND(G31&lt;&gt;"",G31&lt;=G29),"ü",IF(I31&lt;&gt;"","!","û"))</f>
        <v>û</v>
      </c>
      <c r="I31" s="428"/>
      <c r="J31" s="318" t="e">
        <f>IF(VLOOKUP($U$8&amp;$V$8&amp;$W$8&amp;X25&amp;$Y$8,'Historic Data'!$A:$B,2,FALSE)=-999,"-",VLOOKUP($U$8&amp;$V$8&amp;$W$8&amp;X25&amp;$Y$8,'Historic Data'!$A:$B,2,FALSE))</f>
        <v>#N/A</v>
      </c>
      <c r="K31" s="162" t="e">
        <f t="shared" si="2"/>
        <v>#N/A</v>
      </c>
      <c r="L31" s="428"/>
      <c r="N31" s="57"/>
      <c r="P31" s="435"/>
      <c r="Q31" s="435"/>
      <c r="R31" s="435"/>
    </row>
    <row r="32" spans="1:24" s="113" customFormat="1" ht="67.5" customHeight="1" x14ac:dyDescent="0.25">
      <c r="A32" s="57"/>
      <c r="B32"/>
      <c r="C32"/>
      <c r="D32" s="133"/>
      <c r="E32" s="137" t="s">
        <v>390</v>
      </c>
      <c r="F32" s="143" t="str">
        <f>Text!C164</f>
        <v>The total number of care leavers who experience homelessness during the year (as defined by the Housing (Wales) Act 2014</v>
      </c>
      <c r="G32" s="167"/>
      <c r="H32" s="162" t="str">
        <f>IF(G32&lt;&gt;"","ü",IF(I32&lt;&gt;"","!","û"))</f>
        <v>û</v>
      </c>
      <c r="I32" s="428"/>
      <c r="J32" s="318" t="e">
        <f>IF(VLOOKUP($U$8&amp;$V$8&amp;$W$8&amp;X26&amp;$Y$8,'Historic Data'!$A:$B,2,FALSE)=-999,"-",VLOOKUP($U$8&amp;$V$8&amp;$W$8&amp;X26&amp;$Y$8,'Historic Data'!$A:$B,2,FALSE))</f>
        <v>#N/A</v>
      </c>
      <c r="K32" s="162" t="e">
        <f t="shared" si="2"/>
        <v>#N/A</v>
      </c>
      <c r="L32" s="428"/>
      <c r="N32" s="57"/>
      <c r="P32" s="435"/>
      <c r="Q32" s="435"/>
      <c r="R32" s="435"/>
    </row>
    <row r="33" spans="1:18" s="113" customFormat="1" ht="25.5" customHeight="1" x14ac:dyDescent="0.25">
      <c r="A33" s="57"/>
      <c r="B33"/>
      <c r="C33"/>
      <c r="D33" s="133"/>
      <c r="E33" s="622" t="str">
        <f>Text!C165</f>
        <v>(Data for measures CH/039, CH/040, CH/043, CH/045, CH/046, CH/047and CH/048 will be post-populated from the Children Looked After Census)</v>
      </c>
      <c r="F33" s="622"/>
      <c r="G33" s="622"/>
      <c r="H33" s="622"/>
      <c r="I33" s="622"/>
      <c r="J33" s="622"/>
      <c r="K33" s="622"/>
      <c r="L33" s="622"/>
      <c r="N33" s="57"/>
      <c r="P33" s="435"/>
      <c r="Q33" s="435"/>
      <c r="R33" s="435"/>
    </row>
    <row r="34" spans="1:18" s="113" customFormat="1" x14ac:dyDescent="0.25">
      <c r="A34" s="57"/>
      <c r="B34"/>
      <c r="C34"/>
      <c r="D34" s="133"/>
      <c r="E34" s="174"/>
      <c r="F34" s="176"/>
      <c r="G34" s="326"/>
      <c r="H34" s="124"/>
      <c r="I34" s="324"/>
      <c r="J34" s="111"/>
      <c r="N34" s="57"/>
      <c r="P34" s="435"/>
      <c r="Q34" s="435"/>
      <c r="R34" s="435"/>
    </row>
    <row r="35" spans="1:18" s="113" customFormat="1" ht="31.5" customHeight="1" x14ac:dyDescent="0.25">
      <c r="A35" s="57"/>
      <c r="B35"/>
      <c r="C35"/>
      <c r="D35" s="133"/>
      <c r="E35" s="604" t="str">
        <f>Text!C166</f>
        <v>The total number of care-experienced young people in the following categories on 31 March:</v>
      </c>
      <c r="F35" s="604"/>
      <c r="G35" s="604"/>
      <c r="H35" s="604"/>
      <c r="I35" s="604"/>
      <c r="J35" s="604"/>
      <c r="K35" s="604"/>
      <c r="L35" s="604"/>
      <c r="N35" s="57"/>
      <c r="P35" s="435"/>
      <c r="Q35" s="435"/>
      <c r="R35" s="435"/>
    </row>
    <row r="36" spans="1:18" s="113" customFormat="1" ht="9" customHeight="1" x14ac:dyDescent="0.25">
      <c r="A36" s="57"/>
      <c r="B36"/>
      <c r="C36"/>
      <c r="D36" s="133"/>
      <c r="E36" s="140"/>
      <c r="F36" s="178"/>
      <c r="G36" s="170"/>
      <c r="H36" s="123"/>
      <c r="I36" s="123"/>
      <c r="J36" s="111"/>
      <c r="N36" s="57"/>
      <c r="P36" s="435"/>
      <c r="Q36" s="435"/>
      <c r="R36" s="435"/>
    </row>
    <row r="37" spans="1:18" s="113" customFormat="1" ht="24" customHeight="1" x14ac:dyDescent="0.25">
      <c r="A37" s="57"/>
      <c r="B37"/>
      <c r="C37"/>
      <c r="D37" s="133"/>
      <c r="E37" s="171"/>
      <c r="F37" s="178"/>
      <c r="G37" s="156" t="str">
        <f>Text!$C$283</f>
        <v>2023-24</v>
      </c>
      <c r="H37" s="157" t="str">
        <f>Text!$C$284</f>
        <v>V1</v>
      </c>
      <c r="I37" s="158" t="str">
        <f>Text!$C$286</f>
        <v>V1 Comment</v>
      </c>
      <c r="J37" s="156" t="str">
        <f>Text!$C$282</f>
        <v>2022-23</v>
      </c>
      <c r="K37" s="157" t="str">
        <f>Text!$C$285</f>
        <v>V2</v>
      </c>
      <c r="L37" s="158" t="str">
        <f>Text!$C$289</f>
        <v>V2 Comment</v>
      </c>
      <c r="N37" s="57"/>
      <c r="P37" s="435"/>
      <c r="Q37" s="435"/>
      <c r="R37" s="435"/>
    </row>
    <row r="38" spans="1:18" s="113" customFormat="1" ht="28.5" customHeight="1" x14ac:dyDescent="0.25">
      <c r="A38" s="57"/>
      <c r="B38"/>
      <c r="C38"/>
      <c r="D38" s="133"/>
      <c r="E38" s="137" t="s">
        <v>391</v>
      </c>
      <c r="F38" s="143" t="str">
        <f>Text!C167</f>
        <v>category 1</v>
      </c>
      <c r="G38" s="167"/>
      <c r="H38" s="162" t="str">
        <f t="shared" ref="H38:H43" si="3">IF(G38&lt;&gt;"","ü",IF(I38&lt;&gt;"","!","û"))</f>
        <v>û</v>
      </c>
      <c r="I38" s="428"/>
      <c r="J38" s="318" t="e">
        <f>IF(VLOOKUP($U$8&amp;$V$8&amp;$W$9&amp;X8&amp;$Y$8,'Historic Data'!$A:$B,2,FALSE)=-999,"-",VLOOKUP($U$8&amp;$V$8&amp;$W$9&amp;X8&amp;$Y$8,'Historic Data'!$A:$B,2,FALSE))</f>
        <v>#N/A</v>
      </c>
      <c r="K38" s="162" t="e">
        <f>IF(OR(G38="-",J38="-"),"ü",IF(AND(G38&lt;=J38+J38*0.2,G38&gt;=J38-J38*0.2),"ü",IF($L38="","!","!")))</f>
        <v>#N/A</v>
      </c>
      <c r="L38" s="428"/>
      <c r="N38" s="57"/>
      <c r="P38" s="435"/>
      <c r="Q38" s="435"/>
      <c r="R38" s="435"/>
    </row>
    <row r="39" spans="1:18" s="113" customFormat="1" ht="28.5" customHeight="1" x14ac:dyDescent="0.25">
      <c r="A39" s="57"/>
      <c r="B39"/>
      <c r="C39"/>
      <c r="D39" s="133"/>
      <c r="E39" s="137" t="s">
        <v>392</v>
      </c>
      <c r="F39" s="143" t="str">
        <f>Text!C168</f>
        <v>category 2</v>
      </c>
      <c r="G39" s="167"/>
      <c r="H39" s="162" t="str">
        <f t="shared" si="3"/>
        <v>û</v>
      </c>
      <c r="I39" s="428"/>
      <c r="J39" s="318" t="e">
        <f>IF(VLOOKUP($U$8&amp;$V$8&amp;$W$9&amp;X9&amp;$Y$8,'Historic Data'!$A:$B,2,FALSE)=-999,"-",VLOOKUP($U$8&amp;$V$8&amp;$W$9&amp;X9&amp;$Y$8,'Historic Data'!$A:$B,2,FALSE))</f>
        <v>#N/A</v>
      </c>
      <c r="K39" s="162" t="e">
        <f t="shared" ref="K39:K44" si="4">IF(OR(G39="-",J39="-"),"ü",IF(AND(G39&lt;=J39+J39*0.2,G39&gt;=J39-J39*0.2),"ü",IF($L39="","!","!")))</f>
        <v>#N/A</v>
      </c>
      <c r="L39" s="428"/>
      <c r="N39" s="57"/>
      <c r="P39" s="435"/>
      <c r="Q39" s="435"/>
      <c r="R39" s="435"/>
    </row>
    <row r="40" spans="1:18" s="113" customFormat="1" ht="28.5" customHeight="1" x14ac:dyDescent="0.25">
      <c r="A40" s="57"/>
      <c r="B40"/>
      <c r="C40"/>
      <c r="D40" s="133"/>
      <c r="E40" s="137" t="s">
        <v>393</v>
      </c>
      <c r="F40" s="143" t="str">
        <f>Text!C169</f>
        <v>category 3</v>
      </c>
      <c r="G40" s="167"/>
      <c r="H40" s="162" t="str">
        <f t="shared" si="3"/>
        <v>û</v>
      </c>
      <c r="I40" s="428"/>
      <c r="J40" s="318" t="e">
        <f>IF(VLOOKUP($U$8&amp;$V$8&amp;$W$9&amp;X10&amp;$Y$8,'Historic Data'!$A:$B,2,FALSE)=-999,"-",VLOOKUP($U$8&amp;$V$8&amp;$W$9&amp;X10&amp;$Y$8,'Historic Data'!$A:$B,2,FALSE))</f>
        <v>#N/A</v>
      </c>
      <c r="K40" s="162" t="e">
        <f t="shared" si="4"/>
        <v>#N/A</v>
      </c>
      <c r="L40" s="428"/>
      <c r="N40" s="57"/>
      <c r="P40" s="435"/>
      <c r="Q40" s="435"/>
      <c r="R40" s="435"/>
    </row>
    <row r="41" spans="1:18" s="113" customFormat="1" ht="28.5" customHeight="1" x14ac:dyDescent="0.25">
      <c r="A41" s="57"/>
      <c r="B41"/>
      <c r="C41"/>
      <c r="D41" s="133"/>
      <c r="E41" s="137" t="s">
        <v>394</v>
      </c>
      <c r="F41" s="143" t="str">
        <f>Text!C170</f>
        <v>category 4</v>
      </c>
      <c r="G41" s="167"/>
      <c r="H41" s="162" t="str">
        <f t="shared" si="3"/>
        <v>û</v>
      </c>
      <c r="I41" s="428"/>
      <c r="J41" s="318" t="e">
        <f>IF(VLOOKUP($U$8&amp;$V$8&amp;$W$9&amp;X11&amp;$Y$8,'Historic Data'!$A:$B,2,FALSE)=-999,"-",VLOOKUP($U$8&amp;$V$8&amp;$W$9&amp;X11&amp;$Y$8,'Historic Data'!$A:$B,2,FALSE))</f>
        <v>#N/A</v>
      </c>
      <c r="K41" s="162" t="e">
        <f t="shared" si="4"/>
        <v>#N/A</v>
      </c>
      <c r="L41" s="428"/>
      <c r="N41" s="57"/>
      <c r="P41" s="435"/>
      <c r="Q41" s="435"/>
      <c r="R41" s="435"/>
    </row>
    <row r="42" spans="1:18" s="113" customFormat="1" ht="28.5" customHeight="1" x14ac:dyDescent="0.25">
      <c r="A42" s="57"/>
      <c r="B42"/>
      <c r="C42"/>
      <c r="D42" s="133"/>
      <c r="E42" s="137" t="s">
        <v>395</v>
      </c>
      <c r="F42" s="143" t="str">
        <f>Text!C171</f>
        <v>category 5</v>
      </c>
      <c r="G42" s="167"/>
      <c r="H42" s="162" t="str">
        <f t="shared" si="3"/>
        <v>û</v>
      </c>
      <c r="I42" s="428"/>
      <c r="J42" s="318" t="e">
        <f>IF(VLOOKUP($U$8&amp;$V$8&amp;$W$9&amp;X12&amp;$Y$8,'Historic Data'!$A:$B,2,FALSE)=-999,"-",VLOOKUP($U$8&amp;$V$8&amp;$W$9&amp;X12&amp;$Y$8,'Historic Data'!$A:$B,2,FALSE))</f>
        <v>#N/A</v>
      </c>
      <c r="K42" s="162" t="e">
        <f t="shared" si="4"/>
        <v>#N/A</v>
      </c>
      <c r="L42" s="428"/>
      <c r="N42" s="57"/>
      <c r="P42" s="435"/>
      <c r="Q42" s="435"/>
      <c r="R42" s="435"/>
    </row>
    <row r="43" spans="1:18" s="113" customFormat="1" ht="28.5" customHeight="1" x14ac:dyDescent="0.25">
      <c r="A43" s="57"/>
      <c r="B43"/>
      <c r="C43"/>
      <c r="D43" s="133"/>
      <c r="E43" s="137" t="s">
        <v>396</v>
      </c>
      <c r="F43" s="143" t="str">
        <f>Text!C172</f>
        <v>category 6</v>
      </c>
      <c r="G43" s="167"/>
      <c r="H43" s="162" t="str">
        <f t="shared" si="3"/>
        <v>û</v>
      </c>
      <c r="I43" s="428"/>
      <c r="J43" s="318" t="e">
        <f>IF(VLOOKUP($U$8&amp;$V$8&amp;$W$9&amp;X13&amp;$Y$8,'Historic Data'!$A:$B,2,FALSE)=-999,"-",VLOOKUP($U$8&amp;$V$8&amp;$W$9&amp;X13&amp;$Y$8,'Historic Data'!$A:$B,2,FALSE))</f>
        <v>#N/A</v>
      </c>
      <c r="K43" s="162" t="e">
        <f t="shared" si="4"/>
        <v>#N/A</v>
      </c>
      <c r="L43" s="428"/>
      <c r="N43" s="57"/>
      <c r="P43" s="435"/>
      <c r="Q43" s="435"/>
      <c r="R43" s="435"/>
    </row>
    <row r="44" spans="1:18" s="113" customFormat="1" ht="28.5" customHeight="1" x14ac:dyDescent="0.25">
      <c r="A44" s="57"/>
      <c r="B44"/>
      <c r="C44"/>
      <c r="D44" s="133"/>
      <c r="E44" s="166" t="s">
        <v>943</v>
      </c>
      <c r="F44" s="165" t="str">
        <f>Text!$C$187</f>
        <v xml:space="preserve">Total </v>
      </c>
      <c r="G44" s="166" t="str">
        <f>IF(AND(G38="",G39="",G40="",G41="",G42="",G43=""),"",SUM($G$38:$G$43))</f>
        <v/>
      </c>
      <c r="H44" s="162" t="str">
        <f>IF(G44&lt;&gt;"","ü",IF(I44&lt;&gt;"","!","û"))</f>
        <v>û</v>
      </c>
      <c r="I44" s="428"/>
      <c r="J44" s="477" t="e">
        <f>IF(VLOOKUP($U$8&amp;$V$8&amp;$W$9&amp;X27&amp;$Y$8,'Historic Data'!$A:$B,2,FALSE)=-999,"-",VLOOKUP($U$8&amp;$V$8&amp;$W$9&amp;X27&amp;$Y$8,'Historic Data'!$A:$B,2,FALSE))</f>
        <v>#N/A</v>
      </c>
      <c r="K44" s="162" t="e">
        <f t="shared" si="4"/>
        <v>#N/A</v>
      </c>
      <c r="L44" s="428"/>
      <c r="N44" s="57"/>
      <c r="P44" s="435"/>
      <c r="Q44" s="435"/>
      <c r="R44" s="435"/>
    </row>
    <row r="45" spans="1:18" s="113" customFormat="1" ht="12" customHeight="1" x14ac:dyDescent="0.25">
      <c r="A45" s="57"/>
      <c r="B45"/>
      <c r="C45"/>
      <c r="D45" s="133"/>
      <c r="E45" s="133"/>
      <c r="F45" s="133"/>
      <c r="G45" s="140"/>
      <c r="H45" s="133"/>
      <c r="I45" s="133"/>
      <c r="J45" s="111"/>
      <c r="N45" s="57"/>
      <c r="P45" s="435"/>
      <c r="Q45" s="435"/>
      <c r="R45" s="435"/>
    </row>
    <row r="46" spans="1:18" s="113" customFormat="1" ht="12" customHeight="1" x14ac:dyDescent="0.25">
      <c r="A46" s="57"/>
      <c r="B46"/>
      <c r="C46"/>
      <c r="D46" s="133"/>
      <c r="E46" s="171"/>
      <c r="F46" s="336"/>
      <c r="G46" s="214"/>
      <c r="H46" s="142"/>
      <c r="I46" s="142"/>
      <c r="J46" s="111"/>
      <c r="N46" s="57"/>
      <c r="P46" s="435"/>
      <c r="Q46" s="435"/>
      <c r="R46" s="435"/>
    </row>
    <row r="47" spans="1:18" s="113" customFormat="1" ht="32.25" customHeight="1" x14ac:dyDescent="0.25">
      <c r="A47" s="57"/>
      <c r="B47"/>
      <c r="C47"/>
      <c r="D47" s="133"/>
      <c r="E47" s="604" t="str">
        <f>Text!C173</f>
        <v>The total number of care leavers, as of 31 March, who have completed at least 3 consecutive months of employment, education, or training in the collection year, who were:</v>
      </c>
      <c r="F47" s="604"/>
      <c r="G47" s="604"/>
      <c r="H47" s="604"/>
      <c r="I47" s="604"/>
      <c r="J47" s="604"/>
      <c r="K47" s="604"/>
      <c r="L47" s="604"/>
      <c r="N47" s="57"/>
      <c r="P47" s="435"/>
      <c r="Q47" s="435"/>
      <c r="R47" s="435"/>
    </row>
    <row r="48" spans="1:18" s="113" customFormat="1" ht="7.5" customHeight="1" x14ac:dyDescent="0.25">
      <c r="A48" s="57"/>
      <c r="B48"/>
      <c r="C48"/>
      <c r="D48" s="133"/>
      <c r="E48" s="180"/>
      <c r="F48" s="180"/>
      <c r="G48" s="319"/>
      <c r="H48" s="180"/>
      <c r="I48" s="180"/>
      <c r="J48" s="111"/>
      <c r="N48" s="57"/>
      <c r="P48" s="435"/>
      <c r="Q48" s="435"/>
      <c r="R48" s="435"/>
    </row>
    <row r="49" spans="1:241" ht="19.5" customHeight="1" x14ac:dyDescent="0.25">
      <c r="A49" s="60"/>
      <c r="G49" s="156" t="str">
        <f>Text!$C$283</f>
        <v>2023-24</v>
      </c>
      <c r="H49" s="157" t="str">
        <f>Text!$C$284</f>
        <v>V1</v>
      </c>
      <c r="I49" s="158" t="str">
        <f>Text!$C$286</f>
        <v>V1 Comment</v>
      </c>
      <c r="J49" s="156" t="str">
        <f>Text!$C$282</f>
        <v>2022-23</v>
      </c>
      <c r="K49" s="157" t="str">
        <f>Text!$C$285</f>
        <v>V2</v>
      </c>
      <c r="L49" s="158" t="str">
        <f>Text!$C$289</f>
        <v>V2 Comment</v>
      </c>
      <c r="N49" s="60"/>
    </row>
    <row r="50" spans="1:241" ht="41.25" customHeight="1" x14ac:dyDescent="0.25">
      <c r="A50" s="60"/>
      <c r="E50" s="172" t="s">
        <v>403</v>
      </c>
      <c r="F50" s="175" t="str">
        <f>Text!C168</f>
        <v>category 2</v>
      </c>
      <c r="G50" s="161"/>
      <c r="H50" s="162" t="str">
        <f>IF(G50&lt;&gt;"","ü",IF(I50&lt;&gt;"","!","û"))</f>
        <v>û</v>
      </c>
      <c r="I50" s="428"/>
      <c r="J50" s="318" t="s">
        <v>865</v>
      </c>
      <c r="K50" s="162" t="str">
        <f>IF(OR(G50="-",J50="-"),"ü",IF(AND(G50&lt;=J50+J50*0.2,G50&gt;=J50-J50*0.2),"ü",IF($L50="","!","!")))</f>
        <v>ü</v>
      </c>
      <c r="L50" s="428"/>
      <c r="N50" s="60"/>
    </row>
    <row r="51" spans="1:241" ht="41.25" customHeight="1" x14ac:dyDescent="0.25">
      <c r="A51" s="60"/>
      <c r="E51" s="172" t="s">
        <v>404</v>
      </c>
      <c r="F51" s="175" t="str">
        <f>Text!C169</f>
        <v>category 3</v>
      </c>
      <c r="G51" s="161"/>
      <c r="H51" s="162" t="str">
        <f>IF(G51&lt;&gt;"","ü",IF(I51&lt;&gt;"","!","û"))</f>
        <v>û</v>
      </c>
      <c r="I51" s="428"/>
      <c r="J51" s="318" t="s">
        <v>865</v>
      </c>
      <c r="K51" s="162" t="str">
        <f>IF(OR(G51="-",J51="-"),"ü",IF(AND(G51&lt;=J51+J51*0.2,G51&gt;=J51-J51*0.2),"ü",IF($L51="","!","!")))</f>
        <v>ü</v>
      </c>
      <c r="L51" s="428"/>
      <c r="N51" s="60"/>
    </row>
    <row r="52" spans="1:241" ht="41.25" customHeight="1" x14ac:dyDescent="0.25">
      <c r="A52" s="60"/>
      <c r="E52" s="172" t="s">
        <v>404</v>
      </c>
      <c r="F52" s="175" t="str">
        <f>Text!C170</f>
        <v>category 4</v>
      </c>
      <c r="G52" s="161"/>
      <c r="H52" s="162" t="str">
        <f>IF(G52&lt;&gt;"","ü",IF(I52&lt;&gt;"","!","û"))</f>
        <v>û</v>
      </c>
      <c r="I52" s="428"/>
      <c r="J52" s="318" t="s">
        <v>865</v>
      </c>
      <c r="K52" s="162" t="str">
        <f>IF(OR(G52="-",J52="-"),"ü",IF(AND(G52&lt;=J52+J52*0.2,G52&gt;=J52-J52*0.2),"ü",IF($L52="","!","!")))</f>
        <v>ü</v>
      </c>
      <c r="L52" s="428"/>
      <c r="N52" s="60"/>
    </row>
    <row r="53" spans="1:241" ht="12" customHeight="1" x14ac:dyDescent="0.25">
      <c r="A53" s="60"/>
      <c r="E53" s="171"/>
      <c r="F53" s="171"/>
      <c r="G53" s="171"/>
      <c r="H53" s="171"/>
      <c r="I53" s="171"/>
      <c r="K53" s="112"/>
      <c r="L53" s="128"/>
      <c r="N53" s="60"/>
    </row>
    <row r="54" spans="1:241" ht="16.5" customHeight="1" x14ac:dyDescent="0.25">
      <c r="A54" s="60"/>
      <c r="E54" s="171"/>
      <c r="F54" s="171"/>
      <c r="G54" s="171"/>
      <c r="H54" s="171"/>
      <c r="I54" s="171"/>
      <c r="K54" s="112"/>
      <c r="L54" s="128"/>
      <c r="N54" s="60"/>
    </row>
    <row r="55" spans="1:241" ht="15" customHeight="1" x14ac:dyDescent="0.25">
      <c r="A55" s="60"/>
      <c r="E55" s="600" t="str">
        <f>Text!C179</f>
        <v>The number of young people leaving care who move into a ‘When I am Ready’ placement during the year</v>
      </c>
      <c r="F55" s="600"/>
      <c r="G55" s="600"/>
      <c r="H55" s="600"/>
      <c r="I55" s="600"/>
      <c r="J55" s="600"/>
      <c r="K55" s="600"/>
      <c r="L55" s="600"/>
      <c r="N55" s="60"/>
    </row>
    <row r="56" spans="1:241" ht="9" customHeight="1" x14ac:dyDescent="0.25">
      <c r="A56" s="60"/>
      <c r="K56" s="112"/>
      <c r="L56" s="128"/>
      <c r="N56" s="60"/>
    </row>
    <row r="57" spans="1:241" ht="19.5" customHeight="1" x14ac:dyDescent="0.25">
      <c r="A57" s="60"/>
      <c r="G57" s="156" t="str">
        <f>Text!$C$283</f>
        <v>2023-24</v>
      </c>
      <c r="H57" s="157" t="str">
        <f>Text!$C$284</f>
        <v>V1</v>
      </c>
      <c r="I57" s="158" t="str">
        <f>Text!$C$286</f>
        <v>V1 Comment</v>
      </c>
      <c r="J57" s="156" t="str">
        <f>Text!$C$282</f>
        <v>2022-23</v>
      </c>
      <c r="K57" s="157" t="str">
        <f>Text!$C$285</f>
        <v>V2</v>
      </c>
      <c r="L57" s="158" t="str">
        <f>Text!$C$289</f>
        <v>V2 Comment</v>
      </c>
      <c r="N57" s="60"/>
    </row>
    <row r="58" spans="1:241" ht="41.25" customHeight="1" x14ac:dyDescent="0.25">
      <c r="A58" s="60"/>
      <c r="E58" s="172" t="s">
        <v>411</v>
      </c>
      <c r="F58" s="175" t="str">
        <f>Text!C179</f>
        <v>The number of young people leaving care who move into a ‘When I am Ready’ placement during the year</v>
      </c>
      <c r="G58" s="318" t="e">
        <f>VLOOKUP(Home!$Q$20,'PrePop Data'!$Y$6:$Z$28,2,FALSE)</f>
        <v>#N/A</v>
      </c>
      <c r="H58" s="162" t="e">
        <f>IF(G58&lt;&gt;"","ü",IF(I58&lt;&gt;"","!","û"))</f>
        <v>#N/A</v>
      </c>
      <c r="I58" s="428"/>
      <c r="J58" s="318" t="e">
        <f>IF(VLOOKUP($U$8&amp;$V$8&amp;$W$12&amp;X8&amp;$Y$8,'Historic Data'!$A:$B,2,FALSE)=-999,"-",VLOOKUP($U$8&amp;$V$8&amp;$W$12&amp;X8&amp;$Y$8,'Historic Data'!$A:$B,2,FALSE))</f>
        <v>#N/A</v>
      </c>
      <c r="K58" s="162" t="e">
        <f>IF(OR(G58="-",J58="-"),"ü",IF(AND(G58&lt;=J58+J58*0.2,G58&gt;=J58-J58*0.2),"ü",IF($L58="","!","!")))</f>
        <v>#N/A</v>
      </c>
      <c r="L58" s="428"/>
      <c r="N58" s="60"/>
    </row>
    <row r="59" spans="1:241" ht="12.75" customHeight="1" x14ac:dyDescent="0.25">
      <c r="A59" s="60"/>
      <c r="E59" s="622" t="str">
        <f>Text!C180</f>
        <v>(Data for measure for CH/055 will be post-populated from the Children Looked After Census)</v>
      </c>
      <c r="F59" s="622"/>
      <c r="G59" s="622"/>
      <c r="H59" s="622"/>
      <c r="I59" s="622"/>
      <c r="J59" s="622"/>
      <c r="K59" s="622"/>
      <c r="L59" s="622"/>
      <c r="N59" s="60"/>
    </row>
    <row r="60" spans="1:241" x14ac:dyDescent="0.25">
      <c r="A60" s="60"/>
      <c r="K60" s="112"/>
      <c r="L60" s="128"/>
      <c r="N60" s="60"/>
    </row>
    <row r="61" spans="1:241" x14ac:dyDescent="0.25">
      <c r="A61" s="60"/>
      <c r="B61" s="60"/>
      <c r="C61" s="60"/>
      <c r="D61" s="60"/>
      <c r="E61" s="139"/>
      <c r="F61" s="177"/>
      <c r="G61" s="139"/>
      <c r="H61" s="60"/>
      <c r="I61" s="60"/>
      <c r="J61" s="60"/>
      <c r="K61" s="60"/>
      <c r="L61" s="60"/>
      <c r="M61" s="60"/>
      <c r="N61" s="60"/>
      <c r="O61" s="128"/>
      <c r="S61" s="128"/>
      <c r="T61" s="128"/>
      <c r="U61" s="128"/>
      <c r="V61" s="128"/>
      <c r="W61" s="128"/>
      <c r="X61" s="128"/>
      <c r="Y61" s="128"/>
      <c r="Z61" s="128"/>
      <c r="AA61" s="128"/>
      <c r="AB61" s="128"/>
      <c r="AC61" s="128"/>
      <c r="AD61" s="128"/>
      <c r="AE61" s="128"/>
      <c r="AF61" s="128"/>
      <c r="AG61" s="128"/>
      <c r="AH61" s="128"/>
      <c r="AI61" s="128"/>
      <c r="AJ61" s="128"/>
      <c r="AK61" s="128"/>
      <c r="AL61" s="128"/>
      <c r="AM61" s="128"/>
      <c r="AN61" s="128"/>
      <c r="AO61" s="128"/>
      <c r="AP61" s="128"/>
      <c r="AQ61" s="128"/>
      <c r="AR61" s="128"/>
      <c r="AS61" s="128"/>
      <c r="AT61" s="128"/>
      <c r="AU61" s="128"/>
      <c r="AV61" s="128"/>
      <c r="AW61" s="128"/>
      <c r="AX61" s="128"/>
      <c r="AY61" s="128"/>
      <c r="AZ61" s="128"/>
      <c r="BA61" s="128"/>
      <c r="BB61" s="128"/>
      <c r="BC61" s="128"/>
      <c r="BD61" s="128"/>
      <c r="BE61" s="128"/>
      <c r="BF61" s="128"/>
      <c r="BG61" s="128"/>
      <c r="BH61" s="128"/>
      <c r="BI61" s="128"/>
      <c r="BJ61" s="128"/>
      <c r="BK61" s="128"/>
      <c r="BL61" s="128"/>
      <c r="BM61" s="128"/>
      <c r="BN61" s="128"/>
      <c r="BO61" s="128"/>
      <c r="BP61" s="128"/>
      <c r="BQ61" s="128"/>
      <c r="BR61" s="128"/>
      <c r="BS61" s="128"/>
      <c r="BT61" s="128"/>
      <c r="BU61" s="128"/>
      <c r="BV61" s="128"/>
      <c r="BW61" s="128"/>
      <c r="BX61" s="128"/>
      <c r="BY61" s="128"/>
      <c r="BZ61" s="128"/>
      <c r="CA61" s="128"/>
      <c r="CB61" s="128"/>
      <c r="CC61" s="128"/>
      <c r="CD61" s="128"/>
      <c r="CE61" s="128"/>
      <c r="CF61" s="128"/>
      <c r="CG61" s="128"/>
      <c r="CH61" s="128"/>
      <c r="CI61" s="128"/>
      <c r="CJ61" s="128"/>
      <c r="CK61" s="128"/>
      <c r="CL61" s="128"/>
      <c r="CM61" s="128"/>
      <c r="CN61" s="128"/>
      <c r="CO61" s="128"/>
      <c r="CP61" s="128"/>
      <c r="CQ61" s="128"/>
      <c r="CR61" s="128"/>
      <c r="CS61" s="128"/>
      <c r="CT61" s="128"/>
      <c r="CU61" s="128"/>
      <c r="CV61" s="128"/>
      <c r="CW61" s="128"/>
      <c r="CX61" s="128"/>
      <c r="CY61" s="128"/>
      <c r="CZ61" s="128"/>
      <c r="DA61" s="128"/>
      <c r="DB61" s="128"/>
      <c r="DC61" s="128"/>
      <c r="DD61" s="128"/>
      <c r="DE61" s="128"/>
      <c r="DF61" s="128"/>
      <c r="DG61" s="128"/>
      <c r="DH61" s="128"/>
      <c r="DI61" s="128"/>
      <c r="DJ61" s="128"/>
      <c r="DK61" s="128"/>
      <c r="DL61" s="128"/>
      <c r="DM61" s="128"/>
      <c r="DN61" s="128"/>
      <c r="DO61" s="128"/>
      <c r="DP61" s="128"/>
      <c r="DQ61" s="128"/>
      <c r="DR61" s="128"/>
      <c r="DS61" s="128"/>
      <c r="DT61" s="128"/>
      <c r="DU61" s="128"/>
      <c r="DV61" s="128"/>
      <c r="DW61" s="128"/>
      <c r="DX61" s="128"/>
      <c r="DY61" s="128"/>
      <c r="DZ61" s="128"/>
      <c r="EA61" s="128"/>
      <c r="EB61" s="128"/>
      <c r="EC61" s="128"/>
      <c r="ED61" s="128"/>
      <c r="EE61" s="128"/>
      <c r="EF61" s="128"/>
      <c r="EG61" s="128"/>
      <c r="EH61" s="128"/>
      <c r="EI61" s="128"/>
      <c r="EJ61" s="128"/>
      <c r="EK61" s="128"/>
      <c r="EL61" s="128"/>
      <c r="EM61" s="128"/>
      <c r="EN61" s="128"/>
      <c r="EO61" s="128"/>
      <c r="EP61" s="128"/>
      <c r="EQ61" s="128"/>
      <c r="ER61" s="128"/>
      <c r="ES61" s="128"/>
      <c r="ET61" s="128"/>
      <c r="EU61" s="128"/>
      <c r="EV61" s="128"/>
      <c r="EW61" s="128"/>
      <c r="EX61" s="128"/>
      <c r="EY61" s="128"/>
      <c r="EZ61" s="128"/>
      <c r="FA61" s="128"/>
      <c r="FB61" s="128"/>
      <c r="FC61" s="128"/>
      <c r="FD61" s="128"/>
      <c r="FE61" s="128"/>
      <c r="FF61" s="128"/>
      <c r="FG61" s="128"/>
      <c r="FH61" s="128"/>
      <c r="FI61" s="128"/>
      <c r="FJ61" s="128"/>
      <c r="FK61" s="128"/>
      <c r="FL61" s="128"/>
      <c r="FM61" s="128"/>
      <c r="FN61" s="128"/>
      <c r="FO61" s="128"/>
      <c r="FP61" s="128"/>
      <c r="FQ61" s="128"/>
      <c r="FR61" s="128"/>
      <c r="FS61" s="128"/>
      <c r="FT61" s="128"/>
      <c r="FU61" s="128"/>
      <c r="FV61" s="128"/>
      <c r="FW61" s="128"/>
      <c r="FX61" s="128"/>
      <c r="FY61" s="128"/>
      <c r="FZ61" s="128"/>
      <c r="GA61" s="128"/>
      <c r="GB61" s="128"/>
      <c r="GC61" s="128"/>
      <c r="GD61" s="128"/>
      <c r="GE61" s="128"/>
      <c r="GF61" s="128"/>
      <c r="GG61" s="128"/>
      <c r="GH61" s="128"/>
      <c r="GI61" s="128"/>
      <c r="GJ61" s="128"/>
      <c r="GK61" s="128"/>
      <c r="GL61" s="128"/>
      <c r="GM61" s="128"/>
      <c r="GN61" s="128"/>
      <c r="GO61" s="128"/>
      <c r="GP61" s="128"/>
      <c r="GQ61" s="128"/>
      <c r="GR61" s="128"/>
      <c r="GS61" s="128"/>
      <c r="GT61" s="128"/>
      <c r="GU61" s="128"/>
      <c r="GV61" s="128"/>
      <c r="GW61" s="128"/>
      <c r="GX61" s="128"/>
      <c r="GY61" s="128"/>
      <c r="GZ61" s="128"/>
      <c r="HA61" s="128"/>
      <c r="HB61" s="128"/>
      <c r="HC61" s="128"/>
      <c r="HD61" s="128"/>
      <c r="HE61" s="128"/>
      <c r="HF61" s="128"/>
      <c r="HG61" s="128"/>
      <c r="HH61" s="128"/>
      <c r="HI61" s="128"/>
      <c r="HJ61" s="128"/>
      <c r="HK61" s="128"/>
      <c r="HL61" s="128"/>
      <c r="HM61" s="128"/>
      <c r="HN61" s="128"/>
      <c r="HO61" s="128"/>
      <c r="HP61" s="128"/>
      <c r="HQ61" s="128"/>
      <c r="HR61" s="128"/>
      <c r="HS61" s="128"/>
      <c r="HT61" s="128"/>
      <c r="HU61" s="128"/>
      <c r="HV61" s="128"/>
      <c r="HW61" s="128"/>
      <c r="HX61" s="128"/>
      <c r="HY61" s="128"/>
      <c r="HZ61" s="128"/>
      <c r="IA61" s="128"/>
      <c r="IB61" s="128"/>
      <c r="IC61" s="128"/>
      <c r="ID61" s="128"/>
      <c r="IE61" s="128"/>
      <c r="IF61" s="128"/>
      <c r="IG61" s="128"/>
    </row>
  </sheetData>
  <sheetProtection algorithmName="SHA-512" hashValue="hXVOp3F4W+uzngr6PXgdX/e0InFtEm28v+duZGtDXVtrb5OSiVPo3K84effOxaSMA6Tlh8amEo45lZReVRuA3g==" saltValue="59+XmpduV8KqZoOfmYayAQ==" spinCount="100000" sheet="1" objects="1" scenarios="1"/>
  <mergeCells count="9">
    <mergeCell ref="E3:K4"/>
    <mergeCell ref="E8:L8"/>
    <mergeCell ref="E55:L55"/>
    <mergeCell ref="E59:L59"/>
    <mergeCell ref="E33:L33"/>
    <mergeCell ref="E35:L35"/>
    <mergeCell ref="E6:L6"/>
    <mergeCell ref="E14:L14"/>
    <mergeCell ref="E47:L47"/>
  </mergeCells>
  <conditionalFormatting sqref="H11:H13">
    <cfRule type="cellIs" dxfId="52" priority="62" stopIfTrue="1" operator="equal">
      <formula>"!"</formula>
    </cfRule>
    <cfRule type="cellIs" dxfId="51" priority="63" stopIfTrue="1" operator="equal">
      <formula>"ü"</formula>
    </cfRule>
  </conditionalFormatting>
  <conditionalFormatting sqref="H17:H32">
    <cfRule type="cellIs" dxfId="50" priority="60" stopIfTrue="1" operator="equal">
      <formula>"!"</formula>
    </cfRule>
    <cfRule type="cellIs" dxfId="49" priority="61" stopIfTrue="1" operator="equal">
      <formula>"ü"</formula>
    </cfRule>
  </conditionalFormatting>
  <conditionalFormatting sqref="H34">
    <cfRule type="cellIs" dxfId="48" priority="58" stopIfTrue="1" operator="equal">
      <formula>"!"</formula>
    </cfRule>
    <cfRule type="cellIs" dxfId="47" priority="59" stopIfTrue="1" operator="equal">
      <formula>"ü"</formula>
    </cfRule>
  </conditionalFormatting>
  <conditionalFormatting sqref="H38:H44">
    <cfRule type="cellIs" dxfId="46" priority="56" stopIfTrue="1" operator="equal">
      <formula>"!"</formula>
    </cfRule>
    <cfRule type="cellIs" dxfId="45" priority="57" stopIfTrue="1" operator="equal">
      <formula>"ü"</formula>
    </cfRule>
  </conditionalFormatting>
  <conditionalFormatting sqref="H50:H52">
    <cfRule type="cellIs" dxfId="44" priority="7" stopIfTrue="1" operator="equal">
      <formula>"!"</formula>
    </cfRule>
    <cfRule type="cellIs" dxfId="43" priority="8" stopIfTrue="1" operator="equal">
      <formula>"ü"</formula>
    </cfRule>
  </conditionalFormatting>
  <conditionalFormatting sqref="H58">
    <cfRule type="cellIs" dxfId="42" priority="44" stopIfTrue="1" operator="equal">
      <formula>"!"</formula>
    </cfRule>
    <cfRule type="cellIs" dxfId="41" priority="45" stopIfTrue="1" operator="equal">
      <formula>"ü"</formula>
    </cfRule>
  </conditionalFormatting>
  <conditionalFormatting sqref="K11:K13">
    <cfRule type="cellIs" dxfId="40" priority="39" stopIfTrue="1" operator="equal">
      <formula>"!"</formula>
    </cfRule>
    <cfRule type="cellIs" dxfId="39" priority="40" stopIfTrue="1" operator="equal">
      <formula>"ü"</formula>
    </cfRule>
  </conditionalFormatting>
  <conditionalFormatting sqref="K17:K32">
    <cfRule type="cellIs" dxfId="38" priority="17" stopIfTrue="1" operator="equal">
      <formula>"!"</formula>
    </cfRule>
    <cfRule type="cellIs" dxfId="37" priority="18" stopIfTrue="1" operator="equal">
      <formula>"ü"</formula>
    </cfRule>
  </conditionalFormatting>
  <conditionalFormatting sqref="K38:K44">
    <cfRule type="cellIs" dxfId="36" priority="1" stopIfTrue="1" operator="equal">
      <formula>"!"</formula>
    </cfRule>
    <cfRule type="cellIs" dxfId="35" priority="2" stopIfTrue="1" operator="equal">
      <formula>"ü"</formula>
    </cfRule>
  </conditionalFormatting>
  <conditionalFormatting sqref="K50:K52">
    <cfRule type="cellIs" dxfId="34" priority="3" stopIfTrue="1" operator="equal">
      <formula>"!"</formula>
    </cfRule>
    <cfRule type="cellIs" dxfId="33" priority="4" stopIfTrue="1" operator="equal">
      <formula>"ü"</formula>
    </cfRule>
  </conditionalFormatting>
  <conditionalFormatting sqref="K58">
    <cfRule type="cellIs" dxfId="32" priority="11" stopIfTrue="1" operator="equal">
      <formula>"!"</formula>
    </cfRule>
    <cfRule type="cellIs" dxfId="31" priority="12" stopIfTrue="1" operator="equal">
      <formula>"ü"</formula>
    </cfRule>
  </conditionalFormatting>
  <dataValidations disablePrompts="1" xWindow="381" yWindow="604" count="3">
    <dataValidation allowBlank="1" showInputMessage="1" showErrorMessage="1" promptTitle="Dilysu / Validation:" prompt="Dylai'r gwerth hyn bod yn llai na neu'n hafal i CH/049._x000a__x000a_This value should be less than or equal to CH/049." sqref="H30:H31" xr:uid="{00000000-0002-0000-0C00-000000000000}"/>
    <dataValidation allowBlank="1" showInputMessage="1" showErrorMessage="1" promptTitle="Dilysu / Validation:" prompt="Dylai'r gwerth hyn bod yn llai na neu'n hafal i CA/039._x000a__x000a_This value should be less than or equal to CA/039." sqref="H23:H24" xr:uid="{00000000-0002-0000-0C00-000002000000}"/>
    <dataValidation allowBlank="1" showInputMessage="1" showErrorMessage="1" promptTitle="Dilysu / Validation:" prompt="Dylai'r gwerth hyn bod yn llai na neu'n hafal i CA/037b._x000a__x000a_This value should be less than or equal to CA/037b." sqref="H17" xr:uid="{00000000-0002-0000-0C00-000003000000}"/>
  </dataValidations>
  <hyperlinks>
    <hyperlink ref="L4" location="'CH7'!A1" display="'CH7'!A1" xr:uid="{00000000-0004-0000-0C00-000000000000}"/>
    <hyperlink ref="L5" location="Home!A1" display="Home!A1" xr:uid="{00000000-0004-0000-0C00-000001000000}"/>
  </hyperlinks>
  <pageMargins left="0.70866141732283472" right="0.70866141732283472" top="0.74803149606299213" bottom="0.74803149606299213" header="0.31496062992125984" footer="0.31496062992125984"/>
  <pageSetup paperSize="8" scale="33"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IT135"/>
  <sheetViews>
    <sheetView showRowColHeaders="0" zoomScale="85" zoomScaleNormal="85" workbookViewId="0">
      <selection activeCell="E4" sqref="E4"/>
    </sheetView>
  </sheetViews>
  <sheetFormatPr defaultColWidth="0" defaultRowHeight="0" customHeight="1" zeroHeight="1" x14ac:dyDescent="0.25"/>
  <cols>
    <col min="1" max="1" width="3.6640625" customWidth="1"/>
    <col min="2" max="3" width="3.6640625" hidden="1" customWidth="1"/>
    <col min="4" max="4" width="4" style="59" customWidth="1"/>
    <col min="5" max="5" width="11.5546875" style="59" customWidth="1"/>
    <col min="6" max="6" width="36.88671875" customWidth="1"/>
    <col min="7" max="7" width="10.44140625" customWidth="1"/>
    <col min="8" max="8" width="7.5546875" style="80" customWidth="1"/>
    <col min="9" max="9" width="44.88671875" customWidth="1"/>
    <col min="10" max="10" width="10.44140625" customWidth="1"/>
    <col min="11" max="11" width="7.5546875" customWidth="1"/>
    <col min="12" max="12" width="44.88671875" customWidth="1"/>
    <col min="13" max="14" width="4.109375" customWidth="1"/>
    <col min="15" max="18" width="11.33203125" style="112" hidden="1" customWidth="1"/>
    <col min="19" max="254" width="16.88671875" style="112" hidden="1" customWidth="1"/>
    <col min="255" max="16384" width="9.109375" style="112" hidden="1"/>
  </cols>
  <sheetData>
    <row r="1" spans="1:25" ht="13.2" x14ac:dyDescent="0.25">
      <c r="A1" s="60"/>
      <c r="B1" s="60"/>
      <c r="C1" s="60"/>
      <c r="D1" s="60"/>
      <c r="E1" s="60"/>
      <c r="F1" s="8"/>
      <c r="G1" s="8"/>
      <c r="H1" s="81"/>
      <c r="I1" s="8"/>
      <c r="J1" s="8"/>
      <c r="K1" s="8"/>
      <c r="L1" s="8"/>
      <c r="M1" s="8"/>
      <c r="N1" s="8"/>
    </row>
    <row r="2" spans="1:25" ht="7.5" customHeight="1" x14ac:dyDescent="0.25">
      <c r="A2" s="8"/>
      <c r="D2" s="128"/>
      <c r="E2" s="128"/>
      <c r="F2" s="112"/>
      <c r="G2" s="112"/>
      <c r="H2" s="129"/>
      <c r="I2" s="112"/>
      <c r="J2" s="112"/>
      <c r="K2" s="112"/>
      <c r="L2" s="112"/>
      <c r="M2" s="112"/>
      <c r="N2" s="8"/>
    </row>
    <row r="3" spans="1:25" ht="21" customHeight="1" x14ac:dyDescent="0.25">
      <c r="A3" s="8"/>
      <c r="D3" s="128"/>
      <c r="E3" s="441" t="str">
        <f>Text!C280</f>
        <v>Children: Social Services Performance and Improvement Framework, 2023-24</v>
      </c>
      <c r="F3" s="441"/>
      <c r="G3" s="441"/>
      <c r="H3" s="441"/>
      <c r="I3" s="112"/>
      <c r="J3" s="263"/>
      <c r="K3" s="263"/>
      <c r="L3" s="263" t="str">
        <f>Home!R20</f>
        <v>Please select</v>
      </c>
      <c r="M3" s="112"/>
      <c r="N3" s="8"/>
      <c r="U3" s="419" t="s">
        <v>26</v>
      </c>
      <c r="V3" s="419" t="s">
        <v>27</v>
      </c>
      <c r="W3" s="419" t="s">
        <v>425</v>
      </c>
      <c r="X3" s="419" t="s">
        <v>426</v>
      </c>
      <c r="Y3" s="419" t="s">
        <v>427</v>
      </c>
    </row>
    <row r="4" spans="1:25" ht="21" customHeight="1" x14ac:dyDescent="0.25">
      <c r="A4" s="8"/>
      <c r="D4" s="128"/>
      <c r="E4" s="441"/>
      <c r="F4" s="441"/>
      <c r="G4" s="441"/>
      <c r="H4" s="441"/>
      <c r="I4" s="112"/>
      <c r="J4" s="244"/>
      <c r="K4" s="244"/>
      <c r="L4" s="244" t="str">
        <f>Text!C46</f>
        <v>Table 8 - Young Carers (CH8)</v>
      </c>
      <c r="M4" s="112"/>
      <c r="N4" s="8"/>
      <c r="U4" s="544">
        <v>202223</v>
      </c>
      <c r="V4" s="419">
        <f>Home!$Q$20</f>
        <v>0</v>
      </c>
      <c r="W4" s="419">
        <v>28</v>
      </c>
      <c r="X4" s="419">
        <v>1</v>
      </c>
      <c r="Y4" s="419">
        <v>1</v>
      </c>
    </row>
    <row r="5" spans="1:25" ht="16.8" x14ac:dyDescent="0.3">
      <c r="A5" s="8"/>
      <c r="D5" s="128"/>
      <c r="E5" s="229"/>
      <c r="F5" s="229"/>
      <c r="G5" s="229"/>
      <c r="H5" s="230"/>
      <c r="J5" s="114"/>
      <c r="K5" s="114"/>
      <c r="L5" s="114" t="str">
        <f>Guidetext!$C$21</f>
        <v>Back to Home Page</v>
      </c>
      <c r="M5" s="112"/>
      <c r="N5" s="8"/>
      <c r="U5" s="446"/>
      <c r="V5" s="446"/>
      <c r="W5" s="419"/>
      <c r="X5" s="419">
        <v>2</v>
      </c>
    </row>
    <row r="6" spans="1:25" ht="15.6" x14ac:dyDescent="0.3">
      <c r="A6" s="8"/>
      <c r="D6" s="128"/>
      <c r="E6" s="609" t="str">
        <f>Text!C181</f>
        <v>Table 7: Advocacy</v>
      </c>
      <c r="F6" s="609"/>
      <c r="G6" s="609"/>
      <c r="H6" s="609"/>
      <c r="I6" s="609"/>
      <c r="J6" s="609"/>
      <c r="K6" s="609"/>
      <c r="L6" s="609"/>
      <c r="M6" s="112"/>
      <c r="N6" s="8"/>
      <c r="U6" s="113"/>
      <c r="V6" s="113"/>
      <c r="W6" s="113"/>
      <c r="X6" s="113"/>
      <c r="Y6" s="113"/>
    </row>
    <row r="7" spans="1:25" ht="15.6" x14ac:dyDescent="0.3">
      <c r="A7" s="8"/>
      <c r="D7" s="128"/>
      <c r="E7" s="135"/>
      <c r="F7" s="130"/>
      <c r="G7" s="130"/>
      <c r="H7" s="130"/>
      <c r="I7" s="132"/>
      <c r="J7" s="132"/>
      <c r="K7" s="132"/>
      <c r="L7" s="132"/>
      <c r="M7" s="112"/>
      <c r="N7" s="8"/>
      <c r="P7" s="168"/>
      <c r="S7" s="168"/>
      <c r="U7" s="113"/>
      <c r="V7" s="113"/>
      <c r="W7" s="113"/>
      <c r="X7" s="113"/>
      <c r="Y7" s="113"/>
    </row>
    <row r="8" spans="1:25" ht="15.75" customHeight="1" x14ac:dyDescent="0.25">
      <c r="A8" s="8"/>
      <c r="D8" s="128"/>
      <c r="E8" s="623" t="str">
        <f>Text!$C$290</f>
        <v>V2: Please use the comments boxes to explain any increases or decreases above 20% when comparing 2023-24 data with 2022-23 data.</v>
      </c>
      <c r="F8" s="623"/>
      <c r="G8" s="623"/>
      <c r="H8" s="623"/>
      <c r="I8" s="623"/>
      <c r="J8" s="623"/>
      <c r="K8" s="623"/>
      <c r="L8" s="623"/>
      <c r="M8" s="112"/>
      <c r="N8" s="8"/>
      <c r="P8" s="168"/>
      <c r="S8" s="168"/>
      <c r="U8" s="113"/>
      <c r="V8" s="113"/>
      <c r="W8" s="113"/>
      <c r="X8" s="113"/>
      <c r="Y8" s="113"/>
    </row>
    <row r="9" spans="1:25" ht="15.6" x14ac:dyDescent="0.3">
      <c r="A9" s="8"/>
      <c r="D9" s="128"/>
      <c r="E9" s="443"/>
      <c r="F9" s="130"/>
      <c r="G9" s="130"/>
      <c r="H9" s="130"/>
      <c r="I9" s="132"/>
      <c r="J9" s="132"/>
      <c r="K9" s="132"/>
      <c r="L9" s="132"/>
      <c r="M9" s="112"/>
      <c r="N9" s="8"/>
      <c r="P9" s="168"/>
      <c r="S9" s="168"/>
      <c r="U9" s="113"/>
      <c r="V9" s="113"/>
      <c r="W9" s="113"/>
      <c r="X9" s="113"/>
      <c r="Y9" s="113"/>
    </row>
    <row r="10" spans="1:25" s="113" customFormat="1" ht="24.75" customHeight="1" x14ac:dyDescent="0.25">
      <c r="A10" s="57"/>
      <c r="B10"/>
      <c r="C10"/>
      <c r="D10" s="128"/>
      <c r="E10" s="146"/>
      <c r="F10" s="131"/>
      <c r="G10" s="156" t="str">
        <f>Text!$C$283</f>
        <v>2023-24</v>
      </c>
      <c r="H10" s="157" t="str">
        <f>Text!$C$284</f>
        <v>V1</v>
      </c>
      <c r="I10" s="158" t="str">
        <f>Text!$C$286</f>
        <v>V1 Comment</v>
      </c>
      <c r="J10" s="156" t="str">
        <f>Text!$C$282</f>
        <v>2022-23</v>
      </c>
      <c r="K10" s="157" t="str">
        <f>Text!$C$285</f>
        <v>V2</v>
      </c>
      <c r="L10" s="158" t="str">
        <f>Text!$C$289</f>
        <v>V2 Comment</v>
      </c>
      <c r="N10" s="57"/>
      <c r="P10" s="112"/>
      <c r="Q10" s="112"/>
      <c r="R10" s="442" t="s">
        <v>4</v>
      </c>
      <c r="S10" s="232">
        <f>COUNTIF($K$11:$K$12,R10)+COUNTIF($H$11:$H$12,R10)</f>
        <v>2</v>
      </c>
      <c r="T10" s="112"/>
    </row>
    <row r="11" spans="1:25" s="113" customFormat="1" ht="64.5" customHeight="1" x14ac:dyDescent="0.25">
      <c r="A11" s="57"/>
      <c r="B11"/>
      <c r="C11"/>
      <c r="D11" s="133"/>
      <c r="E11" s="137" t="s">
        <v>412</v>
      </c>
      <c r="F11" s="143" t="str">
        <f>Text!C276</f>
        <v>The total number of “Active Offers” of advocacy for children, aged five and over at the start of the collection year, during the year</v>
      </c>
      <c r="G11" s="95"/>
      <c r="H11" s="162" t="str">
        <f>IF(G11&lt;&gt;"","ü",IF(I11&lt;&gt;"","!","û"))</f>
        <v>û</v>
      </c>
      <c r="I11" s="428"/>
      <c r="J11" s="318" t="e">
        <f>IF(VLOOKUP($U$4&amp;$V$4&amp;$W$4&amp;X4&amp;$Y$4,'Historic Data'!$A:$B,2,FALSE)=-999,"-",VLOOKUP($U$4&amp;$V$4&amp;$W$4&amp;X4&amp;$Y$4,'Historic Data'!$A:$B,2,FALSE))</f>
        <v>#N/A</v>
      </c>
      <c r="K11" s="162" t="str">
        <f>IF(OR(G63="",J63="-"),"ü", IF(J63="-","ü",IF(ABS(J63-G63)&lt;=50,"ü", IF(AND(G63&lt;=J63+J63*0.2,G63&gt;=J63-M74*0.2),"ü",IF($L63="","!","!")))))</f>
        <v>ü</v>
      </c>
      <c r="L11" s="428"/>
      <c r="M11" s="111"/>
      <c r="N11" s="57"/>
      <c r="R11" s="232" t="s">
        <v>3</v>
      </c>
      <c r="S11" s="232">
        <f>COUNTIF($K$11:$K$12,R11)+COUNTIF($H$11:$H$12,R11)</f>
        <v>2</v>
      </c>
    </row>
    <row r="12" spans="1:25" s="113" customFormat="1" ht="64.5" customHeight="1" x14ac:dyDescent="0.25">
      <c r="A12" s="57"/>
      <c r="B12"/>
      <c r="C12"/>
      <c r="D12" s="133"/>
      <c r="E12" s="137" t="s">
        <v>414</v>
      </c>
      <c r="F12" s="143" t="str">
        <f>Text!C277</f>
        <v>The total number “Active Offers” of advocacy for children during the year where an Independent Professional Advocate was provided</v>
      </c>
      <c r="G12" s="95"/>
      <c r="H12" s="162" t="str">
        <f>IF(AND(G12&lt;&gt;"",G12&lt;=G11),"ü",IF(I12&lt;&gt;"","!","û"))</f>
        <v>û</v>
      </c>
      <c r="I12" s="428"/>
      <c r="J12" s="318" t="e">
        <f>IF(VLOOKUP($U$4&amp;$V$4&amp;$W$4&amp;X5&amp;$Y$4,'Historic Data'!$A:$B,2,FALSE)=-999,"-",VLOOKUP($U$4&amp;$V$4&amp;$W$4&amp;X5&amp;$Y$4,'Historic Data'!$A:$B,2,FALSE))</f>
        <v>#N/A</v>
      </c>
      <c r="K12" s="162" t="str">
        <f>IF(OR(G64="",J64="-"),"ü", IF(J64="-","ü",IF(ABS(J64-G64)&lt;=50,"ü", IF(AND(G64&lt;=J64+J64*0.2,G64&gt;=J64-M75*0.2),"ü",IF($L64="","!","!")))))</f>
        <v>ü</v>
      </c>
      <c r="L12" s="428"/>
      <c r="M12" s="111"/>
      <c r="N12" s="57"/>
      <c r="R12" s="233" t="s">
        <v>7</v>
      </c>
      <c r="S12" s="232">
        <f>COUNTIF($K$11:$K$12,R12)+COUNTIF($H$11:$H$12,R12)</f>
        <v>0</v>
      </c>
    </row>
    <row r="13" spans="1:25" ht="17.25" customHeight="1" x14ac:dyDescent="0.25">
      <c r="A13" s="8"/>
      <c r="D13" s="128"/>
      <c r="E13" s="128"/>
      <c r="F13" s="112"/>
      <c r="G13" s="112"/>
      <c r="H13" s="129"/>
      <c r="I13" s="112"/>
      <c r="J13" s="112"/>
      <c r="K13" s="112"/>
      <c r="L13" s="112"/>
      <c r="M13" s="112"/>
      <c r="N13" s="8"/>
      <c r="R13" s="234" t="s">
        <v>301</v>
      </c>
      <c r="S13" s="235">
        <f>SUM(S10:S12)</f>
        <v>4</v>
      </c>
    </row>
    <row r="14" spans="1:25" ht="13.2" x14ac:dyDescent="0.25">
      <c r="A14" s="60"/>
      <c r="B14" s="60"/>
      <c r="C14" s="60"/>
      <c r="D14" s="60"/>
      <c r="E14" s="60"/>
      <c r="F14" s="8"/>
      <c r="G14" s="8"/>
      <c r="H14" s="81"/>
      <c r="I14" s="8"/>
      <c r="J14" s="8"/>
      <c r="K14" s="8"/>
      <c r="L14" s="8"/>
      <c r="M14" s="8"/>
      <c r="N14" s="8"/>
      <c r="R14" s="234" t="s">
        <v>430</v>
      </c>
      <c r="S14" s="236">
        <f>(S10+S12)/S13</f>
        <v>0.5</v>
      </c>
    </row>
    <row r="15" spans="1:25" ht="13.2" hidden="1" x14ac:dyDescent="0.25"/>
    <row r="16" spans="1:25" ht="13.2" hidden="1" x14ac:dyDescent="0.25"/>
    <row r="17" ht="13.2" hidden="1" x14ac:dyDescent="0.25"/>
    <row r="18" ht="13.2" hidden="1" x14ac:dyDescent="0.25"/>
    <row r="19" ht="13.2" hidden="1" x14ac:dyDescent="0.25"/>
    <row r="20" ht="13.2" hidden="1" x14ac:dyDescent="0.25"/>
    <row r="21" ht="13.2" hidden="1" x14ac:dyDescent="0.25"/>
    <row r="22" ht="13.2" hidden="1" x14ac:dyDescent="0.25"/>
    <row r="23" ht="13.2" hidden="1" x14ac:dyDescent="0.25"/>
    <row r="24" ht="13.2" hidden="1" x14ac:dyDescent="0.25"/>
    <row r="25" ht="13.2" hidden="1" x14ac:dyDescent="0.25"/>
    <row r="26" ht="13.2" hidden="1" x14ac:dyDescent="0.25"/>
    <row r="27" ht="13.2" hidden="1" x14ac:dyDescent="0.25"/>
    <row r="28" ht="13.2" hidden="1" x14ac:dyDescent="0.25"/>
    <row r="29" ht="13.2" hidden="1" x14ac:dyDescent="0.25"/>
    <row r="30" ht="13.2" hidden="1" x14ac:dyDescent="0.25"/>
    <row r="31" ht="13.2" hidden="1" x14ac:dyDescent="0.25"/>
    <row r="32" ht="13.2" hidden="1" x14ac:dyDescent="0.25"/>
    <row r="33" ht="13.2" hidden="1" x14ac:dyDescent="0.25"/>
    <row r="34" ht="13.2" hidden="1" x14ac:dyDescent="0.25"/>
    <row r="35" ht="13.2" hidden="1" x14ac:dyDescent="0.25"/>
    <row r="36" ht="13.2" hidden="1" x14ac:dyDescent="0.25"/>
    <row r="37" ht="13.2" hidden="1" x14ac:dyDescent="0.25"/>
    <row r="38" ht="13.2" hidden="1" x14ac:dyDescent="0.25"/>
    <row r="39" ht="13.2" hidden="1" x14ac:dyDescent="0.25"/>
    <row r="40" ht="13.2" hidden="1" x14ac:dyDescent="0.25"/>
    <row r="41" ht="13.2" hidden="1" x14ac:dyDescent="0.25"/>
    <row r="42" ht="13.2" hidden="1" x14ac:dyDescent="0.25"/>
    <row r="43" ht="13.2" hidden="1" x14ac:dyDescent="0.25"/>
    <row r="44" ht="13.2" hidden="1" x14ac:dyDescent="0.25"/>
    <row r="45" ht="13.2" hidden="1" x14ac:dyDescent="0.25"/>
    <row r="46" ht="13.2" hidden="1" x14ac:dyDescent="0.25"/>
    <row r="47" ht="13.2" hidden="1" x14ac:dyDescent="0.25"/>
    <row r="48" ht="13.2" hidden="1" x14ac:dyDescent="0.25"/>
    <row r="49" ht="13.2" hidden="1" x14ac:dyDescent="0.25"/>
    <row r="50" ht="13.2" hidden="1" x14ac:dyDescent="0.25"/>
    <row r="51" ht="13.2" hidden="1" x14ac:dyDescent="0.25"/>
    <row r="52" ht="13.2" hidden="1" x14ac:dyDescent="0.25"/>
    <row r="53" ht="13.2" hidden="1" x14ac:dyDescent="0.25"/>
    <row r="54" ht="13.2" hidden="1" x14ac:dyDescent="0.25"/>
    <row r="55" ht="13.2" hidden="1" x14ac:dyDescent="0.25"/>
    <row r="56" ht="13.2" hidden="1" x14ac:dyDescent="0.25"/>
    <row r="57" ht="13.2" hidden="1" x14ac:dyDescent="0.25"/>
    <row r="58" ht="13.2" hidden="1" x14ac:dyDescent="0.25"/>
    <row r="59" ht="13.2" hidden="1" x14ac:dyDescent="0.25"/>
    <row r="60" ht="13.2" hidden="1" x14ac:dyDescent="0.25"/>
    <row r="61" ht="13.2" hidden="1" x14ac:dyDescent="0.25"/>
    <row r="62" ht="13.2" hidden="1" x14ac:dyDescent="0.25"/>
    <row r="63" ht="13.2" hidden="1" x14ac:dyDescent="0.25"/>
    <row r="64" ht="13.2" hidden="1" x14ac:dyDescent="0.25"/>
    <row r="65" ht="13.2" hidden="1" x14ac:dyDescent="0.25"/>
    <row r="66" ht="13.2" hidden="1" x14ac:dyDescent="0.25"/>
    <row r="67" ht="13.2" hidden="1" x14ac:dyDescent="0.25"/>
    <row r="68" ht="13.2" hidden="1" x14ac:dyDescent="0.25"/>
    <row r="69" ht="13.2" hidden="1" x14ac:dyDescent="0.25"/>
    <row r="70" ht="13.2" hidden="1" x14ac:dyDescent="0.25"/>
    <row r="71" ht="13.2" hidden="1" x14ac:dyDescent="0.25"/>
    <row r="72" ht="13.2" hidden="1" x14ac:dyDescent="0.25"/>
    <row r="73" ht="13.2" hidden="1" x14ac:dyDescent="0.25"/>
    <row r="74" ht="13.2" hidden="1" x14ac:dyDescent="0.25"/>
    <row r="75" ht="13.2" hidden="1" x14ac:dyDescent="0.25"/>
    <row r="76" ht="13.2" hidden="1" x14ac:dyDescent="0.25"/>
    <row r="77" ht="13.2" hidden="1" x14ac:dyDescent="0.25"/>
    <row r="78" ht="13.2" hidden="1" x14ac:dyDescent="0.25"/>
    <row r="79" ht="13.2" hidden="1" x14ac:dyDescent="0.25"/>
    <row r="80" ht="13.2" hidden="1" x14ac:dyDescent="0.25"/>
    <row r="81" ht="13.2" hidden="1" x14ac:dyDescent="0.25"/>
    <row r="82" ht="13.2" hidden="1" x14ac:dyDescent="0.25"/>
    <row r="83" ht="13.2" hidden="1" x14ac:dyDescent="0.25"/>
    <row r="84" ht="13.2" hidden="1" x14ac:dyDescent="0.25"/>
    <row r="85" ht="13.2" hidden="1" x14ac:dyDescent="0.25"/>
    <row r="86" ht="13.2" hidden="1" x14ac:dyDescent="0.25"/>
    <row r="87" ht="13.2" hidden="1" x14ac:dyDescent="0.25"/>
    <row r="88" ht="13.2" hidden="1" x14ac:dyDescent="0.25"/>
    <row r="89" ht="13.2" hidden="1" x14ac:dyDescent="0.25"/>
    <row r="90" ht="13.2" hidden="1" x14ac:dyDescent="0.25"/>
    <row r="91" ht="13.2" hidden="1" x14ac:dyDescent="0.25"/>
    <row r="92" ht="13.2" hidden="1" x14ac:dyDescent="0.25"/>
    <row r="93" ht="13.2" hidden="1" x14ac:dyDescent="0.25"/>
    <row r="94" ht="13.2" hidden="1" x14ac:dyDescent="0.25"/>
    <row r="95" ht="13.2" hidden="1" x14ac:dyDescent="0.25"/>
    <row r="96" ht="13.2" hidden="1" x14ac:dyDescent="0.25"/>
    <row r="97" ht="13.2" hidden="1" x14ac:dyDescent="0.25"/>
    <row r="98" ht="13.2" hidden="1" x14ac:dyDescent="0.25"/>
    <row r="99" ht="13.2" hidden="1" x14ac:dyDescent="0.25"/>
    <row r="100" ht="13.2" hidden="1" x14ac:dyDescent="0.25"/>
    <row r="101" ht="13.2" hidden="1" x14ac:dyDescent="0.25"/>
    <row r="102" ht="13.2" hidden="1" x14ac:dyDescent="0.25"/>
    <row r="103" ht="13.2" hidden="1" x14ac:dyDescent="0.25"/>
    <row r="104" ht="13.2" hidden="1" x14ac:dyDescent="0.25"/>
    <row r="105" ht="13.2" hidden="1" x14ac:dyDescent="0.25"/>
    <row r="106" ht="13.2" hidden="1" x14ac:dyDescent="0.25"/>
    <row r="107" ht="13.2" hidden="1" x14ac:dyDescent="0.25"/>
    <row r="108" ht="13.2" hidden="1" x14ac:dyDescent="0.25"/>
    <row r="109" ht="13.2" hidden="1" x14ac:dyDescent="0.25"/>
    <row r="110" ht="13.2" hidden="1" x14ac:dyDescent="0.25"/>
    <row r="111" ht="13.2" hidden="1" x14ac:dyDescent="0.25"/>
    <row r="112" ht="13.2" hidden="1" x14ac:dyDescent="0.25"/>
    <row r="113" ht="13.2" hidden="1" x14ac:dyDescent="0.25"/>
    <row r="114" ht="13.2" hidden="1" x14ac:dyDescent="0.25"/>
    <row r="115" ht="13.2" hidden="1" x14ac:dyDescent="0.25"/>
    <row r="116" ht="13.2" hidden="1" x14ac:dyDescent="0.25"/>
    <row r="117" ht="13.2" hidden="1" x14ac:dyDescent="0.25"/>
    <row r="118" ht="13.2" hidden="1" x14ac:dyDescent="0.25"/>
    <row r="119" ht="13.2" hidden="1" x14ac:dyDescent="0.25"/>
    <row r="120" ht="13.2" hidden="1" x14ac:dyDescent="0.25"/>
    <row r="121" ht="13.2" hidden="1" x14ac:dyDescent="0.25"/>
    <row r="122" ht="13.2" hidden="1" x14ac:dyDescent="0.25"/>
    <row r="123" ht="13.2" hidden="1" x14ac:dyDescent="0.25"/>
    <row r="124" ht="13.2" hidden="1" x14ac:dyDescent="0.25"/>
    <row r="125" ht="13.2" hidden="1" x14ac:dyDescent="0.25"/>
    <row r="126" ht="13.2" hidden="1" x14ac:dyDescent="0.25"/>
    <row r="127" ht="13.2" hidden="1" x14ac:dyDescent="0.25"/>
    <row r="128" ht="13.2" hidden="1" x14ac:dyDescent="0.25"/>
    <row r="129" ht="13.2" hidden="1" x14ac:dyDescent="0.25"/>
    <row r="130" ht="13.2" hidden="1" x14ac:dyDescent="0.25"/>
    <row r="131" ht="13.2" hidden="1" x14ac:dyDescent="0.25"/>
    <row r="132" ht="13.2" hidden="1" x14ac:dyDescent="0.25"/>
    <row r="133" ht="13.2" hidden="1" x14ac:dyDescent="0.25"/>
    <row r="134" ht="13.2" hidden="1" x14ac:dyDescent="0.25"/>
    <row r="135" ht="13.2" hidden="1" x14ac:dyDescent="0.25"/>
  </sheetData>
  <sheetProtection algorithmName="SHA-512" hashValue="D6Ewyax4bICIRsNdKpbDIWYOx3EyZT88gHJeNRa8Tt+f7rNBiIwG6kTHJpaO7TQ1brDZFKVtxhf6MxTBzu3FaA==" saltValue="Co+pKqOKx8ftzkXCXHKhvg==" spinCount="100000" sheet="1" objects="1" scenarios="1"/>
  <mergeCells count="2">
    <mergeCell ref="E6:L6"/>
    <mergeCell ref="E8:L8"/>
  </mergeCells>
  <conditionalFormatting sqref="H11:H12">
    <cfRule type="cellIs" dxfId="30" priority="3" stopIfTrue="1" operator="equal">
      <formula>"!"</formula>
    </cfRule>
    <cfRule type="cellIs" dxfId="29" priority="4" stopIfTrue="1" operator="equal">
      <formula>"ü"</formula>
    </cfRule>
  </conditionalFormatting>
  <conditionalFormatting sqref="K11:K12">
    <cfRule type="cellIs" dxfId="28" priority="1" stopIfTrue="1" operator="equal">
      <formula>"!"</formula>
    </cfRule>
    <cfRule type="cellIs" dxfId="27" priority="2" stopIfTrue="1" operator="equal">
      <formula>"ü"</formula>
    </cfRule>
  </conditionalFormatting>
  <dataValidations count="1">
    <dataValidation allowBlank="1" showInputMessage="1" showErrorMessage="1" promptTitle="Dilysu / Validation:" prompt="Dylai'r gwerth hyn bod yn llai na neu'n hafal i CH/056._x000a__x000a_This value should be less than or equal to CH/056." sqref="H12" xr:uid="{00000000-0002-0000-0D00-000000000000}"/>
  </dataValidations>
  <hyperlinks>
    <hyperlink ref="L4" location="'CH8'!A1" display="'CH8'!A1" xr:uid="{00000000-0004-0000-0D00-000000000000}"/>
    <hyperlink ref="L5" location="Home!A1" display="Home!A1" xr:uid="{00000000-0004-0000-0D00-000001000000}"/>
  </hyperlinks>
  <pageMargins left="0.7" right="0.7" top="0.75" bottom="0.75" header="0.3" footer="0.3"/>
  <pageSetup paperSize="9" scale="69" orientation="landscape" verticalDpi="36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Z358"/>
  <sheetViews>
    <sheetView showRowColHeaders="0" zoomScale="85" zoomScaleNormal="85" workbookViewId="0">
      <selection activeCell="E8" sqref="E8"/>
    </sheetView>
  </sheetViews>
  <sheetFormatPr defaultColWidth="0" defaultRowHeight="13.2" zeroHeight="1" x14ac:dyDescent="0.25"/>
  <cols>
    <col min="1" max="1" width="3.6640625" customWidth="1"/>
    <col min="2" max="3" width="3.6640625" hidden="1" customWidth="1"/>
    <col min="4" max="4" width="4" style="59" bestFit="1" customWidth="1"/>
    <col min="5" max="5" width="10.5546875" style="61" customWidth="1"/>
    <col min="6" max="6" width="41.33203125" style="208" customWidth="1"/>
    <col min="7" max="7" width="10.33203125" style="76" customWidth="1"/>
    <col min="8" max="8" width="7.5546875" style="99" customWidth="1"/>
    <col min="9" max="9" width="27.5546875" style="99" customWidth="1"/>
    <col min="10" max="10" width="10.88671875" style="99" customWidth="1"/>
    <col min="11" max="11" width="7.5546875" style="99" customWidth="1"/>
    <col min="12" max="12" width="44.88671875" customWidth="1"/>
    <col min="13" max="14" width="4" style="112" customWidth="1"/>
    <col min="15" max="15" width="8.6640625" style="112" hidden="1" customWidth="1"/>
    <col min="16" max="16" width="5" style="112" hidden="1" customWidth="1"/>
    <col min="17" max="17" width="4.88671875" style="112" hidden="1" customWidth="1"/>
    <col min="18" max="18" width="18" style="112" hidden="1" customWidth="1"/>
    <col min="19" max="19" width="18" style="452" hidden="1" customWidth="1"/>
    <col min="20" max="20" width="9.109375" style="452" hidden="1" customWidth="1"/>
    <col min="21" max="21" width="9.44140625" style="452" hidden="1" customWidth="1"/>
    <col min="22" max="22" width="7.6640625" style="452" hidden="1" customWidth="1"/>
    <col min="23" max="23" width="8.44140625" style="452" hidden="1" customWidth="1"/>
    <col min="24" max="24" width="7.88671875" style="112" hidden="1" customWidth="1"/>
    <col min="25" max="25" width="6.5546875" style="112" hidden="1" customWidth="1"/>
    <col min="26" max="16384" width="9.109375" style="112" hidden="1"/>
  </cols>
  <sheetData>
    <row r="1" spans="1:26" x14ac:dyDescent="0.25">
      <c r="A1" s="8"/>
      <c r="D1" s="60"/>
      <c r="E1" s="145"/>
      <c r="F1" s="207"/>
      <c r="G1" s="256"/>
      <c r="H1" s="98"/>
      <c r="I1" s="98"/>
      <c r="J1" s="98"/>
      <c r="K1" s="98"/>
      <c r="L1" s="8"/>
      <c r="M1" s="8"/>
      <c r="N1" s="8"/>
    </row>
    <row r="2" spans="1:26" ht="6.75" customHeight="1" x14ac:dyDescent="0.25">
      <c r="A2" s="8"/>
      <c r="D2" s="128"/>
      <c r="E2" s="215"/>
      <c r="F2" s="213"/>
      <c r="G2" s="168"/>
      <c r="H2" s="216"/>
      <c r="I2" s="216"/>
      <c r="J2" s="216"/>
      <c r="K2" s="216"/>
      <c r="L2" s="112"/>
      <c r="N2" s="8"/>
    </row>
    <row r="3" spans="1:26" ht="39" customHeight="1" x14ac:dyDescent="0.3">
      <c r="A3" s="8"/>
      <c r="D3" s="128"/>
      <c r="E3" s="625" t="str">
        <f>Text!C280</f>
        <v>Children: Social Services Performance and Improvement Framework, 2023-24</v>
      </c>
      <c r="F3" s="625"/>
      <c r="G3" s="625"/>
      <c r="H3" s="625"/>
      <c r="I3" s="352"/>
      <c r="J3" s="352"/>
      <c r="K3" s="352"/>
      <c r="L3" s="353" t="str">
        <f>Home!R20</f>
        <v>Please select</v>
      </c>
      <c r="M3" s="114"/>
      <c r="N3" s="8"/>
      <c r="O3" s="238"/>
      <c r="U3" s="419" t="s">
        <v>26</v>
      </c>
      <c r="V3" s="419" t="s">
        <v>27</v>
      </c>
      <c r="W3" s="419" t="s">
        <v>425</v>
      </c>
      <c r="X3" s="419" t="s">
        <v>426</v>
      </c>
      <c r="Y3" s="419" t="s">
        <v>427</v>
      </c>
    </row>
    <row r="4" spans="1:26" ht="17.399999999999999" x14ac:dyDescent="0.3">
      <c r="A4" s="8"/>
      <c r="D4" s="128"/>
      <c r="E4" s="352"/>
      <c r="F4" s="352"/>
      <c r="G4" s="352"/>
      <c r="H4" s="352"/>
      <c r="I4" s="352"/>
      <c r="J4" s="352"/>
      <c r="K4" s="352"/>
      <c r="L4" s="354" t="str">
        <f>Guidetext!$C$21</f>
        <v>Back to Home Page</v>
      </c>
      <c r="M4" s="114"/>
      <c r="N4" s="8"/>
      <c r="O4" s="238"/>
      <c r="U4" s="419">
        <v>202223</v>
      </c>
      <c r="V4" s="419">
        <f>Home!$Q$20</f>
        <v>0</v>
      </c>
      <c r="W4" s="419">
        <v>29</v>
      </c>
      <c r="X4" s="419">
        <v>1</v>
      </c>
      <c r="Y4" s="419">
        <v>1</v>
      </c>
      <c r="Z4" s="446"/>
    </row>
    <row r="5" spans="1:26" ht="16.8" x14ac:dyDescent="0.3">
      <c r="A5" s="8"/>
      <c r="D5" s="128"/>
      <c r="E5" s="225" t="str">
        <f>Text!C241</f>
        <v>Table 8: Young Carers</v>
      </c>
      <c r="F5" s="230"/>
      <c r="G5" s="260"/>
      <c r="H5" s="230"/>
      <c r="I5" s="230"/>
      <c r="J5" s="230"/>
      <c r="K5" s="230"/>
      <c r="L5" s="115"/>
      <c r="M5" s="115"/>
      <c r="N5" s="8"/>
      <c r="O5" s="239"/>
      <c r="U5" s="451"/>
      <c r="V5" s="451"/>
      <c r="W5" s="451">
        <v>30</v>
      </c>
      <c r="X5" s="451">
        <v>2</v>
      </c>
      <c r="Z5" s="446"/>
    </row>
    <row r="6" spans="1:26" ht="16.8" x14ac:dyDescent="0.3">
      <c r="A6" s="8"/>
      <c r="D6" s="128"/>
      <c r="E6" s="230"/>
      <c r="F6" s="230"/>
      <c r="G6" s="260"/>
      <c r="H6" s="230"/>
      <c r="I6" s="230"/>
      <c r="J6" s="230"/>
      <c r="K6" s="230"/>
      <c r="L6" s="115"/>
      <c r="M6" s="115"/>
      <c r="N6" s="8"/>
      <c r="O6" s="239"/>
      <c r="U6" s="451"/>
      <c r="V6" s="451"/>
      <c r="W6" s="451">
        <v>31</v>
      </c>
      <c r="X6" s="451">
        <v>3</v>
      </c>
      <c r="Z6" s="446"/>
    </row>
    <row r="7" spans="1:26" ht="31.5" customHeight="1" x14ac:dyDescent="0.25">
      <c r="A7" s="8"/>
      <c r="D7" s="128"/>
      <c r="E7" s="600" t="str">
        <f>Text!$C$290</f>
        <v>V2: Please use the comments boxes to explain any increases or decreases above 20% when comparing 2023-24 data with 2022-23 data.</v>
      </c>
      <c r="F7" s="600"/>
      <c r="G7" s="600"/>
      <c r="H7" s="600"/>
      <c r="I7" s="600"/>
      <c r="J7" s="600"/>
      <c r="K7" s="600"/>
      <c r="L7" s="600"/>
      <c r="M7" s="115"/>
      <c r="N7" s="8"/>
      <c r="O7" s="239"/>
      <c r="U7" s="451"/>
      <c r="V7" s="451"/>
      <c r="W7" s="451">
        <v>32</v>
      </c>
      <c r="X7" s="451">
        <v>4</v>
      </c>
      <c r="Z7" s="446"/>
    </row>
    <row r="8" spans="1:26" ht="16.8" x14ac:dyDescent="0.3">
      <c r="A8" s="8"/>
      <c r="D8" s="128"/>
      <c r="E8" s="230"/>
      <c r="F8" s="230"/>
      <c r="G8" s="260"/>
      <c r="H8" s="230"/>
      <c r="I8" s="230"/>
      <c r="J8" s="230"/>
      <c r="K8" s="230"/>
      <c r="L8" s="115"/>
      <c r="M8" s="115"/>
      <c r="N8" s="8"/>
      <c r="O8" s="239"/>
      <c r="U8" s="451"/>
      <c r="V8" s="451"/>
      <c r="W8" s="451">
        <v>33</v>
      </c>
      <c r="X8" s="451">
        <v>5</v>
      </c>
      <c r="Z8" s="446"/>
    </row>
    <row r="9" spans="1:26" ht="15.6" x14ac:dyDescent="0.3">
      <c r="A9" s="8"/>
      <c r="D9" s="128"/>
      <c r="E9" s="626" t="str">
        <f>Text!C246</f>
        <v>Information, Advice and Assistance (Referrals)</v>
      </c>
      <c r="F9" s="626"/>
      <c r="G9" s="626"/>
      <c r="H9" s="626"/>
      <c r="I9" s="440"/>
      <c r="J9" s="440"/>
      <c r="K9" s="440"/>
      <c r="L9" s="116"/>
      <c r="M9" s="116"/>
      <c r="N9" s="8"/>
      <c r="O9" s="240"/>
      <c r="U9" s="451"/>
      <c r="V9" s="451"/>
      <c r="W9" s="451">
        <v>34</v>
      </c>
      <c r="X9" s="451">
        <v>6</v>
      </c>
      <c r="Z9" s="446"/>
    </row>
    <row r="10" spans="1:26" ht="15.6" x14ac:dyDescent="0.3">
      <c r="A10" s="8"/>
      <c r="D10" s="128"/>
      <c r="E10" s="225"/>
      <c r="F10" s="225"/>
      <c r="G10" s="122"/>
      <c r="H10" s="225"/>
      <c r="I10" s="225"/>
      <c r="J10" s="225"/>
      <c r="K10" s="225"/>
      <c r="L10" s="116"/>
      <c r="M10" s="116"/>
      <c r="N10" s="8"/>
      <c r="O10" s="240"/>
      <c r="P10" s="240"/>
      <c r="Q10" s="240"/>
      <c r="R10" s="240"/>
      <c r="U10" s="451"/>
      <c r="V10" s="451"/>
      <c r="X10" s="451">
        <v>7</v>
      </c>
      <c r="Z10" s="446"/>
    </row>
    <row r="11" spans="1:26" s="113" customFormat="1" ht="24" customHeight="1" x14ac:dyDescent="0.25">
      <c r="A11" s="57"/>
      <c r="B11" s="58"/>
      <c r="C11" s="58"/>
      <c r="D11" s="136"/>
      <c r="E11" s="141"/>
      <c r="F11" s="170"/>
      <c r="G11" s="156" t="str">
        <f>Text!$C$283</f>
        <v>2023-24</v>
      </c>
      <c r="H11" s="157" t="str">
        <f>Text!$C$284</f>
        <v>V1</v>
      </c>
      <c r="I11" s="158" t="str">
        <f>Text!$C$286</f>
        <v>V1 Comment</v>
      </c>
      <c r="J11" s="156" t="str">
        <f>Text!$C$282</f>
        <v>2022-23</v>
      </c>
      <c r="K11" s="157" t="str">
        <f>Text!$C$285</f>
        <v>V2</v>
      </c>
      <c r="L11" s="158" t="str">
        <f>Text!$C$289</f>
        <v>V2 Comment</v>
      </c>
      <c r="M11" s="117"/>
      <c r="N11" s="8"/>
      <c r="O11" s="117"/>
      <c r="P11" s="233" t="s">
        <v>3</v>
      </c>
      <c r="Q11" s="232">
        <f>COUNTIF($K$12:$K$73,P11)+COUNTIF($H$12:$H$73,P11)</f>
        <v>34</v>
      </c>
      <c r="U11" s="451"/>
      <c r="V11" s="451"/>
      <c r="X11" s="451">
        <v>8</v>
      </c>
      <c r="Z11" s="446"/>
    </row>
    <row r="12" spans="1:26" ht="83.25" customHeight="1" x14ac:dyDescent="0.25">
      <c r="A12" s="8"/>
      <c r="D12" s="215"/>
      <c r="E12" s="137" t="s">
        <v>437</v>
      </c>
      <c r="F12" s="138" t="str">
        <f>Text!C191</f>
        <v>The total number of contacts to statutory social services by young carers or professionals contacting the service on their behalf received during the year</v>
      </c>
      <c r="G12" s="161"/>
      <c r="H12" s="162" t="str">
        <f>IF(G12&lt;&gt;"","ü",IF(I12&lt;&gt;"","!","û"))</f>
        <v>û</v>
      </c>
      <c r="I12" s="428"/>
      <c r="J12" s="318" t="e">
        <f>IF(VLOOKUP($U$4&amp;$V$4&amp;$W$4&amp;X4&amp;$Y$4,'Historic Data'!$A:$B,2,FALSE)=-999,"-",VLOOKUP($U$4&amp;$V$4&amp;$W$4&amp;X4&amp;$Y$4,'Historic Data'!$A:$B,2,FALSE))</f>
        <v>#N/A</v>
      </c>
      <c r="K12" s="162" t="e">
        <f>IF(OR(G12="",J12="-"),"ü",IF(AND(G12&lt;=J12+J12*0.2,G12&gt;=J12-J12*0.2),"ü",IF($L12="","!","!")))</f>
        <v>#N/A</v>
      </c>
      <c r="L12" s="428"/>
      <c r="M12" s="324"/>
      <c r="N12" s="8"/>
      <c r="O12" s="119"/>
      <c r="P12" s="233" t="s">
        <v>7</v>
      </c>
      <c r="Q12" s="232">
        <f>COUNTIF($K$12:$K$73,P12)+COUNTIF($H$12:$H$73,P12)</f>
        <v>0</v>
      </c>
      <c r="U12" s="451"/>
      <c r="V12" s="451"/>
      <c r="W12" s="451"/>
      <c r="X12" s="451">
        <v>9</v>
      </c>
      <c r="Z12" s="446"/>
    </row>
    <row r="13" spans="1:26" ht="54" customHeight="1" x14ac:dyDescent="0.25">
      <c r="A13" s="8"/>
      <c r="D13" s="215"/>
      <c r="E13" s="137" t="s">
        <v>438</v>
      </c>
      <c r="F13" s="138" t="str">
        <f>Text!C192</f>
        <v>The number of contacts by young carers received by statutory Social Services during the year where advice or assistance was provided</v>
      </c>
      <c r="G13" s="161"/>
      <c r="H13" s="162" t="str">
        <f>IF(AND(G13&lt;&gt;"",G13&lt;=G12),"ü",IF(I13&lt;&gt;"","!","û"))</f>
        <v>û</v>
      </c>
      <c r="I13" s="428"/>
      <c r="J13" s="318" t="e">
        <f>IF(VLOOKUP($U$4&amp;$V$4&amp;$W$4&amp;X5&amp;$Y$4,'Historic Data'!$A:$B,2,FALSE)=-999,"-",VLOOKUP($U$4&amp;$V$4&amp;$W$4&amp;X5&amp;$Y$4,'Historic Data'!$A:$B,2,FALSE))</f>
        <v>#N/A</v>
      </c>
      <c r="K13" s="162" t="e">
        <f>IF(OR(G13="",J13="-"),"ü",IF(AND(G13&lt;=J13+J13*0.2,G13&gt;=J13-J13*0.2),"ü",IF($L13="","!","!")))</f>
        <v>#N/A</v>
      </c>
      <c r="L13" s="428"/>
      <c r="M13" s="324"/>
      <c r="N13" s="8"/>
      <c r="O13" s="119"/>
      <c r="P13" s="232" t="s">
        <v>4</v>
      </c>
      <c r="Q13" s="232">
        <f>COUNTIF($K$12:$K$73,P13)+COUNTIF($H$12:$H$73,P13)</f>
        <v>2</v>
      </c>
      <c r="U13" s="451"/>
      <c r="V13" s="451"/>
      <c r="W13" s="451"/>
      <c r="X13" s="451">
        <v>10</v>
      </c>
      <c r="Z13" s="446"/>
    </row>
    <row r="14" spans="1:26" s="113" customFormat="1" x14ac:dyDescent="0.25">
      <c r="A14" s="57"/>
      <c r="B14" s="58"/>
      <c r="C14" s="74"/>
      <c r="D14" s="215"/>
      <c r="E14" s="120"/>
      <c r="F14" s="123"/>
      <c r="G14" s="141"/>
      <c r="H14" s="120"/>
      <c r="I14" s="120"/>
      <c r="J14" s="120"/>
      <c r="K14" s="120"/>
      <c r="L14" s="120"/>
      <c r="M14" s="120"/>
      <c r="N14" s="8"/>
      <c r="O14" s="120"/>
      <c r="P14" s="234" t="s">
        <v>301</v>
      </c>
      <c r="Q14" s="235">
        <f>SUM(Q11:Q13)</f>
        <v>36</v>
      </c>
      <c r="U14" s="451"/>
      <c r="V14" s="451"/>
      <c r="W14" s="451"/>
      <c r="X14" s="451">
        <v>11</v>
      </c>
      <c r="Z14" s="446"/>
    </row>
    <row r="15" spans="1:26" s="113" customFormat="1" ht="13.8" x14ac:dyDescent="0.25">
      <c r="A15" s="57"/>
      <c r="B15" s="58"/>
      <c r="C15" s="74"/>
      <c r="D15" s="215"/>
      <c r="E15" s="600" t="str">
        <f>Text!C193</f>
        <v>CA/013: The number of contacts received for young carers by statutory children’s services during the year received from:</v>
      </c>
      <c r="F15" s="600"/>
      <c r="G15" s="600"/>
      <c r="H15" s="600"/>
      <c r="I15" s="600"/>
      <c r="J15" s="600"/>
      <c r="K15" s="600"/>
      <c r="L15" s="600"/>
      <c r="M15" s="122"/>
      <c r="N15" s="8"/>
      <c r="O15" s="122"/>
      <c r="P15" s="234" t="s">
        <v>430</v>
      </c>
      <c r="Q15" s="236">
        <f>SUM(Q12:Q13)/Q14</f>
        <v>5.5555555555555552E-2</v>
      </c>
      <c r="U15" s="451"/>
      <c r="V15" s="451"/>
      <c r="W15" s="451"/>
      <c r="X15" s="451">
        <v>12</v>
      </c>
      <c r="Z15" s="446"/>
    </row>
    <row r="16" spans="1:26" s="113" customFormat="1" x14ac:dyDescent="0.25">
      <c r="A16" s="57"/>
      <c r="B16" s="58"/>
      <c r="C16" s="74"/>
      <c r="D16" s="215"/>
      <c r="E16" s="217"/>
      <c r="F16" s="218"/>
      <c r="G16" s="261"/>
      <c r="H16" s="219"/>
      <c r="I16" s="219"/>
      <c r="J16" s="219"/>
      <c r="K16" s="219"/>
      <c r="L16" s="121"/>
      <c r="M16" s="121"/>
      <c r="N16" s="8"/>
      <c r="O16" s="121"/>
      <c r="P16" s="111"/>
      <c r="Q16" s="112"/>
      <c r="U16" s="451"/>
      <c r="V16" s="451"/>
      <c r="W16" s="451"/>
      <c r="X16" s="451">
        <v>13</v>
      </c>
      <c r="Z16" s="446"/>
    </row>
    <row r="17" spans="1:26" s="113" customFormat="1" ht="24" customHeight="1" x14ac:dyDescent="0.25">
      <c r="A17" s="57"/>
      <c r="B17" s="58"/>
      <c r="C17" s="74"/>
      <c r="D17" s="220"/>
      <c r="E17" s="221"/>
      <c r="F17" s="222"/>
      <c r="G17" s="156" t="str">
        <f>Text!$C$283</f>
        <v>2023-24</v>
      </c>
      <c r="H17" s="157" t="str">
        <f>Text!$C$284</f>
        <v>V1</v>
      </c>
      <c r="I17" s="158" t="str">
        <f>Text!$C$286</f>
        <v>V1 Comment</v>
      </c>
      <c r="J17" s="156" t="str">
        <f>Text!$C$282</f>
        <v>2022-23</v>
      </c>
      <c r="K17" s="157" t="str">
        <f>Text!$C$285</f>
        <v>V2</v>
      </c>
      <c r="L17" s="158" t="str">
        <f>Text!$C$289</f>
        <v>V2 Comment</v>
      </c>
      <c r="M17" s="117"/>
      <c r="N17" s="8"/>
      <c r="O17" s="117"/>
      <c r="P17" s="118"/>
      <c r="U17" s="451"/>
      <c r="V17" s="451"/>
      <c r="W17" s="451"/>
      <c r="X17" s="451">
        <v>14</v>
      </c>
      <c r="Z17" s="446"/>
    </row>
    <row r="18" spans="1:26" s="211" customFormat="1" ht="21.75" customHeight="1" x14ac:dyDescent="0.2">
      <c r="A18" s="209"/>
      <c r="B18" s="109"/>
      <c r="C18" s="74"/>
      <c r="D18" s="215"/>
      <c r="E18" s="137" t="s">
        <v>439</v>
      </c>
      <c r="F18" s="210" t="str">
        <f>Text!C194</f>
        <v>Self</v>
      </c>
      <c r="G18" s="161"/>
      <c r="H18" s="162" t="str">
        <f>IF(G18&lt;&gt;"","ü",IF(I18&lt;&gt;"","!","û"))</f>
        <v>û</v>
      </c>
      <c r="I18" s="428"/>
      <c r="J18" s="318" t="e">
        <f>IF(VLOOKUP($U$4&amp;$V$4&amp;$W$5&amp;X4&amp;$Y$4,'Historic Data'!$A:$B,2,FALSE)=-999,"-",VLOOKUP($U$4&amp;$V$4&amp;$W$5&amp;X4&amp;$Y$4,'Historic Data'!$A:$B,2,FALSE))</f>
        <v>#N/A</v>
      </c>
      <c r="K18" s="162" t="e">
        <f>IF(OR(G18="",J18="-"),"ü",IF(AND(G18&lt;=J18+J18*0.2,G18&gt;=J18-J18*0.2),"ü",IF($L18="","!","!")))</f>
        <v>#N/A</v>
      </c>
      <c r="L18" s="428"/>
      <c r="M18" s="325"/>
      <c r="N18" s="207"/>
      <c r="O18" s="110"/>
      <c r="P18" s="241"/>
      <c r="Q18" s="113"/>
      <c r="U18" s="451"/>
      <c r="V18" s="451"/>
      <c r="W18" s="451"/>
      <c r="X18" s="451">
        <v>15</v>
      </c>
      <c r="Z18" s="446"/>
    </row>
    <row r="19" spans="1:26" s="211" customFormat="1" ht="21.75" customHeight="1" x14ac:dyDescent="0.25">
      <c r="A19" s="209"/>
      <c r="B19" s="109"/>
      <c r="C19" s="74"/>
      <c r="D19" s="215"/>
      <c r="E19" s="137" t="s">
        <v>440</v>
      </c>
      <c r="F19" s="210" t="str">
        <f>Text!C195</f>
        <v>Relative</v>
      </c>
      <c r="G19" s="161"/>
      <c r="H19" s="162" t="str">
        <f t="shared" ref="H19:H34" si="0">IF(G19&lt;&gt;"","ü",IF(I19&lt;&gt;"","!","û"))</f>
        <v>û</v>
      </c>
      <c r="I19" s="428"/>
      <c r="J19" s="318" t="e">
        <f>IF(VLOOKUP($U$4&amp;$V$4&amp;$W$5&amp;X5&amp;$Y$4,'Historic Data'!$A:$B,2,FALSE)=-999,"-",VLOOKUP($U$4&amp;$V$4&amp;$W$5&amp;X5&amp;$Y$4,'Historic Data'!$A:$B,2,FALSE))</f>
        <v>#N/A</v>
      </c>
      <c r="K19" s="162" t="e">
        <f t="shared" ref="K19:K35" si="1">IF(OR(G19="",J19="-"),"ü",IF(AND(G19&lt;=J19+J19*0.2,G19&gt;=J19-J19*0.2),"ü",IF($L19="","!","!")))</f>
        <v>#N/A</v>
      </c>
      <c r="L19" s="428"/>
      <c r="M19" s="325"/>
      <c r="N19" s="207"/>
      <c r="O19" s="110"/>
      <c r="P19" s="242"/>
      <c r="Q19" s="113"/>
      <c r="U19" s="451"/>
      <c r="V19" s="451"/>
      <c r="W19" s="451"/>
      <c r="X19" s="451">
        <v>16</v>
      </c>
      <c r="Z19" s="446"/>
    </row>
    <row r="20" spans="1:26" s="211" customFormat="1" ht="21.75" customHeight="1" x14ac:dyDescent="0.25">
      <c r="A20" s="209"/>
      <c r="B20" s="109"/>
      <c r="C20" s="74"/>
      <c r="D20" s="215"/>
      <c r="E20" s="137" t="s">
        <v>441</v>
      </c>
      <c r="F20" s="210" t="str">
        <f>Text!C196</f>
        <v>Friend or neighbour</v>
      </c>
      <c r="G20" s="161"/>
      <c r="H20" s="162" t="str">
        <f t="shared" si="0"/>
        <v>û</v>
      </c>
      <c r="I20" s="428"/>
      <c r="J20" s="318" t="e">
        <f>IF(VLOOKUP($U$4&amp;$V$4&amp;$W$5&amp;X6&amp;$Y$4,'Historic Data'!$A:$B,2,FALSE)=-999,"-",VLOOKUP($U$4&amp;$V$4&amp;$W$5&amp;X6&amp;$Y$4,'Historic Data'!$A:$B,2,FALSE))</f>
        <v>#N/A</v>
      </c>
      <c r="K20" s="162" t="e">
        <f t="shared" si="1"/>
        <v>#N/A</v>
      </c>
      <c r="L20" s="428"/>
      <c r="M20" s="325"/>
      <c r="N20" s="207"/>
      <c r="O20" s="110"/>
      <c r="P20" s="242"/>
      <c r="Q20" s="113"/>
      <c r="U20" s="451"/>
      <c r="V20" s="451"/>
      <c r="W20" s="451"/>
      <c r="X20" s="451">
        <v>17</v>
      </c>
      <c r="Z20" s="446"/>
    </row>
    <row r="21" spans="1:26" s="211" customFormat="1" ht="21.75" customHeight="1" x14ac:dyDescent="0.25">
      <c r="A21" s="209"/>
      <c r="B21" s="109"/>
      <c r="C21" s="74"/>
      <c r="D21" s="215"/>
      <c r="E21" s="137" t="s">
        <v>442</v>
      </c>
      <c r="F21" s="210" t="str">
        <f>Text!C197</f>
        <v>Early intervention prevention service (Step-up)</v>
      </c>
      <c r="G21" s="161"/>
      <c r="H21" s="162" t="str">
        <f t="shared" si="0"/>
        <v>û</v>
      </c>
      <c r="I21" s="428"/>
      <c r="J21" s="318" t="e">
        <f>IF(VLOOKUP($U$4&amp;$V$4&amp;$W$5&amp;X7&amp;$Y$4,'Historic Data'!$A:$B,2,FALSE)=-999,"-",VLOOKUP($U$4&amp;$V$4&amp;$W$5&amp;X7&amp;$Y$4,'Historic Data'!$A:$B,2,FALSE))</f>
        <v>#N/A</v>
      </c>
      <c r="K21" s="162" t="e">
        <f t="shared" si="1"/>
        <v>#N/A</v>
      </c>
      <c r="L21" s="428"/>
      <c r="M21" s="325"/>
      <c r="N21" s="207"/>
      <c r="O21" s="110"/>
      <c r="P21" s="212"/>
      <c r="Q21" s="213"/>
      <c r="U21" s="451"/>
      <c r="V21" s="451"/>
      <c r="W21" s="451"/>
      <c r="X21" s="451">
        <v>18</v>
      </c>
      <c r="Z21" s="446"/>
    </row>
    <row r="22" spans="1:26" s="211" customFormat="1" ht="21.75" customHeight="1" x14ac:dyDescent="0.25">
      <c r="A22" s="209"/>
      <c r="B22" s="109"/>
      <c r="C22" s="74"/>
      <c r="D22" s="215"/>
      <c r="E22" s="137" t="s">
        <v>443</v>
      </c>
      <c r="F22" s="210" t="str">
        <f>Text!C198</f>
        <v>Health</v>
      </c>
      <c r="G22" s="161"/>
      <c r="H22" s="162" t="str">
        <f t="shared" si="0"/>
        <v>û</v>
      </c>
      <c r="I22" s="428"/>
      <c r="J22" s="318" t="e">
        <f>IF(VLOOKUP($U$4&amp;$V$4&amp;$W$5&amp;X8&amp;$Y$4,'Historic Data'!$A:$B,2,FALSE)=-999,"-",VLOOKUP($U$4&amp;$V$4&amp;$W$5&amp;X8&amp;$Y$4,'Historic Data'!$A:$B,2,FALSE))</f>
        <v>#N/A</v>
      </c>
      <c r="K22" s="162" t="e">
        <f t="shared" si="1"/>
        <v>#N/A</v>
      </c>
      <c r="L22" s="428"/>
      <c r="M22" s="325"/>
      <c r="N22" s="207"/>
      <c r="O22" s="110"/>
      <c r="P22" s="212"/>
      <c r="Q22" s="213"/>
      <c r="U22" s="451"/>
      <c r="V22" s="451"/>
      <c r="W22" s="451"/>
      <c r="X22" s="451">
        <v>99</v>
      </c>
      <c r="Z22" s="446"/>
    </row>
    <row r="23" spans="1:26" s="211" customFormat="1" ht="21.75" customHeight="1" x14ac:dyDescent="0.25">
      <c r="A23" s="209"/>
      <c r="B23" s="109"/>
      <c r="C23" s="74"/>
      <c r="D23" s="215"/>
      <c r="E23" s="137" t="s">
        <v>444</v>
      </c>
      <c r="F23" s="210" t="str">
        <f>Text!C199</f>
        <v>Education</v>
      </c>
      <c r="G23" s="161"/>
      <c r="H23" s="162" t="str">
        <f t="shared" si="0"/>
        <v>û</v>
      </c>
      <c r="I23" s="428"/>
      <c r="J23" s="318" t="e">
        <f>IF(VLOOKUP($U$4&amp;$V$4&amp;$W$5&amp;X9&amp;$Y$4,'Historic Data'!$A:$B,2,FALSE)=-999,"-",VLOOKUP($U$4&amp;$V$4&amp;$W$5&amp;X9&amp;$Y$4,'Historic Data'!$A:$B,2,FALSE))</f>
        <v>#N/A</v>
      </c>
      <c r="K23" s="162" t="e">
        <f t="shared" si="1"/>
        <v>#N/A</v>
      </c>
      <c r="L23" s="428"/>
      <c r="M23" s="325"/>
      <c r="N23" s="207"/>
      <c r="O23" s="110"/>
      <c r="P23" s="212"/>
      <c r="Q23" s="213"/>
      <c r="U23" s="451"/>
      <c r="V23" s="451"/>
      <c r="W23" s="451"/>
      <c r="Z23" s="446"/>
    </row>
    <row r="24" spans="1:26" s="211" customFormat="1" ht="21.75" customHeight="1" x14ac:dyDescent="0.25">
      <c r="A24" s="209"/>
      <c r="B24" s="109"/>
      <c r="C24" s="74"/>
      <c r="D24" s="215"/>
      <c r="E24" s="137" t="s">
        <v>445</v>
      </c>
      <c r="F24" s="210" t="str">
        <f>Text!C200</f>
        <v>Housing</v>
      </c>
      <c r="G24" s="161"/>
      <c r="H24" s="162" t="str">
        <f t="shared" si="0"/>
        <v>û</v>
      </c>
      <c r="I24" s="428"/>
      <c r="J24" s="318" t="e">
        <f>IF(VLOOKUP($U$4&amp;$V$4&amp;$W$5&amp;X10&amp;$Y$4,'Historic Data'!$A:$B,2,FALSE)=-999,"-",VLOOKUP($U$4&amp;$V$4&amp;$W$5&amp;X10&amp;$Y$4,'Historic Data'!$A:$B,2,FALSE))</f>
        <v>#N/A</v>
      </c>
      <c r="K24" s="162" t="e">
        <f t="shared" si="1"/>
        <v>#N/A</v>
      </c>
      <c r="L24" s="428"/>
      <c r="M24" s="325"/>
      <c r="N24" s="207"/>
      <c r="O24" s="110"/>
      <c r="P24" s="212"/>
      <c r="Q24" s="213"/>
      <c r="U24" s="451"/>
      <c r="V24" s="451"/>
      <c r="W24" s="451"/>
      <c r="Z24" s="446"/>
    </row>
    <row r="25" spans="1:26" s="211" customFormat="1" ht="21.75" customHeight="1" x14ac:dyDescent="0.25">
      <c r="A25" s="209"/>
      <c r="B25" s="109"/>
      <c r="C25" s="74"/>
      <c r="D25" s="215"/>
      <c r="E25" s="137" t="s">
        <v>446</v>
      </c>
      <c r="F25" s="210" t="str">
        <f>Text!C201</f>
        <v>Police</v>
      </c>
      <c r="G25" s="161"/>
      <c r="H25" s="162" t="str">
        <f t="shared" si="0"/>
        <v>û</v>
      </c>
      <c r="I25" s="428"/>
      <c r="J25" s="318" t="e">
        <f>IF(VLOOKUP($U$4&amp;$V$4&amp;$W$5&amp;X11&amp;$Y$4,'Historic Data'!$A:$B,2,FALSE)=-999,"-",VLOOKUP($U$4&amp;$V$4&amp;$W$5&amp;X11&amp;$Y$4,'Historic Data'!$A:$B,2,FALSE))</f>
        <v>#N/A</v>
      </c>
      <c r="K25" s="162" t="e">
        <f t="shared" si="1"/>
        <v>#N/A</v>
      </c>
      <c r="L25" s="428"/>
      <c r="M25" s="325"/>
      <c r="N25" s="207"/>
      <c r="O25" s="110"/>
      <c r="P25" s="212"/>
      <c r="Q25" s="213"/>
      <c r="U25" s="451"/>
      <c r="V25" s="451"/>
      <c r="W25" s="451"/>
      <c r="X25" s="451"/>
      <c r="Y25" s="450"/>
      <c r="Z25" s="446"/>
    </row>
    <row r="26" spans="1:26" s="211" customFormat="1" ht="21.75" customHeight="1" x14ac:dyDescent="0.25">
      <c r="A26" s="209"/>
      <c r="B26" s="109"/>
      <c r="C26" s="74"/>
      <c r="D26" s="215"/>
      <c r="E26" s="137" t="s">
        <v>447</v>
      </c>
      <c r="F26" s="210" t="str">
        <f>Text!C202</f>
        <v>Probation</v>
      </c>
      <c r="G26" s="161"/>
      <c r="H26" s="162" t="str">
        <f t="shared" si="0"/>
        <v>û</v>
      </c>
      <c r="I26" s="428"/>
      <c r="J26" s="318" t="e">
        <f>IF(VLOOKUP($U$4&amp;$V$4&amp;$W$5&amp;X12&amp;$Y$4,'Historic Data'!$A:$B,2,FALSE)=-999,"-",VLOOKUP($U$4&amp;$V$4&amp;$W$5&amp;X12&amp;$Y$4,'Historic Data'!$A:$B,2,FALSE))</f>
        <v>#N/A</v>
      </c>
      <c r="K26" s="162" t="e">
        <f t="shared" si="1"/>
        <v>#N/A</v>
      </c>
      <c r="L26" s="428"/>
      <c r="M26" s="325"/>
      <c r="N26" s="207"/>
      <c r="O26" s="110"/>
      <c r="P26" s="212"/>
      <c r="Q26" s="213"/>
      <c r="S26" s="451"/>
      <c r="T26" s="451"/>
      <c r="U26" s="451"/>
      <c r="V26" s="451"/>
      <c r="W26" s="450"/>
      <c r="X26" s="446"/>
    </row>
    <row r="27" spans="1:26" s="211" customFormat="1" ht="21.75" customHeight="1" x14ac:dyDescent="0.25">
      <c r="A27" s="209"/>
      <c r="B27" s="109"/>
      <c r="C27" s="74"/>
      <c r="D27" s="215"/>
      <c r="E27" s="137" t="s">
        <v>448</v>
      </c>
      <c r="F27" s="210" t="str">
        <f>Text!C203</f>
        <v>Third Sector Organisation</v>
      </c>
      <c r="G27" s="161"/>
      <c r="H27" s="162" t="str">
        <f t="shared" si="0"/>
        <v>û</v>
      </c>
      <c r="I27" s="428"/>
      <c r="J27" s="318" t="e">
        <f>IF(VLOOKUP($U$4&amp;$V$4&amp;$W$5&amp;X13&amp;$Y$4,'Historic Data'!$A:$B,2,FALSE)=-999,"-",VLOOKUP($U$4&amp;$V$4&amp;$W$5&amp;X13&amp;$Y$4,'Historic Data'!$A:$B,2,FALSE))</f>
        <v>#N/A</v>
      </c>
      <c r="K27" s="162" t="e">
        <f t="shared" si="1"/>
        <v>#N/A</v>
      </c>
      <c r="L27" s="428"/>
      <c r="M27" s="325"/>
      <c r="N27" s="207"/>
      <c r="O27" s="110"/>
      <c r="P27" s="212"/>
      <c r="Q27" s="213"/>
      <c r="S27" s="451"/>
      <c r="T27" s="451"/>
      <c r="U27" s="451"/>
      <c r="V27" s="450"/>
      <c r="W27" s="451"/>
      <c r="X27" s="446"/>
    </row>
    <row r="28" spans="1:26" s="211" customFormat="1" ht="21.75" customHeight="1" x14ac:dyDescent="0.25">
      <c r="A28" s="209"/>
      <c r="B28" s="109"/>
      <c r="C28" s="74"/>
      <c r="D28" s="215"/>
      <c r="E28" s="137" t="s">
        <v>449</v>
      </c>
      <c r="F28" s="210" t="str">
        <f>Text!C204</f>
        <v>Local Authority</v>
      </c>
      <c r="G28" s="161"/>
      <c r="H28" s="162" t="str">
        <f t="shared" si="0"/>
        <v>û</v>
      </c>
      <c r="I28" s="428"/>
      <c r="J28" s="318" t="e">
        <f>IF(VLOOKUP($U$4&amp;$V$4&amp;$W$5&amp;X14&amp;$Y$4,'Historic Data'!$A:$B,2,FALSE)=-999,"-",VLOOKUP($U$4&amp;$V$4&amp;$W$5&amp;X14&amp;$Y$4,'Historic Data'!$A:$B,2,FALSE))</f>
        <v>#N/A</v>
      </c>
      <c r="K28" s="162" t="e">
        <f t="shared" si="1"/>
        <v>#N/A</v>
      </c>
      <c r="L28" s="428"/>
      <c r="M28" s="325"/>
      <c r="N28" s="207"/>
      <c r="O28" s="110"/>
      <c r="P28" s="212"/>
      <c r="Q28" s="213"/>
      <c r="S28" s="451"/>
      <c r="T28" s="451"/>
      <c r="U28" s="451"/>
      <c r="V28" s="451"/>
      <c r="W28" s="451"/>
      <c r="X28" s="446"/>
    </row>
    <row r="29" spans="1:26" s="211" customFormat="1" ht="21.75" customHeight="1" x14ac:dyDescent="0.25">
      <c r="A29" s="209"/>
      <c r="B29" s="109"/>
      <c r="C29" s="74"/>
      <c r="D29" s="215"/>
      <c r="E29" s="137" t="s">
        <v>450</v>
      </c>
      <c r="F29" s="210" t="str">
        <f>Text!C205</f>
        <v>Independent Hospital</v>
      </c>
      <c r="G29" s="161"/>
      <c r="H29" s="162" t="str">
        <f t="shared" si="0"/>
        <v>û</v>
      </c>
      <c r="I29" s="428"/>
      <c r="J29" s="318" t="e">
        <f>IF(VLOOKUP($U$4&amp;$V$4&amp;$W$5&amp;X15&amp;$Y$4,'Historic Data'!$A:$B,2,FALSE)=-999,"-",VLOOKUP($U$4&amp;$V$4&amp;$W$5&amp;X15&amp;$Y$4,'Historic Data'!$A:$B,2,FALSE))</f>
        <v>#N/A</v>
      </c>
      <c r="K29" s="162" t="e">
        <f t="shared" si="1"/>
        <v>#N/A</v>
      </c>
      <c r="L29" s="428"/>
      <c r="M29" s="325"/>
      <c r="N29" s="207"/>
      <c r="O29" s="110"/>
      <c r="P29" s="214"/>
      <c r="Q29" s="243"/>
      <c r="S29" s="451"/>
      <c r="T29" s="451"/>
      <c r="U29" s="451"/>
      <c r="V29" s="451"/>
      <c r="W29" s="451"/>
      <c r="X29" s="446"/>
    </row>
    <row r="30" spans="1:26" s="211" customFormat="1" ht="21.75" customHeight="1" x14ac:dyDescent="0.25">
      <c r="A30" s="209"/>
      <c r="B30" s="109"/>
      <c r="C30" s="74"/>
      <c r="D30" s="215"/>
      <c r="E30" s="137" t="s">
        <v>451</v>
      </c>
      <c r="F30" s="210" t="str">
        <f>Text!C206</f>
        <v>Ambulance Service</v>
      </c>
      <c r="G30" s="161"/>
      <c r="H30" s="162" t="str">
        <f t="shared" si="0"/>
        <v>û</v>
      </c>
      <c r="I30" s="428"/>
      <c r="J30" s="318" t="e">
        <f>IF(VLOOKUP($U$4&amp;$V$4&amp;$W$5&amp;X16&amp;$Y$4,'Historic Data'!$A:$B,2,FALSE)=-999,"-",VLOOKUP($U$4&amp;$V$4&amp;$W$5&amp;X16&amp;$Y$4,'Historic Data'!$A:$B,2,FALSE))</f>
        <v>#N/A</v>
      </c>
      <c r="K30" s="162" t="e">
        <f t="shared" si="1"/>
        <v>#N/A</v>
      </c>
      <c r="L30" s="428"/>
      <c r="M30" s="325"/>
      <c r="N30" s="207"/>
      <c r="O30" s="110"/>
      <c r="P30" s="212"/>
      <c r="Q30" s="213"/>
      <c r="S30" s="451"/>
      <c r="T30" s="451"/>
      <c r="U30" s="451"/>
      <c r="V30" s="451"/>
      <c r="W30" s="451"/>
      <c r="X30" s="446"/>
    </row>
    <row r="31" spans="1:26" s="211" customFormat="1" ht="21.75" customHeight="1" x14ac:dyDescent="0.25">
      <c r="A31" s="209"/>
      <c r="B31" s="109"/>
      <c r="C31" s="74"/>
      <c r="D31" s="215"/>
      <c r="E31" s="137" t="s">
        <v>452</v>
      </c>
      <c r="F31" s="210" t="str">
        <f>Text!C207</f>
        <v>Care Regulator</v>
      </c>
      <c r="G31" s="161"/>
      <c r="H31" s="162" t="str">
        <f t="shared" si="0"/>
        <v>û</v>
      </c>
      <c r="I31" s="428"/>
      <c r="J31" s="318" t="e">
        <f>IF(VLOOKUP($U$4&amp;$V$4&amp;$W$5&amp;X17&amp;$Y$4,'Historic Data'!$A:$B,2,FALSE)=-999,"-",VLOOKUP($U$4&amp;$V$4&amp;$W$5&amp;X17&amp;$Y$4,'Historic Data'!$A:$B,2,FALSE))</f>
        <v>#N/A</v>
      </c>
      <c r="K31" s="162" t="e">
        <f t="shared" si="1"/>
        <v>#N/A</v>
      </c>
      <c r="L31" s="428"/>
      <c r="M31" s="325"/>
      <c r="N31" s="207"/>
      <c r="O31" s="110"/>
      <c r="P31" s="212"/>
      <c r="Q31" s="213"/>
      <c r="S31" s="451"/>
      <c r="T31" s="451"/>
      <c r="U31" s="451"/>
      <c r="V31" s="451"/>
      <c r="W31" s="451"/>
      <c r="X31" s="446"/>
    </row>
    <row r="32" spans="1:26" s="211" customFormat="1" ht="21.75" customHeight="1" x14ac:dyDescent="0.25">
      <c r="A32" s="209"/>
      <c r="B32" s="109"/>
      <c r="C32" s="74"/>
      <c r="D32" s="215"/>
      <c r="E32" s="137" t="s">
        <v>453</v>
      </c>
      <c r="F32" s="210" t="str">
        <f>Text!C208</f>
        <v>Provider</v>
      </c>
      <c r="G32" s="161"/>
      <c r="H32" s="162" t="str">
        <f t="shared" si="0"/>
        <v>û</v>
      </c>
      <c r="I32" s="428"/>
      <c r="J32" s="318" t="e">
        <f>IF(VLOOKUP($U$4&amp;$V$4&amp;$W$5&amp;X18&amp;$Y$4,'Historic Data'!$A:$B,2,FALSE)=-999,"-",VLOOKUP($U$4&amp;$V$4&amp;$W$5&amp;X18&amp;$Y$4,'Historic Data'!$A:$B,2,FALSE))</f>
        <v>#N/A</v>
      </c>
      <c r="K32" s="162" t="e">
        <f t="shared" si="1"/>
        <v>#N/A</v>
      </c>
      <c r="L32" s="428"/>
      <c r="M32" s="325"/>
      <c r="N32" s="207"/>
      <c r="O32" s="110"/>
      <c r="P32" s="212"/>
      <c r="Q32" s="213"/>
      <c r="S32" s="451"/>
      <c r="T32" s="451"/>
      <c r="U32" s="451"/>
      <c r="V32" s="451"/>
      <c r="W32" s="451"/>
      <c r="X32" s="446"/>
    </row>
    <row r="33" spans="1:26" s="211" customFormat="1" ht="21.75" customHeight="1" x14ac:dyDescent="0.25">
      <c r="A33" s="209"/>
      <c r="B33" s="109"/>
      <c r="C33" s="74"/>
      <c r="D33" s="215"/>
      <c r="E33" s="137" t="s">
        <v>454</v>
      </c>
      <c r="F33" s="210" t="str">
        <f>Text!C209</f>
        <v>Advocate</v>
      </c>
      <c r="G33" s="161"/>
      <c r="H33" s="162" t="str">
        <f t="shared" si="0"/>
        <v>û</v>
      </c>
      <c r="I33" s="428"/>
      <c r="J33" s="318" t="e">
        <f>IF(VLOOKUP($U$4&amp;$V$4&amp;$W$5&amp;X19&amp;$Y$4,'Historic Data'!$A:$B,2,FALSE)=-999,"-",VLOOKUP($U$4&amp;$V$4&amp;$W$5&amp;X19&amp;$Y$4,'Historic Data'!$A:$B,2,FALSE))</f>
        <v>#N/A</v>
      </c>
      <c r="K33" s="162" t="e">
        <f t="shared" si="1"/>
        <v>#N/A</v>
      </c>
      <c r="L33" s="428"/>
      <c r="M33" s="325"/>
      <c r="N33" s="207"/>
      <c r="O33" s="110"/>
      <c r="P33" s="212"/>
      <c r="Q33" s="213"/>
      <c r="S33" s="451"/>
      <c r="T33" s="451"/>
      <c r="U33" s="451"/>
      <c r="V33" s="451"/>
      <c r="W33" s="451"/>
      <c r="X33" s="446"/>
    </row>
    <row r="34" spans="1:26" s="211" customFormat="1" ht="21.75" customHeight="1" x14ac:dyDescent="0.25">
      <c r="A34" s="209"/>
      <c r="B34" s="109"/>
      <c r="C34" s="74"/>
      <c r="D34" s="215"/>
      <c r="E34" s="137" t="s">
        <v>455</v>
      </c>
      <c r="F34" s="210" t="str">
        <f>Text!C210</f>
        <v>Internal (Social Worker, Other Team)</v>
      </c>
      <c r="G34" s="161"/>
      <c r="H34" s="162" t="str">
        <f t="shared" si="0"/>
        <v>û</v>
      </c>
      <c r="I34" s="428"/>
      <c r="J34" s="318" t="e">
        <f>IF(VLOOKUP($U$4&amp;$V$4&amp;$W$5&amp;X20&amp;$Y$4,'Historic Data'!$A:$B,2,FALSE)=-999,"-",VLOOKUP($U$4&amp;$V$4&amp;$W$5&amp;X20&amp;$Y$4,'Historic Data'!$A:$B,2,FALSE))</f>
        <v>#N/A</v>
      </c>
      <c r="K34" s="162" t="e">
        <f t="shared" si="1"/>
        <v>#N/A</v>
      </c>
      <c r="L34" s="428"/>
      <c r="M34" s="325"/>
      <c r="N34" s="207"/>
      <c r="O34" s="110"/>
      <c r="P34" s="212"/>
      <c r="Q34" s="213"/>
      <c r="S34" s="451"/>
      <c r="T34" s="451"/>
      <c r="U34" s="451"/>
      <c r="V34" s="451"/>
      <c r="W34" s="451"/>
      <c r="X34" s="446"/>
    </row>
    <row r="35" spans="1:26" s="211" customFormat="1" ht="21.75" customHeight="1" x14ac:dyDescent="0.25">
      <c r="A35" s="209"/>
      <c r="B35" s="109"/>
      <c r="C35" s="74"/>
      <c r="D35" s="215"/>
      <c r="E35" s="137" t="s">
        <v>456</v>
      </c>
      <c r="F35" s="210" t="str">
        <f>Text!C211</f>
        <v>Other</v>
      </c>
      <c r="G35" s="161"/>
      <c r="H35" s="162" t="str">
        <f>IF(G35&lt;&gt;"","ü",IF(I35&lt;&gt;"","!","û"))</f>
        <v>û</v>
      </c>
      <c r="I35" s="428"/>
      <c r="J35" s="318" t="e">
        <f>IF(VLOOKUP($U$4&amp;$V$4&amp;$W$5&amp;X21&amp;$Y$4,'Historic Data'!$A:$B,2,FALSE)=-999,"-",VLOOKUP($U$4&amp;$V$4&amp;$W$5&amp;X21&amp;$Y$4,'Historic Data'!$A:$B,2,FALSE))</f>
        <v>#N/A</v>
      </c>
      <c r="K35" s="162" t="e">
        <f t="shared" si="1"/>
        <v>#N/A</v>
      </c>
      <c r="L35" s="428"/>
      <c r="M35" s="325"/>
      <c r="N35" s="207"/>
      <c r="O35" s="110"/>
      <c r="P35" s="212"/>
      <c r="Q35" s="213"/>
      <c r="S35" s="451"/>
      <c r="T35" s="451"/>
      <c r="U35" s="451"/>
      <c r="V35" s="451"/>
      <c r="W35" s="451"/>
      <c r="X35" s="446"/>
    </row>
    <row r="36" spans="1:26" s="113" customFormat="1" ht="21.75" customHeight="1" x14ac:dyDescent="0.25">
      <c r="A36" s="57"/>
      <c r="B36" s="58"/>
      <c r="C36" s="74"/>
      <c r="D36" s="215"/>
      <c r="E36" s="166" t="s">
        <v>457</v>
      </c>
      <c r="F36" s="165" t="str">
        <f>Text!$C$212</f>
        <v xml:space="preserve">Total </v>
      </c>
      <c r="G36" s="166" t="str">
        <f>IF(AND(G18="",G19="",G20="",G21="",G22="",G23="",G24="",G25="",G26="",G27="",G28="",G29="",G30="",G31="",G32="",G33="",G34="",G35=""),"",SUM($G$18:$G$35))</f>
        <v/>
      </c>
      <c r="H36" s="162" t="str">
        <f>IF(AND(G36&lt;&gt;"",G36=G12),"ü",IF(I36&lt;&gt;"","!","û"))</f>
        <v>û</v>
      </c>
      <c r="I36" s="428"/>
      <c r="J36" s="477" t="e">
        <f>IF(VLOOKUP($U$4&amp;$V$4&amp;$W$5&amp;X22&amp;$Y$4,'Historic Data'!$A:$B,2,FALSE)=-999,"-",VLOOKUP($U$4&amp;$V$4&amp;$W$5&amp;X22&amp;$Y$4,'Historic Data'!$A:$B,2,FALSE))</f>
        <v>#N/A</v>
      </c>
      <c r="K36" s="162" t="str">
        <f>IF(OR(G36&gt;=0,G36="-"),"ü",IF(AND(G36&lt;=J36+J36*0.2,G36&gt;=J36-J36*0.2),"ü",IF($L36="","!","!")))</f>
        <v>ü</v>
      </c>
      <c r="L36" s="428"/>
      <c r="M36" s="325"/>
      <c r="N36" s="8"/>
      <c r="O36" s="110"/>
      <c r="P36" s="111"/>
      <c r="Q36" s="112"/>
      <c r="R36" s="211"/>
      <c r="S36" s="451"/>
      <c r="T36" s="451"/>
      <c r="U36" s="451"/>
      <c r="V36" s="451"/>
      <c r="W36" s="451"/>
      <c r="X36" s="446"/>
      <c r="Y36" s="211"/>
      <c r="Z36" s="211"/>
    </row>
    <row r="37" spans="1:26" x14ac:dyDescent="0.25">
      <c r="A37" s="8"/>
      <c r="D37" s="128"/>
      <c r="E37" s="128"/>
      <c r="F37" s="128"/>
      <c r="G37" s="140"/>
      <c r="H37" s="128"/>
      <c r="I37" s="128"/>
      <c r="J37" s="128"/>
      <c r="K37" s="128"/>
      <c r="L37" s="128"/>
      <c r="M37" s="325"/>
      <c r="N37" s="8"/>
      <c r="R37" s="211"/>
      <c r="S37" s="451"/>
      <c r="T37" s="451"/>
      <c r="U37" s="451"/>
      <c r="V37" s="451"/>
      <c r="W37" s="451"/>
      <c r="X37" s="446"/>
      <c r="Y37" s="211"/>
      <c r="Z37" s="211"/>
    </row>
    <row r="38" spans="1:26" x14ac:dyDescent="0.25">
      <c r="A38" s="8"/>
      <c r="D38" s="128"/>
      <c r="E38" s="128"/>
      <c r="F38" s="128"/>
      <c r="G38" s="140"/>
      <c r="H38" s="128"/>
      <c r="I38" s="128"/>
      <c r="J38" s="128"/>
      <c r="K38" s="128"/>
      <c r="L38" s="128"/>
      <c r="M38" s="325"/>
      <c r="N38" s="8"/>
      <c r="R38" s="211"/>
      <c r="S38" s="451"/>
      <c r="T38" s="451"/>
      <c r="U38" s="451"/>
      <c r="V38" s="451"/>
      <c r="W38" s="451"/>
      <c r="X38" s="446"/>
      <c r="Y38" s="211"/>
      <c r="Z38" s="211"/>
    </row>
    <row r="39" spans="1:26" ht="18.75" customHeight="1" x14ac:dyDescent="0.3">
      <c r="A39" s="8"/>
      <c r="D39" s="128"/>
      <c r="E39" s="626" t="str">
        <f>Text!C247</f>
        <v>Assessments</v>
      </c>
      <c r="F39" s="626"/>
      <c r="G39" s="626"/>
      <c r="H39" s="626"/>
      <c r="I39" s="626"/>
      <c r="J39" s="626"/>
      <c r="K39" s="626"/>
      <c r="L39" s="626"/>
      <c r="N39" s="8"/>
      <c r="R39" s="211"/>
      <c r="S39" s="451"/>
      <c r="T39" s="451"/>
      <c r="U39" s="451"/>
      <c r="V39" s="451"/>
      <c r="W39" s="451"/>
      <c r="X39" s="446"/>
      <c r="Y39" s="211"/>
      <c r="Z39" s="211"/>
    </row>
    <row r="40" spans="1:26" ht="12.75" customHeight="1" x14ac:dyDescent="0.25">
      <c r="A40" s="8"/>
      <c r="D40" s="128"/>
      <c r="E40" s="224"/>
      <c r="F40" s="224"/>
      <c r="G40" s="262"/>
      <c r="H40" s="224"/>
      <c r="I40" s="224"/>
      <c r="J40" s="224"/>
      <c r="K40" s="224"/>
      <c r="L40" s="224"/>
      <c r="N40" s="8"/>
      <c r="R40" s="211"/>
      <c r="S40" s="451"/>
      <c r="T40" s="451"/>
      <c r="U40" s="451"/>
      <c r="V40" s="451"/>
      <c r="W40" s="451"/>
      <c r="X40" s="446"/>
      <c r="Y40" s="211"/>
      <c r="Z40" s="211"/>
    </row>
    <row r="41" spans="1:26" ht="15.6" x14ac:dyDescent="0.3">
      <c r="A41" s="8"/>
      <c r="D41" s="128"/>
      <c r="E41" s="217"/>
      <c r="F41" s="227"/>
      <c r="G41" s="258"/>
      <c r="H41" s="130"/>
      <c r="I41" s="130"/>
      <c r="J41" s="130"/>
      <c r="K41" s="130"/>
      <c r="L41" s="132"/>
      <c r="N41" s="8"/>
      <c r="P41" s="241"/>
      <c r="Q41" s="113"/>
      <c r="R41" s="211"/>
      <c r="S41" s="451"/>
      <c r="T41" s="451"/>
      <c r="U41" s="451"/>
      <c r="V41" s="451"/>
      <c r="W41" s="451"/>
      <c r="X41" s="446"/>
      <c r="Y41" s="211"/>
      <c r="Z41" s="211"/>
    </row>
    <row r="42" spans="1:26" ht="24" customHeight="1" x14ac:dyDescent="0.25">
      <c r="A42" s="8"/>
      <c r="D42" s="128"/>
      <c r="E42" s="171"/>
      <c r="F42" s="176"/>
      <c r="G42" s="156" t="str">
        <f>Text!$C$283</f>
        <v>2023-24</v>
      </c>
      <c r="H42" s="157" t="str">
        <f>Text!$C$284</f>
        <v>V1</v>
      </c>
      <c r="I42" s="158" t="str">
        <f>Text!$C$286</f>
        <v>V1 Comment</v>
      </c>
      <c r="J42" s="156" t="str">
        <f>Text!$C$282</f>
        <v>2022-23</v>
      </c>
      <c r="K42" s="157" t="str">
        <f>Text!$C$285</f>
        <v>V2</v>
      </c>
      <c r="L42" s="158" t="str">
        <f>Text!$C$289</f>
        <v>V2 Comment</v>
      </c>
      <c r="N42" s="8"/>
      <c r="P42" s="242"/>
      <c r="Q42" s="113"/>
    </row>
    <row r="43" spans="1:26" ht="40.5" customHeight="1" x14ac:dyDescent="0.25">
      <c r="A43" s="8"/>
      <c r="D43" s="128"/>
      <c r="E43" s="159" t="s">
        <v>458</v>
      </c>
      <c r="F43" s="160" t="str">
        <f>Text!C214</f>
        <v>The total number of carers needs assessments for young carers undertaken during the year</v>
      </c>
      <c r="G43" s="161"/>
      <c r="H43" s="162" t="str">
        <f>IF(G43&lt;&gt;"","ü",IF(L43&lt;&gt;"","!","û"))</f>
        <v>û</v>
      </c>
      <c r="I43" s="428"/>
      <c r="J43" s="318" t="e">
        <f>IF(VLOOKUP($U$4&amp;$V$4&amp;$W$6&amp;X4&amp;$Y$4,'Historic Data'!$A:$B,2,FALSE)=-999,"-",VLOOKUP($U$4&amp;$V$4&amp;$W$6&amp;X4&amp;$Y$4,'Historic Data'!$A:$B,2,FALSE))</f>
        <v>#N/A</v>
      </c>
      <c r="K43" s="162" t="e">
        <f>IF(OR(G43="",J43="-"),"ü",IF(AND(G43&lt;=J43+J43*0.2,G43&gt;=J43-J43*0.2),"ü",IF($L43="","!","!")))</f>
        <v>#N/A</v>
      </c>
      <c r="L43" s="428"/>
      <c r="N43" s="8"/>
      <c r="P43" s="242"/>
      <c r="Q43" s="113"/>
    </row>
    <row r="44" spans="1:26" x14ac:dyDescent="0.25">
      <c r="A44" s="8"/>
      <c r="D44" s="128"/>
      <c r="E44" s="128"/>
      <c r="F44" s="128"/>
      <c r="G44" s="128"/>
      <c r="H44" s="128"/>
      <c r="I44" s="128"/>
      <c r="J44" s="128"/>
      <c r="K44" s="128"/>
      <c r="L44" s="128"/>
      <c r="N44" s="8"/>
      <c r="P44" s="242"/>
      <c r="Q44" s="113"/>
    </row>
    <row r="45" spans="1:26" ht="21" customHeight="1" x14ac:dyDescent="0.25">
      <c r="A45" s="8"/>
      <c r="D45" s="128"/>
      <c r="E45" s="604" t="str">
        <f>Text!C279</f>
        <v>The number of carers assessments completed for children during the year where:</v>
      </c>
      <c r="F45" s="604"/>
      <c r="G45" s="604"/>
      <c r="H45" s="604"/>
      <c r="I45" s="604"/>
      <c r="J45" s="604"/>
      <c r="K45" s="604"/>
      <c r="L45" s="604"/>
      <c r="N45" s="8"/>
      <c r="P45" s="242"/>
      <c r="Q45" s="113"/>
    </row>
    <row r="46" spans="1:26" ht="7.5" customHeight="1" x14ac:dyDescent="0.25">
      <c r="A46" s="8"/>
      <c r="D46" s="128"/>
      <c r="E46" s="128"/>
      <c r="F46" s="128"/>
      <c r="G46" s="128"/>
      <c r="H46" s="128"/>
      <c r="I46" s="128"/>
      <c r="J46" s="128"/>
      <c r="K46" s="128"/>
      <c r="L46" s="128"/>
      <c r="N46" s="8"/>
      <c r="P46" s="242"/>
      <c r="Q46" s="113"/>
    </row>
    <row r="47" spans="1:26" ht="40.5" customHeight="1" x14ac:dyDescent="0.25">
      <c r="A47" s="8"/>
      <c r="D47" s="128"/>
      <c r="E47" s="223" t="s">
        <v>460</v>
      </c>
      <c r="F47" s="143" t="str">
        <f>Text!C215</f>
        <v>Needs could be met using a young carer’s support plan or care and support plan</v>
      </c>
      <c r="G47" s="161"/>
      <c r="H47" s="162" t="str">
        <f>IF(AND(G47&lt;&gt;"",G47&lt;=G43),"ü",IF(I47&lt;&gt;"","!","û"))</f>
        <v>û</v>
      </c>
      <c r="I47" s="428"/>
      <c r="J47" s="318" t="e">
        <f>IF(VLOOKUP($U$4&amp;$V$4&amp;$W$6&amp;X5&amp;$Y$4,'Historic Data'!$A:$B,2,FALSE)=-999,"-",VLOOKUP($U$4&amp;$V$4&amp;$W$6&amp;X5&amp;$Y$4,'Historic Data'!$A:$B,2,FALSE))</f>
        <v>#N/A</v>
      </c>
      <c r="K47" s="162" t="e">
        <f>IF(OR(G47="",J47="-"),"ü",IF(AND(G47&lt;=J47+J47*0.2,G47&gt;=J47-J47*0.2),"ü",IF($L47="","!","!")))</f>
        <v>#N/A</v>
      </c>
      <c r="L47" s="428"/>
      <c r="N47" s="8"/>
      <c r="P47" s="242"/>
      <c r="Q47" s="113"/>
    </row>
    <row r="48" spans="1:26" ht="40.5" customHeight="1" x14ac:dyDescent="0.25">
      <c r="A48" s="8"/>
      <c r="D48" s="128"/>
      <c r="E48" s="223" t="s">
        <v>461</v>
      </c>
      <c r="F48" s="143" t="str">
        <f>Text!C216</f>
        <v>Needs were able to be met by any other means</v>
      </c>
      <c r="G48" s="161"/>
      <c r="H48" s="162" t="str">
        <f>IF(AND(G48&lt;&gt;"",G48&lt;=G43),"ü",IF(I48&lt;&gt;"","!","û"))</f>
        <v>û</v>
      </c>
      <c r="I48" s="428"/>
      <c r="J48" s="318" t="e">
        <f>IF(VLOOKUP($U$4&amp;$V$4&amp;$W$6&amp;X6&amp;$Y$4,'Historic Data'!$A:$B,2,FALSE)=-999,"-",VLOOKUP($U$4&amp;$V$4&amp;$W$6&amp;X6&amp;$Y$4,'Historic Data'!$A:$B,2,FALSE))</f>
        <v>#N/A</v>
      </c>
      <c r="K48" s="162" t="e">
        <f>IF(OR(G48="",J48="-"),"ü",IF(AND(G48&lt;=J48+J48*0.2,G48&gt;=J48-J48*0.2),"ü",IF($L48="","!","!")))</f>
        <v>#N/A</v>
      </c>
      <c r="L48" s="428"/>
      <c r="N48" s="8"/>
      <c r="P48" s="242"/>
      <c r="Q48" s="113"/>
    </row>
    <row r="49" spans="1:17" ht="40.5" customHeight="1" x14ac:dyDescent="0.25">
      <c r="A49" s="8"/>
      <c r="D49" s="128"/>
      <c r="E49" s="223" t="s">
        <v>462</v>
      </c>
      <c r="F49" s="143" t="str">
        <f>Text!C217</f>
        <v>There were no eligible needs to meet</v>
      </c>
      <c r="G49" s="161"/>
      <c r="H49" s="162" t="str">
        <f>IF(AND(G49&lt;&gt;"",G49&lt;=G43),"ü",IF(I49&lt;&gt;"","!","û"))</f>
        <v>û</v>
      </c>
      <c r="I49" s="428"/>
      <c r="J49" s="318" t="e">
        <f>IF(VLOOKUP($U$4&amp;$V$4&amp;$W$6&amp;X7&amp;$Y$4,'Historic Data'!$A:$B,2,FALSE)=-999,"-",VLOOKUP($U$4&amp;$V$4&amp;$W$6&amp;X7&amp;$Y$4,'Historic Data'!$A:$B,2,FALSE))</f>
        <v>#N/A</v>
      </c>
      <c r="K49" s="162" t="e">
        <f>IF(OR(G49="",J49="-"),"ü",IF(AND(G49&lt;=J49+J49*0.2,G49&gt;=J49-J49*0.2),"ü",IF($L49="","!","!")))</f>
        <v>#N/A</v>
      </c>
      <c r="L49" s="428"/>
      <c r="N49" s="8"/>
    </row>
    <row r="50" spans="1:17" ht="40.5" customHeight="1" x14ac:dyDescent="0.25">
      <c r="A50" s="8"/>
      <c r="D50" s="128"/>
      <c r="E50" s="166" t="s">
        <v>463</v>
      </c>
      <c r="F50" s="165" t="str">
        <f>Text!$C$212</f>
        <v xml:space="preserve">Total </v>
      </c>
      <c r="G50" s="166" t="str">
        <f>IF(AND(G47="",G48="",G49=""),"",SUM($G$47:$G$49))</f>
        <v/>
      </c>
      <c r="H50" s="162" t="str">
        <f>IF(AND(G50&lt;&gt;"",G50=G43),"ü",IF(I50&lt;&gt;"","!","û"))</f>
        <v>û</v>
      </c>
      <c r="I50" s="428"/>
      <c r="J50" s="477" t="e">
        <f>IF(VLOOKUP($U$4&amp;$V$4&amp;$W$6&amp;X22&amp;$Y$4,'Historic Data'!$A:$B,2,FALSE)=-999,"-",VLOOKUP($U$4&amp;$V$4&amp;$W$6&amp;X22&amp;$Y$4,'Historic Data'!$A:$B,2,FALSE))</f>
        <v>#N/A</v>
      </c>
      <c r="K50" s="162" t="e">
        <f>IF(OR(G50&gt;=0,J50="-"),"ü",IF(AND(G50&lt;=J50+J50*0.2,G50&gt;=J50-J50*0.2),"ü",IF($L50="","!","!")))</f>
        <v>#N/A</v>
      </c>
      <c r="L50" s="428"/>
      <c r="N50" s="8"/>
    </row>
    <row r="51" spans="1:17" ht="17.25" customHeight="1" x14ac:dyDescent="0.25">
      <c r="A51" s="8"/>
      <c r="D51" s="128"/>
      <c r="E51" s="120"/>
      <c r="F51" s="226"/>
      <c r="G51" s="140"/>
      <c r="H51" s="133"/>
      <c r="I51" s="133"/>
      <c r="J51" s="133"/>
      <c r="K51" s="133"/>
      <c r="L51" s="133"/>
      <c r="N51" s="8"/>
    </row>
    <row r="52" spans="1:17" ht="21.75" customHeight="1" x14ac:dyDescent="0.25">
      <c r="A52" s="8"/>
      <c r="D52" s="128"/>
      <c r="E52" s="600" t="str">
        <f>Text!C322</f>
        <v>CA/016: The number of carer's needs assessments for young carers completed (CA/014) during the year where:</v>
      </c>
      <c r="F52" s="600"/>
      <c r="G52" s="600"/>
      <c r="H52" s="600"/>
      <c r="I52" s="600"/>
      <c r="J52" s="600"/>
      <c r="K52" s="600"/>
      <c r="L52" s="600"/>
      <c r="N52" s="8"/>
    </row>
    <row r="53" spans="1:17" ht="9" customHeight="1" x14ac:dyDescent="0.25">
      <c r="A53" s="8"/>
      <c r="D53" s="128"/>
      <c r="E53" s="120"/>
      <c r="F53" s="226"/>
      <c r="G53" s="141"/>
      <c r="H53" s="120"/>
      <c r="I53" s="120"/>
      <c r="J53" s="120"/>
      <c r="K53" s="120"/>
      <c r="L53" s="120"/>
      <c r="N53" s="8"/>
    </row>
    <row r="54" spans="1:17" ht="24" customHeight="1" x14ac:dyDescent="0.25">
      <c r="A54" s="8"/>
      <c r="D54" s="128"/>
      <c r="E54" s="120"/>
      <c r="F54" s="226"/>
      <c r="G54" s="156" t="str">
        <f>Text!$C$283</f>
        <v>2023-24</v>
      </c>
      <c r="H54" s="157" t="str">
        <f>Text!$C$284</f>
        <v>V1</v>
      </c>
      <c r="I54" s="158" t="str">
        <f>Text!$C$286</f>
        <v>V1 Comment</v>
      </c>
      <c r="J54" s="156" t="str">
        <f>Text!$C$282</f>
        <v>2022-23</v>
      </c>
      <c r="K54" s="157" t="str">
        <f>Text!$C$285</f>
        <v>V2</v>
      </c>
      <c r="L54" s="158" t="str">
        <f>Text!$C$289</f>
        <v>V2 Comment</v>
      </c>
      <c r="N54" s="8"/>
      <c r="P54" s="241"/>
      <c r="Q54" s="113"/>
    </row>
    <row r="55" spans="1:17" ht="40.5" customHeight="1" x14ac:dyDescent="0.25">
      <c r="A55" s="8"/>
      <c r="D55" s="128"/>
      <c r="E55" s="223" t="s">
        <v>464</v>
      </c>
      <c r="F55" s="143" t="str">
        <f>Text!C218</f>
        <v>There was evidence of the active offer of Welsh</v>
      </c>
      <c r="G55" s="161"/>
      <c r="H55" s="162" t="str">
        <f>IF(AND(G55&lt;&gt;"",G55&lt;=G43),"ü",IF(I55&lt;&gt;"","!","û"))</f>
        <v>û</v>
      </c>
      <c r="I55" s="428"/>
      <c r="J55" s="318" t="e">
        <f>IF(VLOOKUP($U$4&amp;$V$4&amp;$W$7&amp;X4&amp;$Y$4,'Historic Data'!$A:$B,2,FALSE)=-999,"-",VLOOKUP($U$4&amp;$V$4&amp;$W$7&amp;X4&amp;$Y$4,'Historic Data'!$A:$B,2,FALSE))</f>
        <v>#N/A</v>
      </c>
      <c r="K55" s="162" t="e">
        <f>IF(OR(G55="",J55="-"),"ü",IF(AND(G55&lt;=J55+J55*0.2,G55&gt;=J55-J55*0.2),"ü",IF($L55="","!","!")))</f>
        <v>#N/A</v>
      </c>
      <c r="L55" s="428"/>
      <c r="N55" s="8"/>
      <c r="P55" s="242"/>
      <c r="Q55" s="113"/>
    </row>
    <row r="56" spans="1:17" ht="40.5" customHeight="1" x14ac:dyDescent="0.25">
      <c r="A56" s="8"/>
      <c r="D56" s="128"/>
      <c r="E56" s="223" t="s">
        <v>465</v>
      </c>
      <c r="F56" s="143" t="str">
        <f>Text!C219</f>
        <v>The Active Offer of Welsh was accepted</v>
      </c>
      <c r="G56" s="161"/>
      <c r="H56" s="162" t="str">
        <f>IF(AND(G56&lt;&gt;"",G56&lt;=G55),"ü",IF(I56&lt;&gt;"","!","û"))</f>
        <v>û</v>
      </c>
      <c r="I56" s="428"/>
      <c r="J56" s="318" t="e">
        <f>IF(VLOOKUP($U$4&amp;$V$4&amp;$W$7&amp;X5&amp;$Y$4,'Historic Data'!$A:$B,2,FALSE)=-999,"-",VLOOKUP($U$4&amp;$V$4&amp;$W$7&amp;X5&amp;$Y$4,'Historic Data'!$A:$B,2,FALSE))</f>
        <v>#N/A</v>
      </c>
      <c r="K56" s="162" t="e">
        <f>IF(OR(G56="",J56="-"),"ü",IF(AND(G56&lt;=J56+J56*0.2,G56&gt;=J56-J56*0.2),"ü",IF($L56="","!","!")))</f>
        <v>#N/A</v>
      </c>
      <c r="L56" s="428"/>
      <c r="N56" s="8"/>
      <c r="P56" s="242"/>
      <c r="Q56" s="113"/>
    </row>
    <row r="57" spans="1:17" ht="14.25" customHeight="1" x14ac:dyDescent="0.25">
      <c r="A57" s="8"/>
      <c r="D57" s="128"/>
      <c r="E57" s="128"/>
      <c r="F57" s="128"/>
      <c r="G57" s="128"/>
      <c r="H57" s="128"/>
      <c r="I57" s="128"/>
      <c r="J57" s="128"/>
      <c r="K57" s="128"/>
      <c r="L57" s="128"/>
      <c r="N57" s="8"/>
      <c r="P57" s="242"/>
      <c r="Q57" s="113"/>
    </row>
    <row r="58" spans="1:17" ht="40.5" customHeight="1" x14ac:dyDescent="0.25">
      <c r="A58" s="8"/>
      <c r="D58" s="128"/>
      <c r="E58" s="223" t="s">
        <v>10495</v>
      </c>
      <c r="F58" s="143" t="str">
        <f>Text!C220</f>
        <v>The assessment was undertaken using the language of choice</v>
      </c>
      <c r="G58" s="161"/>
      <c r="H58" s="162" t="str">
        <f>IF(AND(G58&lt;&gt;"",G58&lt;=G43),"ü",IF(I58&lt;&gt;"","!","û"))</f>
        <v>û</v>
      </c>
      <c r="I58" s="428"/>
      <c r="J58" s="318" t="e">
        <f>IF(VLOOKUP($U$4&amp;$V$4&amp;$W$7&amp;X6&amp;$Y$4,'Historic Data'!$A:$B,2,FALSE)=-999,"-",VLOOKUP($U$4&amp;$V$4&amp;$W$7&amp;X6&amp;$Y$4,'Historic Data'!$A:$B,2,FALSE))</f>
        <v>#N/A</v>
      </c>
      <c r="K58" s="162" t="e">
        <f>IF(OR(G58="",J58="-"),"ü",IF(AND(G58&lt;=J58+J58*0.2,G58&gt;=J58-J58*0.2),"ü",IF($L58="","!","!")))</f>
        <v>#N/A</v>
      </c>
      <c r="L58" s="428"/>
      <c r="N58" s="8"/>
    </row>
    <row r="59" spans="1:17" ht="22.5" customHeight="1" x14ac:dyDescent="0.25">
      <c r="A59" s="8"/>
      <c r="D59" s="128"/>
      <c r="E59" s="627" t="str">
        <f>Text!C307</f>
        <v>*Record whether the assessment was undertaken using the language of choice regardless of what the language was</v>
      </c>
      <c r="F59" s="627"/>
      <c r="G59" s="627"/>
      <c r="H59" s="627"/>
      <c r="I59" s="627"/>
      <c r="J59" s="627"/>
      <c r="K59" s="627"/>
      <c r="L59" s="627"/>
      <c r="N59" s="8"/>
    </row>
    <row r="60" spans="1:17" x14ac:dyDescent="0.25">
      <c r="A60" s="8"/>
      <c r="D60" s="128"/>
      <c r="E60" s="128"/>
      <c r="F60" s="128"/>
      <c r="G60" s="128"/>
      <c r="H60" s="128"/>
      <c r="I60" s="128"/>
      <c r="J60" s="128"/>
      <c r="K60" s="128"/>
      <c r="L60" s="128"/>
      <c r="N60" s="8"/>
    </row>
    <row r="61" spans="1:17" ht="15.6" x14ac:dyDescent="0.3">
      <c r="A61" s="8"/>
      <c r="D61" s="128"/>
      <c r="E61" s="624" t="str">
        <f>Text!C227</f>
        <v>Plans</v>
      </c>
      <c r="F61" s="624"/>
      <c r="G61" s="624"/>
      <c r="H61" s="624"/>
      <c r="I61" s="440"/>
      <c r="J61" s="440"/>
      <c r="K61" s="440"/>
      <c r="L61" s="115"/>
      <c r="N61" s="8"/>
    </row>
    <row r="62" spans="1:17" ht="9" customHeight="1" x14ac:dyDescent="0.3">
      <c r="A62" s="8"/>
      <c r="D62" s="128"/>
      <c r="E62" s="122"/>
      <c r="F62" s="130"/>
      <c r="G62" s="140"/>
      <c r="H62" s="130"/>
      <c r="I62" s="130"/>
      <c r="J62" s="130"/>
      <c r="K62" s="130"/>
      <c r="L62" s="132"/>
      <c r="N62" s="8"/>
    </row>
    <row r="63" spans="1:17" ht="24" customHeight="1" x14ac:dyDescent="0.25">
      <c r="A63" s="8"/>
      <c r="D63" s="128"/>
      <c r="E63" s="131"/>
      <c r="F63" s="131"/>
      <c r="G63" s="156" t="str">
        <f>Text!$C$283</f>
        <v>2023-24</v>
      </c>
      <c r="H63" s="157" t="str">
        <f>Text!$C$284</f>
        <v>V1</v>
      </c>
      <c r="I63" s="158" t="str">
        <f>Text!$C$286</f>
        <v>V1 Comment</v>
      </c>
      <c r="J63" s="156" t="str">
        <f>Text!$C$282</f>
        <v>2022-23</v>
      </c>
      <c r="K63" s="157" t="str">
        <f>Text!$C$285</f>
        <v>V2</v>
      </c>
      <c r="L63" s="158" t="str">
        <f>Text!$C$289</f>
        <v>V2 Comment</v>
      </c>
      <c r="N63" s="8"/>
      <c r="P63" s="241"/>
      <c r="Q63" s="113"/>
    </row>
    <row r="64" spans="1:17" ht="45" customHeight="1" x14ac:dyDescent="0.25">
      <c r="A64" s="8"/>
      <c r="D64" s="128"/>
      <c r="E64" s="137" t="s">
        <v>470</v>
      </c>
      <c r="F64" s="143" t="str">
        <f>Text!C295</f>
        <v>The number of young carers with a carer’s support plan on 31 March</v>
      </c>
      <c r="G64" s="161"/>
      <c r="H64" s="162" t="str">
        <f>IF(G64&lt;&gt;"","ü",IF(I64&lt;&gt;"","!","û"))</f>
        <v>û</v>
      </c>
      <c r="I64" s="428"/>
      <c r="J64" s="318" t="e">
        <f>IF(VLOOKUP($U$4&amp;$V$4&amp;$W$8&amp;X4&amp;$Y$4,'Historic Data'!$A:$B,2,FALSE)=-999,"-",VLOOKUP($U$4&amp;$V$4&amp;$W$8&amp;X4&amp;$Y$4,'Historic Data'!$A:$B,2,FALSE))</f>
        <v>#N/A</v>
      </c>
      <c r="K64" s="162" t="e">
        <f>IF(OR(G64="",J64="-"),"ü",IF(AND(G64&lt;=J64+J64*0.2,G64&gt;=J64-J64*0.2),"ü",IF($L64="","!","!")))</f>
        <v>#N/A</v>
      </c>
      <c r="L64" s="444"/>
      <c r="N64" s="8"/>
      <c r="P64" s="242"/>
      <c r="Q64" s="113"/>
    </row>
    <row r="65" spans="1:20" ht="70.5" customHeight="1" x14ac:dyDescent="0.25">
      <c r="A65" s="8"/>
      <c r="D65" s="128"/>
      <c r="E65" s="137" t="s">
        <v>471</v>
      </c>
      <c r="F65" s="143" t="str">
        <f>Text!C296</f>
        <v>The number of young carers with a carer’s support plan on 31 March and also a care and support plan, where the young person has both responsibilities as a carer and their own care and support needs</v>
      </c>
      <c r="G65" s="161"/>
      <c r="H65" s="162" t="str">
        <f>IF(AND(G65&lt;&gt;"",G65&lt;=G64),"ü",IF(I65&lt;&gt;"","!","û"))</f>
        <v>û</v>
      </c>
      <c r="I65" s="428"/>
      <c r="J65" s="318" t="e">
        <f>IF(VLOOKUP($U$4&amp;$V$4&amp;$W$8&amp;X5&amp;$Y$4,'Historic Data'!$A:$B,2,FALSE)=-999,"-",VLOOKUP($U$4&amp;$V$4&amp;$W$8&amp;X5&amp;$Y$4,'Historic Data'!$A:$B,2,FALSE))</f>
        <v>#N/A</v>
      </c>
      <c r="K65" s="162" t="e">
        <f>IF(OR(G65="",J65="-"),"ü",IF(AND(G65&lt;=J65+J65*0.2,G65&gt;=J65-J65*0.2),"ü",IF($L65="","!","!")))</f>
        <v>#N/A</v>
      </c>
      <c r="L65" s="444"/>
      <c r="N65" s="8"/>
      <c r="P65" s="242"/>
      <c r="Q65" s="113"/>
    </row>
    <row r="66" spans="1:20" x14ac:dyDescent="0.25">
      <c r="A66" s="8"/>
      <c r="D66" s="128"/>
      <c r="E66" s="215"/>
      <c r="F66" s="213"/>
      <c r="G66" s="213"/>
      <c r="H66" s="213"/>
      <c r="I66" s="213"/>
      <c r="J66" s="213"/>
      <c r="K66" s="213"/>
      <c r="L66" s="112"/>
      <c r="N66" s="8"/>
      <c r="S66" s="449"/>
      <c r="T66" s="248"/>
    </row>
    <row r="67" spans="1:20" x14ac:dyDescent="0.25">
      <c r="A67" s="8"/>
      <c r="D67" s="128"/>
      <c r="E67" s="215"/>
      <c r="F67" s="213"/>
      <c r="G67" s="213"/>
      <c r="H67" s="213"/>
      <c r="I67" s="213"/>
      <c r="J67" s="213"/>
      <c r="K67" s="213"/>
      <c r="L67" s="112"/>
      <c r="N67" s="8"/>
      <c r="S67" s="448"/>
      <c r="T67" s="248"/>
    </row>
    <row r="68" spans="1:20" ht="15.6" x14ac:dyDescent="0.3">
      <c r="A68" s="8"/>
      <c r="D68" s="128"/>
      <c r="E68" s="624" t="str">
        <f>Text!C226</f>
        <v>Reviews</v>
      </c>
      <c r="F68" s="624"/>
      <c r="G68" s="624"/>
      <c r="H68" s="624"/>
      <c r="I68" s="440"/>
      <c r="J68" s="440"/>
      <c r="K68" s="440"/>
      <c r="L68" s="112"/>
      <c r="N68" s="8"/>
      <c r="S68" s="448"/>
      <c r="T68" s="248"/>
    </row>
    <row r="69" spans="1:20" ht="9" customHeight="1" x14ac:dyDescent="0.3">
      <c r="A69" s="8"/>
      <c r="D69" s="128"/>
      <c r="E69" s="135"/>
      <c r="F69" s="130"/>
      <c r="G69" s="168"/>
      <c r="H69" s="130"/>
      <c r="I69" s="130"/>
      <c r="J69" s="130"/>
      <c r="K69" s="130"/>
      <c r="L69" s="132"/>
      <c r="N69" s="8"/>
    </row>
    <row r="70" spans="1:20" ht="24" customHeight="1" x14ac:dyDescent="0.25">
      <c r="A70" s="8"/>
      <c r="D70" s="128"/>
      <c r="E70" s="140"/>
      <c r="F70" s="168"/>
      <c r="G70" s="156" t="str">
        <f>Text!$C$283</f>
        <v>2023-24</v>
      </c>
      <c r="H70" s="157" t="str">
        <f>Text!$C$284</f>
        <v>V1</v>
      </c>
      <c r="I70" s="158" t="str">
        <f>Text!$C$286</f>
        <v>V1 Comment</v>
      </c>
      <c r="J70" s="156" t="str">
        <f>Text!$C$282</f>
        <v>2022-23</v>
      </c>
      <c r="K70" s="157" t="str">
        <f>Text!$C$285</f>
        <v>V2</v>
      </c>
      <c r="L70" s="158" t="str">
        <f>Text!$C$289</f>
        <v>V2 Comment</v>
      </c>
      <c r="N70" s="8"/>
      <c r="P70" s="241"/>
      <c r="Q70" s="113"/>
      <c r="T70" s="447"/>
    </row>
    <row r="71" spans="1:20" ht="56.25" customHeight="1" x14ac:dyDescent="0.25">
      <c r="A71" s="8"/>
      <c r="D71" s="128"/>
      <c r="E71" s="137" t="s">
        <v>473</v>
      </c>
      <c r="F71" s="138" t="str">
        <f>Text!C223</f>
        <v>The number of reviews of support plans for young carers that were due during the collection year</v>
      </c>
      <c r="G71" s="161"/>
      <c r="H71" s="162" t="str">
        <f>IF(G71&lt;&gt;"","ü",IF(I71&lt;&gt;"","!","û"))</f>
        <v>û</v>
      </c>
      <c r="I71" s="428"/>
      <c r="J71" s="318" t="e">
        <f>IF(VLOOKUP($U$4&amp;$V$4&amp;$W$9&amp;X4&amp;$Y$4,'Historic Data'!$A:$B,2,FALSE)=-999,"-",VLOOKUP($U$4&amp;$V$4&amp;$W$9&amp;X4&amp;$Y$4,'Historic Data'!$A:$B,2,FALSE))</f>
        <v>#N/A</v>
      </c>
      <c r="K71" s="162" t="e">
        <f>IF(OR(G71="",J71="-"),"ü",IF(AND(G71&lt;=J71+J71*0.2,G71&gt;=J71-J71*0.2),"ü",IF($L71="","!","!")))</f>
        <v>#N/A</v>
      </c>
      <c r="L71" s="444"/>
      <c r="N71" s="8"/>
      <c r="P71" s="242"/>
      <c r="Q71" s="113"/>
    </row>
    <row r="72" spans="1:20" ht="56.25" customHeight="1" x14ac:dyDescent="0.25">
      <c r="A72" s="8"/>
      <c r="D72" s="128"/>
      <c r="E72" s="159" t="s">
        <v>474</v>
      </c>
      <c r="F72" s="546" t="str">
        <f>Text!C224</f>
        <v>The number of reviews of support plans for young carers that were completed during the collection year that were within statutory timescales</v>
      </c>
      <c r="G72" s="161"/>
      <c r="H72" s="162" t="str">
        <f>IF(AND(G72&lt;&gt;"",G72&lt;=G73),"ü",IF(I73&lt;&gt;"","!","û"))</f>
        <v>û</v>
      </c>
      <c r="I72" s="428"/>
      <c r="J72" s="318" t="e">
        <f>IF(VLOOKUP($U$4&amp;$V$4&amp;$W$9&amp;X5&amp;$Y$4,'Historic Data'!$A:$B,2,FALSE)=-999,"-",VLOOKUP($U$4&amp;$V$4&amp;$W$9&amp;X5&amp;$Y$4,'Historic Data'!$A:$B,2,FALSE))</f>
        <v>#N/A</v>
      </c>
      <c r="K72" s="162" t="e">
        <f>IF(OR(G72="",J72="-"),"ü",IF(AND(G72&lt;=J72+J72*0.2,G72&gt;=J72-J72*0.2),"ü",IF($L72="","!","!")))</f>
        <v>#N/A</v>
      </c>
      <c r="L72" s="444"/>
      <c r="N72" s="8"/>
      <c r="P72" s="242"/>
      <c r="Q72" s="113"/>
    </row>
    <row r="73" spans="1:20" ht="93" customHeight="1" x14ac:dyDescent="0.25">
      <c r="A73" s="8"/>
      <c r="D73" s="128"/>
      <c r="E73" s="547" t="s">
        <v>5791</v>
      </c>
      <c r="F73" s="548" t="str">
        <f>Text!C225</f>
        <v>The number of reviews of support plans for young carers that were completed during the year, regardless of whether they were within statutory timescales</v>
      </c>
      <c r="G73" s="161"/>
      <c r="H73" s="162" t="str">
        <f>IF(AND(G73&lt;&gt;"",G73&lt;=G71),"ü",IF(I73&lt;&gt;"","!","û"))</f>
        <v>û</v>
      </c>
      <c r="I73" s="428"/>
      <c r="J73" s="318" t="s">
        <v>865</v>
      </c>
      <c r="K73" s="162" t="str">
        <f>IF(OR(G73="",J73="-"),"ü",IF(AND(G73&lt;=J73+J73*0.2,G73&gt;=J73-J73*0.2),"ü",IF($L73="","!","!")))</f>
        <v>ü</v>
      </c>
      <c r="L73" s="444"/>
      <c r="N73" s="8"/>
      <c r="P73" s="242"/>
      <c r="Q73" s="113"/>
    </row>
    <row r="74" spans="1:20" x14ac:dyDescent="0.25">
      <c r="A74" s="8"/>
      <c r="D74" s="128"/>
      <c r="E74" s="128"/>
      <c r="F74" s="128"/>
      <c r="G74" s="128"/>
      <c r="H74" s="128"/>
      <c r="I74" s="128"/>
      <c r="J74" s="128"/>
      <c r="K74" s="128"/>
      <c r="L74" s="128"/>
      <c r="M74" s="128"/>
      <c r="N74" s="8"/>
    </row>
    <row r="75" spans="1:20" x14ac:dyDescent="0.25">
      <c r="A75" s="8"/>
      <c r="B75" s="8"/>
      <c r="C75" s="8"/>
      <c r="D75" s="8"/>
      <c r="E75" s="8"/>
      <c r="F75" s="8"/>
      <c r="G75" s="8"/>
      <c r="H75" s="8"/>
      <c r="I75" s="8"/>
      <c r="J75" s="8"/>
      <c r="K75" s="8"/>
      <c r="L75" s="8"/>
      <c r="M75" s="8"/>
      <c r="N75" s="8"/>
    </row>
    <row r="76" spans="1:20" hidden="1" x14ac:dyDescent="0.25">
      <c r="A76" s="8"/>
      <c r="D76" s="128"/>
      <c r="E76" s="215"/>
      <c r="F76" s="213"/>
      <c r="G76" s="213"/>
      <c r="H76" s="213"/>
      <c r="I76" s="213"/>
      <c r="J76" s="213"/>
      <c r="K76" s="213"/>
      <c r="L76" s="112"/>
      <c r="N76" s="8"/>
    </row>
    <row r="77" spans="1:20" hidden="1" x14ac:dyDescent="0.25">
      <c r="A77" s="8"/>
      <c r="D77" s="128"/>
      <c r="E77" s="215"/>
      <c r="F77" s="213"/>
      <c r="G77" s="213"/>
      <c r="H77" s="213"/>
      <c r="I77" s="213"/>
      <c r="J77" s="213"/>
      <c r="K77" s="213"/>
      <c r="L77" s="112"/>
      <c r="N77" s="8"/>
    </row>
    <row r="78" spans="1:20" hidden="1" x14ac:dyDescent="0.25">
      <c r="A78" s="8"/>
      <c r="D78" s="128"/>
      <c r="E78" s="215"/>
      <c r="F78" s="213"/>
      <c r="G78" s="213"/>
      <c r="H78" s="213"/>
      <c r="I78" s="213"/>
      <c r="J78" s="213"/>
      <c r="K78" s="213"/>
      <c r="L78" s="112"/>
      <c r="N78" s="8"/>
    </row>
    <row r="79" spans="1:20" hidden="1" x14ac:dyDescent="0.25">
      <c r="A79" s="8"/>
      <c r="D79" s="128"/>
      <c r="E79" s="215"/>
      <c r="F79" s="213"/>
      <c r="G79" s="213"/>
      <c r="H79" s="213"/>
      <c r="I79" s="213"/>
      <c r="J79" s="213"/>
      <c r="K79" s="213"/>
      <c r="L79" s="112"/>
      <c r="N79" s="8"/>
    </row>
    <row r="80" spans="1:20" hidden="1" x14ac:dyDescent="0.25">
      <c r="A80" s="8"/>
      <c r="D80" s="128"/>
      <c r="E80" s="215"/>
      <c r="F80" s="213"/>
      <c r="G80" s="213"/>
      <c r="H80" s="213"/>
      <c r="I80" s="213"/>
      <c r="J80" s="213"/>
      <c r="K80" s="213"/>
      <c r="L80" s="112"/>
      <c r="N80" s="8"/>
    </row>
    <row r="81" spans="1:14" hidden="1" x14ac:dyDescent="0.25">
      <c r="A81" s="8"/>
      <c r="D81" s="128"/>
      <c r="E81" s="215"/>
      <c r="F81" s="213"/>
      <c r="G81" s="213"/>
      <c r="H81" s="213"/>
      <c r="I81" s="213"/>
      <c r="J81" s="213"/>
      <c r="K81" s="213"/>
      <c r="L81" s="112"/>
      <c r="N81" s="8"/>
    </row>
    <row r="82" spans="1:14" hidden="1" x14ac:dyDescent="0.25">
      <c r="A82" s="8"/>
      <c r="D82" s="128"/>
      <c r="E82" s="215"/>
      <c r="F82" s="213"/>
      <c r="G82" s="213"/>
      <c r="H82" s="213"/>
      <c r="I82" s="213"/>
      <c r="J82" s="213"/>
      <c r="K82" s="213"/>
      <c r="L82" s="112"/>
      <c r="N82" s="8"/>
    </row>
    <row r="83" spans="1:14" hidden="1" x14ac:dyDescent="0.25">
      <c r="A83" s="8"/>
      <c r="D83" s="128"/>
      <c r="E83" s="215"/>
      <c r="F83" s="213"/>
      <c r="G83" s="213"/>
      <c r="H83" s="213"/>
      <c r="I83" s="213"/>
      <c r="J83" s="213"/>
      <c r="K83" s="213"/>
      <c r="L83" s="112"/>
      <c r="N83" s="8"/>
    </row>
    <row r="84" spans="1:14" hidden="1" x14ac:dyDescent="0.25">
      <c r="A84" s="8"/>
      <c r="D84" s="128"/>
      <c r="E84" s="215"/>
      <c r="F84" s="213"/>
      <c r="G84" s="213"/>
      <c r="H84" s="213"/>
      <c r="I84" s="213"/>
      <c r="J84" s="213"/>
      <c r="K84" s="213"/>
      <c r="L84" s="112"/>
      <c r="N84" s="8"/>
    </row>
    <row r="85" spans="1:14" hidden="1" x14ac:dyDescent="0.25">
      <c r="A85" s="8"/>
      <c r="D85" s="128"/>
      <c r="E85" s="215"/>
      <c r="F85" s="213"/>
      <c r="G85" s="213"/>
      <c r="H85" s="213"/>
      <c r="I85" s="213"/>
      <c r="J85" s="213"/>
      <c r="K85" s="213"/>
      <c r="L85" s="112"/>
      <c r="N85" s="8"/>
    </row>
    <row r="86" spans="1:14" hidden="1" x14ac:dyDescent="0.25">
      <c r="A86" s="8"/>
      <c r="D86" s="128"/>
      <c r="E86" s="215"/>
      <c r="F86" s="213"/>
      <c r="G86" s="213"/>
      <c r="H86" s="213"/>
      <c r="I86" s="213"/>
      <c r="J86" s="213"/>
      <c r="K86" s="213"/>
      <c r="L86" s="112"/>
      <c r="N86" s="8"/>
    </row>
    <row r="87" spans="1:14" hidden="1" x14ac:dyDescent="0.25">
      <c r="A87" s="8"/>
      <c r="D87" s="128"/>
      <c r="E87" s="215"/>
      <c r="F87" s="213"/>
      <c r="G87" s="213"/>
      <c r="H87" s="213"/>
      <c r="I87" s="213"/>
      <c r="J87" s="213"/>
      <c r="K87" s="213"/>
      <c r="L87" s="112"/>
      <c r="N87" s="8"/>
    </row>
    <row r="88" spans="1:14" hidden="1" x14ac:dyDescent="0.25">
      <c r="A88" s="8"/>
      <c r="D88" s="128"/>
      <c r="E88" s="215"/>
      <c r="F88" s="213"/>
      <c r="G88" s="213"/>
      <c r="H88" s="213"/>
      <c r="I88" s="213"/>
      <c r="J88" s="213"/>
      <c r="K88" s="213"/>
      <c r="L88" s="112"/>
      <c r="N88" s="8"/>
    </row>
    <row r="89" spans="1:14" hidden="1" x14ac:dyDescent="0.25">
      <c r="A89" s="8"/>
      <c r="D89" s="128"/>
      <c r="E89" s="215"/>
      <c r="F89" s="213"/>
      <c r="G89" s="213"/>
      <c r="H89" s="213"/>
      <c r="I89" s="213"/>
      <c r="J89" s="213"/>
      <c r="K89" s="213"/>
      <c r="L89" s="112"/>
      <c r="N89" s="8"/>
    </row>
    <row r="90" spans="1:14" hidden="1" x14ac:dyDescent="0.25">
      <c r="A90" s="8"/>
      <c r="D90" s="128"/>
      <c r="E90" s="215"/>
      <c r="F90" s="213"/>
      <c r="G90" s="213"/>
      <c r="H90" s="213"/>
      <c r="I90" s="213"/>
      <c r="J90" s="213"/>
      <c r="K90" s="213"/>
      <c r="L90" s="112"/>
      <c r="N90" s="8"/>
    </row>
    <row r="91" spans="1:14" hidden="1" x14ac:dyDescent="0.25">
      <c r="A91" s="8"/>
      <c r="D91" s="128"/>
      <c r="E91" s="215"/>
      <c r="F91" s="213"/>
      <c r="G91" s="213"/>
      <c r="H91" s="213"/>
      <c r="I91" s="213"/>
      <c r="J91" s="213"/>
      <c r="K91" s="213"/>
      <c r="L91" s="112"/>
      <c r="N91" s="8"/>
    </row>
    <row r="92" spans="1:14" hidden="1" x14ac:dyDescent="0.25">
      <c r="A92" s="8"/>
      <c r="D92" s="128"/>
      <c r="E92" s="215"/>
      <c r="F92" s="213"/>
      <c r="G92" s="213"/>
      <c r="H92" s="213"/>
      <c r="I92" s="213"/>
      <c r="J92" s="213"/>
      <c r="K92" s="213"/>
      <c r="L92" s="112"/>
      <c r="N92" s="8"/>
    </row>
    <row r="93" spans="1:14" hidden="1" x14ac:dyDescent="0.25">
      <c r="A93" s="8"/>
      <c r="D93" s="128"/>
      <c r="E93" s="215"/>
      <c r="F93" s="213"/>
      <c r="G93" s="213"/>
      <c r="H93" s="213"/>
      <c r="I93" s="213"/>
      <c r="J93" s="213"/>
      <c r="K93" s="213"/>
      <c r="L93" s="112"/>
      <c r="N93" s="8"/>
    </row>
    <row r="94" spans="1:14" hidden="1" x14ac:dyDescent="0.25">
      <c r="A94" s="8"/>
      <c r="D94" s="128"/>
      <c r="G94" s="208"/>
      <c r="H94" s="208"/>
      <c r="I94" s="208"/>
      <c r="J94" s="208"/>
      <c r="K94" s="208"/>
      <c r="N94" s="8"/>
    </row>
    <row r="95" spans="1:14" hidden="1" x14ac:dyDescent="0.25">
      <c r="A95" s="8"/>
      <c r="D95" s="128"/>
      <c r="G95" s="208"/>
      <c r="H95" s="208"/>
      <c r="I95" s="208"/>
      <c r="J95" s="208"/>
      <c r="K95" s="208"/>
      <c r="N95" s="8"/>
    </row>
    <row r="96" spans="1:14" hidden="1" x14ac:dyDescent="0.25">
      <c r="A96" s="8"/>
      <c r="D96" s="128"/>
      <c r="G96" s="208"/>
      <c r="H96" s="208"/>
      <c r="I96" s="208"/>
      <c r="J96" s="208"/>
      <c r="K96" s="208"/>
      <c r="N96" s="8"/>
    </row>
    <row r="97" spans="1:14" hidden="1" x14ac:dyDescent="0.25">
      <c r="A97" s="8"/>
      <c r="D97" s="128"/>
      <c r="G97" s="208"/>
      <c r="H97" s="208"/>
      <c r="I97" s="208"/>
      <c r="J97" s="208"/>
      <c r="K97" s="208"/>
      <c r="N97" s="8"/>
    </row>
    <row r="98" spans="1:14" hidden="1" x14ac:dyDescent="0.25">
      <c r="A98" s="8"/>
      <c r="D98" s="128"/>
      <c r="G98" s="208"/>
      <c r="H98" s="208"/>
      <c r="I98" s="208"/>
      <c r="J98" s="208"/>
      <c r="K98" s="208"/>
      <c r="N98" s="8"/>
    </row>
    <row r="99" spans="1:14" hidden="1" x14ac:dyDescent="0.25">
      <c r="A99" s="8"/>
      <c r="D99" s="128"/>
      <c r="G99" s="208"/>
      <c r="H99" s="208"/>
      <c r="I99" s="208"/>
      <c r="J99" s="208"/>
      <c r="K99" s="208"/>
      <c r="N99" s="8"/>
    </row>
    <row r="100" spans="1:14" hidden="1" x14ac:dyDescent="0.25">
      <c r="A100" s="8"/>
      <c r="D100" s="128"/>
      <c r="G100" s="208"/>
      <c r="H100" s="208"/>
      <c r="I100" s="208"/>
      <c r="J100" s="208"/>
      <c r="K100" s="208"/>
      <c r="N100" s="8"/>
    </row>
    <row r="101" spans="1:14" hidden="1" x14ac:dyDescent="0.25">
      <c r="A101" s="8"/>
      <c r="D101" s="128"/>
      <c r="G101" s="208"/>
      <c r="H101" s="208"/>
      <c r="I101" s="208"/>
      <c r="J101" s="208"/>
      <c r="K101" s="208"/>
      <c r="N101" s="8"/>
    </row>
    <row r="102" spans="1:14" hidden="1" x14ac:dyDescent="0.25">
      <c r="A102" s="8"/>
      <c r="D102" s="128"/>
      <c r="G102" s="208"/>
      <c r="H102" s="208"/>
      <c r="I102" s="208"/>
      <c r="J102" s="208"/>
      <c r="K102" s="208"/>
      <c r="N102" s="8"/>
    </row>
    <row r="103" spans="1:14" hidden="1" x14ac:dyDescent="0.25">
      <c r="A103" s="8"/>
      <c r="D103" s="128"/>
      <c r="G103" s="208"/>
      <c r="H103" s="208"/>
      <c r="I103" s="208"/>
      <c r="J103" s="208"/>
      <c r="K103" s="208"/>
      <c r="N103" s="8"/>
    </row>
    <row r="104" spans="1:14" hidden="1" x14ac:dyDescent="0.25">
      <c r="A104" s="8"/>
      <c r="D104" s="128"/>
      <c r="G104" s="208"/>
      <c r="H104" s="208"/>
      <c r="I104" s="208"/>
      <c r="J104" s="208"/>
      <c r="K104" s="208"/>
      <c r="N104" s="8"/>
    </row>
    <row r="105" spans="1:14" hidden="1" x14ac:dyDescent="0.25">
      <c r="A105" s="8"/>
      <c r="D105" s="128"/>
      <c r="G105" s="208"/>
      <c r="H105" s="208"/>
      <c r="I105" s="208"/>
      <c r="J105" s="208"/>
      <c r="K105" s="208"/>
      <c r="N105" s="8"/>
    </row>
    <row r="106" spans="1:14" hidden="1" x14ac:dyDescent="0.25">
      <c r="A106" s="8"/>
      <c r="D106" s="128"/>
      <c r="G106" s="208"/>
      <c r="H106" s="208"/>
      <c r="I106" s="208"/>
      <c r="J106" s="208"/>
      <c r="K106" s="208"/>
      <c r="N106" s="8"/>
    </row>
    <row r="107" spans="1:14" hidden="1" x14ac:dyDescent="0.25">
      <c r="A107" s="8"/>
      <c r="D107" s="128"/>
      <c r="G107" s="208"/>
      <c r="H107" s="208"/>
      <c r="I107" s="208"/>
      <c r="J107" s="208"/>
      <c r="K107" s="208"/>
      <c r="N107" s="8"/>
    </row>
    <row r="108" spans="1:14" hidden="1" x14ac:dyDescent="0.25">
      <c r="A108" s="8"/>
      <c r="D108" s="128"/>
      <c r="G108" s="208"/>
      <c r="H108" s="208"/>
      <c r="I108" s="208"/>
      <c r="J108" s="208"/>
      <c r="K108" s="208"/>
      <c r="N108" s="8"/>
    </row>
    <row r="109" spans="1:14" hidden="1" x14ac:dyDescent="0.25">
      <c r="A109" s="8"/>
      <c r="D109" s="128"/>
      <c r="G109" s="208"/>
      <c r="H109" s="208"/>
      <c r="I109" s="208"/>
      <c r="J109" s="208"/>
      <c r="K109" s="208"/>
      <c r="N109" s="8"/>
    </row>
    <row r="110" spans="1:14" hidden="1" x14ac:dyDescent="0.25">
      <c r="A110" s="8"/>
      <c r="D110" s="128"/>
      <c r="G110" s="208"/>
      <c r="H110" s="208"/>
      <c r="I110" s="208"/>
      <c r="J110" s="208"/>
      <c r="K110" s="208"/>
      <c r="N110" s="8"/>
    </row>
    <row r="111" spans="1:14" hidden="1" x14ac:dyDescent="0.25">
      <c r="A111" s="8"/>
      <c r="D111" s="128"/>
      <c r="G111" s="208"/>
      <c r="H111" s="208"/>
      <c r="I111" s="208"/>
      <c r="J111" s="208"/>
      <c r="K111" s="208"/>
      <c r="N111" s="8"/>
    </row>
    <row r="112" spans="1:14" hidden="1" x14ac:dyDescent="0.25">
      <c r="A112" s="8"/>
      <c r="D112" s="128"/>
      <c r="G112" s="208"/>
      <c r="H112" s="208"/>
      <c r="I112" s="208"/>
      <c r="J112" s="208"/>
      <c r="K112" s="208"/>
      <c r="N112" s="8"/>
    </row>
    <row r="113" spans="1:14" hidden="1" x14ac:dyDescent="0.25">
      <c r="A113" s="8"/>
      <c r="D113" s="128"/>
      <c r="G113" s="208"/>
      <c r="H113" s="208"/>
      <c r="I113" s="208"/>
      <c r="J113" s="208"/>
      <c r="K113" s="208"/>
      <c r="N113" s="8"/>
    </row>
    <row r="114" spans="1:14" hidden="1" x14ac:dyDescent="0.25">
      <c r="A114" s="8"/>
      <c r="D114" s="128"/>
      <c r="G114" s="208"/>
      <c r="H114" s="208"/>
      <c r="I114" s="208"/>
      <c r="J114" s="208"/>
      <c r="K114" s="208"/>
      <c r="N114" s="8"/>
    </row>
    <row r="115" spans="1:14" hidden="1" x14ac:dyDescent="0.25">
      <c r="A115" s="8"/>
      <c r="D115" s="128"/>
      <c r="G115" s="208"/>
      <c r="H115" s="208"/>
      <c r="I115" s="208"/>
      <c r="J115" s="208"/>
      <c r="K115" s="208"/>
      <c r="N115" s="8"/>
    </row>
    <row r="116" spans="1:14" hidden="1" x14ac:dyDescent="0.25">
      <c r="A116" s="8"/>
      <c r="D116" s="128"/>
      <c r="G116" s="208"/>
      <c r="H116" s="208"/>
      <c r="I116" s="208"/>
      <c r="J116" s="208"/>
      <c r="K116" s="208"/>
      <c r="N116" s="8"/>
    </row>
    <row r="117" spans="1:14" hidden="1" x14ac:dyDescent="0.25">
      <c r="A117" s="8"/>
      <c r="D117" s="128"/>
      <c r="G117" s="208"/>
      <c r="H117" s="208"/>
      <c r="I117" s="208"/>
      <c r="J117" s="208"/>
      <c r="K117" s="208"/>
      <c r="N117" s="8"/>
    </row>
    <row r="118" spans="1:14" hidden="1" x14ac:dyDescent="0.25">
      <c r="A118" s="8"/>
      <c r="D118" s="128"/>
      <c r="G118" s="208"/>
      <c r="H118" s="208"/>
      <c r="I118" s="208"/>
      <c r="J118" s="208"/>
      <c r="K118" s="208"/>
      <c r="N118" s="8"/>
    </row>
    <row r="119" spans="1:14" hidden="1" x14ac:dyDescent="0.25">
      <c r="A119" s="8"/>
      <c r="D119" s="128"/>
      <c r="G119" s="208"/>
      <c r="H119" s="208"/>
      <c r="I119" s="208"/>
      <c r="J119" s="208"/>
      <c r="K119" s="208"/>
      <c r="N119" s="8"/>
    </row>
    <row r="120" spans="1:14" hidden="1" x14ac:dyDescent="0.25">
      <c r="A120" s="8"/>
      <c r="D120" s="128"/>
      <c r="G120" s="208"/>
      <c r="H120" s="208"/>
      <c r="I120" s="208"/>
      <c r="J120" s="208"/>
      <c r="K120" s="208"/>
      <c r="N120" s="8"/>
    </row>
    <row r="121" spans="1:14" hidden="1" x14ac:dyDescent="0.25">
      <c r="A121" s="8"/>
      <c r="D121" s="128"/>
      <c r="G121" s="208"/>
      <c r="H121" s="208"/>
      <c r="I121" s="208"/>
      <c r="J121" s="208"/>
      <c r="K121" s="208"/>
      <c r="N121" s="8"/>
    </row>
    <row r="122" spans="1:14" hidden="1" x14ac:dyDescent="0.25">
      <c r="A122" s="8"/>
      <c r="D122" s="128"/>
      <c r="G122" s="208"/>
      <c r="H122" s="208"/>
      <c r="I122" s="208"/>
      <c r="J122" s="208"/>
      <c r="K122" s="208"/>
      <c r="N122" s="8"/>
    </row>
    <row r="123" spans="1:14" hidden="1" x14ac:dyDescent="0.25">
      <c r="A123" s="8"/>
      <c r="D123" s="128"/>
      <c r="G123" s="208"/>
      <c r="H123" s="208"/>
      <c r="I123" s="208"/>
      <c r="J123" s="208"/>
      <c r="K123" s="208"/>
      <c r="N123" s="8"/>
    </row>
    <row r="124" spans="1:14" hidden="1" x14ac:dyDescent="0.25">
      <c r="A124" s="8"/>
      <c r="D124" s="128"/>
      <c r="G124" s="208"/>
      <c r="H124" s="208"/>
      <c r="I124" s="208"/>
      <c r="J124" s="208"/>
      <c r="K124" s="208"/>
      <c r="N124" s="8"/>
    </row>
    <row r="125" spans="1:14" hidden="1" x14ac:dyDescent="0.25">
      <c r="A125" s="8"/>
      <c r="D125" s="128"/>
      <c r="G125" s="208"/>
      <c r="H125" s="208"/>
      <c r="I125" s="208"/>
      <c r="J125" s="208"/>
      <c r="K125" s="208"/>
      <c r="N125" s="8"/>
    </row>
    <row r="126" spans="1:14" hidden="1" x14ac:dyDescent="0.25">
      <c r="A126" s="8"/>
      <c r="D126" s="128"/>
      <c r="G126" s="208"/>
      <c r="H126" s="208"/>
      <c r="I126" s="208"/>
      <c r="J126" s="208"/>
      <c r="K126" s="208"/>
      <c r="N126" s="8"/>
    </row>
    <row r="127" spans="1:14" hidden="1" x14ac:dyDescent="0.25">
      <c r="A127" s="8"/>
      <c r="D127" s="128"/>
      <c r="G127" s="208"/>
      <c r="H127" s="208"/>
      <c r="I127" s="208"/>
      <c r="J127" s="208"/>
      <c r="K127" s="208"/>
      <c r="N127" s="8"/>
    </row>
    <row r="128" spans="1:14" hidden="1" x14ac:dyDescent="0.25">
      <c r="A128" s="8"/>
      <c r="D128" s="128"/>
      <c r="G128" s="208"/>
      <c r="H128" s="208"/>
      <c r="I128" s="208"/>
      <c r="J128" s="208"/>
      <c r="K128" s="208"/>
      <c r="N128" s="8"/>
    </row>
    <row r="129" spans="1:14" hidden="1" x14ac:dyDescent="0.25">
      <c r="A129" s="8"/>
      <c r="D129" s="128"/>
      <c r="G129" s="208"/>
      <c r="H129" s="208"/>
      <c r="I129" s="208"/>
      <c r="J129" s="208"/>
      <c r="K129" s="208"/>
      <c r="N129" s="8"/>
    </row>
    <row r="130" spans="1:14" hidden="1" x14ac:dyDescent="0.25">
      <c r="A130" s="8"/>
      <c r="D130" s="128"/>
      <c r="G130" s="208"/>
      <c r="H130" s="208"/>
      <c r="I130" s="208"/>
      <c r="J130" s="208"/>
      <c r="K130" s="208"/>
      <c r="N130" s="8"/>
    </row>
    <row r="131" spans="1:14" hidden="1" x14ac:dyDescent="0.25">
      <c r="A131" s="8"/>
      <c r="D131" s="128"/>
      <c r="G131" s="208"/>
      <c r="H131" s="208"/>
      <c r="I131" s="208"/>
      <c r="J131" s="208"/>
      <c r="K131" s="208"/>
      <c r="N131" s="8"/>
    </row>
    <row r="132" spans="1:14" hidden="1" x14ac:dyDescent="0.25">
      <c r="A132" s="8"/>
      <c r="D132" s="128"/>
      <c r="G132" s="208"/>
      <c r="H132" s="208"/>
      <c r="I132" s="208"/>
      <c r="J132" s="208"/>
      <c r="K132" s="208"/>
      <c r="N132" s="8"/>
    </row>
    <row r="133" spans="1:14" hidden="1" x14ac:dyDescent="0.25">
      <c r="A133" s="8"/>
      <c r="D133" s="128"/>
      <c r="G133" s="208"/>
      <c r="H133" s="208"/>
      <c r="I133" s="208"/>
      <c r="J133" s="208"/>
      <c r="K133" s="208"/>
      <c r="N133" s="8"/>
    </row>
    <row r="134" spans="1:14" hidden="1" x14ac:dyDescent="0.25">
      <c r="A134" s="8"/>
      <c r="D134" s="128"/>
      <c r="G134" s="208"/>
      <c r="H134" s="208"/>
      <c r="I134" s="208"/>
      <c r="J134" s="208"/>
      <c r="K134" s="208"/>
      <c r="N134" s="8"/>
    </row>
    <row r="135" spans="1:14" hidden="1" x14ac:dyDescent="0.25">
      <c r="A135" s="8"/>
      <c r="D135" s="128"/>
      <c r="G135" s="208"/>
      <c r="H135" s="208"/>
      <c r="I135" s="208"/>
      <c r="J135" s="208"/>
      <c r="K135" s="208"/>
      <c r="N135" s="8"/>
    </row>
    <row r="136" spans="1:14" hidden="1" x14ac:dyDescent="0.25">
      <c r="A136" s="8"/>
      <c r="D136" s="128"/>
      <c r="G136" s="208"/>
      <c r="H136" s="208"/>
      <c r="I136" s="208"/>
      <c r="J136" s="208"/>
      <c r="K136" s="208"/>
      <c r="N136" s="8"/>
    </row>
    <row r="137" spans="1:14" hidden="1" x14ac:dyDescent="0.25">
      <c r="A137" s="8"/>
      <c r="D137" s="128"/>
      <c r="G137" s="208"/>
      <c r="H137" s="208"/>
      <c r="I137" s="208"/>
      <c r="J137" s="208"/>
      <c r="K137" s="208"/>
      <c r="N137" s="8"/>
    </row>
    <row r="138" spans="1:14" hidden="1" x14ac:dyDescent="0.25">
      <c r="A138" s="8"/>
      <c r="D138" s="128"/>
      <c r="G138" s="208"/>
      <c r="H138" s="208"/>
      <c r="I138" s="208"/>
      <c r="J138" s="208"/>
      <c r="K138" s="208"/>
      <c r="N138" s="8"/>
    </row>
    <row r="139" spans="1:14" hidden="1" x14ac:dyDescent="0.25">
      <c r="A139" s="8"/>
      <c r="D139" s="128"/>
      <c r="G139" s="208"/>
      <c r="H139" s="208"/>
      <c r="I139" s="208"/>
      <c r="J139" s="208"/>
      <c r="K139" s="208"/>
      <c r="N139" s="8"/>
    </row>
    <row r="140" spans="1:14" hidden="1" x14ac:dyDescent="0.25">
      <c r="A140" s="8"/>
      <c r="D140" s="128"/>
      <c r="G140" s="208"/>
      <c r="H140" s="208"/>
      <c r="I140" s="208"/>
      <c r="J140" s="208"/>
      <c r="K140" s="208"/>
      <c r="N140" s="8"/>
    </row>
    <row r="141" spans="1:14" hidden="1" x14ac:dyDescent="0.25">
      <c r="A141" s="8"/>
      <c r="D141" s="128"/>
      <c r="G141" s="208"/>
      <c r="H141" s="208"/>
      <c r="I141" s="208"/>
      <c r="J141" s="208"/>
      <c r="K141" s="208"/>
      <c r="N141" s="8"/>
    </row>
    <row r="142" spans="1:14" hidden="1" x14ac:dyDescent="0.25">
      <c r="A142" s="8"/>
      <c r="D142" s="128"/>
      <c r="G142" s="208"/>
      <c r="H142" s="208"/>
      <c r="I142" s="208"/>
      <c r="J142" s="208"/>
      <c r="K142" s="208"/>
      <c r="N142" s="8"/>
    </row>
    <row r="143" spans="1:14" hidden="1" x14ac:dyDescent="0.25">
      <c r="A143" s="8"/>
      <c r="D143" s="128"/>
      <c r="G143" s="208"/>
      <c r="H143" s="208"/>
      <c r="I143" s="208"/>
      <c r="J143" s="208"/>
      <c r="K143" s="208"/>
      <c r="N143" s="8"/>
    </row>
    <row r="144" spans="1:14" hidden="1" x14ac:dyDescent="0.25">
      <c r="A144" s="8"/>
      <c r="D144" s="128"/>
      <c r="G144" s="208"/>
      <c r="H144" s="208"/>
      <c r="I144" s="208"/>
      <c r="J144" s="208"/>
      <c r="K144" s="208"/>
      <c r="N144" s="8"/>
    </row>
    <row r="145" spans="1:14" hidden="1" x14ac:dyDescent="0.25">
      <c r="A145" s="8"/>
      <c r="D145" s="128"/>
      <c r="G145" s="208"/>
      <c r="H145" s="208"/>
      <c r="I145" s="208"/>
      <c r="J145" s="208"/>
      <c r="K145" s="208"/>
      <c r="N145" s="8"/>
    </row>
    <row r="146" spans="1:14" hidden="1" x14ac:dyDescent="0.25">
      <c r="A146" s="8"/>
      <c r="D146" s="128"/>
      <c r="G146" s="208"/>
      <c r="H146" s="208"/>
      <c r="I146" s="208"/>
      <c r="J146" s="208"/>
      <c r="K146" s="208"/>
      <c r="N146" s="8"/>
    </row>
    <row r="147" spans="1:14" hidden="1" x14ac:dyDescent="0.25">
      <c r="A147" s="8"/>
      <c r="D147" s="128"/>
      <c r="G147" s="208"/>
      <c r="H147" s="208"/>
      <c r="I147" s="208"/>
      <c r="J147" s="208"/>
      <c r="K147" s="208"/>
      <c r="N147" s="8"/>
    </row>
    <row r="148" spans="1:14" hidden="1" x14ac:dyDescent="0.25">
      <c r="A148" s="8"/>
      <c r="D148" s="128"/>
      <c r="G148" s="208"/>
      <c r="H148" s="208"/>
      <c r="I148" s="208"/>
      <c r="J148" s="208"/>
      <c r="K148" s="208"/>
      <c r="N148" s="8"/>
    </row>
    <row r="149" spans="1:14" hidden="1" x14ac:dyDescent="0.25">
      <c r="A149" s="8"/>
      <c r="D149" s="128"/>
      <c r="G149" s="208"/>
      <c r="H149" s="208"/>
      <c r="I149" s="208"/>
      <c r="J149" s="208"/>
      <c r="K149" s="208"/>
      <c r="N149" s="8"/>
    </row>
    <row r="150" spans="1:14" hidden="1" x14ac:dyDescent="0.25">
      <c r="A150" s="8"/>
      <c r="D150" s="128"/>
      <c r="G150" s="208"/>
      <c r="H150" s="208"/>
      <c r="I150" s="208"/>
      <c r="J150" s="208"/>
      <c r="K150" s="208"/>
      <c r="N150" s="8"/>
    </row>
    <row r="151" spans="1:14" hidden="1" x14ac:dyDescent="0.25">
      <c r="A151" s="8"/>
      <c r="D151" s="128"/>
      <c r="G151" s="208"/>
      <c r="H151" s="208"/>
      <c r="I151" s="208"/>
      <c r="J151" s="208"/>
      <c r="K151" s="208"/>
      <c r="N151" s="8"/>
    </row>
    <row r="152" spans="1:14" hidden="1" x14ac:dyDescent="0.25">
      <c r="A152" s="8"/>
      <c r="D152" s="128"/>
      <c r="G152" s="208"/>
      <c r="H152" s="208"/>
      <c r="I152" s="208"/>
      <c r="J152" s="208"/>
      <c r="K152" s="208"/>
      <c r="N152" s="8"/>
    </row>
    <row r="153" spans="1:14" hidden="1" x14ac:dyDescent="0.25">
      <c r="A153" s="8"/>
      <c r="D153" s="128"/>
      <c r="G153" s="208"/>
      <c r="H153" s="208"/>
      <c r="I153" s="208"/>
      <c r="J153" s="208"/>
      <c r="K153" s="208"/>
      <c r="N153" s="8"/>
    </row>
    <row r="154" spans="1:14" hidden="1" x14ac:dyDescent="0.25">
      <c r="A154" s="8"/>
      <c r="D154" s="128"/>
      <c r="G154" s="208"/>
      <c r="H154" s="208"/>
      <c r="I154" s="208"/>
      <c r="J154" s="208"/>
      <c r="K154" s="208"/>
      <c r="N154" s="8"/>
    </row>
    <row r="155" spans="1:14" hidden="1" x14ac:dyDescent="0.25">
      <c r="A155" s="8"/>
      <c r="D155" s="128"/>
      <c r="G155" s="208"/>
      <c r="H155" s="208"/>
      <c r="I155" s="208"/>
      <c r="J155" s="208"/>
      <c r="K155" s="208"/>
      <c r="N155" s="8"/>
    </row>
    <row r="156" spans="1:14" hidden="1" x14ac:dyDescent="0.25">
      <c r="A156" s="8"/>
      <c r="D156" s="128"/>
      <c r="G156" s="208"/>
      <c r="H156" s="208"/>
      <c r="I156" s="208"/>
      <c r="J156" s="208"/>
      <c r="K156" s="208"/>
      <c r="N156" s="8"/>
    </row>
    <row r="157" spans="1:14" hidden="1" x14ac:dyDescent="0.25">
      <c r="A157" s="8"/>
      <c r="D157" s="128"/>
      <c r="G157" s="208"/>
      <c r="H157" s="208"/>
      <c r="I157" s="208"/>
      <c r="J157" s="208"/>
      <c r="K157" s="208"/>
      <c r="N157" s="8"/>
    </row>
    <row r="158" spans="1:14" hidden="1" x14ac:dyDescent="0.25">
      <c r="A158" s="8"/>
      <c r="D158" s="128"/>
      <c r="G158" s="208"/>
      <c r="H158" s="208"/>
      <c r="I158" s="208"/>
      <c r="J158" s="208"/>
      <c r="K158" s="208"/>
      <c r="N158" s="8"/>
    </row>
    <row r="159" spans="1:14" hidden="1" x14ac:dyDescent="0.25">
      <c r="A159" s="8"/>
      <c r="D159" s="128"/>
      <c r="G159" s="208"/>
      <c r="H159" s="208"/>
      <c r="I159" s="208"/>
      <c r="J159" s="208"/>
      <c r="K159" s="208"/>
      <c r="N159" s="8"/>
    </row>
    <row r="160" spans="1:14" hidden="1" x14ac:dyDescent="0.25">
      <c r="A160" s="8"/>
      <c r="D160" s="128"/>
      <c r="G160" s="208"/>
      <c r="H160" s="208"/>
      <c r="I160" s="208"/>
      <c r="J160" s="208"/>
      <c r="K160" s="208"/>
      <c r="N160" s="8"/>
    </row>
    <row r="161" spans="1:14" hidden="1" x14ac:dyDescent="0.25">
      <c r="A161" s="8"/>
      <c r="D161" s="128"/>
      <c r="G161" s="208"/>
      <c r="H161" s="208"/>
      <c r="I161" s="208"/>
      <c r="J161" s="208"/>
      <c r="K161" s="208"/>
      <c r="N161" s="8"/>
    </row>
    <row r="162" spans="1:14" hidden="1" x14ac:dyDescent="0.25">
      <c r="A162" s="8"/>
      <c r="D162" s="128"/>
      <c r="G162" s="208"/>
      <c r="H162" s="208"/>
      <c r="I162" s="208"/>
      <c r="J162" s="208"/>
      <c r="K162" s="208"/>
      <c r="N162" s="8"/>
    </row>
    <row r="163" spans="1:14" hidden="1" x14ac:dyDescent="0.25">
      <c r="A163" s="8"/>
      <c r="D163" s="128"/>
      <c r="G163" s="208"/>
      <c r="H163" s="208"/>
      <c r="I163" s="208"/>
      <c r="J163" s="208"/>
      <c r="K163" s="208"/>
      <c r="N163" s="8"/>
    </row>
    <row r="164" spans="1:14" hidden="1" x14ac:dyDescent="0.25">
      <c r="A164" s="8"/>
      <c r="D164" s="128"/>
      <c r="G164" s="208"/>
      <c r="H164" s="208"/>
      <c r="I164" s="208"/>
      <c r="J164" s="208"/>
      <c r="K164" s="208"/>
      <c r="N164" s="8"/>
    </row>
    <row r="165" spans="1:14" hidden="1" x14ac:dyDescent="0.25">
      <c r="A165" s="8"/>
      <c r="D165" s="128"/>
      <c r="G165" s="208"/>
      <c r="H165" s="208"/>
      <c r="I165" s="208"/>
      <c r="J165" s="208"/>
      <c r="K165" s="208"/>
      <c r="N165" s="8"/>
    </row>
    <row r="166" spans="1:14" hidden="1" x14ac:dyDescent="0.25">
      <c r="A166" s="8"/>
      <c r="D166" s="128"/>
      <c r="G166" s="208"/>
      <c r="H166" s="208"/>
      <c r="I166" s="208"/>
      <c r="J166" s="208"/>
      <c r="K166" s="208"/>
      <c r="N166" s="8"/>
    </row>
    <row r="167" spans="1:14" hidden="1" x14ac:dyDescent="0.25">
      <c r="A167" s="8"/>
      <c r="D167" s="128"/>
      <c r="G167" s="208"/>
      <c r="H167" s="208"/>
      <c r="I167" s="208"/>
      <c r="J167" s="208"/>
      <c r="K167" s="208"/>
      <c r="N167" s="8"/>
    </row>
    <row r="168" spans="1:14" hidden="1" x14ac:dyDescent="0.25">
      <c r="A168" s="8"/>
      <c r="D168" s="128"/>
      <c r="G168" s="208"/>
      <c r="H168" s="208"/>
      <c r="I168" s="208"/>
      <c r="J168" s="208"/>
      <c r="K168" s="208"/>
      <c r="N168" s="8"/>
    </row>
    <row r="169" spans="1:14" hidden="1" x14ac:dyDescent="0.25">
      <c r="A169" s="8"/>
      <c r="D169" s="128"/>
      <c r="G169" s="208"/>
      <c r="H169" s="208"/>
      <c r="I169" s="208"/>
      <c r="J169" s="208"/>
      <c r="K169" s="208"/>
      <c r="N169" s="8"/>
    </row>
    <row r="170" spans="1:14" hidden="1" x14ac:dyDescent="0.25">
      <c r="A170" s="8"/>
      <c r="D170" s="128"/>
      <c r="G170" s="208"/>
      <c r="H170" s="208"/>
      <c r="I170" s="208"/>
      <c r="J170" s="208"/>
      <c r="K170" s="208"/>
      <c r="N170" s="8"/>
    </row>
    <row r="171" spans="1:14" hidden="1" x14ac:dyDescent="0.25">
      <c r="A171" s="8"/>
      <c r="D171" s="128"/>
      <c r="G171" s="208"/>
      <c r="H171" s="208"/>
      <c r="I171" s="208"/>
      <c r="J171" s="208"/>
      <c r="K171" s="208"/>
      <c r="N171" s="8"/>
    </row>
    <row r="172" spans="1:14" hidden="1" x14ac:dyDescent="0.25">
      <c r="A172" s="8"/>
      <c r="D172" s="128"/>
      <c r="G172" s="208"/>
      <c r="H172" s="208"/>
      <c r="I172" s="208"/>
      <c r="J172" s="208"/>
      <c r="K172" s="208"/>
      <c r="N172" s="8"/>
    </row>
    <row r="173" spans="1:14" hidden="1" x14ac:dyDescent="0.25">
      <c r="A173" s="8"/>
      <c r="D173" s="128"/>
      <c r="G173" s="208"/>
      <c r="H173" s="208"/>
      <c r="I173" s="208"/>
      <c r="J173" s="208"/>
      <c r="K173" s="208"/>
      <c r="N173" s="8"/>
    </row>
    <row r="174" spans="1:14" hidden="1" x14ac:dyDescent="0.25">
      <c r="A174" s="8"/>
      <c r="D174" s="128"/>
      <c r="G174" s="208"/>
      <c r="H174" s="208"/>
      <c r="I174" s="208"/>
      <c r="J174" s="208"/>
      <c r="K174" s="208"/>
      <c r="N174" s="8"/>
    </row>
    <row r="175" spans="1:14" hidden="1" x14ac:dyDescent="0.25">
      <c r="A175" s="8"/>
      <c r="D175" s="128"/>
      <c r="G175" s="208"/>
      <c r="H175" s="208"/>
      <c r="I175" s="208"/>
      <c r="J175" s="208"/>
      <c r="K175" s="208"/>
      <c r="N175" s="8"/>
    </row>
    <row r="176" spans="1:14" hidden="1" x14ac:dyDescent="0.25">
      <c r="A176" s="8"/>
      <c r="D176" s="128"/>
      <c r="G176" s="208"/>
      <c r="H176" s="208"/>
      <c r="I176" s="208"/>
      <c r="J176" s="208"/>
      <c r="K176" s="208"/>
      <c r="N176" s="8"/>
    </row>
    <row r="177" spans="1:14" hidden="1" x14ac:dyDescent="0.25">
      <c r="A177" s="8"/>
      <c r="D177" s="128"/>
      <c r="G177" s="208"/>
      <c r="H177" s="208"/>
      <c r="I177" s="208"/>
      <c r="J177" s="208"/>
      <c r="K177" s="208"/>
      <c r="N177" s="8"/>
    </row>
    <row r="178" spans="1:14" hidden="1" x14ac:dyDescent="0.25">
      <c r="A178" s="8"/>
      <c r="D178" s="128"/>
      <c r="G178" s="208"/>
      <c r="H178" s="208"/>
      <c r="I178" s="208"/>
      <c r="J178" s="208"/>
      <c r="K178" s="208"/>
      <c r="N178" s="8"/>
    </row>
    <row r="179" spans="1:14" hidden="1" x14ac:dyDescent="0.25">
      <c r="A179" s="8"/>
      <c r="D179" s="128"/>
      <c r="G179" s="208"/>
      <c r="H179" s="208"/>
      <c r="I179" s="208"/>
      <c r="J179" s="208"/>
      <c r="K179" s="208"/>
      <c r="N179" s="8"/>
    </row>
    <row r="180" spans="1:14" hidden="1" x14ac:dyDescent="0.25">
      <c r="A180" s="8"/>
      <c r="D180" s="128"/>
      <c r="G180" s="208"/>
      <c r="H180" s="208"/>
      <c r="I180" s="208"/>
      <c r="J180" s="208"/>
      <c r="K180" s="208"/>
      <c r="N180" s="8"/>
    </row>
    <row r="181" spans="1:14" hidden="1" x14ac:dyDescent="0.25">
      <c r="A181" s="8"/>
      <c r="D181" s="128"/>
      <c r="G181" s="208"/>
      <c r="H181" s="208"/>
      <c r="I181" s="208"/>
      <c r="J181" s="208"/>
      <c r="K181" s="208"/>
      <c r="N181" s="8"/>
    </row>
    <row r="182" spans="1:14" hidden="1" x14ac:dyDescent="0.25">
      <c r="A182" s="8"/>
      <c r="D182" s="128"/>
      <c r="G182" s="208"/>
      <c r="H182" s="208"/>
      <c r="I182" s="208"/>
      <c r="J182" s="208"/>
      <c r="K182" s="208"/>
      <c r="N182" s="8"/>
    </row>
    <row r="183" spans="1:14" hidden="1" x14ac:dyDescent="0.25">
      <c r="A183" s="8"/>
      <c r="D183" s="128"/>
      <c r="G183" s="208"/>
      <c r="H183" s="208"/>
      <c r="I183" s="208"/>
      <c r="J183" s="208"/>
      <c r="K183" s="208"/>
      <c r="N183" s="8"/>
    </row>
    <row r="184" spans="1:14" hidden="1" x14ac:dyDescent="0.25">
      <c r="A184" s="8"/>
      <c r="D184" s="128"/>
      <c r="G184" s="208"/>
      <c r="H184" s="208"/>
      <c r="I184" s="208"/>
      <c r="J184" s="208"/>
      <c r="K184" s="208"/>
      <c r="N184" s="8"/>
    </row>
    <row r="185" spans="1:14" hidden="1" x14ac:dyDescent="0.25">
      <c r="A185" s="8"/>
      <c r="D185" s="128"/>
      <c r="G185" s="208"/>
      <c r="H185" s="208"/>
      <c r="I185" s="208"/>
      <c r="J185" s="208"/>
      <c r="K185" s="208"/>
      <c r="N185" s="8"/>
    </row>
    <row r="186" spans="1:14" hidden="1" x14ac:dyDescent="0.25">
      <c r="A186" s="8"/>
      <c r="D186" s="128"/>
      <c r="G186" s="208"/>
      <c r="H186" s="208"/>
      <c r="I186" s="208"/>
      <c r="J186" s="208"/>
      <c r="K186" s="208"/>
      <c r="N186" s="8"/>
    </row>
    <row r="187" spans="1:14" hidden="1" x14ac:dyDescent="0.25">
      <c r="A187" s="8"/>
      <c r="D187" s="128"/>
      <c r="G187" s="208"/>
      <c r="H187" s="208"/>
      <c r="I187" s="208"/>
      <c r="J187" s="208"/>
      <c r="K187" s="208"/>
      <c r="N187" s="8"/>
    </row>
    <row r="188" spans="1:14" hidden="1" x14ac:dyDescent="0.25">
      <c r="A188" s="8"/>
      <c r="D188" s="128"/>
      <c r="G188" s="208"/>
      <c r="H188" s="208"/>
      <c r="I188" s="208"/>
      <c r="J188" s="208"/>
      <c r="K188" s="208"/>
      <c r="N188" s="8"/>
    </row>
    <row r="189" spans="1:14" hidden="1" x14ac:dyDescent="0.25">
      <c r="A189" s="8"/>
      <c r="D189" s="128"/>
      <c r="G189" s="208"/>
      <c r="H189" s="208"/>
      <c r="I189" s="208"/>
      <c r="J189" s="208"/>
      <c r="K189" s="208"/>
      <c r="N189" s="8"/>
    </row>
    <row r="190" spans="1:14" hidden="1" x14ac:dyDescent="0.25">
      <c r="A190" s="8"/>
      <c r="D190" s="128"/>
      <c r="G190" s="208"/>
      <c r="H190" s="208"/>
      <c r="I190" s="208"/>
      <c r="J190" s="208"/>
      <c r="K190" s="208"/>
      <c r="N190" s="8"/>
    </row>
    <row r="191" spans="1:14" hidden="1" x14ac:dyDescent="0.25">
      <c r="A191" s="8"/>
      <c r="D191" s="128"/>
      <c r="G191" s="208"/>
      <c r="H191" s="208"/>
      <c r="I191" s="208"/>
      <c r="J191" s="208"/>
      <c r="K191" s="208"/>
      <c r="N191" s="8"/>
    </row>
    <row r="192" spans="1:14" hidden="1" x14ac:dyDescent="0.25">
      <c r="A192" s="8"/>
      <c r="D192" s="128"/>
      <c r="G192" s="208"/>
      <c r="H192" s="208"/>
      <c r="I192" s="208"/>
      <c r="J192" s="208"/>
      <c r="K192" s="208"/>
      <c r="N192" s="8"/>
    </row>
    <row r="193" spans="1:14" hidden="1" x14ac:dyDescent="0.25">
      <c r="A193" s="8"/>
      <c r="D193" s="128"/>
      <c r="G193" s="208"/>
      <c r="H193" s="208"/>
      <c r="I193" s="208"/>
      <c r="J193" s="208"/>
      <c r="K193" s="208"/>
      <c r="N193" s="8"/>
    </row>
    <row r="194" spans="1:14" hidden="1" x14ac:dyDescent="0.25">
      <c r="A194" s="8"/>
      <c r="D194" s="128"/>
      <c r="G194" s="208"/>
      <c r="H194" s="208"/>
      <c r="I194" s="208"/>
      <c r="J194" s="208"/>
      <c r="K194" s="208"/>
      <c r="N194" s="8"/>
    </row>
    <row r="195" spans="1:14" hidden="1" x14ac:dyDescent="0.25">
      <c r="A195" s="8"/>
      <c r="D195" s="128"/>
      <c r="G195" s="208"/>
      <c r="H195" s="208"/>
      <c r="I195" s="208"/>
      <c r="J195" s="208"/>
      <c r="K195" s="208"/>
      <c r="N195" s="8"/>
    </row>
    <row r="196" spans="1:14" hidden="1" x14ac:dyDescent="0.25">
      <c r="A196" s="8"/>
      <c r="D196" s="128"/>
      <c r="G196" s="208"/>
      <c r="H196" s="208"/>
      <c r="I196" s="208"/>
      <c r="J196" s="208"/>
      <c r="K196" s="208"/>
      <c r="N196" s="8"/>
    </row>
    <row r="197" spans="1:14" hidden="1" x14ac:dyDescent="0.25">
      <c r="A197" s="8"/>
      <c r="D197" s="128"/>
      <c r="G197" s="208"/>
      <c r="H197" s="208"/>
      <c r="I197" s="208"/>
      <c r="J197" s="208"/>
      <c r="K197" s="208"/>
      <c r="N197" s="8"/>
    </row>
    <row r="198" spans="1:14" hidden="1" x14ac:dyDescent="0.25">
      <c r="A198" s="8"/>
      <c r="D198" s="128"/>
      <c r="G198" s="208"/>
      <c r="H198" s="208"/>
      <c r="I198" s="208"/>
      <c r="J198" s="208"/>
      <c r="K198" s="208"/>
      <c r="N198" s="8"/>
    </row>
    <row r="199" spans="1:14" hidden="1" x14ac:dyDescent="0.25">
      <c r="A199" s="8"/>
      <c r="D199" s="128"/>
      <c r="G199" s="208"/>
      <c r="H199" s="208"/>
      <c r="I199" s="208"/>
      <c r="J199" s="208"/>
      <c r="K199" s="208"/>
      <c r="N199" s="8"/>
    </row>
    <row r="200" spans="1:14" hidden="1" x14ac:dyDescent="0.25">
      <c r="A200" s="8"/>
      <c r="D200" s="128"/>
      <c r="G200" s="208"/>
      <c r="H200" s="208"/>
      <c r="I200" s="208"/>
      <c r="J200" s="208"/>
      <c r="K200" s="208"/>
      <c r="N200" s="8"/>
    </row>
    <row r="201" spans="1:14" hidden="1" x14ac:dyDescent="0.25">
      <c r="A201" s="8"/>
      <c r="D201" s="128"/>
      <c r="G201" s="208"/>
      <c r="H201" s="208"/>
      <c r="I201" s="208"/>
      <c r="J201" s="208"/>
      <c r="K201" s="208"/>
      <c r="N201" s="8"/>
    </row>
    <row r="202" spans="1:14" hidden="1" x14ac:dyDescent="0.25">
      <c r="A202" s="8"/>
      <c r="D202" s="128"/>
      <c r="G202" s="208"/>
      <c r="H202" s="208"/>
      <c r="I202" s="208"/>
      <c r="J202" s="208"/>
      <c r="K202" s="208"/>
      <c r="N202" s="8"/>
    </row>
    <row r="203" spans="1:14" hidden="1" x14ac:dyDescent="0.25">
      <c r="A203" s="8"/>
      <c r="D203" s="128"/>
      <c r="G203" s="208"/>
      <c r="H203" s="208"/>
      <c r="I203" s="208"/>
      <c r="J203" s="208"/>
      <c r="K203" s="208"/>
      <c r="N203" s="8"/>
    </row>
    <row r="204" spans="1:14" hidden="1" x14ac:dyDescent="0.25">
      <c r="A204" s="8"/>
      <c r="D204" s="128"/>
      <c r="G204" s="208"/>
      <c r="H204" s="208"/>
      <c r="I204" s="208"/>
      <c r="J204" s="208"/>
      <c r="K204" s="208"/>
      <c r="N204" s="8"/>
    </row>
    <row r="205" spans="1:14" hidden="1" x14ac:dyDescent="0.25">
      <c r="A205" s="8"/>
      <c r="D205" s="128"/>
      <c r="G205" s="208"/>
      <c r="H205" s="208"/>
      <c r="I205" s="208"/>
      <c r="J205" s="208"/>
      <c r="K205" s="208"/>
      <c r="N205" s="8"/>
    </row>
    <row r="206" spans="1:14" hidden="1" x14ac:dyDescent="0.25">
      <c r="A206" s="8"/>
      <c r="D206" s="128"/>
      <c r="G206" s="208"/>
      <c r="H206" s="208"/>
      <c r="I206" s="208"/>
      <c r="J206" s="208"/>
      <c r="K206" s="208"/>
      <c r="N206" s="8"/>
    </row>
    <row r="207" spans="1:14" hidden="1" x14ac:dyDescent="0.25">
      <c r="A207" s="8"/>
      <c r="D207" s="128"/>
      <c r="G207" s="208"/>
      <c r="H207" s="208"/>
      <c r="I207" s="208"/>
      <c r="J207" s="208"/>
      <c r="K207" s="208"/>
      <c r="N207" s="8"/>
    </row>
    <row r="208" spans="1:14" hidden="1" x14ac:dyDescent="0.25">
      <c r="A208" s="8"/>
      <c r="D208" s="128"/>
      <c r="G208" s="208"/>
      <c r="H208" s="208"/>
      <c r="I208" s="208"/>
      <c r="J208" s="208"/>
      <c r="K208" s="208"/>
      <c r="N208" s="8"/>
    </row>
    <row r="209" spans="1:14" hidden="1" x14ac:dyDescent="0.25">
      <c r="A209" s="8"/>
      <c r="D209" s="128"/>
      <c r="G209" s="208"/>
      <c r="H209" s="208"/>
      <c r="I209" s="208"/>
      <c r="J209" s="208"/>
      <c r="K209" s="208"/>
      <c r="N209" s="8"/>
    </row>
    <row r="210" spans="1:14" hidden="1" x14ac:dyDescent="0.25">
      <c r="A210" s="8"/>
      <c r="D210" s="128"/>
      <c r="G210" s="208"/>
      <c r="H210" s="208"/>
      <c r="I210" s="208"/>
      <c r="J210" s="208"/>
      <c r="K210" s="208"/>
      <c r="N210" s="8"/>
    </row>
    <row r="211" spans="1:14" hidden="1" x14ac:dyDescent="0.25">
      <c r="A211" s="8"/>
      <c r="D211" s="128"/>
      <c r="G211" s="208"/>
      <c r="H211" s="208"/>
      <c r="I211" s="208"/>
      <c r="J211" s="208"/>
      <c r="K211" s="208"/>
      <c r="N211" s="8"/>
    </row>
    <row r="212" spans="1:14" hidden="1" x14ac:dyDescent="0.25">
      <c r="A212" s="8"/>
      <c r="D212" s="128"/>
      <c r="G212" s="208"/>
      <c r="H212" s="208"/>
      <c r="I212" s="208"/>
      <c r="J212" s="208"/>
      <c r="K212" s="208"/>
      <c r="N212" s="8"/>
    </row>
    <row r="213" spans="1:14" hidden="1" x14ac:dyDescent="0.25">
      <c r="A213" s="8"/>
      <c r="D213" s="128"/>
      <c r="G213" s="208"/>
      <c r="H213" s="208"/>
      <c r="I213" s="208"/>
      <c r="J213" s="208"/>
      <c r="K213" s="208"/>
      <c r="N213" s="8"/>
    </row>
    <row r="214" spans="1:14" hidden="1" x14ac:dyDescent="0.25">
      <c r="A214" s="8"/>
      <c r="D214" s="128"/>
      <c r="G214" s="208"/>
      <c r="H214" s="208"/>
      <c r="I214" s="208"/>
      <c r="J214" s="208"/>
      <c r="K214" s="208"/>
      <c r="N214" s="8"/>
    </row>
    <row r="215" spans="1:14" hidden="1" x14ac:dyDescent="0.25">
      <c r="A215" s="8"/>
      <c r="D215" s="128"/>
      <c r="G215" s="208"/>
      <c r="H215" s="208"/>
      <c r="I215" s="208"/>
      <c r="J215" s="208"/>
      <c r="K215" s="208"/>
      <c r="N215" s="8"/>
    </row>
    <row r="216" spans="1:14" hidden="1" x14ac:dyDescent="0.25">
      <c r="A216" s="8"/>
      <c r="D216" s="128"/>
      <c r="G216" s="208"/>
      <c r="H216" s="208"/>
      <c r="I216" s="208"/>
      <c r="J216" s="208"/>
      <c r="K216" s="208"/>
      <c r="N216" s="8"/>
    </row>
    <row r="217" spans="1:14" hidden="1" x14ac:dyDescent="0.25">
      <c r="A217" s="8"/>
      <c r="D217" s="128"/>
      <c r="G217" s="208"/>
      <c r="H217" s="208"/>
      <c r="I217" s="208"/>
      <c r="J217" s="208"/>
      <c r="K217" s="208"/>
      <c r="N217" s="8"/>
    </row>
    <row r="218" spans="1:14" hidden="1" x14ac:dyDescent="0.25">
      <c r="A218" s="8"/>
      <c r="D218" s="128"/>
      <c r="G218" s="208"/>
      <c r="H218" s="208"/>
      <c r="I218" s="208"/>
      <c r="J218" s="208"/>
      <c r="K218" s="208"/>
      <c r="N218" s="8"/>
    </row>
    <row r="219" spans="1:14" hidden="1" x14ac:dyDescent="0.25">
      <c r="A219" s="8"/>
      <c r="D219" s="128"/>
      <c r="G219" s="208"/>
      <c r="H219" s="208"/>
      <c r="I219" s="208"/>
      <c r="J219" s="208"/>
      <c r="K219" s="208"/>
      <c r="N219" s="8"/>
    </row>
    <row r="220" spans="1:14" hidden="1" x14ac:dyDescent="0.25">
      <c r="A220" s="8"/>
      <c r="D220" s="128"/>
      <c r="G220" s="208"/>
      <c r="H220" s="208"/>
      <c r="I220" s="208"/>
      <c r="J220" s="208"/>
      <c r="K220" s="208"/>
    </row>
    <row r="221" spans="1:14" hidden="1" x14ac:dyDescent="0.25">
      <c r="A221" s="8"/>
      <c r="D221" s="128"/>
      <c r="G221" s="208"/>
      <c r="H221" s="208"/>
      <c r="I221" s="208"/>
      <c r="J221" s="208"/>
      <c r="K221" s="208"/>
    </row>
    <row r="222" spans="1:14" hidden="1" x14ac:dyDescent="0.25">
      <c r="A222" s="8"/>
      <c r="D222" s="128"/>
      <c r="G222" s="208"/>
      <c r="H222" s="208"/>
      <c r="I222" s="208"/>
      <c r="J222" s="208"/>
      <c r="K222" s="208"/>
    </row>
    <row r="223" spans="1:14" hidden="1" x14ac:dyDescent="0.25">
      <c r="A223" s="8"/>
      <c r="D223" s="128"/>
      <c r="G223" s="208"/>
      <c r="H223" s="208"/>
      <c r="I223" s="208"/>
      <c r="J223" s="208"/>
      <c r="K223" s="208"/>
    </row>
    <row r="224" spans="1:14" hidden="1" x14ac:dyDescent="0.25">
      <c r="A224" s="8"/>
      <c r="D224" s="128"/>
      <c r="G224" s="208"/>
      <c r="H224" s="208"/>
      <c r="I224" s="208"/>
      <c r="J224" s="208"/>
      <c r="K224" s="208"/>
    </row>
    <row r="225" spans="1:11" hidden="1" x14ac:dyDescent="0.25">
      <c r="A225" s="8"/>
      <c r="D225" s="128"/>
      <c r="G225" s="208"/>
      <c r="H225" s="208"/>
      <c r="I225" s="208"/>
      <c r="J225" s="208"/>
      <c r="K225" s="208"/>
    </row>
    <row r="226" spans="1:11" hidden="1" x14ac:dyDescent="0.25">
      <c r="A226" s="8"/>
      <c r="D226" s="128"/>
      <c r="G226" s="208"/>
      <c r="H226" s="208"/>
      <c r="I226" s="208"/>
      <c r="J226" s="208"/>
      <c r="K226" s="208"/>
    </row>
    <row r="227" spans="1:11" hidden="1" x14ac:dyDescent="0.25">
      <c r="A227" s="8"/>
      <c r="D227" s="128"/>
      <c r="G227" s="208"/>
      <c r="H227" s="208"/>
      <c r="I227" s="208"/>
      <c r="J227" s="208"/>
      <c r="K227" s="208"/>
    </row>
    <row r="228" spans="1:11" hidden="1" x14ac:dyDescent="0.25">
      <c r="A228" s="8"/>
      <c r="D228" s="128"/>
      <c r="G228" s="208"/>
      <c r="H228" s="208"/>
      <c r="I228" s="208"/>
      <c r="J228" s="208"/>
      <c r="K228" s="208"/>
    </row>
    <row r="229" spans="1:11" hidden="1" x14ac:dyDescent="0.25">
      <c r="A229" s="8"/>
      <c r="D229" s="128"/>
      <c r="G229" s="208"/>
      <c r="H229" s="208"/>
      <c r="I229" s="208"/>
      <c r="J229" s="208"/>
      <c r="K229" s="208"/>
    </row>
    <row r="230" spans="1:11" hidden="1" x14ac:dyDescent="0.25">
      <c r="D230" s="128"/>
      <c r="G230" s="208"/>
      <c r="H230" s="208"/>
      <c r="I230" s="208"/>
      <c r="J230" s="208"/>
      <c r="K230" s="208"/>
    </row>
    <row r="231" spans="1:11" hidden="1" x14ac:dyDescent="0.25">
      <c r="D231" s="128"/>
      <c r="G231" s="208"/>
      <c r="H231" s="208"/>
      <c r="I231" s="208"/>
      <c r="J231" s="208"/>
      <c r="K231" s="208"/>
    </row>
    <row r="232" spans="1:11" hidden="1" x14ac:dyDescent="0.25">
      <c r="D232" s="128"/>
      <c r="G232" s="208"/>
      <c r="H232" s="208"/>
      <c r="I232" s="208"/>
      <c r="J232" s="208"/>
      <c r="K232" s="208"/>
    </row>
    <row r="233" spans="1:11" hidden="1" x14ac:dyDescent="0.25">
      <c r="D233" s="128"/>
      <c r="G233" s="208"/>
      <c r="H233" s="208"/>
      <c r="I233" s="208"/>
      <c r="J233" s="208"/>
      <c r="K233" s="208"/>
    </row>
    <row r="234" spans="1:11" hidden="1" x14ac:dyDescent="0.25">
      <c r="D234" s="128"/>
      <c r="G234" s="208"/>
      <c r="H234" s="208"/>
      <c r="I234" s="208"/>
      <c r="J234" s="208"/>
      <c r="K234" s="208"/>
    </row>
    <row r="235" spans="1:11" hidden="1" x14ac:dyDescent="0.25">
      <c r="D235" s="128"/>
      <c r="G235" s="208"/>
      <c r="H235" s="208"/>
      <c r="I235" s="208"/>
      <c r="J235" s="208"/>
      <c r="K235" s="208"/>
    </row>
    <row r="236" spans="1:11" hidden="1" x14ac:dyDescent="0.25">
      <c r="D236" s="128"/>
      <c r="G236" s="208"/>
      <c r="H236" s="208"/>
      <c r="I236" s="208"/>
      <c r="J236" s="208"/>
      <c r="K236" s="208"/>
    </row>
    <row r="237" spans="1:11" hidden="1" x14ac:dyDescent="0.25">
      <c r="D237" s="128"/>
      <c r="G237" s="208"/>
      <c r="H237" s="208"/>
      <c r="I237" s="208"/>
      <c r="J237" s="208"/>
      <c r="K237" s="208"/>
    </row>
    <row r="238" spans="1:11" hidden="1" x14ac:dyDescent="0.25">
      <c r="D238" s="128"/>
      <c r="G238" s="208"/>
      <c r="H238" s="208"/>
      <c r="I238" s="208"/>
      <c r="J238" s="208"/>
      <c r="K238" s="208"/>
    </row>
    <row r="239" spans="1:11" hidden="1" x14ac:dyDescent="0.25">
      <c r="D239" s="128"/>
      <c r="G239" s="208"/>
      <c r="H239" s="208"/>
      <c r="I239" s="208"/>
      <c r="J239" s="208"/>
      <c r="K239" s="208"/>
    </row>
    <row r="240" spans="1:11" hidden="1" x14ac:dyDescent="0.25">
      <c r="D240" s="128"/>
      <c r="G240" s="208"/>
      <c r="H240" s="208"/>
      <c r="I240" s="208"/>
      <c r="J240" s="208"/>
      <c r="K240" s="208"/>
    </row>
    <row r="241" spans="4:11" hidden="1" x14ac:dyDescent="0.25">
      <c r="D241" s="128"/>
      <c r="G241" s="208"/>
      <c r="H241" s="208"/>
      <c r="I241" s="208"/>
      <c r="J241" s="208"/>
      <c r="K241" s="208"/>
    </row>
    <row r="242" spans="4:11" hidden="1" x14ac:dyDescent="0.25">
      <c r="D242" s="128"/>
      <c r="G242" s="208"/>
      <c r="H242" s="208"/>
      <c r="I242" s="208"/>
      <c r="J242" s="208"/>
      <c r="K242" s="208"/>
    </row>
    <row r="243" spans="4:11" hidden="1" x14ac:dyDescent="0.25">
      <c r="D243" s="128"/>
      <c r="G243" s="208"/>
      <c r="H243" s="208"/>
      <c r="I243" s="208"/>
      <c r="J243" s="208"/>
      <c r="K243" s="208"/>
    </row>
    <row r="244" spans="4:11" hidden="1" x14ac:dyDescent="0.25">
      <c r="D244" s="128"/>
      <c r="G244" s="208"/>
      <c r="H244" s="208"/>
      <c r="I244" s="208"/>
      <c r="J244" s="208"/>
      <c r="K244" s="208"/>
    </row>
    <row r="245" spans="4:11" hidden="1" x14ac:dyDescent="0.25">
      <c r="D245" s="128"/>
      <c r="G245" s="208"/>
      <c r="H245" s="208"/>
      <c r="I245" s="208"/>
      <c r="J245" s="208"/>
      <c r="K245" s="208"/>
    </row>
    <row r="246" spans="4:11" hidden="1" x14ac:dyDescent="0.25">
      <c r="D246" s="128"/>
      <c r="G246" s="208"/>
      <c r="H246" s="208"/>
      <c r="I246" s="208"/>
      <c r="J246" s="208"/>
      <c r="K246" s="208"/>
    </row>
    <row r="247" spans="4:11" hidden="1" x14ac:dyDescent="0.25">
      <c r="D247" s="128"/>
      <c r="G247" s="208"/>
      <c r="H247" s="208"/>
      <c r="I247" s="208"/>
      <c r="J247" s="208"/>
      <c r="K247" s="208"/>
    </row>
    <row r="248" spans="4:11" hidden="1" x14ac:dyDescent="0.25">
      <c r="D248" s="128"/>
      <c r="G248" s="208"/>
      <c r="H248" s="208"/>
      <c r="I248" s="208"/>
      <c r="J248" s="208"/>
      <c r="K248" s="208"/>
    </row>
    <row r="249" spans="4:11" hidden="1" x14ac:dyDescent="0.25">
      <c r="D249" s="128"/>
      <c r="G249" s="208"/>
      <c r="H249" s="208"/>
      <c r="I249" s="208"/>
      <c r="J249" s="208"/>
      <c r="K249" s="208"/>
    </row>
    <row r="250" spans="4:11" hidden="1" x14ac:dyDescent="0.25">
      <c r="D250" s="128"/>
      <c r="G250" s="208"/>
      <c r="H250" s="208"/>
      <c r="I250" s="208"/>
      <c r="J250" s="208"/>
      <c r="K250" s="208"/>
    </row>
    <row r="251" spans="4:11" hidden="1" x14ac:dyDescent="0.25">
      <c r="D251" s="128"/>
      <c r="G251" s="208"/>
      <c r="H251" s="208"/>
      <c r="I251" s="208"/>
      <c r="J251" s="208"/>
      <c r="K251" s="208"/>
    </row>
    <row r="252" spans="4:11" hidden="1" x14ac:dyDescent="0.25">
      <c r="D252" s="128"/>
      <c r="G252" s="208"/>
      <c r="H252" s="208"/>
      <c r="I252" s="208"/>
      <c r="J252" s="208"/>
      <c r="K252" s="208"/>
    </row>
    <row r="253" spans="4:11" hidden="1" x14ac:dyDescent="0.25">
      <c r="D253" s="128"/>
      <c r="G253" s="208"/>
      <c r="H253" s="208"/>
      <c r="I253" s="208"/>
      <c r="J253" s="208"/>
      <c r="K253" s="208"/>
    </row>
    <row r="254" spans="4:11" hidden="1" x14ac:dyDescent="0.25">
      <c r="D254" s="128"/>
      <c r="G254" s="208"/>
      <c r="H254" s="208"/>
      <c r="I254" s="208"/>
      <c r="J254" s="208"/>
      <c r="K254" s="208"/>
    </row>
    <row r="255" spans="4:11" hidden="1" x14ac:dyDescent="0.25">
      <c r="D255" s="128"/>
      <c r="G255" s="208"/>
      <c r="H255" s="208"/>
      <c r="I255" s="208"/>
      <c r="J255" s="208"/>
      <c r="K255" s="208"/>
    </row>
    <row r="256" spans="4:11" hidden="1" x14ac:dyDescent="0.25">
      <c r="D256" s="128"/>
      <c r="G256" s="208"/>
      <c r="H256" s="208"/>
      <c r="I256" s="208"/>
      <c r="J256" s="208"/>
      <c r="K256" s="208"/>
    </row>
    <row r="257" spans="4:11" hidden="1" x14ac:dyDescent="0.25">
      <c r="D257" s="128"/>
      <c r="G257" s="208"/>
      <c r="H257" s="208"/>
      <c r="I257" s="208"/>
      <c r="J257" s="208"/>
      <c r="K257" s="208"/>
    </row>
    <row r="258" spans="4:11" hidden="1" x14ac:dyDescent="0.25">
      <c r="D258" s="128"/>
      <c r="G258" s="208"/>
      <c r="H258" s="208"/>
      <c r="I258" s="208"/>
      <c r="J258" s="208"/>
      <c r="K258" s="208"/>
    </row>
    <row r="259" spans="4:11" hidden="1" x14ac:dyDescent="0.25">
      <c r="D259" s="128"/>
      <c r="G259" s="208"/>
      <c r="H259" s="208"/>
      <c r="I259" s="208"/>
      <c r="J259" s="208"/>
      <c r="K259" s="208"/>
    </row>
    <row r="260" spans="4:11" hidden="1" x14ac:dyDescent="0.25">
      <c r="D260" s="128"/>
      <c r="G260" s="208"/>
      <c r="H260" s="208"/>
      <c r="I260" s="208"/>
      <c r="J260" s="208"/>
      <c r="K260" s="208"/>
    </row>
    <row r="261" spans="4:11" hidden="1" x14ac:dyDescent="0.25">
      <c r="D261" s="128"/>
      <c r="G261" s="208"/>
      <c r="H261" s="208"/>
      <c r="I261" s="208"/>
      <c r="J261" s="208"/>
      <c r="K261" s="208"/>
    </row>
    <row r="262" spans="4:11" hidden="1" x14ac:dyDescent="0.25">
      <c r="D262" s="128"/>
      <c r="G262" s="208"/>
      <c r="H262" s="208"/>
      <c r="I262" s="208"/>
      <c r="J262" s="208"/>
      <c r="K262" s="208"/>
    </row>
    <row r="263" spans="4:11" hidden="1" x14ac:dyDescent="0.25">
      <c r="D263" s="128"/>
      <c r="G263" s="208"/>
      <c r="H263" s="208"/>
      <c r="I263" s="208"/>
      <c r="J263" s="208"/>
      <c r="K263" s="208"/>
    </row>
    <row r="264" spans="4:11" hidden="1" x14ac:dyDescent="0.25">
      <c r="D264" s="128"/>
      <c r="G264" s="208"/>
      <c r="H264" s="208"/>
      <c r="I264" s="208"/>
      <c r="J264" s="208"/>
      <c r="K264" s="208"/>
    </row>
    <row r="265" spans="4:11" hidden="1" x14ac:dyDescent="0.25">
      <c r="D265" s="128"/>
      <c r="G265" s="208"/>
      <c r="H265" s="208"/>
      <c r="I265" s="208"/>
      <c r="J265" s="208"/>
      <c r="K265" s="208"/>
    </row>
    <row r="266" spans="4:11" hidden="1" x14ac:dyDescent="0.25">
      <c r="D266" s="128"/>
      <c r="G266" s="208"/>
      <c r="H266" s="208"/>
      <c r="I266" s="208"/>
      <c r="J266" s="208"/>
      <c r="K266" s="208"/>
    </row>
    <row r="267" spans="4:11" hidden="1" x14ac:dyDescent="0.25">
      <c r="D267" s="128"/>
      <c r="G267" s="208"/>
      <c r="H267" s="208"/>
      <c r="I267" s="208"/>
      <c r="J267" s="208"/>
      <c r="K267" s="208"/>
    </row>
    <row r="268" spans="4:11" hidden="1" x14ac:dyDescent="0.25">
      <c r="D268" s="128"/>
      <c r="G268" s="208"/>
      <c r="H268" s="208"/>
      <c r="I268" s="208"/>
      <c r="J268" s="208"/>
      <c r="K268" s="208"/>
    </row>
    <row r="269" spans="4:11" hidden="1" x14ac:dyDescent="0.25">
      <c r="D269" s="128"/>
      <c r="G269" s="208"/>
      <c r="H269" s="208"/>
      <c r="I269" s="208"/>
      <c r="J269" s="208"/>
      <c r="K269" s="208"/>
    </row>
    <row r="270" spans="4:11" hidden="1" x14ac:dyDescent="0.25">
      <c r="D270" s="128"/>
      <c r="G270" s="208"/>
      <c r="H270" s="208"/>
      <c r="I270" s="208"/>
      <c r="J270" s="208"/>
      <c r="K270" s="208"/>
    </row>
    <row r="271" spans="4:11" hidden="1" x14ac:dyDescent="0.25">
      <c r="D271" s="128"/>
      <c r="G271" s="208"/>
      <c r="H271" s="208"/>
      <c r="I271" s="208"/>
      <c r="J271" s="208"/>
      <c r="K271" s="208"/>
    </row>
    <row r="272" spans="4:11" hidden="1" x14ac:dyDescent="0.25">
      <c r="D272" s="128"/>
      <c r="G272" s="208"/>
      <c r="H272" s="208"/>
      <c r="I272" s="208"/>
      <c r="J272" s="208"/>
      <c r="K272" s="208"/>
    </row>
    <row r="273" spans="4:11" hidden="1" x14ac:dyDescent="0.25">
      <c r="D273" s="128"/>
      <c r="G273" s="208"/>
      <c r="H273" s="208"/>
      <c r="I273" s="208"/>
      <c r="J273" s="208"/>
      <c r="K273" s="208"/>
    </row>
    <row r="274" spans="4:11" hidden="1" x14ac:dyDescent="0.25">
      <c r="D274" s="128"/>
      <c r="G274" s="208"/>
      <c r="H274" s="208"/>
      <c r="I274" s="208"/>
      <c r="J274" s="208"/>
      <c r="K274" s="208"/>
    </row>
    <row r="275" spans="4:11" hidden="1" x14ac:dyDescent="0.25">
      <c r="D275" s="128"/>
      <c r="G275" s="208"/>
      <c r="H275" s="208"/>
      <c r="I275" s="208"/>
      <c r="J275" s="208"/>
      <c r="K275" s="208"/>
    </row>
    <row r="276" spans="4:11" hidden="1" x14ac:dyDescent="0.25">
      <c r="D276" s="128"/>
      <c r="G276" s="208"/>
      <c r="H276" s="208"/>
      <c r="I276" s="208"/>
      <c r="J276" s="208"/>
      <c r="K276" s="208"/>
    </row>
    <row r="277" spans="4:11" hidden="1" x14ac:dyDescent="0.25">
      <c r="D277" s="128"/>
      <c r="G277" s="208"/>
      <c r="H277" s="208"/>
      <c r="I277" s="208"/>
      <c r="J277" s="208"/>
      <c r="K277" s="208"/>
    </row>
    <row r="278" spans="4:11" hidden="1" x14ac:dyDescent="0.25">
      <c r="D278" s="128"/>
      <c r="G278" s="208"/>
      <c r="H278" s="208"/>
      <c r="I278" s="208"/>
      <c r="J278" s="208"/>
      <c r="K278" s="208"/>
    </row>
    <row r="279" spans="4:11" hidden="1" x14ac:dyDescent="0.25">
      <c r="D279" s="128"/>
      <c r="G279" s="208"/>
      <c r="H279" s="208"/>
      <c r="I279" s="208"/>
      <c r="J279" s="208"/>
      <c r="K279" s="208"/>
    </row>
    <row r="280" spans="4:11" hidden="1" x14ac:dyDescent="0.25">
      <c r="D280" s="128"/>
      <c r="G280" s="208"/>
      <c r="H280" s="208"/>
      <c r="I280" s="208"/>
      <c r="J280" s="208"/>
      <c r="K280" s="208"/>
    </row>
    <row r="281" spans="4:11" hidden="1" x14ac:dyDescent="0.25">
      <c r="D281" s="128"/>
      <c r="G281" s="208"/>
      <c r="H281" s="208"/>
      <c r="I281" s="208"/>
      <c r="J281" s="208"/>
      <c r="K281" s="208"/>
    </row>
    <row r="282" spans="4:11" hidden="1" x14ac:dyDescent="0.25">
      <c r="D282" s="128"/>
      <c r="G282" s="208"/>
      <c r="H282" s="208"/>
      <c r="I282" s="208"/>
      <c r="J282" s="208"/>
      <c r="K282" s="208"/>
    </row>
    <row r="283" spans="4:11" hidden="1" x14ac:dyDescent="0.25">
      <c r="D283" s="128"/>
      <c r="G283" s="208"/>
      <c r="H283" s="208"/>
      <c r="I283" s="208"/>
      <c r="J283" s="208"/>
      <c r="K283" s="208"/>
    </row>
    <row r="284" spans="4:11" hidden="1" x14ac:dyDescent="0.25">
      <c r="D284" s="128"/>
      <c r="G284" s="208"/>
      <c r="H284" s="208"/>
      <c r="I284" s="208"/>
      <c r="J284" s="208"/>
      <c r="K284" s="208"/>
    </row>
    <row r="285" spans="4:11" hidden="1" x14ac:dyDescent="0.25">
      <c r="D285" s="128"/>
      <c r="G285" s="208"/>
      <c r="H285" s="208"/>
      <c r="I285" s="208"/>
      <c r="J285" s="208"/>
      <c r="K285" s="208"/>
    </row>
    <row r="286" spans="4:11" hidden="1" x14ac:dyDescent="0.25">
      <c r="D286" s="128"/>
      <c r="G286" s="208"/>
      <c r="H286" s="208"/>
      <c r="I286" s="208"/>
      <c r="J286" s="208"/>
      <c r="K286" s="208"/>
    </row>
    <row r="287" spans="4:11" hidden="1" x14ac:dyDescent="0.25">
      <c r="D287" s="128"/>
      <c r="G287" s="208"/>
      <c r="H287" s="208"/>
      <c r="I287" s="208"/>
      <c r="J287" s="208"/>
      <c r="K287" s="208"/>
    </row>
    <row r="288" spans="4:11" hidden="1" x14ac:dyDescent="0.25">
      <c r="D288" s="128"/>
      <c r="G288" s="208"/>
      <c r="H288" s="208"/>
      <c r="I288" s="208"/>
      <c r="J288" s="208"/>
      <c r="K288" s="208"/>
    </row>
    <row r="289" spans="4:11" hidden="1" x14ac:dyDescent="0.25">
      <c r="D289" s="128"/>
      <c r="G289" s="208"/>
      <c r="H289" s="208"/>
      <c r="I289" s="208"/>
      <c r="J289" s="208"/>
      <c r="K289" s="208"/>
    </row>
    <row r="290" spans="4:11" hidden="1" x14ac:dyDescent="0.25">
      <c r="D290" s="128"/>
      <c r="G290" s="208"/>
      <c r="H290" s="208"/>
      <c r="I290" s="208"/>
      <c r="J290" s="208"/>
      <c r="K290" s="208"/>
    </row>
    <row r="291" spans="4:11" hidden="1" x14ac:dyDescent="0.25">
      <c r="D291" s="128"/>
      <c r="G291" s="208"/>
      <c r="H291" s="208"/>
      <c r="I291" s="208"/>
      <c r="J291" s="208"/>
      <c r="K291" s="208"/>
    </row>
    <row r="292" spans="4:11" hidden="1" x14ac:dyDescent="0.25">
      <c r="D292" s="128"/>
      <c r="G292" s="208"/>
      <c r="H292" s="208"/>
      <c r="I292" s="208"/>
      <c r="J292" s="208"/>
      <c r="K292" s="208"/>
    </row>
    <row r="293" spans="4:11" hidden="1" x14ac:dyDescent="0.25">
      <c r="D293" s="128"/>
      <c r="G293" s="208"/>
      <c r="H293" s="208"/>
      <c r="I293" s="208"/>
      <c r="J293" s="208"/>
      <c r="K293" s="208"/>
    </row>
    <row r="294" spans="4:11" hidden="1" x14ac:dyDescent="0.25">
      <c r="D294" s="128"/>
      <c r="G294" s="208"/>
      <c r="H294" s="208"/>
      <c r="I294" s="208"/>
      <c r="J294" s="208"/>
      <c r="K294" s="208"/>
    </row>
    <row r="295" spans="4:11" hidden="1" x14ac:dyDescent="0.25">
      <c r="D295" s="128"/>
      <c r="G295" s="208"/>
      <c r="H295" s="208"/>
      <c r="I295" s="208"/>
      <c r="J295" s="208"/>
      <c r="K295" s="208"/>
    </row>
    <row r="296" spans="4:11" hidden="1" x14ac:dyDescent="0.25">
      <c r="D296" s="128"/>
      <c r="G296" s="208"/>
      <c r="H296" s="208"/>
      <c r="I296" s="208"/>
      <c r="J296" s="208"/>
      <c r="K296" s="208"/>
    </row>
    <row r="297" spans="4:11" hidden="1" x14ac:dyDescent="0.25">
      <c r="D297" s="128"/>
      <c r="G297" s="208"/>
      <c r="H297" s="208"/>
      <c r="I297" s="208"/>
      <c r="J297" s="208"/>
      <c r="K297" s="208"/>
    </row>
    <row r="298" spans="4:11" hidden="1" x14ac:dyDescent="0.25">
      <c r="D298" s="128"/>
      <c r="G298" s="208"/>
      <c r="H298" s="208"/>
      <c r="I298" s="208"/>
      <c r="J298" s="208"/>
      <c r="K298" s="208"/>
    </row>
    <row r="299" spans="4:11" hidden="1" x14ac:dyDescent="0.25">
      <c r="D299" s="128"/>
      <c r="G299" s="208"/>
      <c r="H299" s="208"/>
      <c r="I299" s="208"/>
      <c r="J299" s="208"/>
      <c r="K299" s="208"/>
    </row>
    <row r="300" spans="4:11" hidden="1" x14ac:dyDescent="0.25">
      <c r="D300" s="128"/>
      <c r="G300" s="208"/>
      <c r="H300" s="208"/>
      <c r="I300" s="208"/>
      <c r="J300" s="208"/>
      <c r="K300" s="208"/>
    </row>
    <row r="301" spans="4:11" hidden="1" x14ac:dyDescent="0.25">
      <c r="D301" s="128"/>
      <c r="G301" s="208"/>
      <c r="H301" s="208"/>
      <c r="I301" s="208"/>
      <c r="J301" s="208"/>
      <c r="K301" s="208"/>
    </row>
    <row r="302" spans="4:11" hidden="1" x14ac:dyDescent="0.25">
      <c r="D302" s="128"/>
      <c r="G302" s="208"/>
      <c r="H302" s="208"/>
      <c r="I302" s="208"/>
      <c r="J302" s="208"/>
      <c r="K302" s="208"/>
    </row>
    <row r="303" spans="4:11" hidden="1" x14ac:dyDescent="0.25">
      <c r="D303" s="128"/>
      <c r="G303" s="208"/>
      <c r="H303" s="208"/>
      <c r="I303" s="208"/>
      <c r="J303" s="208"/>
      <c r="K303" s="208"/>
    </row>
    <row r="304" spans="4:11" hidden="1" x14ac:dyDescent="0.25">
      <c r="D304" s="128"/>
      <c r="G304" s="208"/>
      <c r="H304" s="208"/>
      <c r="I304" s="208"/>
      <c r="J304" s="208"/>
      <c r="K304" s="208"/>
    </row>
    <row r="305" spans="4:11" hidden="1" x14ac:dyDescent="0.25">
      <c r="D305" s="128"/>
      <c r="G305" s="208"/>
      <c r="H305" s="208"/>
      <c r="I305" s="208"/>
      <c r="J305" s="208"/>
      <c r="K305" s="208"/>
    </row>
    <row r="306" spans="4:11" hidden="1" x14ac:dyDescent="0.25">
      <c r="D306" s="128"/>
      <c r="G306" s="208"/>
      <c r="H306" s="208"/>
      <c r="I306" s="208"/>
      <c r="J306" s="208"/>
      <c r="K306" s="208"/>
    </row>
    <row r="307" spans="4:11" hidden="1" x14ac:dyDescent="0.25">
      <c r="D307" s="128"/>
      <c r="G307" s="208"/>
      <c r="H307" s="208"/>
      <c r="I307" s="208"/>
      <c r="J307" s="208"/>
      <c r="K307" s="208"/>
    </row>
    <row r="308" spans="4:11" hidden="1" x14ac:dyDescent="0.25">
      <c r="D308" s="128"/>
      <c r="G308" s="208"/>
      <c r="H308" s="208"/>
      <c r="I308" s="208"/>
      <c r="J308" s="208"/>
      <c r="K308" s="208"/>
    </row>
    <row r="309" spans="4:11" hidden="1" x14ac:dyDescent="0.25">
      <c r="D309" s="128"/>
      <c r="G309" s="208"/>
      <c r="H309" s="208"/>
      <c r="I309" s="208"/>
      <c r="J309" s="208"/>
      <c r="K309" s="208"/>
    </row>
    <row r="310" spans="4:11" hidden="1" x14ac:dyDescent="0.25">
      <c r="D310" s="128"/>
      <c r="G310" s="208"/>
      <c r="H310" s="208"/>
      <c r="I310" s="208"/>
      <c r="J310" s="208"/>
      <c r="K310" s="208"/>
    </row>
    <row r="311" spans="4:11" hidden="1" x14ac:dyDescent="0.25">
      <c r="D311" s="128"/>
      <c r="G311" s="208"/>
      <c r="H311" s="208"/>
      <c r="I311" s="208"/>
      <c r="J311" s="208"/>
      <c r="K311" s="208"/>
    </row>
    <row r="312" spans="4:11" hidden="1" x14ac:dyDescent="0.25">
      <c r="D312" s="128"/>
      <c r="G312" s="208"/>
      <c r="H312" s="208"/>
      <c r="I312" s="208"/>
      <c r="J312" s="208"/>
      <c r="K312" s="208"/>
    </row>
    <row r="313" spans="4:11" hidden="1" x14ac:dyDescent="0.25">
      <c r="D313" s="128"/>
      <c r="G313" s="208"/>
      <c r="H313" s="208"/>
      <c r="I313" s="208"/>
      <c r="J313" s="208"/>
      <c r="K313" s="208"/>
    </row>
    <row r="314" spans="4:11" hidden="1" x14ac:dyDescent="0.25">
      <c r="D314" s="128"/>
      <c r="G314" s="208"/>
      <c r="H314" s="208"/>
      <c r="I314" s="208"/>
      <c r="J314" s="208"/>
      <c r="K314" s="208"/>
    </row>
    <row r="315" spans="4:11" hidden="1" x14ac:dyDescent="0.25">
      <c r="D315" s="128"/>
      <c r="G315" s="208"/>
      <c r="H315" s="208"/>
      <c r="I315" s="208"/>
      <c r="J315" s="208"/>
      <c r="K315" s="208"/>
    </row>
    <row r="316" spans="4:11" hidden="1" x14ac:dyDescent="0.25">
      <c r="D316" s="128"/>
      <c r="G316" s="208"/>
      <c r="H316" s="208"/>
      <c r="I316" s="208"/>
      <c r="J316" s="208"/>
      <c r="K316" s="208"/>
    </row>
    <row r="317" spans="4:11" hidden="1" x14ac:dyDescent="0.25">
      <c r="D317" s="128"/>
      <c r="G317" s="208"/>
      <c r="H317" s="208"/>
      <c r="I317" s="208"/>
      <c r="J317" s="208"/>
      <c r="K317" s="208"/>
    </row>
    <row r="318" spans="4:11" hidden="1" x14ac:dyDescent="0.25">
      <c r="D318" s="128"/>
      <c r="G318" s="208"/>
      <c r="H318" s="208"/>
      <c r="I318" s="208"/>
      <c r="J318" s="208"/>
      <c r="K318" s="208"/>
    </row>
    <row r="319" spans="4:11" hidden="1" x14ac:dyDescent="0.25">
      <c r="D319" s="128"/>
      <c r="G319" s="208"/>
      <c r="H319" s="208"/>
      <c r="I319" s="208"/>
      <c r="J319" s="208"/>
      <c r="K319" s="208"/>
    </row>
    <row r="320" spans="4:11" hidden="1" x14ac:dyDescent="0.25">
      <c r="D320" s="128"/>
      <c r="G320" s="208"/>
      <c r="H320" s="208"/>
      <c r="I320" s="208"/>
      <c r="J320" s="208"/>
      <c r="K320" s="208"/>
    </row>
    <row r="321" spans="4:11" hidden="1" x14ac:dyDescent="0.25">
      <c r="D321" s="128"/>
      <c r="G321" s="208"/>
      <c r="H321" s="208"/>
      <c r="I321" s="208"/>
      <c r="J321" s="208"/>
      <c r="K321" s="208"/>
    </row>
    <row r="322" spans="4:11" hidden="1" x14ac:dyDescent="0.25">
      <c r="D322" s="128"/>
      <c r="G322" s="208"/>
      <c r="H322" s="208"/>
      <c r="I322" s="208"/>
      <c r="J322" s="208"/>
      <c r="K322" s="208"/>
    </row>
    <row r="323" spans="4:11" hidden="1" x14ac:dyDescent="0.25">
      <c r="D323" s="128"/>
      <c r="G323" s="208"/>
      <c r="H323" s="208"/>
      <c r="I323" s="208"/>
      <c r="J323" s="208"/>
      <c r="K323" s="208"/>
    </row>
    <row r="324" spans="4:11" hidden="1" x14ac:dyDescent="0.25">
      <c r="D324" s="128"/>
      <c r="G324" s="208"/>
      <c r="H324" s="208"/>
      <c r="I324" s="208"/>
      <c r="J324" s="208"/>
      <c r="K324" s="208"/>
    </row>
    <row r="325" spans="4:11" hidden="1" x14ac:dyDescent="0.25">
      <c r="D325" s="128"/>
      <c r="G325" s="208"/>
      <c r="H325" s="208"/>
      <c r="I325" s="208"/>
      <c r="J325" s="208"/>
      <c r="K325" s="208"/>
    </row>
    <row r="326" spans="4:11" hidden="1" x14ac:dyDescent="0.25">
      <c r="D326" s="128"/>
      <c r="G326" s="208"/>
      <c r="H326" s="208"/>
      <c r="I326" s="208"/>
      <c r="J326" s="208"/>
      <c r="K326" s="208"/>
    </row>
    <row r="327" spans="4:11" hidden="1" x14ac:dyDescent="0.25">
      <c r="D327" s="128"/>
      <c r="G327" s="208"/>
      <c r="H327" s="208"/>
      <c r="I327" s="208"/>
      <c r="J327" s="208"/>
      <c r="K327" s="208"/>
    </row>
    <row r="328" spans="4:11" hidden="1" x14ac:dyDescent="0.25">
      <c r="D328" s="128"/>
      <c r="G328" s="208"/>
      <c r="H328" s="208"/>
      <c r="I328" s="208"/>
      <c r="J328" s="208"/>
      <c r="K328" s="208"/>
    </row>
    <row r="329" spans="4:11" hidden="1" x14ac:dyDescent="0.25">
      <c r="D329" s="128"/>
      <c r="G329" s="208"/>
      <c r="H329" s="208"/>
      <c r="I329" s="208"/>
      <c r="J329" s="208"/>
      <c r="K329" s="208"/>
    </row>
    <row r="330" spans="4:11" hidden="1" x14ac:dyDescent="0.25">
      <c r="D330" s="128"/>
      <c r="G330" s="208"/>
      <c r="H330" s="208"/>
      <c r="I330" s="208"/>
      <c r="J330" s="208"/>
      <c r="K330" s="208"/>
    </row>
    <row r="331" spans="4:11" hidden="1" x14ac:dyDescent="0.25">
      <c r="D331" s="128"/>
      <c r="G331" s="208"/>
      <c r="H331" s="208"/>
      <c r="I331" s="208"/>
      <c r="J331" s="208"/>
      <c r="K331" s="208"/>
    </row>
    <row r="332" spans="4:11" hidden="1" x14ac:dyDescent="0.25">
      <c r="D332" s="128"/>
      <c r="G332" s="208"/>
      <c r="H332" s="208"/>
      <c r="I332" s="208"/>
      <c r="J332" s="208"/>
      <c r="K332" s="208"/>
    </row>
    <row r="333" spans="4:11" hidden="1" x14ac:dyDescent="0.25">
      <c r="D333" s="128"/>
      <c r="G333" s="208"/>
      <c r="H333" s="208"/>
      <c r="I333" s="208"/>
      <c r="J333" s="208"/>
      <c r="K333" s="208"/>
    </row>
    <row r="334" spans="4:11" hidden="1" x14ac:dyDescent="0.25">
      <c r="D334" s="128"/>
      <c r="G334" s="208"/>
      <c r="H334" s="208"/>
      <c r="I334" s="208"/>
      <c r="J334" s="208"/>
      <c r="K334" s="208"/>
    </row>
    <row r="335" spans="4:11" hidden="1" x14ac:dyDescent="0.25">
      <c r="D335" s="128"/>
      <c r="G335" s="208"/>
      <c r="H335" s="208"/>
      <c r="I335" s="208"/>
      <c r="J335" s="208"/>
      <c r="K335" s="208"/>
    </row>
    <row r="336" spans="4:11" hidden="1" x14ac:dyDescent="0.25">
      <c r="D336" s="128"/>
      <c r="G336" s="208"/>
      <c r="H336" s="208"/>
      <c r="I336" s="208"/>
      <c r="J336" s="208"/>
      <c r="K336" s="208"/>
    </row>
    <row r="337" spans="4:11" hidden="1" x14ac:dyDescent="0.25">
      <c r="D337" s="128"/>
      <c r="G337" s="208"/>
      <c r="H337" s="208"/>
      <c r="I337" s="208"/>
      <c r="J337" s="208"/>
      <c r="K337" s="208"/>
    </row>
    <row r="338" spans="4:11" hidden="1" x14ac:dyDescent="0.25">
      <c r="D338" s="128"/>
      <c r="G338" s="208"/>
      <c r="H338" s="208"/>
      <c r="I338" s="208"/>
      <c r="J338" s="208"/>
      <c r="K338" s="208"/>
    </row>
    <row r="339" spans="4:11" hidden="1" x14ac:dyDescent="0.25">
      <c r="D339" s="128"/>
      <c r="G339" s="208"/>
      <c r="H339" s="208"/>
      <c r="I339" s="208"/>
      <c r="J339" s="208"/>
      <c r="K339" s="208"/>
    </row>
    <row r="340" spans="4:11" hidden="1" x14ac:dyDescent="0.25">
      <c r="D340" s="128"/>
      <c r="G340" s="208"/>
      <c r="H340" s="208"/>
      <c r="I340" s="208"/>
      <c r="J340" s="208"/>
      <c r="K340" s="208"/>
    </row>
    <row r="341" spans="4:11" hidden="1" x14ac:dyDescent="0.25">
      <c r="D341" s="128"/>
      <c r="G341" s="208"/>
      <c r="H341" s="208"/>
      <c r="I341" s="208"/>
      <c r="J341" s="208"/>
      <c r="K341" s="208"/>
    </row>
    <row r="342" spans="4:11" hidden="1" x14ac:dyDescent="0.25">
      <c r="D342" s="128"/>
      <c r="G342" s="208"/>
      <c r="H342" s="208"/>
      <c r="I342" s="208"/>
      <c r="J342" s="208"/>
      <c r="K342" s="208"/>
    </row>
    <row r="343" spans="4:11" hidden="1" x14ac:dyDescent="0.25">
      <c r="D343" s="128"/>
      <c r="G343" s="208"/>
      <c r="H343" s="208"/>
      <c r="I343" s="208"/>
      <c r="J343" s="208"/>
      <c r="K343" s="208"/>
    </row>
    <row r="344" spans="4:11" hidden="1" x14ac:dyDescent="0.25">
      <c r="D344" s="128"/>
      <c r="G344" s="208"/>
      <c r="H344" s="208"/>
      <c r="I344" s="208"/>
      <c r="J344" s="208"/>
      <c r="K344" s="208"/>
    </row>
    <row r="345" spans="4:11" hidden="1" x14ac:dyDescent="0.25">
      <c r="D345" s="128"/>
      <c r="G345" s="208"/>
      <c r="H345" s="208"/>
      <c r="I345" s="208"/>
      <c r="J345" s="208"/>
      <c r="K345" s="208"/>
    </row>
    <row r="346" spans="4:11" hidden="1" x14ac:dyDescent="0.25">
      <c r="G346" s="208"/>
      <c r="H346" s="208"/>
      <c r="I346" s="208"/>
      <c r="J346" s="208"/>
      <c r="K346" s="208"/>
    </row>
    <row r="347" spans="4:11" hidden="1" x14ac:dyDescent="0.25">
      <c r="G347" s="208"/>
      <c r="H347" s="208"/>
      <c r="I347" s="208"/>
      <c r="J347" s="208"/>
      <c r="K347" s="208"/>
    </row>
    <row r="348" spans="4:11" hidden="1" x14ac:dyDescent="0.25">
      <c r="G348" s="208"/>
      <c r="H348" s="208"/>
      <c r="I348" s="208"/>
      <c r="J348" s="208"/>
      <c r="K348" s="208"/>
    </row>
    <row r="349" spans="4:11" hidden="1" x14ac:dyDescent="0.25">
      <c r="G349" s="208"/>
      <c r="H349" s="208"/>
      <c r="I349" s="208"/>
      <c r="J349" s="208"/>
      <c r="K349" s="208"/>
    </row>
    <row r="350" spans="4:11" hidden="1" x14ac:dyDescent="0.25">
      <c r="G350" s="208"/>
      <c r="H350" s="208"/>
      <c r="I350" s="208"/>
      <c r="J350" s="208"/>
      <c r="K350" s="208"/>
    </row>
    <row r="351" spans="4:11" hidden="1" x14ac:dyDescent="0.25">
      <c r="G351" s="208"/>
      <c r="H351" s="208"/>
      <c r="I351" s="208"/>
      <c r="J351" s="208"/>
      <c r="K351" s="208"/>
    </row>
    <row r="352" spans="4:11" hidden="1" x14ac:dyDescent="0.25">
      <c r="G352" s="208"/>
      <c r="H352" s="208"/>
      <c r="I352" s="208"/>
      <c r="J352" s="208"/>
      <c r="K352" s="208"/>
    </row>
    <row r="353" spans="7:11" hidden="1" x14ac:dyDescent="0.25">
      <c r="G353" s="208"/>
      <c r="H353" s="208"/>
      <c r="I353" s="208"/>
      <c r="J353" s="208"/>
      <c r="K353" s="208"/>
    </row>
    <row r="354" spans="7:11" hidden="1" x14ac:dyDescent="0.25">
      <c r="G354" s="208"/>
      <c r="H354" s="208"/>
      <c r="I354" s="208"/>
      <c r="J354" s="208"/>
      <c r="K354" s="208"/>
    </row>
    <row r="355" spans="7:11" hidden="1" x14ac:dyDescent="0.25">
      <c r="G355" s="208"/>
      <c r="H355" s="208"/>
      <c r="I355" s="208"/>
      <c r="J355" s="208"/>
      <c r="K355" s="208"/>
    </row>
    <row r="356" spans="7:11" hidden="1" x14ac:dyDescent="0.25">
      <c r="G356" s="208"/>
      <c r="H356" s="208"/>
      <c r="I356" s="208"/>
      <c r="J356" s="208"/>
      <c r="K356" s="208"/>
    </row>
    <row r="357" spans="7:11" hidden="1" x14ac:dyDescent="0.25">
      <c r="G357" s="208"/>
      <c r="H357" s="208"/>
      <c r="I357" s="208"/>
      <c r="J357" s="208"/>
      <c r="K357" s="208"/>
    </row>
    <row r="358" spans="7:11" hidden="1" x14ac:dyDescent="0.25">
      <c r="G358" s="208"/>
      <c r="H358" s="208"/>
      <c r="I358" s="208"/>
      <c r="J358" s="208"/>
      <c r="K358" s="208"/>
    </row>
  </sheetData>
  <sheetProtection algorithmName="SHA-512" hashValue="SKqZpZQuZiXuUQfA+8gsWvJOnltkxN8teJjtGgn3b8iGZ3Sm57MCEJ4pYaNCt7aQsBdgWcYloNgQJ1bENu2ulg==" saltValue="Ov4u9m+86J84ZEc5qAAtYQ==" spinCount="100000" sheet="1" objects="1" scenarios="1"/>
  <mergeCells count="10">
    <mergeCell ref="E61:H61"/>
    <mergeCell ref="E68:H68"/>
    <mergeCell ref="E3:H3"/>
    <mergeCell ref="E9:H9"/>
    <mergeCell ref="E15:L15"/>
    <mergeCell ref="E52:L52"/>
    <mergeCell ref="E39:L39"/>
    <mergeCell ref="E45:L45"/>
    <mergeCell ref="E7:L7"/>
    <mergeCell ref="E59:L59"/>
  </mergeCells>
  <conditionalFormatting sqref="H12:H13 H18:H36">
    <cfRule type="cellIs" dxfId="26" priority="61" stopIfTrue="1" operator="equal">
      <formula>"!"</formula>
    </cfRule>
    <cfRule type="cellIs" dxfId="25" priority="62" stopIfTrue="1" operator="equal">
      <formula>"ü"</formula>
    </cfRule>
  </conditionalFormatting>
  <conditionalFormatting sqref="H43">
    <cfRule type="cellIs" dxfId="24" priority="59" stopIfTrue="1" operator="equal">
      <formula>"!"</formula>
    </cfRule>
    <cfRule type="cellIs" dxfId="23" priority="60" stopIfTrue="1" operator="equal">
      <formula>"ü"</formula>
    </cfRule>
  </conditionalFormatting>
  <conditionalFormatting sqref="H47:H50">
    <cfRule type="cellIs" dxfId="22" priority="45" stopIfTrue="1" operator="equal">
      <formula>"!"</formula>
    </cfRule>
    <cfRule type="cellIs" dxfId="21" priority="46" stopIfTrue="1" operator="equal">
      <formula>"ü"</formula>
    </cfRule>
  </conditionalFormatting>
  <conditionalFormatting sqref="H55:H56 H58">
    <cfRule type="cellIs" dxfId="20" priority="41" stopIfTrue="1" operator="equal">
      <formula>"!"</formula>
    </cfRule>
    <cfRule type="cellIs" dxfId="19" priority="42" stopIfTrue="1" operator="equal">
      <formula>"ü"</formula>
    </cfRule>
  </conditionalFormatting>
  <conditionalFormatting sqref="H64:H65">
    <cfRule type="cellIs" dxfId="18" priority="1" stopIfTrue="1" operator="equal">
      <formula>"!"</formula>
    </cfRule>
    <cfRule type="cellIs" dxfId="17" priority="2" stopIfTrue="1" operator="equal">
      <formula>"ü"</formula>
    </cfRule>
  </conditionalFormatting>
  <conditionalFormatting sqref="H71:H73">
    <cfRule type="cellIs" dxfId="16" priority="47" stopIfTrue="1" operator="equal">
      <formula>"!"</formula>
    </cfRule>
    <cfRule type="cellIs" dxfId="15" priority="48" stopIfTrue="1" operator="equal">
      <formula>"ü"</formula>
    </cfRule>
  </conditionalFormatting>
  <conditionalFormatting sqref="K12:K13">
    <cfRule type="cellIs" dxfId="14" priority="39" stopIfTrue="1" operator="equal">
      <formula>"!"</formula>
    </cfRule>
    <cfRule type="cellIs" dxfId="13" priority="40" stopIfTrue="1" operator="equal">
      <formula>"ü"</formula>
    </cfRule>
  </conditionalFormatting>
  <conditionalFormatting sqref="K18:K36">
    <cfRule type="cellIs" dxfId="12" priority="13" stopIfTrue="1" operator="equal">
      <formula>"!"</formula>
    </cfRule>
    <cfRule type="cellIs" dxfId="11" priority="14" stopIfTrue="1" operator="equal">
      <formula>"ü"</formula>
    </cfRule>
  </conditionalFormatting>
  <conditionalFormatting sqref="K43">
    <cfRule type="cellIs" dxfId="10" priority="11" stopIfTrue="1" operator="equal">
      <formula>"!"</formula>
    </cfRule>
    <cfRule type="cellIs" dxfId="9" priority="12" stopIfTrue="1" operator="equal">
      <formula>"ü"</formula>
    </cfRule>
  </conditionalFormatting>
  <conditionalFormatting sqref="K47:K50">
    <cfRule type="cellIs" dxfId="8" priority="9" stopIfTrue="1" operator="equal">
      <formula>"!"</formula>
    </cfRule>
    <cfRule type="cellIs" dxfId="7" priority="10" stopIfTrue="1" operator="equal">
      <formula>"ü"</formula>
    </cfRule>
  </conditionalFormatting>
  <conditionalFormatting sqref="K55:K56 K58">
    <cfRule type="cellIs" dxfId="6" priority="7" stopIfTrue="1" operator="equal">
      <formula>"!"</formula>
    </cfRule>
    <cfRule type="cellIs" dxfId="5" priority="8" stopIfTrue="1" operator="equal">
      <formula>"ü"</formula>
    </cfRule>
  </conditionalFormatting>
  <conditionalFormatting sqref="K64:K65">
    <cfRule type="cellIs" dxfId="4" priority="5" stopIfTrue="1" operator="equal">
      <formula>"!"</formula>
    </cfRule>
    <cfRule type="cellIs" dxfId="3" priority="6" stopIfTrue="1" operator="equal">
      <formula>"ü"</formula>
    </cfRule>
  </conditionalFormatting>
  <conditionalFormatting sqref="K71:K73">
    <cfRule type="cellIs" dxfId="2" priority="3" stopIfTrue="1" operator="equal">
      <formula>"!"</formula>
    </cfRule>
    <cfRule type="cellIs" dxfId="1" priority="4" stopIfTrue="1" operator="equal">
      <formula>"ü"</formula>
    </cfRule>
  </conditionalFormatting>
  <dataValidations count="8">
    <dataValidation allowBlank="1" showInputMessage="1" showErrorMessage="1" promptTitle="Dilysu / Validation:" prompt="Dylai'r gwerth hwn fod yn hafal i CA/011._x000a__x000a_This value should be equal to CA/011." sqref="H36" xr:uid="{00000000-0002-0000-0E00-000000000000}"/>
    <dataValidation allowBlank="1" showInputMessage="1" showErrorMessage="1" promptTitle="Dilysu / Validation:" prompt="Dylai'r gwerth hwn fod yn hafal i CA/014._x000a__x000a_This value should be equal to CA/014." sqref="H47:H50" xr:uid="{00000000-0002-0000-0E00-000001000000}"/>
    <dataValidation allowBlank="1" showInputMessage="1" showErrorMessage="1" promptTitle="Dilysu / Validation:" prompt="Dylai'r gwerth hyn bod yn llai na neu'n hafal i CA/018._x000a__x000a_This value should be less than or equal to CA/018." sqref="H73" xr:uid="{00000000-0002-0000-0E00-000002000000}"/>
    <dataValidation allowBlank="1" showInputMessage="1" showErrorMessage="1" promptTitle="Dilysu / Validation:" prompt="Dylai'r gwerth hyn bod yn llai na neu'n hafal i CA/016a._x000a__x000a_This value should be less than or equal to CA/016a." sqref="H56" xr:uid="{00000000-0002-0000-0E00-000003000000}"/>
    <dataValidation allowBlank="1" showInputMessage="1" showErrorMessage="1" promptTitle="Dilysu / Validation:" prompt="Dylai'r gwerth hyn bod yn llai na neu'n hafal i CA/014._x000a__x000a_This value should be less than or equal to CA/014." sqref="H55 H58" xr:uid="{00000000-0002-0000-0E00-000004000000}"/>
    <dataValidation allowBlank="1" showInputMessage="1" showErrorMessage="1" promptTitle="Dilysu / Validation:" prompt="Dylai'r gwerth hyn bod yn llai na neu'n hafal i CA/011._x000a__x000a_This value should be less than or equal to CA/011." sqref="H13" xr:uid="{00000000-0002-0000-0E00-000005000000}"/>
    <dataValidation allowBlank="1" showInputMessage="1" showErrorMessage="1" promptTitle="Dilysu / Validation:" prompt="Dylai'r gwerth hyn bod yn llai na neu'n hafal i CA/017a._x000a__x000a_This value should be less than or equal to CA/017a." sqref="H65" xr:uid="{00000000-0002-0000-0E00-000006000000}"/>
    <dataValidation allowBlank="1" showInputMessage="1" showErrorMessage="1" promptTitle="Dilysu / Validation:" prompt="Dylai'r gwerth hyn bod yn llai na neu'n hafal i CA/020._x000a__x000a_This value should be less than or equal to CA/020." sqref="H72" xr:uid="{A844D589-AC9A-4B4C-B4AA-A45FC788CB4F}"/>
  </dataValidations>
  <hyperlinks>
    <hyperlink ref="L4" location="Home!A1" display="Home!A1" xr:uid="{00000000-0004-0000-0E00-000000000000}"/>
  </hyperlinks>
  <pageMargins left="0.70866141732283472" right="0.70866141732283472" top="0.74803149606299213" bottom="0.74803149606299213" header="0.31496062992125984" footer="0.31496062992125984"/>
  <pageSetup paperSize="8" scale="42" orientation="portrait" verticalDpi="36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FFC000"/>
  </sheetPr>
  <dimension ref="A1:B14605"/>
  <sheetViews>
    <sheetView showRowColHeaders="0" topLeftCell="A14573" workbookViewId="0">
      <selection activeCell="B14" sqref="B14:B14605"/>
    </sheetView>
  </sheetViews>
  <sheetFormatPr defaultRowHeight="13.2" x14ac:dyDescent="0.25"/>
  <cols>
    <col min="1" max="1" width="16.109375" bestFit="1" customWidth="1"/>
    <col min="2" max="2" width="12.6640625" bestFit="1" customWidth="1"/>
  </cols>
  <sheetData>
    <row r="1" spans="1:2" x14ac:dyDescent="0.25">
      <c r="A1" t="s">
        <v>976</v>
      </c>
      <c r="B1" t="s">
        <v>34</v>
      </c>
    </row>
    <row r="2" spans="1:2" x14ac:dyDescent="0.25">
      <c r="A2" t="s">
        <v>10896</v>
      </c>
      <c r="B2">
        <v>-999</v>
      </c>
    </row>
    <row r="3" spans="1:2" x14ac:dyDescent="0.25">
      <c r="A3" t="s">
        <v>10897</v>
      </c>
      <c r="B3">
        <v>-999</v>
      </c>
    </row>
    <row r="4" spans="1:2" x14ac:dyDescent="0.25">
      <c r="A4" t="s">
        <v>10898</v>
      </c>
      <c r="B4">
        <v>-999</v>
      </c>
    </row>
    <row r="5" spans="1:2" x14ac:dyDescent="0.25">
      <c r="A5" t="s">
        <v>10899</v>
      </c>
      <c r="B5">
        <v>-999</v>
      </c>
    </row>
    <row r="6" spans="1:2" x14ac:dyDescent="0.25">
      <c r="A6" t="s">
        <v>10900</v>
      </c>
      <c r="B6">
        <v>-999</v>
      </c>
    </row>
    <row r="7" spans="1:2" x14ac:dyDescent="0.25">
      <c r="A7" t="s">
        <v>10901</v>
      </c>
      <c r="B7">
        <v>-999</v>
      </c>
    </row>
    <row r="8" spans="1:2" x14ac:dyDescent="0.25">
      <c r="A8" t="s">
        <v>10902</v>
      </c>
      <c r="B8">
        <v>-999</v>
      </c>
    </row>
    <row r="9" spans="1:2" x14ac:dyDescent="0.25">
      <c r="A9" t="s">
        <v>10903</v>
      </c>
      <c r="B9">
        <v>-999</v>
      </c>
    </row>
    <row r="10" spans="1:2" x14ac:dyDescent="0.25">
      <c r="A10" t="s">
        <v>10904</v>
      </c>
      <c r="B10">
        <v>-999</v>
      </c>
    </row>
    <row r="11" spans="1:2" x14ac:dyDescent="0.25">
      <c r="A11" t="s">
        <v>10905</v>
      </c>
      <c r="B11">
        <v>-999</v>
      </c>
    </row>
    <row r="12" spans="1:2" x14ac:dyDescent="0.25">
      <c r="A12" t="s">
        <v>10906</v>
      </c>
      <c r="B12">
        <v>-999</v>
      </c>
    </row>
    <row r="13" spans="1:2" x14ac:dyDescent="0.25">
      <c r="A13" t="s">
        <v>10907</v>
      </c>
      <c r="B13">
        <v>-999</v>
      </c>
    </row>
    <row r="14" spans="1:2" x14ac:dyDescent="0.25">
      <c r="A14" t="s">
        <v>10908</v>
      </c>
      <c r="B14">
        <v>-999</v>
      </c>
    </row>
    <row r="15" spans="1:2" x14ac:dyDescent="0.25">
      <c r="A15" t="s">
        <v>10909</v>
      </c>
      <c r="B15">
        <v>-999</v>
      </c>
    </row>
    <row r="16" spans="1:2" x14ac:dyDescent="0.25">
      <c r="A16" t="s">
        <v>10910</v>
      </c>
      <c r="B16">
        <v>-999</v>
      </c>
    </row>
    <row r="17" spans="1:2" x14ac:dyDescent="0.25">
      <c r="A17" t="s">
        <v>10911</v>
      </c>
      <c r="B17">
        <v>-999</v>
      </c>
    </row>
    <row r="18" spans="1:2" x14ac:dyDescent="0.25">
      <c r="A18" t="s">
        <v>10912</v>
      </c>
      <c r="B18">
        <v>-999</v>
      </c>
    </row>
    <row r="19" spans="1:2" x14ac:dyDescent="0.25">
      <c r="A19" t="s">
        <v>10913</v>
      </c>
      <c r="B19">
        <v>-999</v>
      </c>
    </row>
    <row r="20" spans="1:2" x14ac:dyDescent="0.25">
      <c r="A20" t="s">
        <v>10914</v>
      </c>
      <c r="B20">
        <v>-999</v>
      </c>
    </row>
    <row r="21" spans="1:2" x14ac:dyDescent="0.25">
      <c r="A21" t="s">
        <v>10915</v>
      </c>
      <c r="B21">
        <v>-999</v>
      </c>
    </row>
    <row r="22" spans="1:2" x14ac:dyDescent="0.25">
      <c r="A22" t="s">
        <v>10916</v>
      </c>
      <c r="B22">
        <v>-999</v>
      </c>
    </row>
    <row r="23" spans="1:2" x14ac:dyDescent="0.25">
      <c r="A23" t="s">
        <v>10917</v>
      </c>
      <c r="B23">
        <v>-999</v>
      </c>
    </row>
    <row r="24" spans="1:2" x14ac:dyDescent="0.25">
      <c r="A24" t="s">
        <v>10918</v>
      </c>
      <c r="B24">
        <v>-999</v>
      </c>
    </row>
    <row r="25" spans="1:2" x14ac:dyDescent="0.25">
      <c r="A25" t="s">
        <v>977</v>
      </c>
      <c r="B25">
        <v>3841</v>
      </c>
    </row>
    <row r="26" spans="1:2" x14ac:dyDescent="0.25">
      <c r="A26" t="s">
        <v>978</v>
      </c>
      <c r="B26">
        <v>3648</v>
      </c>
    </row>
    <row r="27" spans="1:2" x14ac:dyDescent="0.25">
      <c r="A27" t="s">
        <v>979</v>
      </c>
      <c r="B27">
        <v>3632</v>
      </c>
    </row>
    <row r="28" spans="1:2" x14ac:dyDescent="0.25">
      <c r="A28" t="s">
        <v>980</v>
      </c>
      <c r="B28">
        <v>114</v>
      </c>
    </row>
    <row r="29" spans="1:2" x14ac:dyDescent="0.25">
      <c r="A29" t="s">
        <v>981</v>
      </c>
      <c r="B29">
        <v>88</v>
      </c>
    </row>
    <row r="30" spans="1:2" x14ac:dyDescent="0.25">
      <c r="A30" t="s">
        <v>982</v>
      </c>
      <c r="B30">
        <v>58</v>
      </c>
    </row>
    <row r="31" spans="1:2" x14ac:dyDescent="0.25">
      <c r="A31" t="s">
        <v>983</v>
      </c>
      <c r="B31">
        <v>0</v>
      </c>
    </row>
    <row r="32" spans="1:2" x14ac:dyDescent="0.25">
      <c r="A32" t="s">
        <v>984</v>
      </c>
      <c r="B32">
        <v>331</v>
      </c>
    </row>
    <row r="33" spans="1:2" x14ac:dyDescent="0.25">
      <c r="A33" t="s">
        <v>985</v>
      </c>
      <c r="B33">
        <v>270</v>
      </c>
    </row>
    <row r="34" spans="1:2" x14ac:dyDescent="0.25">
      <c r="A34" t="s">
        <v>986</v>
      </c>
      <c r="B34">
        <v>18</v>
      </c>
    </row>
    <row r="35" spans="1:2" x14ac:dyDescent="0.25">
      <c r="A35" t="s">
        <v>987</v>
      </c>
      <c r="B35">
        <v>1794</v>
      </c>
    </row>
    <row r="36" spans="1:2" x14ac:dyDescent="0.25">
      <c r="A36" t="s">
        <v>988</v>
      </c>
      <c r="B36">
        <v>211</v>
      </c>
    </row>
    <row r="37" spans="1:2" x14ac:dyDescent="0.25">
      <c r="A37" t="s">
        <v>989</v>
      </c>
      <c r="B37">
        <v>325</v>
      </c>
    </row>
    <row r="38" spans="1:2" x14ac:dyDescent="0.25">
      <c r="A38" t="s">
        <v>990</v>
      </c>
      <c r="B38">
        <v>0</v>
      </c>
    </row>
    <row r="39" spans="1:2" x14ac:dyDescent="0.25">
      <c r="A39" t="s">
        <v>991</v>
      </c>
      <c r="B39">
        <v>0</v>
      </c>
    </row>
    <row r="40" spans="1:2" x14ac:dyDescent="0.25">
      <c r="A40" t="s">
        <v>992</v>
      </c>
      <c r="B40">
        <v>0</v>
      </c>
    </row>
    <row r="41" spans="1:2" x14ac:dyDescent="0.25">
      <c r="A41" t="s">
        <v>993</v>
      </c>
      <c r="B41">
        <v>3</v>
      </c>
    </row>
    <row r="42" spans="1:2" x14ac:dyDescent="0.25">
      <c r="A42" t="s">
        <v>994</v>
      </c>
      <c r="B42">
        <v>0</v>
      </c>
    </row>
    <row r="43" spans="1:2" x14ac:dyDescent="0.25">
      <c r="A43" t="s">
        <v>995</v>
      </c>
      <c r="B43">
        <v>0</v>
      </c>
    </row>
    <row r="44" spans="1:2" x14ac:dyDescent="0.25">
      <c r="A44" t="s">
        <v>996</v>
      </c>
      <c r="B44">
        <v>378</v>
      </c>
    </row>
    <row r="45" spans="1:2" x14ac:dyDescent="0.25">
      <c r="A45" t="s">
        <v>997</v>
      </c>
      <c r="B45">
        <v>251</v>
      </c>
    </row>
    <row r="46" spans="1:2" x14ac:dyDescent="0.25">
      <c r="A46" t="s">
        <v>998</v>
      </c>
      <c r="B46">
        <v>3841</v>
      </c>
    </row>
    <row r="47" spans="1:2" x14ac:dyDescent="0.25">
      <c r="A47" t="s">
        <v>999</v>
      </c>
      <c r="B47">
        <v>1</v>
      </c>
    </row>
    <row r="48" spans="1:2" x14ac:dyDescent="0.25">
      <c r="A48" t="s">
        <v>1000</v>
      </c>
      <c r="B48">
        <v>1</v>
      </c>
    </row>
    <row r="49" spans="1:2" x14ac:dyDescent="0.25">
      <c r="A49" t="s">
        <v>1001</v>
      </c>
      <c r="B49">
        <v>670</v>
      </c>
    </row>
    <row r="50" spans="1:2" x14ac:dyDescent="0.25">
      <c r="A50" t="s">
        <v>1002</v>
      </c>
      <c r="B50">
        <v>85</v>
      </c>
    </row>
    <row r="51" spans="1:2" x14ac:dyDescent="0.25">
      <c r="A51" t="s">
        <v>1003</v>
      </c>
      <c r="B51">
        <v>40</v>
      </c>
    </row>
    <row r="52" spans="1:2" x14ac:dyDescent="0.25">
      <c r="A52" t="s">
        <v>1004</v>
      </c>
      <c r="B52">
        <v>297</v>
      </c>
    </row>
    <row r="53" spans="1:2" x14ac:dyDescent="0.25">
      <c r="A53" t="s">
        <v>1005</v>
      </c>
      <c r="B53">
        <v>333</v>
      </c>
    </row>
    <row r="54" spans="1:2" x14ac:dyDescent="0.25">
      <c r="A54" t="s">
        <v>1006</v>
      </c>
      <c r="B54">
        <v>670</v>
      </c>
    </row>
    <row r="55" spans="1:2" x14ac:dyDescent="0.25">
      <c r="A55" t="s">
        <v>1007</v>
      </c>
      <c r="B55">
        <v>85</v>
      </c>
    </row>
    <row r="56" spans="1:2" x14ac:dyDescent="0.25">
      <c r="A56" t="s">
        <v>1008</v>
      </c>
      <c r="B56">
        <v>42</v>
      </c>
    </row>
    <row r="57" spans="1:2" x14ac:dyDescent="0.25">
      <c r="A57" t="s">
        <v>1009</v>
      </c>
      <c r="B57">
        <v>491</v>
      </c>
    </row>
    <row r="58" spans="1:2" x14ac:dyDescent="0.25">
      <c r="A58" t="s">
        <v>1010</v>
      </c>
      <c r="B58">
        <v>95</v>
      </c>
    </row>
    <row r="59" spans="1:2" x14ac:dyDescent="0.25">
      <c r="A59" t="s">
        <v>1011</v>
      </c>
      <c r="B59">
        <v>450</v>
      </c>
    </row>
    <row r="60" spans="1:2" x14ac:dyDescent="0.25">
      <c r="A60" t="s">
        <v>1012</v>
      </c>
      <c r="B60">
        <v>2</v>
      </c>
    </row>
    <row r="61" spans="1:2" x14ac:dyDescent="0.25">
      <c r="A61" t="s">
        <v>1013</v>
      </c>
      <c r="B61">
        <v>1</v>
      </c>
    </row>
    <row r="62" spans="1:2" x14ac:dyDescent="0.25">
      <c r="A62" t="s">
        <v>1014</v>
      </c>
      <c r="B62">
        <v>1</v>
      </c>
    </row>
    <row r="63" spans="1:2" x14ac:dyDescent="0.25">
      <c r="A63" t="s">
        <v>1015</v>
      </c>
      <c r="B63">
        <v>582</v>
      </c>
    </row>
    <row r="64" spans="1:2" x14ac:dyDescent="0.25">
      <c r="A64" t="s">
        <v>1016</v>
      </c>
      <c r="B64">
        <v>16</v>
      </c>
    </row>
    <row r="65" spans="1:2" x14ac:dyDescent="0.25">
      <c r="A65" t="s">
        <v>1017</v>
      </c>
      <c r="B65">
        <v>0</v>
      </c>
    </row>
    <row r="66" spans="1:2" x14ac:dyDescent="0.25">
      <c r="A66" t="s">
        <v>1018</v>
      </c>
      <c r="B66">
        <v>13</v>
      </c>
    </row>
    <row r="67" spans="1:2" x14ac:dyDescent="0.25">
      <c r="A67" t="s">
        <v>1019</v>
      </c>
      <c r="B67">
        <v>3</v>
      </c>
    </row>
    <row r="68" spans="1:2" x14ac:dyDescent="0.25">
      <c r="A68" t="s">
        <v>1020</v>
      </c>
      <c r="B68">
        <v>16</v>
      </c>
    </row>
    <row r="69" spans="1:2" x14ac:dyDescent="0.25">
      <c r="A69" t="s">
        <v>1021</v>
      </c>
      <c r="B69">
        <v>389</v>
      </c>
    </row>
    <row r="70" spans="1:2" x14ac:dyDescent="0.25">
      <c r="A70" t="s">
        <v>1022</v>
      </c>
      <c r="B70">
        <v>23</v>
      </c>
    </row>
    <row r="71" spans="1:2" x14ac:dyDescent="0.25">
      <c r="A71" t="s">
        <v>10919</v>
      </c>
      <c r="B71">
        <v>-999</v>
      </c>
    </row>
    <row r="72" spans="1:2" x14ac:dyDescent="0.25">
      <c r="A72" t="s">
        <v>1023</v>
      </c>
      <c r="B72">
        <v>754</v>
      </c>
    </row>
    <row r="73" spans="1:2" x14ac:dyDescent="0.25">
      <c r="A73" t="s">
        <v>1024</v>
      </c>
      <c r="B73">
        <v>243</v>
      </c>
    </row>
    <row r="74" spans="1:2" x14ac:dyDescent="0.25">
      <c r="A74" t="s">
        <v>1025</v>
      </c>
      <c r="B74">
        <v>511</v>
      </c>
    </row>
    <row r="75" spans="1:2" x14ac:dyDescent="0.25">
      <c r="A75" t="s">
        <v>1026</v>
      </c>
      <c r="B75">
        <v>-999</v>
      </c>
    </row>
    <row r="76" spans="1:2" x14ac:dyDescent="0.25">
      <c r="A76" t="s">
        <v>1027</v>
      </c>
      <c r="B76">
        <v>-999</v>
      </c>
    </row>
    <row r="77" spans="1:2" x14ac:dyDescent="0.25">
      <c r="A77" t="s">
        <v>1028</v>
      </c>
      <c r="B77">
        <v>754</v>
      </c>
    </row>
    <row r="78" spans="1:2" x14ac:dyDescent="0.25">
      <c r="A78" t="s">
        <v>1029</v>
      </c>
      <c r="B78">
        <v>219</v>
      </c>
    </row>
    <row r="79" spans="1:2" x14ac:dyDescent="0.25">
      <c r="A79" t="s">
        <v>1030</v>
      </c>
      <c r="B79">
        <v>490</v>
      </c>
    </row>
    <row r="80" spans="1:2" x14ac:dyDescent="0.25">
      <c r="A80" t="s">
        <v>1031</v>
      </c>
      <c r="B80">
        <v>-999</v>
      </c>
    </row>
    <row r="81" spans="1:2" x14ac:dyDescent="0.25">
      <c r="A81" t="s">
        <v>1032</v>
      </c>
      <c r="B81">
        <v>-999</v>
      </c>
    </row>
    <row r="82" spans="1:2" x14ac:dyDescent="0.25">
      <c r="A82" t="s">
        <v>1033</v>
      </c>
      <c r="B82">
        <v>709</v>
      </c>
    </row>
    <row r="83" spans="1:2" x14ac:dyDescent="0.25">
      <c r="A83" t="s">
        <v>1034</v>
      </c>
      <c r="B83">
        <v>45</v>
      </c>
    </row>
    <row r="84" spans="1:2" x14ac:dyDescent="0.25">
      <c r="A84" t="s">
        <v>1035</v>
      </c>
      <c r="B84">
        <v>838</v>
      </c>
    </row>
    <row r="85" spans="1:2" x14ac:dyDescent="0.25">
      <c r="A85" t="s">
        <v>1036</v>
      </c>
      <c r="B85">
        <v>373</v>
      </c>
    </row>
    <row r="86" spans="1:2" x14ac:dyDescent="0.25">
      <c r="A86" t="s">
        <v>1037</v>
      </c>
      <c r="B86">
        <v>96</v>
      </c>
    </row>
    <row r="87" spans="1:2" x14ac:dyDescent="0.25">
      <c r="A87" t="s">
        <v>1038</v>
      </c>
      <c r="B87">
        <v>4</v>
      </c>
    </row>
    <row r="88" spans="1:2" x14ac:dyDescent="0.25">
      <c r="A88" t="s">
        <v>1039</v>
      </c>
      <c r="B88">
        <v>6</v>
      </c>
    </row>
    <row r="89" spans="1:2" x14ac:dyDescent="0.25">
      <c r="A89" t="s">
        <v>1040</v>
      </c>
      <c r="B89">
        <v>4</v>
      </c>
    </row>
    <row r="90" spans="1:2" x14ac:dyDescent="0.25">
      <c r="A90" t="s">
        <v>1041</v>
      </c>
      <c r="B90">
        <v>2</v>
      </c>
    </row>
    <row r="91" spans="1:2" x14ac:dyDescent="0.25">
      <c r="A91" t="s">
        <v>1042</v>
      </c>
      <c r="B91">
        <v>0</v>
      </c>
    </row>
    <row r="92" spans="1:2" x14ac:dyDescent="0.25">
      <c r="A92" t="s">
        <v>1043</v>
      </c>
      <c r="B92">
        <v>16</v>
      </c>
    </row>
    <row r="93" spans="1:2" x14ac:dyDescent="0.25">
      <c r="A93" t="s">
        <v>1044</v>
      </c>
      <c r="B93">
        <v>1</v>
      </c>
    </row>
    <row r="94" spans="1:2" x14ac:dyDescent="0.25">
      <c r="A94" t="s">
        <v>1045</v>
      </c>
      <c r="B94">
        <v>9</v>
      </c>
    </row>
    <row r="95" spans="1:2" x14ac:dyDescent="0.25">
      <c r="A95" t="s">
        <v>1046</v>
      </c>
      <c r="B95">
        <v>12</v>
      </c>
    </row>
    <row r="96" spans="1:2" x14ac:dyDescent="0.25">
      <c r="A96" t="s">
        <v>1047</v>
      </c>
      <c r="B96">
        <v>8</v>
      </c>
    </row>
    <row r="97" spans="1:2" x14ac:dyDescent="0.25">
      <c r="A97" t="s">
        <v>1048</v>
      </c>
      <c r="B97">
        <v>1</v>
      </c>
    </row>
    <row r="98" spans="1:2" x14ac:dyDescent="0.25">
      <c r="A98" t="s">
        <v>1049</v>
      </c>
      <c r="B98">
        <v>31</v>
      </c>
    </row>
    <row r="99" spans="1:2" x14ac:dyDescent="0.25">
      <c r="A99" t="s">
        <v>1050</v>
      </c>
      <c r="B99">
        <v>0</v>
      </c>
    </row>
    <row r="100" spans="1:2" x14ac:dyDescent="0.25">
      <c r="A100" t="s">
        <v>1051</v>
      </c>
      <c r="B100">
        <v>1</v>
      </c>
    </row>
    <row r="101" spans="1:2" x14ac:dyDescent="0.25">
      <c r="A101" t="s">
        <v>1052</v>
      </c>
      <c r="B101">
        <v>2</v>
      </c>
    </row>
    <row r="102" spans="1:2" x14ac:dyDescent="0.25">
      <c r="A102" t="s">
        <v>1053</v>
      </c>
      <c r="B102">
        <v>1</v>
      </c>
    </row>
    <row r="103" spans="1:2" x14ac:dyDescent="0.25">
      <c r="A103" t="s">
        <v>1054</v>
      </c>
      <c r="B103">
        <v>1</v>
      </c>
    </row>
    <row r="104" spans="1:2" x14ac:dyDescent="0.25">
      <c r="A104" t="s">
        <v>1055</v>
      </c>
      <c r="B104">
        <v>5</v>
      </c>
    </row>
    <row r="105" spans="1:2" x14ac:dyDescent="0.25">
      <c r="A105" t="s">
        <v>1056</v>
      </c>
      <c r="B105">
        <v>4</v>
      </c>
    </row>
    <row r="106" spans="1:2" x14ac:dyDescent="0.25">
      <c r="A106" t="s">
        <v>1057</v>
      </c>
      <c r="B106">
        <v>4</v>
      </c>
    </row>
    <row r="107" spans="1:2" x14ac:dyDescent="0.25">
      <c r="A107" t="s">
        <v>1058</v>
      </c>
      <c r="B107">
        <v>11</v>
      </c>
    </row>
    <row r="108" spans="1:2" x14ac:dyDescent="0.25">
      <c r="A108" t="s">
        <v>1059</v>
      </c>
      <c r="B108">
        <v>11</v>
      </c>
    </row>
    <row r="109" spans="1:2" x14ac:dyDescent="0.25">
      <c r="A109" t="s">
        <v>1060</v>
      </c>
      <c r="B109">
        <v>2</v>
      </c>
    </row>
    <row r="110" spans="1:2" x14ac:dyDescent="0.25">
      <c r="A110" t="s">
        <v>1061</v>
      </c>
      <c r="B110">
        <v>32</v>
      </c>
    </row>
    <row r="111" spans="1:2" x14ac:dyDescent="0.25">
      <c r="A111" t="s">
        <v>1062</v>
      </c>
      <c r="B111">
        <v>0</v>
      </c>
    </row>
    <row r="112" spans="1:2" x14ac:dyDescent="0.25">
      <c r="A112" t="s">
        <v>1063</v>
      </c>
      <c r="B112">
        <v>0</v>
      </c>
    </row>
    <row r="113" spans="1:2" x14ac:dyDescent="0.25">
      <c r="A113" t="s">
        <v>1064</v>
      </c>
      <c r="B113">
        <v>0</v>
      </c>
    </row>
    <row r="114" spans="1:2" x14ac:dyDescent="0.25">
      <c r="A114" t="s">
        <v>1065</v>
      </c>
      <c r="B114">
        <v>0</v>
      </c>
    </row>
    <row r="115" spans="1:2" x14ac:dyDescent="0.25">
      <c r="A115" t="s">
        <v>1066</v>
      </c>
      <c r="B115">
        <v>0</v>
      </c>
    </row>
    <row r="116" spans="1:2" x14ac:dyDescent="0.25">
      <c r="A116" t="s">
        <v>1067</v>
      </c>
      <c r="B116">
        <v>0</v>
      </c>
    </row>
    <row r="117" spans="1:2" x14ac:dyDescent="0.25">
      <c r="A117" t="s">
        <v>1068</v>
      </c>
      <c r="B117">
        <v>2</v>
      </c>
    </row>
    <row r="118" spans="1:2" x14ac:dyDescent="0.25">
      <c r="A118" t="s">
        <v>1069</v>
      </c>
      <c r="B118">
        <v>0</v>
      </c>
    </row>
    <row r="119" spans="1:2" x14ac:dyDescent="0.25">
      <c r="A119" t="s">
        <v>1070</v>
      </c>
      <c r="B119">
        <v>0</v>
      </c>
    </row>
    <row r="120" spans="1:2" x14ac:dyDescent="0.25">
      <c r="A120" t="s">
        <v>1071</v>
      </c>
      <c r="B120">
        <v>0</v>
      </c>
    </row>
    <row r="121" spans="1:2" x14ac:dyDescent="0.25">
      <c r="A121" t="s">
        <v>1072</v>
      </c>
      <c r="B121">
        <v>0</v>
      </c>
    </row>
    <row r="122" spans="1:2" x14ac:dyDescent="0.25">
      <c r="A122" t="s">
        <v>1073</v>
      </c>
      <c r="B122">
        <v>2</v>
      </c>
    </row>
    <row r="123" spans="1:2" x14ac:dyDescent="0.25">
      <c r="A123" t="s">
        <v>1074</v>
      </c>
      <c r="B123">
        <v>0</v>
      </c>
    </row>
    <row r="124" spans="1:2" x14ac:dyDescent="0.25">
      <c r="A124" t="s">
        <v>1075</v>
      </c>
      <c r="B124">
        <v>0</v>
      </c>
    </row>
    <row r="125" spans="1:2" x14ac:dyDescent="0.25">
      <c r="A125" t="s">
        <v>1076</v>
      </c>
      <c r="B125">
        <v>0</v>
      </c>
    </row>
    <row r="126" spans="1:2" x14ac:dyDescent="0.25">
      <c r="A126" t="s">
        <v>1077</v>
      </c>
      <c r="B126">
        <v>0</v>
      </c>
    </row>
    <row r="127" spans="1:2" x14ac:dyDescent="0.25">
      <c r="A127" t="s">
        <v>1078</v>
      </c>
      <c r="B127">
        <v>1</v>
      </c>
    </row>
    <row r="128" spans="1:2" x14ac:dyDescent="0.25">
      <c r="A128" t="s">
        <v>1079</v>
      </c>
      <c r="B128">
        <v>1</v>
      </c>
    </row>
    <row r="129" spans="1:2" x14ac:dyDescent="0.25">
      <c r="A129" t="s">
        <v>1080</v>
      </c>
      <c r="B129">
        <v>0</v>
      </c>
    </row>
    <row r="130" spans="1:2" x14ac:dyDescent="0.25">
      <c r="A130" t="s">
        <v>1081</v>
      </c>
      <c r="B130">
        <v>0</v>
      </c>
    </row>
    <row r="131" spans="1:2" x14ac:dyDescent="0.25">
      <c r="A131" t="s">
        <v>1082</v>
      </c>
      <c r="B131">
        <v>1</v>
      </c>
    </row>
    <row r="132" spans="1:2" x14ac:dyDescent="0.25">
      <c r="A132" t="s">
        <v>1083</v>
      </c>
      <c r="B132">
        <v>0</v>
      </c>
    </row>
    <row r="133" spans="1:2" x14ac:dyDescent="0.25">
      <c r="A133" t="s">
        <v>1084</v>
      </c>
      <c r="B133">
        <v>0</v>
      </c>
    </row>
    <row r="134" spans="1:2" x14ac:dyDescent="0.25">
      <c r="A134" t="s">
        <v>1085</v>
      </c>
      <c r="B134">
        <v>1</v>
      </c>
    </row>
    <row r="135" spans="1:2" x14ac:dyDescent="0.25">
      <c r="A135" t="s">
        <v>1086</v>
      </c>
      <c r="B135">
        <v>0</v>
      </c>
    </row>
    <row r="136" spans="1:2" x14ac:dyDescent="0.25">
      <c r="A136" t="s">
        <v>1087</v>
      </c>
      <c r="B136">
        <v>0</v>
      </c>
    </row>
    <row r="137" spans="1:2" x14ac:dyDescent="0.25">
      <c r="A137" t="s">
        <v>1088</v>
      </c>
      <c r="B137">
        <v>0</v>
      </c>
    </row>
    <row r="138" spans="1:2" x14ac:dyDescent="0.25">
      <c r="A138" t="s">
        <v>1089</v>
      </c>
      <c r="B138">
        <v>0</v>
      </c>
    </row>
    <row r="139" spans="1:2" x14ac:dyDescent="0.25">
      <c r="A139" t="s">
        <v>1090</v>
      </c>
      <c r="B139">
        <v>0</v>
      </c>
    </row>
    <row r="140" spans="1:2" x14ac:dyDescent="0.25">
      <c r="A140" t="s">
        <v>1091</v>
      </c>
      <c r="B140">
        <v>0</v>
      </c>
    </row>
    <row r="141" spans="1:2" x14ac:dyDescent="0.25">
      <c r="A141" t="s">
        <v>1092</v>
      </c>
      <c r="B141">
        <v>11</v>
      </c>
    </row>
    <row r="142" spans="1:2" x14ac:dyDescent="0.25">
      <c r="A142" t="s">
        <v>1093</v>
      </c>
      <c r="B142">
        <v>20</v>
      </c>
    </row>
    <row r="143" spans="1:2" x14ac:dyDescent="0.25">
      <c r="A143" t="s">
        <v>1094</v>
      </c>
      <c r="B143">
        <v>30</v>
      </c>
    </row>
    <row r="144" spans="1:2" x14ac:dyDescent="0.25">
      <c r="A144" t="s">
        <v>1095</v>
      </c>
      <c r="B144">
        <v>22</v>
      </c>
    </row>
    <row r="145" spans="1:2" x14ac:dyDescent="0.25">
      <c r="A145" t="s">
        <v>1096</v>
      </c>
      <c r="B145">
        <v>5</v>
      </c>
    </row>
    <row r="146" spans="1:2" x14ac:dyDescent="0.25">
      <c r="A146" t="s">
        <v>1097</v>
      </c>
      <c r="B146">
        <v>88</v>
      </c>
    </row>
    <row r="147" spans="1:2" x14ac:dyDescent="0.25">
      <c r="A147" t="s">
        <v>1098</v>
      </c>
      <c r="B147">
        <v>8</v>
      </c>
    </row>
    <row r="148" spans="1:2" x14ac:dyDescent="0.25">
      <c r="A148" t="s">
        <v>1099</v>
      </c>
      <c r="B148">
        <v>0</v>
      </c>
    </row>
    <row r="149" spans="1:2" x14ac:dyDescent="0.25">
      <c r="A149" t="s">
        <v>1100</v>
      </c>
      <c r="B149">
        <v>7</v>
      </c>
    </row>
    <row r="150" spans="1:2" x14ac:dyDescent="0.25">
      <c r="A150" t="s">
        <v>1101</v>
      </c>
      <c r="B150">
        <v>83</v>
      </c>
    </row>
    <row r="151" spans="1:2" x14ac:dyDescent="0.25">
      <c r="A151" t="s">
        <v>1102</v>
      </c>
      <c r="B151">
        <v>68</v>
      </c>
    </row>
    <row r="152" spans="1:2" x14ac:dyDescent="0.25">
      <c r="A152" t="s">
        <v>1103</v>
      </c>
      <c r="B152">
        <v>86</v>
      </c>
    </row>
    <row r="153" spans="1:2" x14ac:dyDescent="0.25">
      <c r="A153" t="s">
        <v>1104</v>
      </c>
      <c r="B153">
        <v>67</v>
      </c>
    </row>
    <row r="154" spans="1:2" x14ac:dyDescent="0.25">
      <c r="A154" t="s">
        <v>1105</v>
      </c>
      <c r="B154">
        <v>2019</v>
      </c>
    </row>
    <row r="155" spans="1:2" x14ac:dyDescent="0.25">
      <c r="A155" t="s">
        <v>1106</v>
      </c>
      <c r="B155">
        <v>1636</v>
      </c>
    </row>
    <row r="156" spans="1:2" x14ac:dyDescent="0.25">
      <c r="A156" t="s">
        <v>1107</v>
      </c>
      <c r="B156">
        <v>98</v>
      </c>
    </row>
    <row r="157" spans="1:2" x14ac:dyDescent="0.25">
      <c r="A157" t="s">
        <v>1108</v>
      </c>
      <c r="B157">
        <v>65</v>
      </c>
    </row>
    <row r="158" spans="1:2" x14ac:dyDescent="0.25">
      <c r="A158" t="s">
        <v>10920</v>
      </c>
      <c r="B158">
        <v>-999</v>
      </c>
    </row>
    <row r="159" spans="1:2" x14ac:dyDescent="0.25">
      <c r="A159" t="s">
        <v>10921</v>
      </c>
      <c r="B159">
        <v>-999</v>
      </c>
    </row>
    <row r="160" spans="1:2" x14ac:dyDescent="0.25">
      <c r="A160" t="s">
        <v>1109</v>
      </c>
      <c r="B160">
        <v>52</v>
      </c>
    </row>
    <row r="161" spans="1:2" x14ac:dyDescent="0.25">
      <c r="A161" t="s">
        <v>1110</v>
      </c>
      <c r="B161">
        <v>37</v>
      </c>
    </row>
    <row r="162" spans="1:2" x14ac:dyDescent="0.25">
      <c r="A162" t="s">
        <v>1111</v>
      </c>
      <c r="B162">
        <v>12</v>
      </c>
    </row>
    <row r="163" spans="1:2" x14ac:dyDescent="0.25">
      <c r="A163" t="s">
        <v>1112</v>
      </c>
      <c r="B163">
        <v>3</v>
      </c>
    </row>
    <row r="164" spans="1:2" x14ac:dyDescent="0.25">
      <c r="A164" t="s">
        <v>1113</v>
      </c>
      <c r="B164">
        <v>52</v>
      </c>
    </row>
    <row r="165" spans="1:2" x14ac:dyDescent="0.25">
      <c r="A165" t="s">
        <v>1114</v>
      </c>
      <c r="B165">
        <v>24275</v>
      </c>
    </row>
    <row r="166" spans="1:2" x14ac:dyDescent="0.25">
      <c r="A166" t="s">
        <v>1115</v>
      </c>
      <c r="B166">
        <v>94</v>
      </c>
    </row>
    <row r="167" spans="1:2" x14ac:dyDescent="0.25">
      <c r="A167" t="s">
        <v>1116</v>
      </c>
      <c r="B167">
        <v>8</v>
      </c>
    </row>
    <row r="168" spans="1:2" x14ac:dyDescent="0.25">
      <c r="A168" t="s">
        <v>1117</v>
      </c>
      <c r="B168">
        <v>39</v>
      </c>
    </row>
    <row r="169" spans="1:2" x14ac:dyDescent="0.25">
      <c r="A169" t="s">
        <v>1118</v>
      </c>
      <c r="B169">
        <v>39</v>
      </c>
    </row>
    <row r="170" spans="1:2" x14ac:dyDescent="0.25">
      <c r="A170" t="s">
        <v>1119</v>
      </c>
      <c r="B170">
        <v>-999</v>
      </c>
    </row>
    <row r="171" spans="1:2" x14ac:dyDescent="0.25">
      <c r="A171" t="s">
        <v>1120</v>
      </c>
      <c r="B171">
        <v>8</v>
      </c>
    </row>
    <row r="172" spans="1:2" x14ac:dyDescent="0.25">
      <c r="A172" t="s">
        <v>1121</v>
      </c>
      <c r="B172">
        <v>161</v>
      </c>
    </row>
    <row r="173" spans="1:2" x14ac:dyDescent="0.25">
      <c r="A173" t="s">
        <v>1122</v>
      </c>
      <c r="B173">
        <v>0</v>
      </c>
    </row>
    <row r="174" spans="1:2" x14ac:dyDescent="0.25">
      <c r="A174" t="s">
        <v>1123</v>
      </c>
      <c r="B174">
        <v>1256</v>
      </c>
    </row>
    <row r="175" spans="1:2" x14ac:dyDescent="0.25">
      <c r="A175" t="s">
        <v>1124</v>
      </c>
      <c r="B175">
        <v>1097</v>
      </c>
    </row>
    <row r="176" spans="1:2" x14ac:dyDescent="0.25">
      <c r="A176" t="s">
        <v>1125</v>
      </c>
      <c r="B176">
        <v>19</v>
      </c>
    </row>
    <row r="177" spans="1:2" x14ac:dyDescent="0.25">
      <c r="A177" t="s">
        <v>1126</v>
      </c>
      <c r="B177">
        <v>8</v>
      </c>
    </row>
    <row r="178" spans="1:2" x14ac:dyDescent="0.25">
      <c r="A178" t="s">
        <v>1127</v>
      </c>
      <c r="B178">
        <v>11</v>
      </c>
    </row>
    <row r="179" spans="1:2" x14ac:dyDescent="0.25">
      <c r="A179" t="s">
        <v>1128</v>
      </c>
      <c r="B179">
        <v>88</v>
      </c>
    </row>
    <row r="180" spans="1:2" x14ac:dyDescent="0.25">
      <c r="A180" t="s">
        <v>1129</v>
      </c>
      <c r="B180">
        <v>32</v>
      </c>
    </row>
    <row r="181" spans="1:2" x14ac:dyDescent="0.25">
      <c r="A181" t="s">
        <v>1130</v>
      </c>
      <c r="B181">
        <v>7</v>
      </c>
    </row>
    <row r="182" spans="1:2" x14ac:dyDescent="0.25">
      <c r="A182" t="s">
        <v>1131</v>
      </c>
      <c r="B182">
        <v>13</v>
      </c>
    </row>
    <row r="183" spans="1:2" x14ac:dyDescent="0.25">
      <c r="A183" t="s">
        <v>1132</v>
      </c>
      <c r="B183">
        <v>7</v>
      </c>
    </row>
    <row r="184" spans="1:2" x14ac:dyDescent="0.25">
      <c r="A184" t="s">
        <v>1133</v>
      </c>
      <c r="B184">
        <v>13</v>
      </c>
    </row>
    <row r="185" spans="1:2" x14ac:dyDescent="0.25">
      <c r="A185" t="s">
        <v>1134</v>
      </c>
      <c r="B185">
        <v>11</v>
      </c>
    </row>
    <row r="186" spans="1:2" x14ac:dyDescent="0.25">
      <c r="A186" t="s">
        <v>10922</v>
      </c>
      <c r="B186">
        <v>-999</v>
      </c>
    </row>
    <row r="187" spans="1:2" x14ac:dyDescent="0.25">
      <c r="A187" t="s">
        <v>1135</v>
      </c>
      <c r="B187">
        <v>28</v>
      </c>
    </row>
    <row r="188" spans="1:2" x14ac:dyDescent="0.25">
      <c r="A188" t="s">
        <v>1136</v>
      </c>
      <c r="B188">
        <v>0</v>
      </c>
    </row>
    <row r="189" spans="1:2" x14ac:dyDescent="0.25">
      <c r="A189" t="s">
        <v>1137</v>
      </c>
      <c r="B189">
        <v>57</v>
      </c>
    </row>
    <row r="190" spans="1:2" x14ac:dyDescent="0.25">
      <c r="A190" t="s">
        <v>1138</v>
      </c>
      <c r="B190">
        <v>0</v>
      </c>
    </row>
    <row r="191" spans="1:2" x14ac:dyDescent="0.25">
      <c r="A191" t="s">
        <v>1139</v>
      </c>
      <c r="B191">
        <v>0</v>
      </c>
    </row>
    <row r="192" spans="1:2" x14ac:dyDescent="0.25">
      <c r="A192" t="s">
        <v>1140</v>
      </c>
      <c r="B192">
        <v>0</v>
      </c>
    </row>
    <row r="193" spans="1:2" x14ac:dyDescent="0.25">
      <c r="A193" t="s">
        <v>1141</v>
      </c>
      <c r="B193">
        <v>85</v>
      </c>
    </row>
    <row r="194" spans="1:2" x14ac:dyDescent="0.25">
      <c r="A194" t="s">
        <v>1142</v>
      </c>
      <c r="B194">
        <v>9</v>
      </c>
    </row>
    <row r="195" spans="1:2" x14ac:dyDescent="0.25">
      <c r="A195" t="s">
        <v>1143</v>
      </c>
      <c r="B195">
        <v>4</v>
      </c>
    </row>
    <row r="196" spans="1:2" x14ac:dyDescent="0.25">
      <c r="A196" t="s">
        <v>1144</v>
      </c>
      <c r="B196">
        <v>10</v>
      </c>
    </row>
    <row r="197" spans="1:2" x14ac:dyDescent="0.25">
      <c r="A197" t="s">
        <v>1145</v>
      </c>
      <c r="B197">
        <v>7</v>
      </c>
    </row>
    <row r="198" spans="1:2" x14ac:dyDescent="0.25">
      <c r="A198" t="s">
        <v>1146</v>
      </c>
      <c r="B198">
        <v>7</v>
      </c>
    </row>
    <row r="199" spans="1:2" x14ac:dyDescent="0.25">
      <c r="A199" t="s">
        <v>1147</v>
      </c>
      <c r="B199">
        <v>29</v>
      </c>
    </row>
    <row r="200" spans="1:2" x14ac:dyDescent="0.25">
      <c r="A200" t="s">
        <v>1148</v>
      </c>
      <c r="B200">
        <v>20</v>
      </c>
    </row>
    <row r="201" spans="1:2" x14ac:dyDescent="0.25">
      <c r="A201" t="s">
        <v>1149</v>
      </c>
      <c r="B201">
        <v>38</v>
      </c>
    </row>
    <row r="202" spans="1:2" x14ac:dyDescent="0.25">
      <c r="A202" t="s">
        <v>1150</v>
      </c>
      <c r="B202">
        <v>5</v>
      </c>
    </row>
    <row r="203" spans="1:2" x14ac:dyDescent="0.25">
      <c r="A203" t="s">
        <v>1151</v>
      </c>
      <c r="B203">
        <v>4</v>
      </c>
    </row>
    <row r="204" spans="1:2" x14ac:dyDescent="0.25">
      <c r="A204" t="s">
        <v>1152</v>
      </c>
      <c r="B204">
        <v>0</v>
      </c>
    </row>
    <row r="205" spans="1:2" x14ac:dyDescent="0.25">
      <c r="A205" t="s">
        <v>1153</v>
      </c>
      <c r="B205">
        <v>0</v>
      </c>
    </row>
    <row r="206" spans="1:2" x14ac:dyDescent="0.25">
      <c r="A206" t="s">
        <v>1154</v>
      </c>
      <c r="B206">
        <v>10</v>
      </c>
    </row>
    <row r="207" spans="1:2" x14ac:dyDescent="0.25">
      <c r="A207" t="s">
        <v>1155</v>
      </c>
      <c r="B207">
        <v>3</v>
      </c>
    </row>
    <row r="208" spans="1:2" x14ac:dyDescent="0.25">
      <c r="A208" t="s">
        <v>1156</v>
      </c>
      <c r="B208">
        <v>3</v>
      </c>
    </row>
    <row r="209" spans="1:2" x14ac:dyDescent="0.25">
      <c r="A209" t="s">
        <v>1157</v>
      </c>
      <c r="B209">
        <v>0</v>
      </c>
    </row>
    <row r="210" spans="1:2" x14ac:dyDescent="0.25">
      <c r="A210" t="s">
        <v>1158</v>
      </c>
      <c r="B210">
        <v>0</v>
      </c>
    </row>
    <row r="211" spans="1:2" x14ac:dyDescent="0.25">
      <c r="A211" t="s">
        <v>1159</v>
      </c>
      <c r="B211">
        <v>0</v>
      </c>
    </row>
    <row r="212" spans="1:2" x14ac:dyDescent="0.25">
      <c r="A212" t="s">
        <v>1160</v>
      </c>
      <c r="B212">
        <v>5</v>
      </c>
    </row>
    <row r="213" spans="1:2" x14ac:dyDescent="0.25">
      <c r="A213" t="s">
        <v>1161</v>
      </c>
      <c r="B213">
        <v>0</v>
      </c>
    </row>
    <row r="214" spans="1:2" x14ac:dyDescent="0.25">
      <c r="A214" t="s">
        <v>1162</v>
      </c>
      <c r="B214">
        <v>0</v>
      </c>
    </row>
    <row r="215" spans="1:2" x14ac:dyDescent="0.25">
      <c r="A215" t="s">
        <v>1163</v>
      </c>
      <c r="B215">
        <v>0</v>
      </c>
    </row>
    <row r="216" spans="1:2" x14ac:dyDescent="0.25">
      <c r="A216" t="s">
        <v>1164</v>
      </c>
      <c r="B216">
        <v>0</v>
      </c>
    </row>
    <row r="217" spans="1:2" x14ac:dyDescent="0.25">
      <c r="A217" t="s">
        <v>1165</v>
      </c>
      <c r="B217">
        <v>0</v>
      </c>
    </row>
    <row r="218" spans="1:2" x14ac:dyDescent="0.25">
      <c r="A218" t="s">
        <v>1166</v>
      </c>
      <c r="B218">
        <v>0</v>
      </c>
    </row>
    <row r="219" spans="1:2" x14ac:dyDescent="0.25">
      <c r="A219" t="s">
        <v>1167</v>
      </c>
      <c r="B219">
        <v>13</v>
      </c>
    </row>
    <row r="220" spans="1:2" x14ac:dyDescent="0.25">
      <c r="A220" t="s">
        <v>1168</v>
      </c>
      <c r="B220">
        <v>0</v>
      </c>
    </row>
    <row r="221" spans="1:2" x14ac:dyDescent="0.25">
      <c r="A221" t="s">
        <v>1169</v>
      </c>
      <c r="B221">
        <v>38</v>
      </c>
    </row>
    <row r="222" spans="1:2" x14ac:dyDescent="0.25">
      <c r="A222" t="s">
        <v>1170</v>
      </c>
      <c r="B222">
        <v>33</v>
      </c>
    </row>
    <row r="223" spans="1:2" x14ac:dyDescent="0.25">
      <c r="A223" t="s">
        <v>1171</v>
      </c>
      <c r="B223">
        <v>33</v>
      </c>
    </row>
    <row r="224" spans="1:2" x14ac:dyDescent="0.25">
      <c r="A224" t="s">
        <v>1172</v>
      </c>
      <c r="B224">
        <v>0</v>
      </c>
    </row>
    <row r="225" spans="1:2" x14ac:dyDescent="0.25">
      <c r="A225" t="s">
        <v>1173</v>
      </c>
      <c r="B225">
        <v>0</v>
      </c>
    </row>
    <row r="226" spans="1:2" x14ac:dyDescent="0.25">
      <c r="A226" t="s">
        <v>1174</v>
      </c>
      <c r="B226">
        <v>33</v>
      </c>
    </row>
    <row r="227" spans="1:2" x14ac:dyDescent="0.25">
      <c r="A227" t="s">
        <v>1175</v>
      </c>
      <c r="B227">
        <v>33</v>
      </c>
    </row>
    <row r="228" spans="1:2" x14ac:dyDescent="0.25">
      <c r="A228" t="s">
        <v>1176</v>
      </c>
      <c r="B228">
        <v>6</v>
      </c>
    </row>
    <row r="229" spans="1:2" x14ac:dyDescent="0.25">
      <c r="A229" t="s">
        <v>1177</v>
      </c>
      <c r="B229">
        <v>33</v>
      </c>
    </row>
    <row r="230" spans="1:2" x14ac:dyDescent="0.25">
      <c r="A230" t="s">
        <v>1178</v>
      </c>
      <c r="B230">
        <v>77</v>
      </c>
    </row>
    <row r="231" spans="1:2" x14ac:dyDescent="0.25">
      <c r="A231" t="s">
        <v>1179</v>
      </c>
      <c r="B231">
        <v>77</v>
      </c>
    </row>
    <row r="232" spans="1:2" x14ac:dyDescent="0.25">
      <c r="A232" t="s">
        <v>1180</v>
      </c>
      <c r="B232">
        <v>99</v>
      </c>
    </row>
    <row r="233" spans="1:2" x14ac:dyDescent="0.25">
      <c r="A233" t="s">
        <v>1181</v>
      </c>
      <c r="B233">
        <v>82</v>
      </c>
    </row>
    <row r="234" spans="1:2" x14ac:dyDescent="0.25">
      <c r="A234" t="s">
        <v>10923</v>
      </c>
      <c r="B234">
        <v>-999</v>
      </c>
    </row>
    <row r="235" spans="1:2" x14ac:dyDescent="0.25">
      <c r="A235" t="s">
        <v>1182</v>
      </c>
      <c r="B235">
        <v>5405</v>
      </c>
    </row>
    <row r="236" spans="1:2" x14ac:dyDescent="0.25">
      <c r="A236" t="s">
        <v>1183</v>
      </c>
      <c r="B236">
        <v>792</v>
      </c>
    </row>
    <row r="237" spans="1:2" x14ac:dyDescent="0.25">
      <c r="A237" t="s">
        <v>1184</v>
      </c>
      <c r="B237">
        <v>5400</v>
      </c>
    </row>
    <row r="238" spans="1:2" x14ac:dyDescent="0.25">
      <c r="A238" t="s">
        <v>1185</v>
      </c>
      <c r="B238">
        <v>342</v>
      </c>
    </row>
    <row r="239" spans="1:2" x14ac:dyDescent="0.25">
      <c r="A239" t="s">
        <v>1186</v>
      </c>
      <c r="B239">
        <v>49</v>
      </c>
    </row>
    <row r="240" spans="1:2" x14ac:dyDescent="0.25">
      <c r="A240" t="s">
        <v>1187</v>
      </c>
      <c r="B240">
        <v>28</v>
      </c>
    </row>
    <row r="241" spans="1:2" x14ac:dyDescent="0.25">
      <c r="A241" t="s">
        <v>1188</v>
      </c>
      <c r="B241">
        <v>22</v>
      </c>
    </row>
    <row r="242" spans="1:2" x14ac:dyDescent="0.25">
      <c r="A242" t="s">
        <v>1189</v>
      </c>
      <c r="B242">
        <v>380</v>
      </c>
    </row>
    <row r="243" spans="1:2" x14ac:dyDescent="0.25">
      <c r="A243" t="s">
        <v>1190</v>
      </c>
      <c r="B243">
        <v>319</v>
      </c>
    </row>
    <row r="244" spans="1:2" x14ac:dyDescent="0.25">
      <c r="A244" t="s">
        <v>1191</v>
      </c>
      <c r="B244">
        <v>67</v>
      </c>
    </row>
    <row r="245" spans="1:2" x14ac:dyDescent="0.25">
      <c r="A245" t="s">
        <v>1192</v>
      </c>
      <c r="B245">
        <v>2623</v>
      </c>
    </row>
    <row r="246" spans="1:2" x14ac:dyDescent="0.25">
      <c r="A246" t="s">
        <v>1193</v>
      </c>
      <c r="B246">
        <v>303</v>
      </c>
    </row>
    <row r="247" spans="1:2" x14ac:dyDescent="0.25">
      <c r="A247" t="s">
        <v>1194</v>
      </c>
      <c r="B247">
        <v>137</v>
      </c>
    </row>
    <row r="248" spans="1:2" x14ac:dyDescent="0.25">
      <c r="A248" t="s">
        <v>1195</v>
      </c>
      <c r="B248">
        <v>193</v>
      </c>
    </row>
    <row r="249" spans="1:2" x14ac:dyDescent="0.25">
      <c r="A249" t="s">
        <v>1196</v>
      </c>
      <c r="B249">
        <v>0</v>
      </c>
    </row>
    <row r="250" spans="1:2" x14ac:dyDescent="0.25">
      <c r="A250" t="s">
        <v>1197</v>
      </c>
      <c r="B250">
        <v>18</v>
      </c>
    </row>
    <row r="251" spans="1:2" x14ac:dyDescent="0.25">
      <c r="A251" t="s">
        <v>1198</v>
      </c>
      <c r="B251">
        <v>155</v>
      </c>
    </row>
    <row r="252" spans="1:2" x14ac:dyDescent="0.25">
      <c r="A252" t="s">
        <v>1199</v>
      </c>
      <c r="B252">
        <v>126</v>
      </c>
    </row>
    <row r="253" spans="1:2" x14ac:dyDescent="0.25">
      <c r="A253" t="s">
        <v>1200</v>
      </c>
      <c r="B253">
        <v>1</v>
      </c>
    </row>
    <row r="254" spans="1:2" x14ac:dyDescent="0.25">
      <c r="A254" t="s">
        <v>1201</v>
      </c>
      <c r="B254">
        <v>431</v>
      </c>
    </row>
    <row r="255" spans="1:2" x14ac:dyDescent="0.25">
      <c r="A255" t="s">
        <v>1202</v>
      </c>
      <c r="B255">
        <v>211</v>
      </c>
    </row>
    <row r="256" spans="1:2" x14ac:dyDescent="0.25">
      <c r="A256" t="s">
        <v>1203</v>
      </c>
      <c r="B256">
        <v>5405</v>
      </c>
    </row>
    <row r="257" spans="1:2" x14ac:dyDescent="0.25">
      <c r="A257" t="s">
        <v>1204</v>
      </c>
      <c r="B257">
        <v>54</v>
      </c>
    </row>
    <row r="258" spans="1:2" x14ac:dyDescent="0.25">
      <c r="A258" t="s">
        <v>1205</v>
      </c>
      <c r="B258">
        <v>37</v>
      </c>
    </row>
    <row r="259" spans="1:2" x14ac:dyDescent="0.25">
      <c r="A259" t="s">
        <v>1206</v>
      </c>
      <c r="B259">
        <v>711</v>
      </c>
    </row>
    <row r="260" spans="1:2" x14ac:dyDescent="0.25">
      <c r="A260" t="s">
        <v>1207</v>
      </c>
      <c r="B260">
        <v>680</v>
      </c>
    </row>
    <row r="261" spans="1:2" x14ac:dyDescent="0.25">
      <c r="A261" t="s">
        <v>1208</v>
      </c>
      <c r="B261">
        <v>87</v>
      </c>
    </row>
    <row r="262" spans="1:2" x14ac:dyDescent="0.25">
      <c r="A262" t="s">
        <v>1209</v>
      </c>
      <c r="B262">
        <v>531</v>
      </c>
    </row>
    <row r="263" spans="1:2" x14ac:dyDescent="0.25">
      <c r="A263" t="s">
        <v>1210</v>
      </c>
      <c r="B263">
        <v>93</v>
      </c>
    </row>
    <row r="264" spans="1:2" x14ac:dyDescent="0.25">
      <c r="A264" t="s">
        <v>1211</v>
      </c>
      <c r="B264">
        <v>711</v>
      </c>
    </row>
    <row r="265" spans="1:2" x14ac:dyDescent="0.25">
      <c r="A265" t="s">
        <v>1212</v>
      </c>
      <c r="B265">
        <v>654</v>
      </c>
    </row>
    <row r="266" spans="1:2" x14ac:dyDescent="0.25">
      <c r="A266" t="s">
        <v>1213</v>
      </c>
      <c r="B266">
        <v>561</v>
      </c>
    </row>
    <row r="267" spans="1:2" x14ac:dyDescent="0.25">
      <c r="A267" t="s">
        <v>1214</v>
      </c>
      <c r="B267">
        <v>562</v>
      </c>
    </row>
    <row r="268" spans="1:2" x14ac:dyDescent="0.25">
      <c r="A268" t="s">
        <v>1215</v>
      </c>
      <c r="B268">
        <v>274</v>
      </c>
    </row>
    <row r="269" spans="1:2" x14ac:dyDescent="0.25">
      <c r="A269" t="s">
        <v>1216</v>
      </c>
      <c r="B269">
        <v>657</v>
      </c>
    </row>
    <row r="270" spans="1:2" x14ac:dyDescent="0.25">
      <c r="A270" t="s">
        <v>1217</v>
      </c>
      <c r="B270">
        <v>0</v>
      </c>
    </row>
    <row r="271" spans="1:2" x14ac:dyDescent="0.25">
      <c r="A271" t="s">
        <v>1218</v>
      </c>
      <c r="B271">
        <v>43</v>
      </c>
    </row>
    <row r="272" spans="1:2" x14ac:dyDescent="0.25">
      <c r="A272" t="s">
        <v>1219</v>
      </c>
      <c r="B272">
        <v>6</v>
      </c>
    </row>
    <row r="273" spans="1:2" x14ac:dyDescent="0.25">
      <c r="A273" t="s">
        <v>1220</v>
      </c>
      <c r="B273">
        <v>503</v>
      </c>
    </row>
    <row r="274" spans="1:2" x14ac:dyDescent="0.25">
      <c r="A274" t="s">
        <v>1221</v>
      </c>
      <c r="B274">
        <v>49</v>
      </c>
    </row>
    <row r="275" spans="1:2" x14ac:dyDescent="0.25">
      <c r="A275" t="s">
        <v>1222</v>
      </c>
      <c r="B275">
        <v>7</v>
      </c>
    </row>
    <row r="276" spans="1:2" x14ac:dyDescent="0.25">
      <c r="A276" t="s">
        <v>1223</v>
      </c>
      <c r="B276">
        <v>35</v>
      </c>
    </row>
    <row r="277" spans="1:2" x14ac:dyDescent="0.25">
      <c r="A277" t="s">
        <v>1224</v>
      </c>
      <c r="B277">
        <v>7</v>
      </c>
    </row>
    <row r="278" spans="1:2" x14ac:dyDescent="0.25">
      <c r="A278" t="s">
        <v>1225</v>
      </c>
      <c r="B278">
        <v>49</v>
      </c>
    </row>
    <row r="279" spans="1:2" x14ac:dyDescent="0.25">
      <c r="A279" t="s">
        <v>1226</v>
      </c>
      <c r="B279">
        <v>955</v>
      </c>
    </row>
    <row r="280" spans="1:2" x14ac:dyDescent="0.25">
      <c r="A280" t="s">
        <v>1227</v>
      </c>
      <c r="B280">
        <v>22</v>
      </c>
    </row>
    <row r="281" spans="1:2" x14ac:dyDescent="0.25">
      <c r="A281" t="s">
        <v>10924</v>
      </c>
      <c r="B281">
        <v>-999</v>
      </c>
    </row>
    <row r="282" spans="1:2" x14ac:dyDescent="0.25">
      <c r="A282" t="s">
        <v>1228</v>
      </c>
      <c r="B282">
        <v>1001</v>
      </c>
    </row>
    <row r="283" spans="1:2" x14ac:dyDescent="0.25">
      <c r="A283" t="s">
        <v>1229</v>
      </c>
      <c r="B283">
        <v>251</v>
      </c>
    </row>
    <row r="284" spans="1:2" x14ac:dyDescent="0.25">
      <c r="A284" t="s">
        <v>1230</v>
      </c>
      <c r="B284">
        <v>750</v>
      </c>
    </row>
    <row r="285" spans="1:2" x14ac:dyDescent="0.25">
      <c r="A285" t="s">
        <v>1231</v>
      </c>
      <c r="B285">
        <v>-999</v>
      </c>
    </row>
    <row r="286" spans="1:2" x14ac:dyDescent="0.25">
      <c r="A286" t="s">
        <v>1232</v>
      </c>
      <c r="B286">
        <v>-999</v>
      </c>
    </row>
    <row r="287" spans="1:2" x14ac:dyDescent="0.25">
      <c r="A287" t="s">
        <v>1233</v>
      </c>
      <c r="B287">
        <v>1001</v>
      </c>
    </row>
    <row r="288" spans="1:2" x14ac:dyDescent="0.25">
      <c r="A288" t="s">
        <v>1234</v>
      </c>
      <c r="B288">
        <v>225</v>
      </c>
    </row>
    <row r="289" spans="1:2" x14ac:dyDescent="0.25">
      <c r="A289" t="s">
        <v>1235</v>
      </c>
      <c r="B289">
        <v>644</v>
      </c>
    </row>
    <row r="290" spans="1:2" x14ac:dyDescent="0.25">
      <c r="A290" t="s">
        <v>1236</v>
      </c>
      <c r="B290">
        <v>-999</v>
      </c>
    </row>
    <row r="291" spans="1:2" x14ac:dyDescent="0.25">
      <c r="A291" t="s">
        <v>1237</v>
      </c>
      <c r="B291">
        <v>-999</v>
      </c>
    </row>
    <row r="292" spans="1:2" x14ac:dyDescent="0.25">
      <c r="A292" t="s">
        <v>1238</v>
      </c>
      <c r="B292">
        <v>869</v>
      </c>
    </row>
    <row r="293" spans="1:2" x14ac:dyDescent="0.25">
      <c r="A293" t="s">
        <v>1239</v>
      </c>
      <c r="B293">
        <v>10</v>
      </c>
    </row>
    <row r="294" spans="1:2" x14ac:dyDescent="0.25">
      <c r="A294" t="s">
        <v>1240</v>
      </c>
      <c r="B294">
        <v>461</v>
      </c>
    </row>
    <row r="295" spans="1:2" x14ac:dyDescent="0.25">
      <c r="A295" t="s">
        <v>1241</v>
      </c>
      <c r="B295">
        <v>382</v>
      </c>
    </row>
    <row r="296" spans="1:2" x14ac:dyDescent="0.25">
      <c r="A296" t="s">
        <v>1242</v>
      </c>
      <c r="B296">
        <v>139</v>
      </c>
    </row>
    <row r="297" spans="1:2" x14ac:dyDescent="0.25">
      <c r="A297" t="s">
        <v>1243</v>
      </c>
      <c r="B297">
        <v>5</v>
      </c>
    </row>
    <row r="298" spans="1:2" x14ac:dyDescent="0.25">
      <c r="A298" t="s">
        <v>1244</v>
      </c>
      <c r="B298">
        <v>5</v>
      </c>
    </row>
    <row r="299" spans="1:2" x14ac:dyDescent="0.25">
      <c r="A299" t="s">
        <v>1245</v>
      </c>
      <c r="B299">
        <v>2</v>
      </c>
    </row>
    <row r="300" spans="1:2" x14ac:dyDescent="0.25">
      <c r="A300" t="s">
        <v>1246</v>
      </c>
      <c r="B300">
        <v>6</v>
      </c>
    </row>
    <row r="301" spans="1:2" x14ac:dyDescent="0.25">
      <c r="A301" t="s">
        <v>1247</v>
      </c>
      <c r="B301">
        <v>2</v>
      </c>
    </row>
    <row r="302" spans="1:2" x14ac:dyDescent="0.25">
      <c r="A302" t="s">
        <v>1248</v>
      </c>
      <c r="B302">
        <v>20</v>
      </c>
    </row>
    <row r="303" spans="1:2" x14ac:dyDescent="0.25">
      <c r="A303" t="s">
        <v>1249</v>
      </c>
      <c r="B303">
        <v>1</v>
      </c>
    </row>
    <row r="304" spans="1:2" x14ac:dyDescent="0.25">
      <c r="A304" t="s">
        <v>1250</v>
      </c>
      <c r="B304">
        <v>3</v>
      </c>
    </row>
    <row r="305" spans="1:2" x14ac:dyDescent="0.25">
      <c r="A305" t="s">
        <v>1251</v>
      </c>
      <c r="B305">
        <v>1</v>
      </c>
    </row>
    <row r="306" spans="1:2" x14ac:dyDescent="0.25">
      <c r="A306" t="s">
        <v>1252</v>
      </c>
      <c r="B306">
        <v>1</v>
      </c>
    </row>
    <row r="307" spans="1:2" x14ac:dyDescent="0.25">
      <c r="A307" t="s">
        <v>1253</v>
      </c>
      <c r="B307">
        <v>0</v>
      </c>
    </row>
    <row r="308" spans="1:2" x14ac:dyDescent="0.25">
      <c r="A308" t="s">
        <v>1254</v>
      </c>
      <c r="B308">
        <v>6</v>
      </c>
    </row>
    <row r="309" spans="1:2" x14ac:dyDescent="0.25">
      <c r="A309" t="s">
        <v>1255</v>
      </c>
      <c r="B309">
        <v>0</v>
      </c>
    </row>
    <row r="310" spans="1:2" x14ac:dyDescent="0.25">
      <c r="A310" t="s">
        <v>1256</v>
      </c>
      <c r="B310">
        <v>0</v>
      </c>
    </row>
    <row r="311" spans="1:2" x14ac:dyDescent="0.25">
      <c r="A311" t="s">
        <v>1257</v>
      </c>
      <c r="B311">
        <v>0</v>
      </c>
    </row>
    <row r="312" spans="1:2" x14ac:dyDescent="0.25">
      <c r="A312" t="s">
        <v>1258</v>
      </c>
      <c r="B312">
        <v>1</v>
      </c>
    </row>
    <row r="313" spans="1:2" x14ac:dyDescent="0.25">
      <c r="A313" t="s">
        <v>1259</v>
      </c>
      <c r="B313">
        <v>0</v>
      </c>
    </row>
    <row r="314" spans="1:2" x14ac:dyDescent="0.25">
      <c r="A314" t="s">
        <v>1260</v>
      </c>
      <c r="B314">
        <v>1</v>
      </c>
    </row>
    <row r="315" spans="1:2" x14ac:dyDescent="0.25">
      <c r="A315" t="s">
        <v>1261</v>
      </c>
      <c r="B315">
        <v>13</v>
      </c>
    </row>
    <row r="316" spans="1:2" x14ac:dyDescent="0.25">
      <c r="A316" t="s">
        <v>1262</v>
      </c>
      <c r="B316">
        <v>26</v>
      </c>
    </row>
    <row r="317" spans="1:2" x14ac:dyDescent="0.25">
      <c r="A317" t="s">
        <v>1263</v>
      </c>
      <c r="B317">
        <v>38</v>
      </c>
    </row>
    <row r="318" spans="1:2" x14ac:dyDescent="0.25">
      <c r="A318" t="s">
        <v>1264</v>
      </c>
      <c r="B318">
        <v>28</v>
      </c>
    </row>
    <row r="319" spans="1:2" x14ac:dyDescent="0.25">
      <c r="A319" t="s">
        <v>1265</v>
      </c>
      <c r="B319">
        <v>1</v>
      </c>
    </row>
    <row r="320" spans="1:2" x14ac:dyDescent="0.25">
      <c r="A320" t="s">
        <v>1266</v>
      </c>
      <c r="B320">
        <v>106</v>
      </c>
    </row>
    <row r="321" spans="1:2" x14ac:dyDescent="0.25">
      <c r="A321" t="s">
        <v>1267</v>
      </c>
      <c r="B321">
        <v>0</v>
      </c>
    </row>
    <row r="322" spans="1:2" x14ac:dyDescent="0.25">
      <c r="A322" t="s">
        <v>1268</v>
      </c>
      <c r="B322">
        <v>0</v>
      </c>
    </row>
    <row r="323" spans="1:2" x14ac:dyDescent="0.25">
      <c r="A323" t="s">
        <v>1269</v>
      </c>
      <c r="B323">
        <v>0</v>
      </c>
    </row>
    <row r="324" spans="1:2" x14ac:dyDescent="0.25">
      <c r="A324" t="s">
        <v>1270</v>
      </c>
      <c r="B324">
        <v>0</v>
      </c>
    </row>
    <row r="325" spans="1:2" x14ac:dyDescent="0.25">
      <c r="A325" t="s">
        <v>1271</v>
      </c>
      <c r="B325">
        <v>0</v>
      </c>
    </row>
    <row r="326" spans="1:2" x14ac:dyDescent="0.25">
      <c r="A326" t="s">
        <v>1272</v>
      </c>
      <c r="B326">
        <v>0</v>
      </c>
    </row>
    <row r="327" spans="1:2" x14ac:dyDescent="0.25">
      <c r="A327" t="s">
        <v>1273</v>
      </c>
      <c r="B327">
        <v>1</v>
      </c>
    </row>
    <row r="328" spans="1:2" x14ac:dyDescent="0.25">
      <c r="A328" t="s">
        <v>1274</v>
      </c>
      <c r="B328">
        <v>1</v>
      </c>
    </row>
    <row r="329" spans="1:2" x14ac:dyDescent="0.25">
      <c r="A329" t="s">
        <v>1275</v>
      </c>
      <c r="B329">
        <v>0</v>
      </c>
    </row>
    <row r="330" spans="1:2" x14ac:dyDescent="0.25">
      <c r="A330" t="s">
        <v>1276</v>
      </c>
      <c r="B330">
        <v>0</v>
      </c>
    </row>
    <row r="331" spans="1:2" x14ac:dyDescent="0.25">
      <c r="A331" t="s">
        <v>1277</v>
      </c>
      <c r="B331">
        <v>0</v>
      </c>
    </row>
    <row r="332" spans="1:2" x14ac:dyDescent="0.25">
      <c r="A332" t="s">
        <v>1278</v>
      </c>
      <c r="B332">
        <v>2</v>
      </c>
    </row>
    <row r="333" spans="1:2" x14ac:dyDescent="0.25">
      <c r="A333" t="s">
        <v>1279</v>
      </c>
      <c r="B333">
        <v>0</v>
      </c>
    </row>
    <row r="334" spans="1:2" x14ac:dyDescent="0.25">
      <c r="A334" t="s">
        <v>1280</v>
      </c>
      <c r="B334">
        <v>0</v>
      </c>
    </row>
    <row r="335" spans="1:2" x14ac:dyDescent="0.25">
      <c r="A335" t="s">
        <v>1281</v>
      </c>
      <c r="B335">
        <v>0</v>
      </c>
    </row>
    <row r="336" spans="1:2" x14ac:dyDescent="0.25">
      <c r="A336" t="s">
        <v>1282</v>
      </c>
      <c r="B336">
        <v>0</v>
      </c>
    </row>
    <row r="337" spans="1:2" x14ac:dyDescent="0.25">
      <c r="A337" t="s">
        <v>1283</v>
      </c>
      <c r="B337">
        <v>0</v>
      </c>
    </row>
    <row r="338" spans="1:2" x14ac:dyDescent="0.25">
      <c r="A338" t="s">
        <v>1284</v>
      </c>
      <c r="B338">
        <v>0</v>
      </c>
    </row>
    <row r="339" spans="1:2" x14ac:dyDescent="0.25">
      <c r="A339" t="s">
        <v>1285</v>
      </c>
      <c r="B339">
        <v>0</v>
      </c>
    </row>
    <row r="340" spans="1:2" x14ac:dyDescent="0.25">
      <c r="A340" t="s">
        <v>1286</v>
      </c>
      <c r="B340">
        <v>0</v>
      </c>
    </row>
    <row r="341" spans="1:2" x14ac:dyDescent="0.25">
      <c r="A341" t="s">
        <v>1287</v>
      </c>
      <c r="B341">
        <v>0</v>
      </c>
    </row>
    <row r="342" spans="1:2" x14ac:dyDescent="0.25">
      <c r="A342" t="s">
        <v>1288</v>
      </c>
      <c r="B342">
        <v>0</v>
      </c>
    </row>
    <row r="343" spans="1:2" x14ac:dyDescent="0.25">
      <c r="A343" t="s">
        <v>1289</v>
      </c>
      <c r="B343">
        <v>0</v>
      </c>
    </row>
    <row r="344" spans="1:2" x14ac:dyDescent="0.25">
      <c r="A344" t="s">
        <v>1290</v>
      </c>
      <c r="B344">
        <v>0</v>
      </c>
    </row>
    <row r="345" spans="1:2" x14ac:dyDescent="0.25">
      <c r="A345" t="s">
        <v>1291</v>
      </c>
      <c r="B345">
        <v>0</v>
      </c>
    </row>
    <row r="346" spans="1:2" x14ac:dyDescent="0.25">
      <c r="A346" t="s">
        <v>1292</v>
      </c>
      <c r="B346">
        <v>0</v>
      </c>
    </row>
    <row r="347" spans="1:2" x14ac:dyDescent="0.25">
      <c r="A347" t="s">
        <v>1293</v>
      </c>
      <c r="B347">
        <v>0</v>
      </c>
    </row>
    <row r="348" spans="1:2" x14ac:dyDescent="0.25">
      <c r="A348" t="s">
        <v>1294</v>
      </c>
      <c r="B348">
        <v>0</v>
      </c>
    </row>
    <row r="349" spans="1:2" x14ac:dyDescent="0.25">
      <c r="A349" t="s">
        <v>1295</v>
      </c>
      <c r="B349">
        <v>0</v>
      </c>
    </row>
    <row r="350" spans="1:2" x14ac:dyDescent="0.25">
      <c r="A350" t="s">
        <v>1296</v>
      </c>
      <c r="B350">
        <v>0</v>
      </c>
    </row>
    <row r="351" spans="1:2" x14ac:dyDescent="0.25">
      <c r="A351" t="s">
        <v>1297</v>
      </c>
      <c r="B351">
        <v>20</v>
      </c>
    </row>
    <row r="352" spans="1:2" x14ac:dyDescent="0.25">
      <c r="A352" t="s">
        <v>1298</v>
      </c>
      <c r="B352">
        <v>35</v>
      </c>
    </row>
    <row r="353" spans="1:2" x14ac:dyDescent="0.25">
      <c r="A353" t="s">
        <v>1299</v>
      </c>
      <c r="B353">
        <v>41</v>
      </c>
    </row>
    <row r="354" spans="1:2" x14ac:dyDescent="0.25">
      <c r="A354" t="s">
        <v>1300</v>
      </c>
      <c r="B354">
        <v>36</v>
      </c>
    </row>
    <row r="355" spans="1:2" x14ac:dyDescent="0.25">
      <c r="A355" t="s">
        <v>1301</v>
      </c>
      <c r="B355">
        <v>3</v>
      </c>
    </row>
    <row r="356" spans="1:2" x14ac:dyDescent="0.25">
      <c r="A356" t="s">
        <v>1302</v>
      </c>
      <c r="B356">
        <v>135</v>
      </c>
    </row>
    <row r="357" spans="1:2" x14ac:dyDescent="0.25">
      <c r="A357" t="s">
        <v>1303</v>
      </c>
      <c r="B357">
        <v>4</v>
      </c>
    </row>
    <row r="358" spans="1:2" x14ac:dyDescent="0.25">
      <c r="A358" t="s">
        <v>1304</v>
      </c>
      <c r="B358">
        <v>0</v>
      </c>
    </row>
    <row r="359" spans="1:2" x14ac:dyDescent="0.25">
      <c r="A359" t="s">
        <v>1305</v>
      </c>
      <c r="B359">
        <v>7</v>
      </c>
    </row>
    <row r="360" spans="1:2" x14ac:dyDescent="0.25">
      <c r="A360" t="s">
        <v>1306</v>
      </c>
      <c r="B360">
        <v>80</v>
      </c>
    </row>
    <row r="361" spans="1:2" x14ac:dyDescent="0.25">
      <c r="A361" t="s">
        <v>1307</v>
      </c>
      <c r="B361">
        <v>104</v>
      </c>
    </row>
    <row r="362" spans="1:2" x14ac:dyDescent="0.25">
      <c r="A362" t="s">
        <v>1308</v>
      </c>
      <c r="B362">
        <v>139</v>
      </c>
    </row>
    <row r="363" spans="1:2" x14ac:dyDescent="0.25">
      <c r="A363" t="s">
        <v>1309</v>
      </c>
      <c r="B363">
        <v>104</v>
      </c>
    </row>
    <row r="364" spans="1:2" x14ac:dyDescent="0.25">
      <c r="A364" t="s">
        <v>1310</v>
      </c>
      <c r="B364">
        <v>2393</v>
      </c>
    </row>
    <row r="365" spans="1:2" x14ac:dyDescent="0.25">
      <c r="A365" t="s">
        <v>1311</v>
      </c>
      <c r="B365">
        <v>1810</v>
      </c>
    </row>
    <row r="366" spans="1:2" x14ac:dyDescent="0.25">
      <c r="A366" t="s">
        <v>1312</v>
      </c>
      <c r="B366">
        <v>79</v>
      </c>
    </row>
    <row r="367" spans="1:2" x14ac:dyDescent="0.25">
      <c r="A367" t="s">
        <v>1313</v>
      </c>
      <c r="B367">
        <v>42</v>
      </c>
    </row>
    <row r="368" spans="1:2" x14ac:dyDescent="0.25">
      <c r="A368" t="s">
        <v>10925</v>
      </c>
      <c r="B368">
        <v>-999</v>
      </c>
    </row>
    <row r="369" spans="1:2" x14ac:dyDescent="0.25">
      <c r="A369" t="s">
        <v>10926</v>
      </c>
      <c r="B369">
        <v>-999</v>
      </c>
    </row>
    <row r="370" spans="1:2" x14ac:dyDescent="0.25">
      <c r="A370" t="s">
        <v>1314</v>
      </c>
      <c r="B370">
        <v>19</v>
      </c>
    </row>
    <row r="371" spans="1:2" x14ac:dyDescent="0.25">
      <c r="A371" t="s">
        <v>1315</v>
      </c>
      <c r="B371">
        <v>36</v>
      </c>
    </row>
    <row r="372" spans="1:2" x14ac:dyDescent="0.25">
      <c r="A372" t="s">
        <v>1316</v>
      </c>
      <c r="B372">
        <v>8</v>
      </c>
    </row>
    <row r="373" spans="1:2" x14ac:dyDescent="0.25">
      <c r="A373" t="s">
        <v>1317</v>
      </c>
      <c r="B373">
        <v>0</v>
      </c>
    </row>
    <row r="374" spans="1:2" x14ac:dyDescent="0.25">
      <c r="A374" t="s">
        <v>1318</v>
      </c>
      <c r="B374">
        <v>44</v>
      </c>
    </row>
    <row r="375" spans="1:2" x14ac:dyDescent="0.25">
      <c r="A375" t="s">
        <v>1319</v>
      </c>
      <c r="B375">
        <v>24596</v>
      </c>
    </row>
    <row r="376" spans="1:2" x14ac:dyDescent="0.25">
      <c r="A376" t="s">
        <v>1320</v>
      </c>
      <c r="B376">
        <v>117</v>
      </c>
    </row>
    <row r="377" spans="1:2" x14ac:dyDescent="0.25">
      <c r="A377" t="s">
        <v>1321</v>
      </c>
      <c r="B377">
        <v>10</v>
      </c>
    </row>
    <row r="378" spans="1:2" x14ac:dyDescent="0.25">
      <c r="A378" t="s">
        <v>1322</v>
      </c>
      <c r="B378">
        <v>46</v>
      </c>
    </row>
    <row r="379" spans="1:2" x14ac:dyDescent="0.25">
      <c r="A379" t="s">
        <v>1323</v>
      </c>
      <c r="B379">
        <v>46</v>
      </c>
    </row>
    <row r="380" spans="1:2" x14ac:dyDescent="0.25">
      <c r="A380" t="s">
        <v>1324</v>
      </c>
      <c r="B380">
        <v>-999</v>
      </c>
    </row>
    <row r="381" spans="1:2" x14ac:dyDescent="0.25">
      <c r="A381" t="s">
        <v>1325</v>
      </c>
      <c r="B381">
        <v>45</v>
      </c>
    </row>
    <row r="382" spans="1:2" x14ac:dyDescent="0.25">
      <c r="A382" t="s">
        <v>1326</v>
      </c>
      <c r="B382">
        <v>280</v>
      </c>
    </row>
    <row r="383" spans="1:2" x14ac:dyDescent="0.25">
      <c r="A383" t="s">
        <v>1327</v>
      </c>
      <c r="B383">
        <v>0</v>
      </c>
    </row>
    <row r="384" spans="1:2" x14ac:dyDescent="0.25">
      <c r="A384" t="s">
        <v>1328</v>
      </c>
      <c r="B384">
        <v>2822</v>
      </c>
    </row>
    <row r="385" spans="1:2" x14ac:dyDescent="0.25">
      <c r="A385" t="s">
        <v>1329</v>
      </c>
      <c r="B385">
        <v>2511</v>
      </c>
    </row>
    <row r="386" spans="1:2" x14ac:dyDescent="0.25">
      <c r="A386" t="s">
        <v>1330</v>
      </c>
      <c r="B386">
        <v>7</v>
      </c>
    </row>
    <row r="387" spans="1:2" x14ac:dyDescent="0.25">
      <c r="A387" t="s">
        <v>1331</v>
      </c>
      <c r="B387">
        <v>16</v>
      </c>
    </row>
    <row r="388" spans="1:2" x14ac:dyDescent="0.25">
      <c r="A388" t="s">
        <v>1332</v>
      </c>
      <c r="B388">
        <v>18</v>
      </c>
    </row>
    <row r="389" spans="1:2" x14ac:dyDescent="0.25">
      <c r="A389" t="s">
        <v>1333</v>
      </c>
      <c r="B389">
        <v>159</v>
      </c>
    </row>
    <row r="390" spans="1:2" x14ac:dyDescent="0.25">
      <c r="A390" t="s">
        <v>1334</v>
      </c>
      <c r="B390">
        <v>66</v>
      </c>
    </row>
    <row r="391" spans="1:2" x14ac:dyDescent="0.25">
      <c r="A391" t="s">
        <v>1335</v>
      </c>
      <c r="B391">
        <v>22</v>
      </c>
    </row>
    <row r="392" spans="1:2" x14ac:dyDescent="0.25">
      <c r="A392" t="s">
        <v>1336</v>
      </c>
      <c r="B392">
        <v>18</v>
      </c>
    </row>
    <row r="393" spans="1:2" x14ac:dyDescent="0.25">
      <c r="A393" t="s">
        <v>1337</v>
      </c>
      <c r="B393">
        <v>17</v>
      </c>
    </row>
    <row r="394" spans="1:2" x14ac:dyDescent="0.25">
      <c r="A394" t="s">
        <v>1338</v>
      </c>
      <c r="B394">
        <v>17</v>
      </c>
    </row>
    <row r="395" spans="1:2" x14ac:dyDescent="0.25">
      <c r="A395" t="s">
        <v>1339</v>
      </c>
      <c r="B395">
        <v>3</v>
      </c>
    </row>
    <row r="396" spans="1:2" x14ac:dyDescent="0.25">
      <c r="A396" t="s">
        <v>10927</v>
      </c>
      <c r="B396">
        <v>-999</v>
      </c>
    </row>
    <row r="397" spans="1:2" x14ac:dyDescent="0.25">
      <c r="A397" t="s">
        <v>1340</v>
      </c>
      <c r="B397">
        <v>39</v>
      </c>
    </row>
    <row r="398" spans="1:2" x14ac:dyDescent="0.25">
      <c r="A398" t="s">
        <v>1341</v>
      </c>
      <c r="B398">
        <v>2</v>
      </c>
    </row>
    <row r="399" spans="1:2" x14ac:dyDescent="0.25">
      <c r="A399" t="s">
        <v>1342</v>
      </c>
      <c r="B399">
        <v>119</v>
      </c>
    </row>
    <row r="400" spans="1:2" x14ac:dyDescent="0.25">
      <c r="A400" t="s">
        <v>1343</v>
      </c>
      <c r="B400">
        <v>1</v>
      </c>
    </row>
    <row r="401" spans="1:2" x14ac:dyDescent="0.25">
      <c r="A401" t="s">
        <v>1344</v>
      </c>
      <c r="B401">
        <v>0</v>
      </c>
    </row>
    <row r="402" spans="1:2" x14ac:dyDescent="0.25">
      <c r="A402" t="s">
        <v>1345</v>
      </c>
      <c r="B402">
        <v>0</v>
      </c>
    </row>
    <row r="403" spans="1:2" x14ac:dyDescent="0.25">
      <c r="A403" t="s">
        <v>1346</v>
      </c>
      <c r="B403">
        <v>161</v>
      </c>
    </row>
    <row r="404" spans="1:2" x14ac:dyDescent="0.25">
      <c r="A404" t="s">
        <v>1347</v>
      </c>
      <c r="B404">
        <v>6</v>
      </c>
    </row>
    <row r="405" spans="1:2" x14ac:dyDescent="0.25">
      <c r="A405" t="s">
        <v>1348</v>
      </c>
      <c r="B405">
        <v>12</v>
      </c>
    </row>
    <row r="406" spans="1:2" x14ac:dyDescent="0.25">
      <c r="A406" t="s">
        <v>1349</v>
      </c>
      <c r="B406">
        <v>12</v>
      </c>
    </row>
    <row r="407" spans="1:2" x14ac:dyDescent="0.25">
      <c r="A407" t="s">
        <v>1350</v>
      </c>
      <c r="B407">
        <v>18</v>
      </c>
    </row>
    <row r="408" spans="1:2" x14ac:dyDescent="0.25">
      <c r="A408" t="s">
        <v>1351</v>
      </c>
      <c r="B408">
        <v>4</v>
      </c>
    </row>
    <row r="409" spans="1:2" x14ac:dyDescent="0.25">
      <c r="A409" t="s">
        <v>1352</v>
      </c>
      <c r="B409">
        <v>45</v>
      </c>
    </row>
    <row r="410" spans="1:2" x14ac:dyDescent="0.25">
      <c r="A410" t="s">
        <v>1353</v>
      </c>
      <c r="B410">
        <v>18</v>
      </c>
    </row>
    <row r="411" spans="1:2" x14ac:dyDescent="0.25">
      <c r="A411" t="s">
        <v>1354</v>
      </c>
      <c r="B411">
        <v>32</v>
      </c>
    </row>
    <row r="412" spans="1:2" x14ac:dyDescent="0.25">
      <c r="A412" t="s">
        <v>1355</v>
      </c>
      <c r="B412">
        <v>32</v>
      </c>
    </row>
    <row r="413" spans="1:2" x14ac:dyDescent="0.25">
      <c r="A413" t="s">
        <v>1356</v>
      </c>
      <c r="B413">
        <v>2</v>
      </c>
    </row>
    <row r="414" spans="1:2" x14ac:dyDescent="0.25">
      <c r="A414" t="s">
        <v>1357</v>
      </c>
      <c r="B414">
        <v>0</v>
      </c>
    </row>
    <row r="415" spans="1:2" x14ac:dyDescent="0.25">
      <c r="A415" t="s">
        <v>1358</v>
      </c>
      <c r="B415">
        <v>0</v>
      </c>
    </row>
    <row r="416" spans="1:2" x14ac:dyDescent="0.25">
      <c r="A416" t="s">
        <v>1359</v>
      </c>
      <c r="B416">
        <v>2</v>
      </c>
    </row>
    <row r="417" spans="1:2" x14ac:dyDescent="0.25">
      <c r="A417" t="s">
        <v>1360</v>
      </c>
      <c r="B417">
        <v>7</v>
      </c>
    </row>
    <row r="418" spans="1:2" x14ac:dyDescent="0.25">
      <c r="A418" t="s">
        <v>1361</v>
      </c>
      <c r="B418">
        <v>6</v>
      </c>
    </row>
    <row r="419" spans="1:2" x14ac:dyDescent="0.25">
      <c r="A419" t="s">
        <v>1362</v>
      </c>
      <c r="B419">
        <v>0</v>
      </c>
    </row>
    <row r="420" spans="1:2" x14ac:dyDescent="0.25">
      <c r="A420" t="s">
        <v>1363</v>
      </c>
      <c r="B420">
        <v>0</v>
      </c>
    </row>
    <row r="421" spans="1:2" x14ac:dyDescent="0.25">
      <c r="A421" t="s">
        <v>1364</v>
      </c>
      <c r="B421">
        <v>0</v>
      </c>
    </row>
    <row r="422" spans="1:2" x14ac:dyDescent="0.25">
      <c r="A422" t="s">
        <v>1365</v>
      </c>
      <c r="B422">
        <v>1</v>
      </c>
    </row>
    <row r="423" spans="1:2" x14ac:dyDescent="0.25">
      <c r="A423" t="s">
        <v>1366</v>
      </c>
      <c r="B423">
        <v>9</v>
      </c>
    </row>
    <row r="424" spans="1:2" x14ac:dyDescent="0.25">
      <c r="A424" t="s">
        <v>1367</v>
      </c>
      <c r="B424">
        <v>0</v>
      </c>
    </row>
    <row r="425" spans="1:2" x14ac:dyDescent="0.25">
      <c r="A425" t="s">
        <v>1368</v>
      </c>
      <c r="B425">
        <v>0</v>
      </c>
    </row>
    <row r="426" spans="1:2" x14ac:dyDescent="0.25">
      <c r="A426" t="s">
        <v>1369</v>
      </c>
      <c r="B426">
        <v>0</v>
      </c>
    </row>
    <row r="427" spans="1:2" x14ac:dyDescent="0.25">
      <c r="A427" t="s">
        <v>1370</v>
      </c>
      <c r="B427">
        <v>0</v>
      </c>
    </row>
    <row r="428" spans="1:2" x14ac:dyDescent="0.25">
      <c r="A428" t="s">
        <v>1371</v>
      </c>
      <c r="B428">
        <v>0</v>
      </c>
    </row>
    <row r="429" spans="1:2" x14ac:dyDescent="0.25">
      <c r="A429" t="s">
        <v>1372</v>
      </c>
      <c r="B429">
        <v>5</v>
      </c>
    </row>
    <row r="430" spans="1:2" x14ac:dyDescent="0.25">
      <c r="A430" t="s">
        <v>1373</v>
      </c>
      <c r="B430">
        <v>0</v>
      </c>
    </row>
    <row r="431" spans="1:2" x14ac:dyDescent="0.25">
      <c r="A431" t="s">
        <v>1374</v>
      </c>
      <c r="B431">
        <v>32</v>
      </c>
    </row>
    <row r="432" spans="1:2" x14ac:dyDescent="0.25">
      <c r="A432" t="s">
        <v>1375</v>
      </c>
      <c r="B432">
        <v>29</v>
      </c>
    </row>
    <row r="433" spans="1:2" x14ac:dyDescent="0.25">
      <c r="A433" t="s">
        <v>1376</v>
      </c>
      <c r="B433">
        <v>29</v>
      </c>
    </row>
    <row r="434" spans="1:2" x14ac:dyDescent="0.25">
      <c r="A434" t="s">
        <v>1377</v>
      </c>
      <c r="B434">
        <v>0</v>
      </c>
    </row>
    <row r="435" spans="1:2" x14ac:dyDescent="0.25">
      <c r="A435" t="s">
        <v>1378</v>
      </c>
      <c r="B435">
        <v>0</v>
      </c>
    </row>
    <row r="436" spans="1:2" x14ac:dyDescent="0.25">
      <c r="A436" t="s">
        <v>1379</v>
      </c>
      <c r="B436">
        <v>29</v>
      </c>
    </row>
    <row r="437" spans="1:2" x14ac:dyDescent="0.25">
      <c r="A437" t="s">
        <v>1380</v>
      </c>
      <c r="B437">
        <v>29</v>
      </c>
    </row>
    <row r="438" spans="1:2" x14ac:dyDescent="0.25">
      <c r="A438" t="s">
        <v>1381</v>
      </c>
      <c r="B438">
        <v>6</v>
      </c>
    </row>
    <row r="439" spans="1:2" x14ac:dyDescent="0.25">
      <c r="A439" t="s">
        <v>1382</v>
      </c>
      <c r="B439">
        <v>29</v>
      </c>
    </row>
    <row r="440" spans="1:2" x14ac:dyDescent="0.25">
      <c r="A440" t="s">
        <v>1383</v>
      </c>
      <c r="B440">
        <v>63</v>
      </c>
    </row>
    <row r="441" spans="1:2" x14ac:dyDescent="0.25">
      <c r="A441" t="s">
        <v>1384</v>
      </c>
      <c r="B441">
        <v>7</v>
      </c>
    </row>
    <row r="442" spans="1:2" x14ac:dyDescent="0.25">
      <c r="A442" t="s">
        <v>1385</v>
      </c>
      <c r="B442">
        <v>122</v>
      </c>
    </row>
    <row r="443" spans="1:2" x14ac:dyDescent="0.25">
      <c r="A443" t="s">
        <v>1386</v>
      </c>
      <c r="B443">
        <v>94</v>
      </c>
    </row>
    <row r="444" spans="1:2" x14ac:dyDescent="0.25">
      <c r="A444" t="s">
        <v>10928</v>
      </c>
      <c r="B444">
        <v>-999</v>
      </c>
    </row>
    <row r="445" spans="1:2" x14ac:dyDescent="0.25">
      <c r="A445" t="s">
        <v>1387</v>
      </c>
      <c r="B445">
        <v>7088</v>
      </c>
    </row>
    <row r="446" spans="1:2" x14ac:dyDescent="0.25">
      <c r="A446" t="s">
        <v>1388</v>
      </c>
      <c r="B446">
        <v>1010</v>
      </c>
    </row>
    <row r="447" spans="1:2" x14ac:dyDescent="0.25">
      <c r="A447" t="s">
        <v>1389</v>
      </c>
      <c r="B447">
        <v>5678</v>
      </c>
    </row>
    <row r="448" spans="1:2" x14ac:dyDescent="0.25">
      <c r="A448" t="s">
        <v>1390</v>
      </c>
      <c r="B448">
        <v>9</v>
      </c>
    </row>
    <row r="449" spans="1:2" x14ac:dyDescent="0.25">
      <c r="A449" t="s">
        <v>1391</v>
      </c>
      <c r="B449">
        <v>71</v>
      </c>
    </row>
    <row r="450" spans="1:2" x14ac:dyDescent="0.25">
      <c r="A450" t="s">
        <v>1392</v>
      </c>
      <c r="B450">
        <v>17</v>
      </c>
    </row>
    <row r="451" spans="1:2" x14ac:dyDescent="0.25">
      <c r="A451" t="s">
        <v>1393</v>
      </c>
      <c r="B451">
        <v>0</v>
      </c>
    </row>
    <row r="452" spans="1:2" x14ac:dyDescent="0.25">
      <c r="A452" t="s">
        <v>1394</v>
      </c>
      <c r="B452">
        <v>472</v>
      </c>
    </row>
    <row r="453" spans="1:2" x14ac:dyDescent="0.25">
      <c r="A453" t="s">
        <v>1395</v>
      </c>
      <c r="B453">
        <v>343</v>
      </c>
    </row>
    <row r="454" spans="1:2" x14ac:dyDescent="0.25">
      <c r="A454" t="s">
        <v>1396</v>
      </c>
      <c r="B454">
        <v>5</v>
      </c>
    </row>
    <row r="455" spans="1:2" x14ac:dyDescent="0.25">
      <c r="A455" t="s">
        <v>1397</v>
      </c>
      <c r="B455">
        <v>4238</v>
      </c>
    </row>
    <row r="456" spans="1:2" x14ac:dyDescent="0.25">
      <c r="A456" t="s">
        <v>1398</v>
      </c>
      <c r="B456">
        <v>142</v>
      </c>
    </row>
    <row r="457" spans="1:2" x14ac:dyDescent="0.25">
      <c r="A457" t="s">
        <v>1399</v>
      </c>
      <c r="B457">
        <v>0</v>
      </c>
    </row>
    <row r="458" spans="1:2" x14ac:dyDescent="0.25">
      <c r="A458" t="s">
        <v>1400</v>
      </c>
      <c r="B458">
        <v>523</v>
      </c>
    </row>
    <row r="459" spans="1:2" x14ac:dyDescent="0.25">
      <c r="A459" t="s">
        <v>1401</v>
      </c>
      <c r="B459">
        <v>11</v>
      </c>
    </row>
    <row r="460" spans="1:2" x14ac:dyDescent="0.25">
      <c r="A460" t="s">
        <v>1402</v>
      </c>
      <c r="B460">
        <v>0</v>
      </c>
    </row>
    <row r="461" spans="1:2" x14ac:dyDescent="0.25">
      <c r="A461" t="s">
        <v>1403</v>
      </c>
      <c r="B461">
        <v>0</v>
      </c>
    </row>
    <row r="462" spans="1:2" x14ac:dyDescent="0.25">
      <c r="A462" t="s">
        <v>1404</v>
      </c>
      <c r="B462">
        <v>11</v>
      </c>
    </row>
    <row r="463" spans="1:2" x14ac:dyDescent="0.25">
      <c r="A463" t="s">
        <v>1405</v>
      </c>
      <c r="B463">
        <v>0</v>
      </c>
    </row>
    <row r="464" spans="1:2" x14ac:dyDescent="0.25">
      <c r="A464" t="s">
        <v>1406</v>
      </c>
      <c r="B464">
        <v>628</v>
      </c>
    </row>
    <row r="465" spans="1:2" x14ac:dyDescent="0.25">
      <c r="A465" t="s">
        <v>1407</v>
      </c>
      <c r="B465">
        <v>618</v>
      </c>
    </row>
    <row r="466" spans="1:2" x14ac:dyDescent="0.25">
      <c r="A466" t="s">
        <v>1408</v>
      </c>
      <c r="B466">
        <v>7088</v>
      </c>
    </row>
    <row r="467" spans="1:2" x14ac:dyDescent="0.25">
      <c r="A467" t="s">
        <v>1409</v>
      </c>
      <c r="B467">
        <v>36</v>
      </c>
    </row>
    <row r="468" spans="1:2" x14ac:dyDescent="0.25">
      <c r="A468" t="s">
        <v>1410</v>
      </c>
      <c r="B468">
        <v>0</v>
      </c>
    </row>
    <row r="469" spans="1:2" x14ac:dyDescent="0.25">
      <c r="A469" t="s">
        <v>1411</v>
      </c>
      <c r="B469">
        <v>296</v>
      </c>
    </row>
    <row r="470" spans="1:2" x14ac:dyDescent="0.25">
      <c r="A470" t="s">
        <v>1412</v>
      </c>
      <c r="B470">
        <v>-999</v>
      </c>
    </row>
    <row r="471" spans="1:2" x14ac:dyDescent="0.25">
      <c r="A471" t="s">
        <v>1413</v>
      </c>
      <c r="B471">
        <v>204</v>
      </c>
    </row>
    <row r="472" spans="1:2" x14ac:dyDescent="0.25">
      <c r="A472" t="s">
        <v>1414</v>
      </c>
      <c r="B472">
        <v>2</v>
      </c>
    </row>
    <row r="473" spans="1:2" x14ac:dyDescent="0.25">
      <c r="A473" t="s">
        <v>1415</v>
      </c>
      <c r="B473">
        <v>90</v>
      </c>
    </row>
    <row r="474" spans="1:2" x14ac:dyDescent="0.25">
      <c r="A474" t="s">
        <v>1416</v>
      </c>
      <c r="B474">
        <v>296</v>
      </c>
    </row>
    <row r="475" spans="1:2" x14ac:dyDescent="0.25">
      <c r="A475" t="s">
        <v>1417</v>
      </c>
      <c r="B475">
        <v>-999</v>
      </c>
    </row>
    <row r="476" spans="1:2" x14ac:dyDescent="0.25">
      <c r="A476" t="s">
        <v>1418</v>
      </c>
      <c r="B476">
        <v>-999</v>
      </c>
    </row>
    <row r="477" spans="1:2" x14ac:dyDescent="0.25">
      <c r="A477" t="s">
        <v>1419</v>
      </c>
      <c r="B477">
        <v>186</v>
      </c>
    </row>
    <row r="478" spans="1:2" x14ac:dyDescent="0.25">
      <c r="A478" t="s">
        <v>1420</v>
      </c>
      <c r="B478">
        <v>1</v>
      </c>
    </row>
    <row r="479" spans="1:2" x14ac:dyDescent="0.25">
      <c r="A479" t="s">
        <v>1421</v>
      </c>
      <c r="B479">
        <v>161</v>
      </c>
    </row>
    <row r="480" spans="1:2" x14ac:dyDescent="0.25">
      <c r="A480" t="s">
        <v>1422</v>
      </c>
      <c r="B480">
        <v>6</v>
      </c>
    </row>
    <row r="481" spans="1:2" x14ac:dyDescent="0.25">
      <c r="A481" t="s">
        <v>1423</v>
      </c>
      <c r="B481">
        <v>-999</v>
      </c>
    </row>
    <row r="482" spans="1:2" x14ac:dyDescent="0.25">
      <c r="A482" t="s">
        <v>1424</v>
      </c>
      <c r="B482">
        <v>-999</v>
      </c>
    </row>
    <row r="483" spans="1:2" x14ac:dyDescent="0.25">
      <c r="A483" t="s">
        <v>1425</v>
      </c>
      <c r="B483">
        <v>-999</v>
      </c>
    </row>
    <row r="484" spans="1:2" x14ac:dyDescent="0.25">
      <c r="A484" t="s">
        <v>1426</v>
      </c>
      <c r="B484">
        <v>182</v>
      </c>
    </row>
    <row r="485" spans="1:2" x14ac:dyDescent="0.25">
      <c r="A485" t="s">
        <v>1427</v>
      </c>
      <c r="B485">
        <v>-999</v>
      </c>
    </row>
    <row r="486" spans="1:2" x14ac:dyDescent="0.25">
      <c r="A486" t="s">
        <v>1428</v>
      </c>
      <c r="B486">
        <v>-999</v>
      </c>
    </row>
    <row r="487" spans="1:2" x14ac:dyDescent="0.25">
      <c r="A487" t="s">
        <v>1429</v>
      </c>
      <c r="B487">
        <v>-999</v>
      </c>
    </row>
    <row r="488" spans="1:2" x14ac:dyDescent="0.25">
      <c r="A488" t="s">
        <v>1430</v>
      </c>
      <c r="B488">
        <v>182</v>
      </c>
    </row>
    <row r="489" spans="1:2" x14ac:dyDescent="0.25">
      <c r="A489" t="s">
        <v>1431</v>
      </c>
      <c r="B489">
        <v>1014</v>
      </c>
    </row>
    <row r="490" spans="1:2" x14ac:dyDescent="0.25">
      <c r="A490" t="s">
        <v>1432</v>
      </c>
      <c r="B490">
        <v>106</v>
      </c>
    </row>
    <row r="491" spans="1:2" x14ac:dyDescent="0.25">
      <c r="A491" t="s">
        <v>10929</v>
      </c>
      <c r="B491">
        <v>-999</v>
      </c>
    </row>
    <row r="492" spans="1:2" x14ac:dyDescent="0.25">
      <c r="A492" t="s">
        <v>1433</v>
      </c>
      <c r="B492">
        <v>-999</v>
      </c>
    </row>
    <row r="493" spans="1:2" x14ac:dyDescent="0.25">
      <c r="A493" t="s">
        <v>1434</v>
      </c>
      <c r="B493">
        <v>-999</v>
      </c>
    </row>
    <row r="494" spans="1:2" x14ac:dyDescent="0.25">
      <c r="A494" t="s">
        <v>1435</v>
      </c>
      <c r="B494">
        <v>-999</v>
      </c>
    </row>
    <row r="495" spans="1:2" x14ac:dyDescent="0.25">
      <c r="A495" t="s">
        <v>1436</v>
      </c>
      <c r="B495">
        <v>-999</v>
      </c>
    </row>
    <row r="496" spans="1:2" x14ac:dyDescent="0.25">
      <c r="A496" t="s">
        <v>1437</v>
      </c>
      <c r="B496">
        <v>-999</v>
      </c>
    </row>
    <row r="497" spans="1:2" x14ac:dyDescent="0.25">
      <c r="A497" t="s">
        <v>1438</v>
      </c>
      <c r="B497">
        <v>0</v>
      </c>
    </row>
    <row r="498" spans="1:2" x14ac:dyDescent="0.25">
      <c r="A498" t="s">
        <v>1439</v>
      </c>
      <c r="B498">
        <v>-999</v>
      </c>
    </row>
    <row r="499" spans="1:2" x14ac:dyDescent="0.25">
      <c r="A499" t="s">
        <v>1440</v>
      </c>
      <c r="B499">
        <v>-999</v>
      </c>
    </row>
    <row r="500" spans="1:2" x14ac:dyDescent="0.25">
      <c r="A500" t="s">
        <v>1441</v>
      </c>
      <c r="B500">
        <v>-999</v>
      </c>
    </row>
    <row r="501" spans="1:2" x14ac:dyDescent="0.25">
      <c r="A501" t="s">
        <v>1442</v>
      </c>
      <c r="B501">
        <v>-999</v>
      </c>
    </row>
    <row r="502" spans="1:2" x14ac:dyDescent="0.25">
      <c r="A502" t="s">
        <v>1443</v>
      </c>
      <c r="B502">
        <v>0</v>
      </c>
    </row>
    <row r="503" spans="1:2" x14ac:dyDescent="0.25">
      <c r="A503" t="s">
        <v>1444</v>
      </c>
      <c r="B503">
        <v>-999</v>
      </c>
    </row>
    <row r="504" spans="1:2" x14ac:dyDescent="0.25">
      <c r="A504" t="s">
        <v>1445</v>
      </c>
      <c r="B504">
        <v>1153</v>
      </c>
    </row>
    <row r="505" spans="1:2" x14ac:dyDescent="0.25">
      <c r="A505" t="s">
        <v>1446</v>
      </c>
      <c r="B505">
        <v>458</v>
      </c>
    </row>
    <row r="506" spans="1:2" x14ac:dyDescent="0.25">
      <c r="A506" t="s">
        <v>1447</v>
      </c>
      <c r="B506">
        <v>76</v>
      </c>
    </row>
    <row r="507" spans="1:2" x14ac:dyDescent="0.25">
      <c r="A507" t="s">
        <v>1448</v>
      </c>
      <c r="B507">
        <v>1</v>
      </c>
    </row>
    <row r="508" spans="1:2" x14ac:dyDescent="0.25">
      <c r="A508" t="s">
        <v>1449</v>
      </c>
      <c r="B508">
        <v>6</v>
      </c>
    </row>
    <row r="509" spans="1:2" x14ac:dyDescent="0.25">
      <c r="A509" t="s">
        <v>1450</v>
      </c>
      <c r="B509">
        <v>6</v>
      </c>
    </row>
    <row r="510" spans="1:2" x14ac:dyDescent="0.25">
      <c r="A510" t="s">
        <v>1451</v>
      </c>
      <c r="B510">
        <v>3</v>
      </c>
    </row>
    <row r="511" spans="1:2" x14ac:dyDescent="0.25">
      <c r="A511" t="s">
        <v>1452</v>
      </c>
      <c r="B511">
        <v>0</v>
      </c>
    </row>
    <row r="512" spans="1:2" x14ac:dyDescent="0.25">
      <c r="A512" t="s">
        <v>1453</v>
      </c>
      <c r="B512">
        <v>16</v>
      </c>
    </row>
    <row r="513" spans="1:2" x14ac:dyDescent="0.25">
      <c r="A513" t="s">
        <v>1454</v>
      </c>
      <c r="B513">
        <v>4</v>
      </c>
    </row>
    <row r="514" spans="1:2" x14ac:dyDescent="0.25">
      <c r="A514" t="s">
        <v>1455</v>
      </c>
      <c r="B514">
        <v>4</v>
      </c>
    </row>
    <row r="515" spans="1:2" x14ac:dyDescent="0.25">
      <c r="A515" t="s">
        <v>1456</v>
      </c>
      <c r="B515">
        <v>2</v>
      </c>
    </row>
    <row r="516" spans="1:2" x14ac:dyDescent="0.25">
      <c r="A516" t="s">
        <v>1457</v>
      </c>
      <c r="B516">
        <v>3</v>
      </c>
    </row>
    <row r="517" spans="1:2" x14ac:dyDescent="0.25">
      <c r="A517" t="s">
        <v>1458</v>
      </c>
      <c r="B517">
        <v>1</v>
      </c>
    </row>
    <row r="518" spans="1:2" x14ac:dyDescent="0.25">
      <c r="A518" t="s">
        <v>1459</v>
      </c>
      <c r="B518">
        <v>14</v>
      </c>
    </row>
    <row r="519" spans="1:2" x14ac:dyDescent="0.25">
      <c r="A519" t="s">
        <v>1460</v>
      </c>
      <c r="B519">
        <v>0</v>
      </c>
    </row>
    <row r="520" spans="1:2" x14ac:dyDescent="0.25">
      <c r="A520" t="s">
        <v>1461</v>
      </c>
      <c r="B520">
        <v>0</v>
      </c>
    </row>
    <row r="521" spans="1:2" x14ac:dyDescent="0.25">
      <c r="A521" t="s">
        <v>1462</v>
      </c>
      <c r="B521">
        <v>0</v>
      </c>
    </row>
    <row r="522" spans="1:2" x14ac:dyDescent="0.25">
      <c r="A522" t="s">
        <v>1463</v>
      </c>
      <c r="B522">
        <v>0</v>
      </c>
    </row>
    <row r="523" spans="1:2" x14ac:dyDescent="0.25">
      <c r="A523" t="s">
        <v>1464</v>
      </c>
      <c r="B523">
        <v>1</v>
      </c>
    </row>
    <row r="524" spans="1:2" x14ac:dyDescent="0.25">
      <c r="A524" t="s">
        <v>1465</v>
      </c>
      <c r="B524">
        <v>1</v>
      </c>
    </row>
    <row r="525" spans="1:2" x14ac:dyDescent="0.25">
      <c r="A525" t="s">
        <v>1466</v>
      </c>
      <c r="B525">
        <v>0</v>
      </c>
    </row>
    <row r="526" spans="1:2" x14ac:dyDescent="0.25">
      <c r="A526" t="s">
        <v>1467</v>
      </c>
      <c r="B526">
        <v>5</v>
      </c>
    </row>
    <row r="527" spans="1:2" x14ac:dyDescent="0.25">
      <c r="A527" t="s">
        <v>1468</v>
      </c>
      <c r="B527">
        <v>5</v>
      </c>
    </row>
    <row r="528" spans="1:2" x14ac:dyDescent="0.25">
      <c r="A528" t="s">
        <v>1469</v>
      </c>
      <c r="B528">
        <v>6</v>
      </c>
    </row>
    <row r="529" spans="1:2" x14ac:dyDescent="0.25">
      <c r="A529" t="s">
        <v>1470</v>
      </c>
      <c r="B529">
        <v>0</v>
      </c>
    </row>
    <row r="530" spans="1:2" x14ac:dyDescent="0.25">
      <c r="A530" t="s">
        <v>1471</v>
      </c>
      <c r="B530">
        <v>16</v>
      </c>
    </row>
    <row r="531" spans="1:2" x14ac:dyDescent="0.25">
      <c r="A531" t="s">
        <v>1472</v>
      </c>
      <c r="B531">
        <v>0</v>
      </c>
    </row>
    <row r="532" spans="1:2" x14ac:dyDescent="0.25">
      <c r="A532" t="s">
        <v>1473</v>
      </c>
      <c r="B532">
        <v>0</v>
      </c>
    </row>
    <row r="533" spans="1:2" x14ac:dyDescent="0.25">
      <c r="A533" t="s">
        <v>1474</v>
      </c>
      <c r="B533">
        <v>0</v>
      </c>
    </row>
    <row r="534" spans="1:2" x14ac:dyDescent="0.25">
      <c r="A534" t="s">
        <v>1475</v>
      </c>
      <c r="B534">
        <v>0</v>
      </c>
    </row>
    <row r="535" spans="1:2" x14ac:dyDescent="0.25">
      <c r="A535" t="s">
        <v>1476</v>
      </c>
      <c r="B535">
        <v>0</v>
      </c>
    </row>
    <row r="536" spans="1:2" x14ac:dyDescent="0.25">
      <c r="A536" t="s">
        <v>1477</v>
      </c>
      <c r="B536">
        <v>0</v>
      </c>
    </row>
    <row r="537" spans="1:2" x14ac:dyDescent="0.25">
      <c r="A537" t="s">
        <v>1478</v>
      </c>
      <c r="B537">
        <v>2</v>
      </c>
    </row>
    <row r="538" spans="1:2" x14ac:dyDescent="0.25">
      <c r="A538" t="s">
        <v>1479</v>
      </c>
      <c r="B538">
        <v>2</v>
      </c>
    </row>
    <row r="539" spans="1:2" x14ac:dyDescent="0.25">
      <c r="A539" t="s">
        <v>1480</v>
      </c>
      <c r="B539">
        <v>0</v>
      </c>
    </row>
    <row r="540" spans="1:2" x14ac:dyDescent="0.25">
      <c r="A540" t="s">
        <v>1481</v>
      </c>
      <c r="B540">
        <v>0</v>
      </c>
    </row>
    <row r="541" spans="1:2" x14ac:dyDescent="0.25">
      <c r="A541" t="s">
        <v>1482</v>
      </c>
      <c r="B541">
        <v>0</v>
      </c>
    </row>
    <row r="542" spans="1:2" x14ac:dyDescent="0.25">
      <c r="A542" t="s">
        <v>1483</v>
      </c>
      <c r="B542">
        <v>4</v>
      </c>
    </row>
    <row r="543" spans="1:2" x14ac:dyDescent="0.25">
      <c r="A543" t="s">
        <v>1484</v>
      </c>
      <c r="B543">
        <v>0</v>
      </c>
    </row>
    <row r="544" spans="1:2" x14ac:dyDescent="0.25">
      <c r="A544" t="s">
        <v>1485</v>
      </c>
      <c r="B544">
        <v>0</v>
      </c>
    </row>
    <row r="545" spans="1:2" x14ac:dyDescent="0.25">
      <c r="A545" t="s">
        <v>1486</v>
      </c>
      <c r="B545">
        <v>0</v>
      </c>
    </row>
    <row r="546" spans="1:2" x14ac:dyDescent="0.25">
      <c r="A546" t="s">
        <v>1487</v>
      </c>
      <c r="B546">
        <v>0</v>
      </c>
    </row>
    <row r="547" spans="1:2" x14ac:dyDescent="0.25">
      <c r="A547" t="s">
        <v>1488</v>
      </c>
      <c r="B547">
        <v>0</v>
      </c>
    </row>
    <row r="548" spans="1:2" x14ac:dyDescent="0.25">
      <c r="A548" t="s">
        <v>1489</v>
      </c>
      <c r="B548">
        <v>0</v>
      </c>
    </row>
    <row r="549" spans="1:2" x14ac:dyDescent="0.25">
      <c r="A549" t="s">
        <v>1490</v>
      </c>
      <c r="B549">
        <v>0</v>
      </c>
    </row>
    <row r="550" spans="1:2" x14ac:dyDescent="0.25">
      <c r="A550" t="s">
        <v>1491</v>
      </c>
      <c r="B550">
        <v>0</v>
      </c>
    </row>
    <row r="551" spans="1:2" x14ac:dyDescent="0.25">
      <c r="A551" t="s">
        <v>1492</v>
      </c>
      <c r="B551">
        <v>0</v>
      </c>
    </row>
    <row r="552" spans="1:2" x14ac:dyDescent="0.25">
      <c r="A552" t="s">
        <v>1493</v>
      </c>
      <c r="B552">
        <v>0</v>
      </c>
    </row>
    <row r="553" spans="1:2" x14ac:dyDescent="0.25">
      <c r="A553" t="s">
        <v>1494</v>
      </c>
      <c r="B553">
        <v>1</v>
      </c>
    </row>
    <row r="554" spans="1:2" x14ac:dyDescent="0.25">
      <c r="A554" t="s">
        <v>1495</v>
      </c>
      <c r="B554">
        <v>1</v>
      </c>
    </row>
    <row r="555" spans="1:2" x14ac:dyDescent="0.25">
      <c r="A555" t="s">
        <v>1496</v>
      </c>
      <c r="B555">
        <v>0</v>
      </c>
    </row>
    <row r="556" spans="1:2" x14ac:dyDescent="0.25">
      <c r="A556" t="s">
        <v>1497</v>
      </c>
      <c r="B556">
        <v>1</v>
      </c>
    </row>
    <row r="557" spans="1:2" x14ac:dyDescent="0.25">
      <c r="A557" t="s">
        <v>1498</v>
      </c>
      <c r="B557">
        <v>0</v>
      </c>
    </row>
    <row r="558" spans="1:2" x14ac:dyDescent="0.25">
      <c r="A558" t="s">
        <v>1499</v>
      </c>
      <c r="B558">
        <v>0</v>
      </c>
    </row>
    <row r="559" spans="1:2" x14ac:dyDescent="0.25">
      <c r="A559" t="s">
        <v>1500</v>
      </c>
      <c r="B559">
        <v>0</v>
      </c>
    </row>
    <row r="560" spans="1:2" x14ac:dyDescent="0.25">
      <c r="A560" t="s">
        <v>1501</v>
      </c>
      <c r="B560">
        <v>1</v>
      </c>
    </row>
    <row r="561" spans="1:2" x14ac:dyDescent="0.25">
      <c r="A561" t="s">
        <v>1502</v>
      </c>
      <c r="B561">
        <v>7</v>
      </c>
    </row>
    <row r="562" spans="1:2" x14ac:dyDescent="0.25">
      <c r="A562" t="s">
        <v>1503</v>
      </c>
      <c r="B562">
        <v>18</v>
      </c>
    </row>
    <row r="563" spans="1:2" x14ac:dyDescent="0.25">
      <c r="A563" t="s">
        <v>1504</v>
      </c>
      <c r="B563">
        <v>13</v>
      </c>
    </row>
    <row r="564" spans="1:2" x14ac:dyDescent="0.25">
      <c r="A564" t="s">
        <v>1505</v>
      </c>
      <c r="B564">
        <v>12</v>
      </c>
    </row>
    <row r="565" spans="1:2" x14ac:dyDescent="0.25">
      <c r="A565" t="s">
        <v>1506</v>
      </c>
      <c r="B565">
        <v>3</v>
      </c>
    </row>
    <row r="566" spans="1:2" x14ac:dyDescent="0.25">
      <c r="A566" t="s">
        <v>1507</v>
      </c>
      <c r="B566">
        <v>53</v>
      </c>
    </row>
    <row r="567" spans="1:2" x14ac:dyDescent="0.25">
      <c r="A567" t="s">
        <v>1508</v>
      </c>
      <c r="B567">
        <v>5</v>
      </c>
    </row>
    <row r="568" spans="1:2" x14ac:dyDescent="0.25">
      <c r="A568" t="s">
        <v>1509</v>
      </c>
      <c r="B568">
        <v>18</v>
      </c>
    </row>
    <row r="569" spans="1:2" x14ac:dyDescent="0.25">
      <c r="A569" t="s">
        <v>1510</v>
      </c>
      <c r="B569">
        <v>9</v>
      </c>
    </row>
    <row r="570" spans="1:2" x14ac:dyDescent="0.25">
      <c r="A570" t="s">
        <v>1511</v>
      </c>
      <c r="B570">
        <v>21</v>
      </c>
    </row>
    <row r="571" spans="1:2" x14ac:dyDescent="0.25">
      <c r="A571" t="s">
        <v>1512</v>
      </c>
      <c r="B571">
        <v>111</v>
      </c>
    </row>
    <row r="572" spans="1:2" x14ac:dyDescent="0.25">
      <c r="A572" t="s">
        <v>1513</v>
      </c>
      <c r="B572">
        <v>49</v>
      </c>
    </row>
    <row r="573" spans="1:2" x14ac:dyDescent="0.25">
      <c r="A573" t="s">
        <v>1514</v>
      </c>
      <c r="B573">
        <v>47</v>
      </c>
    </row>
    <row r="574" spans="1:2" x14ac:dyDescent="0.25">
      <c r="A574" t="s">
        <v>1515</v>
      </c>
      <c r="B574">
        <v>21</v>
      </c>
    </row>
    <row r="575" spans="1:2" x14ac:dyDescent="0.25">
      <c r="A575" t="s">
        <v>1516</v>
      </c>
      <c r="B575">
        <v>-999</v>
      </c>
    </row>
    <row r="576" spans="1:2" x14ac:dyDescent="0.25">
      <c r="A576" t="s">
        <v>1517</v>
      </c>
      <c r="B576">
        <v>57</v>
      </c>
    </row>
    <row r="577" spans="1:2" x14ac:dyDescent="0.25">
      <c r="A577" t="s">
        <v>1518</v>
      </c>
      <c r="B577">
        <v>21</v>
      </c>
    </row>
    <row r="578" spans="1:2" x14ac:dyDescent="0.25">
      <c r="A578" t="s">
        <v>10930</v>
      </c>
      <c r="B578">
        <v>-999</v>
      </c>
    </row>
    <row r="579" spans="1:2" x14ac:dyDescent="0.25">
      <c r="A579" t="s">
        <v>10931</v>
      </c>
      <c r="B579">
        <v>-999</v>
      </c>
    </row>
    <row r="580" spans="1:2" x14ac:dyDescent="0.25">
      <c r="A580" t="s">
        <v>1519</v>
      </c>
      <c r="B580">
        <v>26</v>
      </c>
    </row>
    <row r="581" spans="1:2" x14ac:dyDescent="0.25">
      <c r="A581" t="s">
        <v>1520</v>
      </c>
      <c r="B581">
        <v>21</v>
      </c>
    </row>
    <row r="582" spans="1:2" x14ac:dyDescent="0.25">
      <c r="A582" t="s">
        <v>1521</v>
      </c>
      <c r="B582">
        <v>9</v>
      </c>
    </row>
    <row r="583" spans="1:2" x14ac:dyDescent="0.25">
      <c r="A583" t="s">
        <v>1522</v>
      </c>
      <c r="B583">
        <v>0</v>
      </c>
    </row>
    <row r="584" spans="1:2" x14ac:dyDescent="0.25">
      <c r="A584" t="s">
        <v>1523</v>
      </c>
      <c r="B584">
        <v>30</v>
      </c>
    </row>
    <row r="585" spans="1:2" x14ac:dyDescent="0.25">
      <c r="A585" t="s">
        <v>1524</v>
      </c>
      <c r="B585">
        <v>9704</v>
      </c>
    </row>
    <row r="586" spans="1:2" x14ac:dyDescent="0.25">
      <c r="A586" t="s">
        <v>1525</v>
      </c>
      <c r="B586">
        <v>43</v>
      </c>
    </row>
    <row r="587" spans="1:2" x14ac:dyDescent="0.25">
      <c r="A587" t="s">
        <v>1526</v>
      </c>
      <c r="B587">
        <v>5</v>
      </c>
    </row>
    <row r="588" spans="1:2" x14ac:dyDescent="0.25">
      <c r="A588" t="s">
        <v>1527</v>
      </c>
      <c r="B588">
        <v>46</v>
      </c>
    </row>
    <row r="589" spans="1:2" x14ac:dyDescent="0.25">
      <c r="A589" t="s">
        <v>1528</v>
      </c>
      <c r="B589">
        <v>49</v>
      </c>
    </row>
    <row r="590" spans="1:2" x14ac:dyDescent="0.25">
      <c r="A590" t="s">
        <v>1529</v>
      </c>
      <c r="B590">
        <v>-999</v>
      </c>
    </row>
    <row r="591" spans="1:2" x14ac:dyDescent="0.25">
      <c r="A591" t="s">
        <v>1530</v>
      </c>
      <c r="B591">
        <v>-999</v>
      </c>
    </row>
    <row r="592" spans="1:2" x14ac:dyDescent="0.25">
      <c r="A592" t="s">
        <v>1531</v>
      </c>
      <c r="B592">
        <v>205</v>
      </c>
    </row>
    <row r="593" spans="1:2" x14ac:dyDescent="0.25">
      <c r="A593" t="s">
        <v>1532</v>
      </c>
      <c r="B593">
        <v>1</v>
      </c>
    </row>
    <row r="594" spans="1:2" x14ac:dyDescent="0.25">
      <c r="A594" t="s">
        <v>1533</v>
      </c>
      <c r="B594">
        <v>1146</v>
      </c>
    </row>
    <row r="595" spans="1:2" x14ac:dyDescent="0.25">
      <c r="A595" t="s">
        <v>1534</v>
      </c>
      <c r="B595">
        <v>1040</v>
      </c>
    </row>
    <row r="596" spans="1:2" x14ac:dyDescent="0.25">
      <c r="A596" t="s">
        <v>1535</v>
      </c>
      <c r="B596">
        <v>11</v>
      </c>
    </row>
    <row r="597" spans="1:2" x14ac:dyDescent="0.25">
      <c r="A597" t="s">
        <v>1536</v>
      </c>
      <c r="B597">
        <v>-999</v>
      </c>
    </row>
    <row r="598" spans="1:2" x14ac:dyDescent="0.25">
      <c r="A598" t="s">
        <v>1537</v>
      </c>
      <c r="B598">
        <v>10</v>
      </c>
    </row>
    <row r="599" spans="1:2" x14ac:dyDescent="0.25">
      <c r="A599" t="s">
        <v>1538</v>
      </c>
      <c r="B599">
        <v>134</v>
      </c>
    </row>
    <row r="600" spans="1:2" x14ac:dyDescent="0.25">
      <c r="A600" t="s">
        <v>1539</v>
      </c>
      <c r="B600">
        <v>48</v>
      </c>
    </row>
    <row r="601" spans="1:2" x14ac:dyDescent="0.25">
      <c r="A601" t="s">
        <v>1540</v>
      </c>
      <c r="B601">
        <v>15</v>
      </c>
    </row>
    <row r="602" spans="1:2" x14ac:dyDescent="0.25">
      <c r="A602" t="s">
        <v>1541</v>
      </c>
      <c r="B602">
        <v>-999</v>
      </c>
    </row>
    <row r="603" spans="1:2" x14ac:dyDescent="0.25">
      <c r="A603" t="s">
        <v>1542</v>
      </c>
      <c r="B603">
        <v>-999</v>
      </c>
    </row>
    <row r="604" spans="1:2" x14ac:dyDescent="0.25">
      <c r="A604" t="s">
        <v>1543</v>
      </c>
      <c r="B604">
        <v>28</v>
      </c>
    </row>
    <row r="605" spans="1:2" x14ac:dyDescent="0.25">
      <c r="A605" t="s">
        <v>1544</v>
      </c>
      <c r="B605">
        <v>16</v>
      </c>
    </row>
    <row r="606" spans="1:2" x14ac:dyDescent="0.25">
      <c r="A606" t="s">
        <v>10932</v>
      </c>
      <c r="B606">
        <v>-999</v>
      </c>
    </row>
    <row r="607" spans="1:2" x14ac:dyDescent="0.25">
      <c r="A607" t="s">
        <v>1545</v>
      </c>
      <c r="B607">
        <v>32</v>
      </c>
    </row>
    <row r="608" spans="1:2" x14ac:dyDescent="0.25">
      <c r="A608" t="s">
        <v>1546</v>
      </c>
      <c r="B608">
        <v>0</v>
      </c>
    </row>
    <row r="609" spans="1:2" x14ac:dyDescent="0.25">
      <c r="A609" t="s">
        <v>1547</v>
      </c>
      <c r="B609">
        <v>69</v>
      </c>
    </row>
    <row r="610" spans="1:2" x14ac:dyDescent="0.25">
      <c r="A610" t="s">
        <v>1548</v>
      </c>
      <c r="B610">
        <v>28</v>
      </c>
    </row>
    <row r="611" spans="1:2" x14ac:dyDescent="0.25">
      <c r="A611" t="s">
        <v>1549</v>
      </c>
      <c r="B611">
        <v>0</v>
      </c>
    </row>
    <row r="612" spans="1:2" x14ac:dyDescent="0.25">
      <c r="A612" t="s">
        <v>1550</v>
      </c>
      <c r="B612">
        <v>0</v>
      </c>
    </row>
    <row r="613" spans="1:2" x14ac:dyDescent="0.25">
      <c r="A613" t="s">
        <v>1551</v>
      </c>
      <c r="B613">
        <v>129</v>
      </c>
    </row>
    <row r="614" spans="1:2" x14ac:dyDescent="0.25">
      <c r="A614" t="s">
        <v>1552</v>
      </c>
      <c r="B614">
        <v>17</v>
      </c>
    </row>
    <row r="615" spans="1:2" x14ac:dyDescent="0.25">
      <c r="A615" t="s">
        <v>1553</v>
      </c>
      <c r="B615">
        <v>26</v>
      </c>
    </row>
    <row r="616" spans="1:2" x14ac:dyDescent="0.25">
      <c r="A616" t="s">
        <v>1554</v>
      </c>
      <c r="B616">
        <v>45</v>
      </c>
    </row>
    <row r="617" spans="1:2" x14ac:dyDescent="0.25">
      <c r="A617" t="s">
        <v>1555</v>
      </c>
      <c r="B617">
        <v>54</v>
      </c>
    </row>
    <row r="618" spans="1:2" x14ac:dyDescent="0.25">
      <c r="A618" t="s">
        <v>1556</v>
      </c>
      <c r="B618">
        <v>7</v>
      </c>
    </row>
    <row r="619" spans="1:2" x14ac:dyDescent="0.25">
      <c r="A619" t="s">
        <v>1557</v>
      </c>
      <c r="B619">
        <v>-999</v>
      </c>
    </row>
    <row r="620" spans="1:2" x14ac:dyDescent="0.25">
      <c r="A620" t="s">
        <v>1558</v>
      </c>
      <c r="B620">
        <v>-999</v>
      </c>
    </row>
    <row r="621" spans="1:2" x14ac:dyDescent="0.25">
      <c r="A621" t="s">
        <v>1559</v>
      </c>
      <c r="B621">
        <v>78</v>
      </c>
    </row>
    <row r="622" spans="1:2" x14ac:dyDescent="0.25">
      <c r="A622" t="s">
        <v>1560</v>
      </c>
      <c r="B622">
        <v>43</v>
      </c>
    </row>
    <row r="623" spans="1:2" x14ac:dyDescent="0.25">
      <c r="A623" t="s">
        <v>1561</v>
      </c>
      <c r="B623">
        <v>12</v>
      </c>
    </row>
    <row r="624" spans="1:2" x14ac:dyDescent="0.25">
      <c r="A624" t="s">
        <v>1562</v>
      </c>
      <c r="B624">
        <v>0</v>
      </c>
    </row>
    <row r="625" spans="1:2" x14ac:dyDescent="0.25">
      <c r="A625" t="s">
        <v>1563</v>
      </c>
      <c r="B625">
        <v>6</v>
      </c>
    </row>
    <row r="626" spans="1:2" x14ac:dyDescent="0.25">
      <c r="A626" t="s">
        <v>1564</v>
      </c>
      <c r="B626">
        <v>20</v>
      </c>
    </row>
    <row r="627" spans="1:2" x14ac:dyDescent="0.25">
      <c r="A627" t="s">
        <v>1565</v>
      </c>
      <c r="B627">
        <v>4</v>
      </c>
    </row>
    <row r="628" spans="1:2" x14ac:dyDescent="0.25">
      <c r="A628" t="s">
        <v>1566</v>
      </c>
      <c r="B628">
        <v>10</v>
      </c>
    </row>
    <row r="629" spans="1:2" x14ac:dyDescent="0.25">
      <c r="A629" t="s">
        <v>1567</v>
      </c>
      <c r="B629">
        <v>0</v>
      </c>
    </row>
    <row r="630" spans="1:2" x14ac:dyDescent="0.25">
      <c r="A630" t="s">
        <v>1568</v>
      </c>
      <c r="B630">
        <v>0</v>
      </c>
    </row>
    <row r="631" spans="1:2" x14ac:dyDescent="0.25">
      <c r="A631" t="s">
        <v>1569</v>
      </c>
      <c r="B631">
        <v>0</v>
      </c>
    </row>
    <row r="632" spans="1:2" x14ac:dyDescent="0.25">
      <c r="A632" t="s">
        <v>1570</v>
      </c>
      <c r="B632">
        <v>2</v>
      </c>
    </row>
    <row r="633" spans="1:2" x14ac:dyDescent="0.25">
      <c r="A633" t="s">
        <v>1571</v>
      </c>
      <c r="B633">
        <v>8</v>
      </c>
    </row>
    <row r="634" spans="1:2" x14ac:dyDescent="0.25">
      <c r="A634" t="s">
        <v>1572</v>
      </c>
      <c r="B634">
        <v>0</v>
      </c>
    </row>
    <row r="635" spans="1:2" x14ac:dyDescent="0.25">
      <c r="A635" t="s">
        <v>1573</v>
      </c>
      <c r="B635">
        <v>0</v>
      </c>
    </row>
    <row r="636" spans="1:2" x14ac:dyDescent="0.25">
      <c r="A636" t="s">
        <v>1574</v>
      </c>
      <c r="B636">
        <v>0</v>
      </c>
    </row>
    <row r="637" spans="1:2" x14ac:dyDescent="0.25">
      <c r="A637" t="s">
        <v>1575</v>
      </c>
      <c r="B637">
        <v>0</v>
      </c>
    </row>
    <row r="638" spans="1:2" x14ac:dyDescent="0.25">
      <c r="A638" t="s">
        <v>1576</v>
      </c>
      <c r="B638">
        <v>0</v>
      </c>
    </row>
    <row r="639" spans="1:2" x14ac:dyDescent="0.25">
      <c r="A639" t="s">
        <v>1577</v>
      </c>
      <c r="B639">
        <v>0</v>
      </c>
    </row>
    <row r="640" spans="1:2" x14ac:dyDescent="0.25">
      <c r="A640" t="s">
        <v>1578</v>
      </c>
      <c r="B640">
        <v>16</v>
      </c>
    </row>
    <row r="641" spans="1:2" x14ac:dyDescent="0.25">
      <c r="A641" t="s">
        <v>1579</v>
      </c>
      <c r="B641">
        <v>78</v>
      </c>
    </row>
    <row r="642" spans="1:2" x14ac:dyDescent="0.25">
      <c r="A642" t="s">
        <v>1580</v>
      </c>
      <c r="B642">
        <v>82</v>
      </c>
    </row>
    <row r="643" spans="1:2" x14ac:dyDescent="0.25">
      <c r="A643" t="s">
        <v>1581</v>
      </c>
      <c r="B643">
        <v>82</v>
      </c>
    </row>
    <row r="644" spans="1:2" x14ac:dyDescent="0.25">
      <c r="A644" t="s">
        <v>1582</v>
      </c>
      <c r="B644">
        <v>0</v>
      </c>
    </row>
    <row r="645" spans="1:2" x14ac:dyDescent="0.25">
      <c r="A645" t="s">
        <v>1583</v>
      </c>
      <c r="B645">
        <v>0</v>
      </c>
    </row>
    <row r="646" spans="1:2" x14ac:dyDescent="0.25">
      <c r="A646" t="s">
        <v>1584</v>
      </c>
      <c r="B646">
        <v>82</v>
      </c>
    </row>
    <row r="647" spans="1:2" x14ac:dyDescent="0.25">
      <c r="A647" t="s">
        <v>1585</v>
      </c>
      <c r="B647">
        <v>82</v>
      </c>
    </row>
    <row r="648" spans="1:2" x14ac:dyDescent="0.25">
      <c r="A648" t="s">
        <v>1586</v>
      </c>
      <c r="B648">
        <v>0</v>
      </c>
    </row>
    <row r="649" spans="1:2" x14ac:dyDescent="0.25">
      <c r="A649" t="s">
        <v>1587</v>
      </c>
      <c r="B649">
        <v>82</v>
      </c>
    </row>
    <row r="650" spans="1:2" x14ac:dyDescent="0.25">
      <c r="A650" t="s">
        <v>1588</v>
      </c>
      <c r="B650">
        <v>166</v>
      </c>
    </row>
    <row r="651" spans="1:2" x14ac:dyDescent="0.25">
      <c r="A651" t="s">
        <v>1589</v>
      </c>
      <c r="B651">
        <v>166</v>
      </c>
    </row>
    <row r="652" spans="1:2" x14ac:dyDescent="0.25">
      <c r="A652" t="s">
        <v>1590</v>
      </c>
      <c r="B652">
        <v>226</v>
      </c>
    </row>
    <row r="653" spans="1:2" x14ac:dyDescent="0.25">
      <c r="A653" t="s">
        <v>1591</v>
      </c>
      <c r="B653">
        <v>212</v>
      </c>
    </row>
    <row r="654" spans="1:2" x14ac:dyDescent="0.25">
      <c r="A654" t="s">
        <v>10933</v>
      </c>
      <c r="B654">
        <v>-999</v>
      </c>
    </row>
    <row r="655" spans="1:2" x14ac:dyDescent="0.25">
      <c r="A655" t="s">
        <v>1592</v>
      </c>
      <c r="B655">
        <v>4329</v>
      </c>
    </row>
    <row r="656" spans="1:2" x14ac:dyDescent="0.25">
      <c r="A656" t="s">
        <v>1593</v>
      </c>
      <c r="B656">
        <v>611</v>
      </c>
    </row>
    <row r="657" spans="1:2" x14ac:dyDescent="0.25">
      <c r="A657" t="s">
        <v>1594</v>
      </c>
      <c r="B657">
        <v>4018</v>
      </c>
    </row>
    <row r="658" spans="1:2" x14ac:dyDescent="0.25">
      <c r="A658" t="s">
        <v>1595</v>
      </c>
      <c r="B658">
        <v>12</v>
      </c>
    </row>
    <row r="659" spans="1:2" x14ac:dyDescent="0.25">
      <c r="A659" t="s">
        <v>1596</v>
      </c>
      <c r="B659">
        <v>162</v>
      </c>
    </row>
    <row r="660" spans="1:2" x14ac:dyDescent="0.25">
      <c r="A660" t="s">
        <v>1597</v>
      </c>
      <c r="B660">
        <v>11</v>
      </c>
    </row>
    <row r="661" spans="1:2" x14ac:dyDescent="0.25">
      <c r="A661" t="s">
        <v>1598</v>
      </c>
      <c r="B661">
        <v>23</v>
      </c>
    </row>
    <row r="662" spans="1:2" x14ac:dyDescent="0.25">
      <c r="A662" t="s">
        <v>1599</v>
      </c>
      <c r="B662">
        <v>423</v>
      </c>
    </row>
    <row r="663" spans="1:2" x14ac:dyDescent="0.25">
      <c r="A663" t="s">
        <v>1600</v>
      </c>
      <c r="B663">
        <v>429</v>
      </c>
    </row>
    <row r="664" spans="1:2" x14ac:dyDescent="0.25">
      <c r="A664" t="s">
        <v>1601</v>
      </c>
      <c r="B664">
        <v>24</v>
      </c>
    </row>
    <row r="665" spans="1:2" x14ac:dyDescent="0.25">
      <c r="A665" t="s">
        <v>1602</v>
      </c>
      <c r="B665">
        <v>2143</v>
      </c>
    </row>
    <row r="666" spans="1:2" x14ac:dyDescent="0.25">
      <c r="A666" t="s">
        <v>1603</v>
      </c>
      <c r="B666">
        <v>123</v>
      </c>
    </row>
    <row r="667" spans="1:2" x14ac:dyDescent="0.25">
      <c r="A667" t="s">
        <v>1604</v>
      </c>
      <c r="B667">
        <v>4</v>
      </c>
    </row>
    <row r="668" spans="1:2" x14ac:dyDescent="0.25">
      <c r="A668" t="s">
        <v>1605</v>
      </c>
      <c r="B668">
        <v>30</v>
      </c>
    </row>
    <row r="669" spans="1:2" x14ac:dyDescent="0.25">
      <c r="A669" t="s">
        <v>1606</v>
      </c>
      <c r="B669">
        <v>2</v>
      </c>
    </row>
    <row r="670" spans="1:2" x14ac:dyDescent="0.25">
      <c r="A670" t="s">
        <v>1607</v>
      </c>
      <c r="B670">
        <v>45</v>
      </c>
    </row>
    <row r="671" spans="1:2" x14ac:dyDescent="0.25">
      <c r="A671" t="s">
        <v>1608</v>
      </c>
      <c r="B671">
        <v>1</v>
      </c>
    </row>
    <row r="672" spans="1:2" x14ac:dyDescent="0.25">
      <c r="A672" t="s">
        <v>1609</v>
      </c>
      <c r="B672">
        <v>187</v>
      </c>
    </row>
    <row r="673" spans="1:2" x14ac:dyDescent="0.25">
      <c r="A673" t="s">
        <v>1610</v>
      </c>
      <c r="B673">
        <v>2</v>
      </c>
    </row>
    <row r="674" spans="1:2" x14ac:dyDescent="0.25">
      <c r="A674" t="s">
        <v>1611</v>
      </c>
      <c r="B674">
        <v>624</v>
      </c>
    </row>
    <row r="675" spans="1:2" x14ac:dyDescent="0.25">
      <c r="A675" t="s">
        <v>1612</v>
      </c>
      <c r="B675">
        <v>84</v>
      </c>
    </row>
    <row r="676" spans="1:2" x14ac:dyDescent="0.25">
      <c r="A676" t="s">
        <v>1613</v>
      </c>
      <c r="B676">
        <v>4329</v>
      </c>
    </row>
    <row r="677" spans="1:2" x14ac:dyDescent="0.25">
      <c r="A677" t="s">
        <v>1614</v>
      </c>
      <c r="B677">
        <v>20</v>
      </c>
    </row>
    <row r="678" spans="1:2" x14ac:dyDescent="0.25">
      <c r="A678" t="s">
        <v>1615</v>
      </c>
      <c r="B678">
        <v>1</v>
      </c>
    </row>
    <row r="679" spans="1:2" x14ac:dyDescent="0.25">
      <c r="A679" t="s">
        <v>1616</v>
      </c>
      <c r="B679">
        <v>736</v>
      </c>
    </row>
    <row r="680" spans="1:2" x14ac:dyDescent="0.25">
      <c r="A680" t="s">
        <v>1617</v>
      </c>
      <c r="B680">
        <v>254</v>
      </c>
    </row>
    <row r="681" spans="1:2" x14ac:dyDescent="0.25">
      <c r="A681" t="s">
        <v>1618</v>
      </c>
      <c r="B681">
        <v>19</v>
      </c>
    </row>
    <row r="682" spans="1:2" x14ac:dyDescent="0.25">
      <c r="A682" t="s">
        <v>1619</v>
      </c>
      <c r="B682">
        <v>695</v>
      </c>
    </row>
    <row r="683" spans="1:2" x14ac:dyDescent="0.25">
      <c r="A683" t="s">
        <v>1620</v>
      </c>
      <c r="B683">
        <v>22</v>
      </c>
    </row>
    <row r="684" spans="1:2" x14ac:dyDescent="0.25">
      <c r="A684" t="s">
        <v>1621</v>
      </c>
      <c r="B684">
        <v>736</v>
      </c>
    </row>
    <row r="685" spans="1:2" x14ac:dyDescent="0.25">
      <c r="A685" t="s">
        <v>1622</v>
      </c>
      <c r="B685">
        <v>224</v>
      </c>
    </row>
    <row r="686" spans="1:2" x14ac:dyDescent="0.25">
      <c r="A686" t="s">
        <v>1623</v>
      </c>
      <c r="B686">
        <v>53</v>
      </c>
    </row>
    <row r="687" spans="1:2" x14ac:dyDescent="0.25">
      <c r="A687" t="s">
        <v>1624</v>
      </c>
      <c r="B687">
        <v>117</v>
      </c>
    </row>
    <row r="688" spans="1:2" x14ac:dyDescent="0.25">
      <c r="A688" t="s">
        <v>1625</v>
      </c>
      <c r="B688">
        <v>0</v>
      </c>
    </row>
    <row r="689" spans="1:2" x14ac:dyDescent="0.25">
      <c r="A689" t="s">
        <v>1626</v>
      </c>
      <c r="B689">
        <v>117</v>
      </c>
    </row>
    <row r="690" spans="1:2" x14ac:dyDescent="0.25">
      <c r="A690" t="s">
        <v>1627</v>
      </c>
      <c r="B690">
        <v>0</v>
      </c>
    </row>
    <row r="691" spans="1:2" x14ac:dyDescent="0.25">
      <c r="A691" t="s">
        <v>1628</v>
      </c>
      <c r="B691">
        <v>5</v>
      </c>
    </row>
    <row r="692" spans="1:2" x14ac:dyDescent="0.25">
      <c r="A692" t="s">
        <v>1629</v>
      </c>
      <c r="B692">
        <v>2</v>
      </c>
    </row>
    <row r="693" spans="1:2" x14ac:dyDescent="0.25">
      <c r="A693" t="s">
        <v>1630</v>
      </c>
      <c r="B693">
        <v>527</v>
      </c>
    </row>
    <row r="694" spans="1:2" x14ac:dyDescent="0.25">
      <c r="A694" t="s">
        <v>1631</v>
      </c>
      <c r="B694">
        <v>8</v>
      </c>
    </row>
    <row r="695" spans="1:2" x14ac:dyDescent="0.25">
      <c r="A695" t="s">
        <v>1632</v>
      </c>
      <c r="B695">
        <v>0</v>
      </c>
    </row>
    <row r="696" spans="1:2" x14ac:dyDescent="0.25">
      <c r="A696" t="s">
        <v>1633</v>
      </c>
      <c r="B696">
        <v>4</v>
      </c>
    </row>
    <row r="697" spans="1:2" x14ac:dyDescent="0.25">
      <c r="A697" t="s">
        <v>1634</v>
      </c>
      <c r="B697">
        <v>4</v>
      </c>
    </row>
    <row r="698" spans="1:2" x14ac:dyDescent="0.25">
      <c r="A698" t="s">
        <v>1635</v>
      </c>
      <c r="B698">
        <v>8</v>
      </c>
    </row>
    <row r="699" spans="1:2" x14ac:dyDescent="0.25">
      <c r="A699" t="s">
        <v>1636</v>
      </c>
      <c r="B699">
        <v>560</v>
      </c>
    </row>
    <row r="700" spans="1:2" x14ac:dyDescent="0.25">
      <c r="A700" t="s">
        <v>1637</v>
      </c>
      <c r="B700">
        <v>22</v>
      </c>
    </row>
    <row r="701" spans="1:2" x14ac:dyDescent="0.25">
      <c r="A701" t="s">
        <v>10934</v>
      </c>
      <c r="B701">
        <v>-999</v>
      </c>
    </row>
    <row r="702" spans="1:2" x14ac:dyDescent="0.25">
      <c r="A702" t="s">
        <v>1638</v>
      </c>
      <c r="B702">
        <v>684</v>
      </c>
    </row>
    <row r="703" spans="1:2" x14ac:dyDescent="0.25">
      <c r="A703" t="s">
        <v>1639</v>
      </c>
      <c r="B703">
        <v>220</v>
      </c>
    </row>
    <row r="704" spans="1:2" x14ac:dyDescent="0.25">
      <c r="A704" t="s">
        <v>1640</v>
      </c>
      <c r="B704">
        <v>405</v>
      </c>
    </row>
    <row r="705" spans="1:2" x14ac:dyDescent="0.25">
      <c r="A705" t="s">
        <v>1641</v>
      </c>
      <c r="B705">
        <v>55</v>
      </c>
    </row>
    <row r="706" spans="1:2" x14ac:dyDescent="0.25">
      <c r="A706" t="s">
        <v>1642</v>
      </c>
      <c r="B706">
        <v>4</v>
      </c>
    </row>
    <row r="707" spans="1:2" x14ac:dyDescent="0.25">
      <c r="A707" t="s">
        <v>1643</v>
      </c>
      <c r="B707">
        <v>684</v>
      </c>
    </row>
    <row r="708" spans="1:2" x14ac:dyDescent="0.25">
      <c r="A708" t="s">
        <v>1644</v>
      </c>
      <c r="B708">
        <v>167</v>
      </c>
    </row>
    <row r="709" spans="1:2" x14ac:dyDescent="0.25">
      <c r="A709" t="s">
        <v>1645</v>
      </c>
      <c r="B709">
        <v>312</v>
      </c>
    </row>
    <row r="710" spans="1:2" x14ac:dyDescent="0.25">
      <c r="A710" t="s">
        <v>1646</v>
      </c>
      <c r="B710">
        <v>28</v>
      </c>
    </row>
    <row r="711" spans="1:2" x14ac:dyDescent="0.25">
      <c r="A711" t="s">
        <v>1647</v>
      </c>
      <c r="B711">
        <v>2</v>
      </c>
    </row>
    <row r="712" spans="1:2" x14ac:dyDescent="0.25">
      <c r="A712" t="s">
        <v>1648</v>
      </c>
      <c r="B712">
        <v>509</v>
      </c>
    </row>
    <row r="713" spans="1:2" x14ac:dyDescent="0.25">
      <c r="A713" t="s">
        <v>1649</v>
      </c>
      <c r="B713">
        <v>5</v>
      </c>
    </row>
    <row r="714" spans="1:2" x14ac:dyDescent="0.25">
      <c r="A714" t="s">
        <v>1650</v>
      </c>
      <c r="B714">
        <v>796</v>
      </c>
    </row>
    <row r="715" spans="1:2" x14ac:dyDescent="0.25">
      <c r="A715" t="s">
        <v>1651</v>
      </c>
      <c r="B715">
        <v>456</v>
      </c>
    </row>
    <row r="716" spans="1:2" x14ac:dyDescent="0.25">
      <c r="A716" t="s">
        <v>1652</v>
      </c>
      <c r="B716">
        <v>79</v>
      </c>
    </row>
    <row r="717" spans="1:2" x14ac:dyDescent="0.25">
      <c r="A717" t="s">
        <v>1653</v>
      </c>
      <c r="B717">
        <v>10</v>
      </c>
    </row>
    <row r="718" spans="1:2" x14ac:dyDescent="0.25">
      <c r="A718" t="s">
        <v>1654</v>
      </c>
      <c r="B718">
        <v>7</v>
      </c>
    </row>
    <row r="719" spans="1:2" x14ac:dyDescent="0.25">
      <c r="A719" t="s">
        <v>1655</v>
      </c>
      <c r="B719">
        <v>12</v>
      </c>
    </row>
    <row r="720" spans="1:2" x14ac:dyDescent="0.25">
      <c r="A720" t="s">
        <v>1656</v>
      </c>
      <c r="B720">
        <v>10</v>
      </c>
    </row>
    <row r="721" spans="1:2" x14ac:dyDescent="0.25">
      <c r="A721" t="s">
        <v>1657</v>
      </c>
      <c r="B721">
        <v>0</v>
      </c>
    </row>
    <row r="722" spans="1:2" x14ac:dyDescent="0.25">
      <c r="A722" t="s">
        <v>1658</v>
      </c>
      <c r="B722">
        <v>39</v>
      </c>
    </row>
    <row r="723" spans="1:2" x14ac:dyDescent="0.25">
      <c r="A723" t="s">
        <v>1659</v>
      </c>
      <c r="B723">
        <v>1</v>
      </c>
    </row>
    <row r="724" spans="1:2" x14ac:dyDescent="0.25">
      <c r="A724" t="s">
        <v>1660</v>
      </c>
      <c r="B724">
        <v>0</v>
      </c>
    </row>
    <row r="725" spans="1:2" x14ac:dyDescent="0.25">
      <c r="A725" t="s">
        <v>1661</v>
      </c>
      <c r="B725">
        <v>1</v>
      </c>
    </row>
    <row r="726" spans="1:2" x14ac:dyDescent="0.25">
      <c r="A726" t="s">
        <v>1662</v>
      </c>
      <c r="B726">
        <v>0</v>
      </c>
    </row>
    <row r="727" spans="1:2" x14ac:dyDescent="0.25">
      <c r="A727" t="s">
        <v>1663</v>
      </c>
      <c r="B727">
        <v>0</v>
      </c>
    </row>
    <row r="728" spans="1:2" x14ac:dyDescent="0.25">
      <c r="A728" t="s">
        <v>1664</v>
      </c>
      <c r="B728">
        <v>2</v>
      </c>
    </row>
    <row r="729" spans="1:2" x14ac:dyDescent="0.25">
      <c r="A729" t="s">
        <v>1665</v>
      </c>
      <c r="B729">
        <v>0</v>
      </c>
    </row>
    <row r="730" spans="1:2" x14ac:dyDescent="0.25">
      <c r="A730" t="s">
        <v>1666</v>
      </c>
      <c r="B730">
        <v>0</v>
      </c>
    </row>
    <row r="731" spans="1:2" x14ac:dyDescent="0.25">
      <c r="A731" t="s">
        <v>1667</v>
      </c>
      <c r="B731">
        <v>0</v>
      </c>
    </row>
    <row r="732" spans="1:2" x14ac:dyDescent="0.25">
      <c r="A732" t="s">
        <v>1668</v>
      </c>
      <c r="B732">
        <v>0</v>
      </c>
    </row>
    <row r="733" spans="1:2" x14ac:dyDescent="0.25">
      <c r="A733" t="s">
        <v>1669</v>
      </c>
      <c r="B733">
        <v>0</v>
      </c>
    </row>
    <row r="734" spans="1:2" x14ac:dyDescent="0.25">
      <c r="A734" t="s">
        <v>1670</v>
      </c>
      <c r="B734">
        <v>0</v>
      </c>
    </row>
    <row r="735" spans="1:2" x14ac:dyDescent="0.25">
      <c r="A735" t="s">
        <v>1671</v>
      </c>
      <c r="B735">
        <v>7</v>
      </c>
    </row>
    <row r="736" spans="1:2" x14ac:dyDescent="0.25">
      <c r="A736" t="s">
        <v>1672</v>
      </c>
      <c r="B736">
        <v>11</v>
      </c>
    </row>
    <row r="737" spans="1:2" x14ac:dyDescent="0.25">
      <c r="A737" t="s">
        <v>1673</v>
      </c>
      <c r="B737">
        <v>10</v>
      </c>
    </row>
    <row r="738" spans="1:2" x14ac:dyDescent="0.25">
      <c r="A738" t="s">
        <v>1674</v>
      </c>
      <c r="B738">
        <v>6</v>
      </c>
    </row>
    <row r="739" spans="1:2" x14ac:dyDescent="0.25">
      <c r="A739" t="s">
        <v>1675</v>
      </c>
      <c r="B739">
        <v>1</v>
      </c>
    </row>
    <row r="740" spans="1:2" x14ac:dyDescent="0.25">
      <c r="A740" t="s">
        <v>1676</v>
      </c>
      <c r="B740">
        <v>35</v>
      </c>
    </row>
    <row r="741" spans="1:2" x14ac:dyDescent="0.25">
      <c r="A741" t="s">
        <v>1677</v>
      </c>
      <c r="B741">
        <v>0</v>
      </c>
    </row>
    <row r="742" spans="1:2" x14ac:dyDescent="0.25">
      <c r="A742" t="s">
        <v>1678</v>
      </c>
      <c r="B742">
        <v>0</v>
      </c>
    </row>
    <row r="743" spans="1:2" x14ac:dyDescent="0.25">
      <c r="A743" t="s">
        <v>1679</v>
      </c>
      <c r="B743">
        <v>0</v>
      </c>
    </row>
    <row r="744" spans="1:2" x14ac:dyDescent="0.25">
      <c r="A744" t="s">
        <v>1680</v>
      </c>
      <c r="B744">
        <v>0</v>
      </c>
    </row>
    <row r="745" spans="1:2" x14ac:dyDescent="0.25">
      <c r="A745" t="s">
        <v>1681</v>
      </c>
      <c r="B745">
        <v>0</v>
      </c>
    </row>
    <row r="746" spans="1:2" x14ac:dyDescent="0.25">
      <c r="A746" t="s">
        <v>1682</v>
      </c>
      <c r="B746">
        <v>0</v>
      </c>
    </row>
    <row r="747" spans="1:2" x14ac:dyDescent="0.25">
      <c r="A747" t="s">
        <v>1683</v>
      </c>
      <c r="B747">
        <v>0</v>
      </c>
    </row>
    <row r="748" spans="1:2" x14ac:dyDescent="0.25">
      <c r="A748" t="s">
        <v>1684</v>
      </c>
      <c r="B748">
        <v>0</v>
      </c>
    </row>
    <row r="749" spans="1:2" x14ac:dyDescent="0.25">
      <c r="A749" t="s">
        <v>1685</v>
      </c>
      <c r="B749">
        <v>0</v>
      </c>
    </row>
    <row r="750" spans="1:2" x14ac:dyDescent="0.25">
      <c r="A750" t="s">
        <v>1686</v>
      </c>
      <c r="B750">
        <v>0</v>
      </c>
    </row>
    <row r="751" spans="1:2" x14ac:dyDescent="0.25">
      <c r="A751" t="s">
        <v>1687</v>
      </c>
      <c r="B751">
        <v>0</v>
      </c>
    </row>
    <row r="752" spans="1:2" x14ac:dyDescent="0.25">
      <c r="A752" t="s">
        <v>1688</v>
      </c>
      <c r="B752">
        <v>0</v>
      </c>
    </row>
    <row r="753" spans="1:2" x14ac:dyDescent="0.25">
      <c r="A753" t="s">
        <v>1689</v>
      </c>
      <c r="B753">
        <v>0</v>
      </c>
    </row>
    <row r="754" spans="1:2" x14ac:dyDescent="0.25">
      <c r="A754" t="s">
        <v>1690</v>
      </c>
      <c r="B754">
        <v>0</v>
      </c>
    </row>
    <row r="755" spans="1:2" x14ac:dyDescent="0.25">
      <c r="A755" t="s">
        <v>1691</v>
      </c>
      <c r="B755">
        <v>0</v>
      </c>
    </row>
    <row r="756" spans="1:2" x14ac:dyDescent="0.25">
      <c r="A756" t="s">
        <v>1692</v>
      </c>
      <c r="B756">
        <v>0</v>
      </c>
    </row>
    <row r="757" spans="1:2" x14ac:dyDescent="0.25">
      <c r="A757" t="s">
        <v>1693</v>
      </c>
      <c r="B757">
        <v>0</v>
      </c>
    </row>
    <row r="758" spans="1:2" x14ac:dyDescent="0.25">
      <c r="A758" t="s">
        <v>1694</v>
      </c>
      <c r="B758">
        <v>0</v>
      </c>
    </row>
    <row r="759" spans="1:2" x14ac:dyDescent="0.25">
      <c r="A759" t="s">
        <v>1695</v>
      </c>
      <c r="B759">
        <v>0</v>
      </c>
    </row>
    <row r="760" spans="1:2" x14ac:dyDescent="0.25">
      <c r="A760" t="s">
        <v>1696</v>
      </c>
      <c r="B760">
        <v>0</v>
      </c>
    </row>
    <row r="761" spans="1:2" x14ac:dyDescent="0.25">
      <c r="A761" t="s">
        <v>1697</v>
      </c>
      <c r="B761">
        <v>0</v>
      </c>
    </row>
    <row r="762" spans="1:2" x14ac:dyDescent="0.25">
      <c r="A762" t="s">
        <v>1698</v>
      </c>
      <c r="B762">
        <v>0</v>
      </c>
    </row>
    <row r="763" spans="1:2" x14ac:dyDescent="0.25">
      <c r="A763" t="s">
        <v>1699</v>
      </c>
      <c r="B763">
        <v>0</v>
      </c>
    </row>
    <row r="764" spans="1:2" x14ac:dyDescent="0.25">
      <c r="A764" t="s">
        <v>1700</v>
      </c>
      <c r="B764">
        <v>0</v>
      </c>
    </row>
    <row r="765" spans="1:2" x14ac:dyDescent="0.25">
      <c r="A765" t="s">
        <v>1701</v>
      </c>
      <c r="B765">
        <v>0</v>
      </c>
    </row>
    <row r="766" spans="1:2" x14ac:dyDescent="0.25">
      <c r="A766" t="s">
        <v>1702</v>
      </c>
      <c r="B766">
        <v>0</v>
      </c>
    </row>
    <row r="767" spans="1:2" x14ac:dyDescent="0.25">
      <c r="A767" t="s">
        <v>1703</v>
      </c>
      <c r="B767">
        <v>0</v>
      </c>
    </row>
    <row r="768" spans="1:2" x14ac:dyDescent="0.25">
      <c r="A768" t="s">
        <v>1704</v>
      </c>
      <c r="B768">
        <v>0</v>
      </c>
    </row>
    <row r="769" spans="1:2" x14ac:dyDescent="0.25">
      <c r="A769" t="s">
        <v>1705</v>
      </c>
      <c r="B769">
        <v>0</v>
      </c>
    </row>
    <row r="770" spans="1:2" x14ac:dyDescent="0.25">
      <c r="A770" t="s">
        <v>1706</v>
      </c>
      <c r="B770">
        <v>0</v>
      </c>
    </row>
    <row r="771" spans="1:2" x14ac:dyDescent="0.25">
      <c r="A771" t="s">
        <v>1707</v>
      </c>
      <c r="B771">
        <v>18</v>
      </c>
    </row>
    <row r="772" spans="1:2" x14ac:dyDescent="0.25">
      <c r="A772" t="s">
        <v>1708</v>
      </c>
      <c r="B772">
        <v>18</v>
      </c>
    </row>
    <row r="773" spans="1:2" x14ac:dyDescent="0.25">
      <c r="A773" t="s">
        <v>1709</v>
      </c>
      <c r="B773">
        <v>23</v>
      </c>
    </row>
    <row r="774" spans="1:2" x14ac:dyDescent="0.25">
      <c r="A774" t="s">
        <v>1710</v>
      </c>
      <c r="B774">
        <v>16</v>
      </c>
    </row>
    <row r="775" spans="1:2" x14ac:dyDescent="0.25">
      <c r="A775" t="s">
        <v>1711</v>
      </c>
      <c r="B775">
        <v>1</v>
      </c>
    </row>
    <row r="776" spans="1:2" x14ac:dyDescent="0.25">
      <c r="A776" t="s">
        <v>1712</v>
      </c>
      <c r="B776">
        <v>76</v>
      </c>
    </row>
    <row r="777" spans="1:2" x14ac:dyDescent="0.25">
      <c r="A777" t="s">
        <v>1713</v>
      </c>
      <c r="B777">
        <v>3</v>
      </c>
    </row>
    <row r="778" spans="1:2" x14ac:dyDescent="0.25">
      <c r="A778" t="s">
        <v>1714</v>
      </c>
      <c r="B778">
        <v>0</v>
      </c>
    </row>
    <row r="779" spans="1:2" x14ac:dyDescent="0.25">
      <c r="A779" t="s">
        <v>1715</v>
      </c>
      <c r="B779">
        <v>1</v>
      </c>
    </row>
    <row r="780" spans="1:2" x14ac:dyDescent="0.25">
      <c r="A780" t="s">
        <v>1716</v>
      </c>
      <c r="B780">
        <v>73</v>
      </c>
    </row>
    <row r="781" spans="1:2" x14ac:dyDescent="0.25">
      <c r="A781" t="s">
        <v>1717</v>
      </c>
      <c r="B781">
        <v>96</v>
      </c>
    </row>
    <row r="782" spans="1:2" x14ac:dyDescent="0.25">
      <c r="A782" t="s">
        <v>1718</v>
      </c>
      <c r="B782">
        <v>71</v>
      </c>
    </row>
    <row r="783" spans="1:2" x14ac:dyDescent="0.25">
      <c r="A783" t="s">
        <v>1719</v>
      </c>
      <c r="B783">
        <v>36</v>
      </c>
    </row>
    <row r="784" spans="1:2" x14ac:dyDescent="0.25">
      <c r="A784" t="s">
        <v>1720</v>
      </c>
      <c r="B784">
        <v>1735</v>
      </c>
    </row>
    <row r="785" spans="1:2" x14ac:dyDescent="0.25">
      <c r="A785" t="s">
        <v>1721</v>
      </c>
      <c r="B785">
        <v>1402</v>
      </c>
    </row>
    <row r="786" spans="1:2" x14ac:dyDescent="0.25">
      <c r="A786" t="s">
        <v>1722</v>
      </c>
      <c r="B786">
        <v>286</v>
      </c>
    </row>
    <row r="787" spans="1:2" x14ac:dyDescent="0.25">
      <c r="A787" t="s">
        <v>1723</v>
      </c>
      <c r="B787">
        <v>105</v>
      </c>
    </row>
    <row r="788" spans="1:2" x14ac:dyDescent="0.25">
      <c r="A788" t="s">
        <v>10935</v>
      </c>
      <c r="B788">
        <v>-999</v>
      </c>
    </row>
    <row r="789" spans="1:2" x14ac:dyDescent="0.25">
      <c r="A789" t="s">
        <v>10936</v>
      </c>
      <c r="B789">
        <v>-999</v>
      </c>
    </row>
    <row r="790" spans="1:2" x14ac:dyDescent="0.25">
      <c r="A790" t="s">
        <v>1724</v>
      </c>
      <c r="B790">
        <v>12</v>
      </c>
    </row>
    <row r="791" spans="1:2" x14ac:dyDescent="0.25">
      <c r="A791" t="s">
        <v>1725</v>
      </c>
      <c r="B791">
        <v>9</v>
      </c>
    </row>
    <row r="792" spans="1:2" x14ac:dyDescent="0.25">
      <c r="A792" t="s">
        <v>1726</v>
      </c>
      <c r="B792">
        <v>3</v>
      </c>
    </row>
    <row r="793" spans="1:2" x14ac:dyDescent="0.25">
      <c r="A793" t="s">
        <v>1727</v>
      </c>
      <c r="B793">
        <v>1</v>
      </c>
    </row>
    <row r="794" spans="1:2" x14ac:dyDescent="0.25">
      <c r="A794" t="s">
        <v>1728</v>
      </c>
      <c r="B794">
        <v>13</v>
      </c>
    </row>
    <row r="795" spans="1:2" x14ac:dyDescent="0.25">
      <c r="A795" t="s">
        <v>1729</v>
      </c>
      <c r="B795">
        <v>36581</v>
      </c>
    </row>
    <row r="796" spans="1:2" x14ac:dyDescent="0.25">
      <c r="A796" t="s">
        <v>1730</v>
      </c>
      <c r="B796">
        <v>82</v>
      </c>
    </row>
    <row r="797" spans="1:2" x14ac:dyDescent="0.25">
      <c r="A797" t="s">
        <v>1731</v>
      </c>
      <c r="B797">
        <v>14</v>
      </c>
    </row>
    <row r="798" spans="1:2" x14ac:dyDescent="0.25">
      <c r="A798" t="s">
        <v>1732</v>
      </c>
      <c r="B798">
        <v>39</v>
      </c>
    </row>
    <row r="799" spans="1:2" x14ac:dyDescent="0.25">
      <c r="A799" t="s">
        <v>1733</v>
      </c>
      <c r="B799">
        <v>41</v>
      </c>
    </row>
    <row r="800" spans="1:2" x14ac:dyDescent="0.25">
      <c r="A800" t="s">
        <v>1734</v>
      </c>
      <c r="B800">
        <v>-999</v>
      </c>
    </row>
    <row r="801" spans="1:2" x14ac:dyDescent="0.25">
      <c r="A801" t="s">
        <v>1735</v>
      </c>
      <c r="B801">
        <v>29</v>
      </c>
    </row>
    <row r="802" spans="1:2" x14ac:dyDescent="0.25">
      <c r="A802" t="s">
        <v>1736</v>
      </c>
      <c r="B802">
        <v>180</v>
      </c>
    </row>
    <row r="803" spans="1:2" x14ac:dyDescent="0.25">
      <c r="A803" t="s">
        <v>1737</v>
      </c>
      <c r="B803">
        <v>0</v>
      </c>
    </row>
    <row r="804" spans="1:2" x14ac:dyDescent="0.25">
      <c r="A804" t="s">
        <v>1738</v>
      </c>
      <c r="B804">
        <v>1460</v>
      </c>
    </row>
    <row r="805" spans="1:2" x14ac:dyDescent="0.25">
      <c r="A805" t="s">
        <v>1739</v>
      </c>
      <c r="B805">
        <v>328</v>
      </c>
    </row>
    <row r="806" spans="1:2" x14ac:dyDescent="0.25">
      <c r="A806" t="s">
        <v>1740</v>
      </c>
      <c r="B806">
        <v>13</v>
      </c>
    </row>
    <row r="807" spans="1:2" x14ac:dyDescent="0.25">
      <c r="A807" t="s">
        <v>1741</v>
      </c>
      <c r="B807">
        <v>6</v>
      </c>
    </row>
    <row r="808" spans="1:2" x14ac:dyDescent="0.25">
      <c r="A808" t="s">
        <v>1742</v>
      </c>
      <c r="B808">
        <v>15</v>
      </c>
    </row>
    <row r="809" spans="1:2" x14ac:dyDescent="0.25">
      <c r="A809" t="s">
        <v>1743</v>
      </c>
      <c r="B809">
        <v>113</v>
      </c>
    </row>
    <row r="810" spans="1:2" x14ac:dyDescent="0.25">
      <c r="A810" t="s">
        <v>1744</v>
      </c>
      <c r="B810">
        <v>30</v>
      </c>
    </row>
    <row r="811" spans="1:2" x14ac:dyDescent="0.25">
      <c r="A811" t="s">
        <v>1745</v>
      </c>
      <c r="B811">
        <v>24</v>
      </c>
    </row>
    <row r="812" spans="1:2" x14ac:dyDescent="0.25">
      <c r="A812" t="s">
        <v>1746</v>
      </c>
      <c r="B812">
        <v>18</v>
      </c>
    </row>
    <row r="813" spans="1:2" x14ac:dyDescent="0.25">
      <c r="A813" t="s">
        <v>1747</v>
      </c>
      <c r="B813">
        <v>6</v>
      </c>
    </row>
    <row r="814" spans="1:2" x14ac:dyDescent="0.25">
      <c r="A814" t="s">
        <v>1748</v>
      </c>
      <c r="B814">
        <v>15</v>
      </c>
    </row>
    <row r="815" spans="1:2" x14ac:dyDescent="0.25">
      <c r="A815" t="s">
        <v>1749</v>
      </c>
      <c r="B815">
        <v>2</v>
      </c>
    </row>
    <row r="816" spans="1:2" x14ac:dyDescent="0.25">
      <c r="A816" t="s">
        <v>10937</v>
      </c>
      <c r="B816">
        <v>-999</v>
      </c>
    </row>
    <row r="817" spans="1:2" x14ac:dyDescent="0.25">
      <c r="A817" t="s">
        <v>1750</v>
      </c>
      <c r="B817">
        <v>31</v>
      </c>
    </row>
    <row r="818" spans="1:2" x14ac:dyDescent="0.25">
      <c r="A818" t="s">
        <v>1751</v>
      </c>
      <c r="B818">
        <v>1</v>
      </c>
    </row>
    <row r="819" spans="1:2" x14ac:dyDescent="0.25">
      <c r="A819" t="s">
        <v>1752</v>
      </c>
      <c r="B819">
        <v>45</v>
      </c>
    </row>
    <row r="820" spans="1:2" x14ac:dyDescent="0.25">
      <c r="A820" t="s">
        <v>1753</v>
      </c>
      <c r="B820">
        <v>10</v>
      </c>
    </row>
    <row r="821" spans="1:2" x14ac:dyDescent="0.25">
      <c r="A821" t="s">
        <v>1754</v>
      </c>
      <c r="B821">
        <v>0</v>
      </c>
    </row>
    <row r="822" spans="1:2" x14ac:dyDescent="0.25">
      <c r="A822" t="s">
        <v>1755</v>
      </c>
      <c r="B822">
        <v>1</v>
      </c>
    </row>
    <row r="823" spans="1:2" x14ac:dyDescent="0.25">
      <c r="A823" t="s">
        <v>1756</v>
      </c>
      <c r="B823">
        <v>88</v>
      </c>
    </row>
    <row r="824" spans="1:2" x14ac:dyDescent="0.25">
      <c r="A824" t="s">
        <v>1757</v>
      </c>
      <c r="B824">
        <v>7</v>
      </c>
    </row>
    <row r="825" spans="1:2" x14ac:dyDescent="0.25">
      <c r="A825" t="s">
        <v>1758</v>
      </c>
      <c r="B825">
        <v>5</v>
      </c>
    </row>
    <row r="826" spans="1:2" x14ac:dyDescent="0.25">
      <c r="A826" t="s">
        <v>1759</v>
      </c>
      <c r="B826">
        <v>13</v>
      </c>
    </row>
    <row r="827" spans="1:2" x14ac:dyDescent="0.25">
      <c r="A827" t="s">
        <v>1760</v>
      </c>
      <c r="B827">
        <v>11</v>
      </c>
    </row>
    <row r="828" spans="1:2" x14ac:dyDescent="0.25">
      <c r="A828" t="s">
        <v>1761</v>
      </c>
      <c r="B828">
        <v>4</v>
      </c>
    </row>
    <row r="829" spans="1:2" x14ac:dyDescent="0.25">
      <c r="A829" t="s">
        <v>1762</v>
      </c>
      <c r="B829">
        <v>38</v>
      </c>
    </row>
    <row r="830" spans="1:2" x14ac:dyDescent="0.25">
      <c r="A830" t="s">
        <v>1763</v>
      </c>
      <c r="B830">
        <v>21</v>
      </c>
    </row>
    <row r="831" spans="1:2" x14ac:dyDescent="0.25">
      <c r="A831" t="s">
        <v>1764</v>
      </c>
      <c r="B831">
        <v>29</v>
      </c>
    </row>
    <row r="832" spans="1:2" x14ac:dyDescent="0.25">
      <c r="A832" t="s">
        <v>1765</v>
      </c>
      <c r="B832">
        <v>20</v>
      </c>
    </row>
    <row r="833" spans="1:2" x14ac:dyDescent="0.25">
      <c r="A833" t="s">
        <v>1766</v>
      </c>
      <c r="B833">
        <v>0</v>
      </c>
    </row>
    <row r="834" spans="1:2" x14ac:dyDescent="0.25">
      <c r="A834" t="s">
        <v>1767</v>
      </c>
      <c r="B834">
        <v>0</v>
      </c>
    </row>
    <row r="835" spans="1:2" x14ac:dyDescent="0.25">
      <c r="A835" t="s">
        <v>1768</v>
      </c>
      <c r="B835">
        <v>0</v>
      </c>
    </row>
    <row r="836" spans="1:2" x14ac:dyDescent="0.25">
      <c r="A836" t="s">
        <v>1769</v>
      </c>
      <c r="B836">
        <v>0</v>
      </c>
    </row>
    <row r="837" spans="1:2" x14ac:dyDescent="0.25">
      <c r="A837" t="s">
        <v>1770</v>
      </c>
      <c r="B837">
        <v>0</v>
      </c>
    </row>
    <row r="838" spans="1:2" x14ac:dyDescent="0.25">
      <c r="A838" t="s">
        <v>1771</v>
      </c>
      <c r="B838">
        <v>0</v>
      </c>
    </row>
    <row r="839" spans="1:2" x14ac:dyDescent="0.25">
      <c r="A839" t="s">
        <v>1772</v>
      </c>
      <c r="B839">
        <v>0</v>
      </c>
    </row>
    <row r="840" spans="1:2" x14ac:dyDescent="0.25">
      <c r="A840" t="s">
        <v>1773</v>
      </c>
      <c r="B840">
        <v>0</v>
      </c>
    </row>
    <row r="841" spans="1:2" x14ac:dyDescent="0.25">
      <c r="A841" t="s">
        <v>1774</v>
      </c>
      <c r="B841">
        <v>0</v>
      </c>
    </row>
    <row r="842" spans="1:2" x14ac:dyDescent="0.25">
      <c r="A842" t="s">
        <v>1775</v>
      </c>
      <c r="B842">
        <v>0</v>
      </c>
    </row>
    <row r="843" spans="1:2" x14ac:dyDescent="0.25">
      <c r="A843" t="s">
        <v>1776</v>
      </c>
      <c r="B843">
        <v>0</v>
      </c>
    </row>
    <row r="844" spans="1:2" x14ac:dyDescent="0.25">
      <c r="A844" t="s">
        <v>1777</v>
      </c>
      <c r="B844">
        <v>0</v>
      </c>
    </row>
    <row r="845" spans="1:2" x14ac:dyDescent="0.25">
      <c r="A845" t="s">
        <v>1778</v>
      </c>
      <c r="B845">
        <v>0</v>
      </c>
    </row>
    <row r="846" spans="1:2" x14ac:dyDescent="0.25">
      <c r="A846" t="s">
        <v>1779</v>
      </c>
      <c r="B846">
        <v>0</v>
      </c>
    </row>
    <row r="847" spans="1:2" x14ac:dyDescent="0.25">
      <c r="A847" t="s">
        <v>1780</v>
      </c>
      <c r="B847">
        <v>0</v>
      </c>
    </row>
    <row r="848" spans="1:2" x14ac:dyDescent="0.25">
      <c r="A848" t="s">
        <v>1781</v>
      </c>
      <c r="B848">
        <v>0</v>
      </c>
    </row>
    <row r="849" spans="1:2" x14ac:dyDescent="0.25">
      <c r="A849" t="s">
        <v>1782</v>
      </c>
      <c r="B849">
        <v>0</v>
      </c>
    </row>
    <row r="850" spans="1:2" x14ac:dyDescent="0.25">
      <c r="A850" t="s">
        <v>1783</v>
      </c>
      <c r="B850">
        <v>29</v>
      </c>
    </row>
    <row r="851" spans="1:2" x14ac:dyDescent="0.25">
      <c r="A851" t="s">
        <v>1784</v>
      </c>
      <c r="B851">
        <v>29</v>
      </c>
    </row>
    <row r="852" spans="1:2" x14ac:dyDescent="0.25">
      <c r="A852" t="s">
        <v>1785</v>
      </c>
      <c r="B852">
        <v>38</v>
      </c>
    </row>
    <row r="853" spans="1:2" x14ac:dyDescent="0.25">
      <c r="A853" t="s">
        <v>1786</v>
      </c>
      <c r="B853">
        <v>37</v>
      </c>
    </row>
    <row r="854" spans="1:2" x14ac:dyDescent="0.25">
      <c r="A854" t="s">
        <v>1787</v>
      </c>
      <c r="B854">
        <v>1</v>
      </c>
    </row>
    <row r="855" spans="1:2" x14ac:dyDescent="0.25">
      <c r="A855" t="s">
        <v>1788</v>
      </c>
      <c r="B855">
        <v>0</v>
      </c>
    </row>
    <row r="856" spans="1:2" x14ac:dyDescent="0.25">
      <c r="A856" t="s">
        <v>1789</v>
      </c>
      <c r="B856">
        <v>38</v>
      </c>
    </row>
    <row r="857" spans="1:2" x14ac:dyDescent="0.25">
      <c r="A857" t="s">
        <v>1790</v>
      </c>
      <c r="B857">
        <v>38</v>
      </c>
    </row>
    <row r="858" spans="1:2" x14ac:dyDescent="0.25">
      <c r="A858" t="s">
        <v>1791</v>
      </c>
      <c r="B858">
        <v>0</v>
      </c>
    </row>
    <row r="859" spans="1:2" x14ac:dyDescent="0.25">
      <c r="A859" t="s">
        <v>1792</v>
      </c>
      <c r="B859">
        <v>38</v>
      </c>
    </row>
    <row r="860" spans="1:2" x14ac:dyDescent="0.25">
      <c r="A860" t="s">
        <v>1793</v>
      </c>
      <c r="B860">
        <v>240</v>
      </c>
    </row>
    <row r="861" spans="1:2" x14ac:dyDescent="0.25">
      <c r="A861" t="s">
        <v>1794</v>
      </c>
      <c r="B861">
        <v>240</v>
      </c>
    </row>
    <row r="862" spans="1:2" x14ac:dyDescent="0.25">
      <c r="A862" t="s">
        <v>1795</v>
      </c>
      <c r="B862">
        <v>108</v>
      </c>
    </row>
    <row r="863" spans="1:2" x14ac:dyDescent="0.25">
      <c r="A863" t="s">
        <v>1796</v>
      </c>
      <c r="B863">
        <v>103</v>
      </c>
    </row>
    <row r="864" spans="1:2" x14ac:dyDescent="0.25">
      <c r="A864" t="s">
        <v>10938</v>
      </c>
      <c r="B864">
        <v>-999</v>
      </c>
    </row>
    <row r="865" spans="1:2" x14ac:dyDescent="0.25">
      <c r="A865" t="s">
        <v>1797</v>
      </c>
      <c r="B865">
        <v>11571</v>
      </c>
    </row>
    <row r="866" spans="1:2" x14ac:dyDescent="0.25">
      <c r="A866" t="s">
        <v>1798</v>
      </c>
      <c r="B866">
        <v>4348</v>
      </c>
    </row>
    <row r="867" spans="1:2" x14ac:dyDescent="0.25">
      <c r="A867" t="s">
        <v>1799</v>
      </c>
      <c r="B867">
        <v>10805</v>
      </c>
    </row>
    <row r="868" spans="1:2" x14ac:dyDescent="0.25">
      <c r="A868" t="s">
        <v>1800</v>
      </c>
      <c r="B868">
        <v>1</v>
      </c>
    </row>
    <row r="869" spans="1:2" x14ac:dyDescent="0.25">
      <c r="A869" t="s">
        <v>1801</v>
      </c>
      <c r="B869">
        <v>572</v>
      </c>
    </row>
    <row r="870" spans="1:2" x14ac:dyDescent="0.25">
      <c r="A870" t="s">
        <v>1802</v>
      </c>
      <c r="B870">
        <v>0</v>
      </c>
    </row>
    <row r="871" spans="1:2" x14ac:dyDescent="0.25">
      <c r="A871" t="s">
        <v>1803</v>
      </c>
      <c r="B871">
        <v>131</v>
      </c>
    </row>
    <row r="872" spans="1:2" x14ac:dyDescent="0.25">
      <c r="A872" t="s">
        <v>1804</v>
      </c>
      <c r="B872">
        <v>1192</v>
      </c>
    </row>
    <row r="873" spans="1:2" x14ac:dyDescent="0.25">
      <c r="A873" t="s">
        <v>1805</v>
      </c>
      <c r="B873">
        <v>667</v>
      </c>
    </row>
    <row r="874" spans="1:2" x14ac:dyDescent="0.25">
      <c r="A874" t="s">
        <v>1806</v>
      </c>
      <c r="B874">
        <v>52</v>
      </c>
    </row>
    <row r="875" spans="1:2" x14ac:dyDescent="0.25">
      <c r="A875" t="s">
        <v>1807</v>
      </c>
      <c r="B875">
        <v>5668</v>
      </c>
    </row>
    <row r="876" spans="1:2" x14ac:dyDescent="0.25">
      <c r="A876" t="s">
        <v>1808</v>
      </c>
      <c r="B876">
        <v>230</v>
      </c>
    </row>
    <row r="877" spans="1:2" x14ac:dyDescent="0.25">
      <c r="A877" t="s">
        <v>1809</v>
      </c>
      <c r="B877">
        <v>299</v>
      </c>
    </row>
    <row r="878" spans="1:2" x14ac:dyDescent="0.25">
      <c r="A878" t="s">
        <v>1810</v>
      </c>
      <c r="B878">
        <v>16</v>
      </c>
    </row>
    <row r="879" spans="1:2" x14ac:dyDescent="0.25">
      <c r="A879" t="s">
        <v>1811</v>
      </c>
      <c r="B879">
        <v>0</v>
      </c>
    </row>
    <row r="880" spans="1:2" x14ac:dyDescent="0.25">
      <c r="A880" t="s">
        <v>1812</v>
      </c>
      <c r="B880">
        <v>117</v>
      </c>
    </row>
    <row r="881" spans="1:2" x14ac:dyDescent="0.25">
      <c r="A881" t="s">
        <v>1813</v>
      </c>
      <c r="B881">
        <v>0</v>
      </c>
    </row>
    <row r="882" spans="1:2" x14ac:dyDescent="0.25">
      <c r="A882" t="s">
        <v>1814</v>
      </c>
      <c r="B882">
        <v>82</v>
      </c>
    </row>
    <row r="883" spans="1:2" x14ac:dyDescent="0.25">
      <c r="A883" t="s">
        <v>1815</v>
      </c>
      <c r="B883">
        <v>0</v>
      </c>
    </row>
    <row r="884" spans="1:2" x14ac:dyDescent="0.25">
      <c r="A884" t="s">
        <v>1816</v>
      </c>
      <c r="B884">
        <v>1253</v>
      </c>
    </row>
    <row r="885" spans="1:2" x14ac:dyDescent="0.25">
      <c r="A885" t="s">
        <v>1817</v>
      </c>
      <c r="B885">
        <v>1291</v>
      </c>
    </row>
    <row r="886" spans="1:2" x14ac:dyDescent="0.25">
      <c r="A886" t="s">
        <v>1818</v>
      </c>
      <c r="B886">
        <v>11571</v>
      </c>
    </row>
    <row r="887" spans="1:2" x14ac:dyDescent="0.25">
      <c r="A887" t="s">
        <v>1819</v>
      </c>
      <c r="B887">
        <v>-999</v>
      </c>
    </row>
    <row r="888" spans="1:2" x14ac:dyDescent="0.25">
      <c r="A888" t="s">
        <v>1820</v>
      </c>
      <c r="B888">
        <v>-999</v>
      </c>
    </row>
    <row r="889" spans="1:2" x14ac:dyDescent="0.25">
      <c r="A889" t="s">
        <v>1821</v>
      </c>
      <c r="B889">
        <v>794</v>
      </c>
    </row>
    <row r="890" spans="1:2" x14ac:dyDescent="0.25">
      <c r="A890" t="s">
        <v>1822</v>
      </c>
      <c r="B890">
        <v>497</v>
      </c>
    </row>
    <row r="891" spans="1:2" x14ac:dyDescent="0.25">
      <c r="A891" t="s">
        <v>1823</v>
      </c>
      <c r="B891">
        <v>450</v>
      </c>
    </row>
    <row r="892" spans="1:2" x14ac:dyDescent="0.25">
      <c r="A892" t="s">
        <v>1824</v>
      </c>
      <c r="B892">
        <v>181</v>
      </c>
    </row>
    <row r="893" spans="1:2" x14ac:dyDescent="0.25">
      <c r="A893" t="s">
        <v>1825</v>
      </c>
      <c r="B893">
        <v>163</v>
      </c>
    </row>
    <row r="894" spans="1:2" x14ac:dyDescent="0.25">
      <c r="A894" t="s">
        <v>1826</v>
      </c>
      <c r="B894">
        <v>794</v>
      </c>
    </row>
    <row r="895" spans="1:2" x14ac:dyDescent="0.25">
      <c r="A895" t="s">
        <v>1827</v>
      </c>
      <c r="B895">
        <v>419</v>
      </c>
    </row>
    <row r="896" spans="1:2" x14ac:dyDescent="0.25">
      <c r="A896" t="s">
        <v>1828</v>
      </c>
      <c r="B896">
        <v>406</v>
      </c>
    </row>
    <row r="897" spans="1:2" x14ac:dyDescent="0.25">
      <c r="A897" t="s">
        <v>1829</v>
      </c>
      <c r="B897">
        <v>229</v>
      </c>
    </row>
    <row r="898" spans="1:2" x14ac:dyDescent="0.25">
      <c r="A898" t="s">
        <v>1830</v>
      </c>
      <c r="B898">
        <v>0</v>
      </c>
    </row>
    <row r="899" spans="1:2" x14ac:dyDescent="0.25">
      <c r="A899" t="s">
        <v>1831</v>
      </c>
      <c r="B899">
        <v>229</v>
      </c>
    </row>
    <row r="900" spans="1:2" x14ac:dyDescent="0.25">
      <c r="A900" t="s">
        <v>1832</v>
      </c>
      <c r="B900">
        <v>0</v>
      </c>
    </row>
    <row r="901" spans="1:2" x14ac:dyDescent="0.25">
      <c r="A901" t="s">
        <v>1833</v>
      </c>
      <c r="B901">
        <v>-999</v>
      </c>
    </row>
    <row r="902" spans="1:2" x14ac:dyDescent="0.25">
      <c r="A902" t="s">
        <v>1834</v>
      </c>
      <c r="B902">
        <v>-999</v>
      </c>
    </row>
    <row r="903" spans="1:2" x14ac:dyDescent="0.25">
      <c r="A903" t="s">
        <v>1835</v>
      </c>
      <c r="B903">
        <v>-999</v>
      </c>
    </row>
    <row r="904" spans="1:2" x14ac:dyDescent="0.25">
      <c r="A904" t="s">
        <v>1836</v>
      </c>
      <c r="B904">
        <v>3</v>
      </c>
    </row>
    <row r="905" spans="1:2" x14ac:dyDescent="0.25">
      <c r="A905" t="s">
        <v>1837</v>
      </c>
      <c r="B905">
        <v>1</v>
      </c>
    </row>
    <row r="906" spans="1:2" x14ac:dyDescent="0.25">
      <c r="A906" t="s">
        <v>1838</v>
      </c>
      <c r="B906">
        <v>2</v>
      </c>
    </row>
    <row r="907" spans="1:2" x14ac:dyDescent="0.25">
      <c r="A907" t="s">
        <v>1839</v>
      </c>
      <c r="B907">
        <v>0</v>
      </c>
    </row>
    <row r="908" spans="1:2" x14ac:dyDescent="0.25">
      <c r="A908" t="s">
        <v>1840</v>
      </c>
      <c r="B908">
        <v>3</v>
      </c>
    </row>
    <row r="909" spans="1:2" x14ac:dyDescent="0.25">
      <c r="A909" t="s">
        <v>1841</v>
      </c>
      <c r="B909">
        <v>692</v>
      </c>
    </row>
    <row r="910" spans="1:2" x14ac:dyDescent="0.25">
      <c r="A910" t="s">
        <v>1842</v>
      </c>
      <c r="B910">
        <v>113</v>
      </c>
    </row>
    <row r="911" spans="1:2" x14ac:dyDescent="0.25">
      <c r="A911" t="s">
        <v>10939</v>
      </c>
      <c r="B911">
        <v>-999</v>
      </c>
    </row>
    <row r="912" spans="1:2" x14ac:dyDescent="0.25">
      <c r="A912" t="s">
        <v>1843</v>
      </c>
      <c r="B912">
        <v>1459</v>
      </c>
    </row>
    <row r="913" spans="1:2" x14ac:dyDescent="0.25">
      <c r="A913" t="s">
        <v>1844</v>
      </c>
      <c r="B913">
        <v>571</v>
      </c>
    </row>
    <row r="914" spans="1:2" x14ac:dyDescent="0.25">
      <c r="A914" t="s">
        <v>1845</v>
      </c>
      <c r="B914">
        <v>648</v>
      </c>
    </row>
    <row r="915" spans="1:2" x14ac:dyDescent="0.25">
      <c r="A915" t="s">
        <v>1846</v>
      </c>
      <c r="B915">
        <v>211</v>
      </c>
    </row>
    <row r="916" spans="1:2" x14ac:dyDescent="0.25">
      <c r="A916" t="s">
        <v>1847</v>
      </c>
      <c r="B916">
        <v>29</v>
      </c>
    </row>
    <row r="917" spans="1:2" x14ac:dyDescent="0.25">
      <c r="A917" t="s">
        <v>1848</v>
      </c>
      <c r="B917">
        <v>1459</v>
      </c>
    </row>
    <row r="918" spans="1:2" x14ac:dyDescent="0.25">
      <c r="A918" t="s">
        <v>1849</v>
      </c>
      <c r="B918">
        <v>566</v>
      </c>
    </row>
    <row r="919" spans="1:2" x14ac:dyDescent="0.25">
      <c r="A919" t="s">
        <v>1850</v>
      </c>
      <c r="B919">
        <v>623</v>
      </c>
    </row>
    <row r="920" spans="1:2" x14ac:dyDescent="0.25">
      <c r="A920" t="s">
        <v>1851</v>
      </c>
      <c r="B920">
        <v>114</v>
      </c>
    </row>
    <row r="921" spans="1:2" x14ac:dyDescent="0.25">
      <c r="A921" t="s">
        <v>1852</v>
      </c>
      <c r="B921">
        <v>29</v>
      </c>
    </row>
    <row r="922" spans="1:2" x14ac:dyDescent="0.25">
      <c r="A922" t="s">
        <v>1853</v>
      </c>
      <c r="B922">
        <v>1332</v>
      </c>
    </row>
    <row r="923" spans="1:2" x14ac:dyDescent="0.25">
      <c r="A923" t="s">
        <v>1854</v>
      </c>
      <c r="B923">
        <v>26</v>
      </c>
    </row>
    <row r="924" spans="1:2" x14ac:dyDescent="0.25">
      <c r="A924" t="s">
        <v>1855</v>
      </c>
      <c r="B924">
        <v>942</v>
      </c>
    </row>
    <row r="925" spans="1:2" x14ac:dyDescent="0.25">
      <c r="A925" t="s">
        <v>1856</v>
      </c>
      <c r="B925">
        <v>483</v>
      </c>
    </row>
    <row r="926" spans="1:2" x14ac:dyDescent="0.25">
      <c r="A926" t="s">
        <v>1857</v>
      </c>
      <c r="B926">
        <v>191</v>
      </c>
    </row>
    <row r="927" spans="1:2" x14ac:dyDescent="0.25">
      <c r="A927" t="s">
        <v>1858</v>
      </c>
      <c r="B927">
        <v>11</v>
      </c>
    </row>
    <row r="928" spans="1:2" x14ac:dyDescent="0.25">
      <c r="A928" t="s">
        <v>1859</v>
      </c>
      <c r="B928">
        <v>22</v>
      </c>
    </row>
    <row r="929" spans="1:2" x14ac:dyDescent="0.25">
      <c r="A929" t="s">
        <v>1860</v>
      </c>
      <c r="B929">
        <v>13</v>
      </c>
    </row>
    <row r="930" spans="1:2" x14ac:dyDescent="0.25">
      <c r="A930" t="s">
        <v>1861</v>
      </c>
      <c r="B930">
        <v>21</v>
      </c>
    </row>
    <row r="931" spans="1:2" x14ac:dyDescent="0.25">
      <c r="A931" t="s">
        <v>1862</v>
      </c>
      <c r="B931">
        <v>5</v>
      </c>
    </row>
    <row r="932" spans="1:2" x14ac:dyDescent="0.25">
      <c r="A932" t="s">
        <v>1863</v>
      </c>
      <c r="B932">
        <v>72</v>
      </c>
    </row>
    <row r="933" spans="1:2" x14ac:dyDescent="0.25">
      <c r="A933" t="s">
        <v>1864</v>
      </c>
      <c r="B933">
        <v>2</v>
      </c>
    </row>
    <row r="934" spans="1:2" x14ac:dyDescent="0.25">
      <c r="A934" t="s">
        <v>1865</v>
      </c>
      <c r="B934">
        <v>14</v>
      </c>
    </row>
    <row r="935" spans="1:2" x14ac:dyDescent="0.25">
      <c r="A935" t="s">
        <v>1866</v>
      </c>
      <c r="B935">
        <v>14</v>
      </c>
    </row>
    <row r="936" spans="1:2" x14ac:dyDescent="0.25">
      <c r="A936" t="s">
        <v>1867</v>
      </c>
      <c r="B936">
        <v>7</v>
      </c>
    </row>
    <row r="937" spans="1:2" x14ac:dyDescent="0.25">
      <c r="A937" t="s">
        <v>1868</v>
      </c>
      <c r="B937">
        <v>0</v>
      </c>
    </row>
    <row r="938" spans="1:2" x14ac:dyDescent="0.25">
      <c r="A938" t="s">
        <v>1869</v>
      </c>
      <c r="B938">
        <v>37</v>
      </c>
    </row>
    <row r="939" spans="1:2" x14ac:dyDescent="0.25">
      <c r="A939" t="s">
        <v>1870</v>
      </c>
      <c r="B939">
        <v>1</v>
      </c>
    </row>
    <row r="940" spans="1:2" x14ac:dyDescent="0.25">
      <c r="A940" t="s">
        <v>1871</v>
      </c>
      <c r="B940">
        <v>1</v>
      </c>
    </row>
    <row r="941" spans="1:2" x14ac:dyDescent="0.25">
      <c r="A941" t="s">
        <v>1872</v>
      </c>
      <c r="B941">
        <v>0</v>
      </c>
    </row>
    <row r="942" spans="1:2" x14ac:dyDescent="0.25">
      <c r="A942" t="s">
        <v>1873</v>
      </c>
      <c r="B942">
        <v>2</v>
      </c>
    </row>
    <row r="943" spans="1:2" x14ac:dyDescent="0.25">
      <c r="A943" t="s">
        <v>1874</v>
      </c>
      <c r="B943">
        <v>0</v>
      </c>
    </row>
    <row r="944" spans="1:2" x14ac:dyDescent="0.25">
      <c r="A944" t="s">
        <v>1875</v>
      </c>
      <c r="B944">
        <v>4</v>
      </c>
    </row>
    <row r="945" spans="1:2" x14ac:dyDescent="0.25">
      <c r="A945" t="s">
        <v>1876</v>
      </c>
      <c r="B945">
        <v>5</v>
      </c>
    </row>
    <row r="946" spans="1:2" x14ac:dyDescent="0.25">
      <c r="A946" t="s">
        <v>1877</v>
      </c>
      <c r="B946">
        <v>13</v>
      </c>
    </row>
    <row r="947" spans="1:2" x14ac:dyDescent="0.25">
      <c r="A947" t="s">
        <v>1878</v>
      </c>
      <c r="B947">
        <v>16</v>
      </c>
    </row>
    <row r="948" spans="1:2" x14ac:dyDescent="0.25">
      <c r="A948" t="s">
        <v>1879</v>
      </c>
      <c r="B948">
        <v>16</v>
      </c>
    </row>
    <row r="949" spans="1:2" x14ac:dyDescent="0.25">
      <c r="A949" t="s">
        <v>1880</v>
      </c>
      <c r="B949">
        <v>7</v>
      </c>
    </row>
    <row r="950" spans="1:2" x14ac:dyDescent="0.25">
      <c r="A950" t="s">
        <v>1881</v>
      </c>
      <c r="B950">
        <v>57</v>
      </c>
    </row>
    <row r="951" spans="1:2" x14ac:dyDescent="0.25">
      <c r="A951" t="s">
        <v>1882</v>
      </c>
      <c r="B951">
        <v>0</v>
      </c>
    </row>
    <row r="952" spans="1:2" x14ac:dyDescent="0.25">
      <c r="A952" t="s">
        <v>1883</v>
      </c>
      <c r="B952">
        <v>0</v>
      </c>
    </row>
    <row r="953" spans="1:2" x14ac:dyDescent="0.25">
      <c r="A953" t="s">
        <v>1884</v>
      </c>
      <c r="B953">
        <v>0</v>
      </c>
    </row>
    <row r="954" spans="1:2" x14ac:dyDescent="0.25">
      <c r="A954" t="s">
        <v>1885</v>
      </c>
      <c r="B954">
        <v>0</v>
      </c>
    </row>
    <row r="955" spans="1:2" x14ac:dyDescent="0.25">
      <c r="A955" t="s">
        <v>1886</v>
      </c>
      <c r="B955">
        <v>0</v>
      </c>
    </row>
    <row r="956" spans="1:2" x14ac:dyDescent="0.25">
      <c r="A956" t="s">
        <v>1887</v>
      </c>
      <c r="B956">
        <v>0</v>
      </c>
    </row>
    <row r="957" spans="1:2" x14ac:dyDescent="0.25">
      <c r="A957" t="s">
        <v>1888</v>
      </c>
      <c r="B957">
        <v>0</v>
      </c>
    </row>
    <row r="958" spans="1:2" x14ac:dyDescent="0.25">
      <c r="A958" t="s">
        <v>1889</v>
      </c>
      <c r="B958">
        <v>0</v>
      </c>
    </row>
    <row r="959" spans="1:2" x14ac:dyDescent="0.25">
      <c r="A959" t="s">
        <v>1890</v>
      </c>
      <c r="B959">
        <v>0</v>
      </c>
    </row>
    <row r="960" spans="1:2" x14ac:dyDescent="0.25">
      <c r="A960" t="s">
        <v>1891</v>
      </c>
      <c r="B960">
        <v>0</v>
      </c>
    </row>
    <row r="961" spans="1:2" x14ac:dyDescent="0.25">
      <c r="A961" t="s">
        <v>1892</v>
      </c>
      <c r="B961">
        <v>0</v>
      </c>
    </row>
    <row r="962" spans="1:2" x14ac:dyDescent="0.25">
      <c r="A962" t="s">
        <v>1893</v>
      </c>
      <c r="B962">
        <v>0</v>
      </c>
    </row>
    <row r="963" spans="1:2" x14ac:dyDescent="0.25">
      <c r="A963" t="s">
        <v>1894</v>
      </c>
      <c r="B963">
        <v>0</v>
      </c>
    </row>
    <row r="964" spans="1:2" x14ac:dyDescent="0.25">
      <c r="A964" t="s">
        <v>1895</v>
      </c>
      <c r="B964">
        <v>0</v>
      </c>
    </row>
    <row r="965" spans="1:2" x14ac:dyDescent="0.25">
      <c r="A965" t="s">
        <v>1896</v>
      </c>
      <c r="B965">
        <v>0</v>
      </c>
    </row>
    <row r="966" spans="1:2" x14ac:dyDescent="0.25">
      <c r="A966" t="s">
        <v>1897</v>
      </c>
      <c r="B966">
        <v>0</v>
      </c>
    </row>
    <row r="967" spans="1:2" x14ac:dyDescent="0.25">
      <c r="A967" t="s">
        <v>1898</v>
      </c>
      <c r="B967">
        <v>0</v>
      </c>
    </row>
    <row r="968" spans="1:2" x14ac:dyDescent="0.25">
      <c r="A968" t="s">
        <v>1899</v>
      </c>
      <c r="B968">
        <v>0</v>
      </c>
    </row>
    <row r="969" spans="1:2" x14ac:dyDescent="0.25">
      <c r="A969" t="s">
        <v>1900</v>
      </c>
      <c r="B969">
        <v>1</v>
      </c>
    </row>
    <row r="970" spans="1:2" x14ac:dyDescent="0.25">
      <c r="A970" t="s">
        <v>1901</v>
      </c>
      <c r="B970">
        <v>0</v>
      </c>
    </row>
    <row r="971" spans="1:2" x14ac:dyDescent="0.25">
      <c r="A971" t="s">
        <v>1902</v>
      </c>
      <c r="B971">
        <v>0</v>
      </c>
    </row>
    <row r="972" spans="1:2" x14ac:dyDescent="0.25">
      <c r="A972" t="s">
        <v>1903</v>
      </c>
      <c r="B972">
        <v>0</v>
      </c>
    </row>
    <row r="973" spans="1:2" x14ac:dyDescent="0.25">
      <c r="A973" t="s">
        <v>1904</v>
      </c>
      <c r="B973">
        <v>0</v>
      </c>
    </row>
    <row r="974" spans="1:2" x14ac:dyDescent="0.25">
      <c r="A974" t="s">
        <v>1905</v>
      </c>
      <c r="B974">
        <v>1</v>
      </c>
    </row>
    <row r="975" spans="1:2" x14ac:dyDescent="0.25">
      <c r="A975" t="s">
        <v>1906</v>
      </c>
      <c r="B975">
        <v>0</v>
      </c>
    </row>
    <row r="976" spans="1:2" x14ac:dyDescent="0.25">
      <c r="A976" t="s">
        <v>1907</v>
      </c>
      <c r="B976">
        <v>0</v>
      </c>
    </row>
    <row r="977" spans="1:2" x14ac:dyDescent="0.25">
      <c r="A977" t="s">
        <v>1908</v>
      </c>
      <c r="B977">
        <v>0</v>
      </c>
    </row>
    <row r="978" spans="1:2" x14ac:dyDescent="0.25">
      <c r="A978" t="s">
        <v>1909</v>
      </c>
      <c r="B978">
        <v>0</v>
      </c>
    </row>
    <row r="979" spans="1:2" x14ac:dyDescent="0.25">
      <c r="A979" t="s">
        <v>1910</v>
      </c>
      <c r="B979">
        <v>0</v>
      </c>
    </row>
    <row r="980" spans="1:2" x14ac:dyDescent="0.25">
      <c r="A980" t="s">
        <v>1911</v>
      </c>
      <c r="B980">
        <v>0</v>
      </c>
    </row>
    <row r="981" spans="1:2" x14ac:dyDescent="0.25">
      <c r="A981" t="s">
        <v>1912</v>
      </c>
      <c r="B981">
        <v>20</v>
      </c>
    </row>
    <row r="982" spans="1:2" x14ac:dyDescent="0.25">
      <c r="A982" t="s">
        <v>1913</v>
      </c>
      <c r="B982">
        <v>50</v>
      </c>
    </row>
    <row r="983" spans="1:2" x14ac:dyDescent="0.25">
      <c r="A983" t="s">
        <v>1914</v>
      </c>
      <c r="B983">
        <v>43</v>
      </c>
    </row>
    <row r="984" spans="1:2" x14ac:dyDescent="0.25">
      <c r="A984" t="s">
        <v>1915</v>
      </c>
      <c r="B984">
        <v>46</v>
      </c>
    </row>
    <row r="985" spans="1:2" x14ac:dyDescent="0.25">
      <c r="A985" t="s">
        <v>1916</v>
      </c>
      <c r="B985">
        <v>12</v>
      </c>
    </row>
    <row r="986" spans="1:2" x14ac:dyDescent="0.25">
      <c r="A986" t="s">
        <v>1917</v>
      </c>
      <c r="B986">
        <v>171</v>
      </c>
    </row>
    <row r="987" spans="1:2" x14ac:dyDescent="0.25">
      <c r="A987" t="s">
        <v>1918</v>
      </c>
      <c r="B987">
        <v>7</v>
      </c>
    </row>
    <row r="988" spans="1:2" x14ac:dyDescent="0.25">
      <c r="A988" t="s">
        <v>1919</v>
      </c>
      <c r="B988">
        <v>13</v>
      </c>
    </row>
    <row r="989" spans="1:2" x14ac:dyDescent="0.25">
      <c r="A989" t="s">
        <v>1920</v>
      </c>
      <c r="B989">
        <v>18</v>
      </c>
    </row>
    <row r="990" spans="1:2" x14ac:dyDescent="0.25">
      <c r="A990" t="s">
        <v>1921</v>
      </c>
      <c r="B990">
        <v>43</v>
      </c>
    </row>
    <row r="991" spans="1:2" x14ac:dyDescent="0.25">
      <c r="A991" t="s">
        <v>1922</v>
      </c>
      <c r="B991">
        <v>137</v>
      </c>
    </row>
    <row r="992" spans="1:2" x14ac:dyDescent="0.25">
      <c r="A992" t="s">
        <v>1923</v>
      </c>
      <c r="B992">
        <v>45</v>
      </c>
    </row>
    <row r="993" spans="1:2" x14ac:dyDescent="0.25">
      <c r="A993" t="s">
        <v>1924</v>
      </c>
      <c r="B993">
        <v>32</v>
      </c>
    </row>
    <row r="994" spans="1:2" x14ac:dyDescent="0.25">
      <c r="A994" t="s">
        <v>1925</v>
      </c>
      <c r="B994">
        <v>-999</v>
      </c>
    </row>
    <row r="995" spans="1:2" x14ac:dyDescent="0.25">
      <c r="A995" t="s">
        <v>1926</v>
      </c>
      <c r="B995">
        <v>-999</v>
      </c>
    </row>
    <row r="996" spans="1:2" x14ac:dyDescent="0.25">
      <c r="A996" t="s">
        <v>1927</v>
      </c>
      <c r="B996">
        <v>183</v>
      </c>
    </row>
    <row r="997" spans="1:2" x14ac:dyDescent="0.25">
      <c r="A997" t="s">
        <v>1928</v>
      </c>
      <c r="B997">
        <v>70</v>
      </c>
    </row>
    <row r="998" spans="1:2" x14ac:dyDescent="0.25">
      <c r="A998" t="s">
        <v>10940</v>
      </c>
      <c r="B998">
        <v>-999</v>
      </c>
    </row>
    <row r="999" spans="1:2" x14ac:dyDescent="0.25">
      <c r="A999" t="s">
        <v>10941</v>
      </c>
      <c r="B999">
        <v>-999</v>
      </c>
    </row>
    <row r="1000" spans="1:2" x14ac:dyDescent="0.25">
      <c r="A1000" t="s">
        <v>1929</v>
      </c>
      <c r="B1000">
        <v>34</v>
      </c>
    </row>
    <row r="1001" spans="1:2" x14ac:dyDescent="0.25">
      <c r="A1001" t="s">
        <v>1930</v>
      </c>
      <c r="B1001">
        <v>8</v>
      </c>
    </row>
    <row r="1002" spans="1:2" x14ac:dyDescent="0.25">
      <c r="A1002" t="s">
        <v>1931</v>
      </c>
      <c r="B1002">
        <v>28</v>
      </c>
    </row>
    <row r="1003" spans="1:2" x14ac:dyDescent="0.25">
      <c r="A1003" t="s">
        <v>1932</v>
      </c>
      <c r="B1003">
        <v>0</v>
      </c>
    </row>
    <row r="1004" spans="1:2" x14ac:dyDescent="0.25">
      <c r="A1004" t="s">
        <v>1933</v>
      </c>
      <c r="B1004">
        <v>36</v>
      </c>
    </row>
    <row r="1005" spans="1:2" x14ac:dyDescent="0.25">
      <c r="A1005" t="s">
        <v>1934</v>
      </c>
      <c r="B1005">
        <v>67461</v>
      </c>
    </row>
    <row r="1006" spans="1:2" x14ac:dyDescent="0.25">
      <c r="A1006" t="s">
        <v>1935</v>
      </c>
      <c r="B1006">
        <v>250</v>
      </c>
    </row>
    <row r="1007" spans="1:2" x14ac:dyDescent="0.25">
      <c r="A1007" t="s">
        <v>1936</v>
      </c>
      <c r="B1007">
        <v>21</v>
      </c>
    </row>
    <row r="1008" spans="1:2" x14ac:dyDescent="0.25">
      <c r="A1008" t="s">
        <v>1937</v>
      </c>
      <c r="B1008">
        <v>54</v>
      </c>
    </row>
    <row r="1009" spans="1:2" x14ac:dyDescent="0.25">
      <c r="A1009" t="s">
        <v>1938</v>
      </c>
      <c r="B1009">
        <v>59</v>
      </c>
    </row>
    <row r="1010" spans="1:2" x14ac:dyDescent="0.25">
      <c r="A1010" t="s">
        <v>1939</v>
      </c>
      <c r="B1010">
        <v>-999</v>
      </c>
    </row>
    <row r="1011" spans="1:2" x14ac:dyDescent="0.25">
      <c r="A1011" t="s">
        <v>1940</v>
      </c>
      <c r="B1011">
        <v>53</v>
      </c>
    </row>
    <row r="1012" spans="1:2" x14ac:dyDescent="0.25">
      <c r="A1012" t="s">
        <v>1941</v>
      </c>
      <c r="B1012">
        <v>253</v>
      </c>
    </row>
    <row r="1013" spans="1:2" x14ac:dyDescent="0.25">
      <c r="A1013" t="s">
        <v>1942</v>
      </c>
      <c r="B1013">
        <v>0</v>
      </c>
    </row>
    <row r="1014" spans="1:2" x14ac:dyDescent="0.25">
      <c r="A1014" t="s">
        <v>1943</v>
      </c>
      <c r="B1014">
        <v>-999</v>
      </c>
    </row>
    <row r="1015" spans="1:2" x14ac:dyDescent="0.25">
      <c r="A1015" t="s">
        <v>1944</v>
      </c>
      <c r="B1015">
        <v>-999</v>
      </c>
    </row>
    <row r="1016" spans="1:2" x14ac:dyDescent="0.25">
      <c r="A1016" t="s">
        <v>1945</v>
      </c>
      <c r="B1016">
        <v>24</v>
      </c>
    </row>
    <row r="1017" spans="1:2" x14ac:dyDescent="0.25">
      <c r="A1017" t="s">
        <v>1946</v>
      </c>
      <c r="B1017">
        <v>27</v>
      </c>
    </row>
    <row r="1018" spans="1:2" x14ac:dyDescent="0.25">
      <c r="A1018" t="s">
        <v>1947</v>
      </c>
      <c r="B1018">
        <v>21</v>
      </c>
    </row>
    <row r="1019" spans="1:2" x14ac:dyDescent="0.25">
      <c r="A1019" t="s">
        <v>1948</v>
      </c>
      <c r="B1019">
        <v>146</v>
      </c>
    </row>
    <row r="1020" spans="1:2" x14ac:dyDescent="0.25">
      <c r="A1020" t="s">
        <v>1949</v>
      </c>
      <c r="B1020">
        <v>57</v>
      </c>
    </row>
    <row r="1021" spans="1:2" x14ac:dyDescent="0.25">
      <c r="A1021" t="s">
        <v>1950</v>
      </c>
      <c r="B1021">
        <v>39</v>
      </c>
    </row>
    <row r="1022" spans="1:2" x14ac:dyDescent="0.25">
      <c r="A1022" t="s">
        <v>1951</v>
      </c>
      <c r="B1022">
        <v>28</v>
      </c>
    </row>
    <row r="1023" spans="1:2" x14ac:dyDescent="0.25">
      <c r="A1023" t="s">
        <v>1952</v>
      </c>
      <c r="B1023">
        <v>22</v>
      </c>
    </row>
    <row r="1024" spans="1:2" x14ac:dyDescent="0.25">
      <c r="A1024" t="s">
        <v>1953</v>
      </c>
      <c r="B1024">
        <v>10</v>
      </c>
    </row>
    <row r="1025" spans="1:2" x14ac:dyDescent="0.25">
      <c r="A1025" t="s">
        <v>1954</v>
      </c>
      <c r="B1025">
        <v>3</v>
      </c>
    </row>
    <row r="1026" spans="1:2" x14ac:dyDescent="0.25">
      <c r="A1026" t="s">
        <v>10942</v>
      </c>
      <c r="B1026">
        <v>-999</v>
      </c>
    </row>
    <row r="1027" spans="1:2" x14ac:dyDescent="0.25">
      <c r="A1027" t="s">
        <v>1955</v>
      </c>
      <c r="B1027">
        <v>36</v>
      </c>
    </row>
    <row r="1028" spans="1:2" x14ac:dyDescent="0.25">
      <c r="A1028" t="s">
        <v>1956</v>
      </c>
      <c r="B1028">
        <v>2</v>
      </c>
    </row>
    <row r="1029" spans="1:2" x14ac:dyDescent="0.25">
      <c r="A1029" t="s">
        <v>1957</v>
      </c>
      <c r="B1029">
        <v>53</v>
      </c>
    </row>
    <row r="1030" spans="1:2" x14ac:dyDescent="0.25">
      <c r="A1030" t="s">
        <v>1958</v>
      </c>
      <c r="B1030">
        <v>16</v>
      </c>
    </row>
    <row r="1031" spans="1:2" x14ac:dyDescent="0.25">
      <c r="A1031" t="s">
        <v>1959</v>
      </c>
      <c r="B1031">
        <v>4</v>
      </c>
    </row>
    <row r="1032" spans="1:2" x14ac:dyDescent="0.25">
      <c r="A1032" t="s">
        <v>1960</v>
      </c>
      <c r="B1032">
        <v>2</v>
      </c>
    </row>
    <row r="1033" spans="1:2" x14ac:dyDescent="0.25">
      <c r="A1033" t="s">
        <v>1961</v>
      </c>
      <c r="B1033">
        <v>113</v>
      </c>
    </row>
    <row r="1034" spans="1:2" x14ac:dyDescent="0.25">
      <c r="A1034" t="s">
        <v>1962</v>
      </c>
      <c r="B1034">
        <v>3</v>
      </c>
    </row>
    <row r="1035" spans="1:2" x14ac:dyDescent="0.25">
      <c r="A1035" t="s">
        <v>1963</v>
      </c>
      <c r="B1035">
        <v>3</v>
      </c>
    </row>
    <row r="1036" spans="1:2" x14ac:dyDescent="0.25">
      <c r="A1036" t="s">
        <v>1964</v>
      </c>
      <c r="B1036">
        <v>10</v>
      </c>
    </row>
    <row r="1037" spans="1:2" x14ac:dyDescent="0.25">
      <c r="A1037" t="s">
        <v>1965</v>
      </c>
      <c r="B1037">
        <v>28</v>
      </c>
    </row>
    <row r="1038" spans="1:2" x14ac:dyDescent="0.25">
      <c r="A1038" t="s">
        <v>1966</v>
      </c>
      <c r="B1038">
        <v>6</v>
      </c>
    </row>
    <row r="1039" spans="1:2" x14ac:dyDescent="0.25">
      <c r="A1039" t="s">
        <v>1967</v>
      </c>
      <c r="B1039">
        <v>133</v>
      </c>
    </row>
    <row r="1040" spans="1:2" x14ac:dyDescent="0.25">
      <c r="A1040" t="s">
        <v>1968</v>
      </c>
      <c r="B1040">
        <v>9</v>
      </c>
    </row>
    <row r="1041" spans="1:2" x14ac:dyDescent="0.25">
      <c r="A1041" t="s">
        <v>1969</v>
      </c>
      <c r="B1041">
        <v>174</v>
      </c>
    </row>
    <row r="1042" spans="1:2" x14ac:dyDescent="0.25">
      <c r="A1042" t="s">
        <v>1970</v>
      </c>
      <c r="B1042">
        <v>174</v>
      </c>
    </row>
    <row r="1043" spans="1:2" x14ac:dyDescent="0.25">
      <c r="A1043" t="s">
        <v>1971</v>
      </c>
      <c r="B1043">
        <v>0</v>
      </c>
    </row>
    <row r="1044" spans="1:2" x14ac:dyDescent="0.25">
      <c r="A1044" t="s">
        <v>1972</v>
      </c>
      <c r="B1044">
        <v>28</v>
      </c>
    </row>
    <row r="1045" spans="1:2" x14ac:dyDescent="0.25">
      <c r="A1045" t="s">
        <v>1973</v>
      </c>
      <c r="B1045">
        <v>1</v>
      </c>
    </row>
    <row r="1046" spans="1:2" x14ac:dyDescent="0.25">
      <c r="A1046" t="s">
        <v>1974</v>
      </c>
      <c r="B1046">
        <v>1</v>
      </c>
    </row>
    <row r="1047" spans="1:2" x14ac:dyDescent="0.25">
      <c r="A1047" t="s">
        <v>1975</v>
      </c>
      <c r="B1047">
        <v>5</v>
      </c>
    </row>
    <row r="1048" spans="1:2" x14ac:dyDescent="0.25">
      <c r="A1048" t="s">
        <v>1976</v>
      </c>
      <c r="B1048">
        <v>11</v>
      </c>
    </row>
    <row r="1049" spans="1:2" x14ac:dyDescent="0.25">
      <c r="A1049" t="s">
        <v>1977</v>
      </c>
      <c r="B1049">
        <v>0</v>
      </c>
    </row>
    <row r="1050" spans="1:2" x14ac:dyDescent="0.25">
      <c r="A1050" t="s">
        <v>1978</v>
      </c>
      <c r="B1050">
        <v>0</v>
      </c>
    </row>
    <row r="1051" spans="1:2" x14ac:dyDescent="0.25">
      <c r="A1051" t="s">
        <v>1979</v>
      </c>
      <c r="B1051">
        <v>0</v>
      </c>
    </row>
    <row r="1052" spans="1:2" x14ac:dyDescent="0.25">
      <c r="A1052" t="s">
        <v>1980</v>
      </c>
      <c r="B1052">
        <v>61</v>
      </c>
    </row>
    <row r="1053" spans="1:2" x14ac:dyDescent="0.25">
      <c r="A1053" t="s">
        <v>1981</v>
      </c>
      <c r="B1053">
        <v>0</v>
      </c>
    </row>
    <row r="1054" spans="1:2" x14ac:dyDescent="0.25">
      <c r="A1054" t="s">
        <v>1982</v>
      </c>
      <c r="B1054">
        <v>0</v>
      </c>
    </row>
    <row r="1055" spans="1:2" x14ac:dyDescent="0.25">
      <c r="A1055" t="s">
        <v>1983</v>
      </c>
      <c r="B1055">
        <v>0</v>
      </c>
    </row>
    <row r="1056" spans="1:2" x14ac:dyDescent="0.25">
      <c r="A1056" t="s">
        <v>1984</v>
      </c>
      <c r="B1056">
        <v>0</v>
      </c>
    </row>
    <row r="1057" spans="1:2" x14ac:dyDescent="0.25">
      <c r="A1057" t="s">
        <v>1985</v>
      </c>
      <c r="B1057">
        <v>0</v>
      </c>
    </row>
    <row r="1058" spans="1:2" x14ac:dyDescent="0.25">
      <c r="A1058" t="s">
        <v>1986</v>
      </c>
      <c r="B1058">
        <v>0</v>
      </c>
    </row>
    <row r="1059" spans="1:2" x14ac:dyDescent="0.25">
      <c r="A1059" t="s">
        <v>1987</v>
      </c>
      <c r="B1059">
        <v>41</v>
      </c>
    </row>
    <row r="1060" spans="1:2" x14ac:dyDescent="0.25">
      <c r="A1060" t="s">
        <v>1988</v>
      </c>
      <c r="B1060">
        <v>26</v>
      </c>
    </row>
    <row r="1061" spans="1:2" x14ac:dyDescent="0.25">
      <c r="A1061" t="s">
        <v>1989</v>
      </c>
      <c r="B1061">
        <v>174</v>
      </c>
    </row>
    <row r="1062" spans="1:2" x14ac:dyDescent="0.25">
      <c r="A1062" t="s">
        <v>1990</v>
      </c>
      <c r="B1062">
        <v>56</v>
      </c>
    </row>
    <row r="1063" spans="1:2" x14ac:dyDescent="0.25">
      <c r="A1063" t="s">
        <v>1991</v>
      </c>
      <c r="B1063">
        <v>49</v>
      </c>
    </row>
    <row r="1064" spans="1:2" x14ac:dyDescent="0.25">
      <c r="A1064" t="s">
        <v>1992</v>
      </c>
      <c r="B1064">
        <v>7</v>
      </c>
    </row>
    <row r="1065" spans="1:2" x14ac:dyDescent="0.25">
      <c r="A1065" t="s">
        <v>1993</v>
      </c>
      <c r="B1065">
        <v>0</v>
      </c>
    </row>
    <row r="1066" spans="1:2" x14ac:dyDescent="0.25">
      <c r="A1066" t="s">
        <v>1994</v>
      </c>
      <c r="B1066">
        <v>56</v>
      </c>
    </row>
    <row r="1067" spans="1:2" x14ac:dyDescent="0.25">
      <c r="A1067" t="s">
        <v>1995</v>
      </c>
      <c r="B1067">
        <v>56</v>
      </c>
    </row>
    <row r="1068" spans="1:2" x14ac:dyDescent="0.25">
      <c r="A1068" t="s">
        <v>1996</v>
      </c>
      <c r="B1068">
        <v>0</v>
      </c>
    </row>
    <row r="1069" spans="1:2" x14ac:dyDescent="0.25">
      <c r="A1069" t="s">
        <v>1997</v>
      </c>
      <c r="B1069">
        <v>56</v>
      </c>
    </row>
    <row r="1070" spans="1:2" x14ac:dyDescent="0.25">
      <c r="A1070" t="s">
        <v>1998</v>
      </c>
      <c r="B1070">
        <v>19</v>
      </c>
    </row>
    <row r="1071" spans="1:2" x14ac:dyDescent="0.25">
      <c r="A1071" t="s">
        <v>1999</v>
      </c>
      <c r="B1071">
        <v>6</v>
      </c>
    </row>
    <row r="1072" spans="1:2" x14ac:dyDescent="0.25">
      <c r="A1072" t="s">
        <v>2000</v>
      </c>
      <c r="B1072">
        <v>25</v>
      </c>
    </row>
    <row r="1073" spans="1:2" x14ac:dyDescent="0.25">
      <c r="A1073" t="s">
        <v>2001</v>
      </c>
      <c r="B1073">
        <v>25</v>
      </c>
    </row>
    <row r="1074" spans="1:2" x14ac:dyDescent="0.25">
      <c r="A1074" t="s">
        <v>10943</v>
      </c>
      <c r="B1074">
        <v>-999</v>
      </c>
    </row>
    <row r="1075" spans="1:2" x14ac:dyDescent="0.25">
      <c r="A1075" t="s">
        <v>2002</v>
      </c>
      <c r="B1075">
        <v>10400</v>
      </c>
    </row>
    <row r="1076" spans="1:2" x14ac:dyDescent="0.25">
      <c r="A1076" t="s">
        <v>2003</v>
      </c>
      <c r="B1076">
        <v>3055</v>
      </c>
    </row>
    <row r="1077" spans="1:2" x14ac:dyDescent="0.25">
      <c r="A1077" t="s">
        <v>2004</v>
      </c>
      <c r="B1077">
        <v>10162</v>
      </c>
    </row>
    <row r="1078" spans="1:2" x14ac:dyDescent="0.25">
      <c r="A1078" t="s">
        <v>2005</v>
      </c>
      <c r="B1078">
        <v>548</v>
      </c>
    </row>
    <row r="1079" spans="1:2" x14ac:dyDescent="0.25">
      <c r="A1079" t="s">
        <v>2006</v>
      </c>
      <c r="B1079">
        <v>0</v>
      </c>
    </row>
    <row r="1080" spans="1:2" x14ac:dyDescent="0.25">
      <c r="A1080" t="s">
        <v>2007</v>
      </c>
      <c r="B1080">
        <v>127</v>
      </c>
    </row>
    <row r="1081" spans="1:2" x14ac:dyDescent="0.25">
      <c r="A1081" t="s">
        <v>2008</v>
      </c>
      <c r="B1081">
        <v>23</v>
      </c>
    </row>
    <row r="1082" spans="1:2" x14ac:dyDescent="0.25">
      <c r="A1082" t="s">
        <v>2009</v>
      </c>
      <c r="B1082">
        <v>1253</v>
      </c>
    </row>
    <row r="1083" spans="1:2" x14ac:dyDescent="0.25">
      <c r="A1083" t="s">
        <v>2010</v>
      </c>
      <c r="B1083">
        <v>705</v>
      </c>
    </row>
    <row r="1084" spans="1:2" x14ac:dyDescent="0.25">
      <c r="A1084" t="s">
        <v>2011</v>
      </c>
      <c r="B1084">
        <v>112</v>
      </c>
    </row>
    <row r="1085" spans="1:2" x14ac:dyDescent="0.25">
      <c r="A1085" t="s">
        <v>2012</v>
      </c>
      <c r="B1085">
        <v>4480</v>
      </c>
    </row>
    <row r="1086" spans="1:2" x14ac:dyDescent="0.25">
      <c r="A1086" t="s">
        <v>2013</v>
      </c>
      <c r="B1086">
        <v>777</v>
      </c>
    </row>
    <row r="1087" spans="1:2" x14ac:dyDescent="0.25">
      <c r="A1087" t="s">
        <v>2014</v>
      </c>
      <c r="B1087">
        <v>149</v>
      </c>
    </row>
    <row r="1088" spans="1:2" x14ac:dyDescent="0.25">
      <c r="A1088" t="s">
        <v>2015</v>
      </c>
      <c r="B1088">
        <v>0</v>
      </c>
    </row>
    <row r="1089" spans="1:2" x14ac:dyDescent="0.25">
      <c r="A1089" t="s">
        <v>2016</v>
      </c>
      <c r="B1089">
        <v>0</v>
      </c>
    </row>
    <row r="1090" spans="1:2" x14ac:dyDescent="0.25">
      <c r="A1090" t="s">
        <v>2017</v>
      </c>
      <c r="B1090">
        <v>0</v>
      </c>
    </row>
    <row r="1091" spans="1:2" x14ac:dyDescent="0.25">
      <c r="A1091" t="s">
        <v>2018</v>
      </c>
      <c r="B1091">
        <v>0</v>
      </c>
    </row>
    <row r="1092" spans="1:2" x14ac:dyDescent="0.25">
      <c r="A1092" t="s">
        <v>2019</v>
      </c>
      <c r="B1092">
        <v>0</v>
      </c>
    </row>
    <row r="1093" spans="1:2" x14ac:dyDescent="0.25">
      <c r="A1093" t="s">
        <v>2020</v>
      </c>
      <c r="B1093">
        <v>0</v>
      </c>
    </row>
    <row r="1094" spans="1:2" x14ac:dyDescent="0.25">
      <c r="A1094" t="s">
        <v>2021</v>
      </c>
      <c r="B1094">
        <v>1639</v>
      </c>
    </row>
    <row r="1095" spans="1:2" x14ac:dyDescent="0.25">
      <c r="A1095" t="s">
        <v>2022</v>
      </c>
      <c r="B1095">
        <v>587</v>
      </c>
    </row>
    <row r="1096" spans="1:2" x14ac:dyDescent="0.25">
      <c r="A1096" t="s">
        <v>2023</v>
      </c>
      <c r="B1096">
        <v>10400</v>
      </c>
    </row>
    <row r="1097" spans="1:2" x14ac:dyDescent="0.25">
      <c r="A1097" t="s">
        <v>2024</v>
      </c>
      <c r="B1097">
        <v>17</v>
      </c>
    </row>
    <row r="1098" spans="1:2" x14ac:dyDescent="0.25">
      <c r="A1098" t="s">
        <v>2025</v>
      </c>
      <c r="B1098">
        <v>14</v>
      </c>
    </row>
    <row r="1099" spans="1:2" x14ac:dyDescent="0.25">
      <c r="A1099" t="s">
        <v>2026</v>
      </c>
      <c r="B1099">
        <v>3775</v>
      </c>
    </row>
    <row r="1100" spans="1:2" x14ac:dyDescent="0.25">
      <c r="A1100" t="s">
        <v>2027</v>
      </c>
      <c r="B1100">
        <v>2098</v>
      </c>
    </row>
    <row r="1101" spans="1:2" x14ac:dyDescent="0.25">
      <c r="A1101" t="s">
        <v>2028</v>
      </c>
      <c r="B1101">
        <v>813</v>
      </c>
    </row>
    <row r="1102" spans="1:2" x14ac:dyDescent="0.25">
      <c r="A1102" t="s">
        <v>2029</v>
      </c>
      <c r="B1102">
        <v>1888</v>
      </c>
    </row>
    <row r="1103" spans="1:2" x14ac:dyDescent="0.25">
      <c r="A1103" t="s">
        <v>2030</v>
      </c>
      <c r="B1103">
        <v>1074</v>
      </c>
    </row>
    <row r="1104" spans="1:2" x14ac:dyDescent="0.25">
      <c r="A1104" t="s">
        <v>2031</v>
      </c>
      <c r="B1104">
        <v>3775</v>
      </c>
    </row>
    <row r="1105" spans="1:2" x14ac:dyDescent="0.25">
      <c r="A1105" t="s">
        <v>2032</v>
      </c>
      <c r="B1105">
        <v>1648</v>
      </c>
    </row>
    <row r="1106" spans="1:2" x14ac:dyDescent="0.25">
      <c r="A1106" t="s">
        <v>2033</v>
      </c>
      <c r="B1106">
        <v>1630</v>
      </c>
    </row>
    <row r="1107" spans="1:2" x14ac:dyDescent="0.25">
      <c r="A1107" t="s">
        <v>2034</v>
      </c>
      <c r="B1107">
        <v>3775</v>
      </c>
    </row>
    <row r="1108" spans="1:2" x14ac:dyDescent="0.25">
      <c r="A1108" t="s">
        <v>2035</v>
      </c>
      <c r="B1108">
        <v>-999</v>
      </c>
    </row>
    <row r="1109" spans="1:2" x14ac:dyDescent="0.25">
      <c r="A1109" t="s">
        <v>2036</v>
      </c>
      <c r="B1109">
        <v>-999</v>
      </c>
    </row>
    <row r="1110" spans="1:2" x14ac:dyDescent="0.25">
      <c r="A1110" t="s">
        <v>2037</v>
      </c>
      <c r="B1110">
        <v>1</v>
      </c>
    </row>
    <row r="1111" spans="1:2" x14ac:dyDescent="0.25">
      <c r="A1111" t="s">
        <v>2038</v>
      </c>
      <c r="B1111">
        <v>-999</v>
      </c>
    </row>
    <row r="1112" spans="1:2" x14ac:dyDescent="0.25">
      <c r="A1112" t="s">
        <v>2039</v>
      </c>
      <c r="B1112">
        <v>-999</v>
      </c>
    </row>
    <row r="1113" spans="1:2" x14ac:dyDescent="0.25">
      <c r="A1113" t="s">
        <v>2040</v>
      </c>
      <c r="B1113">
        <v>2534</v>
      </c>
    </row>
    <row r="1114" spans="1:2" x14ac:dyDescent="0.25">
      <c r="A1114" t="s">
        <v>2041</v>
      </c>
      <c r="B1114">
        <v>46</v>
      </c>
    </row>
    <row r="1115" spans="1:2" x14ac:dyDescent="0.25">
      <c r="A1115" t="s">
        <v>2042</v>
      </c>
      <c r="B1115">
        <v>17</v>
      </c>
    </row>
    <row r="1116" spans="1:2" x14ac:dyDescent="0.25">
      <c r="A1116" t="s">
        <v>2043</v>
      </c>
      <c r="B1116">
        <v>15</v>
      </c>
    </row>
    <row r="1117" spans="1:2" x14ac:dyDescent="0.25">
      <c r="A1117" t="s">
        <v>2044</v>
      </c>
      <c r="B1117">
        <v>2</v>
      </c>
    </row>
    <row r="1118" spans="1:2" x14ac:dyDescent="0.25">
      <c r="A1118" t="s">
        <v>2045</v>
      </c>
      <c r="B1118">
        <v>46</v>
      </c>
    </row>
    <row r="1119" spans="1:2" x14ac:dyDescent="0.25">
      <c r="A1119" t="s">
        <v>2046</v>
      </c>
      <c r="B1119">
        <v>981</v>
      </c>
    </row>
    <row r="1120" spans="1:2" x14ac:dyDescent="0.25">
      <c r="A1120" t="s">
        <v>2047</v>
      </c>
      <c r="B1120">
        <v>31</v>
      </c>
    </row>
    <row r="1121" spans="1:2" x14ac:dyDescent="0.25">
      <c r="A1121" t="s">
        <v>10944</v>
      </c>
      <c r="B1121">
        <v>-999</v>
      </c>
    </row>
    <row r="1122" spans="1:2" x14ac:dyDescent="0.25">
      <c r="A1122" t="s">
        <v>2048</v>
      </c>
      <c r="B1122">
        <v>1870</v>
      </c>
    </row>
    <row r="1123" spans="1:2" x14ac:dyDescent="0.25">
      <c r="A1123" t="s">
        <v>2049</v>
      </c>
      <c r="B1123">
        <v>478</v>
      </c>
    </row>
    <row r="1124" spans="1:2" x14ac:dyDescent="0.25">
      <c r="A1124" t="s">
        <v>2050</v>
      </c>
      <c r="B1124">
        <v>903</v>
      </c>
    </row>
    <row r="1125" spans="1:2" x14ac:dyDescent="0.25">
      <c r="A1125" t="s">
        <v>2051</v>
      </c>
      <c r="B1125">
        <v>489</v>
      </c>
    </row>
    <row r="1126" spans="1:2" x14ac:dyDescent="0.25">
      <c r="A1126" t="s">
        <v>2052</v>
      </c>
      <c r="B1126">
        <v>-999</v>
      </c>
    </row>
    <row r="1127" spans="1:2" x14ac:dyDescent="0.25">
      <c r="A1127" t="s">
        <v>2053</v>
      </c>
      <c r="B1127">
        <v>1870</v>
      </c>
    </row>
    <row r="1128" spans="1:2" x14ac:dyDescent="0.25">
      <c r="A1128" t="s">
        <v>2054</v>
      </c>
      <c r="B1128">
        <v>408</v>
      </c>
    </row>
    <row r="1129" spans="1:2" x14ac:dyDescent="0.25">
      <c r="A1129" t="s">
        <v>2055</v>
      </c>
      <c r="B1129">
        <v>817</v>
      </c>
    </row>
    <row r="1130" spans="1:2" x14ac:dyDescent="0.25">
      <c r="A1130" t="s">
        <v>2056</v>
      </c>
      <c r="B1130">
        <v>358</v>
      </c>
    </row>
    <row r="1131" spans="1:2" x14ac:dyDescent="0.25">
      <c r="A1131" t="s">
        <v>2057</v>
      </c>
      <c r="B1131">
        <v>-999</v>
      </c>
    </row>
    <row r="1132" spans="1:2" x14ac:dyDescent="0.25">
      <c r="A1132" t="s">
        <v>2058</v>
      </c>
      <c r="B1132">
        <v>1583</v>
      </c>
    </row>
    <row r="1133" spans="1:2" x14ac:dyDescent="0.25">
      <c r="A1133" t="s">
        <v>2059</v>
      </c>
      <c r="B1133">
        <v>287</v>
      </c>
    </row>
    <row r="1134" spans="1:2" x14ac:dyDescent="0.25">
      <c r="A1134" t="s">
        <v>2060</v>
      </c>
      <c r="B1134">
        <v>1728</v>
      </c>
    </row>
    <row r="1135" spans="1:2" x14ac:dyDescent="0.25">
      <c r="A1135" t="s">
        <v>2061</v>
      </c>
      <c r="B1135">
        <v>563</v>
      </c>
    </row>
    <row r="1136" spans="1:2" x14ac:dyDescent="0.25">
      <c r="A1136" t="s">
        <v>2062</v>
      </c>
      <c r="B1136">
        <v>205</v>
      </c>
    </row>
    <row r="1137" spans="1:2" x14ac:dyDescent="0.25">
      <c r="A1137" t="s">
        <v>2063</v>
      </c>
      <c r="B1137">
        <v>12</v>
      </c>
    </row>
    <row r="1138" spans="1:2" x14ac:dyDescent="0.25">
      <c r="A1138" t="s">
        <v>2064</v>
      </c>
      <c r="B1138">
        <v>12</v>
      </c>
    </row>
    <row r="1139" spans="1:2" x14ac:dyDescent="0.25">
      <c r="A1139" t="s">
        <v>2065</v>
      </c>
      <c r="B1139">
        <v>12</v>
      </c>
    </row>
    <row r="1140" spans="1:2" x14ac:dyDescent="0.25">
      <c r="A1140" t="s">
        <v>2066</v>
      </c>
      <c r="B1140">
        <v>20</v>
      </c>
    </row>
    <row r="1141" spans="1:2" x14ac:dyDescent="0.25">
      <c r="A1141" t="s">
        <v>2067</v>
      </c>
      <c r="B1141">
        <v>5</v>
      </c>
    </row>
    <row r="1142" spans="1:2" x14ac:dyDescent="0.25">
      <c r="A1142" t="s">
        <v>2068</v>
      </c>
      <c r="B1142">
        <v>61</v>
      </c>
    </row>
    <row r="1143" spans="1:2" x14ac:dyDescent="0.25">
      <c r="A1143" t="s">
        <v>2069</v>
      </c>
      <c r="B1143">
        <v>1</v>
      </c>
    </row>
    <row r="1144" spans="1:2" x14ac:dyDescent="0.25">
      <c r="A1144" t="s">
        <v>2070</v>
      </c>
      <c r="B1144">
        <v>1</v>
      </c>
    </row>
    <row r="1145" spans="1:2" x14ac:dyDescent="0.25">
      <c r="A1145" t="s">
        <v>2071</v>
      </c>
      <c r="B1145">
        <v>1</v>
      </c>
    </row>
    <row r="1146" spans="1:2" x14ac:dyDescent="0.25">
      <c r="A1146" t="s">
        <v>2072</v>
      </c>
      <c r="B1146">
        <v>3</v>
      </c>
    </row>
    <row r="1147" spans="1:2" x14ac:dyDescent="0.25">
      <c r="A1147" t="s">
        <v>2073</v>
      </c>
      <c r="B1147">
        <v>2</v>
      </c>
    </row>
    <row r="1148" spans="1:2" x14ac:dyDescent="0.25">
      <c r="A1148" t="s">
        <v>2074</v>
      </c>
      <c r="B1148">
        <v>8</v>
      </c>
    </row>
    <row r="1149" spans="1:2" x14ac:dyDescent="0.25">
      <c r="A1149" t="s">
        <v>2075</v>
      </c>
      <c r="B1149">
        <v>2</v>
      </c>
    </row>
    <row r="1150" spans="1:2" x14ac:dyDescent="0.25">
      <c r="A1150" t="s">
        <v>2076</v>
      </c>
      <c r="B1150">
        <v>1</v>
      </c>
    </row>
    <row r="1151" spans="1:2" x14ac:dyDescent="0.25">
      <c r="A1151" t="s">
        <v>2077</v>
      </c>
      <c r="B1151">
        <v>1</v>
      </c>
    </row>
    <row r="1152" spans="1:2" x14ac:dyDescent="0.25">
      <c r="A1152" t="s">
        <v>2078</v>
      </c>
      <c r="B1152">
        <v>2</v>
      </c>
    </row>
    <row r="1153" spans="1:2" x14ac:dyDescent="0.25">
      <c r="A1153" t="s">
        <v>2079</v>
      </c>
      <c r="B1153">
        <v>0</v>
      </c>
    </row>
    <row r="1154" spans="1:2" x14ac:dyDescent="0.25">
      <c r="A1154" t="s">
        <v>2080</v>
      </c>
      <c r="B1154">
        <v>6</v>
      </c>
    </row>
    <row r="1155" spans="1:2" x14ac:dyDescent="0.25">
      <c r="A1155" t="s">
        <v>2081</v>
      </c>
      <c r="B1155">
        <v>5</v>
      </c>
    </row>
    <row r="1156" spans="1:2" x14ac:dyDescent="0.25">
      <c r="A1156" t="s">
        <v>2082</v>
      </c>
      <c r="B1156">
        <v>13</v>
      </c>
    </row>
    <row r="1157" spans="1:2" x14ac:dyDescent="0.25">
      <c r="A1157" t="s">
        <v>2083</v>
      </c>
      <c r="B1157">
        <v>9</v>
      </c>
    </row>
    <row r="1158" spans="1:2" x14ac:dyDescent="0.25">
      <c r="A1158" t="s">
        <v>2084</v>
      </c>
      <c r="B1158">
        <v>6</v>
      </c>
    </row>
    <row r="1159" spans="1:2" x14ac:dyDescent="0.25">
      <c r="A1159" t="s">
        <v>2085</v>
      </c>
      <c r="B1159">
        <v>2</v>
      </c>
    </row>
    <row r="1160" spans="1:2" x14ac:dyDescent="0.25">
      <c r="A1160" t="s">
        <v>2086</v>
      </c>
      <c r="B1160">
        <v>35</v>
      </c>
    </row>
    <row r="1161" spans="1:2" x14ac:dyDescent="0.25">
      <c r="A1161" t="s">
        <v>2087</v>
      </c>
      <c r="B1161">
        <v>0</v>
      </c>
    </row>
    <row r="1162" spans="1:2" x14ac:dyDescent="0.25">
      <c r="A1162" t="s">
        <v>2088</v>
      </c>
      <c r="B1162">
        <v>0</v>
      </c>
    </row>
    <row r="1163" spans="1:2" x14ac:dyDescent="0.25">
      <c r="A1163" t="s">
        <v>2089</v>
      </c>
      <c r="B1163">
        <v>0</v>
      </c>
    </row>
    <row r="1164" spans="1:2" x14ac:dyDescent="0.25">
      <c r="A1164" t="s">
        <v>2090</v>
      </c>
      <c r="B1164">
        <v>0</v>
      </c>
    </row>
    <row r="1165" spans="1:2" x14ac:dyDescent="0.25">
      <c r="A1165" t="s">
        <v>2091</v>
      </c>
      <c r="B1165">
        <v>0</v>
      </c>
    </row>
    <row r="1166" spans="1:2" x14ac:dyDescent="0.25">
      <c r="A1166" t="s">
        <v>2092</v>
      </c>
      <c r="B1166">
        <v>0</v>
      </c>
    </row>
    <row r="1167" spans="1:2" x14ac:dyDescent="0.25">
      <c r="A1167" t="s">
        <v>2093</v>
      </c>
      <c r="B1167">
        <v>1</v>
      </c>
    </row>
    <row r="1168" spans="1:2" x14ac:dyDescent="0.25">
      <c r="A1168" t="s">
        <v>2094</v>
      </c>
      <c r="B1168">
        <v>0</v>
      </c>
    </row>
    <row r="1169" spans="1:2" x14ac:dyDescent="0.25">
      <c r="A1169" t="s">
        <v>2095</v>
      </c>
      <c r="B1169">
        <v>0</v>
      </c>
    </row>
    <row r="1170" spans="1:2" x14ac:dyDescent="0.25">
      <c r="A1170" t="s">
        <v>2096</v>
      </c>
      <c r="B1170">
        <v>0</v>
      </c>
    </row>
    <row r="1171" spans="1:2" x14ac:dyDescent="0.25">
      <c r="A1171" t="s">
        <v>2097</v>
      </c>
      <c r="B1171">
        <v>0</v>
      </c>
    </row>
    <row r="1172" spans="1:2" x14ac:dyDescent="0.25">
      <c r="A1172" t="s">
        <v>2098</v>
      </c>
      <c r="B1172">
        <v>1</v>
      </c>
    </row>
    <row r="1173" spans="1:2" x14ac:dyDescent="0.25">
      <c r="A1173" t="s">
        <v>2099</v>
      </c>
      <c r="B1173">
        <v>0</v>
      </c>
    </row>
    <row r="1174" spans="1:2" x14ac:dyDescent="0.25">
      <c r="A1174" t="s">
        <v>2100</v>
      </c>
      <c r="B1174">
        <v>0</v>
      </c>
    </row>
    <row r="1175" spans="1:2" x14ac:dyDescent="0.25">
      <c r="A1175" t="s">
        <v>2101</v>
      </c>
      <c r="B1175">
        <v>0</v>
      </c>
    </row>
    <row r="1176" spans="1:2" x14ac:dyDescent="0.25">
      <c r="A1176" t="s">
        <v>2102</v>
      </c>
      <c r="B1176">
        <v>0</v>
      </c>
    </row>
    <row r="1177" spans="1:2" x14ac:dyDescent="0.25">
      <c r="A1177" t="s">
        <v>2103</v>
      </c>
      <c r="B1177">
        <v>0</v>
      </c>
    </row>
    <row r="1178" spans="1:2" x14ac:dyDescent="0.25">
      <c r="A1178" t="s">
        <v>2104</v>
      </c>
      <c r="B1178">
        <v>0</v>
      </c>
    </row>
    <row r="1179" spans="1:2" x14ac:dyDescent="0.25">
      <c r="A1179" t="s">
        <v>2105</v>
      </c>
      <c r="B1179">
        <v>0</v>
      </c>
    </row>
    <row r="1180" spans="1:2" x14ac:dyDescent="0.25">
      <c r="A1180" t="s">
        <v>2106</v>
      </c>
      <c r="B1180">
        <v>0</v>
      </c>
    </row>
    <row r="1181" spans="1:2" x14ac:dyDescent="0.25">
      <c r="A1181" t="s">
        <v>2107</v>
      </c>
      <c r="B1181">
        <v>0</v>
      </c>
    </row>
    <row r="1182" spans="1:2" x14ac:dyDescent="0.25">
      <c r="A1182" t="s">
        <v>2108</v>
      </c>
      <c r="B1182">
        <v>0</v>
      </c>
    </row>
    <row r="1183" spans="1:2" x14ac:dyDescent="0.25">
      <c r="A1183" t="s">
        <v>2109</v>
      </c>
      <c r="B1183">
        <v>0</v>
      </c>
    </row>
    <row r="1184" spans="1:2" x14ac:dyDescent="0.25">
      <c r="A1184" t="s">
        <v>2110</v>
      </c>
      <c r="B1184">
        <v>0</v>
      </c>
    </row>
    <row r="1185" spans="1:2" x14ac:dyDescent="0.25">
      <c r="A1185" t="s">
        <v>2111</v>
      </c>
      <c r="B1185">
        <v>0</v>
      </c>
    </row>
    <row r="1186" spans="1:2" x14ac:dyDescent="0.25">
      <c r="A1186" t="s">
        <v>2112</v>
      </c>
      <c r="B1186">
        <v>0</v>
      </c>
    </row>
    <row r="1187" spans="1:2" x14ac:dyDescent="0.25">
      <c r="A1187" t="s">
        <v>2113</v>
      </c>
      <c r="B1187">
        <v>0</v>
      </c>
    </row>
    <row r="1188" spans="1:2" x14ac:dyDescent="0.25">
      <c r="A1188" t="s">
        <v>2114</v>
      </c>
      <c r="B1188">
        <v>0</v>
      </c>
    </row>
    <row r="1189" spans="1:2" x14ac:dyDescent="0.25">
      <c r="A1189" t="s">
        <v>2115</v>
      </c>
      <c r="B1189">
        <v>0</v>
      </c>
    </row>
    <row r="1190" spans="1:2" x14ac:dyDescent="0.25">
      <c r="A1190" t="s">
        <v>2116</v>
      </c>
      <c r="B1190">
        <v>0</v>
      </c>
    </row>
    <row r="1191" spans="1:2" x14ac:dyDescent="0.25">
      <c r="A1191" t="s">
        <v>2117</v>
      </c>
      <c r="B1191">
        <v>21</v>
      </c>
    </row>
    <row r="1192" spans="1:2" x14ac:dyDescent="0.25">
      <c r="A1192" t="s">
        <v>2118</v>
      </c>
      <c r="B1192">
        <v>27</v>
      </c>
    </row>
    <row r="1193" spans="1:2" x14ac:dyDescent="0.25">
      <c r="A1193" t="s">
        <v>2119</v>
      </c>
      <c r="B1193">
        <v>23</v>
      </c>
    </row>
    <row r="1194" spans="1:2" x14ac:dyDescent="0.25">
      <c r="A1194" t="s">
        <v>2120</v>
      </c>
      <c r="B1194">
        <v>31</v>
      </c>
    </row>
    <row r="1195" spans="1:2" x14ac:dyDescent="0.25">
      <c r="A1195" t="s">
        <v>2121</v>
      </c>
      <c r="B1195">
        <v>9</v>
      </c>
    </row>
    <row r="1196" spans="1:2" x14ac:dyDescent="0.25">
      <c r="A1196" t="s">
        <v>2122</v>
      </c>
      <c r="B1196">
        <v>111</v>
      </c>
    </row>
    <row r="1197" spans="1:2" x14ac:dyDescent="0.25">
      <c r="A1197" t="s">
        <v>2123</v>
      </c>
      <c r="B1197">
        <v>5</v>
      </c>
    </row>
    <row r="1198" spans="1:2" x14ac:dyDescent="0.25">
      <c r="A1198" t="s">
        <v>2124</v>
      </c>
      <c r="B1198">
        <v>89</v>
      </c>
    </row>
    <row r="1199" spans="1:2" x14ac:dyDescent="0.25">
      <c r="A1199" t="s">
        <v>2125</v>
      </c>
      <c r="B1199">
        <v>8</v>
      </c>
    </row>
    <row r="1200" spans="1:2" x14ac:dyDescent="0.25">
      <c r="A1200" t="s">
        <v>2126</v>
      </c>
      <c r="B1200">
        <v>72</v>
      </c>
    </row>
    <row r="1201" spans="1:2" x14ac:dyDescent="0.25">
      <c r="A1201" t="s">
        <v>2127</v>
      </c>
      <c r="B1201">
        <v>193</v>
      </c>
    </row>
    <row r="1202" spans="1:2" x14ac:dyDescent="0.25">
      <c r="A1202" t="s">
        <v>2128</v>
      </c>
      <c r="B1202">
        <v>218</v>
      </c>
    </row>
    <row r="1203" spans="1:2" x14ac:dyDescent="0.25">
      <c r="A1203" t="s">
        <v>2129</v>
      </c>
      <c r="B1203">
        <v>177</v>
      </c>
    </row>
    <row r="1204" spans="1:2" x14ac:dyDescent="0.25">
      <c r="A1204" t="s">
        <v>2130</v>
      </c>
      <c r="B1204">
        <v>4971</v>
      </c>
    </row>
    <row r="1205" spans="1:2" x14ac:dyDescent="0.25">
      <c r="A1205" t="s">
        <v>2131</v>
      </c>
      <c r="B1205">
        <v>3302</v>
      </c>
    </row>
    <row r="1206" spans="1:2" x14ac:dyDescent="0.25">
      <c r="A1206" t="s">
        <v>2132</v>
      </c>
      <c r="B1206">
        <v>115</v>
      </c>
    </row>
    <row r="1207" spans="1:2" x14ac:dyDescent="0.25">
      <c r="A1207" t="s">
        <v>2133</v>
      </c>
      <c r="B1207">
        <v>54</v>
      </c>
    </row>
    <row r="1208" spans="1:2" x14ac:dyDescent="0.25">
      <c r="A1208" t="s">
        <v>10945</v>
      </c>
      <c r="B1208">
        <v>-999</v>
      </c>
    </row>
    <row r="1209" spans="1:2" x14ac:dyDescent="0.25">
      <c r="A1209" t="s">
        <v>10946</v>
      </c>
      <c r="B1209">
        <v>-999</v>
      </c>
    </row>
    <row r="1210" spans="1:2" x14ac:dyDescent="0.25">
      <c r="A1210" t="s">
        <v>2134</v>
      </c>
      <c r="B1210">
        <v>25</v>
      </c>
    </row>
    <row r="1211" spans="1:2" x14ac:dyDescent="0.25">
      <c r="A1211" t="s">
        <v>2135</v>
      </c>
      <c r="B1211">
        <v>8</v>
      </c>
    </row>
    <row r="1212" spans="1:2" x14ac:dyDescent="0.25">
      <c r="A1212" t="s">
        <v>2136</v>
      </c>
      <c r="B1212">
        <v>22</v>
      </c>
    </row>
    <row r="1213" spans="1:2" x14ac:dyDescent="0.25">
      <c r="A1213" t="s">
        <v>2137</v>
      </c>
      <c r="B1213">
        <v>2</v>
      </c>
    </row>
    <row r="1214" spans="1:2" x14ac:dyDescent="0.25">
      <c r="A1214" t="s">
        <v>2138</v>
      </c>
      <c r="B1214">
        <v>32</v>
      </c>
    </row>
    <row r="1215" spans="1:2" x14ac:dyDescent="0.25">
      <c r="A1215" t="s">
        <v>2139</v>
      </c>
      <c r="B1215">
        <v>55326</v>
      </c>
    </row>
    <row r="1216" spans="1:2" x14ac:dyDescent="0.25">
      <c r="A1216" t="s">
        <v>2140</v>
      </c>
      <c r="B1216">
        <v>172</v>
      </c>
    </row>
    <row r="1217" spans="1:2" x14ac:dyDescent="0.25">
      <c r="A1217" t="s">
        <v>2141</v>
      </c>
      <c r="B1217">
        <v>12</v>
      </c>
    </row>
    <row r="1218" spans="1:2" x14ac:dyDescent="0.25">
      <c r="A1218" t="s">
        <v>2142</v>
      </c>
      <c r="B1218">
        <v>116</v>
      </c>
    </row>
    <row r="1219" spans="1:2" x14ac:dyDescent="0.25">
      <c r="A1219" t="s">
        <v>2143</v>
      </c>
      <c r="B1219">
        <v>119</v>
      </c>
    </row>
    <row r="1220" spans="1:2" x14ac:dyDescent="0.25">
      <c r="A1220" t="s">
        <v>2144</v>
      </c>
      <c r="B1220">
        <v>-999</v>
      </c>
    </row>
    <row r="1221" spans="1:2" x14ac:dyDescent="0.25">
      <c r="A1221" t="s">
        <v>2145</v>
      </c>
      <c r="B1221">
        <v>73</v>
      </c>
    </row>
    <row r="1222" spans="1:2" x14ac:dyDescent="0.25">
      <c r="A1222" t="s">
        <v>2146</v>
      </c>
      <c r="B1222">
        <v>375</v>
      </c>
    </row>
    <row r="1223" spans="1:2" x14ac:dyDescent="0.25">
      <c r="A1223" t="s">
        <v>2147</v>
      </c>
      <c r="B1223">
        <v>0</v>
      </c>
    </row>
    <row r="1224" spans="1:2" x14ac:dyDescent="0.25">
      <c r="A1224" t="s">
        <v>2148</v>
      </c>
      <c r="B1224">
        <v>1982</v>
      </c>
    </row>
    <row r="1225" spans="1:2" x14ac:dyDescent="0.25">
      <c r="A1225" t="s">
        <v>2149</v>
      </c>
      <c r="B1225">
        <v>1773</v>
      </c>
    </row>
    <row r="1226" spans="1:2" x14ac:dyDescent="0.25">
      <c r="A1226" t="s">
        <v>2150</v>
      </c>
      <c r="B1226">
        <v>44</v>
      </c>
    </row>
    <row r="1227" spans="1:2" x14ac:dyDescent="0.25">
      <c r="A1227" t="s">
        <v>2151</v>
      </c>
      <c r="B1227">
        <v>24</v>
      </c>
    </row>
    <row r="1228" spans="1:2" x14ac:dyDescent="0.25">
      <c r="A1228" t="s">
        <v>2152</v>
      </c>
      <c r="B1228">
        <v>26</v>
      </c>
    </row>
    <row r="1229" spans="1:2" x14ac:dyDescent="0.25">
      <c r="A1229" t="s">
        <v>2153</v>
      </c>
      <c r="B1229">
        <v>205</v>
      </c>
    </row>
    <row r="1230" spans="1:2" x14ac:dyDescent="0.25">
      <c r="A1230" t="s">
        <v>2154</v>
      </c>
      <c r="B1230">
        <v>89</v>
      </c>
    </row>
    <row r="1231" spans="1:2" x14ac:dyDescent="0.25">
      <c r="A1231" t="s">
        <v>2155</v>
      </c>
      <c r="B1231">
        <v>49</v>
      </c>
    </row>
    <row r="1232" spans="1:2" x14ac:dyDescent="0.25">
      <c r="A1232" t="s">
        <v>2156</v>
      </c>
      <c r="B1232">
        <v>23</v>
      </c>
    </row>
    <row r="1233" spans="1:2" x14ac:dyDescent="0.25">
      <c r="A1233" t="s">
        <v>2157</v>
      </c>
      <c r="B1233">
        <v>13</v>
      </c>
    </row>
    <row r="1234" spans="1:2" x14ac:dyDescent="0.25">
      <c r="A1234" t="s">
        <v>2158</v>
      </c>
      <c r="B1234">
        <v>53</v>
      </c>
    </row>
    <row r="1235" spans="1:2" x14ac:dyDescent="0.25">
      <c r="A1235" t="s">
        <v>2159</v>
      </c>
      <c r="B1235">
        <v>27</v>
      </c>
    </row>
    <row r="1236" spans="1:2" x14ac:dyDescent="0.25">
      <c r="A1236" t="s">
        <v>10947</v>
      </c>
      <c r="B1236">
        <v>-999</v>
      </c>
    </row>
    <row r="1237" spans="1:2" x14ac:dyDescent="0.25">
      <c r="A1237" t="s">
        <v>2160</v>
      </c>
      <c r="B1237">
        <v>39</v>
      </c>
    </row>
    <row r="1238" spans="1:2" x14ac:dyDescent="0.25">
      <c r="A1238" t="s">
        <v>2161</v>
      </c>
      <c r="B1238">
        <v>1</v>
      </c>
    </row>
    <row r="1239" spans="1:2" x14ac:dyDescent="0.25">
      <c r="A1239" t="s">
        <v>2162</v>
      </c>
      <c r="B1239">
        <v>97</v>
      </c>
    </row>
    <row r="1240" spans="1:2" x14ac:dyDescent="0.25">
      <c r="A1240" t="s">
        <v>2163</v>
      </c>
      <c r="B1240">
        <v>16</v>
      </c>
    </row>
    <row r="1241" spans="1:2" x14ac:dyDescent="0.25">
      <c r="A1241" t="s">
        <v>2164</v>
      </c>
      <c r="B1241">
        <v>6</v>
      </c>
    </row>
    <row r="1242" spans="1:2" x14ac:dyDescent="0.25">
      <c r="A1242" t="s">
        <v>2165</v>
      </c>
      <c r="B1242">
        <v>4</v>
      </c>
    </row>
    <row r="1243" spans="1:2" x14ac:dyDescent="0.25">
      <c r="A1243" t="s">
        <v>2166</v>
      </c>
      <c r="B1243">
        <v>163</v>
      </c>
    </row>
    <row r="1244" spans="1:2" x14ac:dyDescent="0.25">
      <c r="A1244" t="s">
        <v>2167</v>
      </c>
      <c r="B1244">
        <v>2</v>
      </c>
    </row>
    <row r="1245" spans="1:2" x14ac:dyDescent="0.25">
      <c r="A1245" t="s">
        <v>2168</v>
      </c>
      <c r="B1245">
        <v>8</v>
      </c>
    </row>
    <row r="1246" spans="1:2" x14ac:dyDescent="0.25">
      <c r="A1246" t="s">
        <v>2169</v>
      </c>
      <c r="B1246">
        <v>3</v>
      </c>
    </row>
    <row r="1247" spans="1:2" x14ac:dyDescent="0.25">
      <c r="A1247" t="s">
        <v>2170</v>
      </c>
      <c r="B1247">
        <v>18</v>
      </c>
    </row>
    <row r="1248" spans="1:2" x14ac:dyDescent="0.25">
      <c r="A1248" t="s">
        <v>2171</v>
      </c>
      <c r="B1248">
        <v>7</v>
      </c>
    </row>
    <row r="1249" spans="1:2" x14ac:dyDescent="0.25">
      <c r="A1249" t="s">
        <v>2172</v>
      </c>
      <c r="B1249">
        <v>54</v>
      </c>
    </row>
    <row r="1250" spans="1:2" x14ac:dyDescent="0.25">
      <c r="A1250" t="s">
        <v>2173</v>
      </c>
      <c r="B1250">
        <v>24</v>
      </c>
    </row>
    <row r="1251" spans="1:2" x14ac:dyDescent="0.25">
      <c r="A1251" t="s">
        <v>2174</v>
      </c>
      <c r="B1251">
        <v>5</v>
      </c>
    </row>
    <row r="1252" spans="1:2" x14ac:dyDescent="0.25">
      <c r="A1252" t="s">
        <v>2175</v>
      </c>
      <c r="B1252">
        <v>5</v>
      </c>
    </row>
    <row r="1253" spans="1:2" x14ac:dyDescent="0.25">
      <c r="A1253" t="s">
        <v>2176</v>
      </c>
      <c r="B1253">
        <v>0</v>
      </c>
    </row>
    <row r="1254" spans="1:2" x14ac:dyDescent="0.25">
      <c r="A1254" t="s">
        <v>2177</v>
      </c>
      <c r="B1254">
        <v>0</v>
      </c>
    </row>
    <row r="1255" spans="1:2" x14ac:dyDescent="0.25">
      <c r="A1255" t="s">
        <v>2178</v>
      </c>
      <c r="B1255">
        <v>0</v>
      </c>
    </row>
    <row r="1256" spans="1:2" x14ac:dyDescent="0.25">
      <c r="A1256" t="s">
        <v>2179</v>
      </c>
      <c r="B1256">
        <v>0</v>
      </c>
    </row>
    <row r="1257" spans="1:2" x14ac:dyDescent="0.25">
      <c r="A1257" t="s">
        <v>2180</v>
      </c>
      <c r="B1257">
        <v>0</v>
      </c>
    </row>
    <row r="1258" spans="1:2" x14ac:dyDescent="0.25">
      <c r="A1258" t="s">
        <v>2181</v>
      </c>
      <c r="B1258">
        <v>0</v>
      </c>
    </row>
    <row r="1259" spans="1:2" x14ac:dyDescent="0.25">
      <c r="A1259" t="s">
        <v>2182</v>
      </c>
      <c r="B1259">
        <v>0</v>
      </c>
    </row>
    <row r="1260" spans="1:2" x14ac:dyDescent="0.25">
      <c r="A1260" t="s">
        <v>2183</v>
      </c>
      <c r="B1260">
        <v>5</v>
      </c>
    </row>
    <row r="1261" spans="1:2" x14ac:dyDescent="0.25">
      <c r="A1261" t="s">
        <v>2184</v>
      </c>
      <c r="B1261">
        <v>0</v>
      </c>
    </row>
    <row r="1262" spans="1:2" x14ac:dyDescent="0.25">
      <c r="A1262" t="s">
        <v>2185</v>
      </c>
      <c r="B1262">
        <v>0</v>
      </c>
    </row>
    <row r="1263" spans="1:2" x14ac:dyDescent="0.25">
      <c r="A1263" t="s">
        <v>2186</v>
      </c>
      <c r="B1263">
        <v>0</v>
      </c>
    </row>
    <row r="1264" spans="1:2" x14ac:dyDescent="0.25">
      <c r="A1264" t="s">
        <v>2187</v>
      </c>
      <c r="B1264">
        <v>0</v>
      </c>
    </row>
    <row r="1265" spans="1:2" x14ac:dyDescent="0.25">
      <c r="A1265" t="s">
        <v>2188</v>
      </c>
      <c r="B1265">
        <v>0</v>
      </c>
    </row>
    <row r="1266" spans="1:2" x14ac:dyDescent="0.25">
      <c r="A1266" t="s">
        <v>2189</v>
      </c>
      <c r="B1266">
        <v>0</v>
      </c>
    </row>
    <row r="1267" spans="1:2" x14ac:dyDescent="0.25">
      <c r="A1267" t="s">
        <v>2190</v>
      </c>
      <c r="B1267">
        <v>0</v>
      </c>
    </row>
    <row r="1268" spans="1:2" x14ac:dyDescent="0.25">
      <c r="A1268" t="s">
        <v>2191</v>
      </c>
      <c r="B1268">
        <v>0</v>
      </c>
    </row>
    <row r="1269" spans="1:2" x14ac:dyDescent="0.25">
      <c r="A1269" t="s">
        <v>2192</v>
      </c>
      <c r="B1269">
        <v>0</v>
      </c>
    </row>
    <row r="1270" spans="1:2" x14ac:dyDescent="0.25">
      <c r="A1270" t="s">
        <v>2193</v>
      </c>
      <c r="B1270">
        <v>0</v>
      </c>
    </row>
    <row r="1271" spans="1:2" x14ac:dyDescent="0.25">
      <c r="A1271" t="s">
        <v>2194</v>
      </c>
      <c r="B1271">
        <v>5</v>
      </c>
    </row>
    <row r="1272" spans="1:2" x14ac:dyDescent="0.25">
      <c r="A1272" t="s">
        <v>2195</v>
      </c>
      <c r="B1272">
        <v>45</v>
      </c>
    </row>
    <row r="1273" spans="1:2" x14ac:dyDescent="0.25">
      <c r="A1273" t="s">
        <v>2196</v>
      </c>
      <c r="B1273">
        <v>32</v>
      </c>
    </row>
    <row r="1274" spans="1:2" x14ac:dyDescent="0.25">
      <c r="A1274" t="s">
        <v>2197</v>
      </c>
      <c r="B1274">
        <v>10</v>
      </c>
    </row>
    <row r="1275" spans="1:2" x14ac:dyDescent="0.25">
      <c r="A1275" t="s">
        <v>2198</v>
      </c>
      <c r="B1275">
        <v>3</v>
      </c>
    </row>
    <row r="1276" spans="1:2" x14ac:dyDescent="0.25">
      <c r="A1276" t="s">
        <v>2199</v>
      </c>
      <c r="B1276">
        <v>45</v>
      </c>
    </row>
    <row r="1277" spans="1:2" x14ac:dyDescent="0.25">
      <c r="A1277" t="s">
        <v>2200</v>
      </c>
      <c r="B1277">
        <v>45</v>
      </c>
    </row>
    <row r="1278" spans="1:2" x14ac:dyDescent="0.25">
      <c r="A1278" t="s">
        <v>2201</v>
      </c>
      <c r="B1278">
        <v>1</v>
      </c>
    </row>
    <row r="1279" spans="1:2" x14ac:dyDescent="0.25">
      <c r="A1279" t="s">
        <v>2202</v>
      </c>
      <c r="B1279">
        <v>1</v>
      </c>
    </row>
    <row r="1280" spans="1:2" x14ac:dyDescent="0.25">
      <c r="A1280" t="s">
        <v>2203</v>
      </c>
      <c r="B1280">
        <v>-999</v>
      </c>
    </row>
    <row r="1281" spans="1:2" x14ac:dyDescent="0.25">
      <c r="A1281" t="s">
        <v>2204</v>
      </c>
      <c r="B1281">
        <v>-999</v>
      </c>
    </row>
    <row r="1282" spans="1:2" x14ac:dyDescent="0.25">
      <c r="A1282" t="s">
        <v>2205</v>
      </c>
      <c r="B1282">
        <v>-999</v>
      </c>
    </row>
    <row r="1283" spans="1:2" x14ac:dyDescent="0.25">
      <c r="A1283" t="s">
        <v>2206</v>
      </c>
      <c r="B1283">
        <v>-999</v>
      </c>
    </row>
    <row r="1284" spans="1:2" x14ac:dyDescent="0.25">
      <c r="A1284" t="s">
        <v>10948</v>
      </c>
      <c r="B1284">
        <v>-999</v>
      </c>
    </row>
    <row r="1285" spans="1:2" x14ac:dyDescent="0.25">
      <c r="A1285" t="s">
        <v>2207</v>
      </c>
      <c r="B1285">
        <v>6589</v>
      </c>
    </row>
    <row r="1286" spans="1:2" x14ac:dyDescent="0.25">
      <c r="A1286" t="s">
        <v>2208</v>
      </c>
      <c r="B1286">
        <v>3575</v>
      </c>
    </row>
    <row r="1287" spans="1:2" x14ac:dyDescent="0.25">
      <c r="A1287" t="s">
        <v>2209</v>
      </c>
      <c r="B1287">
        <v>4302</v>
      </c>
    </row>
    <row r="1288" spans="1:2" x14ac:dyDescent="0.25">
      <c r="A1288" t="s">
        <v>2210</v>
      </c>
      <c r="B1288">
        <v>322</v>
      </c>
    </row>
    <row r="1289" spans="1:2" x14ac:dyDescent="0.25">
      <c r="A1289" t="s">
        <v>2211</v>
      </c>
      <c r="B1289">
        <v>75</v>
      </c>
    </row>
    <row r="1290" spans="1:2" x14ac:dyDescent="0.25">
      <c r="A1290" t="s">
        <v>2212</v>
      </c>
      <c r="B1290">
        <v>67</v>
      </c>
    </row>
    <row r="1291" spans="1:2" x14ac:dyDescent="0.25">
      <c r="A1291" t="s">
        <v>2213</v>
      </c>
      <c r="B1291">
        <v>114</v>
      </c>
    </row>
    <row r="1292" spans="1:2" x14ac:dyDescent="0.25">
      <c r="A1292" t="s">
        <v>2214</v>
      </c>
      <c r="B1292">
        <v>466</v>
      </c>
    </row>
    <row r="1293" spans="1:2" x14ac:dyDescent="0.25">
      <c r="A1293" t="s">
        <v>2215</v>
      </c>
      <c r="B1293">
        <v>584</v>
      </c>
    </row>
    <row r="1294" spans="1:2" x14ac:dyDescent="0.25">
      <c r="A1294" t="s">
        <v>2216</v>
      </c>
      <c r="B1294">
        <v>14</v>
      </c>
    </row>
    <row r="1295" spans="1:2" x14ac:dyDescent="0.25">
      <c r="A1295" t="s">
        <v>2217</v>
      </c>
      <c r="B1295">
        <v>2574</v>
      </c>
    </row>
    <row r="1296" spans="1:2" x14ac:dyDescent="0.25">
      <c r="A1296" t="s">
        <v>2218</v>
      </c>
      <c r="B1296">
        <v>257</v>
      </c>
    </row>
    <row r="1297" spans="1:2" x14ac:dyDescent="0.25">
      <c r="A1297" t="s">
        <v>2219</v>
      </c>
      <c r="B1297">
        <v>95</v>
      </c>
    </row>
    <row r="1298" spans="1:2" x14ac:dyDescent="0.25">
      <c r="A1298" t="s">
        <v>2220</v>
      </c>
      <c r="B1298">
        <v>116</v>
      </c>
    </row>
    <row r="1299" spans="1:2" x14ac:dyDescent="0.25">
      <c r="A1299" t="s">
        <v>2221</v>
      </c>
      <c r="B1299">
        <v>0</v>
      </c>
    </row>
    <row r="1300" spans="1:2" x14ac:dyDescent="0.25">
      <c r="A1300" t="s">
        <v>2222</v>
      </c>
      <c r="B1300">
        <v>38</v>
      </c>
    </row>
    <row r="1301" spans="1:2" x14ac:dyDescent="0.25">
      <c r="A1301" t="s">
        <v>2223</v>
      </c>
      <c r="B1301">
        <v>2</v>
      </c>
    </row>
    <row r="1302" spans="1:2" x14ac:dyDescent="0.25">
      <c r="A1302" t="s">
        <v>2224</v>
      </c>
      <c r="B1302">
        <v>124</v>
      </c>
    </row>
    <row r="1303" spans="1:2" x14ac:dyDescent="0.25">
      <c r="A1303" t="s">
        <v>2225</v>
      </c>
      <c r="B1303">
        <v>0</v>
      </c>
    </row>
    <row r="1304" spans="1:2" x14ac:dyDescent="0.25">
      <c r="A1304" t="s">
        <v>2226</v>
      </c>
      <c r="B1304">
        <v>1186</v>
      </c>
    </row>
    <row r="1305" spans="1:2" x14ac:dyDescent="0.25">
      <c r="A1305" t="s">
        <v>2227</v>
      </c>
      <c r="B1305">
        <v>555</v>
      </c>
    </row>
    <row r="1306" spans="1:2" x14ac:dyDescent="0.25">
      <c r="A1306" t="s">
        <v>2228</v>
      </c>
      <c r="B1306">
        <v>6589</v>
      </c>
    </row>
    <row r="1307" spans="1:2" x14ac:dyDescent="0.25">
      <c r="A1307" t="s">
        <v>2229</v>
      </c>
      <c r="B1307">
        <v>0</v>
      </c>
    </row>
    <row r="1308" spans="1:2" x14ac:dyDescent="0.25">
      <c r="A1308" t="s">
        <v>2230</v>
      </c>
      <c r="B1308">
        <v>0</v>
      </c>
    </row>
    <row r="1309" spans="1:2" x14ac:dyDescent="0.25">
      <c r="A1309" t="s">
        <v>2231</v>
      </c>
      <c r="B1309">
        <v>963</v>
      </c>
    </row>
    <row r="1310" spans="1:2" x14ac:dyDescent="0.25">
      <c r="A1310" t="s">
        <v>2232</v>
      </c>
      <c r="B1310">
        <v>963</v>
      </c>
    </row>
    <row r="1311" spans="1:2" x14ac:dyDescent="0.25">
      <c r="A1311" t="s">
        <v>2233</v>
      </c>
      <c r="B1311">
        <v>544</v>
      </c>
    </row>
    <row r="1312" spans="1:2" x14ac:dyDescent="0.25">
      <c r="A1312" t="s">
        <v>2234</v>
      </c>
      <c r="B1312">
        <v>115</v>
      </c>
    </row>
    <row r="1313" spans="1:2" x14ac:dyDescent="0.25">
      <c r="A1313" t="s">
        <v>2235</v>
      </c>
      <c r="B1313">
        <v>304</v>
      </c>
    </row>
    <row r="1314" spans="1:2" x14ac:dyDescent="0.25">
      <c r="A1314" t="s">
        <v>2236</v>
      </c>
      <c r="B1314">
        <v>963</v>
      </c>
    </row>
    <row r="1315" spans="1:2" x14ac:dyDescent="0.25">
      <c r="A1315" t="s">
        <v>2237</v>
      </c>
      <c r="B1315">
        <v>927</v>
      </c>
    </row>
    <row r="1316" spans="1:2" x14ac:dyDescent="0.25">
      <c r="A1316" t="s">
        <v>2238</v>
      </c>
      <c r="B1316">
        <v>912</v>
      </c>
    </row>
    <row r="1317" spans="1:2" x14ac:dyDescent="0.25">
      <c r="A1317" t="s">
        <v>2239</v>
      </c>
      <c r="B1317">
        <v>-999</v>
      </c>
    </row>
    <row r="1318" spans="1:2" x14ac:dyDescent="0.25">
      <c r="A1318" t="s">
        <v>2240</v>
      </c>
      <c r="B1318">
        <v>-999</v>
      </c>
    </row>
    <row r="1319" spans="1:2" x14ac:dyDescent="0.25">
      <c r="A1319" t="s">
        <v>2241</v>
      </c>
      <c r="B1319">
        <v>-999</v>
      </c>
    </row>
    <row r="1320" spans="1:2" x14ac:dyDescent="0.25">
      <c r="A1320" t="s">
        <v>2242</v>
      </c>
      <c r="B1320">
        <v>-999</v>
      </c>
    </row>
    <row r="1321" spans="1:2" x14ac:dyDescent="0.25">
      <c r="A1321" t="s">
        <v>2243</v>
      </c>
      <c r="B1321">
        <v>-999</v>
      </c>
    </row>
    <row r="1322" spans="1:2" x14ac:dyDescent="0.25">
      <c r="A1322" t="s">
        <v>2244</v>
      </c>
      <c r="B1322">
        <v>-999</v>
      </c>
    </row>
    <row r="1323" spans="1:2" x14ac:dyDescent="0.25">
      <c r="A1323" t="s">
        <v>2245</v>
      </c>
      <c r="B1323">
        <v>740</v>
      </c>
    </row>
    <row r="1324" spans="1:2" x14ac:dyDescent="0.25">
      <c r="A1324" t="s">
        <v>2246</v>
      </c>
      <c r="B1324">
        <v>8</v>
      </c>
    </row>
    <row r="1325" spans="1:2" x14ac:dyDescent="0.25">
      <c r="A1325" t="s">
        <v>2247</v>
      </c>
      <c r="B1325">
        <v>0</v>
      </c>
    </row>
    <row r="1326" spans="1:2" x14ac:dyDescent="0.25">
      <c r="A1326" t="s">
        <v>2248</v>
      </c>
      <c r="B1326">
        <v>4</v>
      </c>
    </row>
    <row r="1327" spans="1:2" x14ac:dyDescent="0.25">
      <c r="A1327" t="s">
        <v>2249</v>
      </c>
      <c r="B1327">
        <v>4</v>
      </c>
    </row>
    <row r="1328" spans="1:2" x14ac:dyDescent="0.25">
      <c r="A1328" t="s">
        <v>2250</v>
      </c>
      <c r="B1328">
        <v>8</v>
      </c>
    </row>
    <row r="1329" spans="1:2" x14ac:dyDescent="0.25">
      <c r="A1329" t="s">
        <v>2251</v>
      </c>
      <c r="B1329">
        <v>778</v>
      </c>
    </row>
    <row r="1330" spans="1:2" x14ac:dyDescent="0.25">
      <c r="A1330" t="s">
        <v>2252</v>
      </c>
      <c r="B1330">
        <v>65</v>
      </c>
    </row>
    <row r="1331" spans="1:2" x14ac:dyDescent="0.25">
      <c r="A1331" t="s">
        <v>10949</v>
      </c>
      <c r="B1331">
        <v>-999</v>
      </c>
    </row>
    <row r="1332" spans="1:2" x14ac:dyDescent="0.25">
      <c r="A1332" t="s">
        <v>2253</v>
      </c>
      <c r="B1332">
        <v>1151</v>
      </c>
    </row>
    <row r="1333" spans="1:2" x14ac:dyDescent="0.25">
      <c r="A1333" t="s">
        <v>2254</v>
      </c>
      <c r="B1333">
        <v>315</v>
      </c>
    </row>
    <row r="1334" spans="1:2" x14ac:dyDescent="0.25">
      <c r="A1334" t="s">
        <v>2255</v>
      </c>
      <c r="B1334">
        <v>654</v>
      </c>
    </row>
    <row r="1335" spans="1:2" x14ac:dyDescent="0.25">
      <c r="A1335" t="s">
        <v>2256</v>
      </c>
      <c r="B1335">
        <v>126</v>
      </c>
    </row>
    <row r="1336" spans="1:2" x14ac:dyDescent="0.25">
      <c r="A1336" t="s">
        <v>2257</v>
      </c>
      <c r="B1336">
        <v>56</v>
      </c>
    </row>
    <row r="1337" spans="1:2" x14ac:dyDescent="0.25">
      <c r="A1337" t="s">
        <v>2258</v>
      </c>
      <c r="B1337">
        <v>1151</v>
      </c>
    </row>
    <row r="1338" spans="1:2" x14ac:dyDescent="0.25">
      <c r="A1338" t="s">
        <v>2259</v>
      </c>
      <c r="B1338">
        <v>285</v>
      </c>
    </row>
    <row r="1339" spans="1:2" x14ac:dyDescent="0.25">
      <c r="A1339" t="s">
        <v>2260</v>
      </c>
      <c r="B1339">
        <v>427</v>
      </c>
    </row>
    <row r="1340" spans="1:2" x14ac:dyDescent="0.25">
      <c r="A1340" t="s">
        <v>2261</v>
      </c>
      <c r="B1340">
        <v>95</v>
      </c>
    </row>
    <row r="1341" spans="1:2" x14ac:dyDescent="0.25">
      <c r="A1341" t="s">
        <v>2262</v>
      </c>
      <c r="B1341">
        <v>0</v>
      </c>
    </row>
    <row r="1342" spans="1:2" x14ac:dyDescent="0.25">
      <c r="A1342" t="s">
        <v>2263</v>
      </c>
      <c r="B1342">
        <v>807</v>
      </c>
    </row>
    <row r="1343" spans="1:2" x14ac:dyDescent="0.25">
      <c r="A1343" t="s">
        <v>2264</v>
      </c>
      <c r="B1343">
        <v>84</v>
      </c>
    </row>
    <row r="1344" spans="1:2" x14ac:dyDescent="0.25">
      <c r="A1344" t="s">
        <v>2265</v>
      </c>
      <c r="B1344">
        <v>136</v>
      </c>
    </row>
    <row r="1345" spans="1:2" x14ac:dyDescent="0.25">
      <c r="A1345" t="s">
        <v>2266</v>
      </c>
      <c r="B1345">
        <v>585</v>
      </c>
    </row>
    <row r="1346" spans="1:2" x14ac:dyDescent="0.25">
      <c r="A1346" t="s">
        <v>2267</v>
      </c>
      <c r="B1346">
        <v>161</v>
      </c>
    </row>
    <row r="1347" spans="1:2" x14ac:dyDescent="0.25">
      <c r="A1347" t="s">
        <v>2268</v>
      </c>
      <c r="B1347">
        <v>14</v>
      </c>
    </row>
    <row r="1348" spans="1:2" x14ac:dyDescent="0.25">
      <c r="A1348" t="s">
        <v>2269</v>
      </c>
      <c r="B1348">
        <v>14</v>
      </c>
    </row>
    <row r="1349" spans="1:2" x14ac:dyDescent="0.25">
      <c r="A1349" t="s">
        <v>2270</v>
      </c>
      <c r="B1349">
        <v>3</v>
      </c>
    </row>
    <row r="1350" spans="1:2" x14ac:dyDescent="0.25">
      <c r="A1350" t="s">
        <v>2271</v>
      </c>
      <c r="B1350">
        <v>6</v>
      </c>
    </row>
    <row r="1351" spans="1:2" x14ac:dyDescent="0.25">
      <c r="A1351" t="s">
        <v>2272</v>
      </c>
      <c r="B1351">
        <v>2</v>
      </c>
    </row>
    <row r="1352" spans="1:2" x14ac:dyDescent="0.25">
      <c r="A1352" t="s">
        <v>2273</v>
      </c>
      <c r="B1352">
        <v>39</v>
      </c>
    </row>
    <row r="1353" spans="1:2" x14ac:dyDescent="0.25">
      <c r="A1353" t="s">
        <v>2274</v>
      </c>
      <c r="B1353">
        <v>3</v>
      </c>
    </row>
    <row r="1354" spans="1:2" x14ac:dyDescent="0.25">
      <c r="A1354" t="s">
        <v>2275</v>
      </c>
      <c r="B1354">
        <v>6</v>
      </c>
    </row>
    <row r="1355" spans="1:2" x14ac:dyDescent="0.25">
      <c r="A1355" t="s">
        <v>2276</v>
      </c>
      <c r="B1355">
        <v>1</v>
      </c>
    </row>
    <row r="1356" spans="1:2" x14ac:dyDescent="0.25">
      <c r="A1356" t="s">
        <v>2277</v>
      </c>
      <c r="B1356">
        <v>0</v>
      </c>
    </row>
    <row r="1357" spans="1:2" x14ac:dyDescent="0.25">
      <c r="A1357" t="s">
        <v>2278</v>
      </c>
      <c r="B1357">
        <v>1</v>
      </c>
    </row>
    <row r="1358" spans="1:2" x14ac:dyDescent="0.25">
      <c r="A1358" t="s">
        <v>2279</v>
      </c>
      <c r="B1358">
        <v>11</v>
      </c>
    </row>
    <row r="1359" spans="1:2" x14ac:dyDescent="0.25">
      <c r="A1359" t="s">
        <v>2280</v>
      </c>
      <c r="B1359">
        <v>1</v>
      </c>
    </row>
    <row r="1360" spans="1:2" x14ac:dyDescent="0.25">
      <c r="A1360" t="s">
        <v>2281</v>
      </c>
      <c r="B1360">
        <v>1</v>
      </c>
    </row>
    <row r="1361" spans="1:2" x14ac:dyDescent="0.25">
      <c r="A1361" t="s">
        <v>2282</v>
      </c>
      <c r="B1361">
        <v>1</v>
      </c>
    </row>
    <row r="1362" spans="1:2" x14ac:dyDescent="0.25">
      <c r="A1362" t="s">
        <v>2283</v>
      </c>
      <c r="B1362">
        <v>5</v>
      </c>
    </row>
    <row r="1363" spans="1:2" x14ac:dyDescent="0.25">
      <c r="A1363" t="s">
        <v>2284</v>
      </c>
      <c r="B1363">
        <v>0</v>
      </c>
    </row>
    <row r="1364" spans="1:2" x14ac:dyDescent="0.25">
      <c r="A1364" t="s">
        <v>2285</v>
      </c>
      <c r="B1364">
        <v>8</v>
      </c>
    </row>
    <row r="1365" spans="1:2" x14ac:dyDescent="0.25">
      <c r="A1365" t="s">
        <v>2286</v>
      </c>
      <c r="B1365">
        <v>11</v>
      </c>
    </row>
    <row r="1366" spans="1:2" x14ac:dyDescent="0.25">
      <c r="A1366" t="s">
        <v>2287</v>
      </c>
      <c r="B1366">
        <v>27</v>
      </c>
    </row>
    <row r="1367" spans="1:2" x14ac:dyDescent="0.25">
      <c r="A1367" t="s">
        <v>2288</v>
      </c>
      <c r="B1367">
        <v>27</v>
      </c>
    </row>
    <row r="1368" spans="1:2" x14ac:dyDescent="0.25">
      <c r="A1368" t="s">
        <v>2289</v>
      </c>
      <c r="B1368">
        <v>16</v>
      </c>
    </row>
    <row r="1369" spans="1:2" x14ac:dyDescent="0.25">
      <c r="A1369" t="s">
        <v>2290</v>
      </c>
      <c r="B1369">
        <v>1</v>
      </c>
    </row>
    <row r="1370" spans="1:2" x14ac:dyDescent="0.25">
      <c r="A1370" t="s">
        <v>2291</v>
      </c>
      <c r="B1370">
        <v>82</v>
      </c>
    </row>
    <row r="1371" spans="1:2" x14ac:dyDescent="0.25">
      <c r="A1371" t="s">
        <v>2292</v>
      </c>
      <c r="B1371">
        <v>0</v>
      </c>
    </row>
    <row r="1372" spans="1:2" x14ac:dyDescent="0.25">
      <c r="A1372" t="s">
        <v>2293</v>
      </c>
      <c r="B1372">
        <v>0</v>
      </c>
    </row>
    <row r="1373" spans="1:2" x14ac:dyDescent="0.25">
      <c r="A1373" t="s">
        <v>2294</v>
      </c>
      <c r="B1373">
        <v>0</v>
      </c>
    </row>
    <row r="1374" spans="1:2" x14ac:dyDescent="0.25">
      <c r="A1374" t="s">
        <v>2295</v>
      </c>
      <c r="B1374">
        <v>0</v>
      </c>
    </row>
    <row r="1375" spans="1:2" x14ac:dyDescent="0.25">
      <c r="A1375" t="s">
        <v>2296</v>
      </c>
      <c r="B1375">
        <v>0</v>
      </c>
    </row>
    <row r="1376" spans="1:2" x14ac:dyDescent="0.25">
      <c r="A1376" t="s">
        <v>2297</v>
      </c>
      <c r="B1376">
        <v>0</v>
      </c>
    </row>
    <row r="1377" spans="1:2" x14ac:dyDescent="0.25">
      <c r="A1377" t="s">
        <v>2298</v>
      </c>
      <c r="B1377">
        <v>0</v>
      </c>
    </row>
    <row r="1378" spans="1:2" x14ac:dyDescent="0.25">
      <c r="A1378" t="s">
        <v>2299</v>
      </c>
      <c r="B1378">
        <v>0</v>
      </c>
    </row>
    <row r="1379" spans="1:2" x14ac:dyDescent="0.25">
      <c r="A1379" t="s">
        <v>2300</v>
      </c>
      <c r="B1379">
        <v>0</v>
      </c>
    </row>
    <row r="1380" spans="1:2" x14ac:dyDescent="0.25">
      <c r="A1380" t="s">
        <v>2301</v>
      </c>
      <c r="B1380">
        <v>0</v>
      </c>
    </row>
    <row r="1381" spans="1:2" x14ac:dyDescent="0.25">
      <c r="A1381" t="s">
        <v>2302</v>
      </c>
      <c r="B1381">
        <v>0</v>
      </c>
    </row>
    <row r="1382" spans="1:2" x14ac:dyDescent="0.25">
      <c r="A1382" t="s">
        <v>2303</v>
      </c>
      <c r="B1382">
        <v>0</v>
      </c>
    </row>
    <row r="1383" spans="1:2" x14ac:dyDescent="0.25">
      <c r="A1383" t="s">
        <v>2304</v>
      </c>
      <c r="B1383">
        <v>3</v>
      </c>
    </row>
    <row r="1384" spans="1:2" x14ac:dyDescent="0.25">
      <c r="A1384" t="s">
        <v>2305</v>
      </c>
      <c r="B1384">
        <v>0</v>
      </c>
    </row>
    <row r="1385" spans="1:2" x14ac:dyDescent="0.25">
      <c r="A1385" t="s">
        <v>2306</v>
      </c>
      <c r="B1385">
        <v>0</v>
      </c>
    </row>
    <row r="1386" spans="1:2" x14ac:dyDescent="0.25">
      <c r="A1386" t="s">
        <v>2307</v>
      </c>
      <c r="B1386">
        <v>0</v>
      </c>
    </row>
    <row r="1387" spans="1:2" x14ac:dyDescent="0.25">
      <c r="A1387" t="s">
        <v>2308</v>
      </c>
      <c r="B1387">
        <v>0</v>
      </c>
    </row>
    <row r="1388" spans="1:2" x14ac:dyDescent="0.25">
      <c r="A1388" t="s">
        <v>2309</v>
      </c>
      <c r="B1388">
        <v>3</v>
      </c>
    </row>
    <row r="1389" spans="1:2" x14ac:dyDescent="0.25">
      <c r="A1389" t="s">
        <v>2310</v>
      </c>
      <c r="B1389">
        <v>1</v>
      </c>
    </row>
    <row r="1390" spans="1:2" x14ac:dyDescent="0.25">
      <c r="A1390" t="s">
        <v>2311</v>
      </c>
      <c r="B1390">
        <v>1</v>
      </c>
    </row>
    <row r="1391" spans="1:2" x14ac:dyDescent="0.25">
      <c r="A1391" t="s">
        <v>2312</v>
      </c>
      <c r="B1391">
        <v>3</v>
      </c>
    </row>
    <row r="1392" spans="1:2" x14ac:dyDescent="0.25">
      <c r="A1392" t="s">
        <v>2313</v>
      </c>
      <c r="B1392">
        <v>2</v>
      </c>
    </row>
    <row r="1393" spans="1:2" x14ac:dyDescent="0.25">
      <c r="A1393" t="s">
        <v>2314</v>
      </c>
      <c r="B1393">
        <v>0</v>
      </c>
    </row>
    <row r="1394" spans="1:2" x14ac:dyDescent="0.25">
      <c r="A1394" t="s">
        <v>2315</v>
      </c>
      <c r="B1394">
        <v>7</v>
      </c>
    </row>
    <row r="1395" spans="1:2" x14ac:dyDescent="0.25">
      <c r="A1395" t="s">
        <v>2316</v>
      </c>
      <c r="B1395">
        <v>0</v>
      </c>
    </row>
    <row r="1396" spans="1:2" x14ac:dyDescent="0.25">
      <c r="A1396" t="s">
        <v>2317</v>
      </c>
      <c r="B1396">
        <v>0</v>
      </c>
    </row>
    <row r="1397" spans="1:2" x14ac:dyDescent="0.25">
      <c r="A1397" t="s">
        <v>2318</v>
      </c>
      <c r="B1397">
        <v>0</v>
      </c>
    </row>
    <row r="1398" spans="1:2" x14ac:dyDescent="0.25">
      <c r="A1398" t="s">
        <v>2319</v>
      </c>
      <c r="B1398">
        <v>0</v>
      </c>
    </row>
    <row r="1399" spans="1:2" x14ac:dyDescent="0.25">
      <c r="A1399" t="s">
        <v>2320</v>
      </c>
      <c r="B1399">
        <v>0</v>
      </c>
    </row>
    <row r="1400" spans="1:2" x14ac:dyDescent="0.25">
      <c r="A1400" t="s">
        <v>2321</v>
      </c>
      <c r="B1400">
        <v>0</v>
      </c>
    </row>
    <row r="1401" spans="1:2" x14ac:dyDescent="0.25">
      <c r="A1401" t="s">
        <v>2322</v>
      </c>
      <c r="B1401">
        <v>33</v>
      </c>
    </row>
    <row r="1402" spans="1:2" x14ac:dyDescent="0.25">
      <c r="A1402" t="s">
        <v>2323</v>
      </c>
      <c r="B1402">
        <v>49</v>
      </c>
    </row>
    <row r="1403" spans="1:2" x14ac:dyDescent="0.25">
      <c r="A1403" t="s">
        <v>2324</v>
      </c>
      <c r="B1403">
        <v>35</v>
      </c>
    </row>
    <row r="1404" spans="1:2" x14ac:dyDescent="0.25">
      <c r="A1404" t="s">
        <v>2325</v>
      </c>
      <c r="B1404">
        <v>29</v>
      </c>
    </row>
    <row r="1405" spans="1:2" x14ac:dyDescent="0.25">
      <c r="A1405" t="s">
        <v>2326</v>
      </c>
      <c r="B1405">
        <v>4</v>
      </c>
    </row>
    <row r="1406" spans="1:2" x14ac:dyDescent="0.25">
      <c r="A1406" t="s">
        <v>2327</v>
      </c>
      <c r="B1406">
        <v>150</v>
      </c>
    </row>
    <row r="1407" spans="1:2" x14ac:dyDescent="0.25">
      <c r="A1407" t="s">
        <v>2328</v>
      </c>
      <c r="B1407">
        <v>11</v>
      </c>
    </row>
    <row r="1408" spans="1:2" x14ac:dyDescent="0.25">
      <c r="A1408" t="s">
        <v>2329</v>
      </c>
      <c r="B1408">
        <v>0</v>
      </c>
    </row>
    <row r="1409" spans="1:2" x14ac:dyDescent="0.25">
      <c r="A1409" t="s">
        <v>2330</v>
      </c>
      <c r="B1409">
        <v>10</v>
      </c>
    </row>
    <row r="1410" spans="1:2" x14ac:dyDescent="0.25">
      <c r="A1410" t="s">
        <v>2331</v>
      </c>
      <c r="B1410">
        <v>86</v>
      </c>
    </row>
    <row r="1411" spans="1:2" x14ac:dyDescent="0.25">
      <c r="A1411" t="s">
        <v>2332</v>
      </c>
      <c r="B1411">
        <v>83</v>
      </c>
    </row>
    <row r="1412" spans="1:2" x14ac:dyDescent="0.25">
      <c r="A1412" t="s">
        <v>2333</v>
      </c>
      <c r="B1412">
        <v>151</v>
      </c>
    </row>
    <row r="1413" spans="1:2" x14ac:dyDescent="0.25">
      <c r="A1413" t="s">
        <v>2334</v>
      </c>
      <c r="B1413">
        <v>102</v>
      </c>
    </row>
    <row r="1414" spans="1:2" x14ac:dyDescent="0.25">
      <c r="A1414" t="s">
        <v>2335</v>
      </c>
      <c r="B1414">
        <v>3652</v>
      </c>
    </row>
    <row r="1415" spans="1:2" x14ac:dyDescent="0.25">
      <c r="A1415" t="s">
        <v>2336</v>
      </c>
      <c r="B1415">
        <v>3403</v>
      </c>
    </row>
    <row r="1416" spans="1:2" x14ac:dyDescent="0.25">
      <c r="A1416" t="s">
        <v>2337</v>
      </c>
      <c r="B1416">
        <v>100</v>
      </c>
    </row>
    <row r="1417" spans="1:2" x14ac:dyDescent="0.25">
      <c r="A1417" t="s">
        <v>2338</v>
      </c>
      <c r="B1417">
        <v>64</v>
      </c>
    </row>
    <row r="1418" spans="1:2" x14ac:dyDescent="0.25">
      <c r="A1418" t="s">
        <v>10950</v>
      </c>
      <c r="B1418">
        <v>-999</v>
      </c>
    </row>
    <row r="1419" spans="1:2" x14ac:dyDescent="0.25">
      <c r="A1419" t="s">
        <v>10951</v>
      </c>
      <c r="B1419">
        <v>-999</v>
      </c>
    </row>
    <row r="1420" spans="1:2" x14ac:dyDescent="0.25">
      <c r="A1420" t="s">
        <v>2339</v>
      </c>
      <c r="B1420">
        <v>69</v>
      </c>
    </row>
    <row r="1421" spans="1:2" x14ac:dyDescent="0.25">
      <c r="A1421" t="s">
        <v>2340</v>
      </c>
      <c r="B1421">
        <v>136</v>
      </c>
    </row>
    <row r="1422" spans="1:2" x14ac:dyDescent="0.25">
      <c r="A1422" t="s">
        <v>2341</v>
      </c>
      <c r="B1422">
        <v>140</v>
      </c>
    </row>
    <row r="1423" spans="1:2" x14ac:dyDescent="0.25">
      <c r="A1423" t="s">
        <v>2342</v>
      </c>
      <c r="B1423">
        <v>33</v>
      </c>
    </row>
    <row r="1424" spans="1:2" x14ac:dyDescent="0.25">
      <c r="A1424" t="s">
        <v>2343</v>
      </c>
      <c r="B1424">
        <v>309</v>
      </c>
    </row>
    <row r="1425" spans="1:2" x14ac:dyDescent="0.25">
      <c r="A1425" t="s">
        <v>2344</v>
      </c>
      <c r="B1425">
        <v>38542</v>
      </c>
    </row>
    <row r="1426" spans="1:2" x14ac:dyDescent="0.25">
      <c r="A1426" t="s">
        <v>2345</v>
      </c>
      <c r="B1426">
        <v>161</v>
      </c>
    </row>
    <row r="1427" spans="1:2" x14ac:dyDescent="0.25">
      <c r="A1427" t="s">
        <v>2346</v>
      </c>
      <c r="B1427">
        <v>15</v>
      </c>
    </row>
    <row r="1428" spans="1:2" x14ac:dyDescent="0.25">
      <c r="A1428" t="s">
        <v>2347</v>
      </c>
      <c r="B1428">
        <v>58</v>
      </c>
    </row>
    <row r="1429" spans="1:2" x14ac:dyDescent="0.25">
      <c r="A1429" t="s">
        <v>2348</v>
      </c>
      <c r="B1429">
        <v>59</v>
      </c>
    </row>
    <row r="1430" spans="1:2" x14ac:dyDescent="0.25">
      <c r="A1430" t="s">
        <v>2349</v>
      </c>
      <c r="B1430">
        <v>-999</v>
      </c>
    </row>
    <row r="1431" spans="1:2" x14ac:dyDescent="0.25">
      <c r="A1431" t="s">
        <v>2350</v>
      </c>
      <c r="B1431">
        <v>13</v>
      </c>
    </row>
    <row r="1432" spans="1:2" x14ac:dyDescent="0.25">
      <c r="A1432" t="s">
        <v>2351</v>
      </c>
      <c r="B1432">
        <v>242</v>
      </c>
    </row>
    <row r="1433" spans="1:2" x14ac:dyDescent="0.25">
      <c r="A1433" t="s">
        <v>2352</v>
      </c>
      <c r="B1433">
        <v>0</v>
      </c>
    </row>
    <row r="1434" spans="1:2" x14ac:dyDescent="0.25">
      <c r="A1434" t="s">
        <v>2353</v>
      </c>
      <c r="B1434">
        <v>2371</v>
      </c>
    </row>
    <row r="1435" spans="1:2" x14ac:dyDescent="0.25">
      <c r="A1435" t="s">
        <v>2354</v>
      </c>
      <c r="B1435">
        <v>2224</v>
      </c>
    </row>
    <row r="1436" spans="1:2" x14ac:dyDescent="0.25">
      <c r="A1436" t="s">
        <v>2355</v>
      </c>
      <c r="B1436">
        <v>25</v>
      </c>
    </row>
    <row r="1437" spans="1:2" x14ac:dyDescent="0.25">
      <c r="A1437" t="s">
        <v>2356</v>
      </c>
      <c r="B1437">
        <v>-999</v>
      </c>
    </row>
    <row r="1438" spans="1:2" x14ac:dyDescent="0.25">
      <c r="A1438" t="s">
        <v>2357</v>
      </c>
      <c r="B1438">
        <v>12</v>
      </c>
    </row>
    <row r="1439" spans="1:2" x14ac:dyDescent="0.25">
      <c r="A1439" t="s">
        <v>2358</v>
      </c>
      <c r="B1439">
        <v>166</v>
      </c>
    </row>
    <row r="1440" spans="1:2" x14ac:dyDescent="0.25">
      <c r="A1440" t="s">
        <v>2359</v>
      </c>
      <c r="B1440">
        <v>46</v>
      </c>
    </row>
    <row r="1441" spans="1:2" x14ac:dyDescent="0.25">
      <c r="A1441" t="s">
        <v>2360</v>
      </c>
      <c r="B1441">
        <v>42</v>
      </c>
    </row>
    <row r="1442" spans="1:2" x14ac:dyDescent="0.25">
      <c r="A1442" t="s">
        <v>2361</v>
      </c>
      <c r="B1442">
        <v>15</v>
      </c>
    </row>
    <row r="1443" spans="1:2" x14ac:dyDescent="0.25">
      <c r="A1443" t="s">
        <v>2362</v>
      </c>
      <c r="B1443">
        <v>9</v>
      </c>
    </row>
    <row r="1444" spans="1:2" x14ac:dyDescent="0.25">
      <c r="A1444" t="s">
        <v>2363</v>
      </c>
      <c r="B1444">
        <v>15</v>
      </c>
    </row>
    <row r="1445" spans="1:2" x14ac:dyDescent="0.25">
      <c r="A1445" t="s">
        <v>2364</v>
      </c>
      <c r="B1445">
        <v>-999</v>
      </c>
    </row>
    <row r="1446" spans="1:2" x14ac:dyDescent="0.25">
      <c r="A1446" t="s">
        <v>10952</v>
      </c>
      <c r="B1446">
        <v>-999</v>
      </c>
    </row>
    <row r="1447" spans="1:2" x14ac:dyDescent="0.25">
      <c r="A1447" t="s">
        <v>2365</v>
      </c>
      <c r="B1447">
        <v>49</v>
      </c>
    </row>
    <row r="1448" spans="1:2" x14ac:dyDescent="0.25">
      <c r="A1448" t="s">
        <v>2366</v>
      </c>
      <c r="B1448">
        <v>0</v>
      </c>
    </row>
    <row r="1449" spans="1:2" x14ac:dyDescent="0.25">
      <c r="A1449" t="s">
        <v>2367</v>
      </c>
      <c r="B1449">
        <v>96</v>
      </c>
    </row>
    <row r="1450" spans="1:2" x14ac:dyDescent="0.25">
      <c r="A1450" t="s">
        <v>2368</v>
      </c>
      <c r="B1450">
        <v>1</v>
      </c>
    </row>
    <row r="1451" spans="1:2" x14ac:dyDescent="0.25">
      <c r="A1451" t="s">
        <v>2369</v>
      </c>
      <c r="B1451">
        <v>2</v>
      </c>
    </row>
    <row r="1452" spans="1:2" x14ac:dyDescent="0.25">
      <c r="A1452" t="s">
        <v>2370</v>
      </c>
      <c r="B1452">
        <v>1</v>
      </c>
    </row>
    <row r="1453" spans="1:2" x14ac:dyDescent="0.25">
      <c r="A1453" t="s">
        <v>2371</v>
      </c>
      <c r="B1453">
        <v>149</v>
      </c>
    </row>
    <row r="1454" spans="1:2" x14ac:dyDescent="0.25">
      <c r="A1454" t="s">
        <v>2372</v>
      </c>
      <c r="B1454">
        <v>-999</v>
      </c>
    </row>
    <row r="1455" spans="1:2" x14ac:dyDescent="0.25">
      <c r="A1455" t="s">
        <v>2373</v>
      </c>
      <c r="B1455">
        <v>-999</v>
      </c>
    </row>
    <row r="1456" spans="1:2" x14ac:dyDescent="0.25">
      <c r="A1456" t="s">
        <v>2374</v>
      </c>
      <c r="B1456">
        <v>22</v>
      </c>
    </row>
    <row r="1457" spans="1:2" x14ac:dyDescent="0.25">
      <c r="A1457" t="s">
        <v>2375</v>
      </c>
      <c r="B1457">
        <v>39</v>
      </c>
    </row>
    <row r="1458" spans="1:2" x14ac:dyDescent="0.25">
      <c r="A1458" t="s">
        <v>2376</v>
      </c>
      <c r="B1458">
        <v>15</v>
      </c>
    </row>
    <row r="1459" spans="1:2" x14ac:dyDescent="0.25">
      <c r="A1459" t="s">
        <v>2377</v>
      </c>
      <c r="B1459">
        <v>135</v>
      </c>
    </row>
    <row r="1460" spans="1:2" x14ac:dyDescent="0.25">
      <c r="A1460" t="s">
        <v>2378</v>
      </c>
      <c r="B1460">
        <v>122</v>
      </c>
    </row>
    <row r="1461" spans="1:2" x14ac:dyDescent="0.25">
      <c r="A1461" t="s">
        <v>2379</v>
      </c>
      <c r="B1461">
        <v>0</v>
      </c>
    </row>
    <row r="1462" spans="1:2" x14ac:dyDescent="0.25">
      <c r="A1462" t="s">
        <v>2380</v>
      </c>
      <c r="B1462">
        <v>0</v>
      </c>
    </row>
    <row r="1463" spans="1:2" x14ac:dyDescent="0.25">
      <c r="A1463" t="s">
        <v>2381</v>
      </c>
      <c r="B1463">
        <v>0</v>
      </c>
    </row>
    <row r="1464" spans="1:2" x14ac:dyDescent="0.25">
      <c r="A1464" t="s">
        <v>2382</v>
      </c>
      <c r="B1464">
        <v>0</v>
      </c>
    </row>
    <row r="1465" spans="1:2" x14ac:dyDescent="0.25">
      <c r="A1465" t="s">
        <v>2383</v>
      </c>
      <c r="B1465">
        <v>0</v>
      </c>
    </row>
    <row r="1466" spans="1:2" x14ac:dyDescent="0.25">
      <c r="A1466" t="s">
        <v>2384</v>
      </c>
      <c r="B1466">
        <v>0</v>
      </c>
    </row>
    <row r="1467" spans="1:2" x14ac:dyDescent="0.25">
      <c r="A1467" t="s">
        <v>2385</v>
      </c>
      <c r="B1467">
        <v>0</v>
      </c>
    </row>
    <row r="1468" spans="1:2" x14ac:dyDescent="0.25">
      <c r="A1468" t="s">
        <v>2386</v>
      </c>
      <c r="B1468">
        <v>0</v>
      </c>
    </row>
    <row r="1469" spans="1:2" x14ac:dyDescent="0.25">
      <c r="A1469" t="s">
        <v>2387</v>
      </c>
      <c r="B1469">
        <v>0</v>
      </c>
    </row>
    <row r="1470" spans="1:2" x14ac:dyDescent="0.25">
      <c r="A1470" t="s">
        <v>2388</v>
      </c>
      <c r="B1470">
        <v>0</v>
      </c>
    </row>
    <row r="1471" spans="1:2" x14ac:dyDescent="0.25">
      <c r="A1471" t="s">
        <v>2389</v>
      </c>
      <c r="B1471">
        <v>0</v>
      </c>
    </row>
    <row r="1472" spans="1:2" x14ac:dyDescent="0.25">
      <c r="A1472" t="s">
        <v>2390</v>
      </c>
      <c r="B1472">
        <v>0</v>
      </c>
    </row>
    <row r="1473" spans="1:2" x14ac:dyDescent="0.25">
      <c r="A1473" t="s">
        <v>2391</v>
      </c>
      <c r="B1473">
        <v>0</v>
      </c>
    </row>
    <row r="1474" spans="1:2" x14ac:dyDescent="0.25">
      <c r="A1474" t="s">
        <v>2392</v>
      </c>
      <c r="B1474">
        <v>0</v>
      </c>
    </row>
    <row r="1475" spans="1:2" x14ac:dyDescent="0.25">
      <c r="A1475" t="s">
        <v>2393</v>
      </c>
      <c r="B1475">
        <v>0</v>
      </c>
    </row>
    <row r="1476" spans="1:2" x14ac:dyDescent="0.25">
      <c r="A1476" t="s">
        <v>2394</v>
      </c>
      <c r="B1476">
        <v>0</v>
      </c>
    </row>
    <row r="1477" spans="1:2" x14ac:dyDescent="0.25">
      <c r="A1477" t="s">
        <v>2395</v>
      </c>
      <c r="B1477">
        <v>0</v>
      </c>
    </row>
    <row r="1478" spans="1:2" x14ac:dyDescent="0.25">
      <c r="A1478" t="s">
        <v>2396</v>
      </c>
      <c r="B1478">
        <v>0</v>
      </c>
    </row>
    <row r="1479" spans="1:2" x14ac:dyDescent="0.25">
      <c r="A1479" t="s">
        <v>2397</v>
      </c>
      <c r="B1479">
        <v>0</v>
      </c>
    </row>
    <row r="1480" spans="1:2" x14ac:dyDescent="0.25">
      <c r="A1480" t="s">
        <v>2398</v>
      </c>
      <c r="B1480">
        <v>0</v>
      </c>
    </row>
    <row r="1481" spans="1:2" x14ac:dyDescent="0.25">
      <c r="A1481" t="s">
        <v>2399</v>
      </c>
      <c r="B1481">
        <v>0</v>
      </c>
    </row>
    <row r="1482" spans="1:2" x14ac:dyDescent="0.25">
      <c r="A1482" t="s">
        <v>2400</v>
      </c>
      <c r="B1482">
        <v>6</v>
      </c>
    </row>
    <row r="1483" spans="1:2" x14ac:dyDescent="0.25">
      <c r="A1483" t="s">
        <v>2401</v>
      </c>
      <c r="B1483">
        <v>5</v>
      </c>
    </row>
    <row r="1484" spans="1:2" x14ac:dyDescent="0.25">
      <c r="A1484" t="s">
        <v>2402</v>
      </c>
      <c r="B1484">
        <v>0</v>
      </c>
    </row>
    <row r="1485" spans="1:2" x14ac:dyDescent="0.25">
      <c r="A1485" t="s">
        <v>2403</v>
      </c>
      <c r="B1485">
        <v>1</v>
      </c>
    </row>
    <row r="1486" spans="1:2" x14ac:dyDescent="0.25">
      <c r="A1486" t="s">
        <v>2404</v>
      </c>
      <c r="B1486">
        <v>6</v>
      </c>
    </row>
    <row r="1487" spans="1:2" x14ac:dyDescent="0.25">
      <c r="A1487" t="s">
        <v>2405</v>
      </c>
      <c r="B1487">
        <v>-999</v>
      </c>
    </row>
    <row r="1488" spans="1:2" x14ac:dyDescent="0.25">
      <c r="A1488" t="s">
        <v>2406</v>
      </c>
      <c r="B1488">
        <v>-999</v>
      </c>
    </row>
    <row r="1489" spans="1:2" x14ac:dyDescent="0.25">
      <c r="A1489" t="s">
        <v>2407</v>
      </c>
      <c r="B1489">
        <v>-999</v>
      </c>
    </row>
    <row r="1490" spans="1:2" x14ac:dyDescent="0.25">
      <c r="A1490" t="s">
        <v>2408</v>
      </c>
      <c r="B1490">
        <v>0</v>
      </c>
    </row>
    <row r="1491" spans="1:2" x14ac:dyDescent="0.25">
      <c r="A1491" t="s">
        <v>2409</v>
      </c>
      <c r="B1491">
        <v>17</v>
      </c>
    </row>
    <row r="1492" spans="1:2" x14ac:dyDescent="0.25">
      <c r="A1492" t="s">
        <v>2410</v>
      </c>
      <c r="B1492">
        <v>0</v>
      </c>
    </row>
    <row r="1493" spans="1:2" x14ac:dyDescent="0.25">
      <c r="A1493" t="s">
        <v>2411</v>
      </c>
      <c r="B1493">
        <v>0</v>
      </c>
    </row>
    <row r="1494" spans="1:2" x14ac:dyDescent="0.25">
      <c r="A1494" t="s">
        <v>10953</v>
      </c>
      <c r="B1494">
        <v>-999</v>
      </c>
    </row>
    <row r="1495" spans="1:2" x14ac:dyDescent="0.25">
      <c r="A1495" t="s">
        <v>2412</v>
      </c>
      <c r="B1495">
        <v>5194</v>
      </c>
    </row>
    <row r="1496" spans="1:2" x14ac:dyDescent="0.25">
      <c r="A1496" t="s">
        <v>2413</v>
      </c>
      <c r="B1496">
        <v>1398</v>
      </c>
    </row>
    <row r="1497" spans="1:2" x14ac:dyDescent="0.25">
      <c r="A1497" t="s">
        <v>2414</v>
      </c>
      <c r="B1497">
        <v>-999</v>
      </c>
    </row>
    <row r="1498" spans="1:2" x14ac:dyDescent="0.25">
      <c r="A1498" t="s">
        <v>2415</v>
      </c>
      <c r="B1498">
        <v>148</v>
      </c>
    </row>
    <row r="1499" spans="1:2" x14ac:dyDescent="0.25">
      <c r="A1499" t="s">
        <v>2416</v>
      </c>
      <c r="B1499">
        <v>235</v>
      </c>
    </row>
    <row r="1500" spans="1:2" x14ac:dyDescent="0.25">
      <c r="A1500" t="s">
        <v>2417</v>
      </c>
      <c r="B1500">
        <v>19</v>
      </c>
    </row>
    <row r="1501" spans="1:2" x14ac:dyDescent="0.25">
      <c r="A1501" t="s">
        <v>2418</v>
      </c>
      <c r="B1501">
        <v>1</v>
      </c>
    </row>
    <row r="1502" spans="1:2" x14ac:dyDescent="0.25">
      <c r="A1502" t="s">
        <v>2419</v>
      </c>
      <c r="B1502">
        <v>532</v>
      </c>
    </row>
    <row r="1503" spans="1:2" x14ac:dyDescent="0.25">
      <c r="A1503" t="s">
        <v>2420</v>
      </c>
      <c r="B1503">
        <v>233</v>
      </c>
    </row>
    <row r="1504" spans="1:2" x14ac:dyDescent="0.25">
      <c r="A1504" t="s">
        <v>2421</v>
      </c>
      <c r="B1504">
        <v>14</v>
      </c>
    </row>
    <row r="1505" spans="1:2" x14ac:dyDescent="0.25">
      <c r="A1505" t="s">
        <v>2422</v>
      </c>
      <c r="B1505">
        <v>2033</v>
      </c>
    </row>
    <row r="1506" spans="1:2" x14ac:dyDescent="0.25">
      <c r="A1506" t="s">
        <v>2423</v>
      </c>
      <c r="B1506">
        <v>64</v>
      </c>
    </row>
    <row r="1507" spans="1:2" x14ac:dyDescent="0.25">
      <c r="A1507" t="s">
        <v>2424</v>
      </c>
      <c r="B1507">
        <v>53</v>
      </c>
    </row>
    <row r="1508" spans="1:2" x14ac:dyDescent="0.25">
      <c r="A1508" t="s">
        <v>2425</v>
      </c>
      <c r="B1508">
        <v>261</v>
      </c>
    </row>
    <row r="1509" spans="1:2" x14ac:dyDescent="0.25">
      <c r="A1509" t="s">
        <v>2426</v>
      </c>
      <c r="B1509">
        <v>0</v>
      </c>
    </row>
    <row r="1510" spans="1:2" x14ac:dyDescent="0.25">
      <c r="A1510" t="s">
        <v>2427</v>
      </c>
      <c r="B1510">
        <v>30</v>
      </c>
    </row>
    <row r="1511" spans="1:2" x14ac:dyDescent="0.25">
      <c r="A1511" t="s">
        <v>2428</v>
      </c>
      <c r="B1511">
        <v>0</v>
      </c>
    </row>
    <row r="1512" spans="1:2" x14ac:dyDescent="0.25">
      <c r="A1512" t="s">
        <v>2429</v>
      </c>
      <c r="B1512">
        <v>48</v>
      </c>
    </row>
    <row r="1513" spans="1:2" x14ac:dyDescent="0.25">
      <c r="A1513" t="s">
        <v>2430</v>
      </c>
      <c r="B1513">
        <v>1</v>
      </c>
    </row>
    <row r="1514" spans="1:2" x14ac:dyDescent="0.25">
      <c r="A1514" t="s">
        <v>2431</v>
      </c>
      <c r="B1514">
        <v>1306</v>
      </c>
    </row>
    <row r="1515" spans="1:2" x14ac:dyDescent="0.25">
      <c r="A1515" t="s">
        <v>2432</v>
      </c>
      <c r="B1515">
        <v>216</v>
      </c>
    </row>
    <row r="1516" spans="1:2" x14ac:dyDescent="0.25">
      <c r="A1516" t="s">
        <v>2433</v>
      </c>
      <c r="B1516">
        <v>5194</v>
      </c>
    </row>
    <row r="1517" spans="1:2" x14ac:dyDescent="0.25">
      <c r="A1517" t="s">
        <v>2434</v>
      </c>
      <c r="B1517">
        <v>-999</v>
      </c>
    </row>
    <row r="1518" spans="1:2" x14ac:dyDescent="0.25">
      <c r="A1518" t="s">
        <v>2435</v>
      </c>
      <c r="B1518">
        <v>-999</v>
      </c>
    </row>
    <row r="1519" spans="1:2" x14ac:dyDescent="0.25">
      <c r="A1519" t="s">
        <v>2436</v>
      </c>
      <c r="B1519">
        <v>2404</v>
      </c>
    </row>
    <row r="1520" spans="1:2" x14ac:dyDescent="0.25">
      <c r="A1520" t="s">
        <v>2437</v>
      </c>
      <c r="B1520">
        <v>-999</v>
      </c>
    </row>
    <row r="1521" spans="1:2" x14ac:dyDescent="0.25">
      <c r="A1521" t="s">
        <v>2438</v>
      </c>
      <c r="B1521">
        <v>105</v>
      </c>
    </row>
    <row r="1522" spans="1:2" x14ac:dyDescent="0.25">
      <c r="A1522" t="s">
        <v>2439</v>
      </c>
      <c r="B1522">
        <v>1121</v>
      </c>
    </row>
    <row r="1523" spans="1:2" x14ac:dyDescent="0.25">
      <c r="A1523" t="s">
        <v>2440</v>
      </c>
      <c r="B1523">
        <v>1178</v>
      </c>
    </row>
    <row r="1524" spans="1:2" x14ac:dyDescent="0.25">
      <c r="A1524" t="s">
        <v>2441</v>
      </c>
      <c r="B1524">
        <v>2404</v>
      </c>
    </row>
    <row r="1525" spans="1:2" x14ac:dyDescent="0.25">
      <c r="A1525" t="s">
        <v>2442</v>
      </c>
      <c r="B1525">
        <v>-999</v>
      </c>
    </row>
    <row r="1526" spans="1:2" x14ac:dyDescent="0.25">
      <c r="A1526" t="s">
        <v>2443</v>
      </c>
      <c r="B1526">
        <v>-999</v>
      </c>
    </row>
    <row r="1527" spans="1:2" x14ac:dyDescent="0.25">
      <c r="A1527" t="s">
        <v>2444</v>
      </c>
      <c r="B1527">
        <v>-999</v>
      </c>
    </row>
    <row r="1528" spans="1:2" x14ac:dyDescent="0.25">
      <c r="A1528" t="s">
        <v>2445</v>
      </c>
      <c r="B1528">
        <v>-999</v>
      </c>
    </row>
    <row r="1529" spans="1:2" x14ac:dyDescent="0.25">
      <c r="A1529" t="s">
        <v>2446</v>
      </c>
      <c r="B1529">
        <v>-999</v>
      </c>
    </row>
    <row r="1530" spans="1:2" x14ac:dyDescent="0.25">
      <c r="A1530" t="s">
        <v>2447</v>
      </c>
      <c r="B1530">
        <v>-999</v>
      </c>
    </row>
    <row r="1531" spans="1:2" x14ac:dyDescent="0.25">
      <c r="A1531" t="s">
        <v>2448</v>
      </c>
      <c r="B1531">
        <v>-999</v>
      </c>
    </row>
    <row r="1532" spans="1:2" x14ac:dyDescent="0.25">
      <c r="A1532" t="s">
        <v>2449</v>
      </c>
      <c r="B1532">
        <v>-999</v>
      </c>
    </row>
    <row r="1533" spans="1:2" x14ac:dyDescent="0.25">
      <c r="A1533" t="s">
        <v>2450</v>
      </c>
      <c r="B1533">
        <v>-999</v>
      </c>
    </row>
    <row r="1534" spans="1:2" x14ac:dyDescent="0.25">
      <c r="A1534" t="s">
        <v>2451</v>
      </c>
      <c r="B1534">
        <v>93</v>
      </c>
    </row>
    <row r="1535" spans="1:2" x14ac:dyDescent="0.25">
      <c r="A1535" t="s">
        <v>2452</v>
      </c>
      <c r="B1535">
        <v>3</v>
      </c>
    </row>
    <row r="1536" spans="1:2" x14ac:dyDescent="0.25">
      <c r="A1536" t="s">
        <v>2453</v>
      </c>
      <c r="B1536">
        <v>42</v>
      </c>
    </row>
    <row r="1537" spans="1:2" x14ac:dyDescent="0.25">
      <c r="A1537" t="s">
        <v>2454</v>
      </c>
      <c r="B1537">
        <v>48</v>
      </c>
    </row>
    <row r="1538" spans="1:2" x14ac:dyDescent="0.25">
      <c r="A1538" t="s">
        <v>2455</v>
      </c>
      <c r="B1538">
        <v>93</v>
      </c>
    </row>
    <row r="1539" spans="1:2" x14ac:dyDescent="0.25">
      <c r="A1539" t="s">
        <v>2456</v>
      </c>
      <c r="B1539">
        <v>-999</v>
      </c>
    </row>
    <row r="1540" spans="1:2" x14ac:dyDescent="0.25">
      <c r="A1540" t="s">
        <v>2457</v>
      </c>
      <c r="B1540">
        <v>-999</v>
      </c>
    </row>
    <row r="1541" spans="1:2" x14ac:dyDescent="0.25">
      <c r="A1541" t="s">
        <v>10954</v>
      </c>
      <c r="B1541">
        <v>-999</v>
      </c>
    </row>
    <row r="1542" spans="1:2" x14ac:dyDescent="0.25">
      <c r="A1542" t="s">
        <v>2458</v>
      </c>
      <c r="B1542">
        <v>453</v>
      </c>
    </row>
    <row r="1543" spans="1:2" x14ac:dyDescent="0.25">
      <c r="A1543" t="s">
        <v>2459</v>
      </c>
      <c r="B1543">
        <v>142</v>
      </c>
    </row>
    <row r="1544" spans="1:2" x14ac:dyDescent="0.25">
      <c r="A1544" t="s">
        <v>2460</v>
      </c>
      <c r="B1544">
        <v>311</v>
      </c>
    </row>
    <row r="1545" spans="1:2" x14ac:dyDescent="0.25">
      <c r="A1545" t="s">
        <v>2461</v>
      </c>
      <c r="B1545">
        <v>-999</v>
      </c>
    </row>
    <row r="1546" spans="1:2" x14ac:dyDescent="0.25">
      <c r="A1546" t="s">
        <v>2462</v>
      </c>
      <c r="B1546">
        <v>-999</v>
      </c>
    </row>
    <row r="1547" spans="1:2" x14ac:dyDescent="0.25">
      <c r="A1547" t="s">
        <v>2463</v>
      </c>
      <c r="B1547">
        <v>453</v>
      </c>
    </row>
    <row r="1548" spans="1:2" x14ac:dyDescent="0.25">
      <c r="A1548" t="s">
        <v>2464</v>
      </c>
      <c r="B1548">
        <v>114</v>
      </c>
    </row>
    <row r="1549" spans="1:2" x14ac:dyDescent="0.25">
      <c r="A1549" t="s">
        <v>2465</v>
      </c>
      <c r="B1549">
        <v>288</v>
      </c>
    </row>
    <row r="1550" spans="1:2" x14ac:dyDescent="0.25">
      <c r="A1550" t="s">
        <v>2466</v>
      </c>
      <c r="B1550">
        <v>-999</v>
      </c>
    </row>
    <row r="1551" spans="1:2" x14ac:dyDescent="0.25">
      <c r="A1551" t="s">
        <v>2467</v>
      </c>
      <c r="B1551">
        <v>-999</v>
      </c>
    </row>
    <row r="1552" spans="1:2" x14ac:dyDescent="0.25">
      <c r="A1552" t="s">
        <v>2468</v>
      </c>
      <c r="B1552">
        <v>402</v>
      </c>
    </row>
    <row r="1553" spans="1:2" x14ac:dyDescent="0.25">
      <c r="A1553" t="s">
        <v>2469</v>
      </c>
      <c r="B1553">
        <v>-999</v>
      </c>
    </row>
    <row r="1554" spans="1:2" x14ac:dyDescent="0.25">
      <c r="A1554" t="s">
        <v>2470</v>
      </c>
      <c r="B1554">
        <v>586</v>
      </c>
    </row>
    <row r="1555" spans="1:2" x14ac:dyDescent="0.25">
      <c r="A1555" t="s">
        <v>2471</v>
      </c>
      <c r="B1555">
        <v>190</v>
      </c>
    </row>
    <row r="1556" spans="1:2" x14ac:dyDescent="0.25">
      <c r="A1556" t="s">
        <v>2472</v>
      </c>
      <c r="B1556">
        <v>-999</v>
      </c>
    </row>
    <row r="1557" spans="1:2" x14ac:dyDescent="0.25">
      <c r="A1557" t="s">
        <v>2473</v>
      </c>
      <c r="B1557">
        <v>4</v>
      </c>
    </row>
    <row r="1558" spans="1:2" x14ac:dyDescent="0.25">
      <c r="A1558" t="s">
        <v>2474</v>
      </c>
      <c r="B1558">
        <v>6</v>
      </c>
    </row>
    <row r="1559" spans="1:2" x14ac:dyDescent="0.25">
      <c r="A1559" t="s">
        <v>2475</v>
      </c>
      <c r="B1559">
        <v>6</v>
      </c>
    </row>
    <row r="1560" spans="1:2" x14ac:dyDescent="0.25">
      <c r="A1560" t="s">
        <v>2476</v>
      </c>
      <c r="B1560">
        <v>4</v>
      </c>
    </row>
    <row r="1561" spans="1:2" x14ac:dyDescent="0.25">
      <c r="A1561" t="s">
        <v>2477</v>
      </c>
      <c r="B1561">
        <v>0</v>
      </c>
    </row>
    <row r="1562" spans="1:2" x14ac:dyDescent="0.25">
      <c r="A1562" t="s">
        <v>2478</v>
      </c>
      <c r="B1562">
        <v>20</v>
      </c>
    </row>
    <row r="1563" spans="1:2" x14ac:dyDescent="0.25">
      <c r="A1563" t="s">
        <v>2479</v>
      </c>
      <c r="B1563">
        <v>2</v>
      </c>
    </row>
    <row r="1564" spans="1:2" x14ac:dyDescent="0.25">
      <c r="A1564" t="s">
        <v>2480</v>
      </c>
      <c r="B1564">
        <v>1</v>
      </c>
    </row>
    <row r="1565" spans="1:2" x14ac:dyDescent="0.25">
      <c r="A1565" t="s">
        <v>2481</v>
      </c>
      <c r="B1565">
        <v>0</v>
      </c>
    </row>
    <row r="1566" spans="1:2" x14ac:dyDescent="0.25">
      <c r="A1566" t="s">
        <v>2482</v>
      </c>
      <c r="B1566">
        <v>3</v>
      </c>
    </row>
    <row r="1567" spans="1:2" x14ac:dyDescent="0.25">
      <c r="A1567" t="s">
        <v>2483</v>
      </c>
      <c r="B1567">
        <v>1</v>
      </c>
    </row>
    <row r="1568" spans="1:2" x14ac:dyDescent="0.25">
      <c r="A1568" t="s">
        <v>2484</v>
      </c>
      <c r="B1568">
        <v>7</v>
      </c>
    </row>
    <row r="1569" spans="1:2" x14ac:dyDescent="0.25">
      <c r="A1569" t="s">
        <v>2485</v>
      </c>
      <c r="B1569">
        <v>0</v>
      </c>
    </row>
    <row r="1570" spans="1:2" x14ac:dyDescent="0.25">
      <c r="A1570" t="s">
        <v>2486</v>
      </c>
      <c r="B1570">
        <v>0</v>
      </c>
    </row>
    <row r="1571" spans="1:2" x14ac:dyDescent="0.25">
      <c r="A1571" t="s">
        <v>2487</v>
      </c>
      <c r="B1571">
        <v>0</v>
      </c>
    </row>
    <row r="1572" spans="1:2" x14ac:dyDescent="0.25">
      <c r="A1572" t="s">
        <v>2488</v>
      </c>
      <c r="B1572">
        <v>2</v>
      </c>
    </row>
    <row r="1573" spans="1:2" x14ac:dyDescent="0.25">
      <c r="A1573" t="s">
        <v>2489</v>
      </c>
      <c r="B1573">
        <v>2</v>
      </c>
    </row>
    <row r="1574" spans="1:2" x14ac:dyDescent="0.25">
      <c r="A1574" t="s">
        <v>2490</v>
      </c>
      <c r="B1574">
        <v>4</v>
      </c>
    </row>
    <row r="1575" spans="1:2" x14ac:dyDescent="0.25">
      <c r="A1575" t="s">
        <v>2491</v>
      </c>
      <c r="B1575">
        <v>2</v>
      </c>
    </row>
    <row r="1576" spans="1:2" x14ac:dyDescent="0.25">
      <c r="A1576" t="s">
        <v>2492</v>
      </c>
      <c r="B1576">
        <v>2</v>
      </c>
    </row>
    <row r="1577" spans="1:2" x14ac:dyDescent="0.25">
      <c r="A1577" t="s">
        <v>2493</v>
      </c>
      <c r="B1577">
        <v>7</v>
      </c>
    </row>
    <row r="1578" spans="1:2" x14ac:dyDescent="0.25">
      <c r="A1578" t="s">
        <v>2494</v>
      </c>
      <c r="B1578">
        <v>9</v>
      </c>
    </row>
    <row r="1579" spans="1:2" x14ac:dyDescent="0.25">
      <c r="A1579" t="s">
        <v>2495</v>
      </c>
      <c r="B1579">
        <v>1</v>
      </c>
    </row>
    <row r="1580" spans="1:2" x14ac:dyDescent="0.25">
      <c r="A1580" t="s">
        <v>2496</v>
      </c>
      <c r="B1580">
        <v>21</v>
      </c>
    </row>
    <row r="1581" spans="1:2" x14ac:dyDescent="0.25">
      <c r="A1581" t="s">
        <v>2497</v>
      </c>
      <c r="B1581">
        <v>0</v>
      </c>
    </row>
    <row r="1582" spans="1:2" x14ac:dyDescent="0.25">
      <c r="A1582" t="s">
        <v>2498</v>
      </c>
      <c r="B1582">
        <v>0</v>
      </c>
    </row>
    <row r="1583" spans="1:2" x14ac:dyDescent="0.25">
      <c r="A1583" t="s">
        <v>2499</v>
      </c>
      <c r="B1583">
        <v>0</v>
      </c>
    </row>
    <row r="1584" spans="1:2" x14ac:dyDescent="0.25">
      <c r="A1584" t="s">
        <v>2500</v>
      </c>
      <c r="B1584">
        <v>0</v>
      </c>
    </row>
    <row r="1585" spans="1:2" x14ac:dyDescent="0.25">
      <c r="A1585" t="s">
        <v>2501</v>
      </c>
      <c r="B1585">
        <v>0</v>
      </c>
    </row>
    <row r="1586" spans="1:2" x14ac:dyDescent="0.25">
      <c r="A1586" t="s">
        <v>2502</v>
      </c>
      <c r="B1586">
        <v>0</v>
      </c>
    </row>
    <row r="1587" spans="1:2" x14ac:dyDescent="0.25">
      <c r="A1587" t="s">
        <v>2503</v>
      </c>
      <c r="B1587">
        <v>0</v>
      </c>
    </row>
    <row r="1588" spans="1:2" x14ac:dyDescent="0.25">
      <c r="A1588" t="s">
        <v>2504</v>
      </c>
      <c r="B1588">
        <v>0</v>
      </c>
    </row>
    <row r="1589" spans="1:2" x14ac:dyDescent="0.25">
      <c r="A1589" t="s">
        <v>2505</v>
      </c>
      <c r="B1589">
        <v>0</v>
      </c>
    </row>
    <row r="1590" spans="1:2" x14ac:dyDescent="0.25">
      <c r="A1590" t="s">
        <v>2506</v>
      </c>
      <c r="B1590">
        <v>0</v>
      </c>
    </row>
    <row r="1591" spans="1:2" x14ac:dyDescent="0.25">
      <c r="A1591" t="s">
        <v>2507</v>
      </c>
      <c r="B1591">
        <v>0</v>
      </c>
    </row>
    <row r="1592" spans="1:2" x14ac:dyDescent="0.25">
      <c r="A1592" t="s">
        <v>2508</v>
      </c>
      <c r="B1592">
        <v>0</v>
      </c>
    </row>
    <row r="1593" spans="1:2" x14ac:dyDescent="0.25">
      <c r="A1593" t="s">
        <v>2509</v>
      </c>
      <c r="B1593">
        <v>0</v>
      </c>
    </row>
    <row r="1594" spans="1:2" x14ac:dyDescent="0.25">
      <c r="A1594" t="s">
        <v>2510</v>
      </c>
      <c r="B1594">
        <v>0</v>
      </c>
    </row>
    <row r="1595" spans="1:2" x14ac:dyDescent="0.25">
      <c r="A1595" t="s">
        <v>2511</v>
      </c>
      <c r="B1595">
        <v>0</v>
      </c>
    </row>
    <row r="1596" spans="1:2" x14ac:dyDescent="0.25">
      <c r="A1596" t="s">
        <v>2512</v>
      </c>
      <c r="B1596">
        <v>0</v>
      </c>
    </row>
    <row r="1597" spans="1:2" x14ac:dyDescent="0.25">
      <c r="A1597" t="s">
        <v>2513</v>
      </c>
      <c r="B1597">
        <v>0</v>
      </c>
    </row>
    <row r="1598" spans="1:2" x14ac:dyDescent="0.25">
      <c r="A1598" t="s">
        <v>2514</v>
      </c>
      <c r="B1598">
        <v>0</v>
      </c>
    </row>
    <row r="1599" spans="1:2" x14ac:dyDescent="0.25">
      <c r="A1599" t="s">
        <v>2515</v>
      </c>
      <c r="B1599">
        <v>0</v>
      </c>
    </row>
    <row r="1600" spans="1:2" x14ac:dyDescent="0.25">
      <c r="A1600" t="s">
        <v>2516</v>
      </c>
      <c r="B1600">
        <v>0</v>
      </c>
    </row>
    <row r="1601" spans="1:2" x14ac:dyDescent="0.25">
      <c r="A1601" t="s">
        <v>2517</v>
      </c>
      <c r="B1601">
        <v>0</v>
      </c>
    </row>
    <row r="1602" spans="1:2" x14ac:dyDescent="0.25">
      <c r="A1602" t="s">
        <v>2518</v>
      </c>
      <c r="B1602">
        <v>0</v>
      </c>
    </row>
    <row r="1603" spans="1:2" x14ac:dyDescent="0.25">
      <c r="A1603" t="s">
        <v>2519</v>
      </c>
      <c r="B1603">
        <v>0</v>
      </c>
    </row>
    <row r="1604" spans="1:2" x14ac:dyDescent="0.25">
      <c r="A1604" t="s">
        <v>2520</v>
      </c>
      <c r="B1604">
        <v>0</v>
      </c>
    </row>
    <row r="1605" spans="1:2" x14ac:dyDescent="0.25">
      <c r="A1605" t="s">
        <v>2521</v>
      </c>
      <c r="B1605">
        <v>0</v>
      </c>
    </row>
    <row r="1606" spans="1:2" x14ac:dyDescent="0.25">
      <c r="A1606" t="s">
        <v>2522</v>
      </c>
      <c r="B1606">
        <v>0</v>
      </c>
    </row>
    <row r="1607" spans="1:2" x14ac:dyDescent="0.25">
      <c r="A1607" t="s">
        <v>2523</v>
      </c>
      <c r="B1607">
        <v>0</v>
      </c>
    </row>
    <row r="1608" spans="1:2" x14ac:dyDescent="0.25">
      <c r="A1608" t="s">
        <v>2524</v>
      </c>
      <c r="B1608">
        <v>0</v>
      </c>
    </row>
    <row r="1609" spans="1:2" x14ac:dyDescent="0.25">
      <c r="A1609" t="s">
        <v>2525</v>
      </c>
      <c r="B1609">
        <v>0</v>
      </c>
    </row>
    <row r="1610" spans="1:2" x14ac:dyDescent="0.25">
      <c r="A1610" t="s">
        <v>2526</v>
      </c>
      <c r="B1610">
        <v>0</v>
      </c>
    </row>
    <row r="1611" spans="1:2" x14ac:dyDescent="0.25">
      <c r="A1611" t="s">
        <v>2527</v>
      </c>
      <c r="B1611">
        <v>8</v>
      </c>
    </row>
    <row r="1612" spans="1:2" x14ac:dyDescent="0.25">
      <c r="A1612" t="s">
        <v>2528</v>
      </c>
      <c r="B1612">
        <v>9</v>
      </c>
    </row>
    <row r="1613" spans="1:2" x14ac:dyDescent="0.25">
      <c r="A1613" t="s">
        <v>2529</v>
      </c>
      <c r="B1613">
        <v>13</v>
      </c>
    </row>
    <row r="1614" spans="1:2" x14ac:dyDescent="0.25">
      <c r="A1614" t="s">
        <v>2530</v>
      </c>
      <c r="B1614">
        <v>18</v>
      </c>
    </row>
    <row r="1615" spans="1:2" x14ac:dyDescent="0.25">
      <c r="A1615" t="s">
        <v>2531</v>
      </c>
      <c r="B1615">
        <v>4</v>
      </c>
    </row>
    <row r="1616" spans="1:2" x14ac:dyDescent="0.25">
      <c r="A1616" t="s">
        <v>2532</v>
      </c>
      <c r="B1616">
        <v>52</v>
      </c>
    </row>
    <row r="1617" spans="1:2" x14ac:dyDescent="0.25">
      <c r="A1617" t="s">
        <v>2533</v>
      </c>
      <c r="B1617">
        <v>7</v>
      </c>
    </row>
    <row r="1618" spans="1:2" x14ac:dyDescent="0.25">
      <c r="A1618" t="s">
        <v>2534</v>
      </c>
      <c r="B1618">
        <v>-999</v>
      </c>
    </row>
    <row r="1619" spans="1:2" x14ac:dyDescent="0.25">
      <c r="A1619" t="s">
        <v>2535</v>
      </c>
      <c r="B1619">
        <v>0</v>
      </c>
    </row>
    <row r="1620" spans="1:2" x14ac:dyDescent="0.25">
      <c r="A1620" t="s">
        <v>2536</v>
      </c>
      <c r="B1620">
        <v>51</v>
      </c>
    </row>
    <row r="1621" spans="1:2" x14ac:dyDescent="0.25">
      <c r="A1621" t="s">
        <v>2537</v>
      </c>
      <c r="B1621">
        <v>29</v>
      </c>
    </row>
    <row r="1622" spans="1:2" x14ac:dyDescent="0.25">
      <c r="A1622" t="s">
        <v>2538</v>
      </c>
      <c r="B1622">
        <v>49</v>
      </c>
    </row>
    <row r="1623" spans="1:2" x14ac:dyDescent="0.25">
      <c r="A1623" t="s">
        <v>2539</v>
      </c>
      <c r="B1623">
        <v>26</v>
      </c>
    </row>
    <row r="1624" spans="1:2" x14ac:dyDescent="0.25">
      <c r="A1624" t="s">
        <v>2540</v>
      </c>
      <c r="B1624">
        <v>-999</v>
      </c>
    </row>
    <row r="1625" spans="1:2" x14ac:dyDescent="0.25">
      <c r="A1625" t="s">
        <v>2541</v>
      </c>
      <c r="B1625">
        <v>-999</v>
      </c>
    </row>
    <row r="1626" spans="1:2" x14ac:dyDescent="0.25">
      <c r="A1626" t="s">
        <v>2542</v>
      </c>
      <c r="B1626">
        <v>82</v>
      </c>
    </row>
    <row r="1627" spans="1:2" x14ac:dyDescent="0.25">
      <c r="A1627" t="s">
        <v>2543</v>
      </c>
      <c r="B1627">
        <v>46</v>
      </c>
    </row>
    <row r="1628" spans="1:2" x14ac:dyDescent="0.25">
      <c r="A1628" t="s">
        <v>10955</v>
      </c>
      <c r="B1628">
        <v>-999</v>
      </c>
    </row>
    <row r="1629" spans="1:2" x14ac:dyDescent="0.25">
      <c r="A1629" t="s">
        <v>10956</v>
      </c>
      <c r="B1629">
        <v>-999</v>
      </c>
    </row>
    <row r="1630" spans="1:2" x14ac:dyDescent="0.25">
      <c r="A1630" t="s">
        <v>2544</v>
      </c>
      <c r="B1630">
        <v>-999</v>
      </c>
    </row>
    <row r="1631" spans="1:2" x14ac:dyDescent="0.25">
      <c r="A1631" t="s">
        <v>2545</v>
      </c>
      <c r="B1631">
        <v>-999</v>
      </c>
    </row>
    <row r="1632" spans="1:2" x14ac:dyDescent="0.25">
      <c r="A1632" t="s">
        <v>2546</v>
      </c>
      <c r="B1632">
        <v>-999</v>
      </c>
    </row>
    <row r="1633" spans="1:2" x14ac:dyDescent="0.25">
      <c r="A1633" t="s">
        <v>2547</v>
      </c>
      <c r="B1633">
        <v>-999</v>
      </c>
    </row>
    <row r="1634" spans="1:2" x14ac:dyDescent="0.25">
      <c r="A1634" t="s">
        <v>2548</v>
      </c>
      <c r="B1634">
        <v>-999</v>
      </c>
    </row>
    <row r="1635" spans="1:2" x14ac:dyDescent="0.25">
      <c r="A1635" t="s">
        <v>2549</v>
      </c>
      <c r="B1635">
        <v>19838</v>
      </c>
    </row>
    <row r="1636" spans="1:2" x14ac:dyDescent="0.25">
      <c r="A1636" t="s">
        <v>2550</v>
      </c>
      <c r="B1636">
        <v>78</v>
      </c>
    </row>
    <row r="1637" spans="1:2" x14ac:dyDescent="0.25">
      <c r="A1637" t="s">
        <v>2551</v>
      </c>
      <c r="B1637">
        <v>5</v>
      </c>
    </row>
    <row r="1638" spans="1:2" x14ac:dyDescent="0.25">
      <c r="A1638" t="s">
        <v>2552</v>
      </c>
      <c r="B1638">
        <v>34</v>
      </c>
    </row>
    <row r="1639" spans="1:2" x14ac:dyDescent="0.25">
      <c r="A1639" t="s">
        <v>2553</v>
      </c>
      <c r="B1639">
        <v>41</v>
      </c>
    </row>
    <row r="1640" spans="1:2" x14ac:dyDescent="0.25">
      <c r="A1640" t="s">
        <v>2554</v>
      </c>
      <c r="B1640">
        <v>-999</v>
      </c>
    </row>
    <row r="1641" spans="1:2" x14ac:dyDescent="0.25">
      <c r="A1641" t="s">
        <v>2555</v>
      </c>
      <c r="B1641">
        <v>-999</v>
      </c>
    </row>
    <row r="1642" spans="1:2" x14ac:dyDescent="0.25">
      <c r="A1642" t="s">
        <v>2556</v>
      </c>
      <c r="B1642">
        <v>86</v>
      </c>
    </row>
    <row r="1643" spans="1:2" x14ac:dyDescent="0.25">
      <c r="A1643" t="s">
        <v>2557</v>
      </c>
      <c r="B1643">
        <v>1</v>
      </c>
    </row>
    <row r="1644" spans="1:2" x14ac:dyDescent="0.25">
      <c r="A1644" t="s">
        <v>2558</v>
      </c>
      <c r="B1644">
        <v>-999</v>
      </c>
    </row>
    <row r="1645" spans="1:2" x14ac:dyDescent="0.25">
      <c r="A1645" t="s">
        <v>2559</v>
      </c>
      <c r="B1645">
        <v>-999</v>
      </c>
    </row>
    <row r="1646" spans="1:2" x14ac:dyDescent="0.25">
      <c r="A1646" t="s">
        <v>2560</v>
      </c>
      <c r="B1646">
        <v>9</v>
      </c>
    </row>
    <row r="1647" spans="1:2" x14ac:dyDescent="0.25">
      <c r="A1647" t="s">
        <v>2561</v>
      </c>
      <c r="B1647">
        <v>-999</v>
      </c>
    </row>
    <row r="1648" spans="1:2" x14ac:dyDescent="0.25">
      <c r="A1648" t="s">
        <v>2562</v>
      </c>
      <c r="B1648">
        <v>10</v>
      </c>
    </row>
    <row r="1649" spans="1:2" x14ac:dyDescent="0.25">
      <c r="A1649" t="s">
        <v>2563</v>
      </c>
      <c r="B1649">
        <v>50</v>
      </c>
    </row>
    <row r="1650" spans="1:2" x14ac:dyDescent="0.25">
      <c r="A1650" t="s">
        <v>2564</v>
      </c>
      <c r="B1650">
        <v>14</v>
      </c>
    </row>
    <row r="1651" spans="1:2" x14ac:dyDescent="0.25">
      <c r="A1651" t="s">
        <v>2565</v>
      </c>
      <c r="B1651">
        <v>4</v>
      </c>
    </row>
    <row r="1652" spans="1:2" x14ac:dyDescent="0.25">
      <c r="A1652" t="s">
        <v>2566</v>
      </c>
      <c r="B1652">
        <v>-999</v>
      </c>
    </row>
    <row r="1653" spans="1:2" x14ac:dyDescent="0.25">
      <c r="A1653" t="s">
        <v>2567</v>
      </c>
      <c r="B1653">
        <v>-999</v>
      </c>
    </row>
    <row r="1654" spans="1:2" x14ac:dyDescent="0.25">
      <c r="A1654" t="s">
        <v>2568</v>
      </c>
      <c r="B1654">
        <v>-999</v>
      </c>
    </row>
    <row r="1655" spans="1:2" x14ac:dyDescent="0.25">
      <c r="A1655" t="s">
        <v>2569</v>
      </c>
      <c r="B1655">
        <v>-999</v>
      </c>
    </row>
    <row r="1656" spans="1:2" x14ac:dyDescent="0.25">
      <c r="A1656" t="s">
        <v>10957</v>
      </c>
      <c r="B1656">
        <v>-999</v>
      </c>
    </row>
    <row r="1657" spans="1:2" x14ac:dyDescent="0.25">
      <c r="A1657" t="s">
        <v>2570</v>
      </c>
      <c r="B1657">
        <v>1</v>
      </c>
    </row>
    <row r="1658" spans="1:2" x14ac:dyDescent="0.25">
      <c r="A1658" t="s">
        <v>2571</v>
      </c>
      <c r="B1658">
        <v>0</v>
      </c>
    </row>
    <row r="1659" spans="1:2" x14ac:dyDescent="0.25">
      <c r="A1659" t="s">
        <v>2572</v>
      </c>
      <c r="B1659">
        <v>30</v>
      </c>
    </row>
    <row r="1660" spans="1:2" x14ac:dyDescent="0.25">
      <c r="A1660" t="s">
        <v>2573</v>
      </c>
      <c r="B1660">
        <v>22</v>
      </c>
    </row>
    <row r="1661" spans="1:2" x14ac:dyDescent="0.25">
      <c r="A1661" t="s">
        <v>2574</v>
      </c>
      <c r="B1661">
        <v>2</v>
      </c>
    </row>
    <row r="1662" spans="1:2" x14ac:dyDescent="0.25">
      <c r="A1662" t="s">
        <v>2575</v>
      </c>
      <c r="B1662">
        <v>0</v>
      </c>
    </row>
    <row r="1663" spans="1:2" x14ac:dyDescent="0.25">
      <c r="A1663" t="s">
        <v>2576</v>
      </c>
      <c r="B1663">
        <v>55</v>
      </c>
    </row>
    <row r="1664" spans="1:2" x14ac:dyDescent="0.25">
      <c r="A1664" t="s">
        <v>2577</v>
      </c>
      <c r="B1664">
        <v>9</v>
      </c>
    </row>
    <row r="1665" spans="1:2" x14ac:dyDescent="0.25">
      <c r="A1665" t="s">
        <v>2578</v>
      </c>
      <c r="B1665">
        <v>6</v>
      </c>
    </row>
    <row r="1666" spans="1:2" x14ac:dyDescent="0.25">
      <c r="A1666" t="s">
        <v>2579</v>
      </c>
      <c r="B1666">
        <v>6</v>
      </c>
    </row>
    <row r="1667" spans="1:2" x14ac:dyDescent="0.25">
      <c r="A1667" t="s">
        <v>2580</v>
      </c>
      <c r="B1667">
        <v>13</v>
      </c>
    </row>
    <row r="1668" spans="1:2" x14ac:dyDescent="0.25">
      <c r="A1668" t="s">
        <v>2581</v>
      </c>
      <c r="B1668">
        <v>2</v>
      </c>
    </row>
    <row r="1669" spans="1:2" x14ac:dyDescent="0.25">
      <c r="A1669" t="s">
        <v>2582</v>
      </c>
      <c r="B1669">
        <v>-999</v>
      </c>
    </row>
    <row r="1670" spans="1:2" x14ac:dyDescent="0.25">
      <c r="A1670" t="s">
        <v>2583</v>
      </c>
      <c r="B1670">
        <v>-999</v>
      </c>
    </row>
    <row r="1671" spans="1:2" x14ac:dyDescent="0.25">
      <c r="A1671" t="s">
        <v>2584</v>
      </c>
      <c r="B1671">
        <v>5</v>
      </c>
    </row>
    <row r="1672" spans="1:2" x14ac:dyDescent="0.25">
      <c r="A1672" t="s">
        <v>2585</v>
      </c>
      <c r="B1672">
        <v>4</v>
      </c>
    </row>
    <row r="1673" spans="1:2" x14ac:dyDescent="0.25">
      <c r="A1673" t="s">
        <v>2586</v>
      </c>
      <c r="B1673">
        <v>0</v>
      </c>
    </row>
    <row r="1674" spans="1:2" x14ac:dyDescent="0.25">
      <c r="A1674" t="s">
        <v>2587</v>
      </c>
      <c r="B1674">
        <v>2</v>
      </c>
    </row>
    <row r="1675" spans="1:2" x14ac:dyDescent="0.25">
      <c r="A1675" t="s">
        <v>2588</v>
      </c>
      <c r="B1675">
        <v>0</v>
      </c>
    </row>
    <row r="1676" spans="1:2" x14ac:dyDescent="0.25">
      <c r="A1676" t="s">
        <v>2589</v>
      </c>
      <c r="B1676">
        <v>0</v>
      </c>
    </row>
    <row r="1677" spans="1:2" x14ac:dyDescent="0.25">
      <c r="A1677" t="s">
        <v>2590</v>
      </c>
      <c r="B1677">
        <v>1</v>
      </c>
    </row>
    <row r="1678" spans="1:2" x14ac:dyDescent="0.25">
      <c r="A1678" t="s">
        <v>2591</v>
      </c>
      <c r="B1678">
        <v>1</v>
      </c>
    </row>
    <row r="1679" spans="1:2" x14ac:dyDescent="0.25">
      <c r="A1679" t="s">
        <v>2592</v>
      </c>
      <c r="B1679">
        <v>1</v>
      </c>
    </row>
    <row r="1680" spans="1:2" x14ac:dyDescent="0.25">
      <c r="A1680" t="s">
        <v>2593</v>
      </c>
      <c r="B1680">
        <v>0</v>
      </c>
    </row>
    <row r="1681" spans="1:2" x14ac:dyDescent="0.25">
      <c r="A1681" t="s">
        <v>2594</v>
      </c>
      <c r="B1681">
        <v>0</v>
      </c>
    </row>
    <row r="1682" spans="1:2" x14ac:dyDescent="0.25">
      <c r="A1682" t="s">
        <v>2595</v>
      </c>
      <c r="B1682">
        <v>0</v>
      </c>
    </row>
    <row r="1683" spans="1:2" x14ac:dyDescent="0.25">
      <c r="A1683" t="s">
        <v>2596</v>
      </c>
      <c r="B1683">
        <v>0</v>
      </c>
    </row>
    <row r="1684" spans="1:2" x14ac:dyDescent="0.25">
      <c r="A1684" t="s">
        <v>2597</v>
      </c>
      <c r="B1684">
        <v>0</v>
      </c>
    </row>
    <row r="1685" spans="1:2" x14ac:dyDescent="0.25">
      <c r="A1685" t="s">
        <v>2598</v>
      </c>
      <c r="B1685">
        <v>0</v>
      </c>
    </row>
    <row r="1686" spans="1:2" x14ac:dyDescent="0.25">
      <c r="A1686" t="s">
        <v>2599</v>
      </c>
      <c r="B1686">
        <v>0</v>
      </c>
    </row>
    <row r="1687" spans="1:2" x14ac:dyDescent="0.25">
      <c r="A1687" t="s">
        <v>2600</v>
      </c>
      <c r="B1687">
        <v>0</v>
      </c>
    </row>
    <row r="1688" spans="1:2" x14ac:dyDescent="0.25">
      <c r="A1688" t="s">
        <v>2601</v>
      </c>
      <c r="B1688">
        <v>0</v>
      </c>
    </row>
    <row r="1689" spans="1:2" x14ac:dyDescent="0.25">
      <c r="A1689" t="s">
        <v>2602</v>
      </c>
      <c r="B1689">
        <v>0</v>
      </c>
    </row>
    <row r="1690" spans="1:2" x14ac:dyDescent="0.25">
      <c r="A1690" t="s">
        <v>2603</v>
      </c>
      <c r="B1690">
        <v>0</v>
      </c>
    </row>
    <row r="1691" spans="1:2" x14ac:dyDescent="0.25">
      <c r="A1691" t="s">
        <v>2604</v>
      </c>
      <c r="B1691">
        <v>5</v>
      </c>
    </row>
    <row r="1692" spans="1:2" x14ac:dyDescent="0.25">
      <c r="A1692" t="s">
        <v>2605</v>
      </c>
      <c r="B1692">
        <v>10</v>
      </c>
    </row>
    <row r="1693" spans="1:2" x14ac:dyDescent="0.25">
      <c r="A1693" t="s">
        <v>2606</v>
      </c>
      <c r="B1693">
        <v>4</v>
      </c>
    </row>
    <row r="1694" spans="1:2" x14ac:dyDescent="0.25">
      <c r="A1694" t="s">
        <v>2607</v>
      </c>
      <c r="B1694">
        <v>3</v>
      </c>
    </row>
    <row r="1695" spans="1:2" x14ac:dyDescent="0.25">
      <c r="A1695" t="s">
        <v>2608</v>
      </c>
      <c r="B1695">
        <v>3</v>
      </c>
    </row>
    <row r="1696" spans="1:2" x14ac:dyDescent="0.25">
      <c r="A1696" t="s">
        <v>2609</v>
      </c>
      <c r="B1696">
        <v>10</v>
      </c>
    </row>
    <row r="1697" spans="1:2" x14ac:dyDescent="0.25">
      <c r="A1697" t="s">
        <v>2610</v>
      </c>
      <c r="B1697">
        <v>-999</v>
      </c>
    </row>
    <row r="1698" spans="1:2" x14ac:dyDescent="0.25">
      <c r="A1698" t="s">
        <v>2611</v>
      </c>
      <c r="B1698">
        <v>-999</v>
      </c>
    </row>
    <row r="1699" spans="1:2" x14ac:dyDescent="0.25">
      <c r="A1699" t="s">
        <v>2612</v>
      </c>
      <c r="B1699">
        <v>-999</v>
      </c>
    </row>
    <row r="1700" spans="1:2" x14ac:dyDescent="0.25">
      <c r="A1700" t="s">
        <v>2613</v>
      </c>
      <c r="B1700">
        <v>-999</v>
      </c>
    </row>
    <row r="1701" spans="1:2" x14ac:dyDescent="0.25">
      <c r="A1701" t="s">
        <v>2614</v>
      </c>
      <c r="B1701">
        <v>-999</v>
      </c>
    </row>
    <row r="1702" spans="1:2" x14ac:dyDescent="0.25">
      <c r="A1702" t="s">
        <v>2615</v>
      </c>
      <c r="B1702">
        <v>-999</v>
      </c>
    </row>
    <row r="1703" spans="1:2" x14ac:dyDescent="0.25">
      <c r="A1703" t="s">
        <v>2616</v>
      </c>
      <c r="B1703">
        <v>-999</v>
      </c>
    </row>
    <row r="1704" spans="1:2" x14ac:dyDescent="0.25">
      <c r="A1704" t="s">
        <v>10958</v>
      </c>
      <c r="B1704">
        <v>-999</v>
      </c>
    </row>
    <row r="1705" spans="1:2" x14ac:dyDescent="0.25">
      <c r="A1705" t="s">
        <v>2617</v>
      </c>
      <c r="B1705">
        <v>3012</v>
      </c>
    </row>
    <row r="1706" spans="1:2" x14ac:dyDescent="0.25">
      <c r="A1706" t="s">
        <v>2618</v>
      </c>
      <c r="B1706">
        <v>2221</v>
      </c>
    </row>
    <row r="1707" spans="1:2" x14ac:dyDescent="0.25">
      <c r="A1707" t="s">
        <v>2619</v>
      </c>
      <c r="B1707">
        <v>2563</v>
      </c>
    </row>
    <row r="1708" spans="1:2" x14ac:dyDescent="0.25">
      <c r="A1708" t="s">
        <v>2620</v>
      </c>
      <c r="B1708">
        <v>4</v>
      </c>
    </row>
    <row r="1709" spans="1:2" x14ac:dyDescent="0.25">
      <c r="A1709" t="s">
        <v>2621</v>
      </c>
      <c r="B1709">
        <v>99</v>
      </c>
    </row>
    <row r="1710" spans="1:2" x14ac:dyDescent="0.25">
      <c r="A1710" t="s">
        <v>2622</v>
      </c>
      <c r="B1710">
        <v>12</v>
      </c>
    </row>
    <row r="1711" spans="1:2" x14ac:dyDescent="0.25">
      <c r="A1711" t="s">
        <v>2623</v>
      </c>
      <c r="B1711">
        <v>0</v>
      </c>
    </row>
    <row r="1712" spans="1:2" x14ac:dyDescent="0.25">
      <c r="A1712" t="s">
        <v>2624</v>
      </c>
      <c r="B1712">
        <v>416</v>
      </c>
    </row>
    <row r="1713" spans="1:2" x14ac:dyDescent="0.25">
      <c r="A1713" t="s">
        <v>2625</v>
      </c>
      <c r="B1713">
        <v>260</v>
      </c>
    </row>
    <row r="1714" spans="1:2" x14ac:dyDescent="0.25">
      <c r="A1714" t="s">
        <v>2626</v>
      </c>
      <c r="B1714">
        <v>28</v>
      </c>
    </row>
    <row r="1715" spans="1:2" x14ac:dyDescent="0.25">
      <c r="A1715" t="s">
        <v>2627</v>
      </c>
      <c r="B1715">
        <v>1711</v>
      </c>
    </row>
    <row r="1716" spans="1:2" x14ac:dyDescent="0.25">
      <c r="A1716" t="s">
        <v>2628</v>
      </c>
      <c r="B1716">
        <v>60</v>
      </c>
    </row>
    <row r="1717" spans="1:2" x14ac:dyDescent="0.25">
      <c r="A1717" t="s">
        <v>2629</v>
      </c>
      <c r="B1717">
        <v>169</v>
      </c>
    </row>
    <row r="1718" spans="1:2" x14ac:dyDescent="0.25">
      <c r="A1718" t="s">
        <v>2630</v>
      </c>
      <c r="B1718">
        <v>19</v>
      </c>
    </row>
    <row r="1719" spans="1:2" x14ac:dyDescent="0.25">
      <c r="A1719" t="s">
        <v>2631</v>
      </c>
      <c r="B1719">
        <v>0</v>
      </c>
    </row>
    <row r="1720" spans="1:2" x14ac:dyDescent="0.25">
      <c r="A1720" t="s">
        <v>2632</v>
      </c>
      <c r="B1720">
        <v>0</v>
      </c>
    </row>
    <row r="1721" spans="1:2" x14ac:dyDescent="0.25">
      <c r="A1721" t="s">
        <v>2633</v>
      </c>
      <c r="B1721">
        <v>0</v>
      </c>
    </row>
    <row r="1722" spans="1:2" x14ac:dyDescent="0.25">
      <c r="A1722" t="s">
        <v>2634</v>
      </c>
      <c r="B1722">
        <v>0</v>
      </c>
    </row>
    <row r="1723" spans="1:2" x14ac:dyDescent="0.25">
      <c r="A1723" t="s">
        <v>2635</v>
      </c>
      <c r="B1723">
        <v>0</v>
      </c>
    </row>
    <row r="1724" spans="1:2" x14ac:dyDescent="0.25">
      <c r="A1724" t="s">
        <v>2636</v>
      </c>
      <c r="B1724">
        <v>33</v>
      </c>
    </row>
    <row r="1725" spans="1:2" x14ac:dyDescent="0.25">
      <c r="A1725" t="s">
        <v>2637</v>
      </c>
      <c r="B1725">
        <v>201</v>
      </c>
    </row>
    <row r="1726" spans="1:2" x14ac:dyDescent="0.25">
      <c r="A1726" t="s">
        <v>2638</v>
      </c>
      <c r="B1726">
        <v>3012</v>
      </c>
    </row>
    <row r="1727" spans="1:2" x14ac:dyDescent="0.25">
      <c r="A1727" t="s">
        <v>2639</v>
      </c>
      <c r="B1727">
        <v>-999</v>
      </c>
    </row>
    <row r="1728" spans="1:2" x14ac:dyDescent="0.25">
      <c r="A1728" t="s">
        <v>2640</v>
      </c>
      <c r="B1728">
        <v>-999</v>
      </c>
    </row>
    <row r="1729" spans="1:2" x14ac:dyDescent="0.25">
      <c r="A1729" t="s">
        <v>2641</v>
      </c>
      <c r="B1729">
        <v>1709</v>
      </c>
    </row>
    <row r="1730" spans="1:2" x14ac:dyDescent="0.25">
      <c r="A1730" t="s">
        <v>2642</v>
      </c>
      <c r="B1730">
        <v>795</v>
      </c>
    </row>
    <row r="1731" spans="1:2" x14ac:dyDescent="0.25">
      <c r="A1731" t="s">
        <v>2643</v>
      </c>
      <c r="B1731">
        <v>791</v>
      </c>
    </row>
    <row r="1732" spans="1:2" x14ac:dyDescent="0.25">
      <c r="A1732" t="s">
        <v>2644</v>
      </c>
      <c r="B1732">
        <v>790</v>
      </c>
    </row>
    <row r="1733" spans="1:2" x14ac:dyDescent="0.25">
      <c r="A1733" t="s">
        <v>2645</v>
      </c>
      <c r="B1733">
        <v>128</v>
      </c>
    </row>
    <row r="1734" spans="1:2" x14ac:dyDescent="0.25">
      <c r="A1734" t="s">
        <v>2646</v>
      </c>
      <c r="B1734">
        <v>1709</v>
      </c>
    </row>
    <row r="1735" spans="1:2" x14ac:dyDescent="0.25">
      <c r="A1735" t="s">
        <v>2647</v>
      </c>
      <c r="B1735">
        <v>786</v>
      </c>
    </row>
    <row r="1736" spans="1:2" x14ac:dyDescent="0.25">
      <c r="A1736" t="s">
        <v>2648</v>
      </c>
      <c r="B1736">
        <v>763</v>
      </c>
    </row>
    <row r="1737" spans="1:2" x14ac:dyDescent="0.25">
      <c r="A1737" t="s">
        <v>2649</v>
      </c>
      <c r="B1737">
        <v>-999</v>
      </c>
    </row>
    <row r="1738" spans="1:2" x14ac:dyDescent="0.25">
      <c r="A1738" t="s">
        <v>2650</v>
      </c>
      <c r="B1738">
        <v>-999</v>
      </c>
    </row>
    <row r="1739" spans="1:2" x14ac:dyDescent="0.25">
      <c r="A1739" t="s">
        <v>2651</v>
      </c>
      <c r="B1739">
        <v>-999</v>
      </c>
    </row>
    <row r="1740" spans="1:2" x14ac:dyDescent="0.25">
      <c r="A1740" t="s">
        <v>2652</v>
      </c>
      <c r="B1740">
        <v>1</v>
      </c>
    </row>
    <row r="1741" spans="1:2" x14ac:dyDescent="0.25">
      <c r="A1741" t="s">
        <v>2653</v>
      </c>
      <c r="B1741">
        <v>-999</v>
      </c>
    </row>
    <row r="1742" spans="1:2" x14ac:dyDescent="0.25">
      <c r="A1742" t="s">
        <v>2654</v>
      </c>
      <c r="B1742">
        <v>-999</v>
      </c>
    </row>
    <row r="1743" spans="1:2" x14ac:dyDescent="0.25">
      <c r="A1743" t="s">
        <v>2655</v>
      </c>
      <c r="B1743">
        <v>1671</v>
      </c>
    </row>
    <row r="1744" spans="1:2" x14ac:dyDescent="0.25">
      <c r="A1744" t="s">
        <v>2656</v>
      </c>
      <c r="B1744">
        <v>-999</v>
      </c>
    </row>
    <row r="1745" spans="1:2" x14ac:dyDescent="0.25">
      <c r="A1745" t="s">
        <v>2657</v>
      </c>
      <c r="B1745">
        <v>-999</v>
      </c>
    </row>
    <row r="1746" spans="1:2" x14ac:dyDescent="0.25">
      <c r="A1746" t="s">
        <v>2658</v>
      </c>
      <c r="B1746">
        <v>-999</v>
      </c>
    </row>
    <row r="1747" spans="1:2" x14ac:dyDescent="0.25">
      <c r="A1747" t="s">
        <v>2659</v>
      </c>
      <c r="B1747">
        <v>-999</v>
      </c>
    </row>
    <row r="1748" spans="1:2" x14ac:dyDescent="0.25">
      <c r="A1748" t="s">
        <v>2660</v>
      </c>
      <c r="B1748">
        <v>-999</v>
      </c>
    </row>
    <row r="1749" spans="1:2" x14ac:dyDescent="0.25">
      <c r="A1749" t="s">
        <v>2661</v>
      </c>
      <c r="B1749">
        <v>507</v>
      </c>
    </row>
    <row r="1750" spans="1:2" x14ac:dyDescent="0.25">
      <c r="A1750" t="s">
        <v>2662</v>
      </c>
      <c r="B1750">
        <v>37</v>
      </c>
    </row>
    <row r="1751" spans="1:2" x14ac:dyDescent="0.25">
      <c r="A1751" t="s">
        <v>10959</v>
      </c>
      <c r="B1751">
        <v>-999</v>
      </c>
    </row>
    <row r="1752" spans="1:2" x14ac:dyDescent="0.25">
      <c r="A1752" t="s">
        <v>2663</v>
      </c>
      <c r="B1752">
        <v>1182</v>
      </c>
    </row>
    <row r="1753" spans="1:2" x14ac:dyDescent="0.25">
      <c r="A1753" t="s">
        <v>2664</v>
      </c>
      <c r="B1753">
        <v>233</v>
      </c>
    </row>
    <row r="1754" spans="1:2" x14ac:dyDescent="0.25">
      <c r="A1754" t="s">
        <v>2665</v>
      </c>
      <c r="B1754">
        <v>531</v>
      </c>
    </row>
    <row r="1755" spans="1:2" x14ac:dyDescent="0.25">
      <c r="A1755" t="s">
        <v>2666</v>
      </c>
      <c r="B1755">
        <v>378</v>
      </c>
    </row>
    <row r="1756" spans="1:2" x14ac:dyDescent="0.25">
      <c r="A1756" t="s">
        <v>2667</v>
      </c>
      <c r="B1756">
        <v>40</v>
      </c>
    </row>
    <row r="1757" spans="1:2" x14ac:dyDescent="0.25">
      <c r="A1757" t="s">
        <v>2668</v>
      </c>
      <c r="B1757">
        <v>1182</v>
      </c>
    </row>
    <row r="1758" spans="1:2" x14ac:dyDescent="0.25">
      <c r="A1758" t="s">
        <v>2669</v>
      </c>
      <c r="B1758">
        <v>167</v>
      </c>
    </row>
    <row r="1759" spans="1:2" x14ac:dyDescent="0.25">
      <c r="A1759" t="s">
        <v>2670</v>
      </c>
      <c r="B1759">
        <v>478</v>
      </c>
    </row>
    <row r="1760" spans="1:2" x14ac:dyDescent="0.25">
      <c r="A1760" t="s">
        <v>2671</v>
      </c>
      <c r="B1760">
        <v>84</v>
      </c>
    </row>
    <row r="1761" spans="1:2" x14ac:dyDescent="0.25">
      <c r="A1761" t="s">
        <v>2672</v>
      </c>
      <c r="B1761">
        <v>31</v>
      </c>
    </row>
    <row r="1762" spans="1:2" x14ac:dyDescent="0.25">
      <c r="A1762" t="s">
        <v>2673</v>
      </c>
      <c r="B1762">
        <v>760</v>
      </c>
    </row>
    <row r="1763" spans="1:2" x14ac:dyDescent="0.25">
      <c r="A1763" t="s">
        <v>2674</v>
      </c>
      <c r="B1763">
        <v>297</v>
      </c>
    </row>
    <row r="1764" spans="1:2" x14ac:dyDescent="0.25">
      <c r="A1764" t="s">
        <v>2675</v>
      </c>
      <c r="B1764">
        <v>1283</v>
      </c>
    </row>
    <row r="1765" spans="1:2" x14ac:dyDescent="0.25">
      <c r="A1765" t="s">
        <v>2676</v>
      </c>
      <c r="B1765">
        <v>417</v>
      </c>
    </row>
    <row r="1766" spans="1:2" x14ac:dyDescent="0.25">
      <c r="A1766" t="s">
        <v>2677</v>
      </c>
      <c r="B1766">
        <v>67</v>
      </c>
    </row>
    <row r="1767" spans="1:2" x14ac:dyDescent="0.25">
      <c r="A1767" t="s">
        <v>2678</v>
      </c>
      <c r="B1767">
        <v>0</v>
      </c>
    </row>
    <row r="1768" spans="1:2" x14ac:dyDescent="0.25">
      <c r="A1768" t="s">
        <v>2679</v>
      </c>
      <c r="B1768">
        <v>7</v>
      </c>
    </row>
    <row r="1769" spans="1:2" x14ac:dyDescent="0.25">
      <c r="A1769" t="s">
        <v>2680</v>
      </c>
      <c r="B1769">
        <v>8</v>
      </c>
    </row>
    <row r="1770" spans="1:2" x14ac:dyDescent="0.25">
      <c r="A1770" t="s">
        <v>2681</v>
      </c>
      <c r="B1770">
        <v>8</v>
      </c>
    </row>
    <row r="1771" spans="1:2" x14ac:dyDescent="0.25">
      <c r="A1771" t="s">
        <v>2682</v>
      </c>
      <c r="B1771">
        <v>1</v>
      </c>
    </row>
    <row r="1772" spans="1:2" x14ac:dyDescent="0.25">
      <c r="A1772" t="s">
        <v>2683</v>
      </c>
      <c r="B1772">
        <v>24</v>
      </c>
    </row>
    <row r="1773" spans="1:2" x14ac:dyDescent="0.25">
      <c r="A1773" t="s">
        <v>2684</v>
      </c>
      <c r="B1773">
        <v>2</v>
      </c>
    </row>
    <row r="1774" spans="1:2" x14ac:dyDescent="0.25">
      <c r="A1774" t="s">
        <v>2685</v>
      </c>
      <c r="B1774">
        <v>3</v>
      </c>
    </row>
    <row r="1775" spans="1:2" x14ac:dyDescent="0.25">
      <c r="A1775" t="s">
        <v>2686</v>
      </c>
      <c r="B1775">
        <v>4</v>
      </c>
    </row>
    <row r="1776" spans="1:2" x14ac:dyDescent="0.25">
      <c r="A1776" t="s">
        <v>2687</v>
      </c>
      <c r="B1776">
        <v>1</v>
      </c>
    </row>
    <row r="1777" spans="1:2" x14ac:dyDescent="0.25">
      <c r="A1777" t="s">
        <v>2688</v>
      </c>
      <c r="B1777">
        <v>0</v>
      </c>
    </row>
    <row r="1778" spans="1:2" x14ac:dyDescent="0.25">
      <c r="A1778" t="s">
        <v>2689</v>
      </c>
      <c r="B1778">
        <v>10</v>
      </c>
    </row>
    <row r="1779" spans="1:2" x14ac:dyDescent="0.25">
      <c r="A1779" t="s">
        <v>2690</v>
      </c>
      <c r="B1779">
        <v>1</v>
      </c>
    </row>
    <row r="1780" spans="1:2" x14ac:dyDescent="0.25">
      <c r="A1780" t="s">
        <v>2691</v>
      </c>
      <c r="B1780">
        <v>1</v>
      </c>
    </row>
    <row r="1781" spans="1:2" x14ac:dyDescent="0.25">
      <c r="A1781" t="s">
        <v>2692</v>
      </c>
      <c r="B1781">
        <v>3</v>
      </c>
    </row>
    <row r="1782" spans="1:2" x14ac:dyDescent="0.25">
      <c r="A1782" t="s">
        <v>2693</v>
      </c>
      <c r="B1782">
        <v>7</v>
      </c>
    </row>
    <row r="1783" spans="1:2" x14ac:dyDescent="0.25">
      <c r="A1783" t="s">
        <v>2694</v>
      </c>
      <c r="B1783">
        <v>1</v>
      </c>
    </row>
    <row r="1784" spans="1:2" x14ac:dyDescent="0.25">
      <c r="A1784" t="s">
        <v>2695</v>
      </c>
      <c r="B1784">
        <v>13</v>
      </c>
    </row>
    <row r="1785" spans="1:2" x14ac:dyDescent="0.25">
      <c r="A1785" t="s">
        <v>2696</v>
      </c>
      <c r="B1785">
        <v>0</v>
      </c>
    </row>
    <row r="1786" spans="1:2" x14ac:dyDescent="0.25">
      <c r="A1786" t="s">
        <v>2697</v>
      </c>
      <c r="B1786">
        <v>3</v>
      </c>
    </row>
    <row r="1787" spans="1:2" x14ac:dyDescent="0.25">
      <c r="A1787" t="s">
        <v>2698</v>
      </c>
      <c r="B1787">
        <v>4</v>
      </c>
    </row>
    <row r="1788" spans="1:2" x14ac:dyDescent="0.25">
      <c r="A1788" t="s">
        <v>2699</v>
      </c>
      <c r="B1788">
        <v>7</v>
      </c>
    </row>
    <row r="1789" spans="1:2" x14ac:dyDescent="0.25">
      <c r="A1789" t="s">
        <v>2700</v>
      </c>
      <c r="B1789">
        <v>0</v>
      </c>
    </row>
    <row r="1790" spans="1:2" x14ac:dyDescent="0.25">
      <c r="A1790" t="s">
        <v>2701</v>
      </c>
      <c r="B1790">
        <v>14</v>
      </c>
    </row>
    <row r="1791" spans="1:2" x14ac:dyDescent="0.25">
      <c r="A1791" t="s">
        <v>2702</v>
      </c>
      <c r="B1791">
        <v>0</v>
      </c>
    </row>
    <row r="1792" spans="1:2" x14ac:dyDescent="0.25">
      <c r="A1792" t="s">
        <v>2703</v>
      </c>
      <c r="B1792">
        <v>0</v>
      </c>
    </row>
    <row r="1793" spans="1:2" x14ac:dyDescent="0.25">
      <c r="A1793" t="s">
        <v>2704</v>
      </c>
      <c r="B1793">
        <v>0</v>
      </c>
    </row>
    <row r="1794" spans="1:2" x14ac:dyDescent="0.25">
      <c r="A1794" t="s">
        <v>2705</v>
      </c>
      <c r="B1794">
        <v>0</v>
      </c>
    </row>
    <row r="1795" spans="1:2" x14ac:dyDescent="0.25">
      <c r="A1795" t="s">
        <v>2706</v>
      </c>
      <c r="B1795">
        <v>0</v>
      </c>
    </row>
    <row r="1796" spans="1:2" x14ac:dyDescent="0.25">
      <c r="A1796" t="s">
        <v>2707</v>
      </c>
      <c r="B1796">
        <v>0</v>
      </c>
    </row>
    <row r="1797" spans="1:2" x14ac:dyDescent="0.25">
      <c r="A1797" t="s">
        <v>2708</v>
      </c>
      <c r="B1797">
        <v>0</v>
      </c>
    </row>
    <row r="1798" spans="1:2" x14ac:dyDescent="0.25">
      <c r="A1798" t="s">
        <v>2709</v>
      </c>
      <c r="B1798">
        <v>0</v>
      </c>
    </row>
    <row r="1799" spans="1:2" x14ac:dyDescent="0.25">
      <c r="A1799" t="s">
        <v>2710</v>
      </c>
      <c r="B1799">
        <v>0</v>
      </c>
    </row>
    <row r="1800" spans="1:2" x14ac:dyDescent="0.25">
      <c r="A1800" t="s">
        <v>2711</v>
      </c>
      <c r="B1800">
        <v>0</v>
      </c>
    </row>
    <row r="1801" spans="1:2" x14ac:dyDescent="0.25">
      <c r="A1801" t="s">
        <v>2712</v>
      </c>
      <c r="B1801">
        <v>0</v>
      </c>
    </row>
    <row r="1802" spans="1:2" x14ac:dyDescent="0.25">
      <c r="A1802" t="s">
        <v>2713</v>
      </c>
      <c r="B1802">
        <v>0</v>
      </c>
    </row>
    <row r="1803" spans="1:2" x14ac:dyDescent="0.25">
      <c r="A1803" t="s">
        <v>2714</v>
      </c>
      <c r="B1803">
        <v>0</v>
      </c>
    </row>
    <row r="1804" spans="1:2" x14ac:dyDescent="0.25">
      <c r="A1804" t="s">
        <v>2715</v>
      </c>
      <c r="B1804">
        <v>0</v>
      </c>
    </row>
    <row r="1805" spans="1:2" x14ac:dyDescent="0.25">
      <c r="A1805" t="s">
        <v>2716</v>
      </c>
      <c r="B1805">
        <v>0</v>
      </c>
    </row>
    <row r="1806" spans="1:2" x14ac:dyDescent="0.25">
      <c r="A1806" t="s">
        <v>2717</v>
      </c>
      <c r="B1806">
        <v>0</v>
      </c>
    </row>
    <row r="1807" spans="1:2" x14ac:dyDescent="0.25">
      <c r="A1807" t="s">
        <v>2718</v>
      </c>
      <c r="B1807">
        <v>0</v>
      </c>
    </row>
    <row r="1808" spans="1:2" x14ac:dyDescent="0.25">
      <c r="A1808" t="s">
        <v>2719</v>
      </c>
      <c r="B1808">
        <v>0</v>
      </c>
    </row>
    <row r="1809" spans="1:2" x14ac:dyDescent="0.25">
      <c r="A1809" t="s">
        <v>2720</v>
      </c>
      <c r="B1809">
        <v>0</v>
      </c>
    </row>
    <row r="1810" spans="1:2" x14ac:dyDescent="0.25">
      <c r="A1810" t="s">
        <v>2721</v>
      </c>
      <c r="B1810">
        <v>0</v>
      </c>
    </row>
    <row r="1811" spans="1:2" x14ac:dyDescent="0.25">
      <c r="A1811" t="s">
        <v>2722</v>
      </c>
      <c r="B1811">
        <v>0</v>
      </c>
    </row>
    <row r="1812" spans="1:2" x14ac:dyDescent="0.25">
      <c r="A1812" t="s">
        <v>2723</v>
      </c>
      <c r="B1812">
        <v>0</v>
      </c>
    </row>
    <row r="1813" spans="1:2" x14ac:dyDescent="0.25">
      <c r="A1813" t="s">
        <v>2724</v>
      </c>
      <c r="B1813">
        <v>0</v>
      </c>
    </row>
    <row r="1814" spans="1:2" x14ac:dyDescent="0.25">
      <c r="A1814" t="s">
        <v>2725</v>
      </c>
      <c r="B1814">
        <v>0</v>
      </c>
    </row>
    <row r="1815" spans="1:2" x14ac:dyDescent="0.25">
      <c r="A1815" t="s">
        <v>2726</v>
      </c>
      <c r="B1815">
        <v>0</v>
      </c>
    </row>
    <row r="1816" spans="1:2" x14ac:dyDescent="0.25">
      <c r="A1816" t="s">
        <v>2727</v>
      </c>
      <c r="B1816">
        <v>0</v>
      </c>
    </row>
    <row r="1817" spans="1:2" x14ac:dyDescent="0.25">
      <c r="A1817" t="s">
        <v>2728</v>
      </c>
      <c r="B1817">
        <v>0</v>
      </c>
    </row>
    <row r="1818" spans="1:2" x14ac:dyDescent="0.25">
      <c r="A1818" t="s">
        <v>2729</v>
      </c>
      <c r="B1818">
        <v>0</v>
      </c>
    </row>
    <row r="1819" spans="1:2" x14ac:dyDescent="0.25">
      <c r="A1819" t="s">
        <v>2730</v>
      </c>
      <c r="B1819">
        <v>0</v>
      </c>
    </row>
    <row r="1820" spans="1:2" x14ac:dyDescent="0.25">
      <c r="A1820" t="s">
        <v>2731</v>
      </c>
      <c r="B1820">
        <v>0</v>
      </c>
    </row>
    <row r="1821" spans="1:2" x14ac:dyDescent="0.25">
      <c r="A1821" t="s">
        <v>2732</v>
      </c>
      <c r="B1821">
        <v>3</v>
      </c>
    </row>
    <row r="1822" spans="1:2" x14ac:dyDescent="0.25">
      <c r="A1822" t="s">
        <v>2733</v>
      </c>
      <c r="B1822">
        <v>14</v>
      </c>
    </row>
    <row r="1823" spans="1:2" x14ac:dyDescent="0.25">
      <c r="A1823" t="s">
        <v>2734</v>
      </c>
      <c r="B1823">
        <v>19</v>
      </c>
    </row>
    <row r="1824" spans="1:2" x14ac:dyDescent="0.25">
      <c r="A1824" t="s">
        <v>2735</v>
      </c>
      <c r="B1824">
        <v>23</v>
      </c>
    </row>
    <row r="1825" spans="1:2" x14ac:dyDescent="0.25">
      <c r="A1825" t="s">
        <v>2736</v>
      </c>
      <c r="B1825">
        <v>2</v>
      </c>
    </row>
    <row r="1826" spans="1:2" x14ac:dyDescent="0.25">
      <c r="A1826" t="s">
        <v>2737</v>
      </c>
      <c r="B1826">
        <v>61</v>
      </c>
    </row>
    <row r="1827" spans="1:2" x14ac:dyDescent="0.25">
      <c r="A1827" t="s">
        <v>2738</v>
      </c>
      <c r="B1827">
        <v>6</v>
      </c>
    </row>
    <row r="1828" spans="1:2" x14ac:dyDescent="0.25">
      <c r="A1828" t="s">
        <v>2739</v>
      </c>
      <c r="B1828">
        <v>0</v>
      </c>
    </row>
    <row r="1829" spans="1:2" x14ac:dyDescent="0.25">
      <c r="A1829" t="s">
        <v>2740</v>
      </c>
      <c r="B1829">
        <v>4</v>
      </c>
    </row>
    <row r="1830" spans="1:2" x14ac:dyDescent="0.25">
      <c r="A1830" t="s">
        <v>2741</v>
      </c>
      <c r="B1830">
        <v>53</v>
      </c>
    </row>
    <row r="1831" spans="1:2" x14ac:dyDescent="0.25">
      <c r="A1831" t="s">
        <v>2742</v>
      </c>
      <c r="B1831">
        <v>95</v>
      </c>
    </row>
    <row r="1832" spans="1:2" x14ac:dyDescent="0.25">
      <c r="A1832" t="s">
        <v>2743</v>
      </c>
      <c r="B1832">
        <v>61</v>
      </c>
    </row>
    <row r="1833" spans="1:2" x14ac:dyDescent="0.25">
      <c r="A1833" t="s">
        <v>2744</v>
      </c>
      <c r="B1833">
        <v>52</v>
      </c>
    </row>
    <row r="1834" spans="1:2" x14ac:dyDescent="0.25">
      <c r="A1834" t="s">
        <v>2745</v>
      </c>
      <c r="B1834">
        <v>1766</v>
      </c>
    </row>
    <row r="1835" spans="1:2" x14ac:dyDescent="0.25">
      <c r="A1835" t="s">
        <v>2746</v>
      </c>
      <c r="B1835">
        <v>1741</v>
      </c>
    </row>
    <row r="1836" spans="1:2" x14ac:dyDescent="0.25">
      <c r="A1836" t="s">
        <v>2747</v>
      </c>
      <c r="B1836">
        <v>41</v>
      </c>
    </row>
    <row r="1837" spans="1:2" x14ac:dyDescent="0.25">
      <c r="A1837" t="s">
        <v>2748</v>
      </c>
      <c r="B1837">
        <v>18</v>
      </c>
    </row>
    <row r="1838" spans="1:2" x14ac:dyDescent="0.25">
      <c r="A1838" t="s">
        <v>10960</v>
      </c>
      <c r="B1838">
        <v>-999</v>
      </c>
    </row>
    <row r="1839" spans="1:2" x14ac:dyDescent="0.25">
      <c r="A1839" t="s">
        <v>10961</v>
      </c>
      <c r="B1839">
        <v>-999</v>
      </c>
    </row>
    <row r="1840" spans="1:2" x14ac:dyDescent="0.25">
      <c r="A1840" t="s">
        <v>2749</v>
      </c>
      <c r="B1840">
        <v>38</v>
      </c>
    </row>
    <row r="1841" spans="1:2" x14ac:dyDescent="0.25">
      <c r="A1841" t="s">
        <v>2750</v>
      </c>
      <c r="B1841">
        <v>37</v>
      </c>
    </row>
    <row r="1842" spans="1:2" x14ac:dyDescent="0.25">
      <c r="A1842" t="s">
        <v>2751</v>
      </c>
      <c r="B1842">
        <v>1</v>
      </c>
    </row>
    <row r="1843" spans="1:2" x14ac:dyDescent="0.25">
      <c r="A1843" t="s">
        <v>2752</v>
      </c>
      <c r="B1843">
        <v>0</v>
      </c>
    </row>
    <row r="1844" spans="1:2" x14ac:dyDescent="0.25">
      <c r="A1844" t="s">
        <v>2753</v>
      </c>
      <c r="B1844">
        <v>38</v>
      </c>
    </row>
    <row r="1845" spans="1:2" x14ac:dyDescent="0.25">
      <c r="A1845" t="s">
        <v>2754</v>
      </c>
      <c r="B1845">
        <v>25775</v>
      </c>
    </row>
    <row r="1846" spans="1:2" x14ac:dyDescent="0.25">
      <c r="A1846" t="s">
        <v>2755</v>
      </c>
      <c r="B1846">
        <v>123</v>
      </c>
    </row>
    <row r="1847" spans="1:2" x14ac:dyDescent="0.25">
      <c r="A1847" t="s">
        <v>2756</v>
      </c>
      <c r="B1847">
        <v>1</v>
      </c>
    </row>
    <row r="1848" spans="1:2" x14ac:dyDescent="0.25">
      <c r="A1848" t="s">
        <v>2757</v>
      </c>
      <c r="B1848">
        <v>84</v>
      </c>
    </row>
    <row r="1849" spans="1:2" x14ac:dyDescent="0.25">
      <c r="A1849" t="s">
        <v>2758</v>
      </c>
      <c r="B1849">
        <v>94</v>
      </c>
    </row>
    <row r="1850" spans="1:2" x14ac:dyDescent="0.25">
      <c r="A1850" t="s">
        <v>2759</v>
      </c>
      <c r="B1850">
        <v>-999</v>
      </c>
    </row>
    <row r="1851" spans="1:2" x14ac:dyDescent="0.25">
      <c r="A1851" t="s">
        <v>2760</v>
      </c>
      <c r="B1851">
        <v>25</v>
      </c>
    </row>
    <row r="1852" spans="1:2" x14ac:dyDescent="0.25">
      <c r="A1852" t="s">
        <v>2761</v>
      </c>
      <c r="B1852">
        <v>222</v>
      </c>
    </row>
    <row r="1853" spans="1:2" x14ac:dyDescent="0.25">
      <c r="A1853" t="s">
        <v>2762</v>
      </c>
      <c r="B1853">
        <v>0</v>
      </c>
    </row>
    <row r="1854" spans="1:2" x14ac:dyDescent="0.25">
      <c r="A1854" t="s">
        <v>2763</v>
      </c>
      <c r="B1854">
        <v>1369</v>
      </c>
    </row>
    <row r="1855" spans="1:2" x14ac:dyDescent="0.25">
      <c r="A1855" t="s">
        <v>2764</v>
      </c>
      <c r="B1855">
        <v>1409</v>
      </c>
    </row>
    <row r="1856" spans="1:2" x14ac:dyDescent="0.25">
      <c r="A1856" t="s">
        <v>2765</v>
      </c>
      <c r="B1856">
        <v>28</v>
      </c>
    </row>
    <row r="1857" spans="1:2" x14ac:dyDescent="0.25">
      <c r="A1857" t="s">
        <v>2766</v>
      </c>
      <c r="B1857">
        <v>12</v>
      </c>
    </row>
    <row r="1858" spans="1:2" x14ac:dyDescent="0.25">
      <c r="A1858" t="s">
        <v>2767</v>
      </c>
      <c r="B1858">
        <v>29</v>
      </c>
    </row>
    <row r="1859" spans="1:2" x14ac:dyDescent="0.25">
      <c r="A1859" t="s">
        <v>2768</v>
      </c>
      <c r="B1859">
        <v>152</v>
      </c>
    </row>
    <row r="1860" spans="1:2" x14ac:dyDescent="0.25">
      <c r="A1860" t="s">
        <v>2769</v>
      </c>
      <c r="B1860">
        <v>45</v>
      </c>
    </row>
    <row r="1861" spans="1:2" x14ac:dyDescent="0.25">
      <c r="A1861" t="s">
        <v>2770</v>
      </c>
      <c r="B1861">
        <v>7</v>
      </c>
    </row>
    <row r="1862" spans="1:2" x14ac:dyDescent="0.25">
      <c r="A1862" t="s">
        <v>2771</v>
      </c>
      <c r="B1862">
        <v>15</v>
      </c>
    </row>
    <row r="1863" spans="1:2" x14ac:dyDescent="0.25">
      <c r="A1863" t="s">
        <v>2772</v>
      </c>
      <c r="B1863">
        <v>11</v>
      </c>
    </row>
    <row r="1864" spans="1:2" x14ac:dyDescent="0.25">
      <c r="A1864" t="s">
        <v>2773</v>
      </c>
      <c r="B1864">
        <v>12</v>
      </c>
    </row>
    <row r="1865" spans="1:2" x14ac:dyDescent="0.25">
      <c r="A1865" t="s">
        <v>2774</v>
      </c>
      <c r="B1865">
        <v>1</v>
      </c>
    </row>
    <row r="1866" spans="1:2" x14ac:dyDescent="0.25">
      <c r="A1866" t="s">
        <v>10962</v>
      </c>
      <c r="B1866">
        <v>-999</v>
      </c>
    </row>
    <row r="1867" spans="1:2" x14ac:dyDescent="0.25">
      <c r="A1867" t="s">
        <v>2775</v>
      </c>
      <c r="B1867">
        <v>24</v>
      </c>
    </row>
    <row r="1868" spans="1:2" x14ac:dyDescent="0.25">
      <c r="A1868" t="s">
        <v>2776</v>
      </c>
      <c r="B1868">
        <v>1</v>
      </c>
    </row>
    <row r="1869" spans="1:2" x14ac:dyDescent="0.25">
      <c r="A1869" t="s">
        <v>2777</v>
      </c>
      <c r="B1869">
        <v>60</v>
      </c>
    </row>
    <row r="1870" spans="1:2" x14ac:dyDescent="0.25">
      <c r="A1870" t="s">
        <v>2778</v>
      </c>
      <c r="B1870">
        <v>3</v>
      </c>
    </row>
    <row r="1871" spans="1:2" x14ac:dyDescent="0.25">
      <c r="A1871" t="s">
        <v>2779</v>
      </c>
      <c r="B1871">
        <v>0</v>
      </c>
    </row>
    <row r="1872" spans="1:2" x14ac:dyDescent="0.25">
      <c r="A1872" t="s">
        <v>2780</v>
      </c>
      <c r="B1872">
        <v>0</v>
      </c>
    </row>
    <row r="1873" spans="1:2" x14ac:dyDescent="0.25">
      <c r="A1873" t="s">
        <v>2781</v>
      </c>
      <c r="B1873">
        <v>88</v>
      </c>
    </row>
    <row r="1874" spans="1:2" x14ac:dyDescent="0.25">
      <c r="A1874" t="s">
        <v>2782</v>
      </c>
      <c r="B1874">
        <v>16</v>
      </c>
    </row>
    <row r="1875" spans="1:2" x14ac:dyDescent="0.25">
      <c r="A1875" t="s">
        <v>2783</v>
      </c>
      <c r="B1875">
        <v>8</v>
      </c>
    </row>
    <row r="1876" spans="1:2" x14ac:dyDescent="0.25">
      <c r="A1876" t="s">
        <v>2784</v>
      </c>
      <c r="B1876">
        <v>23</v>
      </c>
    </row>
    <row r="1877" spans="1:2" x14ac:dyDescent="0.25">
      <c r="A1877" t="s">
        <v>2785</v>
      </c>
      <c r="B1877">
        <v>21</v>
      </c>
    </row>
    <row r="1878" spans="1:2" x14ac:dyDescent="0.25">
      <c r="A1878" t="s">
        <v>2786</v>
      </c>
      <c r="B1878">
        <v>5</v>
      </c>
    </row>
    <row r="1879" spans="1:2" x14ac:dyDescent="0.25">
      <c r="A1879" t="s">
        <v>2787</v>
      </c>
      <c r="B1879">
        <v>92</v>
      </c>
    </row>
    <row r="1880" spans="1:2" x14ac:dyDescent="0.25">
      <c r="A1880" t="s">
        <v>2788</v>
      </c>
      <c r="B1880">
        <v>80</v>
      </c>
    </row>
    <row r="1881" spans="1:2" x14ac:dyDescent="0.25">
      <c r="A1881" t="s">
        <v>2789</v>
      </c>
      <c r="B1881">
        <v>22</v>
      </c>
    </row>
    <row r="1882" spans="1:2" x14ac:dyDescent="0.25">
      <c r="A1882" t="s">
        <v>2790</v>
      </c>
      <c r="B1882">
        <v>22</v>
      </c>
    </row>
    <row r="1883" spans="1:2" x14ac:dyDescent="0.25">
      <c r="A1883" t="s">
        <v>2791</v>
      </c>
      <c r="B1883">
        <v>0</v>
      </c>
    </row>
    <row r="1884" spans="1:2" x14ac:dyDescent="0.25">
      <c r="A1884" t="s">
        <v>2792</v>
      </c>
      <c r="B1884">
        <v>0</v>
      </c>
    </row>
    <row r="1885" spans="1:2" x14ac:dyDescent="0.25">
      <c r="A1885" t="s">
        <v>2793</v>
      </c>
      <c r="B1885">
        <v>0</v>
      </c>
    </row>
    <row r="1886" spans="1:2" x14ac:dyDescent="0.25">
      <c r="A1886" t="s">
        <v>2794</v>
      </c>
      <c r="B1886">
        <v>16</v>
      </c>
    </row>
    <row r="1887" spans="1:2" x14ac:dyDescent="0.25">
      <c r="A1887" t="s">
        <v>2795</v>
      </c>
      <c r="B1887">
        <v>1</v>
      </c>
    </row>
    <row r="1888" spans="1:2" x14ac:dyDescent="0.25">
      <c r="A1888" t="s">
        <v>2796</v>
      </c>
      <c r="B1888">
        <v>1</v>
      </c>
    </row>
    <row r="1889" spans="1:2" x14ac:dyDescent="0.25">
      <c r="A1889" t="s">
        <v>2797</v>
      </c>
      <c r="B1889">
        <v>0</v>
      </c>
    </row>
    <row r="1890" spans="1:2" x14ac:dyDescent="0.25">
      <c r="A1890" t="s">
        <v>2798</v>
      </c>
      <c r="B1890">
        <v>0</v>
      </c>
    </row>
    <row r="1891" spans="1:2" x14ac:dyDescent="0.25">
      <c r="A1891" t="s">
        <v>2799</v>
      </c>
      <c r="B1891">
        <v>0</v>
      </c>
    </row>
    <row r="1892" spans="1:2" x14ac:dyDescent="0.25">
      <c r="A1892" t="s">
        <v>2800</v>
      </c>
      <c r="B1892">
        <v>1</v>
      </c>
    </row>
    <row r="1893" spans="1:2" x14ac:dyDescent="0.25">
      <c r="A1893" t="s">
        <v>2801</v>
      </c>
      <c r="B1893">
        <v>0</v>
      </c>
    </row>
    <row r="1894" spans="1:2" x14ac:dyDescent="0.25">
      <c r="A1894" t="s">
        <v>2802</v>
      </c>
      <c r="B1894">
        <v>0</v>
      </c>
    </row>
    <row r="1895" spans="1:2" x14ac:dyDescent="0.25">
      <c r="A1895" t="s">
        <v>2803</v>
      </c>
      <c r="B1895">
        <v>0</v>
      </c>
    </row>
    <row r="1896" spans="1:2" x14ac:dyDescent="0.25">
      <c r="A1896" t="s">
        <v>2804</v>
      </c>
      <c r="B1896">
        <v>0</v>
      </c>
    </row>
    <row r="1897" spans="1:2" x14ac:dyDescent="0.25">
      <c r="A1897" t="s">
        <v>2805</v>
      </c>
      <c r="B1897">
        <v>0</v>
      </c>
    </row>
    <row r="1898" spans="1:2" x14ac:dyDescent="0.25">
      <c r="A1898" t="s">
        <v>2806</v>
      </c>
      <c r="B1898">
        <v>0</v>
      </c>
    </row>
    <row r="1899" spans="1:2" x14ac:dyDescent="0.25">
      <c r="A1899" t="s">
        <v>2807</v>
      </c>
      <c r="B1899">
        <v>3</v>
      </c>
    </row>
    <row r="1900" spans="1:2" x14ac:dyDescent="0.25">
      <c r="A1900" t="s">
        <v>2808</v>
      </c>
      <c r="B1900">
        <v>0</v>
      </c>
    </row>
    <row r="1901" spans="1:2" x14ac:dyDescent="0.25">
      <c r="A1901" t="s">
        <v>2809</v>
      </c>
      <c r="B1901">
        <v>22</v>
      </c>
    </row>
    <row r="1902" spans="1:2" x14ac:dyDescent="0.25">
      <c r="A1902" t="s">
        <v>2810</v>
      </c>
      <c r="B1902">
        <v>18</v>
      </c>
    </row>
    <row r="1903" spans="1:2" x14ac:dyDescent="0.25">
      <c r="A1903" t="s">
        <v>2811</v>
      </c>
      <c r="B1903">
        <v>18</v>
      </c>
    </row>
    <row r="1904" spans="1:2" x14ac:dyDescent="0.25">
      <c r="A1904" t="s">
        <v>2812</v>
      </c>
      <c r="B1904">
        <v>0</v>
      </c>
    </row>
    <row r="1905" spans="1:2" x14ac:dyDescent="0.25">
      <c r="A1905" t="s">
        <v>2813</v>
      </c>
      <c r="B1905">
        <v>0</v>
      </c>
    </row>
    <row r="1906" spans="1:2" x14ac:dyDescent="0.25">
      <c r="A1906" t="s">
        <v>2814</v>
      </c>
      <c r="B1906">
        <v>18</v>
      </c>
    </row>
    <row r="1907" spans="1:2" x14ac:dyDescent="0.25">
      <c r="A1907" t="s">
        <v>2815</v>
      </c>
      <c r="B1907">
        <v>18</v>
      </c>
    </row>
    <row r="1908" spans="1:2" x14ac:dyDescent="0.25">
      <c r="A1908" t="s">
        <v>2816</v>
      </c>
      <c r="B1908">
        <v>0</v>
      </c>
    </row>
    <row r="1909" spans="1:2" x14ac:dyDescent="0.25">
      <c r="A1909" t="s">
        <v>2817</v>
      </c>
      <c r="B1909">
        <v>0</v>
      </c>
    </row>
    <row r="1910" spans="1:2" x14ac:dyDescent="0.25">
      <c r="A1910" t="s">
        <v>2818</v>
      </c>
      <c r="B1910">
        <v>142</v>
      </c>
    </row>
    <row r="1911" spans="1:2" x14ac:dyDescent="0.25">
      <c r="A1911" t="s">
        <v>2819</v>
      </c>
      <c r="B1911">
        <v>142</v>
      </c>
    </row>
    <row r="1912" spans="1:2" x14ac:dyDescent="0.25">
      <c r="A1912" t="s">
        <v>2820</v>
      </c>
      <c r="B1912">
        <v>124</v>
      </c>
    </row>
    <row r="1913" spans="1:2" x14ac:dyDescent="0.25">
      <c r="A1913" t="s">
        <v>2821</v>
      </c>
      <c r="B1913">
        <v>118</v>
      </c>
    </row>
    <row r="1914" spans="1:2" x14ac:dyDescent="0.25">
      <c r="A1914" t="s">
        <v>10963</v>
      </c>
      <c r="B1914">
        <v>-999</v>
      </c>
    </row>
    <row r="1915" spans="1:2" x14ac:dyDescent="0.25">
      <c r="A1915" t="s">
        <v>2822</v>
      </c>
      <c r="B1915">
        <v>9257</v>
      </c>
    </row>
    <row r="1916" spans="1:2" x14ac:dyDescent="0.25">
      <c r="A1916" t="s">
        <v>2823</v>
      </c>
      <c r="B1916">
        <v>5214</v>
      </c>
    </row>
    <row r="1917" spans="1:2" x14ac:dyDescent="0.25">
      <c r="A1917" t="s">
        <v>2824</v>
      </c>
      <c r="B1917">
        <v>8667</v>
      </c>
    </row>
    <row r="1918" spans="1:2" x14ac:dyDescent="0.25">
      <c r="A1918" t="s">
        <v>2825</v>
      </c>
      <c r="B1918">
        <v>6</v>
      </c>
    </row>
    <row r="1919" spans="1:2" x14ac:dyDescent="0.25">
      <c r="A1919" t="s">
        <v>2826</v>
      </c>
      <c r="B1919">
        <v>420</v>
      </c>
    </row>
    <row r="1920" spans="1:2" x14ac:dyDescent="0.25">
      <c r="A1920" t="s">
        <v>2827</v>
      </c>
      <c r="B1920">
        <v>86</v>
      </c>
    </row>
    <row r="1921" spans="1:2" x14ac:dyDescent="0.25">
      <c r="A1921" t="s">
        <v>2828</v>
      </c>
      <c r="B1921">
        <v>57</v>
      </c>
    </row>
    <row r="1922" spans="1:2" x14ac:dyDescent="0.25">
      <c r="A1922" t="s">
        <v>2829</v>
      </c>
      <c r="B1922">
        <v>775</v>
      </c>
    </row>
    <row r="1923" spans="1:2" x14ac:dyDescent="0.25">
      <c r="A1923" t="s">
        <v>2830</v>
      </c>
      <c r="B1923">
        <v>460</v>
      </c>
    </row>
    <row r="1924" spans="1:2" x14ac:dyDescent="0.25">
      <c r="A1924" t="s">
        <v>2831</v>
      </c>
      <c r="B1924">
        <v>119</v>
      </c>
    </row>
    <row r="1925" spans="1:2" x14ac:dyDescent="0.25">
      <c r="A1925" t="s">
        <v>2832</v>
      </c>
      <c r="B1925">
        <v>4456</v>
      </c>
    </row>
    <row r="1926" spans="1:2" x14ac:dyDescent="0.25">
      <c r="A1926" t="s">
        <v>2833</v>
      </c>
      <c r="B1926">
        <v>446</v>
      </c>
    </row>
    <row r="1927" spans="1:2" x14ac:dyDescent="0.25">
      <c r="A1927" t="s">
        <v>2834</v>
      </c>
      <c r="B1927">
        <v>110</v>
      </c>
    </row>
    <row r="1928" spans="1:2" x14ac:dyDescent="0.25">
      <c r="A1928" t="s">
        <v>2835</v>
      </c>
      <c r="B1928">
        <v>370</v>
      </c>
    </row>
    <row r="1929" spans="1:2" x14ac:dyDescent="0.25">
      <c r="A1929" t="s">
        <v>2836</v>
      </c>
      <c r="B1929">
        <v>0</v>
      </c>
    </row>
    <row r="1930" spans="1:2" x14ac:dyDescent="0.25">
      <c r="A1930" t="s">
        <v>2837</v>
      </c>
      <c r="B1930">
        <v>107</v>
      </c>
    </row>
    <row r="1931" spans="1:2" x14ac:dyDescent="0.25">
      <c r="A1931" t="s">
        <v>2838</v>
      </c>
      <c r="B1931">
        <v>0</v>
      </c>
    </row>
    <row r="1932" spans="1:2" x14ac:dyDescent="0.25">
      <c r="A1932" t="s">
        <v>2839</v>
      </c>
      <c r="B1932">
        <v>0</v>
      </c>
    </row>
    <row r="1933" spans="1:2" x14ac:dyDescent="0.25">
      <c r="A1933" t="s">
        <v>2840</v>
      </c>
      <c r="B1933">
        <v>0</v>
      </c>
    </row>
    <row r="1934" spans="1:2" x14ac:dyDescent="0.25">
      <c r="A1934" t="s">
        <v>2841</v>
      </c>
      <c r="B1934">
        <v>992</v>
      </c>
    </row>
    <row r="1935" spans="1:2" x14ac:dyDescent="0.25">
      <c r="A1935" t="s">
        <v>2842</v>
      </c>
      <c r="B1935">
        <v>853</v>
      </c>
    </row>
    <row r="1936" spans="1:2" x14ac:dyDescent="0.25">
      <c r="A1936" t="s">
        <v>2843</v>
      </c>
      <c r="B1936">
        <v>9257</v>
      </c>
    </row>
    <row r="1937" spans="1:2" x14ac:dyDescent="0.25">
      <c r="A1937" t="s">
        <v>2844</v>
      </c>
      <c r="B1937">
        <v>88</v>
      </c>
    </row>
    <row r="1938" spans="1:2" x14ac:dyDescent="0.25">
      <c r="A1938" t="s">
        <v>2845</v>
      </c>
      <c r="B1938">
        <v>74</v>
      </c>
    </row>
    <row r="1939" spans="1:2" x14ac:dyDescent="0.25">
      <c r="A1939" t="s">
        <v>2846</v>
      </c>
      <c r="B1939">
        <v>3835</v>
      </c>
    </row>
    <row r="1940" spans="1:2" x14ac:dyDescent="0.25">
      <c r="A1940" t="s">
        <v>2847</v>
      </c>
      <c r="B1940">
        <v>1439</v>
      </c>
    </row>
    <row r="1941" spans="1:2" x14ac:dyDescent="0.25">
      <c r="A1941" t="s">
        <v>2848</v>
      </c>
      <c r="B1941">
        <v>513</v>
      </c>
    </row>
    <row r="1942" spans="1:2" x14ac:dyDescent="0.25">
      <c r="A1942" t="s">
        <v>2849</v>
      </c>
      <c r="B1942">
        <v>3229</v>
      </c>
    </row>
    <row r="1943" spans="1:2" x14ac:dyDescent="0.25">
      <c r="A1943" t="s">
        <v>2850</v>
      </c>
      <c r="B1943">
        <v>93</v>
      </c>
    </row>
    <row r="1944" spans="1:2" x14ac:dyDescent="0.25">
      <c r="A1944" t="s">
        <v>2851</v>
      </c>
      <c r="B1944">
        <v>3835</v>
      </c>
    </row>
    <row r="1945" spans="1:2" x14ac:dyDescent="0.25">
      <c r="A1945" t="s">
        <v>2852</v>
      </c>
      <c r="B1945">
        <v>1384</v>
      </c>
    </row>
    <row r="1946" spans="1:2" x14ac:dyDescent="0.25">
      <c r="A1946" t="s">
        <v>2853</v>
      </c>
      <c r="B1946">
        <v>1198</v>
      </c>
    </row>
    <row r="1947" spans="1:2" x14ac:dyDescent="0.25">
      <c r="A1947" t="s">
        <v>2854</v>
      </c>
      <c r="B1947">
        <v>3835</v>
      </c>
    </row>
    <row r="1948" spans="1:2" x14ac:dyDescent="0.25">
      <c r="A1948" t="s">
        <v>2855</v>
      </c>
      <c r="B1948">
        <v>8</v>
      </c>
    </row>
    <row r="1949" spans="1:2" x14ac:dyDescent="0.25">
      <c r="A1949" t="s">
        <v>2856</v>
      </c>
      <c r="B1949">
        <v>3835</v>
      </c>
    </row>
    <row r="1950" spans="1:2" x14ac:dyDescent="0.25">
      <c r="A1950" t="s">
        <v>2857</v>
      </c>
      <c r="B1950">
        <v>1</v>
      </c>
    </row>
    <row r="1951" spans="1:2" x14ac:dyDescent="0.25">
      <c r="A1951" t="s">
        <v>2858</v>
      </c>
      <c r="B1951">
        <v>65</v>
      </c>
    </row>
    <row r="1952" spans="1:2" x14ac:dyDescent="0.25">
      <c r="A1952" t="s">
        <v>2859</v>
      </c>
      <c r="B1952">
        <v>51</v>
      </c>
    </row>
    <row r="1953" spans="1:2" x14ac:dyDescent="0.25">
      <c r="A1953" t="s">
        <v>2860</v>
      </c>
      <c r="B1953">
        <v>3591</v>
      </c>
    </row>
    <row r="1954" spans="1:2" x14ac:dyDescent="0.25">
      <c r="A1954" t="s">
        <v>2861</v>
      </c>
      <c r="B1954">
        <v>2</v>
      </c>
    </row>
    <row r="1955" spans="1:2" x14ac:dyDescent="0.25">
      <c r="A1955" t="s">
        <v>2862</v>
      </c>
      <c r="B1955">
        <v>2</v>
      </c>
    </row>
    <row r="1956" spans="1:2" x14ac:dyDescent="0.25">
      <c r="A1956" t="s">
        <v>2863</v>
      </c>
      <c r="B1956">
        <v>0</v>
      </c>
    </row>
    <row r="1957" spans="1:2" x14ac:dyDescent="0.25">
      <c r="A1957" t="s">
        <v>2864</v>
      </c>
      <c r="B1957">
        <v>0</v>
      </c>
    </row>
    <row r="1958" spans="1:2" x14ac:dyDescent="0.25">
      <c r="A1958" t="s">
        <v>2865</v>
      </c>
      <c r="B1958">
        <v>2</v>
      </c>
    </row>
    <row r="1959" spans="1:2" x14ac:dyDescent="0.25">
      <c r="A1959" t="s">
        <v>2866</v>
      </c>
      <c r="B1959">
        <v>1091</v>
      </c>
    </row>
    <row r="1960" spans="1:2" x14ac:dyDescent="0.25">
      <c r="A1960" t="s">
        <v>2867</v>
      </c>
      <c r="B1960">
        <v>61</v>
      </c>
    </row>
    <row r="1961" spans="1:2" x14ac:dyDescent="0.25">
      <c r="A1961" t="s">
        <v>10964</v>
      </c>
      <c r="B1961">
        <v>-999</v>
      </c>
    </row>
    <row r="1962" spans="1:2" x14ac:dyDescent="0.25">
      <c r="A1962" t="s">
        <v>2868</v>
      </c>
      <c r="B1962">
        <v>1342</v>
      </c>
    </row>
    <row r="1963" spans="1:2" x14ac:dyDescent="0.25">
      <c r="A1963" t="s">
        <v>2869</v>
      </c>
      <c r="B1963">
        <v>231</v>
      </c>
    </row>
    <row r="1964" spans="1:2" x14ac:dyDescent="0.25">
      <c r="A1964" t="s">
        <v>2870</v>
      </c>
      <c r="B1964">
        <v>379</v>
      </c>
    </row>
    <row r="1965" spans="1:2" x14ac:dyDescent="0.25">
      <c r="A1965" t="s">
        <v>2871</v>
      </c>
      <c r="B1965">
        <v>622</v>
      </c>
    </row>
    <row r="1966" spans="1:2" x14ac:dyDescent="0.25">
      <c r="A1966" t="s">
        <v>2872</v>
      </c>
      <c r="B1966">
        <v>110</v>
      </c>
    </row>
    <row r="1967" spans="1:2" x14ac:dyDescent="0.25">
      <c r="A1967" t="s">
        <v>2873</v>
      </c>
      <c r="B1967">
        <v>1342</v>
      </c>
    </row>
    <row r="1968" spans="1:2" x14ac:dyDescent="0.25">
      <c r="A1968" t="s">
        <v>2874</v>
      </c>
      <c r="B1968">
        <v>230</v>
      </c>
    </row>
    <row r="1969" spans="1:2" x14ac:dyDescent="0.25">
      <c r="A1969" t="s">
        <v>2875</v>
      </c>
      <c r="B1969">
        <v>353</v>
      </c>
    </row>
    <row r="1970" spans="1:2" x14ac:dyDescent="0.25">
      <c r="A1970" t="s">
        <v>2876</v>
      </c>
      <c r="B1970">
        <v>532</v>
      </c>
    </row>
    <row r="1971" spans="1:2" x14ac:dyDescent="0.25">
      <c r="A1971" t="s">
        <v>2877</v>
      </c>
      <c r="B1971">
        <v>29</v>
      </c>
    </row>
    <row r="1972" spans="1:2" x14ac:dyDescent="0.25">
      <c r="A1972" t="s">
        <v>2878</v>
      </c>
      <c r="B1972">
        <v>1144</v>
      </c>
    </row>
    <row r="1973" spans="1:2" x14ac:dyDescent="0.25">
      <c r="A1973" t="s">
        <v>2879</v>
      </c>
      <c r="B1973">
        <v>64</v>
      </c>
    </row>
    <row r="1974" spans="1:2" x14ac:dyDescent="0.25">
      <c r="A1974" t="s">
        <v>2880</v>
      </c>
      <c r="B1974">
        <v>270</v>
      </c>
    </row>
    <row r="1975" spans="1:2" x14ac:dyDescent="0.25">
      <c r="A1975" t="s">
        <v>2881</v>
      </c>
      <c r="B1975">
        <v>325</v>
      </c>
    </row>
    <row r="1976" spans="1:2" x14ac:dyDescent="0.25">
      <c r="A1976" t="s">
        <v>2882</v>
      </c>
      <c r="B1976">
        <v>116</v>
      </c>
    </row>
    <row r="1977" spans="1:2" x14ac:dyDescent="0.25">
      <c r="A1977" t="s">
        <v>2883</v>
      </c>
      <c r="B1977">
        <v>2</v>
      </c>
    </row>
    <row r="1978" spans="1:2" x14ac:dyDescent="0.25">
      <c r="A1978" t="s">
        <v>2884</v>
      </c>
      <c r="B1978">
        <v>11</v>
      </c>
    </row>
    <row r="1979" spans="1:2" x14ac:dyDescent="0.25">
      <c r="A1979" t="s">
        <v>2885</v>
      </c>
      <c r="B1979">
        <v>10</v>
      </c>
    </row>
    <row r="1980" spans="1:2" x14ac:dyDescent="0.25">
      <c r="A1980" t="s">
        <v>2886</v>
      </c>
      <c r="B1980">
        <v>5</v>
      </c>
    </row>
    <row r="1981" spans="1:2" x14ac:dyDescent="0.25">
      <c r="A1981" t="s">
        <v>2887</v>
      </c>
      <c r="B1981">
        <v>0</v>
      </c>
    </row>
    <row r="1982" spans="1:2" x14ac:dyDescent="0.25">
      <c r="A1982" t="s">
        <v>2888</v>
      </c>
      <c r="B1982">
        <v>28</v>
      </c>
    </row>
    <row r="1983" spans="1:2" x14ac:dyDescent="0.25">
      <c r="A1983" t="s">
        <v>2889</v>
      </c>
      <c r="B1983">
        <v>3</v>
      </c>
    </row>
    <row r="1984" spans="1:2" x14ac:dyDescent="0.25">
      <c r="A1984" t="s">
        <v>2890</v>
      </c>
      <c r="B1984">
        <v>1</v>
      </c>
    </row>
    <row r="1985" spans="1:2" x14ac:dyDescent="0.25">
      <c r="A1985" t="s">
        <v>2891</v>
      </c>
      <c r="B1985">
        <v>3</v>
      </c>
    </row>
    <row r="1986" spans="1:2" x14ac:dyDescent="0.25">
      <c r="A1986" t="s">
        <v>2892</v>
      </c>
      <c r="B1986">
        <v>1</v>
      </c>
    </row>
    <row r="1987" spans="1:2" x14ac:dyDescent="0.25">
      <c r="A1987" t="s">
        <v>2893</v>
      </c>
      <c r="B1987">
        <v>0</v>
      </c>
    </row>
    <row r="1988" spans="1:2" x14ac:dyDescent="0.25">
      <c r="A1988" t="s">
        <v>2894</v>
      </c>
      <c r="B1988">
        <v>8</v>
      </c>
    </row>
    <row r="1989" spans="1:2" x14ac:dyDescent="0.25">
      <c r="A1989" t="s">
        <v>2895</v>
      </c>
      <c r="B1989">
        <v>0</v>
      </c>
    </row>
    <row r="1990" spans="1:2" x14ac:dyDescent="0.25">
      <c r="A1990" t="s">
        <v>2896</v>
      </c>
      <c r="B1990">
        <v>2</v>
      </c>
    </row>
    <row r="1991" spans="1:2" x14ac:dyDescent="0.25">
      <c r="A1991" t="s">
        <v>2897</v>
      </c>
      <c r="B1991">
        <v>4</v>
      </c>
    </row>
    <row r="1992" spans="1:2" x14ac:dyDescent="0.25">
      <c r="A1992" t="s">
        <v>2898</v>
      </c>
      <c r="B1992">
        <v>1</v>
      </c>
    </row>
    <row r="1993" spans="1:2" x14ac:dyDescent="0.25">
      <c r="A1993" t="s">
        <v>2899</v>
      </c>
      <c r="B1993">
        <v>0</v>
      </c>
    </row>
    <row r="1994" spans="1:2" x14ac:dyDescent="0.25">
      <c r="A1994" t="s">
        <v>2900</v>
      </c>
      <c r="B1994">
        <v>7</v>
      </c>
    </row>
    <row r="1995" spans="1:2" x14ac:dyDescent="0.25">
      <c r="A1995" t="s">
        <v>2901</v>
      </c>
      <c r="B1995">
        <v>7</v>
      </c>
    </row>
    <row r="1996" spans="1:2" x14ac:dyDescent="0.25">
      <c r="A1996" t="s">
        <v>2902</v>
      </c>
      <c r="B1996">
        <v>20</v>
      </c>
    </row>
    <row r="1997" spans="1:2" x14ac:dyDescent="0.25">
      <c r="A1997" t="s">
        <v>2903</v>
      </c>
      <c r="B1997">
        <v>17</v>
      </c>
    </row>
    <row r="1998" spans="1:2" x14ac:dyDescent="0.25">
      <c r="A1998" t="s">
        <v>2904</v>
      </c>
      <c r="B1998">
        <v>13</v>
      </c>
    </row>
    <row r="1999" spans="1:2" x14ac:dyDescent="0.25">
      <c r="A1999" t="s">
        <v>2905</v>
      </c>
      <c r="B1999">
        <v>0</v>
      </c>
    </row>
    <row r="2000" spans="1:2" x14ac:dyDescent="0.25">
      <c r="A2000" t="s">
        <v>2906</v>
      </c>
      <c r="B2000">
        <v>57</v>
      </c>
    </row>
    <row r="2001" spans="1:2" x14ac:dyDescent="0.25">
      <c r="A2001" t="s">
        <v>2907</v>
      </c>
      <c r="B2001">
        <v>0</v>
      </c>
    </row>
    <row r="2002" spans="1:2" x14ac:dyDescent="0.25">
      <c r="A2002" t="s">
        <v>2908</v>
      </c>
      <c r="B2002">
        <v>0</v>
      </c>
    </row>
    <row r="2003" spans="1:2" x14ac:dyDescent="0.25">
      <c r="A2003" t="s">
        <v>2909</v>
      </c>
      <c r="B2003">
        <v>0</v>
      </c>
    </row>
    <row r="2004" spans="1:2" x14ac:dyDescent="0.25">
      <c r="A2004" t="s">
        <v>2910</v>
      </c>
      <c r="B2004">
        <v>0</v>
      </c>
    </row>
    <row r="2005" spans="1:2" x14ac:dyDescent="0.25">
      <c r="A2005" t="s">
        <v>2911</v>
      </c>
      <c r="B2005">
        <v>0</v>
      </c>
    </row>
    <row r="2006" spans="1:2" x14ac:dyDescent="0.25">
      <c r="A2006" t="s">
        <v>2912</v>
      </c>
      <c r="B2006">
        <v>0</v>
      </c>
    </row>
    <row r="2007" spans="1:2" x14ac:dyDescent="0.25">
      <c r="A2007" t="s">
        <v>2913</v>
      </c>
      <c r="B2007">
        <v>0</v>
      </c>
    </row>
    <row r="2008" spans="1:2" x14ac:dyDescent="0.25">
      <c r="A2008" t="s">
        <v>2914</v>
      </c>
      <c r="B2008">
        <v>1</v>
      </c>
    </row>
    <row r="2009" spans="1:2" x14ac:dyDescent="0.25">
      <c r="A2009" t="s">
        <v>2915</v>
      </c>
      <c r="B2009">
        <v>0</v>
      </c>
    </row>
    <row r="2010" spans="1:2" x14ac:dyDescent="0.25">
      <c r="A2010" t="s">
        <v>2916</v>
      </c>
      <c r="B2010">
        <v>0</v>
      </c>
    </row>
    <row r="2011" spans="1:2" x14ac:dyDescent="0.25">
      <c r="A2011" t="s">
        <v>2917</v>
      </c>
      <c r="B2011">
        <v>0</v>
      </c>
    </row>
    <row r="2012" spans="1:2" x14ac:dyDescent="0.25">
      <c r="A2012" t="s">
        <v>2918</v>
      </c>
      <c r="B2012">
        <v>1</v>
      </c>
    </row>
    <row r="2013" spans="1:2" x14ac:dyDescent="0.25">
      <c r="A2013" t="s">
        <v>2919</v>
      </c>
      <c r="B2013">
        <v>0</v>
      </c>
    </row>
    <row r="2014" spans="1:2" x14ac:dyDescent="0.25">
      <c r="A2014" t="s">
        <v>2920</v>
      </c>
      <c r="B2014">
        <v>0</v>
      </c>
    </row>
    <row r="2015" spans="1:2" x14ac:dyDescent="0.25">
      <c r="A2015" t="s">
        <v>2921</v>
      </c>
      <c r="B2015">
        <v>0</v>
      </c>
    </row>
    <row r="2016" spans="1:2" x14ac:dyDescent="0.25">
      <c r="A2016" t="s">
        <v>2922</v>
      </c>
      <c r="B2016">
        <v>0</v>
      </c>
    </row>
    <row r="2017" spans="1:2" x14ac:dyDescent="0.25">
      <c r="A2017" t="s">
        <v>2923</v>
      </c>
      <c r="B2017">
        <v>0</v>
      </c>
    </row>
    <row r="2018" spans="1:2" x14ac:dyDescent="0.25">
      <c r="A2018" t="s">
        <v>2924</v>
      </c>
      <c r="B2018">
        <v>0</v>
      </c>
    </row>
    <row r="2019" spans="1:2" x14ac:dyDescent="0.25">
      <c r="A2019" t="s">
        <v>2925</v>
      </c>
      <c r="B2019">
        <v>0</v>
      </c>
    </row>
    <row r="2020" spans="1:2" x14ac:dyDescent="0.25">
      <c r="A2020" t="s">
        <v>2926</v>
      </c>
      <c r="B2020">
        <v>1</v>
      </c>
    </row>
    <row r="2021" spans="1:2" x14ac:dyDescent="0.25">
      <c r="A2021" t="s">
        <v>2927</v>
      </c>
      <c r="B2021">
        <v>1</v>
      </c>
    </row>
    <row r="2022" spans="1:2" x14ac:dyDescent="0.25">
      <c r="A2022" t="s">
        <v>2928</v>
      </c>
      <c r="B2022">
        <v>2</v>
      </c>
    </row>
    <row r="2023" spans="1:2" x14ac:dyDescent="0.25">
      <c r="A2023" t="s">
        <v>2929</v>
      </c>
      <c r="B2023">
        <v>0</v>
      </c>
    </row>
    <row r="2024" spans="1:2" x14ac:dyDescent="0.25">
      <c r="A2024" t="s">
        <v>2930</v>
      </c>
      <c r="B2024">
        <v>4</v>
      </c>
    </row>
    <row r="2025" spans="1:2" x14ac:dyDescent="0.25">
      <c r="A2025" t="s">
        <v>2931</v>
      </c>
      <c r="B2025">
        <v>0</v>
      </c>
    </row>
    <row r="2026" spans="1:2" x14ac:dyDescent="0.25">
      <c r="A2026" t="s">
        <v>2932</v>
      </c>
      <c r="B2026">
        <v>0</v>
      </c>
    </row>
    <row r="2027" spans="1:2" x14ac:dyDescent="0.25">
      <c r="A2027" t="s">
        <v>2933</v>
      </c>
      <c r="B2027">
        <v>0</v>
      </c>
    </row>
    <row r="2028" spans="1:2" x14ac:dyDescent="0.25">
      <c r="A2028" t="s">
        <v>2934</v>
      </c>
      <c r="B2028">
        <v>0</v>
      </c>
    </row>
    <row r="2029" spans="1:2" x14ac:dyDescent="0.25">
      <c r="A2029" t="s">
        <v>2935</v>
      </c>
      <c r="B2029">
        <v>0</v>
      </c>
    </row>
    <row r="2030" spans="1:2" x14ac:dyDescent="0.25">
      <c r="A2030" t="s">
        <v>2936</v>
      </c>
      <c r="B2030">
        <v>0</v>
      </c>
    </row>
    <row r="2031" spans="1:2" x14ac:dyDescent="0.25">
      <c r="A2031" t="s">
        <v>2937</v>
      </c>
      <c r="B2031">
        <v>12</v>
      </c>
    </row>
    <row r="2032" spans="1:2" x14ac:dyDescent="0.25">
      <c r="A2032" t="s">
        <v>2938</v>
      </c>
      <c r="B2032">
        <v>36</v>
      </c>
    </row>
    <row r="2033" spans="1:2" x14ac:dyDescent="0.25">
      <c r="A2033" t="s">
        <v>2939</v>
      </c>
      <c r="B2033">
        <v>35</v>
      </c>
    </row>
    <row r="2034" spans="1:2" x14ac:dyDescent="0.25">
      <c r="A2034" t="s">
        <v>2940</v>
      </c>
      <c r="B2034">
        <v>22</v>
      </c>
    </row>
    <row r="2035" spans="1:2" x14ac:dyDescent="0.25">
      <c r="A2035" t="s">
        <v>2941</v>
      </c>
      <c r="B2035">
        <v>0</v>
      </c>
    </row>
    <row r="2036" spans="1:2" x14ac:dyDescent="0.25">
      <c r="A2036" t="s">
        <v>2942</v>
      </c>
      <c r="B2036">
        <v>105</v>
      </c>
    </row>
    <row r="2037" spans="1:2" x14ac:dyDescent="0.25">
      <c r="A2037" t="s">
        <v>2943</v>
      </c>
      <c r="B2037">
        <v>9</v>
      </c>
    </row>
    <row r="2038" spans="1:2" x14ac:dyDescent="0.25">
      <c r="A2038" t="s">
        <v>2944</v>
      </c>
      <c r="B2038">
        <v>2</v>
      </c>
    </row>
    <row r="2039" spans="1:2" x14ac:dyDescent="0.25">
      <c r="A2039" t="s">
        <v>2945</v>
      </c>
      <c r="B2039">
        <v>12</v>
      </c>
    </row>
    <row r="2040" spans="1:2" x14ac:dyDescent="0.25">
      <c r="A2040" t="s">
        <v>2946</v>
      </c>
      <c r="B2040">
        <v>110</v>
      </c>
    </row>
    <row r="2041" spans="1:2" x14ac:dyDescent="0.25">
      <c r="A2041" t="s">
        <v>2947</v>
      </c>
      <c r="B2041">
        <v>78</v>
      </c>
    </row>
    <row r="2042" spans="1:2" x14ac:dyDescent="0.25">
      <c r="A2042" t="s">
        <v>2948</v>
      </c>
      <c r="B2042">
        <v>105</v>
      </c>
    </row>
    <row r="2043" spans="1:2" x14ac:dyDescent="0.25">
      <c r="A2043" t="s">
        <v>2949</v>
      </c>
      <c r="B2043">
        <v>102</v>
      </c>
    </row>
    <row r="2044" spans="1:2" x14ac:dyDescent="0.25">
      <c r="A2044" t="s">
        <v>2950</v>
      </c>
      <c r="B2044">
        <v>2289</v>
      </c>
    </row>
    <row r="2045" spans="1:2" x14ac:dyDescent="0.25">
      <c r="A2045" t="s">
        <v>2951</v>
      </c>
      <c r="B2045">
        <v>2006</v>
      </c>
    </row>
    <row r="2046" spans="1:2" x14ac:dyDescent="0.25">
      <c r="A2046" t="s">
        <v>2952</v>
      </c>
      <c r="B2046">
        <v>137</v>
      </c>
    </row>
    <row r="2047" spans="1:2" x14ac:dyDescent="0.25">
      <c r="A2047" t="s">
        <v>2953</v>
      </c>
      <c r="B2047">
        <v>95</v>
      </c>
    </row>
    <row r="2048" spans="1:2" x14ac:dyDescent="0.25">
      <c r="A2048" t="s">
        <v>10965</v>
      </c>
      <c r="B2048">
        <v>-999</v>
      </c>
    </row>
    <row r="2049" spans="1:2" x14ac:dyDescent="0.25">
      <c r="A2049" t="s">
        <v>10966</v>
      </c>
      <c r="B2049">
        <v>-999</v>
      </c>
    </row>
    <row r="2050" spans="1:2" x14ac:dyDescent="0.25">
      <c r="A2050" t="s">
        <v>2954</v>
      </c>
      <c r="B2050">
        <v>82</v>
      </c>
    </row>
    <row r="2051" spans="1:2" x14ac:dyDescent="0.25">
      <c r="A2051" t="s">
        <v>2955</v>
      </c>
      <c r="B2051">
        <v>176</v>
      </c>
    </row>
    <row r="2052" spans="1:2" x14ac:dyDescent="0.25">
      <c r="A2052" t="s">
        <v>2956</v>
      </c>
      <c r="B2052">
        <v>33</v>
      </c>
    </row>
    <row r="2053" spans="1:2" x14ac:dyDescent="0.25">
      <c r="A2053" t="s">
        <v>2957</v>
      </c>
      <c r="B2053">
        <v>2</v>
      </c>
    </row>
    <row r="2054" spans="1:2" x14ac:dyDescent="0.25">
      <c r="A2054" t="s">
        <v>2958</v>
      </c>
      <c r="B2054">
        <v>211</v>
      </c>
    </row>
    <row r="2055" spans="1:2" x14ac:dyDescent="0.25">
      <c r="A2055" t="s">
        <v>2959</v>
      </c>
      <c r="B2055">
        <v>23427</v>
      </c>
    </row>
    <row r="2056" spans="1:2" x14ac:dyDescent="0.25">
      <c r="A2056" t="s">
        <v>2960</v>
      </c>
      <c r="B2056">
        <v>106</v>
      </c>
    </row>
    <row r="2057" spans="1:2" x14ac:dyDescent="0.25">
      <c r="A2057" t="s">
        <v>2961</v>
      </c>
      <c r="B2057">
        <v>4</v>
      </c>
    </row>
    <row r="2058" spans="1:2" x14ac:dyDescent="0.25">
      <c r="A2058" t="s">
        <v>2962</v>
      </c>
      <c r="B2058">
        <v>60</v>
      </c>
    </row>
    <row r="2059" spans="1:2" x14ac:dyDescent="0.25">
      <c r="A2059" t="s">
        <v>2963</v>
      </c>
      <c r="B2059">
        <v>66</v>
      </c>
    </row>
    <row r="2060" spans="1:2" x14ac:dyDescent="0.25">
      <c r="A2060" t="s">
        <v>2964</v>
      </c>
      <c r="B2060">
        <v>-999</v>
      </c>
    </row>
    <row r="2061" spans="1:2" x14ac:dyDescent="0.25">
      <c r="A2061" t="s">
        <v>2965</v>
      </c>
      <c r="B2061">
        <v>28</v>
      </c>
    </row>
    <row r="2062" spans="1:2" x14ac:dyDescent="0.25">
      <c r="A2062" t="s">
        <v>2966</v>
      </c>
      <c r="B2062">
        <v>148</v>
      </c>
    </row>
    <row r="2063" spans="1:2" x14ac:dyDescent="0.25">
      <c r="A2063" t="s">
        <v>2967</v>
      </c>
      <c r="B2063">
        <v>0</v>
      </c>
    </row>
    <row r="2064" spans="1:2" x14ac:dyDescent="0.25">
      <c r="A2064" t="s">
        <v>2968</v>
      </c>
      <c r="B2064">
        <v>1927</v>
      </c>
    </row>
    <row r="2065" spans="1:2" x14ac:dyDescent="0.25">
      <c r="A2065" t="s">
        <v>2969</v>
      </c>
      <c r="B2065">
        <v>1780</v>
      </c>
    </row>
    <row r="2066" spans="1:2" x14ac:dyDescent="0.25">
      <c r="A2066" t="s">
        <v>2970</v>
      </c>
      <c r="B2066">
        <v>7</v>
      </c>
    </row>
    <row r="2067" spans="1:2" x14ac:dyDescent="0.25">
      <c r="A2067" t="s">
        <v>2971</v>
      </c>
      <c r="B2067">
        <v>3</v>
      </c>
    </row>
    <row r="2068" spans="1:2" x14ac:dyDescent="0.25">
      <c r="A2068" t="s">
        <v>2972</v>
      </c>
      <c r="B2068">
        <v>28</v>
      </c>
    </row>
    <row r="2069" spans="1:2" x14ac:dyDescent="0.25">
      <c r="A2069" t="s">
        <v>2973</v>
      </c>
      <c r="B2069">
        <v>112</v>
      </c>
    </row>
    <row r="2070" spans="1:2" x14ac:dyDescent="0.25">
      <c r="A2070" t="s">
        <v>2974</v>
      </c>
      <c r="B2070">
        <v>14</v>
      </c>
    </row>
    <row r="2071" spans="1:2" x14ac:dyDescent="0.25">
      <c r="A2071" t="s">
        <v>2975</v>
      </c>
      <c r="B2071">
        <v>0</v>
      </c>
    </row>
    <row r="2072" spans="1:2" x14ac:dyDescent="0.25">
      <c r="A2072" t="s">
        <v>2976</v>
      </c>
      <c r="B2072">
        <v>19</v>
      </c>
    </row>
    <row r="2073" spans="1:2" x14ac:dyDescent="0.25">
      <c r="A2073" t="s">
        <v>2977</v>
      </c>
      <c r="B2073">
        <v>16</v>
      </c>
    </row>
    <row r="2074" spans="1:2" x14ac:dyDescent="0.25">
      <c r="A2074" t="s">
        <v>2978</v>
      </c>
      <c r="B2074">
        <v>19</v>
      </c>
    </row>
    <row r="2075" spans="1:2" x14ac:dyDescent="0.25">
      <c r="A2075" t="s">
        <v>2979</v>
      </c>
      <c r="B2075">
        <v>12</v>
      </c>
    </row>
    <row r="2076" spans="1:2" x14ac:dyDescent="0.25">
      <c r="A2076" t="s">
        <v>10967</v>
      </c>
      <c r="B2076">
        <v>-999</v>
      </c>
    </row>
    <row r="2077" spans="1:2" x14ac:dyDescent="0.25">
      <c r="A2077" t="s">
        <v>2980</v>
      </c>
      <c r="B2077">
        <v>32</v>
      </c>
    </row>
    <row r="2078" spans="1:2" x14ac:dyDescent="0.25">
      <c r="A2078" t="s">
        <v>2981</v>
      </c>
      <c r="B2078">
        <v>2</v>
      </c>
    </row>
    <row r="2079" spans="1:2" x14ac:dyDescent="0.25">
      <c r="A2079" t="s">
        <v>2982</v>
      </c>
      <c r="B2079">
        <v>99</v>
      </c>
    </row>
    <row r="2080" spans="1:2" x14ac:dyDescent="0.25">
      <c r="A2080" t="s">
        <v>2983</v>
      </c>
      <c r="B2080">
        <v>0</v>
      </c>
    </row>
    <row r="2081" spans="1:2" x14ac:dyDescent="0.25">
      <c r="A2081" t="s">
        <v>2984</v>
      </c>
      <c r="B2081">
        <v>9</v>
      </c>
    </row>
    <row r="2082" spans="1:2" x14ac:dyDescent="0.25">
      <c r="A2082" t="s">
        <v>2985</v>
      </c>
      <c r="B2082">
        <v>3</v>
      </c>
    </row>
    <row r="2083" spans="1:2" x14ac:dyDescent="0.25">
      <c r="A2083" t="s">
        <v>2986</v>
      </c>
      <c r="B2083">
        <v>145</v>
      </c>
    </row>
    <row r="2084" spans="1:2" x14ac:dyDescent="0.25">
      <c r="A2084" t="s">
        <v>2987</v>
      </c>
      <c r="B2084">
        <v>26</v>
      </c>
    </row>
    <row r="2085" spans="1:2" x14ac:dyDescent="0.25">
      <c r="A2085" t="s">
        <v>2988</v>
      </c>
      <c r="B2085">
        <v>19</v>
      </c>
    </row>
    <row r="2086" spans="1:2" x14ac:dyDescent="0.25">
      <c r="A2086" t="s">
        <v>2989</v>
      </c>
      <c r="B2086">
        <v>29</v>
      </c>
    </row>
    <row r="2087" spans="1:2" x14ac:dyDescent="0.25">
      <c r="A2087" t="s">
        <v>2990</v>
      </c>
      <c r="B2087">
        <v>25</v>
      </c>
    </row>
    <row r="2088" spans="1:2" x14ac:dyDescent="0.25">
      <c r="A2088" t="s">
        <v>2991</v>
      </c>
      <c r="B2088">
        <v>10</v>
      </c>
    </row>
    <row r="2089" spans="1:2" x14ac:dyDescent="0.25">
      <c r="A2089" t="s">
        <v>2992</v>
      </c>
      <c r="B2089">
        <v>76</v>
      </c>
    </row>
    <row r="2090" spans="1:2" x14ac:dyDescent="0.25">
      <c r="A2090" t="s">
        <v>2993</v>
      </c>
      <c r="B2090">
        <v>55</v>
      </c>
    </row>
    <row r="2091" spans="1:2" x14ac:dyDescent="0.25">
      <c r="A2091" t="s">
        <v>2994</v>
      </c>
      <c r="B2091">
        <v>41</v>
      </c>
    </row>
    <row r="2092" spans="1:2" x14ac:dyDescent="0.25">
      <c r="A2092" t="s">
        <v>2995</v>
      </c>
      <c r="B2092">
        <v>41</v>
      </c>
    </row>
    <row r="2093" spans="1:2" x14ac:dyDescent="0.25">
      <c r="A2093" t="s">
        <v>2996</v>
      </c>
      <c r="B2093">
        <v>0</v>
      </c>
    </row>
    <row r="2094" spans="1:2" x14ac:dyDescent="0.25">
      <c r="A2094" t="s">
        <v>2997</v>
      </c>
      <c r="B2094">
        <v>4</v>
      </c>
    </row>
    <row r="2095" spans="1:2" x14ac:dyDescent="0.25">
      <c r="A2095" t="s">
        <v>2998</v>
      </c>
      <c r="B2095">
        <v>0</v>
      </c>
    </row>
    <row r="2096" spans="1:2" x14ac:dyDescent="0.25">
      <c r="A2096" t="s">
        <v>2999</v>
      </c>
      <c r="B2096">
        <v>8</v>
      </c>
    </row>
    <row r="2097" spans="1:2" x14ac:dyDescent="0.25">
      <c r="A2097" t="s">
        <v>3000</v>
      </c>
      <c r="B2097">
        <v>0</v>
      </c>
    </row>
    <row r="2098" spans="1:2" x14ac:dyDescent="0.25">
      <c r="A2098" t="s">
        <v>3001</v>
      </c>
      <c r="B2098">
        <v>9</v>
      </c>
    </row>
    <row r="2099" spans="1:2" x14ac:dyDescent="0.25">
      <c r="A2099" t="s">
        <v>3002</v>
      </c>
      <c r="B2099">
        <v>0</v>
      </c>
    </row>
    <row r="2100" spans="1:2" x14ac:dyDescent="0.25">
      <c r="A2100" t="s">
        <v>3003</v>
      </c>
      <c r="B2100">
        <v>0</v>
      </c>
    </row>
    <row r="2101" spans="1:2" x14ac:dyDescent="0.25">
      <c r="A2101" t="s">
        <v>3004</v>
      </c>
      <c r="B2101">
        <v>0</v>
      </c>
    </row>
    <row r="2102" spans="1:2" x14ac:dyDescent="0.25">
      <c r="A2102" t="s">
        <v>3005</v>
      </c>
      <c r="B2102">
        <v>4</v>
      </c>
    </row>
    <row r="2103" spans="1:2" x14ac:dyDescent="0.25">
      <c r="A2103" t="s">
        <v>3006</v>
      </c>
      <c r="B2103">
        <v>0</v>
      </c>
    </row>
    <row r="2104" spans="1:2" x14ac:dyDescent="0.25">
      <c r="A2104" t="s">
        <v>3007</v>
      </c>
      <c r="B2104">
        <v>0</v>
      </c>
    </row>
    <row r="2105" spans="1:2" x14ac:dyDescent="0.25">
      <c r="A2105" t="s">
        <v>3008</v>
      </c>
      <c r="B2105">
        <v>0</v>
      </c>
    </row>
    <row r="2106" spans="1:2" x14ac:dyDescent="0.25">
      <c r="A2106" t="s">
        <v>3009</v>
      </c>
      <c r="B2106">
        <v>0</v>
      </c>
    </row>
    <row r="2107" spans="1:2" x14ac:dyDescent="0.25">
      <c r="A2107" t="s">
        <v>3010</v>
      </c>
      <c r="B2107">
        <v>0</v>
      </c>
    </row>
    <row r="2108" spans="1:2" x14ac:dyDescent="0.25">
      <c r="A2108" t="s">
        <v>3011</v>
      </c>
      <c r="B2108">
        <v>0</v>
      </c>
    </row>
    <row r="2109" spans="1:2" x14ac:dyDescent="0.25">
      <c r="A2109" t="s">
        <v>3012</v>
      </c>
      <c r="B2109">
        <v>16</v>
      </c>
    </row>
    <row r="2110" spans="1:2" x14ac:dyDescent="0.25">
      <c r="A2110" t="s">
        <v>3013</v>
      </c>
      <c r="B2110">
        <v>0</v>
      </c>
    </row>
    <row r="2111" spans="1:2" x14ac:dyDescent="0.25">
      <c r="A2111" t="s">
        <v>3014</v>
      </c>
      <c r="B2111">
        <v>41</v>
      </c>
    </row>
    <row r="2112" spans="1:2" x14ac:dyDescent="0.25">
      <c r="A2112" t="s">
        <v>3015</v>
      </c>
      <c r="B2112">
        <v>36</v>
      </c>
    </row>
    <row r="2113" spans="1:2" x14ac:dyDescent="0.25">
      <c r="A2113" t="s">
        <v>3016</v>
      </c>
      <c r="B2113">
        <v>22</v>
      </c>
    </row>
    <row r="2114" spans="1:2" x14ac:dyDescent="0.25">
      <c r="A2114" t="s">
        <v>3017</v>
      </c>
      <c r="B2114">
        <v>8</v>
      </c>
    </row>
    <row r="2115" spans="1:2" x14ac:dyDescent="0.25">
      <c r="A2115" t="s">
        <v>3018</v>
      </c>
      <c r="B2115">
        <v>6</v>
      </c>
    </row>
    <row r="2116" spans="1:2" x14ac:dyDescent="0.25">
      <c r="A2116" t="s">
        <v>3019</v>
      </c>
      <c r="B2116">
        <v>36</v>
      </c>
    </row>
    <row r="2117" spans="1:2" x14ac:dyDescent="0.25">
      <c r="A2117" t="s">
        <v>3020</v>
      </c>
      <c r="B2117">
        <v>36</v>
      </c>
    </row>
    <row r="2118" spans="1:2" x14ac:dyDescent="0.25">
      <c r="A2118" t="s">
        <v>3021</v>
      </c>
      <c r="B2118">
        <v>0</v>
      </c>
    </row>
    <row r="2119" spans="1:2" x14ac:dyDescent="0.25">
      <c r="A2119" t="s">
        <v>3022</v>
      </c>
      <c r="B2119">
        <v>36</v>
      </c>
    </row>
    <row r="2120" spans="1:2" x14ac:dyDescent="0.25">
      <c r="A2120" t="s">
        <v>3023</v>
      </c>
      <c r="B2120">
        <v>36</v>
      </c>
    </row>
    <row r="2121" spans="1:2" x14ac:dyDescent="0.25">
      <c r="A2121" t="s">
        <v>3024</v>
      </c>
      <c r="B2121">
        <v>6</v>
      </c>
    </row>
    <row r="2122" spans="1:2" x14ac:dyDescent="0.25">
      <c r="A2122" t="s">
        <v>3025</v>
      </c>
      <c r="B2122">
        <v>87</v>
      </c>
    </row>
    <row r="2123" spans="1:2" x14ac:dyDescent="0.25">
      <c r="A2123" t="s">
        <v>3026</v>
      </c>
      <c r="B2123">
        <v>77</v>
      </c>
    </row>
    <row r="2124" spans="1:2" x14ac:dyDescent="0.25">
      <c r="A2124" t="s">
        <v>10968</v>
      </c>
      <c r="B2124">
        <v>-999</v>
      </c>
    </row>
    <row r="2125" spans="1:2" x14ac:dyDescent="0.25">
      <c r="A2125" t="s">
        <v>3027</v>
      </c>
      <c r="B2125">
        <v>9309</v>
      </c>
    </row>
    <row r="2126" spans="1:2" x14ac:dyDescent="0.25">
      <c r="A2126" t="s">
        <v>3028</v>
      </c>
      <c r="B2126">
        <v>4789</v>
      </c>
    </row>
    <row r="2127" spans="1:2" x14ac:dyDescent="0.25">
      <c r="A2127" t="s">
        <v>3029</v>
      </c>
      <c r="B2127">
        <v>9079</v>
      </c>
    </row>
    <row r="2128" spans="1:2" x14ac:dyDescent="0.25">
      <c r="A2128" t="s">
        <v>3030</v>
      </c>
      <c r="B2128">
        <v>8</v>
      </c>
    </row>
    <row r="2129" spans="1:2" x14ac:dyDescent="0.25">
      <c r="A2129" t="s">
        <v>3031</v>
      </c>
      <c r="B2129">
        <v>932</v>
      </c>
    </row>
    <row r="2130" spans="1:2" x14ac:dyDescent="0.25">
      <c r="A2130" t="s">
        <v>3032</v>
      </c>
      <c r="B2130">
        <v>22</v>
      </c>
    </row>
    <row r="2131" spans="1:2" x14ac:dyDescent="0.25">
      <c r="A2131" t="s">
        <v>3033</v>
      </c>
      <c r="B2131">
        <v>150</v>
      </c>
    </row>
    <row r="2132" spans="1:2" x14ac:dyDescent="0.25">
      <c r="A2132" t="s">
        <v>3034</v>
      </c>
      <c r="B2132">
        <v>1127</v>
      </c>
    </row>
    <row r="2133" spans="1:2" x14ac:dyDescent="0.25">
      <c r="A2133" t="s">
        <v>3035</v>
      </c>
      <c r="B2133">
        <v>471</v>
      </c>
    </row>
    <row r="2134" spans="1:2" x14ac:dyDescent="0.25">
      <c r="A2134" t="s">
        <v>3036</v>
      </c>
      <c r="B2134">
        <v>87</v>
      </c>
    </row>
    <row r="2135" spans="1:2" x14ac:dyDescent="0.25">
      <c r="A2135" t="s">
        <v>3037</v>
      </c>
      <c r="B2135">
        <v>2896</v>
      </c>
    </row>
    <row r="2136" spans="1:2" x14ac:dyDescent="0.25">
      <c r="A2136" t="s">
        <v>3038</v>
      </c>
      <c r="B2136">
        <v>640</v>
      </c>
    </row>
    <row r="2137" spans="1:2" x14ac:dyDescent="0.25">
      <c r="A2137" t="s">
        <v>3039</v>
      </c>
      <c r="B2137">
        <v>137</v>
      </c>
    </row>
    <row r="2138" spans="1:2" x14ac:dyDescent="0.25">
      <c r="A2138" t="s">
        <v>3040</v>
      </c>
      <c r="B2138">
        <v>899</v>
      </c>
    </row>
    <row r="2139" spans="1:2" x14ac:dyDescent="0.25">
      <c r="A2139" t="s">
        <v>3041</v>
      </c>
      <c r="B2139">
        <v>0</v>
      </c>
    </row>
    <row r="2140" spans="1:2" x14ac:dyDescent="0.25">
      <c r="A2140" t="s">
        <v>3042</v>
      </c>
      <c r="B2140">
        <v>126</v>
      </c>
    </row>
    <row r="2141" spans="1:2" x14ac:dyDescent="0.25">
      <c r="A2141" t="s">
        <v>3043</v>
      </c>
      <c r="B2141">
        <v>8</v>
      </c>
    </row>
    <row r="2142" spans="1:2" x14ac:dyDescent="0.25">
      <c r="A2142" t="s">
        <v>3044</v>
      </c>
      <c r="B2142">
        <v>49</v>
      </c>
    </row>
    <row r="2143" spans="1:2" x14ac:dyDescent="0.25">
      <c r="A2143" t="s">
        <v>3045</v>
      </c>
      <c r="B2143">
        <v>456</v>
      </c>
    </row>
    <row r="2144" spans="1:2" x14ac:dyDescent="0.25">
      <c r="A2144" t="s">
        <v>3046</v>
      </c>
      <c r="B2144">
        <v>976</v>
      </c>
    </row>
    <row r="2145" spans="1:2" x14ac:dyDescent="0.25">
      <c r="A2145" t="s">
        <v>3047</v>
      </c>
      <c r="B2145">
        <v>325</v>
      </c>
    </row>
    <row r="2146" spans="1:2" x14ac:dyDescent="0.25">
      <c r="A2146" t="s">
        <v>3048</v>
      </c>
      <c r="B2146">
        <v>9309</v>
      </c>
    </row>
    <row r="2147" spans="1:2" x14ac:dyDescent="0.25">
      <c r="A2147" t="s">
        <v>3049</v>
      </c>
      <c r="B2147">
        <v>-999</v>
      </c>
    </row>
    <row r="2148" spans="1:2" x14ac:dyDescent="0.25">
      <c r="A2148" t="s">
        <v>3050</v>
      </c>
      <c r="B2148">
        <v>-999</v>
      </c>
    </row>
    <row r="2149" spans="1:2" x14ac:dyDescent="0.25">
      <c r="A2149" t="s">
        <v>3051</v>
      </c>
      <c r="B2149">
        <v>4306</v>
      </c>
    </row>
    <row r="2150" spans="1:2" x14ac:dyDescent="0.25">
      <c r="A2150" t="s">
        <v>3052</v>
      </c>
      <c r="B2150">
        <v>818</v>
      </c>
    </row>
    <row r="2151" spans="1:2" x14ac:dyDescent="0.25">
      <c r="A2151" t="s">
        <v>3053</v>
      </c>
      <c r="B2151">
        <v>487</v>
      </c>
    </row>
    <row r="2152" spans="1:2" x14ac:dyDescent="0.25">
      <c r="A2152" t="s">
        <v>3054</v>
      </c>
      <c r="B2152">
        <v>3693</v>
      </c>
    </row>
    <row r="2153" spans="1:2" x14ac:dyDescent="0.25">
      <c r="A2153" t="s">
        <v>3055</v>
      </c>
      <c r="B2153">
        <v>126</v>
      </c>
    </row>
    <row r="2154" spans="1:2" x14ac:dyDescent="0.25">
      <c r="A2154" t="s">
        <v>3056</v>
      </c>
      <c r="B2154">
        <v>4306</v>
      </c>
    </row>
    <row r="2155" spans="1:2" x14ac:dyDescent="0.25">
      <c r="A2155" t="s">
        <v>3057</v>
      </c>
      <c r="B2155">
        <v>747</v>
      </c>
    </row>
    <row r="2156" spans="1:2" x14ac:dyDescent="0.25">
      <c r="A2156" t="s">
        <v>3058</v>
      </c>
      <c r="B2156">
        <v>701</v>
      </c>
    </row>
    <row r="2157" spans="1:2" x14ac:dyDescent="0.25">
      <c r="A2157" t="s">
        <v>3059</v>
      </c>
      <c r="B2157">
        <v>818</v>
      </c>
    </row>
    <row r="2158" spans="1:2" x14ac:dyDescent="0.25">
      <c r="A2158" t="s">
        <v>3060</v>
      </c>
      <c r="B2158">
        <v>0</v>
      </c>
    </row>
    <row r="2159" spans="1:2" x14ac:dyDescent="0.25">
      <c r="A2159" t="s">
        <v>3061</v>
      </c>
      <c r="B2159">
        <v>4306</v>
      </c>
    </row>
    <row r="2160" spans="1:2" x14ac:dyDescent="0.25">
      <c r="A2160" t="s">
        <v>3062</v>
      </c>
      <c r="B2160">
        <v>0</v>
      </c>
    </row>
    <row r="2161" spans="1:2" x14ac:dyDescent="0.25">
      <c r="A2161" t="s">
        <v>3063</v>
      </c>
      <c r="B2161">
        <v>-999</v>
      </c>
    </row>
    <row r="2162" spans="1:2" x14ac:dyDescent="0.25">
      <c r="A2162" t="s">
        <v>3064</v>
      </c>
      <c r="B2162">
        <v>-999</v>
      </c>
    </row>
    <row r="2163" spans="1:2" x14ac:dyDescent="0.25">
      <c r="A2163" t="s">
        <v>3065</v>
      </c>
      <c r="B2163">
        <v>4054</v>
      </c>
    </row>
    <row r="2164" spans="1:2" x14ac:dyDescent="0.25">
      <c r="A2164" t="s">
        <v>3066</v>
      </c>
      <c r="B2164">
        <v>246</v>
      </c>
    </row>
    <row r="2165" spans="1:2" x14ac:dyDescent="0.25">
      <c r="A2165" t="s">
        <v>3067</v>
      </c>
      <c r="B2165">
        <v>13</v>
      </c>
    </row>
    <row r="2166" spans="1:2" x14ac:dyDescent="0.25">
      <c r="A2166" t="s">
        <v>3068</v>
      </c>
      <c r="B2166">
        <v>231</v>
      </c>
    </row>
    <row r="2167" spans="1:2" x14ac:dyDescent="0.25">
      <c r="A2167" t="s">
        <v>3069</v>
      </c>
      <c r="B2167">
        <v>2</v>
      </c>
    </row>
    <row r="2168" spans="1:2" x14ac:dyDescent="0.25">
      <c r="A2168" t="s">
        <v>3070</v>
      </c>
      <c r="B2168">
        <v>246</v>
      </c>
    </row>
    <row r="2169" spans="1:2" x14ac:dyDescent="0.25">
      <c r="A2169" t="s">
        <v>3071</v>
      </c>
      <c r="B2169">
        <v>1271</v>
      </c>
    </row>
    <row r="2170" spans="1:2" x14ac:dyDescent="0.25">
      <c r="A2170" t="s">
        <v>3072</v>
      </c>
      <c r="B2170">
        <v>105</v>
      </c>
    </row>
    <row r="2171" spans="1:2" x14ac:dyDescent="0.25">
      <c r="A2171" t="s">
        <v>10969</v>
      </c>
      <c r="B2171">
        <v>-999</v>
      </c>
    </row>
    <row r="2172" spans="1:2" x14ac:dyDescent="0.25">
      <c r="A2172" t="s">
        <v>3073</v>
      </c>
      <c r="B2172">
        <v>-999</v>
      </c>
    </row>
    <row r="2173" spans="1:2" x14ac:dyDescent="0.25">
      <c r="A2173" t="s">
        <v>3074</v>
      </c>
      <c r="B2173">
        <v>-999</v>
      </c>
    </row>
    <row r="2174" spans="1:2" x14ac:dyDescent="0.25">
      <c r="A2174" t="s">
        <v>3075</v>
      </c>
      <c r="B2174">
        <v>-999</v>
      </c>
    </row>
    <row r="2175" spans="1:2" x14ac:dyDescent="0.25">
      <c r="A2175" t="s">
        <v>3076</v>
      </c>
      <c r="B2175">
        <v>-999</v>
      </c>
    </row>
    <row r="2176" spans="1:2" x14ac:dyDescent="0.25">
      <c r="A2176" t="s">
        <v>3077</v>
      </c>
      <c r="B2176">
        <v>-999</v>
      </c>
    </row>
    <row r="2177" spans="1:2" x14ac:dyDescent="0.25">
      <c r="A2177" t="s">
        <v>3078</v>
      </c>
      <c r="B2177">
        <v>0</v>
      </c>
    </row>
    <row r="2178" spans="1:2" x14ac:dyDescent="0.25">
      <c r="A2178" t="s">
        <v>3079</v>
      </c>
      <c r="B2178">
        <v>-999</v>
      </c>
    </row>
    <row r="2179" spans="1:2" x14ac:dyDescent="0.25">
      <c r="A2179" t="s">
        <v>3080</v>
      </c>
      <c r="B2179">
        <v>-999</v>
      </c>
    </row>
    <row r="2180" spans="1:2" x14ac:dyDescent="0.25">
      <c r="A2180" t="s">
        <v>3081</v>
      </c>
      <c r="B2180">
        <v>-999</v>
      </c>
    </row>
    <row r="2181" spans="1:2" x14ac:dyDescent="0.25">
      <c r="A2181" t="s">
        <v>3082</v>
      </c>
      <c r="B2181">
        <v>-999</v>
      </c>
    </row>
    <row r="2182" spans="1:2" x14ac:dyDescent="0.25">
      <c r="A2182" t="s">
        <v>3083</v>
      </c>
      <c r="B2182">
        <v>0</v>
      </c>
    </row>
    <row r="2183" spans="1:2" x14ac:dyDescent="0.25">
      <c r="A2183" t="s">
        <v>3084</v>
      </c>
      <c r="B2183">
        <v>-999</v>
      </c>
    </row>
    <row r="2184" spans="1:2" x14ac:dyDescent="0.25">
      <c r="A2184" t="s">
        <v>3085</v>
      </c>
      <c r="B2184">
        <v>812</v>
      </c>
    </row>
    <row r="2185" spans="1:2" x14ac:dyDescent="0.25">
      <c r="A2185" t="s">
        <v>3086</v>
      </c>
      <c r="B2185">
        <v>531</v>
      </c>
    </row>
    <row r="2186" spans="1:2" x14ac:dyDescent="0.25">
      <c r="A2186" t="s">
        <v>3087</v>
      </c>
      <c r="B2186">
        <v>303</v>
      </c>
    </row>
    <row r="2187" spans="1:2" x14ac:dyDescent="0.25">
      <c r="A2187" t="s">
        <v>3088</v>
      </c>
      <c r="B2187">
        <v>22</v>
      </c>
    </row>
    <row r="2188" spans="1:2" x14ac:dyDescent="0.25">
      <c r="A2188" t="s">
        <v>3089</v>
      </c>
      <c r="B2188">
        <v>26</v>
      </c>
    </row>
    <row r="2189" spans="1:2" x14ac:dyDescent="0.25">
      <c r="A2189" t="s">
        <v>3090</v>
      </c>
      <c r="B2189">
        <v>22</v>
      </c>
    </row>
    <row r="2190" spans="1:2" x14ac:dyDescent="0.25">
      <c r="A2190" t="s">
        <v>3091</v>
      </c>
      <c r="B2190">
        <v>13</v>
      </c>
    </row>
    <row r="2191" spans="1:2" x14ac:dyDescent="0.25">
      <c r="A2191" t="s">
        <v>3092</v>
      </c>
      <c r="B2191">
        <v>1</v>
      </c>
    </row>
    <row r="2192" spans="1:2" x14ac:dyDescent="0.25">
      <c r="A2192" t="s">
        <v>3093</v>
      </c>
      <c r="B2192">
        <v>84</v>
      </c>
    </row>
    <row r="2193" spans="1:2" x14ac:dyDescent="0.25">
      <c r="A2193" t="s">
        <v>3094</v>
      </c>
      <c r="B2193">
        <v>10</v>
      </c>
    </row>
    <row r="2194" spans="1:2" x14ac:dyDescent="0.25">
      <c r="A2194" t="s">
        <v>3095</v>
      </c>
      <c r="B2194">
        <v>17</v>
      </c>
    </row>
    <row r="2195" spans="1:2" x14ac:dyDescent="0.25">
      <c r="A2195" t="s">
        <v>3096</v>
      </c>
      <c r="B2195">
        <v>20</v>
      </c>
    </row>
    <row r="2196" spans="1:2" x14ac:dyDescent="0.25">
      <c r="A2196" t="s">
        <v>3097</v>
      </c>
      <c r="B2196">
        <v>12</v>
      </c>
    </row>
    <row r="2197" spans="1:2" x14ac:dyDescent="0.25">
      <c r="A2197" t="s">
        <v>3098</v>
      </c>
      <c r="B2197">
        <v>1</v>
      </c>
    </row>
    <row r="2198" spans="1:2" x14ac:dyDescent="0.25">
      <c r="A2198" t="s">
        <v>3099</v>
      </c>
      <c r="B2198">
        <v>60</v>
      </c>
    </row>
    <row r="2199" spans="1:2" x14ac:dyDescent="0.25">
      <c r="A2199" t="s">
        <v>3100</v>
      </c>
      <c r="B2199">
        <v>2</v>
      </c>
    </row>
    <row r="2200" spans="1:2" x14ac:dyDescent="0.25">
      <c r="A2200" t="s">
        <v>3101</v>
      </c>
      <c r="B2200">
        <v>2</v>
      </c>
    </row>
    <row r="2201" spans="1:2" x14ac:dyDescent="0.25">
      <c r="A2201" t="s">
        <v>3102</v>
      </c>
      <c r="B2201">
        <v>0</v>
      </c>
    </row>
    <row r="2202" spans="1:2" x14ac:dyDescent="0.25">
      <c r="A2202" t="s">
        <v>3103</v>
      </c>
      <c r="B2202">
        <v>3</v>
      </c>
    </row>
    <row r="2203" spans="1:2" x14ac:dyDescent="0.25">
      <c r="A2203" t="s">
        <v>3104</v>
      </c>
      <c r="B2203">
        <v>0</v>
      </c>
    </row>
    <row r="2204" spans="1:2" x14ac:dyDescent="0.25">
      <c r="A2204" t="s">
        <v>3105</v>
      </c>
      <c r="B2204">
        <v>7</v>
      </c>
    </row>
    <row r="2205" spans="1:2" x14ac:dyDescent="0.25">
      <c r="A2205" t="s">
        <v>3106</v>
      </c>
      <c r="B2205">
        <v>13</v>
      </c>
    </row>
    <row r="2206" spans="1:2" x14ac:dyDescent="0.25">
      <c r="A2206" t="s">
        <v>3107</v>
      </c>
      <c r="B2206">
        <v>23</v>
      </c>
    </row>
    <row r="2207" spans="1:2" x14ac:dyDescent="0.25">
      <c r="A2207" t="s">
        <v>3108</v>
      </c>
      <c r="B2207">
        <v>18</v>
      </c>
    </row>
    <row r="2208" spans="1:2" x14ac:dyDescent="0.25">
      <c r="A2208" t="s">
        <v>3109</v>
      </c>
      <c r="B2208">
        <v>26</v>
      </c>
    </row>
    <row r="2209" spans="1:2" x14ac:dyDescent="0.25">
      <c r="A2209" t="s">
        <v>3110</v>
      </c>
      <c r="B2209">
        <v>3</v>
      </c>
    </row>
    <row r="2210" spans="1:2" x14ac:dyDescent="0.25">
      <c r="A2210" t="s">
        <v>3111</v>
      </c>
      <c r="B2210">
        <v>83</v>
      </c>
    </row>
    <row r="2211" spans="1:2" x14ac:dyDescent="0.25">
      <c r="A2211" t="s">
        <v>3112</v>
      </c>
      <c r="B2211">
        <v>0</v>
      </c>
    </row>
    <row r="2212" spans="1:2" x14ac:dyDescent="0.25">
      <c r="A2212" t="s">
        <v>3113</v>
      </c>
      <c r="B2212">
        <v>0</v>
      </c>
    </row>
    <row r="2213" spans="1:2" x14ac:dyDescent="0.25">
      <c r="A2213" t="s">
        <v>3114</v>
      </c>
      <c r="B2213">
        <v>0</v>
      </c>
    </row>
    <row r="2214" spans="1:2" x14ac:dyDescent="0.25">
      <c r="A2214" t="s">
        <v>3115</v>
      </c>
      <c r="B2214">
        <v>0</v>
      </c>
    </row>
    <row r="2215" spans="1:2" x14ac:dyDescent="0.25">
      <c r="A2215" t="s">
        <v>3116</v>
      </c>
      <c r="B2215">
        <v>0</v>
      </c>
    </row>
    <row r="2216" spans="1:2" x14ac:dyDescent="0.25">
      <c r="A2216" t="s">
        <v>3117</v>
      </c>
      <c r="B2216">
        <v>0</v>
      </c>
    </row>
    <row r="2217" spans="1:2" x14ac:dyDescent="0.25">
      <c r="A2217" t="s">
        <v>3118</v>
      </c>
      <c r="B2217">
        <v>10</v>
      </c>
    </row>
    <row r="2218" spans="1:2" x14ac:dyDescent="0.25">
      <c r="A2218" t="s">
        <v>3119</v>
      </c>
      <c r="B2218">
        <v>21</v>
      </c>
    </row>
    <row r="2219" spans="1:2" x14ac:dyDescent="0.25">
      <c r="A2219" t="s">
        <v>3120</v>
      </c>
      <c r="B2219">
        <v>9</v>
      </c>
    </row>
    <row r="2220" spans="1:2" x14ac:dyDescent="0.25">
      <c r="A2220" t="s">
        <v>3121</v>
      </c>
      <c r="B2220">
        <v>8</v>
      </c>
    </row>
    <row r="2221" spans="1:2" x14ac:dyDescent="0.25">
      <c r="A2221" t="s">
        <v>3122</v>
      </c>
      <c r="B2221">
        <v>0</v>
      </c>
    </row>
    <row r="2222" spans="1:2" x14ac:dyDescent="0.25">
      <c r="A2222" t="s">
        <v>3123</v>
      </c>
      <c r="B2222">
        <v>48</v>
      </c>
    </row>
    <row r="2223" spans="1:2" x14ac:dyDescent="0.25">
      <c r="A2223" t="s">
        <v>3124</v>
      </c>
      <c r="B2223">
        <v>1</v>
      </c>
    </row>
    <row r="2224" spans="1:2" x14ac:dyDescent="0.25">
      <c r="A2224" t="s">
        <v>3125</v>
      </c>
      <c r="B2224">
        <v>0</v>
      </c>
    </row>
    <row r="2225" spans="1:2" x14ac:dyDescent="0.25">
      <c r="A2225" t="s">
        <v>3126</v>
      </c>
      <c r="B2225">
        <v>0</v>
      </c>
    </row>
    <row r="2226" spans="1:2" x14ac:dyDescent="0.25">
      <c r="A2226" t="s">
        <v>3127</v>
      </c>
      <c r="B2226">
        <v>0</v>
      </c>
    </row>
    <row r="2227" spans="1:2" x14ac:dyDescent="0.25">
      <c r="A2227" t="s">
        <v>3128</v>
      </c>
      <c r="B2227">
        <v>0</v>
      </c>
    </row>
    <row r="2228" spans="1:2" x14ac:dyDescent="0.25">
      <c r="A2228" t="s">
        <v>3129</v>
      </c>
      <c r="B2228">
        <v>1</v>
      </c>
    </row>
    <row r="2229" spans="1:2" x14ac:dyDescent="0.25">
      <c r="A2229" t="s">
        <v>3130</v>
      </c>
      <c r="B2229">
        <v>0</v>
      </c>
    </row>
    <row r="2230" spans="1:2" x14ac:dyDescent="0.25">
      <c r="A2230" t="s">
        <v>3131</v>
      </c>
      <c r="B2230">
        <v>0</v>
      </c>
    </row>
    <row r="2231" spans="1:2" x14ac:dyDescent="0.25">
      <c r="A2231" t="s">
        <v>3132</v>
      </c>
      <c r="B2231">
        <v>0</v>
      </c>
    </row>
    <row r="2232" spans="1:2" x14ac:dyDescent="0.25">
      <c r="A2232" t="s">
        <v>3133</v>
      </c>
      <c r="B2232">
        <v>0</v>
      </c>
    </row>
    <row r="2233" spans="1:2" x14ac:dyDescent="0.25">
      <c r="A2233" t="s">
        <v>3134</v>
      </c>
      <c r="B2233">
        <v>0</v>
      </c>
    </row>
    <row r="2234" spans="1:2" x14ac:dyDescent="0.25">
      <c r="A2234" t="s">
        <v>3135</v>
      </c>
      <c r="B2234">
        <v>0</v>
      </c>
    </row>
    <row r="2235" spans="1:2" x14ac:dyDescent="0.25">
      <c r="A2235" t="s">
        <v>3136</v>
      </c>
      <c r="B2235">
        <v>0</v>
      </c>
    </row>
    <row r="2236" spans="1:2" x14ac:dyDescent="0.25">
      <c r="A2236" t="s">
        <v>3137</v>
      </c>
      <c r="B2236">
        <v>3</v>
      </c>
    </row>
    <row r="2237" spans="1:2" x14ac:dyDescent="0.25">
      <c r="A2237" t="s">
        <v>3138</v>
      </c>
      <c r="B2237">
        <v>4</v>
      </c>
    </row>
    <row r="2238" spans="1:2" x14ac:dyDescent="0.25">
      <c r="A2238" t="s">
        <v>3139</v>
      </c>
      <c r="B2238">
        <v>4</v>
      </c>
    </row>
    <row r="2239" spans="1:2" x14ac:dyDescent="0.25">
      <c r="A2239" t="s">
        <v>3140</v>
      </c>
      <c r="B2239">
        <v>1</v>
      </c>
    </row>
    <row r="2240" spans="1:2" x14ac:dyDescent="0.25">
      <c r="A2240" t="s">
        <v>3141</v>
      </c>
      <c r="B2240">
        <v>12</v>
      </c>
    </row>
    <row r="2241" spans="1:2" x14ac:dyDescent="0.25">
      <c r="A2241" t="s">
        <v>3142</v>
      </c>
      <c r="B2241">
        <v>58</v>
      </c>
    </row>
    <row r="2242" spans="1:2" x14ac:dyDescent="0.25">
      <c r="A2242" t="s">
        <v>3143</v>
      </c>
      <c r="B2242">
        <v>92</v>
      </c>
    </row>
    <row r="2243" spans="1:2" x14ac:dyDescent="0.25">
      <c r="A2243" t="s">
        <v>3144</v>
      </c>
      <c r="B2243">
        <v>73</v>
      </c>
    </row>
    <row r="2244" spans="1:2" x14ac:dyDescent="0.25">
      <c r="A2244" t="s">
        <v>3145</v>
      </c>
      <c r="B2244">
        <v>66</v>
      </c>
    </row>
    <row r="2245" spans="1:2" x14ac:dyDescent="0.25">
      <c r="A2245" t="s">
        <v>3146</v>
      </c>
      <c r="B2245">
        <v>6</v>
      </c>
    </row>
    <row r="2246" spans="1:2" x14ac:dyDescent="0.25">
      <c r="A2246" t="s">
        <v>3147</v>
      </c>
      <c r="B2246">
        <v>295</v>
      </c>
    </row>
    <row r="2247" spans="1:2" x14ac:dyDescent="0.25">
      <c r="A2247" t="s">
        <v>3148</v>
      </c>
      <c r="B2247">
        <v>7</v>
      </c>
    </row>
    <row r="2248" spans="1:2" x14ac:dyDescent="0.25">
      <c r="A2248" t="s">
        <v>3149</v>
      </c>
      <c r="B2248">
        <v>1</v>
      </c>
    </row>
    <row r="2249" spans="1:2" x14ac:dyDescent="0.25">
      <c r="A2249" t="s">
        <v>3150</v>
      </c>
      <c r="B2249">
        <v>18</v>
      </c>
    </row>
    <row r="2250" spans="1:2" x14ac:dyDescent="0.25">
      <c r="A2250" t="s">
        <v>3151</v>
      </c>
      <c r="B2250">
        <v>293</v>
      </c>
    </row>
    <row r="2251" spans="1:2" x14ac:dyDescent="0.25">
      <c r="A2251" t="s">
        <v>3152</v>
      </c>
      <c r="B2251">
        <v>253</v>
      </c>
    </row>
    <row r="2252" spans="1:2" x14ac:dyDescent="0.25">
      <c r="A2252" t="s">
        <v>3153</v>
      </c>
      <c r="B2252">
        <v>294</v>
      </c>
    </row>
    <row r="2253" spans="1:2" x14ac:dyDescent="0.25">
      <c r="A2253" t="s">
        <v>3154</v>
      </c>
      <c r="B2253">
        <v>280</v>
      </c>
    </row>
    <row r="2254" spans="1:2" x14ac:dyDescent="0.25">
      <c r="A2254" t="s">
        <v>3155</v>
      </c>
      <c r="B2254">
        <v>6125</v>
      </c>
    </row>
    <row r="2255" spans="1:2" x14ac:dyDescent="0.25">
      <c r="A2255" t="s">
        <v>3156</v>
      </c>
      <c r="B2255">
        <v>6270</v>
      </c>
    </row>
    <row r="2256" spans="1:2" x14ac:dyDescent="0.25">
      <c r="A2256" t="s">
        <v>3157</v>
      </c>
      <c r="B2256">
        <v>369</v>
      </c>
    </row>
    <row r="2257" spans="1:2" x14ac:dyDescent="0.25">
      <c r="A2257" t="s">
        <v>3158</v>
      </c>
      <c r="B2257">
        <v>82</v>
      </c>
    </row>
    <row r="2258" spans="1:2" x14ac:dyDescent="0.25">
      <c r="A2258" t="s">
        <v>10970</v>
      </c>
      <c r="B2258">
        <v>-999</v>
      </c>
    </row>
    <row r="2259" spans="1:2" x14ac:dyDescent="0.25">
      <c r="A2259" t="s">
        <v>10971</v>
      </c>
      <c r="B2259">
        <v>-999</v>
      </c>
    </row>
    <row r="2260" spans="1:2" x14ac:dyDescent="0.25">
      <c r="A2260" t="s">
        <v>3159</v>
      </c>
      <c r="B2260">
        <v>75</v>
      </c>
    </row>
    <row r="2261" spans="1:2" x14ac:dyDescent="0.25">
      <c r="A2261" t="s">
        <v>3160</v>
      </c>
      <c r="B2261">
        <v>119</v>
      </c>
    </row>
    <row r="2262" spans="1:2" x14ac:dyDescent="0.25">
      <c r="A2262" t="s">
        <v>3161</v>
      </c>
      <c r="B2262">
        <v>235</v>
      </c>
    </row>
    <row r="2263" spans="1:2" x14ac:dyDescent="0.25">
      <c r="A2263" t="s">
        <v>3162</v>
      </c>
      <c r="B2263">
        <v>-999</v>
      </c>
    </row>
    <row r="2264" spans="1:2" x14ac:dyDescent="0.25">
      <c r="A2264" t="s">
        <v>3163</v>
      </c>
      <c r="B2264">
        <v>354</v>
      </c>
    </row>
    <row r="2265" spans="1:2" x14ac:dyDescent="0.25">
      <c r="A2265" t="s">
        <v>3164</v>
      </c>
      <c r="B2265">
        <v>85719</v>
      </c>
    </row>
    <row r="2266" spans="1:2" x14ac:dyDescent="0.25">
      <c r="A2266" t="s">
        <v>3165</v>
      </c>
      <c r="B2266">
        <v>309</v>
      </c>
    </row>
    <row r="2267" spans="1:2" x14ac:dyDescent="0.25">
      <c r="A2267" t="s">
        <v>3166</v>
      </c>
      <c r="B2267">
        <v>33</v>
      </c>
    </row>
    <row r="2268" spans="1:2" x14ac:dyDescent="0.25">
      <c r="A2268" t="s">
        <v>3167</v>
      </c>
      <c r="B2268">
        <v>114</v>
      </c>
    </row>
    <row r="2269" spans="1:2" x14ac:dyDescent="0.25">
      <c r="A2269" t="s">
        <v>3168</v>
      </c>
      <c r="B2269">
        <v>119</v>
      </c>
    </row>
    <row r="2270" spans="1:2" x14ac:dyDescent="0.25">
      <c r="A2270" t="s">
        <v>3169</v>
      </c>
      <c r="B2270">
        <v>-999</v>
      </c>
    </row>
    <row r="2271" spans="1:2" x14ac:dyDescent="0.25">
      <c r="A2271" t="s">
        <v>3170</v>
      </c>
      <c r="B2271">
        <v>98</v>
      </c>
    </row>
    <row r="2272" spans="1:2" x14ac:dyDescent="0.25">
      <c r="A2272" t="s">
        <v>3171</v>
      </c>
      <c r="B2272">
        <v>551</v>
      </c>
    </row>
    <row r="2273" spans="1:2" x14ac:dyDescent="0.25">
      <c r="A2273" t="s">
        <v>3172</v>
      </c>
      <c r="B2273">
        <v>0</v>
      </c>
    </row>
    <row r="2274" spans="1:2" x14ac:dyDescent="0.25">
      <c r="A2274" t="s">
        <v>3173</v>
      </c>
      <c r="B2274">
        <v>-999</v>
      </c>
    </row>
    <row r="2275" spans="1:2" x14ac:dyDescent="0.25">
      <c r="A2275" t="s">
        <v>3174</v>
      </c>
      <c r="B2275">
        <v>-999</v>
      </c>
    </row>
    <row r="2276" spans="1:2" x14ac:dyDescent="0.25">
      <c r="A2276" t="s">
        <v>3175</v>
      </c>
      <c r="B2276">
        <v>36</v>
      </c>
    </row>
    <row r="2277" spans="1:2" x14ac:dyDescent="0.25">
      <c r="A2277" t="s">
        <v>3176</v>
      </c>
      <c r="B2277">
        <v>28</v>
      </c>
    </row>
    <row r="2278" spans="1:2" x14ac:dyDescent="0.25">
      <c r="A2278" t="s">
        <v>3177</v>
      </c>
      <c r="B2278">
        <v>29</v>
      </c>
    </row>
    <row r="2279" spans="1:2" x14ac:dyDescent="0.25">
      <c r="A2279" t="s">
        <v>3178</v>
      </c>
      <c r="B2279">
        <v>318</v>
      </c>
    </row>
    <row r="2280" spans="1:2" x14ac:dyDescent="0.25">
      <c r="A2280" t="s">
        <v>3179</v>
      </c>
      <c r="B2280">
        <v>185</v>
      </c>
    </row>
    <row r="2281" spans="1:2" x14ac:dyDescent="0.25">
      <c r="A2281" t="s">
        <v>3180</v>
      </c>
      <c r="B2281">
        <v>17</v>
      </c>
    </row>
    <row r="2282" spans="1:2" x14ac:dyDescent="0.25">
      <c r="A2282" t="s">
        <v>3181</v>
      </c>
      <c r="B2282">
        <v>48</v>
      </c>
    </row>
    <row r="2283" spans="1:2" x14ac:dyDescent="0.25">
      <c r="A2283" t="s">
        <v>3182</v>
      </c>
      <c r="B2283">
        <v>15</v>
      </c>
    </row>
    <row r="2284" spans="1:2" x14ac:dyDescent="0.25">
      <c r="A2284" t="s">
        <v>3183</v>
      </c>
      <c r="B2284">
        <v>42</v>
      </c>
    </row>
    <row r="2285" spans="1:2" x14ac:dyDescent="0.25">
      <c r="A2285" t="s">
        <v>3184</v>
      </c>
      <c r="B2285">
        <v>-999</v>
      </c>
    </row>
    <row r="2286" spans="1:2" x14ac:dyDescent="0.25">
      <c r="A2286" t="s">
        <v>10972</v>
      </c>
      <c r="B2286">
        <v>-999</v>
      </c>
    </row>
    <row r="2287" spans="1:2" x14ac:dyDescent="0.25">
      <c r="A2287" t="s">
        <v>3185</v>
      </c>
      <c r="B2287">
        <v>93</v>
      </c>
    </row>
    <row r="2288" spans="1:2" x14ac:dyDescent="0.25">
      <c r="A2288" t="s">
        <v>3186</v>
      </c>
      <c r="B2288">
        <v>6</v>
      </c>
    </row>
    <row r="2289" spans="1:2" x14ac:dyDescent="0.25">
      <c r="A2289" t="s">
        <v>3187</v>
      </c>
      <c r="B2289">
        <v>312</v>
      </c>
    </row>
    <row r="2290" spans="1:2" x14ac:dyDescent="0.25">
      <c r="A2290" t="s">
        <v>3188</v>
      </c>
      <c r="B2290">
        <v>-999</v>
      </c>
    </row>
    <row r="2291" spans="1:2" x14ac:dyDescent="0.25">
      <c r="A2291" t="s">
        <v>3189</v>
      </c>
      <c r="B2291">
        <v>26</v>
      </c>
    </row>
    <row r="2292" spans="1:2" x14ac:dyDescent="0.25">
      <c r="A2292" t="s">
        <v>3190</v>
      </c>
      <c r="B2292">
        <v>27</v>
      </c>
    </row>
    <row r="2293" spans="1:2" x14ac:dyDescent="0.25">
      <c r="A2293" t="s">
        <v>3191</v>
      </c>
      <c r="B2293">
        <v>464</v>
      </c>
    </row>
    <row r="2294" spans="1:2" x14ac:dyDescent="0.25">
      <c r="A2294" t="s">
        <v>3192</v>
      </c>
      <c r="B2294">
        <v>28</v>
      </c>
    </row>
    <row r="2295" spans="1:2" x14ac:dyDescent="0.25">
      <c r="A2295" t="s">
        <v>3193</v>
      </c>
      <c r="B2295">
        <v>159</v>
      </c>
    </row>
    <row r="2296" spans="1:2" x14ac:dyDescent="0.25">
      <c r="A2296" t="s">
        <v>3194</v>
      </c>
      <c r="B2296">
        <v>50</v>
      </c>
    </row>
    <row r="2297" spans="1:2" x14ac:dyDescent="0.25">
      <c r="A2297" t="s">
        <v>3195</v>
      </c>
      <c r="B2297">
        <v>92</v>
      </c>
    </row>
    <row r="2298" spans="1:2" x14ac:dyDescent="0.25">
      <c r="A2298" t="s">
        <v>3196</v>
      </c>
      <c r="B2298">
        <v>1</v>
      </c>
    </row>
    <row r="2299" spans="1:2" x14ac:dyDescent="0.25">
      <c r="A2299" t="s">
        <v>3197</v>
      </c>
      <c r="B2299">
        <v>-999</v>
      </c>
    </row>
    <row r="2300" spans="1:2" x14ac:dyDescent="0.25">
      <c r="A2300" t="s">
        <v>3198</v>
      </c>
      <c r="B2300">
        <v>-999</v>
      </c>
    </row>
    <row r="2301" spans="1:2" x14ac:dyDescent="0.25">
      <c r="A2301" t="s">
        <v>3199</v>
      </c>
      <c r="B2301">
        <v>-999</v>
      </c>
    </row>
    <row r="2302" spans="1:2" x14ac:dyDescent="0.25">
      <c r="A2302" t="s">
        <v>3200</v>
      </c>
      <c r="B2302">
        <v>-999</v>
      </c>
    </row>
    <row r="2303" spans="1:2" x14ac:dyDescent="0.25">
      <c r="A2303" t="s">
        <v>3201</v>
      </c>
      <c r="B2303">
        <v>-999</v>
      </c>
    </row>
    <row r="2304" spans="1:2" x14ac:dyDescent="0.25">
      <c r="A2304" t="s">
        <v>3202</v>
      </c>
      <c r="B2304">
        <v>-999</v>
      </c>
    </row>
    <row r="2305" spans="1:2" x14ac:dyDescent="0.25">
      <c r="A2305" t="s">
        <v>3203</v>
      </c>
      <c r="B2305">
        <v>-999</v>
      </c>
    </row>
    <row r="2306" spans="1:2" x14ac:dyDescent="0.25">
      <c r="A2306" t="s">
        <v>3204</v>
      </c>
      <c r="B2306">
        <v>-999</v>
      </c>
    </row>
    <row r="2307" spans="1:2" x14ac:dyDescent="0.25">
      <c r="A2307" t="s">
        <v>3205</v>
      </c>
      <c r="B2307">
        <v>-999</v>
      </c>
    </row>
    <row r="2308" spans="1:2" x14ac:dyDescent="0.25">
      <c r="A2308" t="s">
        <v>3206</v>
      </c>
      <c r="B2308">
        <v>-999</v>
      </c>
    </row>
    <row r="2309" spans="1:2" x14ac:dyDescent="0.25">
      <c r="A2309" t="s">
        <v>3207</v>
      </c>
      <c r="B2309">
        <v>-999</v>
      </c>
    </row>
    <row r="2310" spans="1:2" x14ac:dyDescent="0.25">
      <c r="A2310" t="s">
        <v>3208</v>
      </c>
      <c r="B2310">
        <v>-999</v>
      </c>
    </row>
    <row r="2311" spans="1:2" x14ac:dyDescent="0.25">
      <c r="A2311" t="s">
        <v>3209</v>
      </c>
      <c r="B2311">
        <v>-999</v>
      </c>
    </row>
    <row r="2312" spans="1:2" x14ac:dyDescent="0.25">
      <c r="A2312" t="s">
        <v>3210</v>
      </c>
      <c r="B2312">
        <v>-999</v>
      </c>
    </row>
    <row r="2313" spans="1:2" x14ac:dyDescent="0.25">
      <c r="A2313" t="s">
        <v>3211</v>
      </c>
      <c r="B2313">
        <v>-999</v>
      </c>
    </row>
    <row r="2314" spans="1:2" x14ac:dyDescent="0.25">
      <c r="A2314" t="s">
        <v>3212</v>
      </c>
      <c r="B2314">
        <v>-999</v>
      </c>
    </row>
    <row r="2315" spans="1:2" x14ac:dyDescent="0.25">
      <c r="A2315" t="s">
        <v>3213</v>
      </c>
      <c r="B2315">
        <v>-999</v>
      </c>
    </row>
    <row r="2316" spans="1:2" x14ac:dyDescent="0.25">
      <c r="A2316" t="s">
        <v>3214</v>
      </c>
      <c r="B2316">
        <v>-999</v>
      </c>
    </row>
    <row r="2317" spans="1:2" x14ac:dyDescent="0.25">
      <c r="A2317" t="s">
        <v>3215</v>
      </c>
      <c r="B2317">
        <v>-999</v>
      </c>
    </row>
    <row r="2318" spans="1:2" x14ac:dyDescent="0.25">
      <c r="A2318" t="s">
        <v>3216</v>
      </c>
      <c r="B2318">
        <v>-999</v>
      </c>
    </row>
    <row r="2319" spans="1:2" x14ac:dyDescent="0.25">
      <c r="A2319" t="s">
        <v>3217</v>
      </c>
      <c r="B2319">
        <v>-999</v>
      </c>
    </row>
    <row r="2320" spans="1:2" x14ac:dyDescent="0.25">
      <c r="A2320" t="s">
        <v>3218</v>
      </c>
      <c r="B2320">
        <v>-999</v>
      </c>
    </row>
    <row r="2321" spans="1:2" x14ac:dyDescent="0.25">
      <c r="A2321" t="s">
        <v>3219</v>
      </c>
      <c r="B2321">
        <v>-999</v>
      </c>
    </row>
    <row r="2322" spans="1:2" x14ac:dyDescent="0.25">
      <c r="A2322" t="s">
        <v>3220</v>
      </c>
      <c r="B2322">
        <v>-999</v>
      </c>
    </row>
    <row r="2323" spans="1:2" x14ac:dyDescent="0.25">
      <c r="A2323" t="s">
        <v>3221</v>
      </c>
      <c r="B2323">
        <v>-999</v>
      </c>
    </row>
    <row r="2324" spans="1:2" x14ac:dyDescent="0.25">
      <c r="A2324" t="s">
        <v>3222</v>
      </c>
      <c r="B2324">
        <v>-999</v>
      </c>
    </row>
    <row r="2325" spans="1:2" x14ac:dyDescent="0.25">
      <c r="A2325" t="s">
        <v>3223</v>
      </c>
      <c r="B2325">
        <v>-999</v>
      </c>
    </row>
    <row r="2326" spans="1:2" x14ac:dyDescent="0.25">
      <c r="A2326" t="s">
        <v>3224</v>
      </c>
      <c r="B2326">
        <v>-999</v>
      </c>
    </row>
    <row r="2327" spans="1:2" x14ac:dyDescent="0.25">
      <c r="A2327" t="s">
        <v>3225</v>
      </c>
      <c r="B2327">
        <v>-999</v>
      </c>
    </row>
    <row r="2328" spans="1:2" x14ac:dyDescent="0.25">
      <c r="A2328" t="s">
        <v>3226</v>
      </c>
      <c r="B2328">
        <v>-999</v>
      </c>
    </row>
    <row r="2329" spans="1:2" x14ac:dyDescent="0.25">
      <c r="A2329" t="s">
        <v>3227</v>
      </c>
      <c r="B2329">
        <v>-999</v>
      </c>
    </row>
    <row r="2330" spans="1:2" x14ac:dyDescent="0.25">
      <c r="A2330" t="s">
        <v>3228</v>
      </c>
      <c r="B2330">
        <v>-999</v>
      </c>
    </row>
    <row r="2331" spans="1:2" x14ac:dyDescent="0.25">
      <c r="A2331" t="s">
        <v>3229</v>
      </c>
      <c r="B2331">
        <v>-999</v>
      </c>
    </row>
    <row r="2332" spans="1:2" x14ac:dyDescent="0.25">
      <c r="A2332" t="s">
        <v>3230</v>
      </c>
      <c r="B2332">
        <v>-999</v>
      </c>
    </row>
    <row r="2333" spans="1:2" x14ac:dyDescent="0.25">
      <c r="A2333" t="s">
        <v>3231</v>
      </c>
      <c r="B2333">
        <v>-999</v>
      </c>
    </row>
    <row r="2334" spans="1:2" x14ac:dyDescent="0.25">
      <c r="A2334" t="s">
        <v>10973</v>
      </c>
      <c r="B2334">
        <v>-999</v>
      </c>
    </row>
    <row r="2335" spans="1:2" x14ac:dyDescent="0.25">
      <c r="A2335" t="s">
        <v>3232</v>
      </c>
      <c r="B2335">
        <v>10994</v>
      </c>
    </row>
    <row r="2336" spans="1:2" x14ac:dyDescent="0.25">
      <c r="A2336" t="s">
        <v>3233</v>
      </c>
      <c r="B2336">
        <v>2259</v>
      </c>
    </row>
    <row r="2337" spans="1:2" x14ac:dyDescent="0.25">
      <c r="A2337" t="s">
        <v>3234</v>
      </c>
      <c r="B2337">
        <v>10994</v>
      </c>
    </row>
    <row r="2338" spans="1:2" x14ac:dyDescent="0.25">
      <c r="A2338" t="s">
        <v>3235</v>
      </c>
      <c r="B2338">
        <v>12</v>
      </c>
    </row>
    <row r="2339" spans="1:2" x14ac:dyDescent="0.25">
      <c r="A2339" t="s">
        <v>3236</v>
      </c>
      <c r="B2339">
        <v>890</v>
      </c>
    </row>
    <row r="2340" spans="1:2" x14ac:dyDescent="0.25">
      <c r="A2340" t="s">
        <v>3237</v>
      </c>
      <c r="B2340">
        <v>28</v>
      </c>
    </row>
    <row r="2341" spans="1:2" x14ac:dyDescent="0.25">
      <c r="A2341" t="s">
        <v>3238</v>
      </c>
      <c r="B2341">
        <v>2</v>
      </c>
    </row>
    <row r="2342" spans="1:2" x14ac:dyDescent="0.25">
      <c r="A2342" t="s">
        <v>3239</v>
      </c>
      <c r="B2342">
        <v>1051</v>
      </c>
    </row>
    <row r="2343" spans="1:2" x14ac:dyDescent="0.25">
      <c r="A2343" t="s">
        <v>3240</v>
      </c>
      <c r="B2343">
        <v>490</v>
      </c>
    </row>
    <row r="2344" spans="1:2" x14ac:dyDescent="0.25">
      <c r="A2344" t="s">
        <v>3241</v>
      </c>
      <c r="B2344">
        <v>92</v>
      </c>
    </row>
    <row r="2345" spans="1:2" x14ac:dyDescent="0.25">
      <c r="A2345" t="s">
        <v>3242</v>
      </c>
      <c r="B2345">
        <v>6288</v>
      </c>
    </row>
    <row r="2346" spans="1:2" x14ac:dyDescent="0.25">
      <c r="A2346" t="s">
        <v>3243</v>
      </c>
      <c r="B2346">
        <v>262</v>
      </c>
    </row>
    <row r="2347" spans="1:2" x14ac:dyDescent="0.25">
      <c r="A2347" t="s">
        <v>3244</v>
      </c>
      <c r="B2347">
        <v>235</v>
      </c>
    </row>
    <row r="2348" spans="1:2" x14ac:dyDescent="0.25">
      <c r="A2348" t="s">
        <v>3245</v>
      </c>
      <c r="B2348">
        <v>513</v>
      </c>
    </row>
    <row r="2349" spans="1:2" x14ac:dyDescent="0.25">
      <c r="A2349" t="s">
        <v>3246</v>
      </c>
      <c r="B2349">
        <v>0</v>
      </c>
    </row>
    <row r="2350" spans="1:2" x14ac:dyDescent="0.25">
      <c r="A2350" t="s">
        <v>3247</v>
      </c>
      <c r="B2350">
        <v>18</v>
      </c>
    </row>
    <row r="2351" spans="1:2" x14ac:dyDescent="0.25">
      <c r="A2351" t="s">
        <v>3248</v>
      </c>
      <c r="B2351">
        <v>4</v>
      </c>
    </row>
    <row r="2352" spans="1:2" x14ac:dyDescent="0.25">
      <c r="A2352" t="s">
        <v>3249</v>
      </c>
      <c r="B2352">
        <v>0</v>
      </c>
    </row>
    <row r="2353" spans="1:2" x14ac:dyDescent="0.25">
      <c r="A2353" t="s">
        <v>3250</v>
      </c>
      <c r="B2353">
        <v>3</v>
      </c>
    </row>
    <row r="2354" spans="1:2" x14ac:dyDescent="0.25">
      <c r="A2354" t="s">
        <v>3251</v>
      </c>
      <c r="B2354">
        <v>566</v>
      </c>
    </row>
    <row r="2355" spans="1:2" x14ac:dyDescent="0.25">
      <c r="A2355" t="s">
        <v>3252</v>
      </c>
      <c r="B2355">
        <v>540</v>
      </c>
    </row>
    <row r="2356" spans="1:2" x14ac:dyDescent="0.25">
      <c r="A2356" t="s">
        <v>3253</v>
      </c>
      <c r="B2356">
        <v>10994</v>
      </c>
    </row>
    <row r="2357" spans="1:2" x14ac:dyDescent="0.25">
      <c r="A2357" t="s">
        <v>3254</v>
      </c>
      <c r="B2357">
        <v>155</v>
      </c>
    </row>
    <row r="2358" spans="1:2" x14ac:dyDescent="0.25">
      <c r="A2358" t="s">
        <v>3255</v>
      </c>
      <c r="B2358">
        <v>19</v>
      </c>
    </row>
    <row r="2359" spans="1:2" x14ac:dyDescent="0.25">
      <c r="A2359" t="s">
        <v>3256</v>
      </c>
      <c r="B2359">
        <v>2132</v>
      </c>
    </row>
    <row r="2360" spans="1:2" x14ac:dyDescent="0.25">
      <c r="A2360" t="s">
        <v>3257</v>
      </c>
      <c r="B2360">
        <v>1030</v>
      </c>
    </row>
    <row r="2361" spans="1:2" x14ac:dyDescent="0.25">
      <c r="A2361" t="s">
        <v>3258</v>
      </c>
      <c r="B2361">
        <v>528</v>
      </c>
    </row>
    <row r="2362" spans="1:2" x14ac:dyDescent="0.25">
      <c r="A2362" t="s">
        <v>3259</v>
      </c>
      <c r="B2362">
        <v>1187</v>
      </c>
    </row>
    <row r="2363" spans="1:2" x14ac:dyDescent="0.25">
      <c r="A2363" t="s">
        <v>3260</v>
      </c>
      <c r="B2363">
        <v>417</v>
      </c>
    </row>
    <row r="2364" spans="1:2" x14ac:dyDescent="0.25">
      <c r="A2364" t="s">
        <v>3261</v>
      </c>
      <c r="B2364">
        <v>2132</v>
      </c>
    </row>
    <row r="2365" spans="1:2" x14ac:dyDescent="0.25">
      <c r="A2365" t="s">
        <v>3262</v>
      </c>
      <c r="B2365">
        <v>1010</v>
      </c>
    </row>
    <row r="2366" spans="1:2" x14ac:dyDescent="0.25">
      <c r="A2366" t="s">
        <v>3263</v>
      </c>
      <c r="B2366">
        <v>317</v>
      </c>
    </row>
    <row r="2367" spans="1:2" x14ac:dyDescent="0.25">
      <c r="A2367" t="s">
        <v>3264</v>
      </c>
      <c r="B2367">
        <v>1087</v>
      </c>
    </row>
    <row r="2368" spans="1:2" x14ac:dyDescent="0.25">
      <c r="A2368" t="s">
        <v>3265</v>
      </c>
      <c r="B2368">
        <v>21</v>
      </c>
    </row>
    <row r="2369" spans="1:2" x14ac:dyDescent="0.25">
      <c r="A2369" t="s">
        <v>3266</v>
      </c>
      <c r="B2369">
        <v>1002</v>
      </c>
    </row>
    <row r="2370" spans="1:2" x14ac:dyDescent="0.25">
      <c r="A2370" t="s">
        <v>3267</v>
      </c>
      <c r="B2370">
        <v>1</v>
      </c>
    </row>
    <row r="2371" spans="1:2" x14ac:dyDescent="0.25">
      <c r="A2371" t="s">
        <v>3268</v>
      </c>
      <c r="B2371">
        <v>156</v>
      </c>
    </row>
    <row r="2372" spans="1:2" x14ac:dyDescent="0.25">
      <c r="A2372" t="s">
        <v>3269</v>
      </c>
      <c r="B2372">
        <v>30</v>
      </c>
    </row>
    <row r="2373" spans="1:2" x14ac:dyDescent="0.25">
      <c r="A2373" t="s">
        <v>3270</v>
      </c>
      <c r="B2373">
        <v>2100</v>
      </c>
    </row>
    <row r="2374" spans="1:2" x14ac:dyDescent="0.25">
      <c r="A2374" t="s">
        <v>3271</v>
      </c>
      <c r="B2374">
        <v>78</v>
      </c>
    </row>
    <row r="2375" spans="1:2" x14ac:dyDescent="0.25">
      <c r="A2375" t="s">
        <v>3272</v>
      </c>
      <c r="B2375">
        <v>30</v>
      </c>
    </row>
    <row r="2376" spans="1:2" x14ac:dyDescent="0.25">
      <c r="A2376" t="s">
        <v>3273</v>
      </c>
      <c r="B2376">
        <v>39</v>
      </c>
    </row>
    <row r="2377" spans="1:2" x14ac:dyDescent="0.25">
      <c r="A2377" t="s">
        <v>3274</v>
      </c>
      <c r="B2377">
        <v>9</v>
      </c>
    </row>
    <row r="2378" spans="1:2" x14ac:dyDescent="0.25">
      <c r="A2378" t="s">
        <v>3275</v>
      </c>
      <c r="B2378">
        <v>78</v>
      </c>
    </row>
    <row r="2379" spans="1:2" x14ac:dyDescent="0.25">
      <c r="A2379" t="s">
        <v>3276</v>
      </c>
      <c r="B2379">
        <v>934</v>
      </c>
    </row>
    <row r="2380" spans="1:2" x14ac:dyDescent="0.25">
      <c r="A2380" t="s">
        <v>3277</v>
      </c>
      <c r="B2380">
        <v>54</v>
      </c>
    </row>
    <row r="2381" spans="1:2" x14ac:dyDescent="0.25">
      <c r="A2381" t="s">
        <v>10974</v>
      </c>
      <c r="B2381">
        <v>-999</v>
      </c>
    </row>
    <row r="2382" spans="1:2" x14ac:dyDescent="0.25">
      <c r="A2382" t="s">
        <v>3278</v>
      </c>
      <c r="B2382">
        <v>3999</v>
      </c>
    </row>
    <row r="2383" spans="1:2" x14ac:dyDescent="0.25">
      <c r="A2383" t="s">
        <v>3279</v>
      </c>
      <c r="B2383">
        <v>293</v>
      </c>
    </row>
    <row r="2384" spans="1:2" x14ac:dyDescent="0.25">
      <c r="A2384" t="s">
        <v>3280</v>
      </c>
      <c r="B2384">
        <v>821</v>
      </c>
    </row>
    <row r="2385" spans="1:2" x14ac:dyDescent="0.25">
      <c r="A2385" t="s">
        <v>3281</v>
      </c>
      <c r="B2385">
        <v>2658</v>
      </c>
    </row>
    <row r="2386" spans="1:2" x14ac:dyDescent="0.25">
      <c r="A2386" t="s">
        <v>3282</v>
      </c>
      <c r="B2386">
        <v>227</v>
      </c>
    </row>
    <row r="2387" spans="1:2" x14ac:dyDescent="0.25">
      <c r="A2387" t="s">
        <v>3283</v>
      </c>
      <c r="B2387">
        <v>3999</v>
      </c>
    </row>
    <row r="2388" spans="1:2" x14ac:dyDescent="0.25">
      <c r="A2388" t="s">
        <v>3284</v>
      </c>
      <c r="B2388">
        <v>266</v>
      </c>
    </row>
    <row r="2389" spans="1:2" x14ac:dyDescent="0.25">
      <c r="A2389" t="s">
        <v>3285</v>
      </c>
      <c r="B2389">
        <v>770</v>
      </c>
    </row>
    <row r="2390" spans="1:2" x14ac:dyDescent="0.25">
      <c r="A2390" t="s">
        <v>3286</v>
      </c>
      <c r="B2390">
        <v>2311</v>
      </c>
    </row>
    <row r="2391" spans="1:2" x14ac:dyDescent="0.25">
      <c r="A2391" t="s">
        <v>3287</v>
      </c>
      <c r="B2391">
        <v>227</v>
      </c>
    </row>
    <row r="2392" spans="1:2" x14ac:dyDescent="0.25">
      <c r="A2392" t="s">
        <v>3288</v>
      </c>
      <c r="B2392">
        <v>3574</v>
      </c>
    </row>
    <row r="2393" spans="1:2" x14ac:dyDescent="0.25">
      <c r="A2393" t="s">
        <v>3289</v>
      </c>
      <c r="B2393">
        <v>425</v>
      </c>
    </row>
    <row r="2394" spans="1:2" x14ac:dyDescent="0.25">
      <c r="A2394" t="s">
        <v>3290</v>
      </c>
      <c r="B2394">
        <v>961</v>
      </c>
    </row>
    <row r="2395" spans="1:2" x14ac:dyDescent="0.25">
      <c r="A2395" t="s">
        <v>3291</v>
      </c>
      <c r="B2395">
        <v>368</v>
      </c>
    </row>
    <row r="2396" spans="1:2" x14ac:dyDescent="0.25">
      <c r="A2396" t="s">
        <v>3292</v>
      </c>
      <c r="B2396">
        <v>153</v>
      </c>
    </row>
    <row r="2397" spans="1:2" x14ac:dyDescent="0.25">
      <c r="A2397" t="s">
        <v>3293</v>
      </c>
      <c r="B2397">
        <v>23</v>
      </c>
    </row>
    <row r="2398" spans="1:2" x14ac:dyDescent="0.25">
      <c r="A2398" t="s">
        <v>3294</v>
      </c>
      <c r="B2398">
        <v>18</v>
      </c>
    </row>
    <row r="2399" spans="1:2" x14ac:dyDescent="0.25">
      <c r="A2399" t="s">
        <v>3295</v>
      </c>
      <c r="B2399">
        <v>15</v>
      </c>
    </row>
    <row r="2400" spans="1:2" x14ac:dyDescent="0.25">
      <c r="A2400" t="s">
        <v>3296</v>
      </c>
      <c r="B2400">
        <v>18</v>
      </c>
    </row>
    <row r="2401" spans="1:2" x14ac:dyDescent="0.25">
      <c r="A2401" t="s">
        <v>3297</v>
      </c>
      <c r="B2401">
        <v>0</v>
      </c>
    </row>
    <row r="2402" spans="1:2" x14ac:dyDescent="0.25">
      <c r="A2402" t="s">
        <v>3298</v>
      </c>
      <c r="B2402">
        <v>74</v>
      </c>
    </row>
    <row r="2403" spans="1:2" x14ac:dyDescent="0.25">
      <c r="A2403" t="s">
        <v>3299</v>
      </c>
      <c r="B2403">
        <v>1</v>
      </c>
    </row>
    <row r="2404" spans="1:2" x14ac:dyDescent="0.25">
      <c r="A2404" t="s">
        <v>3300</v>
      </c>
      <c r="B2404">
        <v>0</v>
      </c>
    </row>
    <row r="2405" spans="1:2" x14ac:dyDescent="0.25">
      <c r="A2405" t="s">
        <v>3301</v>
      </c>
      <c r="B2405">
        <v>0</v>
      </c>
    </row>
    <row r="2406" spans="1:2" x14ac:dyDescent="0.25">
      <c r="A2406" t="s">
        <v>3302</v>
      </c>
      <c r="B2406">
        <v>0</v>
      </c>
    </row>
    <row r="2407" spans="1:2" x14ac:dyDescent="0.25">
      <c r="A2407" t="s">
        <v>3303</v>
      </c>
      <c r="B2407">
        <v>0</v>
      </c>
    </row>
    <row r="2408" spans="1:2" x14ac:dyDescent="0.25">
      <c r="A2408" t="s">
        <v>3304</v>
      </c>
      <c r="B2408">
        <v>1</v>
      </c>
    </row>
    <row r="2409" spans="1:2" x14ac:dyDescent="0.25">
      <c r="A2409" t="s">
        <v>3305</v>
      </c>
      <c r="B2409">
        <v>0</v>
      </c>
    </row>
    <row r="2410" spans="1:2" x14ac:dyDescent="0.25">
      <c r="A2410" t="s">
        <v>3306</v>
      </c>
      <c r="B2410">
        <v>0</v>
      </c>
    </row>
    <row r="2411" spans="1:2" x14ac:dyDescent="0.25">
      <c r="A2411" t="s">
        <v>3307</v>
      </c>
      <c r="B2411">
        <v>2</v>
      </c>
    </row>
    <row r="2412" spans="1:2" x14ac:dyDescent="0.25">
      <c r="A2412" t="s">
        <v>3308</v>
      </c>
      <c r="B2412">
        <v>1</v>
      </c>
    </row>
    <row r="2413" spans="1:2" x14ac:dyDescent="0.25">
      <c r="A2413" t="s">
        <v>3309</v>
      </c>
      <c r="B2413">
        <v>1</v>
      </c>
    </row>
    <row r="2414" spans="1:2" x14ac:dyDescent="0.25">
      <c r="A2414" t="s">
        <v>3310</v>
      </c>
      <c r="B2414">
        <v>4</v>
      </c>
    </row>
    <row r="2415" spans="1:2" x14ac:dyDescent="0.25">
      <c r="A2415" t="s">
        <v>3311</v>
      </c>
      <c r="B2415">
        <v>15</v>
      </c>
    </row>
    <row r="2416" spans="1:2" x14ac:dyDescent="0.25">
      <c r="A2416" t="s">
        <v>3312</v>
      </c>
      <c r="B2416">
        <v>11</v>
      </c>
    </row>
    <row r="2417" spans="1:2" x14ac:dyDescent="0.25">
      <c r="A2417" t="s">
        <v>3313</v>
      </c>
      <c r="B2417">
        <v>21</v>
      </c>
    </row>
    <row r="2418" spans="1:2" x14ac:dyDescent="0.25">
      <c r="A2418" t="s">
        <v>3314</v>
      </c>
      <c r="B2418">
        <v>17</v>
      </c>
    </row>
    <row r="2419" spans="1:2" x14ac:dyDescent="0.25">
      <c r="A2419" t="s">
        <v>3315</v>
      </c>
      <c r="B2419">
        <v>2</v>
      </c>
    </row>
    <row r="2420" spans="1:2" x14ac:dyDescent="0.25">
      <c r="A2420" t="s">
        <v>3316</v>
      </c>
      <c r="B2420">
        <v>66</v>
      </c>
    </row>
    <row r="2421" spans="1:2" x14ac:dyDescent="0.25">
      <c r="A2421" t="s">
        <v>3317</v>
      </c>
      <c r="B2421">
        <v>0</v>
      </c>
    </row>
    <row r="2422" spans="1:2" x14ac:dyDescent="0.25">
      <c r="A2422" t="s">
        <v>3318</v>
      </c>
      <c r="B2422">
        <v>0</v>
      </c>
    </row>
    <row r="2423" spans="1:2" x14ac:dyDescent="0.25">
      <c r="A2423" t="s">
        <v>3319</v>
      </c>
      <c r="B2423">
        <v>0</v>
      </c>
    </row>
    <row r="2424" spans="1:2" x14ac:dyDescent="0.25">
      <c r="A2424" t="s">
        <v>3320</v>
      </c>
      <c r="B2424">
        <v>0</v>
      </c>
    </row>
    <row r="2425" spans="1:2" x14ac:dyDescent="0.25">
      <c r="A2425" t="s">
        <v>3321</v>
      </c>
      <c r="B2425">
        <v>0</v>
      </c>
    </row>
    <row r="2426" spans="1:2" x14ac:dyDescent="0.25">
      <c r="A2426" t="s">
        <v>3322</v>
      </c>
      <c r="B2426">
        <v>0</v>
      </c>
    </row>
    <row r="2427" spans="1:2" x14ac:dyDescent="0.25">
      <c r="A2427" t="s">
        <v>3323</v>
      </c>
      <c r="B2427">
        <v>1</v>
      </c>
    </row>
    <row r="2428" spans="1:2" x14ac:dyDescent="0.25">
      <c r="A2428" t="s">
        <v>3324</v>
      </c>
      <c r="B2428">
        <v>1</v>
      </c>
    </row>
    <row r="2429" spans="1:2" x14ac:dyDescent="0.25">
      <c r="A2429" t="s">
        <v>3325</v>
      </c>
      <c r="B2429">
        <v>0</v>
      </c>
    </row>
    <row r="2430" spans="1:2" x14ac:dyDescent="0.25">
      <c r="A2430" t="s">
        <v>3326</v>
      </c>
      <c r="B2430">
        <v>2</v>
      </c>
    </row>
    <row r="2431" spans="1:2" x14ac:dyDescent="0.25">
      <c r="A2431" t="s">
        <v>3327</v>
      </c>
      <c r="B2431">
        <v>0</v>
      </c>
    </row>
    <row r="2432" spans="1:2" x14ac:dyDescent="0.25">
      <c r="A2432" t="s">
        <v>3328</v>
      </c>
      <c r="B2432">
        <v>4</v>
      </c>
    </row>
    <row r="2433" spans="1:2" x14ac:dyDescent="0.25">
      <c r="A2433" t="s">
        <v>3329</v>
      </c>
      <c r="B2433">
        <v>0</v>
      </c>
    </row>
    <row r="2434" spans="1:2" x14ac:dyDescent="0.25">
      <c r="A2434" t="s">
        <v>3330</v>
      </c>
      <c r="B2434">
        <v>0</v>
      </c>
    </row>
    <row r="2435" spans="1:2" x14ac:dyDescent="0.25">
      <c r="A2435" t="s">
        <v>3331</v>
      </c>
      <c r="B2435">
        <v>0</v>
      </c>
    </row>
    <row r="2436" spans="1:2" x14ac:dyDescent="0.25">
      <c r="A2436" t="s">
        <v>3332</v>
      </c>
      <c r="B2436">
        <v>0</v>
      </c>
    </row>
    <row r="2437" spans="1:2" x14ac:dyDescent="0.25">
      <c r="A2437" t="s">
        <v>3333</v>
      </c>
      <c r="B2437">
        <v>0</v>
      </c>
    </row>
    <row r="2438" spans="1:2" x14ac:dyDescent="0.25">
      <c r="A2438" t="s">
        <v>3334</v>
      </c>
      <c r="B2438">
        <v>0</v>
      </c>
    </row>
    <row r="2439" spans="1:2" x14ac:dyDescent="0.25">
      <c r="A2439" t="s">
        <v>3335</v>
      </c>
      <c r="B2439">
        <v>0</v>
      </c>
    </row>
    <row r="2440" spans="1:2" x14ac:dyDescent="0.25">
      <c r="A2440" t="s">
        <v>3336</v>
      </c>
      <c r="B2440">
        <v>0</v>
      </c>
    </row>
    <row r="2441" spans="1:2" x14ac:dyDescent="0.25">
      <c r="A2441" t="s">
        <v>3337</v>
      </c>
      <c r="B2441">
        <v>0</v>
      </c>
    </row>
    <row r="2442" spans="1:2" x14ac:dyDescent="0.25">
      <c r="A2442" t="s">
        <v>3338</v>
      </c>
      <c r="B2442">
        <v>0</v>
      </c>
    </row>
    <row r="2443" spans="1:2" x14ac:dyDescent="0.25">
      <c r="A2443" t="s">
        <v>3339</v>
      </c>
      <c r="B2443">
        <v>0</v>
      </c>
    </row>
    <row r="2444" spans="1:2" x14ac:dyDescent="0.25">
      <c r="A2444" t="s">
        <v>3340</v>
      </c>
      <c r="B2444">
        <v>0</v>
      </c>
    </row>
    <row r="2445" spans="1:2" x14ac:dyDescent="0.25">
      <c r="A2445" t="s">
        <v>3341</v>
      </c>
      <c r="B2445">
        <v>0</v>
      </c>
    </row>
    <row r="2446" spans="1:2" x14ac:dyDescent="0.25">
      <c r="A2446" t="s">
        <v>3342</v>
      </c>
      <c r="B2446">
        <v>0</v>
      </c>
    </row>
    <row r="2447" spans="1:2" x14ac:dyDescent="0.25">
      <c r="A2447" t="s">
        <v>3343</v>
      </c>
      <c r="B2447">
        <v>0</v>
      </c>
    </row>
    <row r="2448" spans="1:2" x14ac:dyDescent="0.25">
      <c r="A2448" t="s">
        <v>3344</v>
      </c>
      <c r="B2448">
        <v>0</v>
      </c>
    </row>
    <row r="2449" spans="1:2" x14ac:dyDescent="0.25">
      <c r="A2449" t="s">
        <v>3345</v>
      </c>
      <c r="B2449">
        <v>0</v>
      </c>
    </row>
    <row r="2450" spans="1:2" x14ac:dyDescent="0.25">
      <c r="A2450" t="s">
        <v>3346</v>
      </c>
      <c r="B2450">
        <v>0</v>
      </c>
    </row>
    <row r="2451" spans="1:2" x14ac:dyDescent="0.25">
      <c r="A2451" t="s">
        <v>3347</v>
      </c>
      <c r="B2451">
        <v>40</v>
      </c>
    </row>
    <row r="2452" spans="1:2" x14ac:dyDescent="0.25">
      <c r="A2452" t="s">
        <v>3348</v>
      </c>
      <c r="B2452">
        <v>30</v>
      </c>
    </row>
    <row r="2453" spans="1:2" x14ac:dyDescent="0.25">
      <c r="A2453" t="s">
        <v>3349</v>
      </c>
      <c r="B2453">
        <v>38</v>
      </c>
    </row>
    <row r="2454" spans="1:2" x14ac:dyDescent="0.25">
      <c r="A2454" t="s">
        <v>3350</v>
      </c>
      <c r="B2454">
        <v>38</v>
      </c>
    </row>
    <row r="2455" spans="1:2" x14ac:dyDescent="0.25">
      <c r="A2455" t="s">
        <v>3351</v>
      </c>
      <c r="B2455">
        <v>3</v>
      </c>
    </row>
    <row r="2456" spans="1:2" x14ac:dyDescent="0.25">
      <c r="A2456" t="s">
        <v>3352</v>
      </c>
      <c r="B2456">
        <v>149</v>
      </c>
    </row>
    <row r="2457" spans="1:2" x14ac:dyDescent="0.25">
      <c r="A2457" t="s">
        <v>3353</v>
      </c>
      <c r="B2457">
        <v>4</v>
      </c>
    </row>
    <row r="2458" spans="1:2" x14ac:dyDescent="0.25">
      <c r="A2458" t="s">
        <v>3354</v>
      </c>
      <c r="B2458">
        <v>0</v>
      </c>
    </row>
    <row r="2459" spans="1:2" x14ac:dyDescent="0.25">
      <c r="A2459" t="s">
        <v>3355</v>
      </c>
      <c r="B2459">
        <v>10</v>
      </c>
    </row>
    <row r="2460" spans="1:2" x14ac:dyDescent="0.25">
      <c r="A2460" t="s">
        <v>3356</v>
      </c>
      <c r="B2460">
        <v>129</v>
      </c>
    </row>
    <row r="2461" spans="1:2" x14ac:dyDescent="0.25">
      <c r="A2461" t="s">
        <v>3357</v>
      </c>
      <c r="B2461">
        <v>98</v>
      </c>
    </row>
    <row r="2462" spans="1:2" x14ac:dyDescent="0.25">
      <c r="A2462" t="s">
        <v>3358</v>
      </c>
      <c r="B2462">
        <v>149</v>
      </c>
    </row>
    <row r="2463" spans="1:2" x14ac:dyDescent="0.25">
      <c r="A2463" t="s">
        <v>3359</v>
      </c>
      <c r="B2463">
        <v>144</v>
      </c>
    </row>
    <row r="2464" spans="1:2" x14ac:dyDescent="0.25">
      <c r="A2464" t="s">
        <v>3360</v>
      </c>
      <c r="B2464">
        <v>3035</v>
      </c>
    </row>
    <row r="2465" spans="1:2" x14ac:dyDescent="0.25">
      <c r="A2465" t="s">
        <v>3361</v>
      </c>
      <c r="B2465">
        <v>2791</v>
      </c>
    </row>
    <row r="2466" spans="1:2" x14ac:dyDescent="0.25">
      <c r="A2466" t="s">
        <v>3362</v>
      </c>
      <c r="B2466">
        <v>102</v>
      </c>
    </row>
    <row r="2467" spans="1:2" x14ac:dyDescent="0.25">
      <c r="A2467" t="s">
        <v>3363</v>
      </c>
      <c r="B2467">
        <v>73</v>
      </c>
    </row>
    <row r="2468" spans="1:2" x14ac:dyDescent="0.25">
      <c r="A2468" t="s">
        <v>10975</v>
      </c>
      <c r="B2468">
        <v>-999</v>
      </c>
    </row>
    <row r="2469" spans="1:2" x14ac:dyDescent="0.25">
      <c r="A2469" t="s">
        <v>10976</v>
      </c>
      <c r="B2469">
        <v>-999</v>
      </c>
    </row>
    <row r="2470" spans="1:2" x14ac:dyDescent="0.25">
      <c r="A2470" t="s">
        <v>3364</v>
      </c>
      <c r="B2470">
        <v>46</v>
      </c>
    </row>
    <row r="2471" spans="1:2" x14ac:dyDescent="0.25">
      <c r="A2471" t="s">
        <v>3365</v>
      </c>
      <c r="B2471">
        <v>86</v>
      </c>
    </row>
    <row r="2472" spans="1:2" x14ac:dyDescent="0.25">
      <c r="A2472" t="s">
        <v>3366</v>
      </c>
      <c r="B2472">
        <v>32</v>
      </c>
    </row>
    <row r="2473" spans="1:2" x14ac:dyDescent="0.25">
      <c r="A2473" t="s">
        <v>3367</v>
      </c>
      <c r="B2473">
        <v>0</v>
      </c>
    </row>
    <row r="2474" spans="1:2" x14ac:dyDescent="0.25">
      <c r="A2474" t="s">
        <v>3368</v>
      </c>
      <c r="B2474">
        <v>118</v>
      </c>
    </row>
    <row r="2475" spans="1:2" x14ac:dyDescent="0.25">
      <c r="A2475" t="s">
        <v>3369</v>
      </c>
      <c r="B2475">
        <v>36597</v>
      </c>
    </row>
    <row r="2476" spans="1:2" x14ac:dyDescent="0.25">
      <c r="A2476" t="s">
        <v>3370</v>
      </c>
      <c r="B2476">
        <v>144</v>
      </c>
    </row>
    <row r="2477" spans="1:2" x14ac:dyDescent="0.25">
      <c r="A2477" t="s">
        <v>3371</v>
      </c>
      <c r="B2477">
        <v>24</v>
      </c>
    </row>
    <row r="2478" spans="1:2" x14ac:dyDescent="0.25">
      <c r="A2478" t="s">
        <v>3372</v>
      </c>
      <c r="B2478">
        <v>62</v>
      </c>
    </row>
    <row r="2479" spans="1:2" x14ac:dyDescent="0.25">
      <c r="A2479" t="s">
        <v>3373</v>
      </c>
      <c r="B2479">
        <v>63</v>
      </c>
    </row>
    <row r="2480" spans="1:2" x14ac:dyDescent="0.25">
      <c r="A2480" t="s">
        <v>3374</v>
      </c>
      <c r="B2480">
        <v>-999</v>
      </c>
    </row>
    <row r="2481" spans="1:2" x14ac:dyDescent="0.25">
      <c r="A2481" t="s">
        <v>3375</v>
      </c>
      <c r="B2481">
        <v>63</v>
      </c>
    </row>
    <row r="2482" spans="1:2" x14ac:dyDescent="0.25">
      <c r="A2482" t="s">
        <v>3376</v>
      </c>
      <c r="B2482">
        <v>293</v>
      </c>
    </row>
    <row r="2483" spans="1:2" x14ac:dyDescent="0.25">
      <c r="A2483" t="s">
        <v>3377</v>
      </c>
      <c r="B2483">
        <v>13</v>
      </c>
    </row>
    <row r="2484" spans="1:2" x14ac:dyDescent="0.25">
      <c r="A2484" t="s">
        <v>3378</v>
      </c>
      <c r="B2484">
        <v>2643</v>
      </c>
    </row>
    <row r="2485" spans="1:2" x14ac:dyDescent="0.25">
      <c r="A2485" t="s">
        <v>3379</v>
      </c>
      <c r="B2485">
        <v>2483</v>
      </c>
    </row>
    <row r="2486" spans="1:2" x14ac:dyDescent="0.25">
      <c r="A2486" t="s">
        <v>3380</v>
      </c>
      <c r="B2486">
        <v>12</v>
      </c>
    </row>
    <row r="2487" spans="1:2" x14ac:dyDescent="0.25">
      <c r="A2487" t="s">
        <v>3381</v>
      </c>
      <c r="B2487">
        <v>7</v>
      </c>
    </row>
    <row r="2488" spans="1:2" x14ac:dyDescent="0.25">
      <c r="A2488" t="s">
        <v>3382</v>
      </c>
      <c r="B2488">
        <v>25</v>
      </c>
    </row>
    <row r="2489" spans="1:2" x14ac:dyDescent="0.25">
      <c r="A2489" t="s">
        <v>3383</v>
      </c>
      <c r="B2489">
        <v>181</v>
      </c>
    </row>
    <row r="2490" spans="1:2" x14ac:dyDescent="0.25">
      <c r="A2490" t="s">
        <v>3384</v>
      </c>
      <c r="B2490">
        <v>67</v>
      </c>
    </row>
    <row r="2491" spans="1:2" x14ac:dyDescent="0.25">
      <c r="A2491" t="s">
        <v>3385</v>
      </c>
      <c r="B2491">
        <v>8</v>
      </c>
    </row>
    <row r="2492" spans="1:2" x14ac:dyDescent="0.25">
      <c r="A2492" t="s">
        <v>3386</v>
      </c>
      <c r="B2492">
        <v>23</v>
      </c>
    </row>
    <row r="2493" spans="1:2" x14ac:dyDescent="0.25">
      <c r="A2493" t="s">
        <v>3387</v>
      </c>
      <c r="B2493">
        <v>23</v>
      </c>
    </row>
    <row r="2494" spans="1:2" x14ac:dyDescent="0.25">
      <c r="A2494" t="s">
        <v>3388</v>
      </c>
      <c r="B2494">
        <v>22</v>
      </c>
    </row>
    <row r="2495" spans="1:2" x14ac:dyDescent="0.25">
      <c r="A2495" t="s">
        <v>3389</v>
      </c>
      <c r="B2495">
        <v>5</v>
      </c>
    </row>
    <row r="2496" spans="1:2" x14ac:dyDescent="0.25">
      <c r="A2496" t="s">
        <v>10977</v>
      </c>
      <c r="B2496">
        <v>-999</v>
      </c>
    </row>
    <row r="2497" spans="1:2" x14ac:dyDescent="0.25">
      <c r="A2497" t="s">
        <v>3390</v>
      </c>
      <c r="B2497">
        <v>49</v>
      </c>
    </row>
    <row r="2498" spans="1:2" x14ac:dyDescent="0.25">
      <c r="A2498" t="s">
        <v>3391</v>
      </c>
      <c r="B2498">
        <v>2</v>
      </c>
    </row>
    <row r="2499" spans="1:2" x14ac:dyDescent="0.25">
      <c r="A2499" t="s">
        <v>3392</v>
      </c>
      <c r="B2499">
        <v>177</v>
      </c>
    </row>
    <row r="2500" spans="1:2" x14ac:dyDescent="0.25">
      <c r="A2500" t="s">
        <v>3393</v>
      </c>
      <c r="B2500">
        <v>0</v>
      </c>
    </row>
    <row r="2501" spans="1:2" x14ac:dyDescent="0.25">
      <c r="A2501" t="s">
        <v>3394</v>
      </c>
      <c r="B2501">
        <v>0</v>
      </c>
    </row>
    <row r="2502" spans="1:2" x14ac:dyDescent="0.25">
      <c r="A2502" t="s">
        <v>3395</v>
      </c>
      <c r="B2502">
        <v>0</v>
      </c>
    </row>
    <row r="2503" spans="1:2" x14ac:dyDescent="0.25">
      <c r="A2503" t="s">
        <v>3396</v>
      </c>
      <c r="B2503">
        <v>228</v>
      </c>
    </row>
    <row r="2504" spans="1:2" x14ac:dyDescent="0.25">
      <c r="A2504" t="s">
        <v>3397</v>
      </c>
      <c r="B2504">
        <v>8</v>
      </c>
    </row>
    <row r="2505" spans="1:2" x14ac:dyDescent="0.25">
      <c r="A2505" t="s">
        <v>3398</v>
      </c>
      <c r="B2505">
        <v>13</v>
      </c>
    </row>
    <row r="2506" spans="1:2" x14ac:dyDescent="0.25">
      <c r="A2506" t="s">
        <v>3399</v>
      </c>
      <c r="B2506">
        <v>18</v>
      </c>
    </row>
    <row r="2507" spans="1:2" x14ac:dyDescent="0.25">
      <c r="A2507" t="s">
        <v>3400</v>
      </c>
      <c r="B2507">
        <v>31</v>
      </c>
    </row>
    <row r="2508" spans="1:2" x14ac:dyDescent="0.25">
      <c r="A2508" t="s">
        <v>3401</v>
      </c>
      <c r="B2508">
        <v>6</v>
      </c>
    </row>
    <row r="2509" spans="1:2" x14ac:dyDescent="0.25">
      <c r="A2509" t="s">
        <v>3402</v>
      </c>
      <c r="B2509">
        <v>18</v>
      </c>
    </row>
    <row r="2510" spans="1:2" x14ac:dyDescent="0.25">
      <c r="A2510" t="s">
        <v>3403</v>
      </c>
      <c r="B2510">
        <v>13</v>
      </c>
    </row>
    <row r="2511" spans="1:2" x14ac:dyDescent="0.25">
      <c r="A2511" t="s">
        <v>3404</v>
      </c>
      <c r="B2511">
        <v>31</v>
      </c>
    </row>
    <row r="2512" spans="1:2" x14ac:dyDescent="0.25">
      <c r="A2512" t="s">
        <v>3405</v>
      </c>
      <c r="B2512">
        <v>27</v>
      </c>
    </row>
    <row r="2513" spans="1:2" x14ac:dyDescent="0.25">
      <c r="A2513" t="s">
        <v>3406</v>
      </c>
      <c r="B2513">
        <v>1</v>
      </c>
    </row>
    <row r="2514" spans="1:2" x14ac:dyDescent="0.25">
      <c r="A2514" t="s">
        <v>3407</v>
      </c>
      <c r="B2514">
        <v>0</v>
      </c>
    </row>
    <row r="2515" spans="1:2" x14ac:dyDescent="0.25">
      <c r="A2515" t="s">
        <v>3408</v>
      </c>
      <c r="B2515">
        <v>0</v>
      </c>
    </row>
    <row r="2516" spans="1:2" x14ac:dyDescent="0.25">
      <c r="A2516" t="s">
        <v>3409</v>
      </c>
      <c r="B2516">
        <v>0</v>
      </c>
    </row>
    <row r="2517" spans="1:2" x14ac:dyDescent="0.25">
      <c r="A2517" t="s">
        <v>3410</v>
      </c>
      <c r="B2517">
        <v>10</v>
      </c>
    </row>
    <row r="2518" spans="1:2" x14ac:dyDescent="0.25">
      <c r="A2518" t="s">
        <v>3411</v>
      </c>
      <c r="B2518">
        <v>3</v>
      </c>
    </row>
    <row r="2519" spans="1:2" x14ac:dyDescent="0.25">
      <c r="A2519" t="s">
        <v>3412</v>
      </c>
      <c r="B2519">
        <v>1</v>
      </c>
    </row>
    <row r="2520" spans="1:2" x14ac:dyDescent="0.25">
      <c r="A2520" t="s">
        <v>3413</v>
      </c>
      <c r="B2520">
        <v>2</v>
      </c>
    </row>
    <row r="2521" spans="1:2" x14ac:dyDescent="0.25">
      <c r="A2521" t="s">
        <v>3414</v>
      </c>
      <c r="B2521">
        <v>0</v>
      </c>
    </row>
    <row r="2522" spans="1:2" x14ac:dyDescent="0.25">
      <c r="A2522" t="s">
        <v>3415</v>
      </c>
      <c r="B2522">
        <v>5</v>
      </c>
    </row>
    <row r="2523" spans="1:2" x14ac:dyDescent="0.25">
      <c r="A2523" t="s">
        <v>3416</v>
      </c>
      <c r="B2523">
        <v>2</v>
      </c>
    </row>
    <row r="2524" spans="1:2" x14ac:dyDescent="0.25">
      <c r="A2524" t="s">
        <v>3417</v>
      </c>
      <c r="B2524">
        <v>0</v>
      </c>
    </row>
    <row r="2525" spans="1:2" x14ac:dyDescent="0.25">
      <c r="A2525" t="s">
        <v>3418</v>
      </c>
      <c r="B2525">
        <v>1</v>
      </c>
    </row>
    <row r="2526" spans="1:2" x14ac:dyDescent="0.25">
      <c r="A2526" t="s">
        <v>3419</v>
      </c>
      <c r="B2526">
        <v>0</v>
      </c>
    </row>
    <row r="2527" spans="1:2" x14ac:dyDescent="0.25">
      <c r="A2527" t="s">
        <v>3420</v>
      </c>
      <c r="B2527">
        <v>0</v>
      </c>
    </row>
    <row r="2528" spans="1:2" x14ac:dyDescent="0.25">
      <c r="A2528" t="s">
        <v>3421</v>
      </c>
      <c r="B2528">
        <v>0</v>
      </c>
    </row>
    <row r="2529" spans="1:2" x14ac:dyDescent="0.25">
      <c r="A2529" t="s">
        <v>3422</v>
      </c>
      <c r="B2529">
        <v>2</v>
      </c>
    </row>
    <row r="2530" spans="1:2" x14ac:dyDescent="0.25">
      <c r="A2530" t="s">
        <v>3423</v>
      </c>
      <c r="B2530">
        <v>4</v>
      </c>
    </row>
    <row r="2531" spans="1:2" x14ac:dyDescent="0.25">
      <c r="A2531" t="s">
        <v>3424</v>
      </c>
      <c r="B2531">
        <v>31</v>
      </c>
    </row>
    <row r="2532" spans="1:2" x14ac:dyDescent="0.25">
      <c r="A2532" t="s">
        <v>3425</v>
      </c>
      <c r="B2532">
        <v>16</v>
      </c>
    </row>
    <row r="2533" spans="1:2" x14ac:dyDescent="0.25">
      <c r="A2533" t="s">
        <v>3426</v>
      </c>
      <c r="B2533">
        <v>0</v>
      </c>
    </row>
    <row r="2534" spans="1:2" x14ac:dyDescent="0.25">
      <c r="A2534" t="s">
        <v>3427</v>
      </c>
      <c r="B2534">
        <v>12</v>
      </c>
    </row>
    <row r="2535" spans="1:2" x14ac:dyDescent="0.25">
      <c r="A2535" t="s">
        <v>3428</v>
      </c>
      <c r="B2535">
        <v>4</v>
      </c>
    </row>
    <row r="2536" spans="1:2" x14ac:dyDescent="0.25">
      <c r="A2536" t="s">
        <v>3429</v>
      </c>
      <c r="B2536">
        <v>16</v>
      </c>
    </row>
    <row r="2537" spans="1:2" x14ac:dyDescent="0.25">
      <c r="A2537" t="s">
        <v>3430</v>
      </c>
      <c r="B2537">
        <v>11</v>
      </c>
    </row>
    <row r="2538" spans="1:2" x14ac:dyDescent="0.25">
      <c r="A2538" t="s">
        <v>3431</v>
      </c>
      <c r="B2538">
        <v>0</v>
      </c>
    </row>
    <row r="2539" spans="1:2" x14ac:dyDescent="0.25">
      <c r="A2539" t="s">
        <v>3432</v>
      </c>
      <c r="B2539">
        <v>11</v>
      </c>
    </row>
    <row r="2540" spans="1:2" x14ac:dyDescent="0.25">
      <c r="A2540" t="s">
        <v>3433</v>
      </c>
      <c r="B2540">
        <v>9</v>
      </c>
    </row>
    <row r="2541" spans="1:2" x14ac:dyDescent="0.25">
      <c r="A2541" t="s">
        <v>3434</v>
      </c>
      <c r="B2541">
        <v>9</v>
      </c>
    </row>
    <row r="2542" spans="1:2" x14ac:dyDescent="0.25">
      <c r="A2542" t="s">
        <v>3435</v>
      </c>
      <c r="B2542">
        <v>9</v>
      </c>
    </row>
    <row r="2543" spans="1:2" x14ac:dyDescent="0.25">
      <c r="A2543" t="s">
        <v>3436</v>
      </c>
      <c r="B2543">
        <v>9</v>
      </c>
    </row>
    <row r="2544" spans="1:2" x14ac:dyDescent="0.25">
      <c r="A2544" t="s">
        <v>10978</v>
      </c>
      <c r="B2544">
        <v>-999</v>
      </c>
    </row>
    <row r="2545" spans="1:2" x14ac:dyDescent="0.25">
      <c r="A2545" t="s">
        <v>3437</v>
      </c>
      <c r="B2545">
        <v>4742</v>
      </c>
    </row>
    <row r="2546" spans="1:2" x14ac:dyDescent="0.25">
      <c r="A2546" t="s">
        <v>3438</v>
      </c>
      <c r="B2546">
        <v>1235</v>
      </c>
    </row>
    <row r="2547" spans="1:2" x14ac:dyDescent="0.25">
      <c r="A2547" t="s">
        <v>3439</v>
      </c>
      <c r="B2547">
        <v>4487</v>
      </c>
    </row>
    <row r="2548" spans="1:2" x14ac:dyDescent="0.25">
      <c r="A2548" t="s">
        <v>3440</v>
      </c>
      <c r="B2548">
        <v>1</v>
      </c>
    </row>
    <row r="2549" spans="1:2" x14ac:dyDescent="0.25">
      <c r="A2549" t="s">
        <v>3441</v>
      </c>
      <c r="B2549">
        <v>112</v>
      </c>
    </row>
    <row r="2550" spans="1:2" x14ac:dyDescent="0.25">
      <c r="A2550" t="s">
        <v>3442</v>
      </c>
      <c r="B2550">
        <v>38</v>
      </c>
    </row>
    <row r="2551" spans="1:2" x14ac:dyDescent="0.25">
      <c r="A2551" t="s">
        <v>3443</v>
      </c>
      <c r="B2551">
        <v>171</v>
      </c>
    </row>
    <row r="2552" spans="1:2" x14ac:dyDescent="0.25">
      <c r="A2552" t="s">
        <v>3444</v>
      </c>
      <c r="B2552">
        <v>719</v>
      </c>
    </row>
    <row r="2553" spans="1:2" x14ac:dyDescent="0.25">
      <c r="A2553" t="s">
        <v>3445</v>
      </c>
      <c r="B2553">
        <v>402</v>
      </c>
    </row>
    <row r="2554" spans="1:2" x14ac:dyDescent="0.25">
      <c r="A2554" t="s">
        <v>3446</v>
      </c>
      <c r="B2554">
        <v>69</v>
      </c>
    </row>
    <row r="2555" spans="1:2" x14ac:dyDescent="0.25">
      <c r="A2555" t="s">
        <v>3447</v>
      </c>
      <c r="B2555">
        <v>2069</v>
      </c>
    </row>
    <row r="2556" spans="1:2" x14ac:dyDescent="0.25">
      <c r="A2556" t="s">
        <v>3448</v>
      </c>
      <c r="B2556">
        <v>132</v>
      </c>
    </row>
    <row r="2557" spans="1:2" x14ac:dyDescent="0.25">
      <c r="A2557" t="s">
        <v>3449</v>
      </c>
      <c r="B2557">
        <v>224</v>
      </c>
    </row>
    <row r="2558" spans="1:2" x14ac:dyDescent="0.25">
      <c r="A2558" t="s">
        <v>3450</v>
      </c>
      <c r="B2558">
        <v>21</v>
      </c>
    </row>
    <row r="2559" spans="1:2" x14ac:dyDescent="0.25">
      <c r="A2559" t="s">
        <v>3451</v>
      </c>
      <c r="B2559">
        <v>0</v>
      </c>
    </row>
    <row r="2560" spans="1:2" x14ac:dyDescent="0.25">
      <c r="A2560" t="s">
        <v>3452</v>
      </c>
      <c r="B2560">
        <v>62</v>
      </c>
    </row>
    <row r="2561" spans="1:2" x14ac:dyDescent="0.25">
      <c r="A2561" t="s">
        <v>3453</v>
      </c>
      <c r="B2561">
        <v>1</v>
      </c>
    </row>
    <row r="2562" spans="1:2" x14ac:dyDescent="0.25">
      <c r="A2562" t="s">
        <v>3454</v>
      </c>
      <c r="B2562">
        <v>11</v>
      </c>
    </row>
    <row r="2563" spans="1:2" x14ac:dyDescent="0.25">
      <c r="A2563" t="s">
        <v>3455</v>
      </c>
      <c r="B2563">
        <v>0</v>
      </c>
    </row>
    <row r="2564" spans="1:2" x14ac:dyDescent="0.25">
      <c r="A2564" t="s">
        <v>3456</v>
      </c>
      <c r="B2564">
        <v>284</v>
      </c>
    </row>
    <row r="2565" spans="1:2" x14ac:dyDescent="0.25">
      <c r="A2565" t="s">
        <v>3457</v>
      </c>
      <c r="B2565">
        <v>426</v>
      </c>
    </row>
    <row r="2566" spans="1:2" x14ac:dyDescent="0.25">
      <c r="A2566" t="s">
        <v>3458</v>
      </c>
      <c r="B2566">
        <v>4742</v>
      </c>
    </row>
    <row r="2567" spans="1:2" x14ac:dyDescent="0.25">
      <c r="A2567" t="s">
        <v>3459</v>
      </c>
      <c r="B2567">
        <v>-999</v>
      </c>
    </row>
    <row r="2568" spans="1:2" x14ac:dyDescent="0.25">
      <c r="A2568" t="s">
        <v>3460</v>
      </c>
      <c r="B2568">
        <v>-999</v>
      </c>
    </row>
    <row r="2569" spans="1:2" x14ac:dyDescent="0.25">
      <c r="A2569" t="s">
        <v>3461</v>
      </c>
      <c r="B2569">
        <v>1042</v>
      </c>
    </row>
    <row r="2570" spans="1:2" x14ac:dyDescent="0.25">
      <c r="A2570" t="s">
        <v>3462</v>
      </c>
      <c r="B2570">
        <v>-999</v>
      </c>
    </row>
    <row r="2571" spans="1:2" x14ac:dyDescent="0.25">
      <c r="A2571" t="s">
        <v>3463</v>
      </c>
      <c r="B2571">
        <v>324</v>
      </c>
    </row>
    <row r="2572" spans="1:2" x14ac:dyDescent="0.25">
      <c r="A2572" t="s">
        <v>3464</v>
      </c>
      <c r="B2572">
        <v>313</v>
      </c>
    </row>
    <row r="2573" spans="1:2" x14ac:dyDescent="0.25">
      <c r="A2573" t="s">
        <v>3465</v>
      </c>
      <c r="B2573">
        <v>405</v>
      </c>
    </row>
    <row r="2574" spans="1:2" x14ac:dyDescent="0.25">
      <c r="A2574" t="s">
        <v>3466</v>
      </c>
      <c r="B2574">
        <v>1042</v>
      </c>
    </row>
    <row r="2575" spans="1:2" x14ac:dyDescent="0.25">
      <c r="A2575" t="s">
        <v>3467</v>
      </c>
      <c r="B2575">
        <v>-999</v>
      </c>
    </row>
    <row r="2576" spans="1:2" x14ac:dyDescent="0.25">
      <c r="A2576" t="s">
        <v>3468</v>
      </c>
      <c r="B2576">
        <v>-999</v>
      </c>
    </row>
    <row r="2577" spans="1:2" x14ac:dyDescent="0.25">
      <c r="A2577" t="s">
        <v>3469</v>
      </c>
      <c r="B2577">
        <v>895</v>
      </c>
    </row>
    <row r="2578" spans="1:2" x14ac:dyDescent="0.25">
      <c r="A2578" t="s">
        <v>3470</v>
      </c>
      <c r="B2578">
        <v>0</v>
      </c>
    </row>
    <row r="2579" spans="1:2" x14ac:dyDescent="0.25">
      <c r="A2579" t="s">
        <v>3471</v>
      </c>
      <c r="B2579">
        <v>1042</v>
      </c>
    </row>
    <row r="2580" spans="1:2" x14ac:dyDescent="0.25">
      <c r="A2580" t="s">
        <v>3472</v>
      </c>
      <c r="B2580">
        <v>1</v>
      </c>
    </row>
    <row r="2581" spans="1:2" x14ac:dyDescent="0.25">
      <c r="A2581" t="s">
        <v>3473</v>
      </c>
      <c r="B2581">
        <v>-999</v>
      </c>
    </row>
    <row r="2582" spans="1:2" x14ac:dyDescent="0.25">
      <c r="A2582" t="s">
        <v>3474</v>
      </c>
      <c r="B2582">
        <v>-999</v>
      </c>
    </row>
    <row r="2583" spans="1:2" x14ac:dyDescent="0.25">
      <c r="A2583" t="s">
        <v>3475</v>
      </c>
      <c r="B2583">
        <v>999</v>
      </c>
    </row>
    <row r="2584" spans="1:2" x14ac:dyDescent="0.25">
      <c r="A2584" t="s">
        <v>3476</v>
      </c>
      <c r="B2584">
        <v>3</v>
      </c>
    </row>
    <row r="2585" spans="1:2" x14ac:dyDescent="0.25">
      <c r="A2585" t="s">
        <v>3477</v>
      </c>
      <c r="B2585">
        <v>1</v>
      </c>
    </row>
    <row r="2586" spans="1:2" x14ac:dyDescent="0.25">
      <c r="A2586" t="s">
        <v>3478</v>
      </c>
      <c r="B2586">
        <v>0</v>
      </c>
    </row>
    <row r="2587" spans="1:2" x14ac:dyDescent="0.25">
      <c r="A2587" t="s">
        <v>3479</v>
      </c>
      <c r="B2587">
        <v>2</v>
      </c>
    </row>
    <row r="2588" spans="1:2" x14ac:dyDescent="0.25">
      <c r="A2588" t="s">
        <v>3480</v>
      </c>
      <c r="B2588">
        <v>3</v>
      </c>
    </row>
    <row r="2589" spans="1:2" x14ac:dyDescent="0.25">
      <c r="A2589" t="s">
        <v>3481</v>
      </c>
      <c r="B2589">
        <v>1086</v>
      </c>
    </row>
    <row r="2590" spans="1:2" x14ac:dyDescent="0.25">
      <c r="A2590" t="s">
        <v>3482</v>
      </c>
      <c r="B2590">
        <v>113</v>
      </c>
    </row>
    <row r="2591" spans="1:2" x14ac:dyDescent="0.25">
      <c r="A2591" t="s">
        <v>10979</v>
      </c>
      <c r="B2591">
        <v>-999</v>
      </c>
    </row>
    <row r="2592" spans="1:2" x14ac:dyDescent="0.25">
      <c r="A2592" t="s">
        <v>3483</v>
      </c>
      <c r="B2592">
        <v>2546</v>
      </c>
    </row>
    <row r="2593" spans="1:2" x14ac:dyDescent="0.25">
      <c r="A2593" t="s">
        <v>3484</v>
      </c>
      <c r="B2593">
        <v>518</v>
      </c>
    </row>
    <row r="2594" spans="1:2" x14ac:dyDescent="0.25">
      <c r="A2594" t="s">
        <v>3485</v>
      </c>
      <c r="B2594">
        <v>1159</v>
      </c>
    </row>
    <row r="2595" spans="1:2" x14ac:dyDescent="0.25">
      <c r="A2595" t="s">
        <v>3486</v>
      </c>
      <c r="B2595">
        <v>869</v>
      </c>
    </row>
    <row r="2596" spans="1:2" x14ac:dyDescent="0.25">
      <c r="A2596" t="s">
        <v>3487</v>
      </c>
      <c r="B2596">
        <v>-999</v>
      </c>
    </row>
    <row r="2597" spans="1:2" x14ac:dyDescent="0.25">
      <c r="A2597" t="s">
        <v>3488</v>
      </c>
      <c r="B2597">
        <v>2546</v>
      </c>
    </row>
    <row r="2598" spans="1:2" x14ac:dyDescent="0.25">
      <c r="A2598" t="s">
        <v>3489</v>
      </c>
      <c r="B2598">
        <v>516</v>
      </c>
    </row>
    <row r="2599" spans="1:2" x14ac:dyDescent="0.25">
      <c r="A2599" t="s">
        <v>3490</v>
      </c>
      <c r="B2599">
        <v>1154</v>
      </c>
    </row>
    <row r="2600" spans="1:2" x14ac:dyDescent="0.25">
      <c r="A2600" t="s">
        <v>3491</v>
      </c>
      <c r="B2600">
        <v>803</v>
      </c>
    </row>
    <row r="2601" spans="1:2" x14ac:dyDescent="0.25">
      <c r="A2601" t="s">
        <v>3492</v>
      </c>
      <c r="B2601">
        <v>-999</v>
      </c>
    </row>
    <row r="2602" spans="1:2" x14ac:dyDescent="0.25">
      <c r="A2602" t="s">
        <v>3493</v>
      </c>
      <c r="B2602">
        <v>2473</v>
      </c>
    </row>
    <row r="2603" spans="1:2" x14ac:dyDescent="0.25">
      <c r="A2603" t="s">
        <v>3494</v>
      </c>
      <c r="B2603">
        <v>6</v>
      </c>
    </row>
    <row r="2604" spans="1:2" x14ac:dyDescent="0.25">
      <c r="A2604" t="s">
        <v>3495</v>
      </c>
      <c r="B2604">
        <v>627</v>
      </c>
    </row>
    <row r="2605" spans="1:2" x14ac:dyDescent="0.25">
      <c r="A2605" t="s">
        <v>3496</v>
      </c>
      <c r="B2605">
        <v>515</v>
      </c>
    </row>
    <row r="2606" spans="1:2" x14ac:dyDescent="0.25">
      <c r="A2606" t="s">
        <v>3497</v>
      </c>
      <c r="B2606">
        <v>214</v>
      </c>
    </row>
    <row r="2607" spans="1:2" x14ac:dyDescent="0.25">
      <c r="A2607" t="s">
        <v>3498</v>
      </c>
      <c r="B2607">
        <v>16</v>
      </c>
    </row>
    <row r="2608" spans="1:2" x14ac:dyDescent="0.25">
      <c r="A2608" t="s">
        <v>3499</v>
      </c>
      <c r="B2608">
        <v>18</v>
      </c>
    </row>
    <row r="2609" spans="1:2" x14ac:dyDescent="0.25">
      <c r="A2609" t="s">
        <v>3500</v>
      </c>
      <c r="B2609">
        <v>25</v>
      </c>
    </row>
    <row r="2610" spans="1:2" x14ac:dyDescent="0.25">
      <c r="A2610" t="s">
        <v>3501</v>
      </c>
      <c r="B2610">
        <v>14</v>
      </c>
    </row>
    <row r="2611" spans="1:2" x14ac:dyDescent="0.25">
      <c r="A2611" t="s">
        <v>3502</v>
      </c>
      <c r="B2611">
        <v>3</v>
      </c>
    </row>
    <row r="2612" spans="1:2" x14ac:dyDescent="0.25">
      <c r="A2612" t="s">
        <v>3503</v>
      </c>
      <c r="B2612">
        <v>76</v>
      </c>
    </row>
    <row r="2613" spans="1:2" x14ac:dyDescent="0.25">
      <c r="A2613" t="s">
        <v>3504</v>
      </c>
      <c r="B2613">
        <v>3</v>
      </c>
    </row>
    <row r="2614" spans="1:2" x14ac:dyDescent="0.25">
      <c r="A2614" t="s">
        <v>3505</v>
      </c>
      <c r="B2614">
        <v>6</v>
      </c>
    </row>
    <row r="2615" spans="1:2" x14ac:dyDescent="0.25">
      <c r="A2615" t="s">
        <v>3506</v>
      </c>
      <c r="B2615">
        <v>5</v>
      </c>
    </row>
    <row r="2616" spans="1:2" x14ac:dyDescent="0.25">
      <c r="A2616" t="s">
        <v>3507</v>
      </c>
      <c r="B2616">
        <v>6</v>
      </c>
    </row>
    <row r="2617" spans="1:2" x14ac:dyDescent="0.25">
      <c r="A2617" t="s">
        <v>3508</v>
      </c>
      <c r="B2617">
        <v>3</v>
      </c>
    </row>
    <row r="2618" spans="1:2" x14ac:dyDescent="0.25">
      <c r="A2618" t="s">
        <v>3509</v>
      </c>
      <c r="B2618">
        <v>23</v>
      </c>
    </row>
    <row r="2619" spans="1:2" x14ac:dyDescent="0.25">
      <c r="A2619" t="s">
        <v>3510</v>
      </c>
      <c r="B2619">
        <v>0</v>
      </c>
    </row>
    <row r="2620" spans="1:2" x14ac:dyDescent="0.25">
      <c r="A2620" t="s">
        <v>3511</v>
      </c>
      <c r="B2620">
        <v>1</v>
      </c>
    </row>
    <row r="2621" spans="1:2" x14ac:dyDescent="0.25">
      <c r="A2621" t="s">
        <v>3512</v>
      </c>
      <c r="B2621">
        <v>3</v>
      </c>
    </row>
    <row r="2622" spans="1:2" x14ac:dyDescent="0.25">
      <c r="A2622" t="s">
        <v>3513</v>
      </c>
      <c r="B2622">
        <v>6</v>
      </c>
    </row>
    <row r="2623" spans="1:2" x14ac:dyDescent="0.25">
      <c r="A2623" t="s">
        <v>3514</v>
      </c>
      <c r="B2623">
        <v>1</v>
      </c>
    </row>
    <row r="2624" spans="1:2" x14ac:dyDescent="0.25">
      <c r="A2624" t="s">
        <v>3515</v>
      </c>
      <c r="B2624">
        <v>11</v>
      </c>
    </row>
    <row r="2625" spans="1:2" x14ac:dyDescent="0.25">
      <c r="A2625" t="s">
        <v>3516</v>
      </c>
      <c r="B2625">
        <v>16</v>
      </c>
    </row>
    <row r="2626" spans="1:2" x14ac:dyDescent="0.25">
      <c r="A2626" t="s">
        <v>3517</v>
      </c>
      <c r="B2626">
        <v>19</v>
      </c>
    </row>
    <row r="2627" spans="1:2" x14ac:dyDescent="0.25">
      <c r="A2627" t="s">
        <v>3518</v>
      </c>
      <c r="B2627">
        <v>23</v>
      </c>
    </row>
    <row r="2628" spans="1:2" x14ac:dyDescent="0.25">
      <c r="A2628" t="s">
        <v>3519</v>
      </c>
      <c r="B2628">
        <v>20</v>
      </c>
    </row>
    <row r="2629" spans="1:2" x14ac:dyDescent="0.25">
      <c r="A2629" t="s">
        <v>3520</v>
      </c>
      <c r="B2629">
        <v>3</v>
      </c>
    </row>
    <row r="2630" spans="1:2" x14ac:dyDescent="0.25">
      <c r="A2630" t="s">
        <v>3521</v>
      </c>
      <c r="B2630">
        <v>81</v>
      </c>
    </row>
    <row r="2631" spans="1:2" x14ac:dyDescent="0.25">
      <c r="A2631" t="s">
        <v>3522</v>
      </c>
      <c r="B2631">
        <v>0</v>
      </c>
    </row>
    <row r="2632" spans="1:2" x14ac:dyDescent="0.25">
      <c r="A2632" t="s">
        <v>3523</v>
      </c>
      <c r="B2632">
        <v>0</v>
      </c>
    </row>
    <row r="2633" spans="1:2" x14ac:dyDescent="0.25">
      <c r="A2633" t="s">
        <v>3524</v>
      </c>
      <c r="B2633">
        <v>0</v>
      </c>
    </row>
    <row r="2634" spans="1:2" x14ac:dyDescent="0.25">
      <c r="A2634" t="s">
        <v>3525</v>
      </c>
      <c r="B2634">
        <v>0</v>
      </c>
    </row>
    <row r="2635" spans="1:2" x14ac:dyDescent="0.25">
      <c r="A2635" t="s">
        <v>3526</v>
      </c>
      <c r="B2635">
        <v>0</v>
      </c>
    </row>
    <row r="2636" spans="1:2" x14ac:dyDescent="0.25">
      <c r="A2636" t="s">
        <v>3527</v>
      </c>
      <c r="B2636">
        <v>0</v>
      </c>
    </row>
    <row r="2637" spans="1:2" x14ac:dyDescent="0.25">
      <c r="A2637" t="s">
        <v>3528</v>
      </c>
      <c r="B2637">
        <v>6</v>
      </c>
    </row>
    <row r="2638" spans="1:2" x14ac:dyDescent="0.25">
      <c r="A2638" t="s">
        <v>3529</v>
      </c>
      <c r="B2638">
        <v>3</v>
      </c>
    </row>
    <row r="2639" spans="1:2" x14ac:dyDescent="0.25">
      <c r="A2639" t="s">
        <v>3530</v>
      </c>
      <c r="B2639">
        <v>1</v>
      </c>
    </row>
    <row r="2640" spans="1:2" x14ac:dyDescent="0.25">
      <c r="A2640" t="s">
        <v>3531</v>
      </c>
      <c r="B2640">
        <v>1</v>
      </c>
    </row>
    <row r="2641" spans="1:2" x14ac:dyDescent="0.25">
      <c r="A2641" t="s">
        <v>3532</v>
      </c>
      <c r="B2641">
        <v>1</v>
      </c>
    </row>
    <row r="2642" spans="1:2" x14ac:dyDescent="0.25">
      <c r="A2642" t="s">
        <v>3533</v>
      </c>
      <c r="B2642">
        <v>12</v>
      </c>
    </row>
    <row r="2643" spans="1:2" x14ac:dyDescent="0.25">
      <c r="A2643" t="s">
        <v>3534</v>
      </c>
      <c r="B2643">
        <v>0</v>
      </c>
    </row>
    <row r="2644" spans="1:2" x14ac:dyDescent="0.25">
      <c r="A2644" t="s">
        <v>3535</v>
      </c>
      <c r="B2644">
        <v>0</v>
      </c>
    </row>
    <row r="2645" spans="1:2" x14ac:dyDescent="0.25">
      <c r="A2645" t="s">
        <v>3536</v>
      </c>
      <c r="B2645">
        <v>0</v>
      </c>
    </row>
    <row r="2646" spans="1:2" x14ac:dyDescent="0.25">
      <c r="A2646" t="s">
        <v>3537</v>
      </c>
      <c r="B2646">
        <v>2</v>
      </c>
    </row>
    <row r="2647" spans="1:2" x14ac:dyDescent="0.25">
      <c r="A2647" t="s">
        <v>3538</v>
      </c>
      <c r="B2647">
        <v>0</v>
      </c>
    </row>
    <row r="2648" spans="1:2" x14ac:dyDescent="0.25">
      <c r="A2648" t="s">
        <v>3539</v>
      </c>
      <c r="B2648">
        <v>2</v>
      </c>
    </row>
    <row r="2649" spans="1:2" x14ac:dyDescent="0.25">
      <c r="A2649" t="s">
        <v>3540</v>
      </c>
      <c r="B2649">
        <v>1</v>
      </c>
    </row>
    <row r="2650" spans="1:2" x14ac:dyDescent="0.25">
      <c r="A2650" t="s">
        <v>3541</v>
      </c>
      <c r="B2650">
        <v>0</v>
      </c>
    </row>
    <row r="2651" spans="1:2" x14ac:dyDescent="0.25">
      <c r="A2651" t="s">
        <v>3542</v>
      </c>
      <c r="B2651">
        <v>1</v>
      </c>
    </row>
    <row r="2652" spans="1:2" x14ac:dyDescent="0.25">
      <c r="A2652" t="s">
        <v>3543</v>
      </c>
      <c r="B2652">
        <v>0</v>
      </c>
    </row>
    <row r="2653" spans="1:2" x14ac:dyDescent="0.25">
      <c r="A2653" t="s">
        <v>3544</v>
      </c>
      <c r="B2653">
        <v>0</v>
      </c>
    </row>
    <row r="2654" spans="1:2" x14ac:dyDescent="0.25">
      <c r="A2654" t="s">
        <v>3545</v>
      </c>
      <c r="B2654">
        <v>2</v>
      </c>
    </row>
    <row r="2655" spans="1:2" x14ac:dyDescent="0.25">
      <c r="A2655" t="s">
        <v>3546</v>
      </c>
      <c r="B2655">
        <v>0</v>
      </c>
    </row>
    <row r="2656" spans="1:2" x14ac:dyDescent="0.25">
      <c r="A2656" t="s">
        <v>3547</v>
      </c>
      <c r="B2656">
        <v>0</v>
      </c>
    </row>
    <row r="2657" spans="1:2" x14ac:dyDescent="0.25">
      <c r="A2657" t="s">
        <v>3548</v>
      </c>
      <c r="B2657">
        <v>0</v>
      </c>
    </row>
    <row r="2658" spans="1:2" x14ac:dyDescent="0.25">
      <c r="A2658" t="s">
        <v>3549</v>
      </c>
      <c r="B2658">
        <v>0</v>
      </c>
    </row>
    <row r="2659" spans="1:2" x14ac:dyDescent="0.25">
      <c r="A2659" t="s">
        <v>3550</v>
      </c>
      <c r="B2659">
        <v>0</v>
      </c>
    </row>
    <row r="2660" spans="1:2" x14ac:dyDescent="0.25">
      <c r="A2660" t="s">
        <v>3551</v>
      </c>
      <c r="B2660">
        <v>0</v>
      </c>
    </row>
    <row r="2661" spans="1:2" x14ac:dyDescent="0.25">
      <c r="A2661" t="s">
        <v>3552</v>
      </c>
      <c r="B2661">
        <v>42</v>
      </c>
    </row>
    <row r="2662" spans="1:2" x14ac:dyDescent="0.25">
      <c r="A2662" t="s">
        <v>3553</v>
      </c>
      <c r="B2662">
        <v>47</v>
      </c>
    </row>
    <row r="2663" spans="1:2" x14ac:dyDescent="0.25">
      <c r="A2663" t="s">
        <v>3554</v>
      </c>
      <c r="B2663">
        <v>58</v>
      </c>
    </row>
    <row r="2664" spans="1:2" x14ac:dyDescent="0.25">
      <c r="A2664" t="s">
        <v>3555</v>
      </c>
      <c r="B2664">
        <v>49</v>
      </c>
    </row>
    <row r="2665" spans="1:2" x14ac:dyDescent="0.25">
      <c r="A2665" t="s">
        <v>3556</v>
      </c>
      <c r="B2665">
        <v>11</v>
      </c>
    </row>
    <row r="2666" spans="1:2" x14ac:dyDescent="0.25">
      <c r="A2666" t="s">
        <v>3557</v>
      </c>
      <c r="B2666">
        <v>207</v>
      </c>
    </row>
    <row r="2667" spans="1:2" x14ac:dyDescent="0.25">
      <c r="A2667" t="s">
        <v>3558</v>
      </c>
      <c r="B2667">
        <v>5</v>
      </c>
    </row>
    <row r="2668" spans="1:2" x14ac:dyDescent="0.25">
      <c r="A2668" t="s">
        <v>3559</v>
      </c>
      <c r="B2668">
        <v>0</v>
      </c>
    </row>
    <row r="2669" spans="1:2" x14ac:dyDescent="0.25">
      <c r="A2669" t="s">
        <v>3560</v>
      </c>
      <c r="B2669">
        <v>8</v>
      </c>
    </row>
    <row r="2670" spans="1:2" x14ac:dyDescent="0.25">
      <c r="A2670" t="s">
        <v>3561</v>
      </c>
      <c r="B2670">
        <v>186</v>
      </c>
    </row>
    <row r="2671" spans="1:2" x14ac:dyDescent="0.25">
      <c r="A2671" t="s">
        <v>3562</v>
      </c>
      <c r="B2671">
        <v>201</v>
      </c>
    </row>
    <row r="2672" spans="1:2" x14ac:dyDescent="0.25">
      <c r="A2672" t="s">
        <v>3563</v>
      </c>
      <c r="B2672">
        <v>199</v>
      </c>
    </row>
    <row r="2673" spans="1:2" x14ac:dyDescent="0.25">
      <c r="A2673" t="s">
        <v>3564</v>
      </c>
      <c r="B2673">
        <v>174</v>
      </c>
    </row>
    <row r="2674" spans="1:2" x14ac:dyDescent="0.25">
      <c r="A2674" t="s">
        <v>3565</v>
      </c>
      <c r="B2674">
        <v>5026</v>
      </c>
    </row>
    <row r="2675" spans="1:2" x14ac:dyDescent="0.25">
      <c r="A2675" t="s">
        <v>3566</v>
      </c>
      <c r="B2675">
        <v>4647</v>
      </c>
    </row>
    <row r="2676" spans="1:2" x14ac:dyDescent="0.25">
      <c r="A2676" t="s">
        <v>3567</v>
      </c>
      <c r="B2676">
        <v>296</v>
      </c>
    </row>
    <row r="2677" spans="1:2" x14ac:dyDescent="0.25">
      <c r="A2677" t="s">
        <v>3568</v>
      </c>
      <c r="B2677">
        <v>99</v>
      </c>
    </row>
    <row r="2678" spans="1:2" x14ac:dyDescent="0.25">
      <c r="A2678" t="s">
        <v>10980</v>
      </c>
      <c r="B2678">
        <v>-999</v>
      </c>
    </row>
    <row r="2679" spans="1:2" x14ac:dyDescent="0.25">
      <c r="A2679" t="s">
        <v>10981</v>
      </c>
      <c r="B2679">
        <v>-999</v>
      </c>
    </row>
    <row r="2680" spans="1:2" x14ac:dyDescent="0.25">
      <c r="A2680" t="s">
        <v>3569</v>
      </c>
      <c r="B2680">
        <v>23</v>
      </c>
    </row>
    <row r="2681" spans="1:2" x14ac:dyDescent="0.25">
      <c r="A2681" t="s">
        <v>3570</v>
      </c>
      <c r="B2681">
        <v>23</v>
      </c>
    </row>
    <row r="2682" spans="1:2" x14ac:dyDescent="0.25">
      <c r="A2682" t="s">
        <v>3571</v>
      </c>
      <c r="B2682">
        <v>1</v>
      </c>
    </row>
    <row r="2683" spans="1:2" x14ac:dyDescent="0.25">
      <c r="A2683" t="s">
        <v>3572</v>
      </c>
      <c r="B2683">
        <v>0</v>
      </c>
    </row>
    <row r="2684" spans="1:2" x14ac:dyDescent="0.25">
      <c r="A2684" t="s">
        <v>3573</v>
      </c>
      <c r="B2684">
        <v>24</v>
      </c>
    </row>
    <row r="2685" spans="1:2" x14ac:dyDescent="0.25">
      <c r="A2685" t="s">
        <v>3574</v>
      </c>
      <c r="B2685">
        <v>56756</v>
      </c>
    </row>
    <row r="2686" spans="1:2" x14ac:dyDescent="0.25">
      <c r="A2686" t="s">
        <v>3575</v>
      </c>
      <c r="B2686">
        <v>171</v>
      </c>
    </row>
    <row r="2687" spans="1:2" x14ac:dyDescent="0.25">
      <c r="A2687" t="s">
        <v>3576</v>
      </c>
      <c r="B2687">
        <v>31</v>
      </c>
    </row>
    <row r="2688" spans="1:2" x14ac:dyDescent="0.25">
      <c r="A2688" t="s">
        <v>3577</v>
      </c>
      <c r="B2688">
        <v>77</v>
      </c>
    </row>
    <row r="2689" spans="1:2" x14ac:dyDescent="0.25">
      <c r="A2689" t="s">
        <v>3578</v>
      </c>
      <c r="B2689">
        <v>78</v>
      </c>
    </row>
    <row r="2690" spans="1:2" x14ac:dyDescent="0.25">
      <c r="A2690" t="s">
        <v>3579</v>
      </c>
      <c r="B2690">
        <v>-999</v>
      </c>
    </row>
    <row r="2691" spans="1:2" x14ac:dyDescent="0.25">
      <c r="A2691" t="s">
        <v>3580</v>
      </c>
      <c r="B2691">
        <v>57</v>
      </c>
    </row>
    <row r="2692" spans="1:2" x14ac:dyDescent="0.25">
      <c r="A2692" t="s">
        <v>3581</v>
      </c>
      <c r="B2692">
        <v>390</v>
      </c>
    </row>
    <row r="2693" spans="1:2" x14ac:dyDescent="0.25">
      <c r="A2693" t="s">
        <v>3582</v>
      </c>
      <c r="B2693">
        <v>41</v>
      </c>
    </row>
    <row r="2694" spans="1:2" x14ac:dyDescent="0.25">
      <c r="A2694" t="s">
        <v>3583</v>
      </c>
      <c r="B2694">
        <v>2908</v>
      </c>
    </row>
    <row r="2695" spans="1:2" x14ac:dyDescent="0.25">
      <c r="A2695" t="s">
        <v>3584</v>
      </c>
      <c r="B2695">
        <v>2585</v>
      </c>
    </row>
    <row r="2696" spans="1:2" x14ac:dyDescent="0.25">
      <c r="A2696" t="s">
        <v>3585</v>
      </c>
      <c r="B2696">
        <v>40</v>
      </c>
    </row>
    <row r="2697" spans="1:2" x14ac:dyDescent="0.25">
      <c r="A2697" t="s">
        <v>3586</v>
      </c>
      <c r="B2697">
        <v>26</v>
      </c>
    </row>
    <row r="2698" spans="1:2" x14ac:dyDescent="0.25">
      <c r="A2698" t="s">
        <v>3587</v>
      </c>
      <c r="B2698">
        <v>28</v>
      </c>
    </row>
    <row r="2699" spans="1:2" x14ac:dyDescent="0.25">
      <c r="A2699" t="s">
        <v>3588</v>
      </c>
      <c r="B2699">
        <v>205</v>
      </c>
    </row>
    <row r="2700" spans="1:2" x14ac:dyDescent="0.25">
      <c r="A2700" t="s">
        <v>3589</v>
      </c>
      <c r="B2700">
        <v>87</v>
      </c>
    </row>
    <row r="2701" spans="1:2" x14ac:dyDescent="0.25">
      <c r="A2701" t="s">
        <v>3590</v>
      </c>
      <c r="B2701">
        <v>14</v>
      </c>
    </row>
    <row r="2702" spans="1:2" x14ac:dyDescent="0.25">
      <c r="A2702" t="s">
        <v>3591</v>
      </c>
      <c r="B2702">
        <v>24</v>
      </c>
    </row>
    <row r="2703" spans="1:2" x14ac:dyDescent="0.25">
      <c r="A2703" t="s">
        <v>3592</v>
      </c>
      <c r="B2703">
        <v>22</v>
      </c>
    </row>
    <row r="2704" spans="1:2" x14ac:dyDescent="0.25">
      <c r="A2704" t="s">
        <v>3593</v>
      </c>
      <c r="B2704">
        <v>22</v>
      </c>
    </row>
    <row r="2705" spans="1:2" x14ac:dyDescent="0.25">
      <c r="A2705" t="s">
        <v>3594</v>
      </c>
      <c r="B2705">
        <v>6</v>
      </c>
    </row>
    <row r="2706" spans="1:2" x14ac:dyDescent="0.25">
      <c r="A2706" t="s">
        <v>10982</v>
      </c>
      <c r="B2706">
        <v>-999</v>
      </c>
    </row>
    <row r="2707" spans="1:2" x14ac:dyDescent="0.25">
      <c r="A2707" t="s">
        <v>3595</v>
      </c>
      <c r="B2707">
        <v>50</v>
      </c>
    </row>
    <row r="2708" spans="1:2" x14ac:dyDescent="0.25">
      <c r="A2708" t="s">
        <v>3596</v>
      </c>
      <c r="B2708">
        <v>0</v>
      </c>
    </row>
    <row r="2709" spans="1:2" x14ac:dyDescent="0.25">
      <c r="A2709" t="s">
        <v>3597</v>
      </c>
      <c r="B2709">
        <v>219</v>
      </c>
    </row>
    <row r="2710" spans="1:2" x14ac:dyDescent="0.25">
      <c r="A2710" t="s">
        <v>3598</v>
      </c>
      <c r="B2710">
        <v>1</v>
      </c>
    </row>
    <row r="2711" spans="1:2" x14ac:dyDescent="0.25">
      <c r="A2711" t="s">
        <v>3599</v>
      </c>
      <c r="B2711">
        <v>1</v>
      </c>
    </row>
    <row r="2712" spans="1:2" x14ac:dyDescent="0.25">
      <c r="A2712" t="s">
        <v>3600</v>
      </c>
      <c r="B2712">
        <v>0</v>
      </c>
    </row>
    <row r="2713" spans="1:2" x14ac:dyDescent="0.25">
      <c r="A2713" t="s">
        <v>3601</v>
      </c>
      <c r="B2713">
        <v>271</v>
      </c>
    </row>
    <row r="2714" spans="1:2" x14ac:dyDescent="0.25">
      <c r="A2714" t="s">
        <v>3602</v>
      </c>
      <c r="B2714">
        <v>15</v>
      </c>
    </row>
    <row r="2715" spans="1:2" x14ac:dyDescent="0.25">
      <c r="A2715" t="s">
        <v>3603</v>
      </c>
      <c r="B2715">
        <v>16</v>
      </c>
    </row>
    <row r="2716" spans="1:2" x14ac:dyDescent="0.25">
      <c r="A2716" t="s">
        <v>3604</v>
      </c>
      <c r="B2716">
        <v>35</v>
      </c>
    </row>
    <row r="2717" spans="1:2" x14ac:dyDescent="0.25">
      <c r="A2717" t="s">
        <v>3605</v>
      </c>
      <c r="B2717">
        <v>73</v>
      </c>
    </row>
    <row r="2718" spans="1:2" x14ac:dyDescent="0.25">
      <c r="A2718" t="s">
        <v>3606</v>
      </c>
      <c r="B2718">
        <v>12</v>
      </c>
    </row>
    <row r="2719" spans="1:2" x14ac:dyDescent="0.25">
      <c r="A2719" t="s">
        <v>3607</v>
      </c>
      <c r="B2719">
        <v>41</v>
      </c>
    </row>
    <row r="2720" spans="1:2" x14ac:dyDescent="0.25">
      <c r="A2720" t="s">
        <v>3608</v>
      </c>
      <c r="B2720">
        <v>34</v>
      </c>
    </row>
    <row r="2721" spans="1:2" x14ac:dyDescent="0.25">
      <c r="A2721" t="s">
        <v>3609</v>
      </c>
      <c r="B2721">
        <v>103</v>
      </c>
    </row>
    <row r="2722" spans="1:2" x14ac:dyDescent="0.25">
      <c r="A2722" t="s">
        <v>3610</v>
      </c>
      <c r="B2722">
        <v>92</v>
      </c>
    </row>
    <row r="2723" spans="1:2" x14ac:dyDescent="0.25">
      <c r="A2723" t="s">
        <v>3611</v>
      </c>
      <c r="B2723">
        <v>0</v>
      </c>
    </row>
    <row r="2724" spans="1:2" x14ac:dyDescent="0.25">
      <c r="A2724" t="s">
        <v>3612</v>
      </c>
      <c r="B2724">
        <v>0</v>
      </c>
    </row>
    <row r="2725" spans="1:2" x14ac:dyDescent="0.25">
      <c r="A2725" t="s">
        <v>3613</v>
      </c>
      <c r="B2725">
        <v>0</v>
      </c>
    </row>
    <row r="2726" spans="1:2" x14ac:dyDescent="0.25">
      <c r="A2726" t="s">
        <v>3614</v>
      </c>
      <c r="B2726">
        <v>22</v>
      </c>
    </row>
    <row r="2727" spans="1:2" x14ac:dyDescent="0.25">
      <c r="A2727" t="s">
        <v>3615</v>
      </c>
      <c r="B2727">
        <v>1</v>
      </c>
    </row>
    <row r="2728" spans="1:2" x14ac:dyDescent="0.25">
      <c r="A2728" t="s">
        <v>3616</v>
      </c>
      <c r="B2728">
        <v>17</v>
      </c>
    </row>
    <row r="2729" spans="1:2" x14ac:dyDescent="0.25">
      <c r="A2729" t="s">
        <v>3617</v>
      </c>
      <c r="B2729">
        <v>0</v>
      </c>
    </row>
    <row r="2730" spans="1:2" x14ac:dyDescent="0.25">
      <c r="A2730" t="s">
        <v>3618</v>
      </c>
      <c r="B2730">
        <v>0</v>
      </c>
    </row>
    <row r="2731" spans="1:2" x14ac:dyDescent="0.25">
      <c r="A2731" t="s">
        <v>3619</v>
      </c>
      <c r="B2731">
        <v>0</v>
      </c>
    </row>
    <row r="2732" spans="1:2" x14ac:dyDescent="0.25">
      <c r="A2732" t="s">
        <v>3620</v>
      </c>
      <c r="B2732">
        <v>42</v>
      </c>
    </row>
    <row r="2733" spans="1:2" x14ac:dyDescent="0.25">
      <c r="A2733" t="s">
        <v>3621</v>
      </c>
      <c r="B2733">
        <v>0</v>
      </c>
    </row>
    <row r="2734" spans="1:2" x14ac:dyDescent="0.25">
      <c r="A2734" t="s">
        <v>3622</v>
      </c>
      <c r="B2734">
        <v>0</v>
      </c>
    </row>
    <row r="2735" spans="1:2" x14ac:dyDescent="0.25">
      <c r="A2735" t="s">
        <v>3623</v>
      </c>
      <c r="B2735">
        <v>0</v>
      </c>
    </row>
    <row r="2736" spans="1:2" x14ac:dyDescent="0.25">
      <c r="A2736" t="s">
        <v>3624</v>
      </c>
      <c r="B2736">
        <v>0</v>
      </c>
    </row>
    <row r="2737" spans="1:2" x14ac:dyDescent="0.25">
      <c r="A2737" t="s">
        <v>3625</v>
      </c>
      <c r="B2737">
        <v>0</v>
      </c>
    </row>
    <row r="2738" spans="1:2" x14ac:dyDescent="0.25">
      <c r="A2738" t="s">
        <v>3626</v>
      </c>
      <c r="B2738">
        <v>0</v>
      </c>
    </row>
    <row r="2739" spans="1:2" x14ac:dyDescent="0.25">
      <c r="A2739" t="s">
        <v>3627</v>
      </c>
      <c r="B2739">
        <v>21</v>
      </c>
    </row>
    <row r="2740" spans="1:2" x14ac:dyDescent="0.25">
      <c r="A2740" t="s">
        <v>3628</v>
      </c>
      <c r="B2740">
        <v>0</v>
      </c>
    </row>
    <row r="2741" spans="1:2" x14ac:dyDescent="0.25">
      <c r="A2741" t="s">
        <v>3629</v>
      </c>
      <c r="B2741">
        <v>103</v>
      </c>
    </row>
    <row r="2742" spans="1:2" x14ac:dyDescent="0.25">
      <c r="A2742" t="s">
        <v>3630</v>
      </c>
      <c r="B2742">
        <v>77</v>
      </c>
    </row>
    <row r="2743" spans="1:2" x14ac:dyDescent="0.25">
      <c r="A2743" t="s">
        <v>3631</v>
      </c>
      <c r="B2743">
        <v>0</v>
      </c>
    </row>
    <row r="2744" spans="1:2" x14ac:dyDescent="0.25">
      <c r="A2744" t="s">
        <v>3632</v>
      </c>
      <c r="B2744">
        <v>74</v>
      </c>
    </row>
    <row r="2745" spans="1:2" x14ac:dyDescent="0.25">
      <c r="A2745" t="s">
        <v>3633</v>
      </c>
      <c r="B2745">
        <v>3</v>
      </c>
    </row>
    <row r="2746" spans="1:2" x14ac:dyDescent="0.25">
      <c r="A2746" t="s">
        <v>3634</v>
      </c>
      <c r="B2746">
        <v>77</v>
      </c>
    </row>
    <row r="2747" spans="1:2" x14ac:dyDescent="0.25">
      <c r="A2747" t="s">
        <v>3635</v>
      </c>
      <c r="B2747">
        <v>77</v>
      </c>
    </row>
    <row r="2748" spans="1:2" x14ac:dyDescent="0.25">
      <c r="A2748" t="s">
        <v>3636</v>
      </c>
      <c r="B2748">
        <v>0</v>
      </c>
    </row>
    <row r="2749" spans="1:2" x14ac:dyDescent="0.25">
      <c r="A2749" t="s">
        <v>3637</v>
      </c>
      <c r="B2749">
        <v>77</v>
      </c>
    </row>
    <row r="2750" spans="1:2" x14ac:dyDescent="0.25">
      <c r="A2750" t="s">
        <v>3638</v>
      </c>
      <c r="B2750">
        <v>0</v>
      </c>
    </row>
    <row r="2751" spans="1:2" x14ac:dyDescent="0.25">
      <c r="A2751" t="s">
        <v>3639</v>
      </c>
      <c r="B2751">
        <v>0</v>
      </c>
    </row>
    <row r="2752" spans="1:2" x14ac:dyDescent="0.25">
      <c r="A2752" t="s">
        <v>3640</v>
      </c>
      <c r="B2752">
        <v>0</v>
      </c>
    </row>
    <row r="2753" spans="1:2" x14ac:dyDescent="0.25">
      <c r="A2753" t="s">
        <v>3641</v>
      </c>
      <c r="B2753">
        <v>0</v>
      </c>
    </row>
    <row r="2754" spans="1:2" x14ac:dyDescent="0.25">
      <c r="A2754" t="s">
        <v>10983</v>
      </c>
      <c r="B2754">
        <v>-999</v>
      </c>
    </row>
    <row r="2755" spans="1:2" x14ac:dyDescent="0.25">
      <c r="A2755" t="s">
        <v>3642</v>
      </c>
      <c r="B2755">
        <v>7801</v>
      </c>
    </row>
    <row r="2756" spans="1:2" x14ac:dyDescent="0.25">
      <c r="A2756" t="s">
        <v>3643</v>
      </c>
      <c r="B2756">
        <v>2386</v>
      </c>
    </row>
    <row r="2757" spans="1:2" x14ac:dyDescent="0.25">
      <c r="A2757" t="s">
        <v>3644</v>
      </c>
      <c r="B2757">
        <v>4300</v>
      </c>
    </row>
    <row r="2758" spans="1:2" x14ac:dyDescent="0.25">
      <c r="A2758" t="s">
        <v>3645</v>
      </c>
      <c r="B2758">
        <v>17</v>
      </c>
    </row>
    <row r="2759" spans="1:2" x14ac:dyDescent="0.25">
      <c r="A2759" t="s">
        <v>3646</v>
      </c>
      <c r="B2759">
        <v>269</v>
      </c>
    </row>
    <row r="2760" spans="1:2" x14ac:dyDescent="0.25">
      <c r="A2760" t="s">
        <v>3647</v>
      </c>
      <c r="B2760">
        <v>39</v>
      </c>
    </row>
    <row r="2761" spans="1:2" x14ac:dyDescent="0.25">
      <c r="A2761" t="s">
        <v>3648</v>
      </c>
      <c r="B2761">
        <v>12</v>
      </c>
    </row>
    <row r="2762" spans="1:2" x14ac:dyDescent="0.25">
      <c r="A2762" t="s">
        <v>3649</v>
      </c>
      <c r="B2762">
        <v>920</v>
      </c>
    </row>
    <row r="2763" spans="1:2" x14ac:dyDescent="0.25">
      <c r="A2763" t="s">
        <v>3650</v>
      </c>
      <c r="B2763">
        <v>705</v>
      </c>
    </row>
    <row r="2764" spans="1:2" x14ac:dyDescent="0.25">
      <c r="A2764" t="s">
        <v>3651</v>
      </c>
      <c r="B2764">
        <v>108</v>
      </c>
    </row>
    <row r="2765" spans="1:2" x14ac:dyDescent="0.25">
      <c r="A2765" t="s">
        <v>3652</v>
      </c>
      <c r="B2765">
        <v>4025</v>
      </c>
    </row>
    <row r="2766" spans="1:2" x14ac:dyDescent="0.25">
      <c r="A2766" t="s">
        <v>3653</v>
      </c>
      <c r="B2766">
        <v>277</v>
      </c>
    </row>
    <row r="2767" spans="1:2" x14ac:dyDescent="0.25">
      <c r="A2767" t="s">
        <v>3654</v>
      </c>
      <c r="B2767">
        <v>162</v>
      </c>
    </row>
    <row r="2768" spans="1:2" x14ac:dyDescent="0.25">
      <c r="A2768" t="s">
        <v>3655</v>
      </c>
      <c r="B2768">
        <v>226</v>
      </c>
    </row>
    <row r="2769" spans="1:2" x14ac:dyDescent="0.25">
      <c r="A2769" t="s">
        <v>3656</v>
      </c>
      <c r="B2769">
        <v>0</v>
      </c>
    </row>
    <row r="2770" spans="1:2" x14ac:dyDescent="0.25">
      <c r="A2770" t="s">
        <v>3657</v>
      </c>
      <c r="B2770">
        <v>58</v>
      </c>
    </row>
    <row r="2771" spans="1:2" x14ac:dyDescent="0.25">
      <c r="A2771" t="s">
        <v>3658</v>
      </c>
      <c r="B2771">
        <v>2</v>
      </c>
    </row>
    <row r="2772" spans="1:2" x14ac:dyDescent="0.25">
      <c r="A2772" t="s">
        <v>3659</v>
      </c>
      <c r="B2772">
        <v>14</v>
      </c>
    </row>
    <row r="2773" spans="1:2" x14ac:dyDescent="0.25">
      <c r="A2773" t="s">
        <v>3660</v>
      </c>
      <c r="B2773">
        <v>9</v>
      </c>
    </row>
    <row r="2774" spans="1:2" x14ac:dyDescent="0.25">
      <c r="A2774" t="s">
        <v>3661</v>
      </c>
      <c r="B2774">
        <v>330</v>
      </c>
    </row>
    <row r="2775" spans="1:2" x14ac:dyDescent="0.25">
      <c r="A2775" t="s">
        <v>3662</v>
      </c>
      <c r="B2775">
        <v>628</v>
      </c>
    </row>
    <row r="2776" spans="1:2" x14ac:dyDescent="0.25">
      <c r="A2776" t="s">
        <v>3663</v>
      </c>
      <c r="B2776">
        <v>7801</v>
      </c>
    </row>
    <row r="2777" spans="1:2" x14ac:dyDescent="0.25">
      <c r="A2777" t="s">
        <v>3664</v>
      </c>
      <c r="B2777">
        <v>104</v>
      </c>
    </row>
    <row r="2778" spans="1:2" x14ac:dyDescent="0.25">
      <c r="A2778" t="s">
        <v>3665</v>
      </c>
      <c r="B2778">
        <v>16</v>
      </c>
    </row>
    <row r="2779" spans="1:2" x14ac:dyDescent="0.25">
      <c r="A2779" t="s">
        <v>3666</v>
      </c>
      <c r="B2779">
        <v>545</v>
      </c>
    </row>
    <row r="2780" spans="1:2" x14ac:dyDescent="0.25">
      <c r="A2780" t="s">
        <v>3667</v>
      </c>
      <c r="B2780">
        <v>411</v>
      </c>
    </row>
    <row r="2781" spans="1:2" x14ac:dyDescent="0.25">
      <c r="A2781" t="s">
        <v>3668</v>
      </c>
      <c r="B2781">
        <v>175</v>
      </c>
    </row>
    <row r="2782" spans="1:2" x14ac:dyDescent="0.25">
      <c r="A2782" t="s">
        <v>3669</v>
      </c>
      <c r="B2782">
        <v>155</v>
      </c>
    </row>
    <row r="2783" spans="1:2" x14ac:dyDescent="0.25">
      <c r="A2783" t="s">
        <v>3670</v>
      </c>
      <c r="B2783">
        <v>215</v>
      </c>
    </row>
    <row r="2784" spans="1:2" x14ac:dyDescent="0.25">
      <c r="A2784" t="s">
        <v>3671</v>
      </c>
      <c r="B2784">
        <v>545</v>
      </c>
    </row>
    <row r="2785" spans="1:2" x14ac:dyDescent="0.25">
      <c r="A2785" t="s">
        <v>3672</v>
      </c>
      <c r="B2785">
        <v>69</v>
      </c>
    </row>
    <row r="2786" spans="1:2" x14ac:dyDescent="0.25">
      <c r="A2786" t="s">
        <v>3673</v>
      </c>
      <c r="B2786">
        <v>38</v>
      </c>
    </row>
    <row r="2787" spans="1:2" x14ac:dyDescent="0.25">
      <c r="A2787" t="s">
        <v>3674</v>
      </c>
      <c r="B2787">
        <v>538</v>
      </c>
    </row>
    <row r="2788" spans="1:2" x14ac:dyDescent="0.25">
      <c r="A2788" t="s">
        <v>3675</v>
      </c>
      <c r="B2788">
        <v>7</v>
      </c>
    </row>
    <row r="2789" spans="1:2" x14ac:dyDescent="0.25">
      <c r="A2789" t="s">
        <v>3676</v>
      </c>
      <c r="B2789">
        <v>545</v>
      </c>
    </row>
    <row r="2790" spans="1:2" x14ac:dyDescent="0.25">
      <c r="A2790" t="s">
        <v>3677</v>
      </c>
      <c r="B2790">
        <v>0</v>
      </c>
    </row>
    <row r="2791" spans="1:2" x14ac:dyDescent="0.25">
      <c r="A2791" t="s">
        <v>3678</v>
      </c>
      <c r="B2791">
        <v>8</v>
      </c>
    </row>
    <row r="2792" spans="1:2" x14ac:dyDescent="0.25">
      <c r="A2792" t="s">
        <v>3679</v>
      </c>
      <c r="B2792">
        <v>1</v>
      </c>
    </row>
    <row r="2793" spans="1:2" x14ac:dyDescent="0.25">
      <c r="A2793" t="s">
        <v>3680</v>
      </c>
      <c r="B2793">
        <v>311</v>
      </c>
    </row>
    <row r="2794" spans="1:2" x14ac:dyDescent="0.25">
      <c r="A2794" t="s">
        <v>3681</v>
      </c>
      <c r="B2794">
        <v>2</v>
      </c>
    </row>
    <row r="2795" spans="1:2" x14ac:dyDescent="0.25">
      <c r="A2795" t="s">
        <v>3682</v>
      </c>
      <c r="B2795">
        <v>0</v>
      </c>
    </row>
    <row r="2796" spans="1:2" x14ac:dyDescent="0.25">
      <c r="A2796" t="s">
        <v>3683</v>
      </c>
      <c r="B2796">
        <v>0</v>
      </c>
    </row>
    <row r="2797" spans="1:2" x14ac:dyDescent="0.25">
      <c r="A2797" t="s">
        <v>3684</v>
      </c>
      <c r="B2797">
        <v>2</v>
      </c>
    </row>
    <row r="2798" spans="1:2" x14ac:dyDescent="0.25">
      <c r="A2798" t="s">
        <v>3685</v>
      </c>
      <c r="B2798">
        <v>2</v>
      </c>
    </row>
    <row r="2799" spans="1:2" x14ac:dyDescent="0.25">
      <c r="A2799" t="s">
        <v>3686</v>
      </c>
      <c r="B2799">
        <v>-999</v>
      </c>
    </row>
    <row r="2800" spans="1:2" x14ac:dyDescent="0.25">
      <c r="A2800" t="s">
        <v>3687</v>
      </c>
      <c r="B2800">
        <v>23</v>
      </c>
    </row>
    <row r="2801" spans="1:2" x14ac:dyDescent="0.25">
      <c r="A2801" t="s">
        <v>10984</v>
      </c>
      <c r="B2801">
        <v>-999</v>
      </c>
    </row>
    <row r="2802" spans="1:2" x14ac:dyDescent="0.25">
      <c r="A2802" t="s">
        <v>3688</v>
      </c>
      <c r="B2802">
        <v>967</v>
      </c>
    </row>
    <row r="2803" spans="1:2" x14ac:dyDescent="0.25">
      <c r="A2803" t="s">
        <v>3689</v>
      </c>
      <c r="B2803">
        <v>170</v>
      </c>
    </row>
    <row r="2804" spans="1:2" x14ac:dyDescent="0.25">
      <c r="A2804" t="s">
        <v>3690</v>
      </c>
      <c r="B2804">
        <v>795</v>
      </c>
    </row>
    <row r="2805" spans="1:2" x14ac:dyDescent="0.25">
      <c r="A2805" t="s">
        <v>3691</v>
      </c>
      <c r="B2805">
        <v>-999</v>
      </c>
    </row>
    <row r="2806" spans="1:2" x14ac:dyDescent="0.25">
      <c r="A2806" t="s">
        <v>3692</v>
      </c>
      <c r="B2806">
        <v>2</v>
      </c>
    </row>
    <row r="2807" spans="1:2" x14ac:dyDescent="0.25">
      <c r="A2807" t="s">
        <v>3693</v>
      </c>
      <c r="B2807">
        <v>967</v>
      </c>
    </row>
    <row r="2808" spans="1:2" x14ac:dyDescent="0.25">
      <c r="A2808" t="s">
        <v>3694</v>
      </c>
      <c r="B2808">
        <v>133</v>
      </c>
    </row>
    <row r="2809" spans="1:2" x14ac:dyDescent="0.25">
      <c r="A2809" t="s">
        <v>3695</v>
      </c>
      <c r="B2809">
        <v>575</v>
      </c>
    </row>
    <row r="2810" spans="1:2" x14ac:dyDescent="0.25">
      <c r="A2810" t="s">
        <v>3696</v>
      </c>
      <c r="B2810">
        <v>-999</v>
      </c>
    </row>
    <row r="2811" spans="1:2" x14ac:dyDescent="0.25">
      <c r="A2811" t="s">
        <v>3697</v>
      </c>
      <c r="B2811">
        <v>2</v>
      </c>
    </row>
    <row r="2812" spans="1:2" x14ac:dyDescent="0.25">
      <c r="A2812" t="s">
        <v>3698</v>
      </c>
      <c r="B2812">
        <v>710</v>
      </c>
    </row>
    <row r="2813" spans="1:2" x14ac:dyDescent="0.25">
      <c r="A2813" t="s">
        <v>3699</v>
      </c>
      <c r="B2813">
        <v>0</v>
      </c>
    </row>
    <row r="2814" spans="1:2" x14ac:dyDescent="0.25">
      <c r="A2814" t="s">
        <v>3700</v>
      </c>
      <c r="B2814">
        <v>467</v>
      </c>
    </row>
    <row r="2815" spans="1:2" x14ac:dyDescent="0.25">
      <c r="A2815" t="s">
        <v>3701</v>
      </c>
      <c r="B2815">
        <v>308</v>
      </c>
    </row>
    <row r="2816" spans="1:2" x14ac:dyDescent="0.25">
      <c r="A2816" t="s">
        <v>3702</v>
      </c>
      <c r="B2816">
        <v>166</v>
      </c>
    </row>
    <row r="2817" spans="1:2" x14ac:dyDescent="0.25">
      <c r="A2817" t="s">
        <v>3703</v>
      </c>
      <c r="B2817">
        <v>7</v>
      </c>
    </row>
    <row r="2818" spans="1:2" x14ac:dyDescent="0.25">
      <c r="A2818" t="s">
        <v>3704</v>
      </c>
      <c r="B2818">
        <v>14</v>
      </c>
    </row>
    <row r="2819" spans="1:2" x14ac:dyDescent="0.25">
      <c r="A2819" t="s">
        <v>3705</v>
      </c>
      <c r="B2819">
        <v>13</v>
      </c>
    </row>
    <row r="2820" spans="1:2" x14ac:dyDescent="0.25">
      <c r="A2820" t="s">
        <v>3706</v>
      </c>
      <c r="B2820">
        <v>13</v>
      </c>
    </row>
    <row r="2821" spans="1:2" x14ac:dyDescent="0.25">
      <c r="A2821" t="s">
        <v>3707</v>
      </c>
      <c r="B2821">
        <v>0</v>
      </c>
    </row>
    <row r="2822" spans="1:2" x14ac:dyDescent="0.25">
      <c r="A2822" t="s">
        <v>3708</v>
      </c>
      <c r="B2822">
        <v>47</v>
      </c>
    </row>
    <row r="2823" spans="1:2" x14ac:dyDescent="0.25">
      <c r="A2823" t="s">
        <v>3709</v>
      </c>
      <c r="B2823">
        <v>11</v>
      </c>
    </row>
    <row r="2824" spans="1:2" x14ac:dyDescent="0.25">
      <c r="A2824" t="s">
        <v>3710</v>
      </c>
      <c r="B2824">
        <v>13</v>
      </c>
    </row>
    <row r="2825" spans="1:2" x14ac:dyDescent="0.25">
      <c r="A2825" t="s">
        <v>3711</v>
      </c>
      <c r="B2825">
        <v>11</v>
      </c>
    </row>
    <row r="2826" spans="1:2" x14ac:dyDescent="0.25">
      <c r="A2826" t="s">
        <v>3712</v>
      </c>
      <c r="B2826">
        <v>4</v>
      </c>
    </row>
    <row r="2827" spans="1:2" x14ac:dyDescent="0.25">
      <c r="A2827" t="s">
        <v>3713</v>
      </c>
      <c r="B2827">
        <v>1</v>
      </c>
    </row>
    <row r="2828" spans="1:2" x14ac:dyDescent="0.25">
      <c r="A2828" t="s">
        <v>3714</v>
      </c>
      <c r="B2828">
        <v>40</v>
      </c>
    </row>
    <row r="2829" spans="1:2" x14ac:dyDescent="0.25">
      <c r="A2829" t="s">
        <v>3715</v>
      </c>
      <c r="B2829">
        <v>2</v>
      </c>
    </row>
    <row r="2830" spans="1:2" x14ac:dyDescent="0.25">
      <c r="A2830" t="s">
        <v>3716</v>
      </c>
      <c r="B2830">
        <v>1</v>
      </c>
    </row>
    <row r="2831" spans="1:2" x14ac:dyDescent="0.25">
      <c r="A2831" t="s">
        <v>3717</v>
      </c>
      <c r="B2831">
        <v>3</v>
      </c>
    </row>
    <row r="2832" spans="1:2" x14ac:dyDescent="0.25">
      <c r="A2832" t="s">
        <v>3718</v>
      </c>
      <c r="B2832">
        <v>3</v>
      </c>
    </row>
    <row r="2833" spans="1:2" x14ac:dyDescent="0.25">
      <c r="A2833" t="s">
        <v>3719</v>
      </c>
      <c r="B2833">
        <v>1</v>
      </c>
    </row>
    <row r="2834" spans="1:2" x14ac:dyDescent="0.25">
      <c r="A2834" t="s">
        <v>3720</v>
      </c>
      <c r="B2834">
        <v>10</v>
      </c>
    </row>
    <row r="2835" spans="1:2" x14ac:dyDescent="0.25">
      <c r="A2835" t="s">
        <v>3721</v>
      </c>
      <c r="B2835">
        <v>5</v>
      </c>
    </row>
    <row r="2836" spans="1:2" x14ac:dyDescent="0.25">
      <c r="A2836" t="s">
        <v>3722</v>
      </c>
      <c r="B2836">
        <v>14</v>
      </c>
    </row>
    <row r="2837" spans="1:2" x14ac:dyDescent="0.25">
      <c r="A2837" t="s">
        <v>3723</v>
      </c>
      <c r="B2837">
        <v>15</v>
      </c>
    </row>
    <row r="2838" spans="1:2" x14ac:dyDescent="0.25">
      <c r="A2838" t="s">
        <v>3724</v>
      </c>
      <c r="B2838">
        <v>19</v>
      </c>
    </row>
    <row r="2839" spans="1:2" x14ac:dyDescent="0.25">
      <c r="A2839" t="s">
        <v>3725</v>
      </c>
      <c r="B2839">
        <v>4</v>
      </c>
    </row>
    <row r="2840" spans="1:2" x14ac:dyDescent="0.25">
      <c r="A2840" t="s">
        <v>3726</v>
      </c>
      <c r="B2840">
        <v>57</v>
      </c>
    </row>
    <row r="2841" spans="1:2" x14ac:dyDescent="0.25">
      <c r="A2841" t="s">
        <v>3727</v>
      </c>
      <c r="B2841">
        <v>0</v>
      </c>
    </row>
    <row r="2842" spans="1:2" x14ac:dyDescent="0.25">
      <c r="A2842" t="s">
        <v>3728</v>
      </c>
      <c r="B2842">
        <v>0</v>
      </c>
    </row>
    <row r="2843" spans="1:2" x14ac:dyDescent="0.25">
      <c r="A2843" t="s">
        <v>3729</v>
      </c>
      <c r="B2843">
        <v>0</v>
      </c>
    </row>
    <row r="2844" spans="1:2" x14ac:dyDescent="0.25">
      <c r="A2844" t="s">
        <v>3730</v>
      </c>
      <c r="B2844">
        <v>0</v>
      </c>
    </row>
    <row r="2845" spans="1:2" x14ac:dyDescent="0.25">
      <c r="A2845" t="s">
        <v>3731</v>
      </c>
      <c r="B2845">
        <v>0</v>
      </c>
    </row>
    <row r="2846" spans="1:2" x14ac:dyDescent="0.25">
      <c r="A2846" t="s">
        <v>3732</v>
      </c>
      <c r="B2846">
        <v>0</v>
      </c>
    </row>
    <row r="2847" spans="1:2" x14ac:dyDescent="0.25">
      <c r="A2847" t="s">
        <v>3733</v>
      </c>
      <c r="B2847">
        <v>4</v>
      </c>
    </row>
    <row r="2848" spans="1:2" x14ac:dyDescent="0.25">
      <c r="A2848" t="s">
        <v>3734</v>
      </c>
      <c r="B2848">
        <v>1</v>
      </c>
    </row>
    <row r="2849" spans="1:2" x14ac:dyDescent="0.25">
      <c r="A2849" t="s">
        <v>3735</v>
      </c>
      <c r="B2849">
        <v>2</v>
      </c>
    </row>
    <row r="2850" spans="1:2" x14ac:dyDescent="0.25">
      <c r="A2850" t="s">
        <v>3736</v>
      </c>
      <c r="B2850">
        <v>3</v>
      </c>
    </row>
    <row r="2851" spans="1:2" x14ac:dyDescent="0.25">
      <c r="A2851" t="s">
        <v>3737</v>
      </c>
      <c r="B2851">
        <v>1</v>
      </c>
    </row>
    <row r="2852" spans="1:2" x14ac:dyDescent="0.25">
      <c r="A2852" t="s">
        <v>3738</v>
      </c>
      <c r="B2852">
        <v>11</v>
      </c>
    </row>
    <row r="2853" spans="1:2" x14ac:dyDescent="0.25">
      <c r="A2853" t="s">
        <v>3739</v>
      </c>
      <c r="B2853">
        <v>0</v>
      </c>
    </row>
    <row r="2854" spans="1:2" x14ac:dyDescent="0.25">
      <c r="A2854" t="s">
        <v>3740</v>
      </c>
      <c r="B2854">
        <v>0</v>
      </c>
    </row>
    <row r="2855" spans="1:2" x14ac:dyDescent="0.25">
      <c r="A2855" t="s">
        <v>3741</v>
      </c>
      <c r="B2855">
        <v>0</v>
      </c>
    </row>
    <row r="2856" spans="1:2" x14ac:dyDescent="0.25">
      <c r="A2856" t="s">
        <v>3742</v>
      </c>
      <c r="B2856">
        <v>0</v>
      </c>
    </row>
    <row r="2857" spans="1:2" x14ac:dyDescent="0.25">
      <c r="A2857" t="s">
        <v>3743</v>
      </c>
      <c r="B2857">
        <v>0</v>
      </c>
    </row>
    <row r="2858" spans="1:2" x14ac:dyDescent="0.25">
      <c r="A2858" t="s">
        <v>3744</v>
      </c>
      <c r="B2858">
        <v>0</v>
      </c>
    </row>
    <row r="2859" spans="1:2" x14ac:dyDescent="0.25">
      <c r="A2859" t="s">
        <v>3745</v>
      </c>
      <c r="B2859">
        <v>0</v>
      </c>
    </row>
    <row r="2860" spans="1:2" x14ac:dyDescent="0.25">
      <c r="A2860" t="s">
        <v>3746</v>
      </c>
      <c r="B2860">
        <v>0</v>
      </c>
    </row>
    <row r="2861" spans="1:2" x14ac:dyDescent="0.25">
      <c r="A2861" t="s">
        <v>3747</v>
      </c>
      <c r="B2861">
        <v>0</v>
      </c>
    </row>
    <row r="2862" spans="1:2" x14ac:dyDescent="0.25">
      <c r="A2862" t="s">
        <v>3748</v>
      </c>
      <c r="B2862">
        <v>0</v>
      </c>
    </row>
    <row r="2863" spans="1:2" x14ac:dyDescent="0.25">
      <c r="A2863" t="s">
        <v>3749</v>
      </c>
      <c r="B2863">
        <v>0</v>
      </c>
    </row>
    <row r="2864" spans="1:2" x14ac:dyDescent="0.25">
      <c r="A2864" t="s">
        <v>3750</v>
      </c>
      <c r="B2864">
        <v>0</v>
      </c>
    </row>
    <row r="2865" spans="1:2" x14ac:dyDescent="0.25">
      <c r="A2865" t="s">
        <v>3751</v>
      </c>
      <c r="B2865">
        <v>0</v>
      </c>
    </row>
    <row r="2866" spans="1:2" x14ac:dyDescent="0.25">
      <c r="A2866" t="s">
        <v>3752</v>
      </c>
      <c r="B2866">
        <v>0</v>
      </c>
    </row>
    <row r="2867" spans="1:2" x14ac:dyDescent="0.25">
      <c r="A2867" t="s">
        <v>3753</v>
      </c>
      <c r="B2867">
        <v>0</v>
      </c>
    </row>
    <row r="2868" spans="1:2" x14ac:dyDescent="0.25">
      <c r="A2868" t="s">
        <v>3754</v>
      </c>
      <c r="B2868">
        <v>0</v>
      </c>
    </row>
    <row r="2869" spans="1:2" x14ac:dyDescent="0.25">
      <c r="A2869" t="s">
        <v>3755</v>
      </c>
      <c r="B2869">
        <v>0</v>
      </c>
    </row>
    <row r="2870" spans="1:2" x14ac:dyDescent="0.25">
      <c r="A2870" t="s">
        <v>3756</v>
      </c>
      <c r="B2870">
        <v>0</v>
      </c>
    </row>
    <row r="2871" spans="1:2" x14ac:dyDescent="0.25">
      <c r="A2871" t="s">
        <v>3757</v>
      </c>
      <c r="B2871">
        <v>29</v>
      </c>
    </row>
    <row r="2872" spans="1:2" x14ac:dyDescent="0.25">
      <c r="A2872" t="s">
        <v>3758</v>
      </c>
      <c r="B2872">
        <v>43</v>
      </c>
    </row>
    <row r="2873" spans="1:2" x14ac:dyDescent="0.25">
      <c r="A2873" t="s">
        <v>3759</v>
      </c>
      <c r="B2873">
        <v>44</v>
      </c>
    </row>
    <row r="2874" spans="1:2" x14ac:dyDescent="0.25">
      <c r="A2874" t="s">
        <v>3760</v>
      </c>
      <c r="B2874">
        <v>42</v>
      </c>
    </row>
    <row r="2875" spans="1:2" x14ac:dyDescent="0.25">
      <c r="A2875" t="s">
        <v>3761</v>
      </c>
      <c r="B2875">
        <v>7</v>
      </c>
    </row>
    <row r="2876" spans="1:2" x14ac:dyDescent="0.25">
      <c r="A2876" t="s">
        <v>3762</v>
      </c>
      <c r="B2876">
        <v>165</v>
      </c>
    </row>
    <row r="2877" spans="1:2" x14ac:dyDescent="0.25">
      <c r="A2877" t="s">
        <v>3763</v>
      </c>
      <c r="B2877">
        <v>1</v>
      </c>
    </row>
    <row r="2878" spans="1:2" x14ac:dyDescent="0.25">
      <c r="A2878" t="s">
        <v>3764</v>
      </c>
      <c r="B2878">
        <v>0</v>
      </c>
    </row>
    <row r="2879" spans="1:2" x14ac:dyDescent="0.25">
      <c r="A2879" t="s">
        <v>3765</v>
      </c>
      <c r="B2879">
        <v>4</v>
      </c>
    </row>
    <row r="2880" spans="1:2" x14ac:dyDescent="0.25">
      <c r="A2880" t="s">
        <v>3766</v>
      </c>
      <c r="B2880">
        <v>79</v>
      </c>
    </row>
    <row r="2881" spans="1:2" x14ac:dyDescent="0.25">
      <c r="A2881" t="s">
        <v>3767</v>
      </c>
      <c r="B2881">
        <v>113</v>
      </c>
    </row>
    <row r="2882" spans="1:2" x14ac:dyDescent="0.25">
      <c r="A2882" t="s">
        <v>3768</v>
      </c>
      <c r="B2882">
        <v>130</v>
      </c>
    </row>
    <row r="2883" spans="1:2" x14ac:dyDescent="0.25">
      <c r="A2883" t="s">
        <v>3769</v>
      </c>
      <c r="B2883">
        <v>100</v>
      </c>
    </row>
    <row r="2884" spans="1:2" x14ac:dyDescent="0.25">
      <c r="A2884" t="s">
        <v>3770</v>
      </c>
      <c r="B2884">
        <v>2136</v>
      </c>
    </row>
    <row r="2885" spans="1:2" x14ac:dyDescent="0.25">
      <c r="A2885" t="s">
        <v>3771</v>
      </c>
      <c r="B2885">
        <v>1437</v>
      </c>
    </row>
    <row r="2886" spans="1:2" x14ac:dyDescent="0.25">
      <c r="A2886" t="s">
        <v>3772</v>
      </c>
      <c r="B2886">
        <v>-999</v>
      </c>
    </row>
    <row r="2887" spans="1:2" x14ac:dyDescent="0.25">
      <c r="A2887" t="s">
        <v>3773</v>
      </c>
      <c r="B2887">
        <v>-999</v>
      </c>
    </row>
    <row r="2888" spans="1:2" x14ac:dyDescent="0.25">
      <c r="A2888" t="s">
        <v>10985</v>
      </c>
      <c r="B2888">
        <v>-999</v>
      </c>
    </row>
    <row r="2889" spans="1:2" x14ac:dyDescent="0.25">
      <c r="A2889" t="s">
        <v>10986</v>
      </c>
      <c r="B2889">
        <v>-999</v>
      </c>
    </row>
    <row r="2890" spans="1:2" x14ac:dyDescent="0.25">
      <c r="A2890" t="s">
        <v>3774</v>
      </c>
      <c r="B2890">
        <v>27</v>
      </c>
    </row>
    <row r="2891" spans="1:2" x14ac:dyDescent="0.25">
      <c r="A2891" t="s">
        <v>3775</v>
      </c>
      <c r="B2891">
        <v>16</v>
      </c>
    </row>
    <row r="2892" spans="1:2" x14ac:dyDescent="0.25">
      <c r="A2892" t="s">
        <v>3776</v>
      </c>
      <c r="B2892">
        <v>11</v>
      </c>
    </row>
    <row r="2893" spans="1:2" x14ac:dyDescent="0.25">
      <c r="A2893" t="s">
        <v>3777</v>
      </c>
      <c r="B2893">
        <v>3</v>
      </c>
    </row>
    <row r="2894" spans="1:2" x14ac:dyDescent="0.25">
      <c r="A2894" t="s">
        <v>3778</v>
      </c>
      <c r="B2894">
        <v>30</v>
      </c>
    </row>
    <row r="2895" spans="1:2" x14ac:dyDescent="0.25">
      <c r="A2895" t="s">
        <v>3779</v>
      </c>
      <c r="B2895">
        <v>33699</v>
      </c>
    </row>
    <row r="2896" spans="1:2" x14ac:dyDescent="0.25">
      <c r="A2896" t="s">
        <v>3780</v>
      </c>
      <c r="B2896">
        <v>143</v>
      </c>
    </row>
    <row r="2897" spans="1:2" x14ac:dyDescent="0.25">
      <c r="A2897" t="s">
        <v>3781</v>
      </c>
      <c r="B2897">
        <v>19</v>
      </c>
    </row>
    <row r="2898" spans="1:2" x14ac:dyDescent="0.25">
      <c r="A2898" t="s">
        <v>3782</v>
      </c>
      <c r="B2898">
        <v>78</v>
      </c>
    </row>
    <row r="2899" spans="1:2" x14ac:dyDescent="0.25">
      <c r="A2899" t="s">
        <v>3783</v>
      </c>
      <c r="B2899">
        <v>82</v>
      </c>
    </row>
    <row r="2900" spans="1:2" x14ac:dyDescent="0.25">
      <c r="A2900" t="s">
        <v>3784</v>
      </c>
      <c r="B2900">
        <v>-999</v>
      </c>
    </row>
    <row r="2901" spans="1:2" x14ac:dyDescent="0.25">
      <c r="A2901" t="s">
        <v>3785</v>
      </c>
      <c r="B2901">
        <v>36</v>
      </c>
    </row>
    <row r="2902" spans="1:2" x14ac:dyDescent="0.25">
      <c r="A2902" t="s">
        <v>3786</v>
      </c>
      <c r="B2902">
        <v>285</v>
      </c>
    </row>
    <row r="2903" spans="1:2" x14ac:dyDescent="0.25">
      <c r="A2903" t="s">
        <v>3787</v>
      </c>
      <c r="B2903">
        <v>0</v>
      </c>
    </row>
    <row r="2904" spans="1:2" x14ac:dyDescent="0.25">
      <c r="A2904" t="s">
        <v>3788</v>
      </c>
      <c r="B2904">
        <v>1584</v>
      </c>
    </row>
    <row r="2905" spans="1:2" x14ac:dyDescent="0.25">
      <c r="A2905" t="s">
        <v>3789</v>
      </c>
      <c r="B2905">
        <v>721</v>
      </c>
    </row>
    <row r="2906" spans="1:2" x14ac:dyDescent="0.25">
      <c r="A2906" t="s">
        <v>3790</v>
      </c>
      <c r="B2906">
        <v>22</v>
      </c>
    </row>
    <row r="2907" spans="1:2" x14ac:dyDescent="0.25">
      <c r="A2907" t="s">
        <v>3791</v>
      </c>
      <c r="B2907">
        <v>22</v>
      </c>
    </row>
    <row r="2908" spans="1:2" x14ac:dyDescent="0.25">
      <c r="A2908" t="s">
        <v>3792</v>
      </c>
      <c r="B2908">
        <v>17</v>
      </c>
    </row>
    <row r="2909" spans="1:2" x14ac:dyDescent="0.25">
      <c r="A2909" t="s">
        <v>3793</v>
      </c>
      <c r="B2909">
        <v>147</v>
      </c>
    </row>
    <row r="2910" spans="1:2" x14ac:dyDescent="0.25">
      <c r="A2910" t="s">
        <v>3794</v>
      </c>
      <c r="B2910">
        <v>77</v>
      </c>
    </row>
    <row r="2911" spans="1:2" x14ac:dyDescent="0.25">
      <c r="A2911" t="s">
        <v>3795</v>
      </c>
      <c r="B2911">
        <v>6</v>
      </c>
    </row>
    <row r="2912" spans="1:2" x14ac:dyDescent="0.25">
      <c r="A2912" t="s">
        <v>3796</v>
      </c>
      <c r="B2912">
        <v>15</v>
      </c>
    </row>
    <row r="2913" spans="1:2" x14ac:dyDescent="0.25">
      <c r="A2913" t="s">
        <v>3797</v>
      </c>
      <c r="B2913">
        <v>6</v>
      </c>
    </row>
    <row r="2914" spans="1:2" x14ac:dyDescent="0.25">
      <c r="A2914" t="s">
        <v>3798</v>
      </c>
      <c r="B2914">
        <v>63</v>
      </c>
    </row>
    <row r="2915" spans="1:2" x14ac:dyDescent="0.25">
      <c r="A2915" t="s">
        <v>3799</v>
      </c>
      <c r="B2915">
        <v>3</v>
      </c>
    </row>
    <row r="2916" spans="1:2" x14ac:dyDescent="0.25">
      <c r="A2916" t="s">
        <v>10987</v>
      </c>
      <c r="B2916">
        <v>-999</v>
      </c>
    </row>
    <row r="2917" spans="1:2" x14ac:dyDescent="0.25">
      <c r="A2917" t="s">
        <v>3800</v>
      </c>
      <c r="B2917">
        <v>8</v>
      </c>
    </row>
    <row r="2918" spans="1:2" x14ac:dyDescent="0.25">
      <c r="A2918" t="s">
        <v>3801</v>
      </c>
      <c r="B2918">
        <v>1</v>
      </c>
    </row>
    <row r="2919" spans="1:2" x14ac:dyDescent="0.25">
      <c r="A2919" t="s">
        <v>3802</v>
      </c>
      <c r="B2919">
        <v>52</v>
      </c>
    </row>
    <row r="2920" spans="1:2" x14ac:dyDescent="0.25">
      <c r="A2920" t="s">
        <v>3803</v>
      </c>
      <c r="B2920">
        <v>24</v>
      </c>
    </row>
    <row r="2921" spans="1:2" x14ac:dyDescent="0.25">
      <c r="A2921" t="s">
        <v>3804</v>
      </c>
      <c r="B2921">
        <v>1</v>
      </c>
    </row>
    <row r="2922" spans="1:2" x14ac:dyDescent="0.25">
      <c r="A2922" t="s">
        <v>3805</v>
      </c>
      <c r="B2922">
        <v>0</v>
      </c>
    </row>
    <row r="2923" spans="1:2" x14ac:dyDescent="0.25">
      <c r="A2923" t="s">
        <v>3806</v>
      </c>
      <c r="B2923">
        <v>86</v>
      </c>
    </row>
    <row r="2924" spans="1:2" x14ac:dyDescent="0.25">
      <c r="A2924" t="s">
        <v>3807</v>
      </c>
      <c r="B2924">
        <v>8</v>
      </c>
    </row>
    <row r="2925" spans="1:2" x14ac:dyDescent="0.25">
      <c r="A2925" t="s">
        <v>3808</v>
      </c>
      <c r="B2925">
        <v>2</v>
      </c>
    </row>
    <row r="2926" spans="1:2" x14ac:dyDescent="0.25">
      <c r="A2926" t="s">
        <v>3809</v>
      </c>
      <c r="B2926">
        <v>19</v>
      </c>
    </row>
    <row r="2927" spans="1:2" x14ac:dyDescent="0.25">
      <c r="A2927" t="s">
        <v>3810</v>
      </c>
      <c r="B2927">
        <v>9</v>
      </c>
    </row>
    <row r="2928" spans="1:2" x14ac:dyDescent="0.25">
      <c r="A2928" t="s">
        <v>3811</v>
      </c>
      <c r="B2928">
        <v>4</v>
      </c>
    </row>
    <row r="2929" spans="1:2" x14ac:dyDescent="0.25">
      <c r="A2929" t="s">
        <v>3812</v>
      </c>
      <c r="B2929">
        <v>94</v>
      </c>
    </row>
    <row r="2930" spans="1:2" x14ac:dyDescent="0.25">
      <c r="A2930" t="s">
        <v>3813</v>
      </c>
      <c r="B2930">
        <v>53</v>
      </c>
    </row>
    <row r="2931" spans="1:2" x14ac:dyDescent="0.25">
      <c r="A2931" t="s">
        <v>3814</v>
      </c>
      <c r="B2931">
        <v>14</v>
      </c>
    </row>
    <row r="2932" spans="1:2" x14ac:dyDescent="0.25">
      <c r="A2932" t="s">
        <v>3815</v>
      </c>
      <c r="B2932">
        <v>4</v>
      </c>
    </row>
    <row r="2933" spans="1:2" x14ac:dyDescent="0.25">
      <c r="A2933" t="s">
        <v>3816</v>
      </c>
      <c r="B2933">
        <v>0</v>
      </c>
    </row>
    <row r="2934" spans="1:2" x14ac:dyDescent="0.25">
      <c r="A2934" t="s">
        <v>3817</v>
      </c>
      <c r="B2934">
        <v>2</v>
      </c>
    </row>
    <row r="2935" spans="1:2" x14ac:dyDescent="0.25">
      <c r="A2935" t="s">
        <v>3818</v>
      </c>
      <c r="B2935">
        <v>1</v>
      </c>
    </row>
    <row r="2936" spans="1:2" x14ac:dyDescent="0.25">
      <c r="A2936" t="s">
        <v>3819</v>
      </c>
      <c r="B2936">
        <v>0</v>
      </c>
    </row>
    <row r="2937" spans="1:2" x14ac:dyDescent="0.25">
      <c r="A2937" t="s">
        <v>3820</v>
      </c>
      <c r="B2937">
        <v>1</v>
      </c>
    </row>
    <row r="2938" spans="1:2" x14ac:dyDescent="0.25">
      <c r="A2938" t="s">
        <v>3821</v>
      </c>
      <c r="B2938">
        <v>1</v>
      </c>
    </row>
    <row r="2939" spans="1:2" x14ac:dyDescent="0.25">
      <c r="A2939" t="s">
        <v>3822</v>
      </c>
      <c r="B2939">
        <v>0</v>
      </c>
    </row>
    <row r="2940" spans="1:2" x14ac:dyDescent="0.25">
      <c r="A2940" t="s">
        <v>3823</v>
      </c>
      <c r="B2940">
        <v>6</v>
      </c>
    </row>
    <row r="2941" spans="1:2" x14ac:dyDescent="0.25">
      <c r="A2941" t="s">
        <v>3824</v>
      </c>
      <c r="B2941">
        <v>0</v>
      </c>
    </row>
    <row r="2942" spans="1:2" x14ac:dyDescent="0.25">
      <c r="A2942" t="s">
        <v>3825</v>
      </c>
      <c r="B2942">
        <v>0</v>
      </c>
    </row>
    <row r="2943" spans="1:2" x14ac:dyDescent="0.25">
      <c r="A2943" t="s">
        <v>3826</v>
      </c>
      <c r="B2943">
        <v>0</v>
      </c>
    </row>
    <row r="2944" spans="1:2" x14ac:dyDescent="0.25">
      <c r="A2944" t="s">
        <v>3827</v>
      </c>
      <c r="B2944">
        <v>0</v>
      </c>
    </row>
    <row r="2945" spans="1:2" x14ac:dyDescent="0.25">
      <c r="A2945" t="s">
        <v>3828</v>
      </c>
      <c r="B2945">
        <v>0</v>
      </c>
    </row>
    <row r="2946" spans="1:2" x14ac:dyDescent="0.25">
      <c r="A2946" t="s">
        <v>3829</v>
      </c>
      <c r="B2946">
        <v>0</v>
      </c>
    </row>
    <row r="2947" spans="1:2" x14ac:dyDescent="0.25">
      <c r="A2947" t="s">
        <v>3830</v>
      </c>
      <c r="B2947">
        <v>0</v>
      </c>
    </row>
    <row r="2948" spans="1:2" x14ac:dyDescent="0.25">
      <c r="A2948" t="s">
        <v>3831</v>
      </c>
      <c r="B2948">
        <v>1</v>
      </c>
    </row>
    <row r="2949" spans="1:2" x14ac:dyDescent="0.25">
      <c r="A2949" t="s">
        <v>3832</v>
      </c>
      <c r="B2949">
        <v>2</v>
      </c>
    </row>
    <row r="2950" spans="1:2" x14ac:dyDescent="0.25">
      <c r="A2950" t="s">
        <v>3833</v>
      </c>
      <c r="B2950">
        <v>0</v>
      </c>
    </row>
    <row r="2951" spans="1:2" x14ac:dyDescent="0.25">
      <c r="A2951" t="s">
        <v>3834</v>
      </c>
      <c r="B2951">
        <v>14</v>
      </c>
    </row>
    <row r="2952" spans="1:2" x14ac:dyDescent="0.25">
      <c r="A2952" t="s">
        <v>3835</v>
      </c>
      <c r="B2952">
        <v>7</v>
      </c>
    </row>
    <row r="2953" spans="1:2" x14ac:dyDescent="0.25">
      <c r="A2953" t="s">
        <v>3836</v>
      </c>
      <c r="B2953">
        <v>0</v>
      </c>
    </row>
    <row r="2954" spans="1:2" x14ac:dyDescent="0.25">
      <c r="A2954" t="s">
        <v>3837</v>
      </c>
      <c r="B2954">
        <v>7</v>
      </c>
    </row>
    <row r="2955" spans="1:2" x14ac:dyDescent="0.25">
      <c r="A2955" t="s">
        <v>3838</v>
      </c>
      <c r="B2955">
        <v>0</v>
      </c>
    </row>
    <row r="2956" spans="1:2" x14ac:dyDescent="0.25">
      <c r="A2956" t="s">
        <v>3839</v>
      </c>
      <c r="B2956">
        <v>7</v>
      </c>
    </row>
    <row r="2957" spans="1:2" x14ac:dyDescent="0.25">
      <c r="A2957" t="s">
        <v>3840</v>
      </c>
      <c r="B2957">
        <v>7</v>
      </c>
    </row>
    <row r="2958" spans="1:2" x14ac:dyDescent="0.25">
      <c r="A2958" t="s">
        <v>3841</v>
      </c>
      <c r="B2958">
        <v>0</v>
      </c>
    </row>
    <row r="2959" spans="1:2" x14ac:dyDescent="0.25">
      <c r="A2959" t="s">
        <v>3842</v>
      </c>
      <c r="B2959">
        <v>7</v>
      </c>
    </row>
    <row r="2960" spans="1:2" x14ac:dyDescent="0.25">
      <c r="A2960" t="s">
        <v>3843</v>
      </c>
      <c r="B2960">
        <v>0</v>
      </c>
    </row>
    <row r="2961" spans="1:2" x14ac:dyDescent="0.25">
      <c r="A2961" t="s">
        <v>3844</v>
      </c>
      <c r="B2961">
        <v>0</v>
      </c>
    </row>
    <row r="2962" spans="1:2" x14ac:dyDescent="0.25">
      <c r="A2962" t="s">
        <v>3845</v>
      </c>
      <c r="B2962">
        <v>0</v>
      </c>
    </row>
    <row r="2963" spans="1:2" x14ac:dyDescent="0.25">
      <c r="A2963" t="s">
        <v>3846</v>
      </c>
      <c r="B2963">
        <v>0</v>
      </c>
    </row>
    <row r="2964" spans="1:2" x14ac:dyDescent="0.25">
      <c r="A2964" t="s">
        <v>10988</v>
      </c>
      <c r="B2964">
        <v>-999</v>
      </c>
    </row>
    <row r="2965" spans="1:2" x14ac:dyDescent="0.25">
      <c r="A2965" t="s">
        <v>3847</v>
      </c>
      <c r="B2965">
        <v>19489</v>
      </c>
    </row>
    <row r="2966" spans="1:2" x14ac:dyDescent="0.25">
      <c r="A2966" t="s">
        <v>3848</v>
      </c>
      <c r="B2966">
        <v>8110</v>
      </c>
    </row>
    <row r="2967" spans="1:2" x14ac:dyDescent="0.25">
      <c r="A2967" t="s">
        <v>3849</v>
      </c>
      <c r="B2967">
        <v>19252</v>
      </c>
    </row>
    <row r="2968" spans="1:2" x14ac:dyDescent="0.25">
      <c r="A2968" t="s">
        <v>3850</v>
      </c>
      <c r="B2968">
        <v>2</v>
      </c>
    </row>
    <row r="2969" spans="1:2" x14ac:dyDescent="0.25">
      <c r="A2969" t="s">
        <v>3851</v>
      </c>
      <c r="B2969">
        <v>1715</v>
      </c>
    </row>
    <row r="2970" spans="1:2" x14ac:dyDescent="0.25">
      <c r="A2970" t="s">
        <v>3852</v>
      </c>
      <c r="B2970">
        <v>79</v>
      </c>
    </row>
    <row r="2971" spans="1:2" x14ac:dyDescent="0.25">
      <c r="A2971" t="s">
        <v>3853</v>
      </c>
      <c r="B2971">
        <v>0</v>
      </c>
    </row>
    <row r="2972" spans="1:2" x14ac:dyDescent="0.25">
      <c r="A2972" t="s">
        <v>3854</v>
      </c>
      <c r="B2972">
        <v>2634</v>
      </c>
    </row>
    <row r="2973" spans="1:2" x14ac:dyDescent="0.25">
      <c r="A2973" t="s">
        <v>3855</v>
      </c>
      <c r="B2973">
        <v>1675</v>
      </c>
    </row>
    <row r="2974" spans="1:2" x14ac:dyDescent="0.25">
      <c r="A2974" t="s">
        <v>3856</v>
      </c>
      <c r="B2974">
        <v>182</v>
      </c>
    </row>
    <row r="2975" spans="1:2" x14ac:dyDescent="0.25">
      <c r="A2975" t="s">
        <v>3857</v>
      </c>
      <c r="B2975">
        <v>9290</v>
      </c>
    </row>
    <row r="2976" spans="1:2" x14ac:dyDescent="0.25">
      <c r="A2976" t="s">
        <v>3858</v>
      </c>
      <c r="B2976">
        <v>755</v>
      </c>
    </row>
    <row r="2977" spans="1:2" x14ac:dyDescent="0.25">
      <c r="A2977" t="s">
        <v>3859</v>
      </c>
      <c r="B2977">
        <v>791</v>
      </c>
    </row>
    <row r="2978" spans="1:2" x14ac:dyDescent="0.25">
      <c r="A2978" t="s">
        <v>3860</v>
      </c>
      <c r="B2978">
        <v>414</v>
      </c>
    </row>
    <row r="2979" spans="1:2" x14ac:dyDescent="0.25">
      <c r="A2979" t="s">
        <v>3861</v>
      </c>
      <c r="B2979">
        <v>0</v>
      </c>
    </row>
    <row r="2980" spans="1:2" x14ac:dyDescent="0.25">
      <c r="A2980" t="s">
        <v>3862</v>
      </c>
      <c r="B2980">
        <v>90</v>
      </c>
    </row>
    <row r="2981" spans="1:2" x14ac:dyDescent="0.25">
      <c r="A2981" t="s">
        <v>3863</v>
      </c>
      <c r="B2981">
        <v>0</v>
      </c>
    </row>
    <row r="2982" spans="1:2" x14ac:dyDescent="0.25">
      <c r="A2982" t="s">
        <v>3864</v>
      </c>
      <c r="B2982">
        <v>4</v>
      </c>
    </row>
    <row r="2983" spans="1:2" x14ac:dyDescent="0.25">
      <c r="A2983" t="s">
        <v>3865</v>
      </c>
      <c r="B2983">
        <v>54</v>
      </c>
    </row>
    <row r="2984" spans="1:2" x14ac:dyDescent="0.25">
      <c r="A2984" t="s">
        <v>3866</v>
      </c>
      <c r="B2984">
        <v>499</v>
      </c>
    </row>
    <row r="2985" spans="1:2" x14ac:dyDescent="0.25">
      <c r="A2985" t="s">
        <v>3867</v>
      </c>
      <c r="B2985">
        <v>1305</v>
      </c>
    </row>
    <row r="2986" spans="1:2" x14ac:dyDescent="0.25">
      <c r="A2986" t="s">
        <v>3868</v>
      </c>
      <c r="B2986">
        <v>19489</v>
      </c>
    </row>
    <row r="2987" spans="1:2" x14ac:dyDescent="0.25">
      <c r="A2987" t="s">
        <v>3869</v>
      </c>
      <c r="B2987">
        <v>124</v>
      </c>
    </row>
    <row r="2988" spans="1:2" x14ac:dyDescent="0.25">
      <c r="A2988" t="s">
        <v>3870</v>
      </c>
      <c r="B2988">
        <v>39</v>
      </c>
    </row>
    <row r="2989" spans="1:2" x14ac:dyDescent="0.25">
      <c r="A2989" t="s">
        <v>3871</v>
      </c>
      <c r="B2989">
        <v>4987</v>
      </c>
    </row>
    <row r="2990" spans="1:2" x14ac:dyDescent="0.25">
      <c r="A2990" t="s">
        <v>3872</v>
      </c>
      <c r="B2990">
        <v>2165</v>
      </c>
    </row>
    <row r="2991" spans="1:2" x14ac:dyDescent="0.25">
      <c r="A2991" t="s">
        <v>3873</v>
      </c>
      <c r="B2991">
        <v>893</v>
      </c>
    </row>
    <row r="2992" spans="1:2" x14ac:dyDescent="0.25">
      <c r="A2992" t="s">
        <v>3874</v>
      </c>
      <c r="B2992">
        <v>3198</v>
      </c>
    </row>
    <row r="2993" spans="1:2" x14ac:dyDescent="0.25">
      <c r="A2993" t="s">
        <v>3875</v>
      </c>
      <c r="B2993">
        <v>896</v>
      </c>
    </row>
    <row r="2994" spans="1:2" x14ac:dyDescent="0.25">
      <c r="A2994" t="s">
        <v>3876</v>
      </c>
      <c r="B2994">
        <v>4987</v>
      </c>
    </row>
    <row r="2995" spans="1:2" x14ac:dyDescent="0.25">
      <c r="A2995" t="s">
        <v>3877</v>
      </c>
      <c r="B2995">
        <v>2036</v>
      </c>
    </row>
    <row r="2996" spans="1:2" x14ac:dyDescent="0.25">
      <c r="A2996" t="s">
        <v>3878</v>
      </c>
      <c r="B2996">
        <v>1793</v>
      </c>
    </row>
    <row r="2997" spans="1:2" x14ac:dyDescent="0.25">
      <c r="A2997" t="s">
        <v>3879</v>
      </c>
      <c r="B2997">
        <v>1388</v>
      </c>
    </row>
    <row r="2998" spans="1:2" x14ac:dyDescent="0.25">
      <c r="A2998" t="s">
        <v>3880</v>
      </c>
      <c r="B2998">
        <v>17</v>
      </c>
    </row>
    <row r="2999" spans="1:2" x14ac:dyDescent="0.25">
      <c r="A2999" t="s">
        <v>3881</v>
      </c>
      <c r="B2999">
        <v>3669</v>
      </c>
    </row>
    <row r="3000" spans="1:2" x14ac:dyDescent="0.25">
      <c r="A3000" t="s">
        <v>3882</v>
      </c>
      <c r="B3000">
        <v>0</v>
      </c>
    </row>
    <row r="3001" spans="1:2" x14ac:dyDescent="0.25">
      <c r="A3001" t="s">
        <v>3883</v>
      </c>
      <c r="B3001">
        <v>80</v>
      </c>
    </row>
    <row r="3002" spans="1:2" x14ac:dyDescent="0.25">
      <c r="A3002" t="s">
        <v>3884</v>
      </c>
      <c r="B3002">
        <v>21</v>
      </c>
    </row>
    <row r="3003" spans="1:2" x14ac:dyDescent="0.25">
      <c r="A3003" t="s">
        <v>3885</v>
      </c>
      <c r="B3003">
        <v>4521</v>
      </c>
    </row>
    <row r="3004" spans="1:2" x14ac:dyDescent="0.25">
      <c r="A3004" t="s">
        <v>3886</v>
      </c>
      <c r="B3004">
        <v>0</v>
      </c>
    </row>
    <row r="3005" spans="1:2" x14ac:dyDescent="0.25">
      <c r="A3005" t="s">
        <v>3887</v>
      </c>
      <c r="B3005">
        <v>0</v>
      </c>
    </row>
    <row r="3006" spans="1:2" x14ac:dyDescent="0.25">
      <c r="A3006" t="s">
        <v>3888</v>
      </c>
      <c r="B3006">
        <v>0</v>
      </c>
    </row>
    <row r="3007" spans="1:2" x14ac:dyDescent="0.25">
      <c r="A3007" t="s">
        <v>3889</v>
      </c>
      <c r="B3007">
        <v>0</v>
      </c>
    </row>
    <row r="3008" spans="1:2" x14ac:dyDescent="0.25">
      <c r="A3008" t="s">
        <v>3890</v>
      </c>
      <c r="B3008">
        <v>0</v>
      </c>
    </row>
    <row r="3009" spans="1:2" x14ac:dyDescent="0.25">
      <c r="A3009" t="s">
        <v>3891</v>
      </c>
      <c r="B3009">
        <v>1609</v>
      </c>
    </row>
    <row r="3010" spans="1:2" x14ac:dyDescent="0.25">
      <c r="A3010" t="s">
        <v>3892</v>
      </c>
      <c r="B3010">
        <v>167</v>
      </c>
    </row>
    <row r="3011" spans="1:2" x14ac:dyDescent="0.25">
      <c r="A3011" t="s">
        <v>10989</v>
      </c>
      <c r="B3011">
        <v>-999</v>
      </c>
    </row>
    <row r="3012" spans="1:2" x14ac:dyDescent="0.25">
      <c r="A3012" t="s">
        <v>3893</v>
      </c>
      <c r="B3012">
        <v>5213</v>
      </c>
    </row>
    <row r="3013" spans="1:2" x14ac:dyDescent="0.25">
      <c r="A3013" t="s">
        <v>3894</v>
      </c>
      <c r="B3013">
        <v>1136</v>
      </c>
    </row>
    <row r="3014" spans="1:2" x14ac:dyDescent="0.25">
      <c r="A3014" t="s">
        <v>3895</v>
      </c>
      <c r="B3014">
        <v>1837</v>
      </c>
    </row>
    <row r="3015" spans="1:2" x14ac:dyDescent="0.25">
      <c r="A3015" t="s">
        <v>3896</v>
      </c>
      <c r="B3015">
        <v>2166</v>
      </c>
    </row>
    <row r="3016" spans="1:2" x14ac:dyDescent="0.25">
      <c r="A3016" t="s">
        <v>3897</v>
      </c>
      <c r="B3016">
        <v>74</v>
      </c>
    </row>
    <row r="3017" spans="1:2" x14ac:dyDescent="0.25">
      <c r="A3017" t="s">
        <v>3898</v>
      </c>
      <c r="B3017">
        <v>5213</v>
      </c>
    </row>
    <row r="3018" spans="1:2" x14ac:dyDescent="0.25">
      <c r="A3018" t="s">
        <v>3899</v>
      </c>
      <c r="B3018">
        <v>823</v>
      </c>
    </row>
    <row r="3019" spans="1:2" x14ac:dyDescent="0.25">
      <c r="A3019" t="s">
        <v>3900</v>
      </c>
      <c r="B3019">
        <v>1769</v>
      </c>
    </row>
    <row r="3020" spans="1:2" x14ac:dyDescent="0.25">
      <c r="A3020" t="s">
        <v>3901</v>
      </c>
      <c r="B3020">
        <v>1741</v>
      </c>
    </row>
    <row r="3021" spans="1:2" x14ac:dyDescent="0.25">
      <c r="A3021" t="s">
        <v>3902</v>
      </c>
      <c r="B3021">
        <v>3</v>
      </c>
    </row>
    <row r="3022" spans="1:2" x14ac:dyDescent="0.25">
      <c r="A3022" t="s">
        <v>3903</v>
      </c>
      <c r="B3022">
        <v>4336</v>
      </c>
    </row>
    <row r="3023" spans="1:2" x14ac:dyDescent="0.25">
      <c r="A3023" t="s">
        <v>3904</v>
      </c>
      <c r="B3023">
        <v>116</v>
      </c>
    </row>
    <row r="3024" spans="1:2" x14ac:dyDescent="0.25">
      <c r="A3024" t="s">
        <v>3905</v>
      </c>
      <c r="B3024">
        <v>2134</v>
      </c>
    </row>
    <row r="3025" spans="1:2" x14ac:dyDescent="0.25">
      <c r="A3025" t="s">
        <v>3906</v>
      </c>
      <c r="B3025">
        <v>1517</v>
      </c>
    </row>
    <row r="3026" spans="1:2" x14ac:dyDescent="0.25">
      <c r="A3026" t="s">
        <v>3907</v>
      </c>
      <c r="B3026">
        <v>616</v>
      </c>
    </row>
    <row r="3027" spans="1:2" x14ac:dyDescent="0.25">
      <c r="A3027" t="s">
        <v>3908</v>
      </c>
      <c r="B3027">
        <v>19</v>
      </c>
    </row>
    <row r="3028" spans="1:2" x14ac:dyDescent="0.25">
      <c r="A3028" t="s">
        <v>3909</v>
      </c>
      <c r="B3028">
        <v>36</v>
      </c>
    </row>
    <row r="3029" spans="1:2" x14ac:dyDescent="0.25">
      <c r="A3029" t="s">
        <v>3910</v>
      </c>
      <c r="B3029">
        <v>42</v>
      </c>
    </row>
    <row r="3030" spans="1:2" x14ac:dyDescent="0.25">
      <c r="A3030" t="s">
        <v>3911</v>
      </c>
      <c r="B3030">
        <v>42</v>
      </c>
    </row>
    <row r="3031" spans="1:2" x14ac:dyDescent="0.25">
      <c r="A3031" t="s">
        <v>3912</v>
      </c>
      <c r="B3031">
        <v>3</v>
      </c>
    </row>
    <row r="3032" spans="1:2" x14ac:dyDescent="0.25">
      <c r="A3032" t="s">
        <v>3913</v>
      </c>
      <c r="B3032">
        <v>142</v>
      </c>
    </row>
    <row r="3033" spans="1:2" x14ac:dyDescent="0.25">
      <c r="A3033" t="s">
        <v>3914</v>
      </c>
      <c r="B3033">
        <v>7</v>
      </c>
    </row>
    <row r="3034" spans="1:2" x14ac:dyDescent="0.25">
      <c r="A3034" t="s">
        <v>3915</v>
      </c>
      <c r="B3034">
        <v>14</v>
      </c>
    </row>
    <row r="3035" spans="1:2" x14ac:dyDescent="0.25">
      <c r="A3035" t="s">
        <v>3916</v>
      </c>
      <c r="B3035">
        <v>12</v>
      </c>
    </row>
    <row r="3036" spans="1:2" x14ac:dyDescent="0.25">
      <c r="A3036" t="s">
        <v>3917</v>
      </c>
      <c r="B3036">
        <v>7</v>
      </c>
    </row>
    <row r="3037" spans="1:2" x14ac:dyDescent="0.25">
      <c r="A3037" t="s">
        <v>3918</v>
      </c>
      <c r="B3037">
        <v>1</v>
      </c>
    </row>
    <row r="3038" spans="1:2" x14ac:dyDescent="0.25">
      <c r="A3038" t="s">
        <v>3919</v>
      </c>
      <c r="B3038">
        <v>41</v>
      </c>
    </row>
    <row r="3039" spans="1:2" x14ac:dyDescent="0.25">
      <c r="A3039" t="s">
        <v>3920</v>
      </c>
      <c r="B3039">
        <v>2</v>
      </c>
    </row>
    <row r="3040" spans="1:2" x14ac:dyDescent="0.25">
      <c r="A3040" t="s">
        <v>3921</v>
      </c>
      <c r="B3040">
        <v>3</v>
      </c>
    </row>
    <row r="3041" spans="1:2" x14ac:dyDescent="0.25">
      <c r="A3041" t="s">
        <v>3922</v>
      </c>
      <c r="B3041">
        <v>7</v>
      </c>
    </row>
    <row r="3042" spans="1:2" x14ac:dyDescent="0.25">
      <c r="A3042" t="s">
        <v>3923</v>
      </c>
      <c r="B3042">
        <v>8</v>
      </c>
    </row>
    <row r="3043" spans="1:2" x14ac:dyDescent="0.25">
      <c r="A3043" t="s">
        <v>3924</v>
      </c>
      <c r="B3043">
        <v>4</v>
      </c>
    </row>
    <row r="3044" spans="1:2" x14ac:dyDescent="0.25">
      <c r="A3044" t="s">
        <v>3925</v>
      </c>
      <c r="B3044">
        <v>24</v>
      </c>
    </row>
    <row r="3045" spans="1:2" x14ac:dyDescent="0.25">
      <c r="A3045" t="s">
        <v>3926</v>
      </c>
      <c r="B3045">
        <v>26</v>
      </c>
    </row>
    <row r="3046" spans="1:2" x14ac:dyDescent="0.25">
      <c r="A3046" t="s">
        <v>3927</v>
      </c>
      <c r="B3046">
        <v>83</v>
      </c>
    </row>
    <row r="3047" spans="1:2" x14ac:dyDescent="0.25">
      <c r="A3047" t="s">
        <v>3928</v>
      </c>
      <c r="B3047">
        <v>88</v>
      </c>
    </row>
    <row r="3048" spans="1:2" x14ac:dyDescent="0.25">
      <c r="A3048" t="s">
        <v>3929</v>
      </c>
      <c r="B3048">
        <v>80</v>
      </c>
    </row>
    <row r="3049" spans="1:2" x14ac:dyDescent="0.25">
      <c r="A3049" t="s">
        <v>3930</v>
      </c>
      <c r="B3049">
        <v>11</v>
      </c>
    </row>
    <row r="3050" spans="1:2" x14ac:dyDescent="0.25">
      <c r="A3050" t="s">
        <v>3931</v>
      </c>
      <c r="B3050">
        <v>288</v>
      </c>
    </row>
    <row r="3051" spans="1:2" x14ac:dyDescent="0.25">
      <c r="A3051" t="s">
        <v>3932</v>
      </c>
      <c r="B3051">
        <v>0</v>
      </c>
    </row>
    <row r="3052" spans="1:2" x14ac:dyDescent="0.25">
      <c r="A3052" t="s">
        <v>3933</v>
      </c>
      <c r="B3052">
        <v>0</v>
      </c>
    </row>
    <row r="3053" spans="1:2" x14ac:dyDescent="0.25">
      <c r="A3053" t="s">
        <v>3934</v>
      </c>
      <c r="B3053">
        <v>0</v>
      </c>
    </row>
    <row r="3054" spans="1:2" x14ac:dyDescent="0.25">
      <c r="A3054" t="s">
        <v>3935</v>
      </c>
      <c r="B3054">
        <v>0</v>
      </c>
    </row>
    <row r="3055" spans="1:2" x14ac:dyDescent="0.25">
      <c r="A3055" t="s">
        <v>3936</v>
      </c>
      <c r="B3055">
        <v>0</v>
      </c>
    </row>
    <row r="3056" spans="1:2" x14ac:dyDescent="0.25">
      <c r="A3056" t="s">
        <v>3937</v>
      </c>
      <c r="B3056">
        <v>0</v>
      </c>
    </row>
    <row r="3057" spans="1:2" x14ac:dyDescent="0.25">
      <c r="A3057" t="s">
        <v>3938</v>
      </c>
      <c r="B3057">
        <v>1</v>
      </c>
    </row>
    <row r="3058" spans="1:2" x14ac:dyDescent="0.25">
      <c r="A3058" t="s">
        <v>3939</v>
      </c>
      <c r="B3058">
        <v>0</v>
      </c>
    </row>
    <row r="3059" spans="1:2" x14ac:dyDescent="0.25">
      <c r="A3059" t="s">
        <v>3940</v>
      </c>
      <c r="B3059">
        <v>5</v>
      </c>
    </row>
    <row r="3060" spans="1:2" x14ac:dyDescent="0.25">
      <c r="A3060" t="s">
        <v>3941</v>
      </c>
      <c r="B3060">
        <v>4</v>
      </c>
    </row>
    <row r="3061" spans="1:2" x14ac:dyDescent="0.25">
      <c r="A3061" t="s">
        <v>3942</v>
      </c>
      <c r="B3061">
        <v>0</v>
      </c>
    </row>
    <row r="3062" spans="1:2" x14ac:dyDescent="0.25">
      <c r="A3062" t="s">
        <v>3943</v>
      </c>
      <c r="B3062">
        <v>10</v>
      </c>
    </row>
    <row r="3063" spans="1:2" x14ac:dyDescent="0.25">
      <c r="A3063" t="s">
        <v>3944</v>
      </c>
      <c r="B3063">
        <v>0</v>
      </c>
    </row>
    <row r="3064" spans="1:2" x14ac:dyDescent="0.25">
      <c r="A3064" t="s">
        <v>3945</v>
      </c>
      <c r="B3064">
        <v>0</v>
      </c>
    </row>
    <row r="3065" spans="1:2" x14ac:dyDescent="0.25">
      <c r="A3065" t="s">
        <v>3946</v>
      </c>
      <c r="B3065">
        <v>0</v>
      </c>
    </row>
    <row r="3066" spans="1:2" x14ac:dyDescent="0.25">
      <c r="A3066" t="s">
        <v>3947</v>
      </c>
      <c r="B3066">
        <v>1</v>
      </c>
    </row>
    <row r="3067" spans="1:2" x14ac:dyDescent="0.25">
      <c r="A3067" t="s">
        <v>3948</v>
      </c>
      <c r="B3067">
        <v>1</v>
      </c>
    </row>
    <row r="3068" spans="1:2" x14ac:dyDescent="0.25">
      <c r="A3068" t="s">
        <v>3949</v>
      </c>
      <c r="B3068">
        <v>2</v>
      </c>
    </row>
    <row r="3069" spans="1:2" x14ac:dyDescent="0.25">
      <c r="A3069" t="s">
        <v>3950</v>
      </c>
      <c r="B3069">
        <v>0</v>
      </c>
    </row>
    <row r="3070" spans="1:2" x14ac:dyDescent="0.25">
      <c r="A3070" t="s">
        <v>3951</v>
      </c>
      <c r="B3070">
        <v>2</v>
      </c>
    </row>
    <row r="3071" spans="1:2" x14ac:dyDescent="0.25">
      <c r="A3071" t="s">
        <v>3952</v>
      </c>
      <c r="B3071">
        <v>1</v>
      </c>
    </row>
    <row r="3072" spans="1:2" x14ac:dyDescent="0.25">
      <c r="A3072" t="s">
        <v>3953</v>
      </c>
      <c r="B3072">
        <v>2</v>
      </c>
    </row>
    <row r="3073" spans="1:2" x14ac:dyDescent="0.25">
      <c r="A3073" t="s">
        <v>3954</v>
      </c>
      <c r="B3073">
        <v>0</v>
      </c>
    </row>
    <row r="3074" spans="1:2" x14ac:dyDescent="0.25">
      <c r="A3074" t="s">
        <v>3955</v>
      </c>
      <c r="B3074">
        <v>5</v>
      </c>
    </row>
    <row r="3075" spans="1:2" x14ac:dyDescent="0.25">
      <c r="A3075" t="s">
        <v>3956</v>
      </c>
      <c r="B3075">
        <v>0</v>
      </c>
    </row>
    <row r="3076" spans="1:2" x14ac:dyDescent="0.25">
      <c r="A3076" t="s">
        <v>3957</v>
      </c>
      <c r="B3076">
        <v>0</v>
      </c>
    </row>
    <row r="3077" spans="1:2" x14ac:dyDescent="0.25">
      <c r="A3077" t="s">
        <v>3958</v>
      </c>
      <c r="B3077">
        <v>0</v>
      </c>
    </row>
    <row r="3078" spans="1:2" x14ac:dyDescent="0.25">
      <c r="A3078" t="s">
        <v>3959</v>
      </c>
      <c r="B3078">
        <v>0</v>
      </c>
    </row>
    <row r="3079" spans="1:2" x14ac:dyDescent="0.25">
      <c r="A3079" t="s">
        <v>3960</v>
      </c>
      <c r="B3079">
        <v>0</v>
      </c>
    </row>
    <row r="3080" spans="1:2" x14ac:dyDescent="0.25">
      <c r="A3080" t="s">
        <v>3961</v>
      </c>
      <c r="B3080">
        <v>0</v>
      </c>
    </row>
    <row r="3081" spans="1:2" x14ac:dyDescent="0.25">
      <c r="A3081" t="s">
        <v>3962</v>
      </c>
      <c r="B3081">
        <v>55</v>
      </c>
    </row>
    <row r="3082" spans="1:2" x14ac:dyDescent="0.25">
      <c r="A3082" t="s">
        <v>3963</v>
      </c>
      <c r="B3082">
        <v>138</v>
      </c>
    </row>
    <row r="3083" spans="1:2" x14ac:dyDescent="0.25">
      <c r="A3083" t="s">
        <v>3964</v>
      </c>
      <c r="B3083">
        <v>155</v>
      </c>
    </row>
    <row r="3084" spans="1:2" x14ac:dyDescent="0.25">
      <c r="A3084" t="s">
        <v>3965</v>
      </c>
      <c r="B3084">
        <v>144</v>
      </c>
    </row>
    <row r="3085" spans="1:2" x14ac:dyDescent="0.25">
      <c r="A3085" t="s">
        <v>3966</v>
      </c>
      <c r="B3085">
        <v>20</v>
      </c>
    </row>
    <row r="3086" spans="1:2" x14ac:dyDescent="0.25">
      <c r="A3086" t="s">
        <v>3967</v>
      </c>
      <c r="B3086">
        <v>512</v>
      </c>
    </row>
    <row r="3087" spans="1:2" x14ac:dyDescent="0.25">
      <c r="A3087" t="s">
        <v>3968</v>
      </c>
      <c r="B3087">
        <v>36</v>
      </c>
    </row>
    <row r="3088" spans="1:2" x14ac:dyDescent="0.25">
      <c r="A3088" t="s">
        <v>3969</v>
      </c>
      <c r="B3088">
        <v>68</v>
      </c>
    </row>
    <row r="3089" spans="1:2" x14ac:dyDescent="0.25">
      <c r="A3089" t="s">
        <v>3970</v>
      </c>
      <c r="B3089">
        <v>83</v>
      </c>
    </row>
    <row r="3090" spans="1:2" x14ac:dyDescent="0.25">
      <c r="A3090" t="s">
        <v>3971</v>
      </c>
      <c r="B3090">
        <v>343</v>
      </c>
    </row>
    <row r="3091" spans="1:2" x14ac:dyDescent="0.25">
      <c r="A3091" t="s">
        <v>3972</v>
      </c>
      <c r="B3091">
        <v>426</v>
      </c>
    </row>
    <row r="3092" spans="1:2" x14ac:dyDescent="0.25">
      <c r="A3092" t="s">
        <v>3973</v>
      </c>
      <c r="B3092">
        <v>442</v>
      </c>
    </row>
    <row r="3093" spans="1:2" x14ac:dyDescent="0.25">
      <c r="A3093" t="s">
        <v>3974</v>
      </c>
      <c r="B3093">
        <v>392</v>
      </c>
    </row>
    <row r="3094" spans="1:2" x14ac:dyDescent="0.25">
      <c r="A3094" t="s">
        <v>3975</v>
      </c>
      <c r="B3094">
        <v>11457</v>
      </c>
    </row>
    <row r="3095" spans="1:2" x14ac:dyDescent="0.25">
      <c r="A3095" t="s">
        <v>3976</v>
      </c>
      <c r="B3095">
        <v>7681</v>
      </c>
    </row>
    <row r="3096" spans="1:2" x14ac:dyDescent="0.25">
      <c r="A3096" t="s">
        <v>3977</v>
      </c>
      <c r="B3096">
        <v>158</v>
      </c>
    </row>
    <row r="3097" spans="1:2" x14ac:dyDescent="0.25">
      <c r="A3097" t="s">
        <v>3978</v>
      </c>
      <c r="B3097">
        <v>59</v>
      </c>
    </row>
    <row r="3098" spans="1:2" x14ac:dyDescent="0.25">
      <c r="A3098" t="s">
        <v>10990</v>
      </c>
      <c r="B3098">
        <v>-999</v>
      </c>
    </row>
    <row r="3099" spans="1:2" x14ac:dyDescent="0.25">
      <c r="A3099" t="s">
        <v>10991</v>
      </c>
      <c r="B3099">
        <v>-999</v>
      </c>
    </row>
    <row r="3100" spans="1:2" x14ac:dyDescent="0.25">
      <c r="A3100" t="s">
        <v>3979</v>
      </c>
      <c r="B3100">
        <v>30</v>
      </c>
    </row>
    <row r="3101" spans="1:2" x14ac:dyDescent="0.25">
      <c r="A3101" t="s">
        <v>3980</v>
      </c>
      <c r="B3101">
        <v>31</v>
      </c>
    </row>
    <row r="3102" spans="1:2" x14ac:dyDescent="0.25">
      <c r="A3102" t="s">
        <v>3981</v>
      </c>
      <c r="B3102">
        <v>0</v>
      </c>
    </row>
    <row r="3103" spans="1:2" x14ac:dyDescent="0.25">
      <c r="A3103" t="s">
        <v>3982</v>
      </c>
      <c r="B3103">
        <v>0</v>
      </c>
    </row>
    <row r="3104" spans="1:2" x14ac:dyDescent="0.25">
      <c r="A3104" t="s">
        <v>3983</v>
      </c>
      <c r="B3104">
        <v>31</v>
      </c>
    </row>
    <row r="3105" spans="1:2" x14ac:dyDescent="0.25">
      <c r="A3105" t="s">
        <v>3984</v>
      </c>
      <c r="B3105">
        <v>168358</v>
      </c>
    </row>
    <row r="3106" spans="1:2" x14ac:dyDescent="0.25">
      <c r="A3106" t="s">
        <v>3985</v>
      </c>
      <c r="B3106">
        <v>629</v>
      </c>
    </row>
    <row r="3107" spans="1:2" x14ac:dyDescent="0.25">
      <c r="A3107" t="s">
        <v>3986</v>
      </c>
      <c r="B3107">
        <v>57</v>
      </c>
    </row>
    <row r="3108" spans="1:2" x14ac:dyDescent="0.25">
      <c r="A3108" t="s">
        <v>3987</v>
      </c>
      <c r="B3108">
        <v>140</v>
      </c>
    </row>
    <row r="3109" spans="1:2" x14ac:dyDescent="0.25">
      <c r="A3109" t="s">
        <v>3988</v>
      </c>
      <c r="B3109">
        <v>148</v>
      </c>
    </row>
    <row r="3110" spans="1:2" x14ac:dyDescent="0.25">
      <c r="A3110" t="s">
        <v>3989</v>
      </c>
      <c r="B3110">
        <v>-999</v>
      </c>
    </row>
    <row r="3111" spans="1:2" x14ac:dyDescent="0.25">
      <c r="A3111" t="s">
        <v>3990</v>
      </c>
      <c r="B3111">
        <v>3</v>
      </c>
    </row>
    <row r="3112" spans="1:2" x14ac:dyDescent="0.25">
      <c r="A3112" t="s">
        <v>3991</v>
      </c>
      <c r="B3112">
        <v>694</v>
      </c>
    </row>
    <row r="3113" spans="1:2" x14ac:dyDescent="0.25">
      <c r="A3113" t="s">
        <v>3992</v>
      </c>
      <c r="B3113">
        <v>0</v>
      </c>
    </row>
    <row r="3114" spans="1:2" x14ac:dyDescent="0.25">
      <c r="A3114" t="s">
        <v>3993</v>
      </c>
      <c r="B3114">
        <v>4680</v>
      </c>
    </row>
    <row r="3115" spans="1:2" x14ac:dyDescent="0.25">
      <c r="A3115" t="s">
        <v>3994</v>
      </c>
      <c r="B3115">
        <v>3539</v>
      </c>
    </row>
    <row r="3116" spans="1:2" x14ac:dyDescent="0.25">
      <c r="A3116" t="s">
        <v>3995</v>
      </c>
      <c r="B3116">
        <v>33</v>
      </c>
    </row>
    <row r="3117" spans="1:2" x14ac:dyDescent="0.25">
      <c r="A3117" t="s">
        <v>3996</v>
      </c>
      <c r="B3117">
        <v>38</v>
      </c>
    </row>
    <row r="3118" spans="1:2" x14ac:dyDescent="0.25">
      <c r="A3118" t="s">
        <v>3997</v>
      </c>
      <c r="B3118">
        <v>74</v>
      </c>
    </row>
    <row r="3119" spans="1:2" x14ac:dyDescent="0.25">
      <c r="A3119" t="s">
        <v>3998</v>
      </c>
      <c r="B3119">
        <v>370</v>
      </c>
    </row>
    <row r="3120" spans="1:2" x14ac:dyDescent="0.25">
      <c r="A3120" t="s">
        <v>3999</v>
      </c>
      <c r="B3120">
        <v>162</v>
      </c>
    </row>
    <row r="3121" spans="1:2" x14ac:dyDescent="0.25">
      <c r="A3121" t="s">
        <v>4000</v>
      </c>
      <c r="B3121">
        <v>13</v>
      </c>
    </row>
    <row r="3122" spans="1:2" x14ac:dyDescent="0.25">
      <c r="A3122" t="s">
        <v>4001</v>
      </c>
      <c r="B3122">
        <v>44</v>
      </c>
    </row>
    <row r="3123" spans="1:2" x14ac:dyDescent="0.25">
      <c r="A3123" t="s">
        <v>4002</v>
      </c>
      <c r="B3123">
        <v>14</v>
      </c>
    </row>
    <row r="3124" spans="1:2" x14ac:dyDescent="0.25">
      <c r="A3124" t="s">
        <v>4003</v>
      </c>
      <c r="B3124">
        <v>6</v>
      </c>
    </row>
    <row r="3125" spans="1:2" x14ac:dyDescent="0.25">
      <c r="A3125" t="s">
        <v>4004</v>
      </c>
      <c r="B3125">
        <v>27</v>
      </c>
    </row>
    <row r="3126" spans="1:2" x14ac:dyDescent="0.25">
      <c r="A3126" t="s">
        <v>10992</v>
      </c>
      <c r="B3126">
        <v>-999</v>
      </c>
    </row>
    <row r="3127" spans="1:2" x14ac:dyDescent="0.25">
      <c r="A3127" t="s">
        <v>4005</v>
      </c>
      <c r="B3127">
        <v>89</v>
      </c>
    </row>
    <row r="3128" spans="1:2" x14ac:dyDescent="0.25">
      <c r="A3128" t="s">
        <v>4006</v>
      </c>
      <c r="B3128">
        <v>8</v>
      </c>
    </row>
    <row r="3129" spans="1:2" x14ac:dyDescent="0.25">
      <c r="A3129" t="s">
        <v>4007</v>
      </c>
      <c r="B3129">
        <v>204</v>
      </c>
    </row>
    <row r="3130" spans="1:2" x14ac:dyDescent="0.25">
      <c r="A3130" t="s">
        <v>4008</v>
      </c>
      <c r="B3130">
        <v>120</v>
      </c>
    </row>
    <row r="3131" spans="1:2" x14ac:dyDescent="0.25">
      <c r="A3131" t="s">
        <v>4009</v>
      </c>
      <c r="B3131">
        <v>4</v>
      </c>
    </row>
    <row r="3132" spans="1:2" x14ac:dyDescent="0.25">
      <c r="A3132" t="s">
        <v>4010</v>
      </c>
      <c r="B3132">
        <v>11</v>
      </c>
    </row>
    <row r="3133" spans="1:2" x14ac:dyDescent="0.25">
      <c r="A3133" t="s">
        <v>4011</v>
      </c>
      <c r="B3133">
        <v>436</v>
      </c>
    </row>
    <row r="3134" spans="1:2" x14ac:dyDescent="0.25">
      <c r="A3134" t="s">
        <v>4012</v>
      </c>
      <c r="B3134">
        <v>114</v>
      </c>
    </row>
    <row r="3135" spans="1:2" x14ac:dyDescent="0.25">
      <c r="A3135" t="s">
        <v>4013</v>
      </c>
      <c r="B3135">
        <v>126</v>
      </c>
    </row>
    <row r="3136" spans="1:2" x14ac:dyDescent="0.25">
      <c r="A3136" t="s">
        <v>4014</v>
      </c>
      <c r="B3136">
        <v>47</v>
      </c>
    </row>
    <row r="3137" spans="1:2" x14ac:dyDescent="0.25">
      <c r="A3137" t="s">
        <v>4015</v>
      </c>
      <c r="B3137">
        <v>91</v>
      </c>
    </row>
    <row r="3138" spans="1:2" x14ac:dyDescent="0.25">
      <c r="A3138" t="s">
        <v>4016</v>
      </c>
      <c r="B3138">
        <v>24</v>
      </c>
    </row>
    <row r="3139" spans="1:2" x14ac:dyDescent="0.25">
      <c r="A3139" t="s">
        <v>4017</v>
      </c>
      <c r="B3139">
        <v>61</v>
      </c>
    </row>
    <row r="3140" spans="1:2" x14ac:dyDescent="0.25">
      <c r="A3140" t="s">
        <v>4018</v>
      </c>
      <c r="B3140">
        <v>42</v>
      </c>
    </row>
    <row r="3141" spans="1:2" x14ac:dyDescent="0.25">
      <c r="A3141" t="s">
        <v>4019</v>
      </c>
      <c r="B3141">
        <v>76</v>
      </c>
    </row>
    <row r="3142" spans="1:2" x14ac:dyDescent="0.25">
      <c r="A3142" t="s">
        <v>4020</v>
      </c>
      <c r="B3142">
        <v>70</v>
      </c>
    </row>
    <row r="3143" spans="1:2" x14ac:dyDescent="0.25">
      <c r="A3143" t="s">
        <v>4021</v>
      </c>
      <c r="B3143">
        <v>0</v>
      </c>
    </row>
    <row r="3144" spans="1:2" x14ac:dyDescent="0.25">
      <c r="A3144" t="s">
        <v>4022</v>
      </c>
      <c r="B3144">
        <v>3</v>
      </c>
    </row>
    <row r="3145" spans="1:2" x14ac:dyDescent="0.25">
      <c r="A3145" t="s">
        <v>4023</v>
      </c>
      <c r="B3145">
        <v>0</v>
      </c>
    </row>
    <row r="3146" spans="1:2" x14ac:dyDescent="0.25">
      <c r="A3146" t="s">
        <v>4024</v>
      </c>
      <c r="B3146">
        <v>0</v>
      </c>
    </row>
    <row r="3147" spans="1:2" x14ac:dyDescent="0.25">
      <c r="A3147" t="s">
        <v>4025</v>
      </c>
      <c r="B3147">
        <v>10</v>
      </c>
    </row>
    <row r="3148" spans="1:2" x14ac:dyDescent="0.25">
      <c r="A3148" t="s">
        <v>4026</v>
      </c>
      <c r="B3148">
        <v>13</v>
      </c>
    </row>
    <row r="3149" spans="1:2" x14ac:dyDescent="0.25">
      <c r="A3149" t="s">
        <v>4027</v>
      </c>
      <c r="B3149">
        <v>0</v>
      </c>
    </row>
    <row r="3150" spans="1:2" x14ac:dyDescent="0.25">
      <c r="A3150" t="s">
        <v>4028</v>
      </c>
      <c r="B3150">
        <v>0</v>
      </c>
    </row>
    <row r="3151" spans="1:2" x14ac:dyDescent="0.25">
      <c r="A3151" t="s">
        <v>4029</v>
      </c>
      <c r="B3151">
        <v>0</v>
      </c>
    </row>
    <row r="3152" spans="1:2" x14ac:dyDescent="0.25">
      <c r="A3152" t="s">
        <v>4030</v>
      </c>
      <c r="B3152">
        <v>7</v>
      </c>
    </row>
    <row r="3153" spans="1:2" x14ac:dyDescent="0.25">
      <c r="A3153" t="s">
        <v>4031</v>
      </c>
      <c r="B3153">
        <v>1</v>
      </c>
    </row>
    <row r="3154" spans="1:2" x14ac:dyDescent="0.25">
      <c r="A3154" t="s">
        <v>4032</v>
      </c>
      <c r="B3154">
        <v>0</v>
      </c>
    </row>
    <row r="3155" spans="1:2" x14ac:dyDescent="0.25">
      <c r="A3155" t="s">
        <v>4033</v>
      </c>
      <c r="B3155">
        <v>0</v>
      </c>
    </row>
    <row r="3156" spans="1:2" x14ac:dyDescent="0.25">
      <c r="A3156" t="s">
        <v>4034</v>
      </c>
      <c r="B3156">
        <v>0</v>
      </c>
    </row>
    <row r="3157" spans="1:2" x14ac:dyDescent="0.25">
      <c r="A3157" t="s">
        <v>4035</v>
      </c>
      <c r="B3157">
        <v>0</v>
      </c>
    </row>
    <row r="3158" spans="1:2" x14ac:dyDescent="0.25">
      <c r="A3158" t="s">
        <v>4036</v>
      </c>
      <c r="B3158">
        <v>0</v>
      </c>
    </row>
    <row r="3159" spans="1:2" x14ac:dyDescent="0.25">
      <c r="A3159" t="s">
        <v>4037</v>
      </c>
      <c r="B3159">
        <v>42</v>
      </c>
    </row>
    <row r="3160" spans="1:2" x14ac:dyDescent="0.25">
      <c r="A3160" t="s">
        <v>4038</v>
      </c>
      <c r="B3160">
        <v>0</v>
      </c>
    </row>
    <row r="3161" spans="1:2" x14ac:dyDescent="0.25">
      <c r="A3161" t="s">
        <v>4039</v>
      </c>
      <c r="B3161">
        <v>76</v>
      </c>
    </row>
    <row r="3162" spans="1:2" x14ac:dyDescent="0.25">
      <c r="A3162" t="s">
        <v>4040</v>
      </c>
      <c r="B3162">
        <v>66</v>
      </c>
    </row>
    <row r="3163" spans="1:2" x14ac:dyDescent="0.25">
      <c r="A3163" t="s">
        <v>4041</v>
      </c>
      <c r="B3163">
        <v>39</v>
      </c>
    </row>
    <row r="3164" spans="1:2" x14ac:dyDescent="0.25">
      <c r="A3164" t="s">
        <v>4042</v>
      </c>
      <c r="B3164">
        <v>19</v>
      </c>
    </row>
    <row r="3165" spans="1:2" x14ac:dyDescent="0.25">
      <c r="A3165" t="s">
        <v>4043</v>
      </c>
      <c r="B3165">
        <v>8</v>
      </c>
    </row>
    <row r="3166" spans="1:2" x14ac:dyDescent="0.25">
      <c r="A3166" t="s">
        <v>4044</v>
      </c>
      <c r="B3166">
        <v>66</v>
      </c>
    </row>
    <row r="3167" spans="1:2" x14ac:dyDescent="0.25">
      <c r="A3167" t="s">
        <v>4045</v>
      </c>
      <c r="B3167">
        <v>45</v>
      </c>
    </row>
    <row r="3168" spans="1:2" x14ac:dyDescent="0.25">
      <c r="A3168" t="s">
        <v>4046</v>
      </c>
      <c r="B3168">
        <v>1</v>
      </c>
    </row>
    <row r="3169" spans="1:2" x14ac:dyDescent="0.25">
      <c r="A3169" t="s">
        <v>4047</v>
      </c>
      <c r="B3169">
        <v>54</v>
      </c>
    </row>
    <row r="3170" spans="1:2" x14ac:dyDescent="0.25">
      <c r="A3170" t="s">
        <v>4048</v>
      </c>
      <c r="B3170">
        <v>123</v>
      </c>
    </row>
    <row r="3171" spans="1:2" x14ac:dyDescent="0.25">
      <c r="A3171" t="s">
        <v>4049</v>
      </c>
      <c r="B3171">
        <v>9</v>
      </c>
    </row>
    <row r="3172" spans="1:2" x14ac:dyDescent="0.25">
      <c r="A3172" t="s">
        <v>4050</v>
      </c>
      <c r="B3172">
        <v>117</v>
      </c>
    </row>
    <row r="3173" spans="1:2" x14ac:dyDescent="0.25">
      <c r="A3173" t="s">
        <v>4051</v>
      </c>
      <c r="B3173">
        <v>113</v>
      </c>
    </row>
    <row r="3174" spans="1:2" x14ac:dyDescent="0.25">
      <c r="A3174" t="s">
        <v>10993</v>
      </c>
      <c r="B3174">
        <v>-999</v>
      </c>
    </row>
    <row r="3175" spans="1:2" x14ac:dyDescent="0.25">
      <c r="A3175" t="s">
        <v>4052</v>
      </c>
      <c r="B3175">
        <v>3126</v>
      </c>
    </row>
    <row r="3176" spans="1:2" x14ac:dyDescent="0.25">
      <c r="A3176" t="s">
        <v>4053</v>
      </c>
      <c r="B3176">
        <v>-999</v>
      </c>
    </row>
    <row r="3177" spans="1:2" x14ac:dyDescent="0.25">
      <c r="A3177" t="s">
        <v>4054</v>
      </c>
      <c r="B3177">
        <v>-999</v>
      </c>
    </row>
    <row r="3178" spans="1:2" x14ac:dyDescent="0.25">
      <c r="A3178" t="s">
        <v>4055</v>
      </c>
      <c r="B3178">
        <v>125</v>
      </c>
    </row>
    <row r="3179" spans="1:2" x14ac:dyDescent="0.25">
      <c r="A3179" t="s">
        <v>4056</v>
      </c>
      <c r="B3179">
        <v>105</v>
      </c>
    </row>
    <row r="3180" spans="1:2" x14ac:dyDescent="0.25">
      <c r="A3180" t="s">
        <v>4057</v>
      </c>
      <c r="B3180">
        <v>15</v>
      </c>
    </row>
    <row r="3181" spans="1:2" x14ac:dyDescent="0.25">
      <c r="A3181" t="s">
        <v>4058</v>
      </c>
      <c r="B3181">
        <v>10</v>
      </c>
    </row>
    <row r="3182" spans="1:2" x14ac:dyDescent="0.25">
      <c r="A3182" t="s">
        <v>4059</v>
      </c>
      <c r="B3182">
        <v>328</v>
      </c>
    </row>
    <row r="3183" spans="1:2" x14ac:dyDescent="0.25">
      <c r="A3183" t="s">
        <v>4060</v>
      </c>
      <c r="B3183">
        <v>345</v>
      </c>
    </row>
    <row r="3184" spans="1:2" x14ac:dyDescent="0.25">
      <c r="A3184" t="s">
        <v>4061</v>
      </c>
      <c r="B3184">
        <v>25</v>
      </c>
    </row>
    <row r="3185" spans="1:2" x14ac:dyDescent="0.25">
      <c r="A3185" t="s">
        <v>4062</v>
      </c>
      <c r="B3185">
        <v>1470</v>
      </c>
    </row>
    <row r="3186" spans="1:2" x14ac:dyDescent="0.25">
      <c r="A3186" t="s">
        <v>4063</v>
      </c>
      <c r="B3186">
        <v>116</v>
      </c>
    </row>
    <row r="3187" spans="1:2" x14ac:dyDescent="0.25">
      <c r="A3187" t="s">
        <v>4064</v>
      </c>
      <c r="B3187">
        <v>71</v>
      </c>
    </row>
    <row r="3188" spans="1:2" x14ac:dyDescent="0.25">
      <c r="A3188" t="s">
        <v>4065</v>
      </c>
      <c r="B3188">
        <v>21</v>
      </c>
    </row>
    <row r="3189" spans="1:2" x14ac:dyDescent="0.25">
      <c r="A3189" t="s">
        <v>4066</v>
      </c>
      <c r="B3189">
        <v>7</v>
      </c>
    </row>
    <row r="3190" spans="1:2" x14ac:dyDescent="0.25">
      <c r="A3190" t="s">
        <v>4067</v>
      </c>
      <c r="B3190">
        <v>2</v>
      </c>
    </row>
    <row r="3191" spans="1:2" x14ac:dyDescent="0.25">
      <c r="A3191" t="s">
        <v>4068</v>
      </c>
      <c r="B3191">
        <v>0</v>
      </c>
    </row>
    <row r="3192" spans="1:2" x14ac:dyDescent="0.25">
      <c r="A3192" t="s">
        <v>4069</v>
      </c>
      <c r="B3192">
        <v>0</v>
      </c>
    </row>
    <row r="3193" spans="1:2" x14ac:dyDescent="0.25">
      <c r="A3193" t="s">
        <v>4070</v>
      </c>
      <c r="B3193">
        <v>0</v>
      </c>
    </row>
    <row r="3194" spans="1:2" x14ac:dyDescent="0.25">
      <c r="A3194" t="s">
        <v>4071</v>
      </c>
      <c r="B3194">
        <v>222</v>
      </c>
    </row>
    <row r="3195" spans="1:2" x14ac:dyDescent="0.25">
      <c r="A3195" t="s">
        <v>4072</v>
      </c>
      <c r="B3195">
        <v>264</v>
      </c>
    </row>
    <row r="3196" spans="1:2" x14ac:dyDescent="0.25">
      <c r="A3196" t="s">
        <v>4073</v>
      </c>
      <c r="B3196">
        <v>3126</v>
      </c>
    </row>
    <row r="3197" spans="1:2" x14ac:dyDescent="0.25">
      <c r="A3197" t="s">
        <v>4074</v>
      </c>
      <c r="B3197">
        <v>-999</v>
      </c>
    </row>
    <row r="3198" spans="1:2" x14ac:dyDescent="0.25">
      <c r="A3198" t="s">
        <v>4075</v>
      </c>
      <c r="B3198">
        <v>-999</v>
      </c>
    </row>
    <row r="3199" spans="1:2" x14ac:dyDescent="0.25">
      <c r="A3199" t="s">
        <v>4076</v>
      </c>
      <c r="B3199">
        <v>1562</v>
      </c>
    </row>
    <row r="3200" spans="1:2" x14ac:dyDescent="0.25">
      <c r="A3200" t="s">
        <v>4077</v>
      </c>
      <c r="B3200">
        <v>949</v>
      </c>
    </row>
    <row r="3201" spans="1:2" x14ac:dyDescent="0.25">
      <c r="A3201" t="s">
        <v>4078</v>
      </c>
      <c r="B3201">
        <v>344</v>
      </c>
    </row>
    <row r="3202" spans="1:2" x14ac:dyDescent="0.25">
      <c r="A3202" t="s">
        <v>4079</v>
      </c>
      <c r="B3202">
        <v>1147</v>
      </c>
    </row>
    <row r="3203" spans="1:2" x14ac:dyDescent="0.25">
      <c r="A3203" t="s">
        <v>4080</v>
      </c>
      <c r="B3203">
        <v>71</v>
      </c>
    </row>
    <row r="3204" spans="1:2" x14ac:dyDescent="0.25">
      <c r="A3204" t="s">
        <v>4081</v>
      </c>
      <c r="B3204">
        <v>1562</v>
      </c>
    </row>
    <row r="3205" spans="1:2" x14ac:dyDescent="0.25">
      <c r="A3205" t="s">
        <v>4082</v>
      </c>
      <c r="B3205">
        <v>923</v>
      </c>
    </row>
    <row r="3206" spans="1:2" x14ac:dyDescent="0.25">
      <c r="A3206" t="s">
        <v>4083</v>
      </c>
      <c r="B3206">
        <v>-999</v>
      </c>
    </row>
    <row r="3207" spans="1:2" x14ac:dyDescent="0.25">
      <c r="A3207" t="s">
        <v>4084</v>
      </c>
      <c r="B3207">
        <v>-999</v>
      </c>
    </row>
    <row r="3208" spans="1:2" x14ac:dyDescent="0.25">
      <c r="A3208" t="s">
        <v>4085</v>
      </c>
      <c r="B3208">
        <v>-999</v>
      </c>
    </row>
    <row r="3209" spans="1:2" x14ac:dyDescent="0.25">
      <c r="A3209" t="s">
        <v>4086</v>
      </c>
      <c r="B3209">
        <v>-999</v>
      </c>
    </row>
    <row r="3210" spans="1:2" x14ac:dyDescent="0.25">
      <c r="A3210" t="s">
        <v>4087</v>
      </c>
      <c r="B3210">
        <v>0</v>
      </c>
    </row>
    <row r="3211" spans="1:2" x14ac:dyDescent="0.25">
      <c r="A3211" t="s">
        <v>4088</v>
      </c>
      <c r="B3211">
        <v>-999</v>
      </c>
    </row>
    <row r="3212" spans="1:2" x14ac:dyDescent="0.25">
      <c r="A3212" t="s">
        <v>4089</v>
      </c>
      <c r="B3212">
        <v>-999</v>
      </c>
    </row>
    <row r="3213" spans="1:2" x14ac:dyDescent="0.25">
      <c r="A3213" t="s">
        <v>4090</v>
      </c>
      <c r="B3213">
        <v>1519</v>
      </c>
    </row>
    <row r="3214" spans="1:2" x14ac:dyDescent="0.25">
      <c r="A3214" t="s">
        <v>4091</v>
      </c>
      <c r="B3214">
        <v>-999</v>
      </c>
    </row>
    <row r="3215" spans="1:2" x14ac:dyDescent="0.25">
      <c r="A3215" t="s">
        <v>4092</v>
      </c>
      <c r="B3215">
        <v>-999</v>
      </c>
    </row>
    <row r="3216" spans="1:2" x14ac:dyDescent="0.25">
      <c r="A3216" t="s">
        <v>4093</v>
      </c>
      <c r="B3216">
        <v>-999</v>
      </c>
    </row>
    <row r="3217" spans="1:2" x14ac:dyDescent="0.25">
      <c r="A3217" t="s">
        <v>4094</v>
      </c>
      <c r="B3217">
        <v>-999</v>
      </c>
    </row>
    <row r="3218" spans="1:2" x14ac:dyDescent="0.25">
      <c r="A3218" t="s">
        <v>4095</v>
      </c>
      <c r="B3218">
        <v>-999</v>
      </c>
    </row>
    <row r="3219" spans="1:2" x14ac:dyDescent="0.25">
      <c r="A3219" t="s">
        <v>4096</v>
      </c>
      <c r="B3219">
        <v>376</v>
      </c>
    </row>
    <row r="3220" spans="1:2" x14ac:dyDescent="0.25">
      <c r="A3220" t="s">
        <v>4097</v>
      </c>
      <c r="B3220">
        <v>43</v>
      </c>
    </row>
    <row r="3221" spans="1:2" x14ac:dyDescent="0.25">
      <c r="A3221" t="s">
        <v>10994</v>
      </c>
      <c r="B3221">
        <v>-999</v>
      </c>
    </row>
    <row r="3222" spans="1:2" x14ac:dyDescent="0.25">
      <c r="A3222" t="s">
        <v>4098</v>
      </c>
      <c r="B3222">
        <v>-999</v>
      </c>
    </row>
    <row r="3223" spans="1:2" x14ac:dyDescent="0.25">
      <c r="A3223" t="s">
        <v>4099</v>
      </c>
      <c r="B3223">
        <v>-999</v>
      </c>
    </row>
    <row r="3224" spans="1:2" x14ac:dyDescent="0.25">
      <c r="A3224" t="s">
        <v>4100</v>
      </c>
      <c r="B3224">
        <v>-999</v>
      </c>
    </row>
    <row r="3225" spans="1:2" x14ac:dyDescent="0.25">
      <c r="A3225" t="s">
        <v>4101</v>
      </c>
      <c r="B3225">
        <v>-999</v>
      </c>
    </row>
    <row r="3226" spans="1:2" x14ac:dyDescent="0.25">
      <c r="A3226" t="s">
        <v>4102</v>
      </c>
      <c r="B3226">
        <v>-999</v>
      </c>
    </row>
    <row r="3227" spans="1:2" x14ac:dyDescent="0.25">
      <c r="A3227" t="s">
        <v>4103</v>
      </c>
      <c r="B3227">
        <v>0</v>
      </c>
    </row>
    <row r="3228" spans="1:2" x14ac:dyDescent="0.25">
      <c r="A3228" t="s">
        <v>4104</v>
      </c>
      <c r="B3228">
        <v>-999</v>
      </c>
    </row>
    <row r="3229" spans="1:2" x14ac:dyDescent="0.25">
      <c r="A3229" t="s">
        <v>4105</v>
      </c>
      <c r="B3229">
        <v>-999</v>
      </c>
    </row>
    <row r="3230" spans="1:2" x14ac:dyDescent="0.25">
      <c r="A3230" t="s">
        <v>4106</v>
      </c>
      <c r="B3230">
        <v>-999</v>
      </c>
    </row>
    <row r="3231" spans="1:2" x14ac:dyDescent="0.25">
      <c r="A3231" t="s">
        <v>4107</v>
      </c>
      <c r="B3231">
        <v>-999</v>
      </c>
    </row>
    <row r="3232" spans="1:2" x14ac:dyDescent="0.25">
      <c r="A3232" t="s">
        <v>4108</v>
      </c>
      <c r="B3232">
        <v>0</v>
      </c>
    </row>
    <row r="3233" spans="1:2" x14ac:dyDescent="0.25">
      <c r="A3233" t="s">
        <v>4109</v>
      </c>
      <c r="B3233">
        <v>-999</v>
      </c>
    </row>
    <row r="3234" spans="1:2" x14ac:dyDescent="0.25">
      <c r="A3234" t="s">
        <v>4110</v>
      </c>
      <c r="B3234">
        <v>603</v>
      </c>
    </row>
    <row r="3235" spans="1:2" x14ac:dyDescent="0.25">
      <c r="A3235" t="s">
        <v>4111</v>
      </c>
      <c r="B3235">
        <v>502</v>
      </c>
    </row>
    <row r="3236" spans="1:2" x14ac:dyDescent="0.25">
      <c r="A3236" t="s">
        <v>4112</v>
      </c>
      <c r="B3236">
        <v>155</v>
      </c>
    </row>
    <row r="3237" spans="1:2" x14ac:dyDescent="0.25">
      <c r="A3237" t="s">
        <v>4113</v>
      </c>
      <c r="B3237">
        <v>10</v>
      </c>
    </row>
    <row r="3238" spans="1:2" x14ac:dyDescent="0.25">
      <c r="A3238" t="s">
        <v>4114</v>
      </c>
      <c r="B3238">
        <v>10</v>
      </c>
    </row>
    <row r="3239" spans="1:2" x14ac:dyDescent="0.25">
      <c r="A3239" t="s">
        <v>4115</v>
      </c>
      <c r="B3239">
        <v>9</v>
      </c>
    </row>
    <row r="3240" spans="1:2" x14ac:dyDescent="0.25">
      <c r="A3240" t="s">
        <v>4116</v>
      </c>
      <c r="B3240">
        <v>11</v>
      </c>
    </row>
    <row r="3241" spans="1:2" x14ac:dyDescent="0.25">
      <c r="A3241" t="s">
        <v>4117</v>
      </c>
      <c r="B3241">
        <v>5</v>
      </c>
    </row>
    <row r="3242" spans="1:2" x14ac:dyDescent="0.25">
      <c r="A3242" t="s">
        <v>4118</v>
      </c>
      <c r="B3242">
        <v>45</v>
      </c>
    </row>
    <row r="3243" spans="1:2" x14ac:dyDescent="0.25">
      <c r="A3243" t="s">
        <v>4119</v>
      </c>
      <c r="B3243">
        <v>3</v>
      </c>
    </row>
    <row r="3244" spans="1:2" x14ac:dyDescent="0.25">
      <c r="A3244" t="s">
        <v>4120</v>
      </c>
      <c r="B3244">
        <v>2</v>
      </c>
    </row>
    <row r="3245" spans="1:2" x14ac:dyDescent="0.25">
      <c r="A3245" t="s">
        <v>4121</v>
      </c>
      <c r="B3245">
        <v>5</v>
      </c>
    </row>
    <row r="3246" spans="1:2" x14ac:dyDescent="0.25">
      <c r="A3246" t="s">
        <v>4122</v>
      </c>
      <c r="B3246">
        <v>3</v>
      </c>
    </row>
    <row r="3247" spans="1:2" x14ac:dyDescent="0.25">
      <c r="A3247" t="s">
        <v>4123</v>
      </c>
      <c r="B3247">
        <v>3</v>
      </c>
    </row>
    <row r="3248" spans="1:2" x14ac:dyDescent="0.25">
      <c r="A3248" t="s">
        <v>4124</v>
      </c>
      <c r="B3248">
        <v>16</v>
      </c>
    </row>
    <row r="3249" spans="1:2" x14ac:dyDescent="0.25">
      <c r="A3249" t="s">
        <v>4125</v>
      </c>
      <c r="B3249">
        <v>0</v>
      </c>
    </row>
    <row r="3250" spans="1:2" x14ac:dyDescent="0.25">
      <c r="A3250" t="s">
        <v>4126</v>
      </c>
      <c r="B3250">
        <v>0</v>
      </c>
    </row>
    <row r="3251" spans="1:2" x14ac:dyDescent="0.25">
      <c r="A3251" t="s">
        <v>4127</v>
      </c>
      <c r="B3251">
        <v>0</v>
      </c>
    </row>
    <row r="3252" spans="1:2" x14ac:dyDescent="0.25">
      <c r="A3252" t="s">
        <v>4128</v>
      </c>
      <c r="B3252">
        <v>3</v>
      </c>
    </row>
    <row r="3253" spans="1:2" x14ac:dyDescent="0.25">
      <c r="A3253" t="s">
        <v>4129</v>
      </c>
      <c r="B3253">
        <v>2</v>
      </c>
    </row>
    <row r="3254" spans="1:2" x14ac:dyDescent="0.25">
      <c r="A3254" t="s">
        <v>4130</v>
      </c>
      <c r="B3254">
        <v>5</v>
      </c>
    </row>
    <row r="3255" spans="1:2" x14ac:dyDescent="0.25">
      <c r="A3255" t="s">
        <v>4131</v>
      </c>
      <c r="B3255">
        <v>8</v>
      </c>
    </row>
    <row r="3256" spans="1:2" x14ac:dyDescent="0.25">
      <c r="A3256" t="s">
        <v>4132</v>
      </c>
      <c r="B3256">
        <v>18</v>
      </c>
    </row>
    <row r="3257" spans="1:2" x14ac:dyDescent="0.25">
      <c r="A3257" t="s">
        <v>4133</v>
      </c>
      <c r="B3257">
        <v>25</v>
      </c>
    </row>
    <row r="3258" spans="1:2" x14ac:dyDescent="0.25">
      <c r="A3258" t="s">
        <v>4134</v>
      </c>
      <c r="B3258">
        <v>18</v>
      </c>
    </row>
    <row r="3259" spans="1:2" x14ac:dyDescent="0.25">
      <c r="A3259" t="s">
        <v>4135</v>
      </c>
      <c r="B3259">
        <v>2</v>
      </c>
    </row>
    <row r="3260" spans="1:2" x14ac:dyDescent="0.25">
      <c r="A3260" t="s">
        <v>4136</v>
      </c>
      <c r="B3260">
        <v>71</v>
      </c>
    </row>
    <row r="3261" spans="1:2" x14ac:dyDescent="0.25">
      <c r="A3261" t="s">
        <v>4137</v>
      </c>
      <c r="B3261">
        <v>0</v>
      </c>
    </row>
    <row r="3262" spans="1:2" x14ac:dyDescent="0.25">
      <c r="A3262" t="s">
        <v>4138</v>
      </c>
      <c r="B3262">
        <v>0</v>
      </c>
    </row>
    <row r="3263" spans="1:2" x14ac:dyDescent="0.25">
      <c r="A3263" t="s">
        <v>4139</v>
      </c>
      <c r="B3263">
        <v>0</v>
      </c>
    </row>
    <row r="3264" spans="1:2" x14ac:dyDescent="0.25">
      <c r="A3264" t="s">
        <v>4140</v>
      </c>
      <c r="B3264">
        <v>0</v>
      </c>
    </row>
    <row r="3265" spans="1:2" x14ac:dyDescent="0.25">
      <c r="A3265" t="s">
        <v>4141</v>
      </c>
      <c r="B3265">
        <v>0</v>
      </c>
    </row>
    <row r="3266" spans="1:2" x14ac:dyDescent="0.25">
      <c r="A3266" t="s">
        <v>4142</v>
      </c>
      <c r="B3266">
        <v>0</v>
      </c>
    </row>
    <row r="3267" spans="1:2" x14ac:dyDescent="0.25">
      <c r="A3267" t="s">
        <v>4143</v>
      </c>
      <c r="B3267">
        <v>0</v>
      </c>
    </row>
    <row r="3268" spans="1:2" x14ac:dyDescent="0.25">
      <c r="A3268" t="s">
        <v>4144</v>
      </c>
      <c r="B3268">
        <v>0</v>
      </c>
    </row>
    <row r="3269" spans="1:2" x14ac:dyDescent="0.25">
      <c r="A3269" t="s">
        <v>4145</v>
      </c>
      <c r="B3269">
        <v>0</v>
      </c>
    </row>
    <row r="3270" spans="1:2" x14ac:dyDescent="0.25">
      <c r="A3270" t="s">
        <v>4146</v>
      </c>
      <c r="B3270">
        <v>2</v>
      </c>
    </row>
    <row r="3271" spans="1:2" x14ac:dyDescent="0.25">
      <c r="A3271" t="s">
        <v>4147</v>
      </c>
      <c r="B3271">
        <v>0</v>
      </c>
    </row>
    <row r="3272" spans="1:2" x14ac:dyDescent="0.25">
      <c r="A3272" t="s">
        <v>4148</v>
      </c>
      <c r="B3272">
        <v>2</v>
      </c>
    </row>
    <row r="3273" spans="1:2" x14ac:dyDescent="0.25">
      <c r="A3273" t="s">
        <v>4149</v>
      </c>
      <c r="B3273">
        <v>0</v>
      </c>
    </row>
    <row r="3274" spans="1:2" x14ac:dyDescent="0.25">
      <c r="A3274" t="s">
        <v>4150</v>
      </c>
      <c r="B3274">
        <v>0</v>
      </c>
    </row>
    <row r="3275" spans="1:2" x14ac:dyDescent="0.25">
      <c r="A3275" t="s">
        <v>4151</v>
      </c>
      <c r="B3275">
        <v>0</v>
      </c>
    </row>
    <row r="3276" spans="1:2" x14ac:dyDescent="0.25">
      <c r="A3276" t="s">
        <v>4152</v>
      </c>
      <c r="B3276">
        <v>0</v>
      </c>
    </row>
    <row r="3277" spans="1:2" x14ac:dyDescent="0.25">
      <c r="A3277" t="s">
        <v>4153</v>
      </c>
      <c r="B3277">
        <v>0</v>
      </c>
    </row>
    <row r="3278" spans="1:2" x14ac:dyDescent="0.25">
      <c r="A3278" t="s">
        <v>4154</v>
      </c>
      <c r="B3278">
        <v>0</v>
      </c>
    </row>
    <row r="3279" spans="1:2" x14ac:dyDescent="0.25">
      <c r="A3279" t="s">
        <v>4155</v>
      </c>
      <c r="B3279">
        <v>0</v>
      </c>
    </row>
    <row r="3280" spans="1:2" x14ac:dyDescent="0.25">
      <c r="A3280" t="s">
        <v>4156</v>
      </c>
      <c r="B3280">
        <v>0</v>
      </c>
    </row>
    <row r="3281" spans="1:2" x14ac:dyDescent="0.25">
      <c r="A3281" t="s">
        <v>4157</v>
      </c>
      <c r="B3281">
        <v>0</v>
      </c>
    </row>
    <row r="3282" spans="1:2" x14ac:dyDescent="0.25">
      <c r="A3282" t="s">
        <v>4158</v>
      </c>
      <c r="B3282">
        <v>0</v>
      </c>
    </row>
    <row r="3283" spans="1:2" x14ac:dyDescent="0.25">
      <c r="A3283" t="s">
        <v>4159</v>
      </c>
      <c r="B3283">
        <v>0</v>
      </c>
    </row>
    <row r="3284" spans="1:2" x14ac:dyDescent="0.25">
      <c r="A3284" t="s">
        <v>4160</v>
      </c>
      <c r="B3284">
        <v>0</v>
      </c>
    </row>
    <row r="3285" spans="1:2" x14ac:dyDescent="0.25">
      <c r="A3285" t="s">
        <v>4161</v>
      </c>
      <c r="B3285">
        <v>0</v>
      </c>
    </row>
    <row r="3286" spans="1:2" x14ac:dyDescent="0.25">
      <c r="A3286" t="s">
        <v>4162</v>
      </c>
      <c r="B3286">
        <v>0</v>
      </c>
    </row>
    <row r="3287" spans="1:2" x14ac:dyDescent="0.25">
      <c r="A3287" t="s">
        <v>4163</v>
      </c>
      <c r="B3287">
        <v>0</v>
      </c>
    </row>
    <row r="3288" spans="1:2" x14ac:dyDescent="0.25">
      <c r="A3288" t="s">
        <v>4164</v>
      </c>
      <c r="B3288">
        <v>0</v>
      </c>
    </row>
    <row r="3289" spans="1:2" x14ac:dyDescent="0.25">
      <c r="A3289" t="s">
        <v>4165</v>
      </c>
      <c r="B3289">
        <v>0</v>
      </c>
    </row>
    <row r="3290" spans="1:2" x14ac:dyDescent="0.25">
      <c r="A3290" t="s">
        <v>4166</v>
      </c>
      <c r="B3290">
        <v>0</v>
      </c>
    </row>
    <row r="3291" spans="1:2" x14ac:dyDescent="0.25">
      <c r="A3291" t="s">
        <v>4167</v>
      </c>
      <c r="B3291">
        <v>21</v>
      </c>
    </row>
    <row r="3292" spans="1:2" x14ac:dyDescent="0.25">
      <c r="A3292" t="s">
        <v>4168</v>
      </c>
      <c r="B3292">
        <v>30</v>
      </c>
    </row>
    <row r="3293" spans="1:2" x14ac:dyDescent="0.25">
      <c r="A3293" t="s">
        <v>4169</v>
      </c>
      <c r="B3293">
        <v>39</v>
      </c>
    </row>
    <row r="3294" spans="1:2" x14ac:dyDescent="0.25">
      <c r="A3294" t="s">
        <v>4170</v>
      </c>
      <c r="B3294">
        <v>37</v>
      </c>
    </row>
    <row r="3295" spans="1:2" x14ac:dyDescent="0.25">
      <c r="A3295" t="s">
        <v>4171</v>
      </c>
      <c r="B3295">
        <v>12</v>
      </c>
    </row>
    <row r="3296" spans="1:2" x14ac:dyDescent="0.25">
      <c r="A3296" t="s">
        <v>4172</v>
      </c>
      <c r="B3296">
        <v>139</v>
      </c>
    </row>
    <row r="3297" spans="1:2" x14ac:dyDescent="0.25">
      <c r="A3297" t="s">
        <v>4173</v>
      </c>
      <c r="B3297">
        <v>-999</v>
      </c>
    </row>
    <row r="3298" spans="1:2" x14ac:dyDescent="0.25">
      <c r="A3298" t="s">
        <v>4174</v>
      </c>
      <c r="B3298">
        <v>-999</v>
      </c>
    </row>
    <row r="3299" spans="1:2" x14ac:dyDescent="0.25">
      <c r="A3299" t="s">
        <v>4175</v>
      </c>
      <c r="B3299">
        <v>7</v>
      </c>
    </row>
    <row r="3300" spans="1:2" x14ac:dyDescent="0.25">
      <c r="A3300" t="s">
        <v>4176</v>
      </c>
      <c r="B3300">
        <v>139</v>
      </c>
    </row>
    <row r="3301" spans="1:2" x14ac:dyDescent="0.25">
      <c r="A3301" t="s">
        <v>4177</v>
      </c>
      <c r="B3301">
        <v>101</v>
      </c>
    </row>
    <row r="3302" spans="1:2" x14ac:dyDescent="0.25">
      <c r="A3302" t="s">
        <v>4178</v>
      </c>
      <c r="B3302">
        <v>-999</v>
      </c>
    </row>
    <row r="3303" spans="1:2" x14ac:dyDescent="0.25">
      <c r="A3303" t="s">
        <v>4179</v>
      </c>
      <c r="B3303">
        <v>-999</v>
      </c>
    </row>
    <row r="3304" spans="1:2" x14ac:dyDescent="0.25">
      <c r="A3304" t="s">
        <v>4180</v>
      </c>
      <c r="B3304">
        <v>-999</v>
      </c>
    </row>
    <row r="3305" spans="1:2" x14ac:dyDescent="0.25">
      <c r="A3305" t="s">
        <v>4181</v>
      </c>
      <c r="B3305">
        <v>-999</v>
      </c>
    </row>
    <row r="3306" spans="1:2" x14ac:dyDescent="0.25">
      <c r="A3306" t="s">
        <v>4182</v>
      </c>
      <c r="B3306">
        <v>-999</v>
      </c>
    </row>
    <row r="3307" spans="1:2" x14ac:dyDescent="0.25">
      <c r="A3307" t="s">
        <v>4183</v>
      </c>
      <c r="B3307">
        <v>-999</v>
      </c>
    </row>
    <row r="3308" spans="1:2" x14ac:dyDescent="0.25">
      <c r="A3308" t="s">
        <v>10995</v>
      </c>
      <c r="B3308">
        <v>-999</v>
      </c>
    </row>
    <row r="3309" spans="1:2" x14ac:dyDescent="0.25">
      <c r="A3309" t="s">
        <v>10996</v>
      </c>
      <c r="B3309">
        <v>-999</v>
      </c>
    </row>
    <row r="3310" spans="1:2" x14ac:dyDescent="0.25">
      <c r="A3310" t="s">
        <v>4184</v>
      </c>
      <c r="B3310">
        <v>-999</v>
      </c>
    </row>
    <row r="3311" spans="1:2" x14ac:dyDescent="0.25">
      <c r="A3311" t="s">
        <v>4185</v>
      </c>
      <c r="B3311">
        <v>-999</v>
      </c>
    </row>
    <row r="3312" spans="1:2" x14ac:dyDescent="0.25">
      <c r="A3312" t="s">
        <v>4186</v>
      </c>
      <c r="B3312">
        <v>-999</v>
      </c>
    </row>
    <row r="3313" spans="1:2" x14ac:dyDescent="0.25">
      <c r="A3313" t="s">
        <v>4187</v>
      </c>
      <c r="B3313">
        <v>-999</v>
      </c>
    </row>
    <row r="3314" spans="1:2" x14ac:dyDescent="0.25">
      <c r="A3314" t="s">
        <v>4188</v>
      </c>
      <c r="B3314">
        <v>-999</v>
      </c>
    </row>
    <row r="3315" spans="1:2" x14ac:dyDescent="0.25">
      <c r="A3315" t="s">
        <v>4189</v>
      </c>
      <c r="B3315">
        <v>51162</v>
      </c>
    </row>
    <row r="3316" spans="1:2" x14ac:dyDescent="0.25">
      <c r="A3316" t="s">
        <v>4190</v>
      </c>
      <c r="B3316">
        <v>169</v>
      </c>
    </row>
    <row r="3317" spans="1:2" x14ac:dyDescent="0.25">
      <c r="A3317" t="s">
        <v>4191</v>
      </c>
      <c r="B3317">
        <v>-999</v>
      </c>
    </row>
    <row r="3318" spans="1:2" x14ac:dyDescent="0.25">
      <c r="A3318" t="s">
        <v>4192</v>
      </c>
      <c r="B3318">
        <v>45</v>
      </c>
    </row>
    <row r="3319" spans="1:2" x14ac:dyDescent="0.25">
      <c r="A3319" t="s">
        <v>4193</v>
      </c>
      <c r="B3319">
        <v>47</v>
      </c>
    </row>
    <row r="3320" spans="1:2" x14ac:dyDescent="0.25">
      <c r="A3320" t="s">
        <v>4194</v>
      </c>
      <c r="B3320">
        <v>-999</v>
      </c>
    </row>
    <row r="3321" spans="1:2" x14ac:dyDescent="0.25">
      <c r="A3321" t="s">
        <v>4195</v>
      </c>
      <c r="B3321">
        <v>-999</v>
      </c>
    </row>
    <row r="3322" spans="1:2" x14ac:dyDescent="0.25">
      <c r="A3322" t="s">
        <v>4196</v>
      </c>
      <c r="B3322">
        <v>193</v>
      </c>
    </row>
    <row r="3323" spans="1:2" x14ac:dyDescent="0.25">
      <c r="A3323" t="s">
        <v>4197</v>
      </c>
      <c r="B3323">
        <v>0</v>
      </c>
    </row>
    <row r="3324" spans="1:2" x14ac:dyDescent="0.25">
      <c r="A3324" t="s">
        <v>4198</v>
      </c>
      <c r="B3324">
        <v>-999</v>
      </c>
    </row>
    <row r="3325" spans="1:2" x14ac:dyDescent="0.25">
      <c r="A3325" t="s">
        <v>4199</v>
      </c>
      <c r="B3325">
        <v>-999</v>
      </c>
    </row>
    <row r="3326" spans="1:2" x14ac:dyDescent="0.25">
      <c r="A3326" t="s">
        <v>4200</v>
      </c>
      <c r="B3326">
        <v>9</v>
      </c>
    </row>
    <row r="3327" spans="1:2" x14ac:dyDescent="0.25">
      <c r="A3327" t="s">
        <v>4201</v>
      </c>
      <c r="B3327">
        <v>13</v>
      </c>
    </row>
    <row r="3328" spans="1:2" x14ac:dyDescent="0.25">
      <c r="A3328" t="s">
        <v>4202</v>
      </c>
      <c r="B3328">
        <v>31</v>
      </c>
    </row>
    <row r="3329" spans="1:2" x14ac:dyDescent="0.25">
      <c r="A3329" t="s">
        <v>4203</v>
      </c>
      <c r="B3329">
        <v>101</v>
      </c>
    </row>
    <row r="3330" spans="1:2" x14ac:dyDescent="0.25">
      <c r="A3330" t="s">
        <v>4204</v>
      </c>
      <c r="B3330">
        <v>78</v>
      </c>
    </row>
    <row r="3331" spans="1:2" x14ac:dyDescent="0.25">
      <c r="A3331" t="s">
        <v>4205</v>
      </c>
      <c r="B3331">
        <v>5</v>
      </c>
    </row>
    <row r="3332" spans="1:2" x14ac:dyDescent="0.25">
      <c r="A3332" t="s">
        <v>4206</v>
      </c>
      <c r="B3332">
        <v>13</v>
      </c>
    </row>
    <row r="3333" spans="1:2" x14ac:dyDescent="0.25">
      <c r="A3333" t="s">
        <v>4207</v>
      </c>
      <c r="B3333">
        <v>-999</v>
      </c>
    </row>
    <row r="3334" spans="1:2" x14ac:dyDescent="0.25">
      <c r="A3334" t="s">
        <v>4208</v>
      </c>
      <c r="B3334">
        <v>11</v>
      </c>
    </row>
    <row r="3335" spans="1:2" x14ac:dyDescent="0.25">
      <c r="A3335" t="s">
        <v>4209</v>
      </c>
      <c r="B3335">
        <v>1</v>
      </c>
    </row>
    <row r="3336" spans="1:2" x14ac:dyDescent="0.25">
      <c r="A3336" t="s">
        <v>10997</v>
      </c>
      <c r="B3336">
        <v>-999</v>
      </c>
    </row>
    <row r="3337" spans="1:2" x14ac:dyDescent="0.25">
      <c r="A3337" t="s">
        <v>4210</v>
      </c>
      <c r="B3337">
        <v>27</v>
      </c>
    </row>
    <row r="3338" spans="1:2" x14ac:dyDescent="0.25">
      <c r="A3338" t="s">
        <v>4211</v>
      </c>
      <c r="B3338">
        <v>3</v>
      </c>
    </row>
    <row r="3339" spans="1:2" x14ac:dyDescent="0.25">
      <c r="A3339" t="s">
        <v>4212</v>
      </c>
      <c r="B3339">
        <v>69</v>
      </c>
    </row>
    <row r="3340" spans="1:2" x14ac:dyDescent="0.25">
      <c r="A3340" t="s">
        <v>4213</v>
      </c>
      <c r="B3340">
        <v>0</v>
      </c>
    </row>
    <row r="3341" spans="1:2" x14ac:dyDescent="0.25">
      <c r="A3341" t="s">
        <v>4214</v>
      </c>
      <c r="B3341">
        <v>0</v>
      </c>
    </row>
    <row r="3342" spans="1:2" x14ac:dyDescent="0.25">
      <c r="A3342" t="s">
        <v>4215</v>
      </c>
      <c r="B3342">
        <v>4</v>
      </c>
    </row>
    <row r="3343" spans="1:2" x14ac:dyDescent="0.25">
      <c r="A3343" t="s">
        <v>4216</v>
      </c>
      <c r="B3343">
        <v>103</v>
      </c>
    </row>
    <row r="3344" spans="1:2" x14ac:dyDescent="0.25">
      <c r="A3344" t="s">
        <v>4217</v>
      </c>
      <c r="B3344">
        <v>9</v>
      </c>
    </row>
    <row r="3345" spans="1:2" x14ac:dyDescent="0.25">
      <c r="A3345" t="s">
        <v>4218</v>
      </c>
      <c r="B3345">
        <v>7</v>
      </c>
    </row>
    <row r="3346" spans="1:2" x14ac:dyDescent="0.25">
      <c r="A3346" t="s">
        <v>4219</v>
      </c>
      <c r="B3346">
        <v>14</v>
      </c>
    </row>
    <row r="3347" spans="1:2" x14ac:dyDescent="0.25">
      <c r="A3347" t="s">
        <v>4220</v>
      </c>
      <c r="B3347">
        <v>15</v>
      </c>
    </row>
    <row r="3348" spans="1:2" x14ac:dyDescent="0.25">
      <c r="A3348" t="s">
        <v>4221</v>
      </c>
      <c r="B3348">
        <v>3</v>
      </c>
    </row>
    <row r="3349" spans="1:2" x14ac:dyDescent="0.25">
      <c r="A3349" t="s">
        <v>4222</v>
      </c>
      <c r="B3349">
        <v>-999</v>
      </c>
    </row>
    <row r="3350" spans="1:2" x14ac:dyDescent="0.25">
      <c r="A3350" t="s">
        <v>4223</v>
      </c>
      <c r="B3350">
        <v>-999</v>
      </c>
    </row>
    <row r="3351" spans="1:2" x14ac:dyDescent="0.25">
      <c r="A3351" t="s">
        <v>4224</v>
      </c>
      <c r="B3351">
        <v>-999</v>
      </c>
    </row>
    <row r="3352" spans="1:2" x14ac:dyDescent="0.25">
      <c r="A3352" t="s">
        <v>4225</v>
      </c>
      <c r="B3352">
        <v>-999</v>
      </c>
    </row>
    <row r="3353" spans="1:2" x14ac:dyDescent="0.25">
      <c r="A3353" t="s">
        <v>4226</v>
      </c>
      <c r="B3353">
        <v>-999</v>
      </c>
    </row>
    <row r="3354" spans="1:2" x14ac:dyDescent="0.25">
      <c r="A3354" t="s">
        <v>4227</v>
      </c>
      <c r="B3354">
        <v>-999</v>
      </c>
    </row>
    <row r="3355" spans="1:2" x14ac:dyDescent="0.25">
      <c r="A3355" t="s">
        <v>4228</v>
      </c>
      <c r="B3355">
        <v>-999</v>
      </c>
    </row>
    <row r="3356" spans="1:2" x14ac:dyDescent="0.25">
      <c r="A3356" t="s">
        <v>4229</v>
      </c>
      <c r="B3356">
        <v>-999</v>
      </c>
    </row>
    <row r="3357" spans="1:2" x14ac:dyDescent="0.25">
      <c r="A3357" t="s">
        <v>4230</v>
      </c>
      <c r="B3357">
        <v>-999</v>
      </c>
    </row>
    <row r="3358" spans="1:2" x14ac:dyDescent="0.25">
      <c r="A3358" t="s">
        <v>4231</v>
      </c>
      <c r="B3358">
        <v>-999</v>
      </c>
    </row>
    <row r="3359" spans="1:2" x14ac:dyDescent="0.25">
      <c r="A3359" t="s">
        <v>4232</v>
      </c>
      <c r="B3359">
        <v>-999</v>
      </c>
    </row>
    <row r="3360" spans="1:2" x14ac:dyDescent="0.25">
      <c r="A3360" t="s">
        <v>4233</v>
      </c>
      <c r="B3360">
        <v>-999</v>
      </c>
    </row>
    <row r="3361" spans="1:2" x14ac:dyDescent="0.25">
      <c r="A3361" t="s">
        <v>4234</v>
      </c>
      <c r="B3361">
        <v>-999</v>
      </c>
    </row>
    <row r="3362" spans="1:2" x14ac:dyDescent="0.25">
      <c r="A3362" t="s">
        <v>4235</v>
      </c>
      <c r="B3362">
        <v>-999</v>
      </c>
    </row>
    <row r="3363" spans="1:2" x14ac:dyDescent="0.25">
      <c r="A3363" t="s">
        <v>4236</v>
      </c>
      <c r="B3363">
        <v>-999</v>
      </c>
    </row>
    <row r="3364" spans="1:2" x14ac:dyDescent="0.25">
      <c r="A3364" t="s">
        <v>4237</v>
      </c>
      <c r="B3364">
        <v>-999</v>
      </c>
    </row>
    <row r="3365" spans="1:2" x14ac:dyDescent="0.25">
      <c r="A3365" t="s">
        <v>4238</v>
      </c>
      <c r="B3365">
        <v>-999</v>
      </c>
    </row>
    <row r="3366" spans="1:2" x14ac:dyDescent="0.25">
      <c r="A3366" t="s">
        <v>4239</v>
      </c>
      <c r="B3366">
        <v>-999</v>
      </c>
    </row>
    <row r="3367" spans="1:2" x14ac:dyDescent="0.25">
      <c r="A3367" t="s">
        <v>4240</v>
      </c>
      <c r="B3367">
        <v>-999</v>
      </c>
    </row>
    <row r="3368" spans="1:2" x14ac:dyDescent="0.25">
      <c r="A3368" t="s">
        <v>4241</v>
      </c>
      <c r="B3368">
        <v>-999</v>
      </c>
    </row>
    <row r="3369" spans="1:2" x14ac:dyDescent="0.25">
      <c r="A3369" t="s">
        <v>4242</v>
      </c>
      <c r="B3369">
        <v>-999</v>
      </c>
    </row>
    <row r="3370" spans="1:2" x14ac:dyDescent="0.25">
      <c r="A3370" t="s">
        <v>4243</v>
      </c>
      <c r="B3370">
        <v>-999</v>
      </c>
    </row>
    <row r="3371" spans="1:2" x14ac:dyDescent="0.25">
      <c r="A3371" t="s">
        <v>4244</v>
      </c>
      <c r="B3371">
        <v>-999</v>
      </c>
    </row>
    <row r="3372" spans="1:2" x14ac:dyDescent="0.25">
      <c r="A3372" t="s">
        <v>4245</v>
      </c>
      <c r="B3372">
        <v>11</v>
      </c>
    </row>
    <row r="3373" spans="1:2" x14ac:dyDescent="0.25">
      <c r="A3373" t="s">
        <v>4246</v>
      </c>
      <c r="B3373">
        <v>11</v>
      </c>
    </row>
    <row r="3374" spans="1:2" x14ac:dyDescent="0.25">
      <c r="A3374" t="s">
        <v>4247</v>
      </c>
      <c r="B3374">
        <v>0</v>
      </c>
    </row>
    <row r="3375" spans="1:2" x14ac:dyDescent="0.25">
      <c r="A3375" t="s">
        <v>4248</v>
      </c>
      <c r="B3375">
        <v>0</v>
      </c>
    </row>
    <row r="3376" spans="1:2" x14ac:dyDescent="0.25">
      <c r="A3376" t="s">
        <v>4249</v>
      </c>
      <c r="B3376">
        <v>11</v>
      </c>
    </row>
    <row r="3377" spans="1:2" x14ac:dyDescent="0.25">
      <c r="A3377" t="s">
        <v>4250</v>
      </c>
      <c r="B3377">
        <v>-999</v>
      </c>
    </row>
    <row r="3378" spans="1:2" x14ac:dyDescent="0.25">
      <c r="A3378" t="s">
        <v>4251</v>
      </c>
      <c r="B3378">
        <v>-999</v>
      </c>
    </row>
    <row r="3379" spans="1:2" x14ac:dyDescent="0.25">
      <c r="A3379" t="s">
        <v>4252</v>
      </c>
      <c r="B3379">
        <v>-999</v>
      </c>
    </row>
    <row r="3380" spans="1:2" x14ac:dyDescent="0.25">
      <c r="A3380" t="s">
        <v>4253</v>
      </c>
      <c r="B3380">
        <v>118</v>
      </c>
    </row>
    <row r="3381" spans="1:2" x14ac:dyDescent="0.25">
      <c r="A3381" t="s">
        <v>4254</v>
      </c>
      <c r="B3381">
        <v>-999</v>
      </c>
    </row>
    <row r="3382" spans="1:2" x14ac:dyDescent="0.25">
      <c r="A3382" t="s">
        <v>4255</v>
      </c>
      <c r="B3382">
        <v>152</v>
      </c>
    </row>
    <row r="3383" spans="1:2" x14ac:dyDescent="0.25">
      <c r="A3383" t="s">
        <v>4256</v>
      </c>
      <c r="B3383">
        <v>152</v>
      </c>
    </row>
    <row r="3384" spans="1:2" x14ac:dyDescent="0.25">
      <c r="A3384" t="s">
        <v>10998</v>
      </c>
      <c r="B3384">
        <v>-999</v>
      </c>
    </row>
    <row r="3385" spans="1:2" x14ac:dyDescent="0.25">
      <c r="A3385" t="s">
        <v>4257</v>
      </c>
      <c r="B3385">
        <v>7230</v>
      </c>
    </row>
    <row r="3386" spans="1:2" x14ac:dyDescent="0.25">
      <c r="A3386" t="s">
        <v>4258</v>
      </c>
      <c r="B3386">
        <v>4393</v>
      </c>
    </row>
    <row r="3387" spans="1:2" x14ac:dyDescent="0.25">
      <c r="A3387" t="s">
        <v>4259</v>
      </c>
      <c r="B3387">
        <v>7123</v>
      </c>
    </row>
    <row r="3388" spans="1:2" x14ac:dyDescent="0.25">
      <c r="A3388" t="s">
        <v>4260</v>
      </c>
      <c r="B3388">
        <v>70</v>
      </c>
    </row>
    <row r="3389" spans="1:2" x14ac:dyDescent="0.25">
      <c r="A3389" t="s">
        <v>4261</v>
      </c>
      <c r="B3389">
        <v>551</v>
      </c>
    </row>
    <row r="3390" spans="1:2" x14ac:dyDescent="0.25">
      <c r="A3390" t="s">
        <v>4262</v>
      </c>
      <c r="B3390">
        <v>174</v>
      </c>
    </row>
    <row r="3391" spans="1:2" x14ac:dyDescent="0.25">
      <c r="A3391" t="s">
        <v>4263</v>
      </c>
      <c r="B3391">
        <v>17</v>
      </c>
    </row>
    <row r="3392" spans="1:2" x14ac:dyDescent="0.25">
      <c r="A3392" t="s">
        <v>4264</v>
      </c>
      <c r="B3392">
        <v>653</v>
      </c>
    </row>
    <row r="3393" spans="1:2" x14ac:dyDescent="0.25">
      <c r="A3393" t="s">
        <v>4265</v>
      </c>
      <c r="B3393">
        <v>626</v>
      </c>
    </row>
    <row r="3394" spans="1:2" x14ac:dyDescent="0.25">
      <c r="A3394" t="s">
        <v>4266</v>
      </c>
      <c r="B3394">
        <v>83</v>
      </c>
    </row>
    <row r="3395" spans="1:2" x14ac:dyDescent="0.25">
      <c r="A3395" t="s">
        <v>4267</v>
      </c>
      <c r="B3395">
        <v>3347</v>
      </c>
    </row>
    <row r="3396" spans="1:2" x14ac:dyDescent="0.25">
      <c r="A3396" t="s">
        <v>4268</v>
      </c>
      <c r="B3396">
        <v>258</v>
      </c>
    </row>
    <row r="3397" spans="1:2" x14ac:dyDescent="0.25">
      <c r="A3397" t="s">
        <v>4269</v>
      </c>
      <c r="B3397">
        <v>214</v>
      </c>
    </row>
    <row r="3398" spans="1:2" x14ac:dyDescent="0.25">
      <c r="A3398" t="s">
        <v>4270</v>
      </c>
      <c r="B3398">
        <v>217</v>
      </c>
    </row>
    <row r="3399" spans="1:2" x14ac:dyDescent="0.25">
      <c r="A3399" t="s">
        <v>4271</v>
      </c>
      <c r="B3399">
        <v>29</v>
      </c>
    </row>
    <row r="3400" spans="1:2" x14ac:dyDescent="0.25">
      <c r="A3400" t="s">
        <v>4272</v>
      </c>
      <c r="B3400">
        <v>21</v>
      </c>
    </row>
    <row r="3401" spans="1:2" x14ac:dyDescent="0.25">
      <c r="A3401" t="s">
        <v>4273</v>
      </c>
      <c r="B3401">
        <v>0</v>
      </c>
    </row>
    <row r="3402" spans="1:2" x14ac:dyDescent="0.25">
      <c r="A3402" t="s">
        <v>4274</v>
      </c>
      <c r="B3402">
        <v>9</v>
      </c>
    </row>
    <row r="3403" spans="1:2" x14ac:dyDescent="0.25">
      <c r="A3403" t="s">
        <v>4275</v>
      </c>
      <c r="B3403">
        <v>2</v>
      </c>
    </row>
    <row r="3404" spans="1:2" x14ac:dyDescent="0.25">
      <c r="A3404" t="s">
        <v>4276</v>
      </c>
      <c r="B3404">
        <v>635</v>
      </c>
    </row>
    <row r="3405" spans="1:2" x14ac:dyDescent="0.25">
      <c r="A3405" t="s">
        <v>4277</v>
      </c>
      <c r="B3405">
        <v>324</v>
      </c>
    </row>
    <row r="3406" spans="1:2" x14ac:dyDescent="0.25">
      <c r="A3406" t="s">
        <v>4278</v>
      </c>
      <c r="B3406">
        <v>7230</v>
      </c>
    </row>
    <row r="3407" spans="1:2" x14ac:dyDescent="0.25">
      <c r="A3407" t="s">
        <v>4279</v>
      </c>
      <c r="B3407">
        <v>2</v>
      </c>
    </row>
    <row r="3408" spans="1:2" x14ac:dyDescent="0.25">
      <c r="A3408" t="s">
        <v>4280</v>
      </c>
      <c r="B3408">
        <v>2</v>
      </c>
    </row>
    <row r="3409" spans="1:2" x14ac:dyDescent="0.25">
      <c r="A3409" t="s">
        <v>4281</v>
      </c>
      <c r="B3409">
        <v>4393</v>
      </c>
    </row>
    <row r="3410" spans="1:2" x14ac:dyDescent="0.25">
      <c r="A3410" t="s">
        <v>4282</v>
      </c>
      <c r="B3410">
        <v>1550</v>
      </c>
    </row>
    <row r="3411" spans="1:2" x14ac:dyDescent="0.25">
      <c r="A3411" t="s">
        <v>4283</v>
      </c>
      <c r="B3411">
        <v>440</v>
      </c>
    </row>
    <row r="3412" spans="1:2" x14ac:dyDescent="0.25">
      <c r="A3412" t="s">
        <v>4284</v>
      </c>
      <c r="B3412">
        <v>3108</v>
      </c>
    </row>
    <row r="3413" spans="1:2" x14ac:dyDescent="0.25">
      <c r="A3413" t="s">
        <v>4285</v>
      </c>
      <c r="B3413">
        <v>845</v>
      </c>
    </row>
    <row r="3414" spans="1:2" x14ac:dyDescent="0.25">
      <c r="A3414" t="s">
        <v>4286</v>
      </c>
      <c r="B3414">
        <v>4393</v>
      </c>
    </row>
    <row r="3415" spans="1:2" x14ac:dyDescent="0.25">
      <c r="A3415" t="s">
        <v>4287</v>
      </c>
      <c r="B3415">
        <v>1515</v>
      </c>
    </row>
    <row r="3416" spans="1:2" x14ac:dyDescent="0.25">
      <c r="A3416" t="s">
        <v>4288</v>
      </c>
      <c r="B3416">
        <v>1067</v>
      </c>
    </row>
    <row r="3417" spans="1:2" x14ac:dyDescent="0.25">
      <c r="A3417" t="s">
        <v>4289</v>
      </c>
      <c r="B3417">
        <v>4393</v>
      </c>
    </row>
    <row r="3418" spans="1:2" x14ac:dyDescent="0.25">
      <c r="A3418" t="s">
        <v>4290</v>
      </c>
      <c r="B3418">
        <v>0</v>
      </c>
    </row>
    <row r="3419" spans="1:2" x14ac:dyDescent="0.25">
      <c r="A3419" t="s">
        <v>4291</v>
      </c>
      <c r="B3419">
        <v>4393</v>
      </c>
    </row>
    <row r="3420" spans="1:2" x14ac:dyDescent="0.25">
      <c r="A3420" t="s">
        <v>4292</v>
      </c>
      <c r="B3420">
        <v>0</v>
      </c>
    </row>
    <row r="3421" spans="1:2" x14ac:dyDescent="0.25">
      <c r="A3421" t="s">
        <v>4293</v>
      </c>
      <c r="B3421">
        <v>-999</v>
      </c>
    </row>
    <row r="3422" spans="1:2" x14ac:dyDescent="0.25">
      <c r="A3422" t="s">
        <v>4294</v>
      </c>
      <c r="B3422">
        <v>-999</v>
      </c>
    </row>
    <row r="3423" spans="1:2" x14ac:dyDescent="0.25">
      <c r="A3423" t="s">
        <v>4295</v>
      </c>
      <c r="B3423">
        <v>4318</v>
      </c>
    </row>
    <row r="3424" spans="1:2" x14ac:dyDescent="0.25">
      <c r="A3424" t="s">
        <v>4296</v>
      </c>
      <c r="B3424">
        <v>196</v>
      </c>
    </row>
    <row r="3425" spans="1:2" x14ac:dyDescent="0.25">
      <c r="A3425" t="s">
        <v>4297</v>
      </c>
      <c r="B3425">
        <v>17</v>
      </c>
    </row>
    <row r="3426" spans="1:2" x14ac:dyDescent="0.25">
      <c r="A3426" t="s">
        <v>4298</v>
      </c>
      <c r="B3426">
        <v>140</v>
      </c>
    </row>
    <row r="3427" spans="1:2" x14ac:dyDescent="0.25">
      <c r="A3427" t="s">
        <v>4299</v>
      </c>
      <c r="B3427">
        <v>39</v>
      </c>
    </row>
    <row r="3428" spans="1:2" x14ac:dyDescent="0.25">
      <c r="A3428" t="s">
        <v>4300</v>
      </c>
      <c r="B3428">
        <v>196</v>
      </c>
    </row>
    <row r="3429" spans="1:2" x14ac:dyDescent="0.25">
      <c r="A3429" t="s">
        <v>4301</v>
      </c>
      <c r="B3429">
        <v>1045</v>
      </c>
    </row>
    <row r="3430" spans="1:2" x14ac:dyDescent="0.25">
      <c r="A3430" t="s">
        <v>4302</v>
      </c>
      <c r="B3430">
        <v>37</v>
      </c>
    </row>
    <row r="3431" spans="1:2" x14ac:dyDescent="0.25">
      <c r="A3431" t="s">
        <v>10999</v>
      </c>
      <c r="B3431">
        <v>-999</v>
      </c>
    </row>
    <row r="3432" spans="1:2" x14ac:dyDescent="0.25">
      <c r="A3432" t="s">
        <v>4303</v>
      </c>
      <c r="B3432">
        <v>3250</v>
      </c>
    </row>
    <row r="3433" spans="1:2" x14ac:dyDescent="0.25">
      <c r="A3433" t="s">
        <v>4304</v>
      </c>
      <c r="B3433">
        <v>394</v>
      </c>
    </row>
    <row r="3434" spans="1:2" x14ac:dyDescent="0.25">
      <c r="A3434" t="s">
        <v>4305</v>
      </c>
      <c r="B3434">
        <v>1179</v>
      </c>
    </row>
    <row r="3435" spans="1:2" x14ac:dyDescent="0.25">
      <c r="A3435" t="s">
        <v>4306</v>
      </c>
      <c r="B3435">
        <v>1422</v>
      </c>
    </row>
    <row r="3436" spans="1:2" x14ac:dyDescent="0.25">
      <c r="A3436" t="s">
        <v>4307</v>
      </c>
      <c r="B3436">
        <v>255</v>
      </c>
    </row>
    <row r="3437" spans="1:2" x14ac:dyDescent="0.25">
      <c r="A3437" t="s">
        <v>4308</v>
      </c>
      <c r="B3437">
        <v>3250</v>
      </c>
    </row>
    <row r="3438" spans="1:2" x14ac:dyDescent="0.25">
      <c r="A3438" t="s">
        <v>4309</v>
      </c>
      <c r="B3438">
        <v>388</v>
      </c>
    </row>
    <row r="3439" spans="1:2" x14ac:dyDescent="0.25">
      <c r="A3439" t="s">
        <v>4310</v>
      </c>
      <c r="B3439">
        <v>1169</v>
      </c>
    </row>
    <row r="3440" spans="1:2" x14ac:dyDescent="0.25">
      <c r="A3440" t="s">
        <v>4311</v>
      </c>
      <c r="B3440">
        <v>1264</v>
      </c>
    </row>
    <row r="3441" spans="1:2" x14ac:dyDescent="0.25">
      <c r="A3441" t="s">
        <v>4312</v>
      </c>
      <c r="B3441">
        <v>255</v>
      </c>
    </row>
    <row r="3442" spans="1:2" x14ac:dyDescent="0.25">
      <c r="A3442" t="s">
        <v>4313</v>
      </c>
      <c r="B3442">
        <v>3076</v>
      </c>
    </row>
    <row r="3443" spans="1:2" x14ac:dyDescent="0.25">
      <c r="A3443" t="s">
        <v>4314</v>
      </c>
      <c r="B3443">
        <v>154</v>
      </c>
    </row>
    <row r="3444" spans="1:2" x14ac:dyDescent="0.25">
      <c r="A3444" t="s">
        <v>4315</v>
      </c>
      <c r="B3444">
        <v>882</v>
      </c>
    </row>
    <row r="3445" spans="1:2" x14ac:dyDescent="0.25">
      <c r="A3445" t="s">
        <v>4316</v>
      </c>
      <c r="B3445">
        <v>456</v>
      </c>
    </row>
    <row r="3446" spans="1:2" x14ac:dyDescent="0.25">
      <c r="A3446" t="s">
        <v>4317</v>
      </c>
      <c r="B3446">
        <v>195</v>
      </c>
    </row>
    <row r="3447" spans="1:2" x14ac:dyDescent="0.25">
      <c r="A3447" t="s">
        <v>4318</v>
      </c>
      <c r="B3447">
        <v>15</v>
      </c>
    </row>
    <row r="3448" spans="1:2" x14ac:dyDescent="0.25">
      <c r="A3448" t="s">
        <v>4319</v>
      </c>
      <c r="B3448">
        <v>35</v>
      </c>
    </row>
    <row r="3449" spans="1:2" x14ac:dyDescent="0.25">
      <c r="A3449" t="s">
        <v>4320</v>
      </c>
      <c r="B3449">
        <v>29</v>
      </c>
    </row>
    <row r="3450" spans="1:2" x14ac:dyDescent="0.25">
      <c r="A3450" t="s">
        <v>4321</v>
      </c>
      <c r="B3450">
        <v>24</v>
      </c>
    </row>
    <row r="3451" spans="1:2" x14ac:dyDescent="0.25">
      <c r="A3451" t="s">
        <v>4322</v>
      </c>
      <c r="B3451">
        <v>4</v>
      </c>
    </row>
    <row r="3452" spans="1:2" x14ac:dyDescent="0.25">
      <c r="A3452" t="s">
        <v>4323</v>
      </c>
      <c r="B3452">
        <v>107</v>
      </c>
    </row>
    <row r="3453" spans="1:2" x14ac:dyDescent="0.25">
      <c r="A3453" t="s">
        <v>4324</v>
      </c>
      <c r="B3453">
        <v>3</v>
      </c>
    </row>
    <row r="3454" spans="1:2" x14ac:dyDescent="0.25">
      <c r="A3454" t="s">
        <v>4325</v>
      </c>
      <c r="B3454">
        <v>1</v>
      </c>
    </row>
    <row r="3455" spans="1:2" x14ac:dyDescent="0.25">
      <c r="A3455" t="s">
        <v>4326</v>
      </c>
      <c r="B3455">
        <v>4</v>
      </c>
    </row>
    <row r="3456" spans="1:2" x14ac:dyDescent="0.25">
      <c r="A3456" t="s">
        <v>4327</v>
      </c>
      <c r="B3456">
        <v>1</v>
      </c>
    </row>
    <row r="3457" spans="1:2" x14ac:dyDescent="0.25">
      <c r="A3457" t="s">
        <v>4328</v>
      </c>
      <c r="B3457">
        <v>1</v>
      </c>
    </row>
    <row r="3458" spans="1:2" x14ac:dyDescent="0.25">
      <c r="A3458" t="s">
        <v>4329</v>
      </c>
      <c r="B3458">
        <v>10</v>
      </c>
    </row>
    <row r="3459" spans="1:2" x14ac:dyDescent="0.25">
      <c r="A3459" t="s">
        <v>4330</v>
      </c>
      <c r="B3459">
        <v>1</v>
      </c>
    </row>
    <row r="3460" spans="1:2" x14ac:dyDescent="0.25">
      <c r="A3460" t="s">
        <v>4331</v>
      </c>
      <c r="B3460">
        <v>1</v>
      </c>
    </row>
    <row r="3461" spans="1:2" x14ac:dyDescent="0.25">
      <c r="A3461" t="s">
        <v>4332</v>
      </c>
      <c r="B3461">
        <v>1</v>
      </c>
    </row>
    <row r="3462" spans="1:2" x14ac:dyDescent="0.25">
      <c r="A3462" t="s">
        <v>4333</v>
      </c>
      <c r="B3462">
        <v>1</v>
      </c>
    </row>
    <row r="3463" spans="1:2" x14ac:dyDescent="0.25">
      <c r="A3463" t="s">
        <v>4334</v>
      </c>
      <c r="B3463">
        <v>0</v>
      </c>
    </row>
    <row r="3464" spans="1:2" x14ac:dyDescent="0.25">
      <c r="A3464" t="s">
        <v>4335</v>
      </c>
      <c r="B3464">
        <v>4</v>
      </c>
    </row>
    <row r="3465" spans="1:2" x14ac:dyDescent="0.25">
      <c r="A3465" t="s">
        <v>4336</v>
      </c>
      <c r="B3465">
        <v>10</v>
      </c>
    </row>
    <row r="3466" spans="1:2" x14ac:dyDescent="0.25">
      <c r="A3466" t="s">
        <v>4337</v>
      </c>
      <c r="B3466">
        <v>12</v>
      </c>
    </row>
    <row r="3467" spans="1:2" x14ac:dyDescent="0.25">
      <c r="A3467" t="s">
        <v>4338</v>
      </c>
      <c r="B3467">
        <v>21</v>
      </c>
    </row>
    <row r="3468" spans="1:2" x14ac:dyDescent="0.25">
      <c r="A3468" t="s">
        <v>4339</v>
      </c>
      <c r="B3468">
        <v>16</v>
      </c>
    </row>
    <row r="3469" spans="1:2" x14ac:dyDescent="0.25">
      <c r="A3469" t="s">
        <v>4340</v>
      </c>
      <c r="B3469">
        <v>1</v>
      </c>
    </row>
    <row r="3470" spans="1:2" x14ac:dyDescent="0.25">
      <c r="A3470" t="s">
        <v>4341</v>
      </c>
      <c r="B3470">
        <v>60</v>
      </c>
    </row>
    <row r="3471" spans="1:2" x14ac:dyDescent="0.25">
      <c r="A3471" t="s">
        <v>4342</v>
      </c>
      <c r="B3471">
        <v>0</v>
      </c>
    </row>
    <row r="3472" spans="1:2" x14ac:dyDescent="0.25">
      <c r="A3472" t="s">
        <v>4343</v>
      </c>
      <c r="B3472">
        <v>0</v>
      </c>
    </row>
    <row r="3473" spans="1:2" x14ac:dyDescent="0.25">
      <c r="A3473" t="s">
        <v>4344</v>
      </c>
      <c r="B3473">
        <v>0</v>
      </c>
    </row>
    <row r="3474" spans="1:2" x14ac:dyDescent="0.25">
      <c r="A3474" t="s">
        <v>4345</v>
      </c>
      <c r="B3474">
        <v>0</v>
      </c>
    </row>
    <row r="3475" spans="1:2" x14ac:dyDescent="0.25">
      <c r="A3475" t="s">
        <v>4346</v>
      </c>
      <c r="B3475">
        <v>0</v>
      </c>
    </row>
    <row r="3476" spans="1:2" x14ac:dyDescent="0.25">
      <c r="A3476" t="s">
        <v>4347</v>
      </c>
      <c r="B3476">
        <v>0</v>
      </c>
    </row>
    <row r="3477" spans="1:2" x14ac:dyDescent="0.25">
      <c r="A3477" t="s">
        <v>4348</v>
      </c>
      <c r="B3477">
        <v>0</v>
      </c>
    </row>
    <row r="3478" spans="1:2" x14ac:dyDescent="0.25">
      <c r="A3478" t="s">
        <v>4349</v>
      </c>
      <c r="B3478">
        <v>0</v>
      </c>
    </row>
    <row r="3479" spans="1:2" x14ac:dyDescent="0.25">
      <c r="A3479" t="s">
        <v>4350</v>
      </c>
      <c r="B3479">
        <v>0</v>
      </c>
    </row>
    <row r="3480" spans="1:2" x14ac:dyDescent="0.25">
      <c r="A3480" t="s">
        <v>4351</v>
      </c>
      <c r="B3480">
        <v>0</v>
      </c>
    </row>
    <row r="3481" spans="1:2" x14ac:dyDescent="0.25">
      <c r="A3481" t="s">
        <v>4352</v>
      </c>
      <c r="B3481">
        <v>0</v>
      </c>
    </row>
    <row r="3482" spans="1:2" x14ac:dyDescent="0.25">
      <c r="A3482" t="s">
        <v>4353</v>
      </c>
      <c r="B3482">
        <v>0</v>
      </c>
    </row>
    <row r="3483" spans="1:2" x14ac:dyDescent="0.25">
      <c r="A3483" t="s">
        <v>4354</v>
      </c>
      <c r="B3483">
        <v>0</v>
      </c>
    </row>
    <row r="3484" spans="1:2" x14ac:dyDescent="0.25">
      <c r="A3484" t="s">
        <v>4355</v>
      </c>
      <c r="B3484">
        <v>0</v>
      </c>
    </row>
    <row r="3485" spans="1:2" x14ac:dyDescent="0.25">
      <c r="A3485" t="s">
        <v>4356</v>
      </c>
      <c r="B3485">
        <v>0</v>
      </c>
    </row>
    <row r="3486" spans="1:2" x14ac:dyDescent="0.25">
      <c r="A3486" t="s">
        <v>4357</v>
      </c>
      <c r="B3486">
        <v>0</v>
      </c>
    </row>
    <row r="3487" spans="1:2" x14ac:dyDescent="0.25">
      <c r="A3487" t="s">
        <v>4358</v>
      </c>
      <c r="B3487">
        <v>0</v>
      </c>
    </row>
    <row r="3488" spans="1:2" x14ac:dyDescent="0.25">
      <c r="A3488" t="s">
        <v>4359</v>
      </c>
      <c r="B3488">
        <v>0</v>
      </c>
    </row>
    <row r="3489" spans="1:2" x14ac:dyDescent="0.25">
      <c r="A3489" t="s">
        <v>4360</v>
      </c>
      <c r="B3489">
        <v>0</v>
      </c>
    </row>
    <row r="3490" spans="1:2" x14ac:dyDescent="0.25">
      <c r="A3490" t="s">
        <v>4361</v>
      </c>
      <c r="B3490">
        <v>0</v>
      </c>
    </row>
    <row r="3491" spans="1:2" x14ac:dyDescent="0.25">
      <c r="A3491" t="s">
        <v>4362</v>
      </c>
      <c r="B3491">
        <v>0</v>
      </c>
    </row>
    <row r="3492" spans="1:2" x14ac:dyDescent="0.25">
      <c r="A3492" t="s">
        <v>4363</v>
      </c>
      <c r="B3492">
        <v>1</v>
      </c>
    </row>
    <row r="3493" spans="1:2" x14ac:dyDescent="0.25">
      <c r="A3493" t="s">
        <v>4364</v>
      </c>
      <c r="B3493">
        <v>0</v>
      </c>
    </row>
    <row r="3494" spans="1:2" x14ac:dyDescent="0.25">
      <c r="A3494" t="s">
        <v>4365</v>
      </c>
      <c r="B3494">
        <v>1</v>
      </c>
    </row>
    <row r="3495" spans="1:2" x14ac:dyDescent="0.25">
      <c r="A3495" t="s">
        <v>4366</v>
      </c>
      <c r="B3495">
        <v>0</v>
      </c>
    </row>
    <row r="3496" spans="1:2" x14ac:dyDescent="0.25">
      <c r="A3496" t="s">
        <v>4367</v>
      </c>
      <c r="B3496">
        <v>0</v>
      </c>
    </row>
    <row r="3497" spans="1:2" x14ac:dyDescent="0.25">
      <c r="A3497" t="s">
        <v>4368</v>
      </c>
      <c r="B3497">
        <v>0</v>
      </c>
    </row>
    <row r="3498" spans="1:2" x14ac:dyDescent="0.25">
      <c r="A3498" t="s">
        <v>4369</v>
      </c>
      <c r="B3498">
        <v>0</v>
      </c>
    </row>
    <row r="3499" spans="1:2" x14ac:dyDescent="0.25">
      <c r="A3499" t="s">
        <v>4370</v>
      </c>
      <c r="B3499">
        <v>0</v>
      </c>
    </row>
    <row r="3500" spans="1:2" x14ac:dyDescent="0.25">
      <c r="A3500" t="s">
        <v>4371</v>
      </c>
      <c r="B3500">
        <v>0</v>
      </c>
    </row>
    <row r="3501" spans="1:2" x14ac:dyDescent="0.25">
      <c r="A3501" t="s">
        <v>4372</v>
      </c>
      <c r="B3501">
        <v>29</v>
      </c>
    </row>
    <row r="3502" spans="1:2" x14ac:dyDescent="0.25">
      <c r="A3502" t="s">
        <v>4373</v>
      </c>
      <c r="B3502">
        <v>49</v>
      </c>
    </row>
    <row r="3503" spans="1:2" x14ac:dyDescent="0.25">
      <c r="A3503" t="s">
        <v>4374</v>
      </c>
      <c r="B3503">
        <v>55</v>
      </c>
    </row>
    <row r="3504" spans="1:2" x14ac:dyDescent="0.25">
      <c r="A3504" t="s">
        <v>4375</v>
      </c>
      <c r="B3504">
        <v>43</v>
      </c>
    </row>
    <row r="3505" spans="1:2" x14ac:dyDescent="0.25">
      <c r="A3505" t="s">
        <v>4376</v>
      </c>
      <c r="B3505">
        <v>6</v>
      </c>
    </row>
    <row r="3506" spans="1:2" x14ac:dyDescent="0.25">
      <c r="A3506" t="s">
        <v>4377</v>
      </c>
      <c r="B3506">
        <v>182</v>
      </c>
    </row>
    <row r="3507" spans="1:2" x14ac:dyDescent="0.25">
      <c r="A3507" t="s">
        <v>4378</v>
      </c>
      <c r="B3507">
        <v>9</v>
      </c>
    </row>
    <row r="3508" spans="1:2" x14ac:dyDescent="0.25">
      <c r="A3508" t="s">
        <v>4379</v>
      </c>
      <c r="B3508">
        <v>4</v>
      </c>
    </row>
    <row r="3509" spans="1:2" x14ac:dyDescent="0.25">
      <c r="A3509" t="s">
        <v>4380</v>
      </c>
      <c r="B3509">
        <v>11</v>
      </c>
    </row>
    <row r="3510" spans="1:2" x14ac:dyDescent="0.25">
      <c r="A3510" t="s">
        <v>4381</v>
      </c>
      <c r="B3510">
        <v>179</v>
      </c>
    </row>
    <row r="3511" spans="1:2" x14ac:dyDescent="0.25">
      <c r="A3511" t="s">
        <v>4382</v>
      </c>
      <c r="B3511">
        <v>142</v>
      </c>
    </row>
    <row r="3512" spans="1:2" x14ac:dyDescent="0.25">
      <c r="A3512" t="s">
        <v>4383</v>
      </c>
      <c r="B3512">
        <v>175</v>
      </c>
    </row>
    <row r="3513" spans="1:2" x14ac:dyDescent="0.25">
      <c r="A3513" t="s">
        <v>4384</v>
      </c>
      <c r="B3513">
        <v>174</v>
      </c>
    </row>
    <row r="3514" spans="1:2" x14ac:dyDescent="0.25">
      <c r="A3514" t="s">
        <v>4385</v>
      </c>
      <c r="B3514">
        <v>3313</v>
      </c>
    </row>
    <row r="3515" spans="1:2" x14ac:dyDescent="0.25">
      <c r="A3515" t="s">
        <v>4386</v>
      </c>
      <c r="B3515">
        <v>2422</v>
      </c>
    </row>
    <row r="3516" spans="1:2" x14ac:dyDescent="0.25">
      <c r="A3516" t="s">
        <v>4387</v>
      </c>
      <c r="B3516">
        <v>45</v>
      </c>
    </row>
    <row r="3517" spans="1:2" x14ac:dyDescent="0.25">
      <c r="A3517" t="s">
        <v>4388</v>
      </c>
      <c r="B3517">
        <v>23</v>
      </c>
    </row>
    <row r="3518" spans="1:2" x14ac:dyDescent="0.25">
      <c r="A3518" t="s">
        <v>11000</v>
      </c>
      <c r="B3518">
        <v>-999</v>
      </c>
    </row>
    <row r="3519" spans="1:2" x14ac:dyDescent="0.25">
      <c r="A3519" t="s">
        <v>11001</v>
      </c>
      <c r="B3519">
        <v>-999</v>
      </c>
    </row>
    <row r="3520" spans="1:2" x14ac:dyDescent="0.25">
      <c r="A3520" t="s">
        <v>4389</v>
      </c>
      <c r="B3520">
        <v>42</v>
      </c>
    </row>
    <row r="3521" spans="1:2" x14ac:dyDescent="0.25">
      <c r="A3521" t="s">
        <v>4390</v>
      </c>
      <c r="B3521">
        <v>30</v>
      </c>
    </row>
    <row r="3522" spans="1:2" x14ac:dyDescent="0.25">
      <c r="A3522" t="s">
        <v>4391</v>
      </c>
      <c r="B3522">
        <v>13</v>
      </c>
    </row>
    <row r="3523" spans="1:2" x14ac:dyDescent="0.25">
      <c r="A3523" t="s">
        <v>4392</v>
      </c>
      <c r="B3523">
        <v>1</v>
      </c>
    </row>
    <row r="3524" spans="1:2" x14ac:dyDescent="0.25">
      <c r="A3524" t="s">
        <v>4393</v>
      </c>
      <c r="B3524">
        <v>44</v>
      </c>
    </row>
    <row r="3525" spans="1:2" x14ac:dyDescent="0.25">
      <c r="A3525" t="s">
        <v>4394</v>
      </c>
      <c r="B3525">
        <v>47725</v>
      </c>
    </row>
    <row r="3526" spans="1:2" x14ac:dyDescent="0.25">
      <c r="A3526" t="s">
        <v>4395</v>
      </c>
      <c r="B3526">
        <v>187</v>
      </c>
    </row>
    <row r="3527" spans="1:2" x14ac:dyDescent="0.25">
      <c r="A3527" t="s">
        <v>4396</v>
      </c>
      <c r="B3527">
        <v>11</v>
      </c>
    </row>
    <row r="3528" spans="1:2" x14ac:dyDescent="0.25">
      <c r="A3528" t="s">
        <v>4397</v>
      </c>
      <c r="B3528">
        <v>110</v>
      </c>
    </row>
    <row r="3529" spans="1:2" x14ac:dyDescent="0.25">
      <c r="A3529" t="s">
        <v>4398</v>
      </c>
      <c r="B3529">
        <v>110</v>
      </c>
    </row>
    <row r="3530" spans="1:2" x14ac:dyDescent="0.25">
      <c r="A3530" t="s">
        <v>4399</v>
      </c>
      <c r="B3530">
        <v>-999</v>
      </c>
    </row>
    <row r="3531" spans="1:2" x14ac:dyDescent="0.25">
      <c r="A3531" t="s">
        <v>4400</v>
      </c>
      <c r="B3531">
        <v>110</v>
      </c>
    </row>
    <row r="3532" spans="1:2" x14ac:dyDescent="0.25">
      <c r="A3532" t="s">
        <v>4401</v>
      </c>
      <c r="B3532">
        <v>456</v>
      </c>
    </row>
    <row r="3533" spans="1:2" x14ac:dyDescent="0.25">
      <c r="A3533" t="s">
        <v>4402</v>
      </c>
      <c r="B3533">
        <v>0</v>
      </c>
    </row>
    <row r="3534" spans="1:2" x14ac:dyDescent="0.25">
      <c r="A3534" t="s">
        <v>4403</v>
      </c>
      <c r="B3534">
        <v>3007</v>
      </c>
    </row>
    <row r="3535" spans="1:2" x14ac:dyDescent="0.25">
      <c r="A3535" t="s">
        <v>4404</v>
      </c>
      <c r="B3535">
        <v>2753</v>
      </c>
    </row>
    <row r="3536" spans="1:2" x14ac:dyDescent="0.25">
      <c r="A3536" t="s">
        <v>4405</v>
      </c>
      <c r="B3536">
        <v>28</v>
      </c>
    </row>
    <row r="3537" spans="1:2" x14ac:dyDescent="0.25">
      <c r="A3537" t="s">
        <v>4406</v>
      </c>
      <c r="B3537">
        <v>18</v>
      </c>
    </row>
    <row r="3538" spans="1:2" x14ac:dyDescent="0.25">
      <c r="A3538" t="s">
        <v>4407</v>
      </c>
      <c r="B3538">
        <v>49</v>
      </c>
    </row>
    <row r="3539" spans="1:2" x14ac:dyDescent="0.25">
      <c r="A3539" t="s">
        <v>4408</v>
      </c>
      <c r="B3539">
        <v>256</v>
      </c>
    </row>
    <row r="3540" spans="1:2" x14ac:dyDescent="0.25">
      <c r="A3540" t="s">
        <v>4409</v>
      </c>
      <c r="B3540">
        <v>136</v>
      </c>
    </row>
    <row r="3541" spans="1:2" x14ac:dyDescent="0.25">
      <c r="A3541" t="s">
        <v>4410</v>
      </c>
      <c r="B3541">
        <v>14</v>
      </c>
    </row>
    <row r="3542" spans="1:2" x14ac:dyDescent="0.25">
      <c r="A3542" t="s">
        <v>4411</v>
      </c>
      <c r="B3542">
        <v>18</v>
      </c>
    </row>
    <row r="3543" spans="1:2" x14ac:dyDescent="0.25">
      <c r="A3543" t="s">
        <v>4412</v>
      </c>
      <c r="B3543">
        <v>17</v>
      </c>
    </row>
    <row r="3544" spans="1:2" x14ac:dyDescent="0.25">
      <c r="A3544" t="s">
        <v>4413</v>
      </c>
      <c r="B3544">
        <v>44</v>
      </c>
    </row>
    <row r="3545" spans="1:2" x14ac:dyDescent="0.25">
      <c r="A3545" t="s">
        <v>4414</v>
      </c>
      <c r="B3545">
        <v>9</v>
      </c>
    </row>
    <row r="3546" spans="1:2" x14ac:dyDescent="0.25">
      <c r="A3546" t="s">
        <v>11002</v>
      </c>
      <c r="B3546">
        <v>-999</v>
      </c>
    </row>
    <row r="3547" spans="1:2" x14ac:dyDescent="0.25">
      <c r="A3547" t="s">
        <v>4415</v>
      </c>
      <c r="B3547">
        <v>57</v>
      </c>
    </row>
    <row r="3548" spans="1:2" x14ac:dyDescent="0.25">
      <c r="A3548" t="s">
        <v>4416</v>
      </c>
      <c r="B3548">
        <v>1</v>
      </c>
    </row>
    <row r="3549" spans="1:2" x14ac:dyDescent="0.25">
      <c r="A3549" t="s">
        <v>4417</v>
      </c>
      <c r="B3549">
        <v>144</v>
      </c>
    </row>
    <row r="3550" spans="1:2" x14ac:dyDescent="0.25">
      <c r="A3550" t="s">
        <v>4418</v>
      </c>
      <c r="B3550">
        <v>1</v>
      </c>
    </row>
    <row r="3551" spans="1:2" x14ac:dyDescent="0.25">
      <c r="A3551" t="s">
        <v>4419</v>
      </c>
      <c r="B3551">
        <v>3</v>
      </c>
    </row>
    <row r="3552" spans="1:2" x14ac:dyDescent="0.25">
      <c r="A3552" t="s">
        <v>4420</v>
      </c>
      <c r="B3552">
        <v>0</v>
      </c>
    </row>
    <row r="3553" spans="1:2" x14ac:dyDescent="0.25">
      <c r="A3553" t="s">
        <v>4421</v>
      </c>
      <c r="B3553">
        <v>206</v>
      </c>
    </row>
    <row r="3554" spans="1:2" x14ac:dyDescent="0.25">
      <c r="A3554" t="s">
        <v>4422</v>
      </c>
      <c r="B3554">
        <v>21</v>
      </c>
    </row>
    <row r="3555" spans="1:2" x14ac:dyDescent="0.25">
      <c r="A3555" t="s">
        <v>4423</v>
      </c>
      <c r="B3555">
        <v>11</v>
      </c>
    </row>
    <row r="3556" spans="1:2" x14ac:dyDescent="0.25">
      <c r="A3556" t="s">
        <v>4424</v>
      </c>
      <c r="B3556">
        <v>43</v>
      </c>
    </row>
    <row r="3557" spans="1:2" x14ac:dyDescent="0.25">
      <c r="A3557" t="s">
        <v>4425</v>
      </c>
      <c r="B3557">
        <v>46</v>
      </c>
    </row>
    <row r="3558" spans="1:2" x14ac:dyDescent="0.25">
      <c r="A3558" t="s">
        <v>4426</v>
      </c>
      <c r="B3558">
        <v>7</v>
      </c>
    </row>
    <row r="3559" spans="1:2" x14ac:dyDescent="0.25">
      <c r="A3559" t="s">
        <v>4427</v>
      </c>
      <c r="B3559">
        <v>189</v>
      </c>
    </row>
    <row r="3560" spans="1:2" x14ac:dyDescent="0.25">
      <c r="A3560" t="s">
        <v>4428</v>
      </c>
      <c r="B3560">
        <v>111</v>
      </c>
    </row>
    <row r="3561" spans="1:2" x14ac:dyDescent="0.25">
      <c r="A3561" t="s">
        <v>4429</v>
      </c>
      <c r="B3561">
        <v>58</v>
      </c>
    </row>
    <row r="3562" spans="1:2" x14ac:dyDescent="0.25">
      <c r="A3562" t="s">
        <v>4430</v>
      </c>
      <c r="B3562">
        <v>37</v>
      </c>
    </row>
    <row r="3563" spans="1:2" x14ac:dyDescent="0.25">
      <c r="A3563" t="s">
        <v>4431</v>
      </c>
      <c r="B3563">
        <v>1</v>
      </c>
    </row>
    <row r="3564" spans="1:2" x14ac:dyDescent="0.25">
      <c r="A3564" t="s">
        <v>4432</v>
      </c>
      <c r="B3564">
        <v>0</v>
      </c>
    </row>
    <row r="3565" spans="1:2" x14ac:dyDescent="0.25">
      <c r="A3565" t="s">
        <v>4433</v>
      </c>
      <c r="B3565">
        <v>0</v>
      </c>
    </row>
    <row r="3566" spans="1:2" x14ac:dyDescent="0.25">
      <c r="A3566" t="s">
        <v>4434</v>
      </c>
      <c r="B3566">
        <v>2</v>
      </c>
    </row>
    <row r="3567" spans="1:2" x14ac:dyDescent="0.25">
      <c r="A3567" t="s">
        <v>4435</v>
      </c>
      <c r="B3567">
        <v>3</v>
      </c>
    </row>
    <row r="3568" spans="1:2" x14ac:dyDescent="0.25">
      <c r="A3568" t="s">
        <v>4436</v>
      </c>
      <c r="B3568">
        <v>4</v>
      </c>
    </row>
    <row r="3569" spans="1:2" x14ac:dyDescent="0.25">
      <c r="A3569" t="s">
        <v>4437</v>
      </c>
      <c r="B3569">
        <v>0</v>
      </c>
    </row>
    <row r="3570" spans="1:2" x14ac:dyDescent="0.25">
      <c r="A3570" t="s">
        <v>4438</v>
      </c>
      <c r="B3570">
        <v>0</v>
      </c>
    </row>
    <row r="3571" spans="1:2" x14ac:dyDescent="0.25">
      <c r="A3571" t="s">
        <v>4439</v>
      </c>
      <c r="B3571">
        <v>0</v>
      </c>
    </row>
    <row r="3572" spans="1:2" x14ac:dyDescent="0.25">
      <c r="A3572" t="s">
        <v>4440</v>
      </c>
      <c r="B3572">
        <v>1</v>
      </c>
    </row>
    <row r="3573" spans="1:2" x14ac:dyDescent="0.25">
      <c r="A3573" t="s">
        <v>4441</v>
      </c>
      <c r="B3573">
        <v>2</v>
      </c>
    </row>
    <row r="3574" spans="1:2" x14ac:dyDescent="0.25">
      <c r="A3574" t="s">
        <v>4442</v>
      </c>
      <c r="B3574">
        <v>0</v>
      </c>
    </row>
    <row r="3575" spans="1:2" x14ac:dyDescent="0.25">
      <c r="A3575" t="s">
        <v>4443</v>
      </c>
      <c r="B3575">
        <v>0</v>
      </c>
    </row>
    <row r="3576" spans="1:2" x14ac:dyDescent="0.25">
      <c r="A3576" t="s">
        <v>4444</v>
      </c>
      <c r="B3576">
        <v>0</v>
      </c>
    </row>
    <row r="3577" spans="1:2" x14ac:dyDescent="0.25">
      <c r="A3577" t="s">
        <v>4445</v>
      </c>
      <c r="B3577">
        <v>0</v>
      </c>
    </row>
    <row r="3578" spans="1:2" x14ac:dyDescent="0.25">
      <c r="A3578" t="s">
        <v>4446</v>
      </c>
      <c r="B3578">
        <v>0</v>
      </c>
    </row>
    <row r="3579" spans="1:2" x14ac:dyDescent="0.25">
      <c r="A3579" t="s">
        <v>4447</v>
      </c>
      <c r="B3579">
        <v>45</v>
      </c>
    </row>
    <row r="3580" spans="1:2" x14ac:dyDescent="0.25">
      <c r="A3580" t="s">
        <v>4448</v>
      </c>
      <c r="B3580">
        <v>0</v>
      </c>
    </row>
    <row r="3581" spans="1:2" x14ac:dyDescent="0.25">
      <c r="A3581" t="s">
        <v>4449</v>
      </c>
      <c r="B3581">
        <v>58</v>
      </c>
    </row>
    <row r="3582" spans="1:2" x14ac:dyDescent="0.25">
      <c r="A3582" t="s">
        <v>4450</v>
      </c>
      <c r="B3582">
        <v>21</v>
      </c>
    </row>
    <row r="3583" spans="1:2" x14ac:dyDescent="0.25">
      <c r="A3583" t="s">
        <v>4451</v>
      </c>
      <c r="B3583">
        <v>0</v>
      </c>
    </row>
    <row r="3584" spans="1:2" x14ac:dyDescent="0.25">
      <c r="A3584" t="s">
        <v>4452</v>
      </c>
      <c r="B3584">
        <v>21</v>
      </c>
    </row>
    <row r="3585" spans="1:2" x14ac:dyDescent="0.25">
      <c r="A3585" t="s">
        <v>4453</v>
      </c>
      <c r="B3585">
        <v>0</v>
      </c>
    </row>
    <row r="3586" spans="1:2" x14ac:dyDescent="0.25">
      <c r="A3586" t="s">
        <v>4454</v>
      </c>
      <c r="B3586">
        <v>21</v>
      </c>
    </row>
    <row r="3587" spans="1:2" x14ac:dyDescent="0.25">
      <c r="A3587" t="s">
        <v>4455</v>
      </c>
      <c r="B3587">
        <v>21</v>
      </c>
    </row>
    <row r="3588" spans="1:2" x14ac:dyDescent="0.25">
      <c r="A3588" t="s">
        <v>4456</v>
      </c>
      <c r="B3588">
        <v>0</v>
      </c>
    </row>
    <row r="3589" spans="1:2" x14ac:dyDescent="0.25">
      <c r="A3589" t="s">
        <v>4457</v>
      </c>
      <c r="B3589">
        <v>0</v>
      </c>
    </row>
    <row r="3590" spans="1:2" x14ac:dyDescent="0.25">
      <c r="A3590" t="s">
        <v>4458</v>
      </c>
      <c r="B3590">
        <v>0</v>
      </c>
    </row>
    <row r="3591" spans="1:2" x14ac:dyDescent="0.25">
      <c r="A3591" t="s">
        <v>4459</v>
      </c>
      <c r="B3591">
        <v>0</v>
      </c>
    </row>
    <row r="3592" spans="1:2" x14ac:dyDescent="0.25">
      <c r="A3592" t="s">
        <v>4460</v>
      </c>
      <c r="B3592">
        <v>0</v>
      </c>
    </row>
    <row r="3593" spans="1:2" x14ac:dyDescent="0.25">
      <c r="A3593" t="s">
        <v>4461</v>
      </c>
      <c r="B3593">
        <v>0</v>
      </c>
    </row>
    <row r="3594" spans="1:2" x14ac:dyDescent="0.25">
      <c r="A3594" t="s">
        <v>11003</v>
      </c>
      <c r="B3594">
        <v>-999</v>
      </c>
    </row>
    <row r="3595" spans="1:2" x14ac:dyDescent="0.25">
      <c r="A3595" t="s">
        <v>4462</v>
      </c>
      <c r="B3595">
        <v>4512</v>
      </c>
    </row>
    <row r="3596" spans="1:2" x14ac:dyDescent="0.25">
      <c r="A3596" t="s">
        <v>4463</v>
      </c>
      <c r="B3596">
        <v>623</v>
      </c>
    </row>
    <row r="3597" spans="1:2" x14ac:dyDescent="0.25">
      <c r="A3597" t="s">
        <v>4464</v>
      </c>
      <c r="B3597">
        <v>796</v>
      </c>
    </row>
    <row r="3598" spans="1:2" x14ac:dyDescent="0.25">
      <c r="A3598" t="s">
        <v>4465</v>
      </c>
      <c r="B3598">
        <v>20</v>
      </c>
    </row>
    <row r="3599" spans="1:2" x14ac:dyDescent="0.25">
      <c r="A3599" t="s">
        <v>4466</v>
      </c>
      <c r="B3599">
        <v>225</v>
      </c>
    </row>
    <row r="3600" spans="1:2" x14ac:dyDescent="0.25">
      <c r="A3600" t="s">
        <v>4467</v>
      </c>
      <c r="B3600">
        <v>91</v>
      </c>
    </row>
    <row r="3601" spans="1:2" x14ac:dyDescent="0.25">
      <c r="A3601" t="s">
        <v>4468</v>
      </c>
      <c r="B3601">
        <v>104</v>
      </c>
    </row>
    <row r="3602" spans="1:2" x14ac:dyDescent="0.25">
      <c r="A3602" t="s">
        <v>4469</v>
      </c>
      <c r="B3602">
        <v>456</v>
      </c>
    </row>
    <row r="3603" spans="1:2" x14ac:dyDescent="0.25">
      <c r="A3603" t="s">
        <v>4470</v>
      </c>
      <c r="B3603">
        <v>452</v>
      </c>
    </row>
    <row r="3604" spans="1:2" x14ac:dyDescent="0.25">
      <c r="A3604" t="s">
        <v>4471</v>
      </c>
      <c r="B3604">
        <v>51</v>
      </c>
    </row>
    <row r="3605" spans="1:2" x14ac:dyDescent="0.25">
      <c r="A3605" t="s">
        <v>4472</v>
      </c>
      <c r="B3605">
        <v>1898</v>
      </c>
    </row>
    <row r="3606" spans="1:2" x14ac:dyDescent="0.25">
      <c r="A3606" t="s">
        <v>4473</v>
      </c>
      <c r="B3606">
        <v>108</v>
      </c>
    </row>
    <row r="3607" spans="1:2" x14ac:dyDescent="0.25">
      <c r="A3607" t="s">
        <v>4474</v>
      </c>
      <c r="B3607">
        <v>6</v>
      </c>
    </row>
    <row r="3608" spans="1:2" x14ac:dyDescent="0.25">
      <c r="A3608" t="s">
        <v>4475</v>
      </c>
      <c r="B3608">
        <v>142</v>
      </c>
    </row>
    <row r="3609" spans="1:2" x14ac:dyDescent="0.25">
      <c r="A3609" t="s">
        <v>4476</v>
      </c>
      <c r="B3609">
        <v>0</v>
      </c>
    </row>
    <row r="3610" spans="1:2" x14ac:dyDescent="0.25">
      <c r="A3610" t="s">
        <v>4477</v>
      </c>
      <c r="B3610">
        <v>36</v>
      </c>
    </row>
    <row r="3611" spans="1:2" x14ac:dyDescent="0.25">
      <c r="A3611" t="s">
        <v>4478</v>
      </c>
      <c r="B3611">
        <v>2</v>
      </c>
    </row>
    <row r="3612" spans="1:2" x14ac:dyDescent="0.25">
      <c r="A3612" t="s">
        <v>4479</v>
      </c>
      <c r="B3612">
        <v>50</v>
      </c>
    </row>
    <row r="3613" spans="1:2" x14ac:dyDescent="0.25">
      <c r="A3613" t="s">
        <v>4480</v>
      </c>
      <c r="B3613">
        <v>5</v>
      </c>
    </row>
    <row r="3614" spans="1:2" x14ac:dyDescent="0.25">
      <c r="A3614" t="s">
        <v>4481</v>
      </c>
      <c r="B3614">
        <v>599</v>
      </c>
    </row>
    <row r="3615" spans="1:2" x14ac:dyDescent="0.25">
      <c r="A3615" t="s">
        <v>4482</v>
      </c>
      <c r="B3615">
        <v>267</v>
      </c>
    </row>
    <row r="3616" spans="1:2" x14ac:dyDescent="0.25">
      <c r="A3616" t="s">
        <v>4483</v>
      </c>
      <c r="B3616">
        <v>4512</v>
      </c>
    </row>
    <row r="3617" spans="1:2" x14ac:dyDescent="0.25">
      <c r="A3617" t="s">
        <v>4484</v>
      </c>
      <c r="B3617">
        <v>-999</v>
      </c>
    </row>
    <row r="3618" spans="1:2" x14ac:dyDescent="0.25">
      <c r="A3618" t="s">
        <v>4485</v>
      </c>
      <c r="B3618">
        <v>-999</v>
      </c>
    </row>
    <row r="3619" spans="1:2" x14ac:dyDescent="0.25">
      <c r="A3619" t="s">
        <v>4486</v>
      </c>
      <c r="B3619">
        <v>1226</v>
      </c>
    </row>
    <row r="3620" spans="1:2" x14ac:dyDescent="0.25">
      <c r="A3620" t="s">
        <v>4487</v>
      </c>
      <c r="B3620">
        <v>673</v>
      </c>
    </row>
    <row r="3621" spans="1:2" x14ac:dyDescent="0.25">
      <c r="A3621" t="s">
        <v>4488</v>
      </c>
      <c r="B3621">
        <v>175</v>
      </c>
    </row>
    <row r="3622" spans="1:2" x14ac:dyDescent="0.25">
      <c r="A3622" t="s">
        <v>4489</v>
      </c>
      <c r="B3622">
        <v>808</v>
      </c>
    </row>
    <row r="3623" spans="1:2" x14ac:dyDescent="0.25">
      <c r="A3623" t="s">
        <v>4490</v>
      </c>
      <c r="B3623">
        <v>243</v>
      </c>
    </row>
    <row r="3624" spans="1:2" x14ac:dyDescent="0.25">
      <c r="A3624" t="s">
        <v>4491</v>
      </c>
      <c r="B3624">
        <v>1226</v>
      </c>
    </row>
    <row r="3625" spans="1:2" x14ac:dyDescent="0.25">
      <c r="A3625" t="s">
        <v>4492</v>
      </c>
      <c r="B3625">
        <v>636</v>
      </c>
    </row>
    <row r="3626" spans="1:2" x14ac:dyDescent="0.25">
      <c r="A3626" t="s">
        <v>4493</v>
      </c>
      <c r="B3626">
        <v>-999</v>
      </c>
    </row>
    <row r="3627" spans="1:2" x14ac:dyDescent="0.25">
      <c r="A3627" t="s">
        <v>4494</v>
      </c>
      <c r="B3627">
        <v>-999</v>
      </c>
    </row>
    <row r="3628" spans="1:2" x14ac:dyDescent="0.25">
      <c r="A3628" t="s">
        <v>4495</v>
      </c>
      <c r="B3628">
        <v>-999</v>
      </c>
    </row>
    <row r="3629" spans="1:2" x14ac:dyDescent="0.25">
      <c r="A3629" t="s">
        <v>4496</v>
      </c>
      <c r="B3629">
        <v>-999</v>
      </c>
    </row>
    <row r="3630" spans="1:2" x14ac:dyDescent="0.25">
      <c r="A3630" t="s">
        <v>4497</v>
      </c>
      <c r="B3630">
        <v>-999</v>
      </c>
    </row>
    <row r="3631" spans="1:2" x14ac:dyDescent="0.25">
      <c r="A3631" t="s">
        <v>4498</v>
      </c>
      <c r="B3631">
        <v>-999</v>
      </c>
    </row>
    <row r="3632" spans="1:2" x14ac:dyDescent="0.25">
      <c r="A3632" t="s">
        <v>4499</v>
      </c>
      <c r="B3632">
        <v>-999</v>
      </c>
    </row>
    <row r="3633" spans="1:2" x14ac:dyDescent="0.25">
      <c r="A3633" t="s">
        <v>4500</v>
      </c>
      <c r="B3633">
        <v>771</v>
      </c>
    </row>
    <row r="3634" spans="1:2" x14ac:dyDescent="0.25">
      <c r="A3634" t="s">
        <v>4501</v>
      </c>
      <c r="B3634">
        <v>-999</v>
      </c>
    </row>
    <row r="3635" spans="1:2" x14ac:dyDescent="0.25">
      <c r="A3635" t="s">
        <v>4502</v>
      </c>
      <c r="B3635">
        <v>-999</v>
      </c>
    </row>
    <row r="3636" spans="1:2" x14ac:dyDescent="0.25">
      <c r="A3636" t="s">
        <v>4503</v>
      </c>
      <c r="B3636">
        <v>-999</v>
      </c>
    </row>
    <row r="3637" spans="1:2" x14ac:dyDescent="0.25">
      <c r="A3637" t="s">
        <v>4504</v>
      </c>
      <c r="B3637">
        <v>-999</v>
      </c>
    </row>
    <row r="3638" spans="1:2" x14ac:dyDescent="0.25">
      <c r="A3638" t="s">
        <v>4505</v>
      </c>
      <c r="B3638">
        <v>-999</v>
      </c>
    </row>
    <row r="3639" spans="1:2" x14ac:dyDescent="0.25">
      <c r="A3639" t="s">
        <v>4506</v>
      </c>
      <c r="B3639">
        <v>556</v>
      </c>
    </row>
    <row r="3640" spans="1:2" x14ac:dyDescent="0.25">
      <c r="A3640" t="s">
        <v>4507</v>
      </c>
      <c r="B3640">
        <v>32</v>
      </c>
    </row>
    <row r="3641" spans="1:2" x14ac:dyDescent="0.25">
      <c r="A3641" t="s">
        <v>11004</v>
      </c>
      <c r="B3641">
        <v>-999</v>
      </c>
    </row>
    <row r="3642" spans="1:2" x14ac:dyDescent="0.25">
      <c r="A3642" t="s">
        <v>4508</v>
      </c>
      <c r="B3642">
        <v>1747</v>
      </c>
    </row>
    <row r="3643" spans="1:2" x14ac:dyDescent="0.25">
      <c r="A3643" t="s">
        <v>4509</v>
      </c>
      <c r="B3643">
        <v>204</v>
      </c>
    </row>
    <row r="3644" spans="1:2" x14ac:dyDescent="0.25">
      <c r="A3644" t="s">
        <v>4510</v>
      </c>
      <c r="B3644">
        <v>569</v>
      </c>
    </row>
    <row r="3645" spans="1:2" x14ac:dyDescent="0.25">
      <c r="A3645" t="s">
        <v>4511</v>
      </c>
      <c r="B3645">
        <v>858</v>
      </c>
    </row>
    <row r="3646" spans="1:2" x14ac:dyDescent="0.25">
      <c r="A3646" t="s">
        <v>4512</v>
      </c>
      <c r="B3646">
        <v>116</v>
      </c>
    </row>
    <row r="3647" spans="1:2" x14ac:dyDescent="0.25">
      <c r="A3647" t="s">
        <v>4513</v>
      </c>
      <c r="B3647">
        <v>1747</v>
      </c>
    </row>
    <row r="3648" spans="1:2" x14ac:dyDescent="0.25">
      <c r="A3648" t="s">
        <v>4514</v>
      </c>
      <c r="B3648">
        <v>195</v>
      </c>
    </row>
    <row r="3649" spans="1:2" x14ac:dyDescent="0.25">
      <c r="A3649" t="s">
        <v>4515</v>
      </c>
      <c r="B3649">
        <v>554</v>
      </c>
    </row>
    <row r="3650" spans="1:2" x14ac:dyDescent="0.25">
      <c r="A3650" t="s">
        <v>4516</v>
      </c>
      <c r="B3650">
        <v>743</v>
      </c>
    </row>
    <row r="3651" spans="1:2" x14ac:dyDescent="0.25">
      <c r="A3651" t="s">
        <v>4517</v>
      </c>
      <c r="B3651">
        <v>116</v>
      </c>
    </row>
    <row r="3652" spans="1:2" x14ac:dyDescent="0.25">
      <c r="A3652" t="s">
        <v>4518</v>
      </c>
      <c r="B3652">
        <v>1608</v>
      </c>
    </row>
    <row r="3653" spans="1:2" x14ac:dyDescent="0.25">
      <c r="A3653" t="s">
        <v>4519</v>
      </c>
      <c r="B3653">
        <v>91</v>
      </c>
    </row>
    <row r="3654" spans="1:2" x14ac:dyDescent="0.25">
      <c r="A3654" t="s">
        <v>4520</v>
      </c>
      <c r="B3654">
        <v>558</v>
      </c>
    </row>
    <row r="3655" spans="1:2" x14ac:dyDescent="0.25">
      <c r="A3655" t="s">
        <v>4521</v>
      </c>
      <c r="B3655">
        <v>152</v>
      </c>
    </row>
    <row r="3656" spans="1:2" x14ac:dyDescent="0.25">
      <c r="A3656" t="s">
        <v>4522</v>
      </c>
      <c r="B3656">
        <v>104</v>
      </c>
    </row>
    <row r="3657" spans="1:2" x14ac:dyDescent="0.25">
      <c r="A3657" t="s">
        <v>4523</v>
      </c>
      <c r="B3657">
        <v>10</v>
      </c>
    </row>
    <row r="3658" spans="1:2" x14ac:dyDescent="0.25">
      <c r="A3658" t="s">
        <v>4524</v>
      </c>
      <c r="B3658">
        <v>17</v>
      </c>
    </row>
    <row r="3659" spans="1:2" x14ac:dyDescent="0.25">
      <c r="A3659" t="s">
        <v>4525</v>
      </c>
      <c r="B3659">
        <v>17</v>
      </c>
    </row>
    <row r="3660" spans="1:2" x14ac:dyDescent="0.25">
      <c r="A3660" t="s">
        <v>4526</v>
      </c>
      <c r="B3660">
        <v>10</v>
      </c>
    </row>
    <row r="3661" spans="1:2" x14ac:dyDescent="0.25">
      <c r="A3661" t="s">
        <v>4527</v>
      </c>
      <c r="B3661">
        <v>0</v>
      </c>
    </row>
    <row r="3662" spans="1:2" x14ac:dyDescent="0.25">
      <c r="A3662" t="s">
        <v>4528</v>
      </c>
      <c r="B3662">
        <v>54</v>
      </c>
    </row>
    <row r="3663" spans="1:2" x14ac:dyDescent="0.25">
      <c r="A3663" t="s">
        <v>4529</v>
      </c>
      <c r="B3663">
        <v>2</v>
      </c>
    </row>
    <row r="3664" spans="1:2" x14ac:dyDescent="0.25">
      <c r="A3664" t="s">
        <v>4530</v>
      </c>
      <c r="B3664">
        <v>5</v>
      </c>
    </row>
    <row r="3665" spans="1:2" x14ac:dyDescent="0.25">
      <c r="A3665" t="s">
        <v>4531</v>
      </c>
      <c r="B3665">
        <v>0</v>
      </c>
    </row>
    <row r="3666" spans="1:2" x14ac:dyDescent="0.25">
      <c r="A3666" t="s">
        <v>4532</v>
      </c>
      <c r="B3666">
        <v>1</v>
      </c>
    </row>
    <row r="3667" spans="1:2" x14ac:dyDescent="0.25">
      <c r="A3667" t="s">
        <v>4533</v>
      </c>
      <c r="B3667">
        <v>0</v>
      </c>
    </row>
    <row r="3668" spans="1:2" x14ac:dyDescent="0.25">
      <c r="A3668" t="s">
        <v>4534</v>
      </c>
      <c r="B3668">
        <v>8</v>
      </c>
    </row>
    <row r="3669" spans="1:2" x14ac:dyDescent="0.25">
      <c r="A3669" t="s">
        <v>4535</v>
      </c>
      <c r="B3669">
        <v>2</v>
      </c>
    </row>
    <row r="3670" spans="1:2" x14ac:dyDescent="0.25">
      <c r="A3670" t="s">
        <v>4536</v>
      </c>
      <c r="B3670">
        <v>0</v>
      </c>
    </row>
    <row r="3671" spans="1:2" x14ac:dyDescent="0.25">
      <c r="A3671" t="s">
        <v>4537</v>
      </c>
      <c r="B3671">
        <v>0</v>
      </c>
    </row>
    <row r="3672" spans="1:2" x14ac:dyDescent="0.25">
      <c r="A3672" t="s">
        <v>4538</v>
      </c>
      <c r="B3672">
        <v>0</v>
      </c>
    </row>
    <row r="3673" spans="1:2" x14ac:dyDescent="0.25">
      <c r="A3673" t="s">
        <v>4539</v>
      </c>
      <c r="B3673">
        <v>0</v>
      </c>
    </row>
    <row r="3674" spans="1:2" x14ac:dyDescent="0.25">
      <c r="A3674" t="s">
        <v>4540</v>
      </c>
      <c r="B3674">
        <v>2</v>
      </c>
    </row>
    <row r="3675" spans="1:2" x14ac:dyDescent="0.25">
      <c r="A3675" t="s">
        <v>4541</v>
      </c>
      <c r="B3675">
        <v>3</v>
      </c>
    </row>
    <row r="3676" spans="1:2" x14ac:dyDescent="0.25">
      <c r="A3676" t="s">
        <v>4542</v>
      </c>
      <c r="B3676">
        <v>12</v>
      </c>
    </row>
    <row r="3677" spans="1:2" x14ac:dyDescent="0.25">
      <c r="A3677" t="s">
        <v>4543</v>
      </c>
      <c r="B3677">
        <v>13</v>
      </c>
    </row>
    <row r="3678" spans="1:2" x14ac:dyDescent="0.25">
      <c r="A3678" t="s">
        <v>4544</v>
      </c>
      <c r="B3678">
        <v>2</v>
      </c>
    </row>
    <row r="3679" spans="1:2" x14ac:dyDescent="0.25">
      <c r="A3679" t="s">
        <v>4545</v>
      </c>
      <c r="B3679">
        <v>0</v>
      </c>
    </row>
    <row r="3680" spans="1:2" x14ac:dyDescent="0.25">
      <c r="A3680" t="s">
        <v>4546</v>
      </c>
      <c r="B3680">
        <v>30</v>
      </c>
    </row>
    <row r="3681" spans="1:2" x14ac:dyDescent="0.25">
      <c r="A3681" t="s">
        <v>4547</v>
      </c>
      <c r="B3681">
        <v>0</v>
      </c>
    </row>
    <row r="3682" spans="1:2" x14ac:dyDescent="0.25">
      <c r="A3682" t="s">
        <v>4548</v>
      </c>
      <c r="B3682">
        <v>0</v>
      </c>
    </row>
    <row r="3683" spans="1:2" x14ac:dyDescent="0.25">
      <c r="A3683" t="s">
        <v>4549</v>
      </c>
      <c r="B3683">
        <v>0</v>
      </c>
    </row>
    <row r="3684" spans="1:2" x14ac:dyDescent="0.25">
      <c r="A3684" t="s">
        <v>4550</v>
      </c>
      <c r="B3684">
        <v>0</v>
      </c>
    </row>
    <row r="3685" spans="1:2" x14ac:dyDescent="0.25">
      <c r="A3685" t="s">
        <v>4551</v>
      </c>
      <c r="B3685">
        <v>0</v>
      </c>
    </row>
    <row r="3686" spans="1:2" x14ac:dyDescent="0.25">
      <c r="A3686" t="s">
        <v>4552</v>
      </c>
      <c r="B3686">
        <v>0</v>
      </c>
    </row>
    <row r="3687" spans="1:2" x14ac:dyDescent="0.25">
      <c r="A3687" t="s">
        <v>4553</v>
      </c>
      <c r="B3687">
        <v>2</v>
      </c>
    </row>
    <row r="3688" spans="1:2" x14ac:dyDescent="0.25">
      <c r="A3688" t="s">
        <v>4554</v>
      </c>
      <c r="B3688">
        <v>0</v>
      </c>
    </row>
    <row r="3689" spans="1:2" x14ac:dyDescent="0.25">
      <c r="A3689" t="s">
        <v>4555</v>
      </c>
      <c r="B3689">
        <v>0</v>
      </c>
    </row>
    <row r="3690" spans="1:2" x14ac:dyDescent="0.25">
      <c r="A3690" t="s">
        <v>4556</v>
      </c>
      <c r="B3690">
        <v>0</v>
      </c>
    </row>
    <row r="3691" spans="1:2" x14ac:dyDescent="0.25">
      <c r="A3691" t="s">
        <v>4557</v>
      </c>
      <c r="B3691">
        <v>0</v>
      </c>
    </row>
    <row r="3692" spans="1:2" x14ac:dyDescent="0.25">
      <c r="A3692" t="s">
        <v>4558</v>
      </c>
      <c r="B3692">
        <v>2</v>
      </c>
    </row>
    <row r="3693" spans="1:2" x14ac:dyDescent="0.25">
      <c r="A3693" t="s">
        <v>4559</v>
      </c>
      <c r="B3693">
        <v>0</v>
      </c>
    </row>
    <row r="3694" spans="1:2" x14ac:dyDescent="0.25">
      <c r="A3694" t="s">
        <v>4560</v>
      </c>
      <c r="B3694">
        <v>0</v>
      </c>
    </row>
    <row r="3695" spans="1:2" x14ac:dyDescent="0.25">
      <c r="A3695" t="s">
        <v>4561</v>
      </c>
      <c r="B3695">
        <v>0</v>
      </c>
    </row>
    <row r="3696" spans="1:2" x14ac:dyDescent="0.25">
      <c r="A3696" t="s">
        <v>4562</v>
      </c>
      <c r="B3696">
        <v>0</v>
      </c>
    </row>
    <row r="3697" spans="1:2" x14ac:dyDescent="0.25">
      <c r="A3697" t="s">
        <v>4563</v>
      </c>
      <c r="B3697">
        <v>0</v>
      </c>
    </row>
    <row r="3698" spans="1:2" x14ac:dyDescent="0.25">
      <c r="A3698" t="s">
        <v>4564</v>
      </c>
      <c r="B3698">
        <v>0</v>
      </c>
    </row>
    <row r="3699" spans="1:2" x14ac:dyDescent="0.25">
      <c r="A3699" t="s">
        <v>4565</v>
      </c>
      <c r="B3699">
        <v>0</v>
      </c>
    </row>
    <row r="3700" spans="1:2" x14ac:dyDescent="0.25">
      <c r="A3700" t="s">
        <v>4566</v>
      </c>
      <c r="B3700">
        <v>0</v>
      </c>
    </row>
    <row r="3701" spans="1:2" x14ac:dyDescent="0.25">
      <c r="A3701" t="s">
        <v>4567</v>
      </c>
      <c r="B3701">
        <v>0</v>
      </c>
    </row>
    <row r="3702" spans="1:2" x14ac:dyDescent="0.25">
      <c r="A3702" t="s">
        <v>4568</v>
      </c>
      <c r="B3702">
        <v>0</v>
      </c>
    </row>
    <row r="3703" spans="1:2" x14ac:dyDescent="0.25">
      <c r="A3703" t="s">
        <v>4569</v>
      </c>
      <c r="B3703">
        <v>0</v>
      </c>
    </row>
    <row r="3704" spans="1:2" x14ac:dyDescent="0.25">
      <c r="A3704" t="s">
        <v>4570</v>
      </c>
      <c r="B3704">
        <v>0</v>
      </c>
    </row>
    <row r="3705" spans="1:2" x14ac:dyDescent="0.25">
      <c r="A3705" t="s">
        <v>4571</v>
      </c>
      <c r="B3705">
        <v>0</v>
      </c>
    </row>
    <row r="3706" spans="1:2" x14ac:dyDescent="0.25">
      <c r="A3706" t="s">
        <v>4572</v>
      </c>
      <c r="B3706">
        <v>0</v>
      </c>
    </row>
    <row r="3707" spans="1:2" x14ac:dyDescent="0.25">
      <c r="A3707" t="s">
        <v>4573</v>
      </c>
      <c r="B3707">
        <v>0</v>
      </c>
    </row>
    <row r="3708" spans="1:2" x14ac:dyDescent="0.25">
      <c r="A3708" t="s">
        <v>4574</v>
      </c>
      <c r="B3708">
        <v>0</v>
      </c>
    </row>
    <row r="3709" spans="1:2" x14ac:dyDescent="0.25">
      <c r="A3709" t="s">
        <v>4575</v>
      </c>
      <c r="B3709">
        <v>0</v>
      </c>
    </row>
    <row r="3710" spans="1:2" x14ac:dyDescent="0.25">
      <c r="A3710" t="s">
        <v>4576</v>
      </c>
      <c r="B3710">
        <v>0</v>
      </c>
    </row>
    <row r="3711" spans="1:2" x14ac:dyDescent="0.25">
      <c r="A3711" t="s">
        <v>4577</v>
      </c>
      <c r="B3711">
        <v>19</v>
      </c>
    </row>
    <row r="3712" spans="1:2" x14ac:dyDescent="0.25">
      <c r="A3712" t="s">
        <v>4578</v>
      </c>
      <c r="B3712">
        <v>34</v>
      </c>
    </row>
    <row r="3713" spans="1:2" x14ac:dyDescent="0.25">
      <c r="A3713" t="s">
        <v>4579</v>
      </c>
      <c r="B3713">
        <v>30</v>
      </c>
    </row>
    <row r="3714" spans="1:2" x14ac:dyDescent="0.25">
      <c r="A3714" t="s">
        <v>4580</v>
      </c>
      <c r="B3714">
        <v>13</v>
      </c>
    </row>
    <row r="3715" spans="1:2" x14ac:dyDescent="0.25">
      <c r="A3715" t="s">
        <v>4581</v>
      </c>
      <c r="B3715">
        <v>0</v>
      </c>
    </row>
    <row r="3716" spans="1:2" x14ac:dyDescent="0.25">
      <c r="A3716" t="s">
        <v>4582</v>
      </c>
      <c r="B3716">
        <v>96</v>
      </c>
    </row>
    <row r="3717" spans="1:2" x14ac:dyDescent="0.25">
      <c r="A3717" t="s">
        <v>4583</v>
      </c>
      <c r="B3717">
        <v>6</v>
      </c>
    </row>
    <row r="3718" spans="1:2" x14ac:dyDescent="0.25">
      <c r="A3718" t="s">
        <v>4584</v>
      </c>
      <c r="B3718">
        <v>2</v>
      </c>
    </row>
    <row r="3719" spans="1:2" x14ac:dyDescent="0.25">
      <c r="A3719" t="s">
        <v>4585</v>
      </c>
      <c r="B3719">
        <v>5</v>
      </c>
    </row>
    <row r="3720" spans="1:2" x14ac:dyDescent="0.25">
      <c r="A3720" t="s">
        <v>4586</v>
      </c>
      <c r="B3720">
        <v>93</v>
      </c>
    </row>
    <row r="3721" spans="1:2" x14ac:dyDescent="0.25">
      <c r="A3721" t="s">
        <v>4587</v>
      </c>
      <c r="B3721">
        <v>52</v>
      </c>
    </row>
    <row r="3722" spans="1:2" x14ac:dyDescent="0.25">
      <c r="A3722" t="s">
        <v>4588</v>
      </c>
      <c r="B3722">
        <v>96</v>
      </c>
    </row>
    <row r="3723" spans="1:2" x14ac:dyDescent="0.25">
      <c r="A3723" t="s">
        <v>4589</v>
      </c>
      <c r="B3723">
        <v>95</v>
      </c>
    </row>
    <row r="3724" spans="1:2" x14ac:dyDescent="0.25">
      <c r="A3724" t="s">
        <v>4590</v>
      </c>
      <c r="B3724">
        <v>-999</v>
      </c>
    </row>
    <row r="3725" spans="1:2" x14ac:dyDescent="0.25">
      <c r="A3725" t="s">
        <v>4591</v>
      </c>
      <c r="B3725">
        <v>-999</v>
      </c>
    </row>
    <row r="3726" spans="1:2" x14ac:dyDescent="0.25">
      <c r="A3726" t="s">
        <v>4592</v>
      </c>
      <c r="B3726">
        <v>29</v>
      </c>
    </row>
    <row r="3727" spans="1:2" x14ac:dyDescent="0.25">
      <c r="A3727" t="s">
        <v>4593</v>
      </c>
      <c r="B3727">
        <v>19</v>
      </c>
    </row>
    <row r="3728" spans="1:2" x14ac:dyDescent="0.25">
      <c r="A3728" t="s">
        <v>11005</v>
      </c>
      <c r="B3728">
        <v>-999</v>
      </c>
    </row>
    <row r="3729" spans="1:2" x14ac:dyDescent="0.25">
      <c r="A3729" t="s">
        <v>11006</v>
      </c>
      <c r="B3729">
        <v>-999</v>
      </c>
    </row>
    <row r="3730" spans="1:2" x14ac:dyDescent="0.25">
      <c r="A3730" t="s">
        <v>4594</v>
      </c>
      <c r="B3730">
        <v>28</v>
      </c>
    </row>
    <row r="3731" spans="1:2" x14ac:dyDescent="0.25">
      <c r="A3731" t="s">
        <v>4595</v>
      </c>
      <c r="B3731">
        <v>20</v>
      </c>
    </row>
    <row r="3732" spans="1:2" x14ac:dyDescent="0.25">
      <c r="A3732" t="s">
        <v>4596</v>
      </c>
      <c r="B3732">
        <v>7</v>
      </c>
    </row>
    <row r="3733" spans="1:2" x14ac:dyDescent="0.25">
      <c r="A3733" t="s">
        <v>4597</v>
      </c>
      <c r="B3733">
        <v>25</v>
      </c>
    </row>
    <row r="3734" spans="1:2" x14ac:dyDescent="0.25">
      <c r="A3734" t="s">
        <v>4598</v>
      </c>
      <c r="B3734">
        <v>52</v>
      </c>
    </row>
    <row r="3735" spans="1:2" x14ac:dyDescent="0.25">
      <c r="A3735" t="s">
        <v>4599</v>
      </c>
      <c r="B3735">
        <v>22971</v>
      </c>
    </row>
    <row r="3736" spans="1:2" x14ac:dyDescent="0.25">
      <c r="A3736" t="s">
        <v>4600</v>
      </c>
      <c r="B3736">
        <v>105</v>
      </c>
    </row>
    <row r="3737" spans="1:2" x14ac:dyDescent="0.25">
      <c r="A3737" t="s">
        <v>4601</v>
      </c>
      <c r="B3737">
        <v>16</v>
      </c>
    </row>
    <row r="3738" spans="1:2" x14ac:dyDescent="0.25">
      <c r="A3738" t="s">
        <v>4602</v>
      </c>
      <c r="B3738">
        <v>38</v>
      </c>
    </row>
    <row r="3739" spans="1:2" x14ac:dyDescent="0.25">
      <c r="A3739" t="s">
        <v>4603</v>
      </c>
      <c r="B3739">
        <v>40</v>
      </c>
    </row>
    <row r="3740" spans="1:2" x14ac:dyDescent="0.25">
      <c r="A3740" t="s">
        <v>4604</v>
      </c>
      <c r="B3740">
        <v>-999</v>
      </c>
    </row>
    <row r="3741" spans="1:2" x14ac:dyDescent="0.25">
      <c r="A3741" t="s">
        <v>4605</v>
      </c>
      <c r="B3741">
        <v>38</v>
      </c>
    </row>
    <row r="3742" spans="1:2" x14ac:dyDescent="0.25">
      <c r="A3742" t="s">
        <v>4606</v>
      </c>
      <c r="B3742">
        <v>200</v>
      </c>
    </row>
    <row r="3743" spans="1:2" x14ac:dyDescent="0.25">
      <c r="A3743" t="s">
        <v>4607</v>
      </c>
      <c r="B3743">
        <v>4</v>
      </c>
    </row>
    <row r="3744" spans="1:2" x14ac:dyDescent="0.25">
      <c r="A3744" t="s">
        <v>4608</v>
      </c>
      <c r="B3744">
        <v>-999</v>
      </c>
    </row>
    <row r="3745" spans="1:2" x14ac:dyDescent="0.25">
      <c r="A3745" t="s">
        <v>4609</v>
      </c>
      <c r="B3745">
        <v>-999</v>
      </c>
    </row>
    <row r="3746" spans="1:2" x14ac:dyDescent="0.25">
      <c r="A3746" t="s">
        <v>4610</v>
      </c>
      <c r="B3746">
        <v>18</v>
      </c>
    </row>
    <row r="3747" spans="1:2" x14ac:dyDescent="0.25">
      <c r="A3747" t="s">
        <v>4611</v>
      </c>
      <c r="B3747">
        <v>4</v>
      </c>
    </row>
    <row r="3748" spans="1:2" x14ac:dyDescent="0.25">
      <c r="A3748" t="s">
        <v>4612</v>
      </c>
      <c r="B3748">
        <v>14</v>
      </c>
    </row>
    <row r="3749" spans="1:2" x14ac:dyDescent="0.25">
      <c r="A3749" t="s">
        <v>4613</v>
      </c>
      <c r="B3749">
        <v>111</v>
      </c>
    </row>
    <row r="3750" spans="1:2" x14ac:dyDescent="0.25">
      <c r="A3750" t="s">
        <v>4614</v>
      </c>
      <c r="B3750">
        <v>64</v>
      </c>
    </row>
    <row r="3751" spans="1:2" x14ac:dyDescent="0.25">
      <c r="A3751" t="s">
        <v>4615</v>
      </c>
      <c r="B3751">
        <v>5</v>
      </c>
    </row>
    <row r="3752" spans="1:2" x14ac:dyDescent="0.25">
      <c r="A3752" t="s">
        <v>4616</v>
      </c>
      <c r="B3752">
        <v>18</v>
      </c>
    </row>
    <row r="3753" spans="1:2" x14ac:dyDescent="0.25">
      <c r="A3753" t="s">
        <v>4617</v>
      </c>
      <c r="B3753">
        <v>18</v>
      </c>
    </row>
    <row r="3754" spans="1:2" x14ac:dyDescent="0.25">
      <c r="A3754" t="s">
        <v>4618</v>
      </c>
      <c r="B3754">
        <v>17</v>
      </c>
    </row>
    <row r="3755" spans="1:2" x14ac:dyDescent="0.25">
      <c r="A3755" t="s">
        <v>4619</v>
      </c>
      <c r="B3755">
        <v>11</v>
      </c>
    </row>
    <row r="3756" spans="1:2" x14ac:dyDescent="0.25">
      <c r="A3756" t="s">
        <v>11007</v>
      </c>
      <c r="B3756">
        <v>-999</v>
      </c>
    </row>
    <row r="3757" spans="1:2" x14ac:dyDescent="0.25">
      <c r="A3757" t="s">
        <v>4620</v>
      </c>
      <c r="B3757">
        <v>36</v>
      </c>
    </row>
    <row r="3758" spans="1:2" x14ac:dyDescent="0.25">
      <c r="A3758" t="s">
        <v>4621</v>
      </c>
      <c r="B3758">
        <v>3</v>
      </c>
    </row>
    <row r="3759" spans="1:2" x14ac:dyDescent="0.25">
      <c r="A3759" t="s">
        <v>4622</v>
      </c>
      <c r="B3759">
        <v>58</v>
      </c>
    </row>
    <row r="3760" spans="1:2" x14ac:dyDescent="0.25">
      <c r="A3760" t="s">
        <v>4623</v>
      </c>
      <c r="B3760">
        <v>22</v>
      </c>
    </row>
    <row r="3761" spans="1:2" x14ac:dyDescent="0.25">
      <c r="A3761" t="s">
        <v>4624</v>
      </c>
      <c r="B3761">
        <v>0</v>
      </c>
    </row>
    <row r="3762" spans="1:2" x14ac:dyDescent="0.25">
      <c r="A3762" t="s">
        <v>4625</v>
      </c>
      <c r="B3762">
        <v>0</v>
      </c>
    </row>
    <row r="3763" spans="1:2" x14ac:dyDescent="0.25">
      <c r="A3763" t="s">
        <v>4626</v>
      </c>
      <c r="B3763">
        <v>119</v>
      </c>
    </row>
    <row r="3764" spans="1:2" x14ac:dyDescent="0.25">
      <c r="A3764" t="s">
        <v>4627</v>
      </c>
      <c r="B3764">
        <v>10</v>
      </c>
    </row>
    <row r="3765" spans="1:2" x14ac:dyDescent="0.25">
      <c r="A3765" t="s">
        <v>4628</v>
      </c>
      <c r="B3765">
        <v>18</v>
      </c>
    </row>
    <row r="3766" spans="1:2" x14ac:dyDescent="0.25">
      <c r="A3766" t="s">
        <v>4629</v>
      </c>
      <c r="B3766">
        <v>17</v>
      </c>
    </row>
    <row r="3767" spans="1:2" x14ac:dyDescent="0.25">
      <c r="A3767" t="s">
        <v>4630</v>
      </c>
      <c r="B3767">
        <v>34</v>
      </c>
    </row>
    <row r="3768" spans="1:2" x14ac:dyDescent="0.25">
      <c r="A3768" t="s">
        <v>4631</v>
      </c>
      <c r="B3768">
        <v>1</v>
      </c>
    </row>
    <row r="3769" spans="1:2" x14ac:dyDescent="0.25">
      <c r="A3769" t="s">
        <v>4632</v>
      </c>
      <c r="B3769">
        <v>52</v>
      </c>
    </row>
    <row r="3770" spans="1:2" x14ac:dyDescent="0.25">
      <c r="A3770" t="s">
        <v>4633</v>
      </c>
      <c r="B3770">
        <v>52</v>
      </c>
    </row>
    <row r="3771" spans="1:2" x14ac:dyDescent="0.25">
      <c r="A3771" t="s">
        <v>4634</v>
      </c>
      <c r="B3771">
        <v>-999</v>
      </c>
    </row>
    <row r="3772" spans="1:2" x14ac:dyDescent="0.25">
      <c r="A3772" t="s">
        <v>4635</v>
      </c>
      <c r="B3772">
        <v>-999</v>
      </c>
    </row>
    <row r="3773" spans="1:2" x14ac:dyDescent="0.25">
      <c r="A3773" t="s">
        <v>4636</v>
      </c>
      <c r="B3773">
        <v>-999</v>
      </c>
    </row>
    <row r="3774" spans="1:2" x14ac:dyDescent="0.25">
      <c r="A3774" t="s">
        <v>4637</v>
      </c>
      <c r="B3774">
        <v>-999</v>
      </c>
    </row>
    <row r="3775" spans="1:2" x14ac:dyDescent="0.25">
      <c r="A3775" t="s">
        <v>4638</v>
      </c>
      <c r="B3775">
        <v>-999</v>
      </c>
    </row>
    <row r="3776" spans="1:2" x14ac:dyDescent="0.25">
      <c r="A3776" t="s">
        <v>4639</v>
      </c>
      <c r="B3776">
        <v>-999</v>
      </c>
    </row>
    <row r="3777" spans="1:2" x14ac:dyDescent="0.25">
      <c r="A3777" t="s">
        <v>4640</v>
      </c>
      <c r="B3777">
        <v>-999</v>
      </c>
    </row>
    <row r="3778" spans="1:2" x14ac:dyDescent="0.25">
      <c r="A3778" t="s">
        <v>4641</v>
      </c>
      <c r="B3778">
        <v>-999</v>
      </c>
    </row>
    <row r="3779" spans="1:2" x14ac:dyDescent="0.25">
      <c r="A3779" t="s">
        <v>4642</v>
      </c>
      <c r="B3779">
        <v>-999</v>
      </c>
    </row>
    <row r="3780" spans="1:2" x14ac:dyDescent="0.25">
      <c r="A3780" t="s">
        <v>4643</v>
      </c>
      <c r="B3780">
        <v>-999</v>
      </c>
    </row>
    <row r="3781" spans="1:2" x14ac:dyDescent="0.25">
      <c r="A3781" t="s">
        <v>4644</v>
      </c>
      <c r="B3781">
        <v>-999</v>
      </c>
    </row>
    <row r="3782" spans="1:2" x14ac:dyDescent="0.25">
      <c r="A3782" t="s">
        <v>4645</v>
      </c>
      <c r="B3782">
        <v>-999</v>
      </c>
    </row>
    <row r="3783" spans="1:2" x14ac:dyDescent="0.25">
      <c r="A3783" t="s">
        <v>4646</v>
      </c>
      <c r="B3783">
        <v>-999</v>
      </c>
    </row>
    <row r="3784" spans="1:2" x14ac:dyDescent="0.25">
      <c r="A3784" t="s">
        <v>4647</v>
      </c>
      <c r="B3784">
        <v>-999</v>
      </c>
    </row>
    <row r="3785" spans="1:2" x14ac:dyDescent="0.25">
      <c r="A3785" t="s">
        <v>4648</v>
      </c>
      <c r="B3785">
        <v>-999</v>
      </c>
    </row>
    <row r="3786" spans="1:2" x14ac:dyDescent="0.25">
      <c r="A3786" t="s">
        <v>4649</v>
      </c>
      <c r="B3786">
        <v>-999</v>
      </c>
    </row>
    <row r="3787" spans="1:2" x14ac:dyDescent="0.25">
      <c r="A3787" t="s">
        <v>4650</v>
      </c>
      <c r="B3787">
        <v>-999</v>
      </c>
    </row>
    <row r="3788" spans="1:2" x14ac:dyDescent="0.25">
      <c r="A3788" t="s">
        <v>4651</v>
      </c>
      <c r="B3788">
        <v>-999</v>
      </c>
    </row>
    <row r="3789" spans="1:2" x14ac:dyDescent="0.25">
      <c r="A3789" t="s">
        <v>4652</v>
      </c>
      <c r="B3789">
        <v>-999</v>
      </c>
    </row>
    <row r="3790" spans="1:2" x14ac:dyDescent="0.25">
      <c r="A3790" t="s">
        <v>4653</v>
      </c>
      <c r="B3790">
        <v>-999</v>
      </c>
    </row>
    <row r="3791" spans="1:2" x14ac:dyDescent="0.25">
      <c r="A3791" t="s">
        <v>4654</v>
      </c>
      <c r="B3791">
        <v>-999</v>
      </c>
    </row>
    <row r="3792" spans="1:2" x14ac:dyDescent="0.25">
      <c r="A3792" t="s">
        <v>4655</v>
      </c>
      <c r="B3792">
        <v>-999</v>
      </c>
    </row>
    <row r="3793" spans="1:2" x14ac:dyDescent="0.25">
      <c r="A3793" t="s">
        <v>4656</v>
      </c>
      <c r="B3793">
        <v>-999</v>
      </c>
    </row>
    <row r="3794" spans="1:2" x14ac:dyDescent="0.25">
      <c r="A3794" t="s">
        <v>4657</v>
      </c>
      <c r="B3794">
        <v>-999</v>
      </c>
    </row>
    <row r="3795" spans="1:2" x14ac:dyDescent="0.25">
      <c r="A3795" t="s">
        <v>4658</v>
      </c>
      <c r="B3795">
        <v>-999</v>
      </c>
    </row>
    <row r="3796" spans="1:2" x14ac:dyDescent="0.25">
      <c r="A3796" t="s">
        <v>4659</v>
      </c>
      <c r="B3796">
        <v>-999</v>
      </c>
    </row>
    <row r="3797" spans="1:2" x14ac:dyDescent="0.25">
      <c r="A3797" t="s">
        <v>4660</v>
      </c>
      <c r="B3797">
        <v>-999</v>
      </c>
    </row>
    <row r="3798" spans="1:2" x14ac:dyDescent="0.25">
      <c r="A3798" t="s">
        <v>4661</v>
      </c>
      <c r="B3798">
        <v>-999</v>
      </c>
    </row>
    <row r="3799" spans="1:2" x14ac:dyDescent="0.25">
      <c r="A3799" t="s">
        <v>4662</v>
      </c>
      <c r="B3799">
        <v>-999</v>
      </c>
    </row>
    <row r="3800" spans="1:2" x14ac:dyDescent="0.25">
      <c r="A3800" t="s">
        <v>4663</v>
      </c>
      <c r="B3800">
        <v>-999</v>
      </c>
    </row>
    <row r="3801" spans="1:2" x14ac:dyDescent="0.25">
      <c r="A3801" t="s">
        <v>4664</v>
      </c>
      <c r="B3801">
        <v>-999</v>
      </c>
    </row>
    <row r="3802" spans="1:2" x14ac:dyDescent="0.25">
      <c r="A3802" t="s">
        <v>4665</v>
      </c>
      <c r="B3802">
        <v>-999</v>
      </c>
    </row>
    <row r="3803" spans="1:2" x14ac:dyDescent="0.25">
      <c r="A3803" t="s">
        <v>4666</v>
      </c>
      <c r="B3803">
        <v>-999</v>
      </c>
    </row>
    <row r="3804" spans="1:2" x14ac:dyDescent="0.25">
      <c r="A3804" t="s">
        <v>11008</v>
      </c>
      <c r="B3804">
        <v>-999</v>
      </c>
    </row>
    <row r="3805" spans="1:2" x14ac:dyDescent="0.25">
      <c r="A3805" t="s">
        <v>4667</v>
      </c>
      <c r="B3805">
        <v>4675</v>
      </c>
    </row>
    <row r="3806" spans="1:2" x14ac:dyDescent="0.25">
      <c r="A3806" t="s">
        <v>4668</v>
      </c>
      <c r="B3806">
        <v>3333</v>
      </c>
    </row>
    <row r="3807" spans="1:2" x14ac:dyDescent="0.25">
      <c r="A3807" t="s">
        <v>4669</v>
      </c>
      <c r="B3807">
        <v>4665</v>
      </c>
    </row>
    <row r="3808" spans="1:2" x14ac:dyDescent="0.25">
      <c r="A3808" t="s">
        <v>4670</v>
      </c>
      <c r="B3808">
        <v>58</v>
      </c>
    </row>
    <row r="3809" spans="1:2" x14ac:dyDescent="0.25">
      <c r="A3809" t="s">
        <v>4671</v>
      </c>
      <c r="B3809">
        <v>157</v>
      </c>
    </row>
    <row r="3810" spans="1:2" x14ac:dyDescent="0.25">
      <c r="A3810" t="s">
        <v>4672</v>
      </c>
      <c r="B3810">
        <v>175</v>
      </c>
    </row>
    <row r="3811" spans="1:2" x14ac:dyDescent="0.25">
      <c r="A3811" t="s">
        <v>4673</v>
      </c>
      <c r="B3811">
        <v>2</v>
      </c>
    </row>
    <row r="3812" spans="1:2" x14ac:dyDescent="0.25">
      <c r="A3812" t="s">
        <v>4674</v>
      </c>
      <c r="B3812">
        <v>445</v>
      </c>
    </row>
    <row r="3813" spans="1:2" x14ac:dyDescent="0.25">
      <c r="A3813" t="s">
        <v>4675</v>
      </c>
      <c r="B3813">
        <v>410</v>
      </c>
    </row>
    <row r="3814" spans="1:2" x14ac:dyDescent="0.25">
      <c r="A3814" t="s">
        <v>4676</v>
      </c>
      <c r="B3814">
        <v>111</v>
      </c>
    </row>
    <row r="3815" spans="1:2" x14ac:dyDescent="0.25">
      <c r="A3815" t="s">
        <v>4677</v>
      </c>
      <c r="B3815">
        <v>2090</v>
      </c>
    </row>
    <row r="3816" spans="1:2" x14ac:dyDescent="0.25">
      <c r="A3816" t="s">
        <v>4678</v>
      </c>
      <c r="B3816">
        <v>153</v>
      </c>
    </row>
    <row r="3817" spans="1:2" x14ac:dyDescent="0.25">
      <c r="A3817" t="s">
        <v>4679</v>
      </c>
      <c r="B3817">
        <v>97</v>
      </c>
    </row>
    <row r="3818" spans="1:2" x14ac:dyDescent="0.25">
      <c r="A3818" t="s">
        <v>4680</v>
      </c>
      <c r="B3818">
        <v>105</v>
      </c>
    </row>
    <row r="3819" spans="1:2" x14ac:dyDescent="0.25">
      <c r="A3819" t="s">
        <v>4681</v>
      </c>
      <c r="B3819">
        <v>0</v>
      </c>
    </row>
    <row r="3820" spans="1:2" x14ac:dyDescent="0.25">
      <c r="A3820" t="s">
        <v>4682</v>
      </c>
      <c r="B3820">
        <v>15</v>
      </c>
    </row>
    <row r="3821" spans="1:2" x14ac:dyDescent="0.25">
      <c r="A3821" t="s">
        <v>4683</v>
      </c>
      <c r="B3821">
        <v>0</v>
      </c>
    </row>
    <row r="3822" spans="1:2" x14ac:dyDescent="0.25">
      <c r="A3822" t="s">
        <v>4684</v>
      </c>
      <c r="B3822">
        <v>1</v>
      </c>
    </row>
    <row r="3823" spans="1:2" x14ac:dyDescent="0.25">
      <c r="A3823" t="s">
        <v>4685</v>
      </c>
      <c r="B3823">
        <v>181</v>
      </c>
    </row>
    <row r="3824" spans="1:2" x14ac:dyDescent="0.25">
      <c r="A3824" t="s">
        <v>4686</v>
      </c>
      <c r="B3824">
        <v>148</v>
      </c>
    </row>
    <row r="3825" spans="1:2" x14ac:dyDescent="0.25">
      <c r="A3825" t="s">
        <v>4687</v>
      </c>
      <c r="B3825">
        <v>527</v>
      </c>
    </row>
    <row r="3826" spans="1:2" x14ac:dyDescent="0.25">
      <c r="A3826" t="s">
        <v>4688</v>
      </c>
      <c r="B3826">
        <v>4675</v>
      </c>
    </row>
    <row r="3827" spans="1:2" x14ac:dyDescent="0.25">
      <c r="A3827" t="s">
        <v>4689</v>
      </c>
      <c r="B3827">
        <v>146</v>
      </c>
    </row>
    <row r="3828" spans="1:2" x14ac:dyDescent="0.25">
      <c r="A3828" t="s">
        <v>4690</v>
      </c>
      <c r="B3828">
        <v>99</v>
      </c>
    </row>
    <row r="3829" spans="1:2" x14ac:dyDescent="0.25">
      <c r="A3829" t="s">
        <v>4691</v>
      </c>
      <c r="B3829">
        <v>3236</v>
      </c>
    </row>
    <row r="3830" spans="1:2" x14ac:dyDescent="0.25">
      <c r="A3830" t="s">
        <v>4692</v>
      </c>
      <c r="B3830">
        <v>684</v>
      </c>
    </row>
    <row r="3831" spans="1:2" x14ac:dyDescent="0.25">
      <c r="A3831" t="s">
        <v>4693</v>
      </c>
      <c r="B3831">
        <v>232</v>
      </c>
    </row>
    <row r="3832" spans="1:2" x14ac:dyDescent="0.25">
      <c r="A3832" t="s">
        <v>4694</v>
      </c>
      <c r="B3832">
        <v>2510</v>
      </c>
    </row>
    <row r="3833" spans="1:2" x14ac:dyDescent="0.25">
      <c r="A3833" t="s">
        <v>4695</v>
      </c>
      <c r="B3833">
        <v>494</v>
      </c>
    </row>
    <row r="3834" spans="1:2" x14ac:dyDescent="0.25">
      <c r="A3834" t="s">
        <v>4696</v>
      </c>
      <c r="B3834">
        <v>3236</v>
      </c>
    </row>
    <row r="3835" spans="1:2" x14ac:dyDescent="0.25">
      <c r="A3835" t="s">
        <v>4697</v>
      </c>
      <c r="B3835">
        <v>635</v>
      </c>
    </row>
    <row r="3836" spans="1:2" x14ac:dyDescent="0.25">
      <c r="A3836" t="s">
        <v>4698</v>
      </c>
      <c r="B3836">
        <v>601</v>
      </c>
    </row>
    <row r="3837" spans="1:2" x14ac:dyDescent="0.25">
      <c r="A3837" t="s">
        <v>4699</v>
      </c>
      <c r="B3837">
        <v>2907</v>
      </c>
    </row>
    <row r="3838" spans="1:2" x14ac:dyDescent="0.25">
      <c r="A3838" t="s">
        <v>4700</v>
      </c>
      <c r="B3838">
        <v>0</v>
      </c>
    </row>
    <row r="3839" spans="1:2" x14ac:dyDescent="0.25">
      <c r="A3839" t="s">
        <v>4701</v>
      </c>
      <c r="B3839">
        <v>3236</v>
      </c>
    </row>
    <row r="3840" spans="1:2" x14ac:dyDescent="0.25">
      <c r="A3840" t="s">
        <v>4702</v>
      </c>
      <c r="B3840">
        <v>0</v>
      </c>
    </row>
    <row r="3841" spans="1:2" x14ac:dyDescent="0.25">
      <c r="A3841" t="s">
        <v>4703</v>
      </c>
      <c r="B3841">
        <v>92</v>
      </c>
    </row>
    <row r="3842" spans="1:2" x14ac:dyDescent="0.25">
      <c r="A3842" t="s">
        <v>4704</v>
      </c>
      <c r="B3842">
        <v>53</v>
      </c>
    </row>
    <row r="3843" spans="1:2" x14ac:dyDescent="0.25">
      <c r="A3843" t="s">
        <v>4705</v>
      </c>
      <c r="B3843">
        <v>3179</v>
      </c>
    </row>
    <row r="3844" spans="1:2" x14ac:dyDescent="0.25">
      <c r="A3844" t="s">
        <v>4706</v>
      </c>
      <c r="B3844">
        <v>133</v>
      </c>
    </row>
    <row r="3845" spans="1:2" x14ac:dyDescent="0.25">
      <c r="A3845" t="s">
        <v>4707</v>
      </c>
      <c r="B3845">
        <v>10</v>
      </c>
    </row>
    <row r="3846" spans="1:2" x14ac:dyDescent="0.25">
      <c r="A3846" t="s">
        <v>4708</v>
      </c>
      <c r="B3846">
        <v>108</v>
      </c>
    </row>
    <row r="3847" spans="1:2" x14ac:dyDescent="0.25">
      <c r="A3847" t="s">
        <v>4709</v>
      </c>
      <c r="B3847">
        <v>15</v>
      </c>
    </row>
    <row r="3848" spans="1:2" x14ac:dyDescent="0.25">
      <c r="A3848" t="s">
        <v>4710</v>
      </c>
      <c r="B3848">
        <v>133</v>
      </c>
    </row>
    <row r="3849" spans="1:2" x14ac:dyDescent="0.25">
      <c r="A3849" t="s">
        <v>4711</v>
      </c>
      <c r="B3849">
        <v>752</v>
      </c>
    </row>
    <row r="3850" spans="1:2" x14ac:dyDescent="0.25">
      <c r="A3850" t="s">
        <v>4712</v>
      </c>
      <c r="B3850">
        <v>27</v>
      </c>
    </row>
    <row r="3851" spans="1:2" x14ac:dyDescent="0.25">
      <c r="A3851" t="s">
        <v>11009</v>
      </c>
      <c r="B3851">
        <v>-999</v>
      </c>
    </row>
    <row r="3852" spans="1:2" x14ac:dyDescent="0.25">
      <c r="A3852" t="s">
        <v>4713</v>
      </c>
      <c r="B3852">
        <v>2087</v>
      </c>
    </row>
    <row r="3853" spans="1:2" x14ac:dyDescent="0.25">
      <c r="A3853" t="s">
        <v>4714</v>
      </c>
      <c r="B3853">
        <v>295</v>
      </c>
    </row>
    <row r="3854" spans="1:2" x14ac:dyDescent="0.25">
      <c r="A3854" t="s">
        <v>4715</v>
      </c>
      <c r="B3854">
        <v>1481</v>
      </c>
    </row>
    <row r="3855" spans="1:2" x14ac:dyDescent="0.25">
      <c r="A3855" t="s">
        <v>4716</v>
      </c>
      <c r="B3855">
        <v>180</v>
      </c>
    </row>
    <row r="3856" spans="1:2" x14ac:dyDescent="0.25">
      <c r="A3856" t="s">
        <v>4717</v>
      </c>
      <c r="B3856">
        <v>131</v>
      </c>
    </row>
    <row r="3857" spans="1:2" x14ac:dyDescent="0.25">
      <c r="A3857" t="s">
        <v>4718</v>
      </c>
      <c r="B3857">
        <v>2087</v>
      </c>
    </row>
    <row r="3858" spans="1:2" x14ac:dyDescent="0.25">
      <c r="A3858" t="s">
        <v>4719</v>
      </c>
      <c r="B3858">
        <v>295</v>
      </c>
    </row>
    <row r="3859" spans="1:2" x14ac:dyDescent="0.25">
      <c r="A3859" t="s">
        <v>4720</v>
      </c>
      <c r="B3859">
        <v>1377</v>
      </c>
    </row>
    <row r="3860" spans="1:2" x14ac:dyDescent="0.25">
      <c r="A3860" t="s">
        <v>4721</v>
      </c>
      <c r="B3860">
        <v>153</v>
      </c>
    </row>
    <row r="3861" spans="1:2" x14ac:dyDescent="0.25">
      <c r="A3861" t="s">
        <v>4722</v>
      </c>
      <c r="B3861">
        <v>128</v>
      </c>
    </row>
    <row r="3862" spans="1:2" x14ac:dyDescent="0.25">
      <c r="A3862" t="s">
        <v>4723</v>
      </c>
      <c r="B3862">
        <v>1953</v>
      </c>
    </row>
    <row r="3863" spans="1:2" x14ac:dyDescent="0.25">
      <c r="A3863" t="s">
        <v>4724</v>
      </c>
      <c r="B3863">
        <v>16</v>
      </c>
    </row>
    <row r="3864" spans="1:2" x14ac:dyDescent="0.25">
      <c r="A3864" t="s">
        <v>4725</v>
      </c>
      <c r="B3864">
        <v>778</v>
      </c>
    </row>
    <row r="3865" spans="1:2" x14ac:dyDescent="0.25">
      <c r="A3865" t="s">
        <v>4726</v>
      </c>
      <c r="B3865">
        <v>583</v>
      </c>
    </row>
    <row r="3866" spans="1:2" x14ac:dyDescent="0.25">
      <c r="A3866" t="s">
        <v>4727</v>
      </c>
      <c r="B3866">
        <v>164</v>
      </c>
    </row>
    <row r="3867" spans="1:2" x14ac:dyDescent="0.25">
      <c r="A3867" t="s">
        <v>4728</v>
      </c>
      <c r="B3867">
        <v>18</v>
      </c>
    </row>
    <row r="3868" spans="1:2" x14ac:dyDescent="0.25">
      <c r="A3868" t="s">
        <v>4729</v>
      </c>
      <c r="B3868">
        <v>20</v>
      </c>
    </row>
    <row r="3869" spans="1:2" x14ac:dyDescent="0.25">
      <c r="A3869" t="s">
        <v>4730</v>
      </c>
      <c r="B3869">
        <v>31</v>
      </c>
    </row>
    <row r="3870" spans="1:2" x14ac:dyDescent="0.25">
      <c r="A3870" t="s">
        <v>4731</v>
      </c>
      <c r="B3870">
        <v>19</v>
      </c>
    </row>
    <row r="3871" spans="1:2" x14ac:dyDescent="0.25">
      <c r="A3871" t="s">
        <v>4732</v>
      </c>
      <c r="B3871">
        <v>6</v>
      </c>
    </row>
    <row r="3872" spans="1:2" x14ac:dyDescent="0.25">
      <c r="A3872" t="s">
        <v>4733</v>
      </c>
      <c r="B3872">
        <v>94</v>
      </c>
    </row>
    <row r="3873" spans="1:2" x14ac:dyDescent="0.25">
      <c r="A3873" t="s">
        <v>4734</v>
      </c>
      <c r="B3873">
        <v>2</v>
      </c>
    </row>
    <row r="3874" spans="1:2" x14ac:dyDescent="0.25">
      <c r="A3874" t="s">
        <v>4735</v>
      </c>
      <c r="B3874">
        <v>2</v>
      </c>
    </row>
    <row r="3875" spans="1:2" x14ac:dyDescent="0.25">
      <c r="A3875" t="s">
        <v>4736</v>
      </c>
      <c r="B3875">
        <v>3</v>
      </c>
    </row>
    <row r="3876" spans="1:2" x14ac:dyDescent="0.25">
      <c r="A3876" t="s">
        <v>4737</v>
      </c>
      <c r="B3876">
        <v>1</v>
      </c>
    </row>
    <row r="3877" spans="1:2" x14ac:dyDescent="0.25">
      <c r="A3877" t="s">
        <v>4738</v>
      </c>
      <c r="B3877">
        <v>1</v>
      </c>
    </row>
    <row r="3878" spans="1:2" x14ac:dyDescent="0.25">
      <c r="A3878" t="s">
        <v>4739</v>
      </c>
      <c r="B3878">
        <v>9</v>
      </c>
    </row>
    <row r="3879" spans="1:2" x14ac:dyDescent="0.25">
      <c r="A3879" t="s">
        <v>4740</v>
      </c>
      <c r="B3879">
        <v>1</v>
      </c>
    </row>
    <row r="3880" spans="1:2" x14ac:dyDescent="0.25">
      <c r="A3880" t="s">
        <v>4741</v>
      </c>
      <c r="B3880">
        <v>1</v>
      </c>
    </row>
    <row r="3881" spans="1:2" x14ac:dyDescent="0.25">
      <c r="A3881" t="s">
        <v>4742</v>
      </c>
      <c r="B3881">
        <v>2</v>
      </c>
    </row>
    <row r="3882" spans="1:2" x14ac:dyDescent="0.25">
      <c r="A3882" t="s">
        <v>4743</v>
      </c>
      <c r="B3882">
        <v>1</v>
      </c>
    </row>
    <row r="3883" spans="1:2" x14ac:dyDescent="0.25">
      <c r="A3883" t="s">
        <v>4744</v>
      </c>
      <c r="B3883">
        <v>1</v>
      </c>
    </row>
    <row r="3884" spans="1:2" x14ac:dyDescent="0.25">
      <c r="A3884" t="s">
        <v>4745</v>
      </c>
      <c r="B3884">
        <v>6</v>
      </c>
    </row>
    <row r="3885" spans="1:2" x14ac:dyDescent="0.25">
      <c r="A3885" t="s">
        <v>4746</v>
      </c>
      <c r="B3885">
        <v>5</v>
      </c>
    </row>
    <row r="3886" spans="1:2" x14ac:dyDescent="0.25">
      <c r="A3886" t="s">
        <v>4747</v>
      </c>
      <c r="B3886">
        <v>6</v>
      </c>
    </row>
    <row r="3887" spans="1:2" x14ac:dyDescent="0.25">
      <c r="A3887" t="s">
        <v>4748</v>
      </c>
      <c r="B3887">
        <v>15</v>
      </c>
    </row>
    <row r="3888" spans="1:2" x14ac:dyDescent="0.25">
      <c r="A3888" t="s">
        <v>4749</v>
      </c>
      <c r="B3888">
        <v>14</v>
      </c>
    </row>
    <row r="3889" spans="1:2" x14ac:dyDescent="0.25">
      <c r="A3889" t="s">
        <v>4750</v>
      </c>
      <c r="B3889">
        <v>2</v>
      </c>
    </row>
    <row r="3890" spans="1:2" x14ac:dyDescent="0.25">
      <c r="A3890" t="s">
        <v>4751</v>
      </c>
      <c r="B3890">
        <v>42</v>
      </c>
    </row>
    <row r="3891" spans="1:2" x14ac:dyDescent="0.25">
      <c r="A3891" t="s">
        <v>4752</v>
      </c>
      <c r="B3891">
        <v>0</v>
      </c>
    </row>
    <row r="3892" spans="1:2" x14ac:dyDescent="0.25">
      <c r="A3892" t="s">
        <v>4753</v>
      </c>
      <c r="B3892">
        <v>0</v>
      </c>
    </row>
    <row r="3893" spans="1:2" x14ac:dyDescent="0.25">
      <c r="A3893" t="s">
        <v>4754</v>
      </c>
      <c r="B3893">
        <v>0</v>
      </c>
    </row>
    <row r="3894" spans="1:2" x14ac:dyDescent="0.25">
      <c r="A3894" t="s">
        <v>4755</v>
      </c>
      <c r="B3894">
        <v>0</v>
      </c>
    </row>
    <row r="3895" spans="1:2" x14ac:dyDescent="0.25">
      <c r="A3895" t="s">
        <v>4756</v>
      </c>
      <c r="B3895">
        <v>0</v>
      </c>
    </row>
    <row r="3896" spans="1:2" x14ac:dyDescent="0.25">
      <c r="A3896" t="s">
        <v>4757</v>
      </c>
      <c r="B3896">
        <v>0</v>
      </c>
    </row>
    <row r="3897" spans="1:2" x14ac:dyDescent="0.25">
      <c r="A3897" t="s">
        <v>4758</v>
      </c>
      <c r="B3897">
        <v>0</v>
      </c>
    </row>
    <row r="3898" spans="1:2" x14ac:dyDescent="0.25">
      <c r="A3898" t="s">
        <v>4759</v>
      </c>
      <c r="B3898">
        <v>0</v>
      </c>
    </row>
    <row r="3899" spans="1:2" x14ac:dyDescent="0.25">
      <c r="A3899" t="s">
        <v>4760</v>
      </c>
      <c r="B3899">
        <v>0</v>
      </c>
    </row>
    <row r="3900" spans="1:2" x14ac:dyDescent="0.25">
      <c r="A3900" t="s">
        <v>4761</v>
      </c>
      <c r="B3900">
        <v>0</v>
      </c>
    </row>
    <row r="3901" spans="1:2" x14ac:dyDescent="0.25">
      <c r="A3901" t="s">
        <v>4762</v>
      </c>
      <c r="B3901">
        <v>0</v>
      </c>
    </row>
    <row r="3902" spans="1:2" x14ac:dyDescent="0.25">
      <c r="A3902" t="s">
        <v>4763</v>
      </c>
      <c r="B3902">
        <v>0</v>
      </c>
    </row>
    <row r="3903" spans="1:2" x14ac:dyDescent="0.25">
      <c r="A3903" t="s">
        <v>4764</v>
      </c>
      <c r="B3903">
        <v>0</v>
      </c>
    </row>
    <row r="3904" spans="1:2" x14ac:dyDescent="0.25">
      <c r="A3904" t="s">
        <v>4765</v>
      </c>
      <c r="B3904">
        <v>0</v>
      </c>
    </row>
    <row r="3905" spans="1:2" x14ac:dyDescent="0.25">
      <c r="A3905" t="s">
        <v>4766</v>
      </c>
      <c r="B3905">
        <v>0</v>
      </c>
    </row>
    <row r="3906" spans="1:2" x14ac:dyDescent="0.25">
      <c r="A3906" t="s">
        <v>4767</v>
      </c>
      <c r="B3906">
        <v>0</v>
      </c>
    </row>
    <row r="3907" spans="1:2" x14ac:dyDescent="0.25">
      <c r="A3907" t="s">
        <v>4768</v>
      </c>
      <c r="B3907">
        <v>0</v>
      </c>
    </row>
    <row r="3908" spans="1:2" x14ac:dyDescent="0.25">
      <c r="A3908" t="s">
        <v>4769</v>
      </c>
      <c r="B3908">
        <v>0</v>
      </c>
    </row>
    <row r="3909" spans="1:2" x14ac:dyDescent="0.25">
      <c r="A3909" t="s">
        <v>4770</v>
      </c>
      <c r="B3909">
        <v>0</v>
      </c>
    </row>
    <row r="3910" spans="1:2" x14ac:dyDescent="0.25">
      <c r="A3910" t="s">
        <v>4771</v>
      </c>
      <c r="B3910">
        <v>0</v>
      </c>
    </row>
    <row r="3911" spans="1:2" x14ac:dyDescent="0.25">
      <c r="A3911" t="s">
        <v>4772</v>
      </c>
      <c r="B3911">
        <v>0</v>
      </c>
    </row>
    <row r="3912" spans="1:2" x14ac:dyDescent="0.25">
      <c r="A3912" t="s">
        <v>4773</v>
      </c>
      <c r="B3912">
        <v>0</v>
      </c>
    </row>
    <row r="3913" spans="1:2" x14ac:dyDescent="0.25">
      <c r="A3913" t="s">
        <v>4774</v>
      </c>
      <c r="B3913">
        <v>0</v>
      </c>
    </row>
    <row r="3914" spans="1:2" x14ac:dyDescent="0.25">
      <c r="A3914" t="s">
        <v>4775</v>
      </c>
      <c r="B3914">
        <v>0</v>
      </c>
    </row>
    <row r="3915" spans="1:2" x14ac:dyDescent="0.25">
      <c r="A3915" t="s">
        <v>4776</v>
      </c>
      <c r="B3915">
        <v>0</v>
      </c>
    </row>
    <row r="3916" spans="1:2" x14ac:dyDescent="0.25">
      <c r="A3916" t="s">
        <v>4777</v>
      </c>
      <c r="B3916">
        <v>0</v>
      </c>
    </row>
    <row r="3917" spans="1:2" x14ac:dyDescent="0.25">
      <c r="A3917" t="s">
        <v>4778</v>
      </c>
      <c r="B3917">
        <v>0</v>
      </c>
    </row>
    <row r="3918" spans="1:2" x14ac:dyDescent="0.25">
      <c r="A3918" t="s">
        <v>4779</v>
      </c>
      <c r="B3918">
        <v>0</v>
      </c>
    </row>
    <row r="3919" spans="1:2" x14ac:dyDescent="0.25">
      <c r="A3919" t="s">
        <v>4780</v>
      </c>
      <c r="B3919">
        <v>0</v>
      </c>
    </row>
    <row r="3920" spans="1:2" x14ac:dyDescent="0.25">
      <c r="A3920" t="s">
        <v>4781</v>
      </c>
      <c r="B3920">
        <v>0</v>
      </c>
    </row>
    <row r="3921" spans="1:2" x14ac:dyDescent="0.25">
      <c r="A3921" t="s">
        <v>4782</v>
      </c>
      <c r="B3921">
        <v>26</v>
      </c>
    </row>
    <row r="3922" spans="1:2" x14ac:dyDescent="0.25">
      <c r="A3922" t="s">
        <v>4783</v>
      </c>
      <c r="B3922">
        <v>29</v>
      </c>
    </row>
    <row r="3923" spans="1:2" x14ac:dyDescent="0.25">
      <c r="A3923" t="s">
        <v>4784</v>
      </c>
      <c r="B3923">
        <v>51</v>
      </c>
    </row>
    <row r="3924" spans="1:2" x14ac:dyDescent="0.25">
      <c r="A3924" t="s">
        <v>4785</v>
      </c>
      <c r="B3924">
        <v>35</v>
      </c>
    </row>
    <row r="3925" spans="1:2" x14ac:dyDescent="0.25">
      <c r="A3925" t="s">
        <v>4786</v>
      </c>
      <c r="B3925">
        <v>10</v>
      </c>
    </row>
    <row r="3926" spans="1:2" x14ac:dyDescent="0.25">
      <c r="A3926" t="s">
        <v>4787</v>
      </c>
      <c r="B3926">
        <v>151</v>
      </c>
    </row>
    <row r="3927" spans="1:2" x14ac:dyDescent="0.25">
      <c r="A3927" t="s">
        <v>4788</v>
      </c>
      <c r="B3927">
        <v>13</v>
      </c>
    </row>
    <row r="3928" spans="1:2" x14ac:dyDescent="0.25">
      <c r="A3928" t="s">
        <v>4789</v>
      </c>
      <c r="B3928">
        <v>0</v>
      </c>
    </row>
    <row r="3929" spans="1:2" x14ac:dyDescent="0.25">
      <c r="A3929" t="s">
        <v>4790</v>
      </c>
      <c r="B3929">
        <v>8</v>
      </c>
    </row>
    <row r="3930" spans="1:2" x14ac:dyDescent="0.25">
      <c r="A3930" t="s">
        <v>4791</v>
      </c>
      <c r="B3930">
        <v>149</v>
      </c>
    </row>
    <row r="3931" spans="1:2" x14ac:dyDescent="0.25">
      <c r="A3931" t="s">
        <v>4792</v>
      </c>
      <c r="B3931">
        <v>80</v>
      </c>
    </row>
    <row r="3932" spans="1:2" x14ac:dyDescent="0.25">
      <c r="A3932" t="s">
        <v>4793</v>
      </c>
      <c r="B3932">
        <v>141</v>
      </c>
    </row>
    <row r="3933" spans="1:2" x14ac:dyDescent="0.25">
      <c r="A3933" t="s">
        <v>4794</v>
      </c>
      <c r="B3933">
        <v>128</v>
      </c>
    </row>
    <row r="3934" spans="1:2" x14ac:dyDescent="0.25">
      <c r="A3934" t="s">
        <v>4795</v>
      </c>
      <c r="B3934">
        <v>2237</v>
      </c>
    </row>
    <row r="3935" spans="1:2" x14ac:dyDescent="0.25">
      <c r="A3935" t="s">
        <v>4796</v>
      </c>
      <c r="B3935">
        <v>1149</v>
      </c>
    </row>
    <row r="3936" spans="1:2" x14ac:dyDescent="0.25">
      <c r="A3936" t="s">
        <v>4797</v>
      </c>
      <c r="B3936">
        <v>496</v>
      </c>
    </row>
    <row r="3937" spans="1:2" x14ac:dyDescent="0.25">
      <c r="A3937" t="s">
        <v>4798</v>
      </c>
      <c r="B3937">
        <v>138</v>
      </c>
    </row>
    <row r="3938" spans="1:2" x14ac:dyDescent="0.25">
      <c r="A3938" t="s">
        <v>11010</v>
      </c>
      <c r="B3938">
        <v>-999</v>
      </c>
    </row>
    <row r="3939" spans="1:2" x14ac:dyDescent="0.25">
      <c r="A3939" t="s">
        <v>11011</v>
      </c>
      <c r="B3939">
        <v>-999</v>
      </c>
    </row>
    <row r="3940" spans="1:2" x14ac:dyDescent="0.25">
      <c r="A3940" t="s">
        <v>4799</v>
      </c>
      <c r="B3940">
        <v>80</v>
      </c>
    </row>
    <row r="3941" spans="1:2" x14ac:dyDescent="0.25">
      <c r="A3941" t="s">
        <v>4800</v>
      </c>
      <c r="B3941">
        <v>72</v>
      </c>
    </row>
    <row r="3942" spans="1:2" x14ac:dyDescent="0.25">
      <c r="A3942" t="s">
        <v>4801</v>
      </c>
      <c r="B3942">
        <v>52</v>
      </c>
    </row>
    <row r="3943" spans="1:2" x14ac:dyDescent="0.25">
      <c r="A3943" t="s">
        <v>4802</v>
      </c>
      <c r="B3943">
        <v>0</v>
      </c>
    </row>
    <row r="3944" spans="1:2" x14ac:dyDescent="0.25">
      <c r="A3944" t="s">
        <v>4803</v>
      </c>
      <c r="B3944">
        <v>124</v>
      </c>
    </row>
    <row r="3945" spans="1:2" x14ac:dyDescent="0.25">
      <c r="A3945" t="s">
        <v>4804</v>
      </c>
      <c r="B3945">
        <v>40569</v>
      </c>
    </row>
    <row r="3946" spans="1:2" x14ac:dyDescent="0.25">
      <c r="A3946" t="s">
        <v>4805</v>
      </c>
      <c r="B3946">
        <v>170</v>
      </c>
    </row>
    <row r="3947" spans="1:2" x14ac:dyDescent="0.25">
      <c r="A3947" t="s">
        <v>4806</v>
      </c>
      <c r="B3947">
        <v>16</v>
      </c>
    </row>
    <row r="3948" spans="1:2" x14ac:dyDescent="0.25">
      <c r="A3948" t="s">
        <v>4807</v>
      </c>
      <c r="B3948">
        <v>111</v>
      </c>
    </row>
    <row r="3949" spans="1:2" x14ac:dyDescent="0.25">
      <c r="A3949" t="s">
        <v>4808</v>
      </c>
      <c r="B3949">
        <v>111</v>
      </c>
    </row>
    <row r="3950" spans="1:2" x14ac:dyDescent="0.25">
      <c r="A3950" t="s">
        <v>4809</v>
      </c>
      <c r="B3950">
        <v>-999</v>
      </c>
    </row>
    <row r="3951" spans="1:2" x14ac:dyDescent="0.25">
      <c r="A3951" t="s">
        <v>4810</v>
      </c>
      <c r="B3951">
        <v>111</v>
      </c>
    </row>
    <row r="3952" spans="1:2" x14ac:dyDescent="0.25">
      <c r="A3952" t="s">
        <v>4811</v>
      </c>
      <c r="B3952">
        <v>446</v>
      </c>
    </row>
    <row r="3953" spans="1:2" x14ac:dyDescent="0.25">
      <c r="A3953" t="s">
        <v>4812</v>
      </c>
      <c r="B3953">
        <v>0</v>
      </c>
    </row>
    <row r="3954" spans="1:2" x14ac:dyDescent="0.25">
      <c r="A3954" t="s">
        <v>4813</v>
      </c>
      <c r="B3954">
        <v>3114</v>
      </c>
    </row>
    <row r="3955" spans="1:2" x14ac:dyDescent="0.25">
      <c r="A3955" t="s">
        <v>4814</v>
      </c>
      <c r="B3955">
        <v>1925</v>
      </c>
    </row>
    <row r="3956" spans="1:2" x14ac:dyDescent="0.25">
      <c r="A3956" t="s">
        <v>4815</v>
      </c>
      <c r="B3956">
        <v>44</v>
      </c>
    </row>
    <row r="3957" spans="1:2" x14ac:dyDescent="0.25">
      <c r="A3957" t="s">
        <v>4816</v>
      </c>
      <c r="B3957">
        <v>3</v>
      </c>
    </row>
    <row r="3958" spans="1:2" x14ac:dyDescent="0.25">
      <c r="A3958" t="s">
        <v>4817</v>
      </c>
      <c r="B3958">
        <v>38</v>
      </c>
    </row>
    <row r="3959" spans="1:2" x14ac:dyDescent="0.25">
      <c r="A3959" t="s">
        <v>4818</v>
      </c>
      <c r="B3959">
        <v>191</v>
      </c>
    </row>
    <row r="3960" spans="1:2" x14ac:dyDescent="0.25">
      <c r="A3960" t="s">
        <v>4819</v>
      </c>
      <c r="B3960">
        <v>92</v>
      </c>
    </row>
    <row r="3961" spans="1:2" x14ac:dyDescent="0.25">
      <c r="A3961" t="s">
        <v>4820</v>
      </c>
      <c r="B3961">
        <v>18</v>
      </c>
    </row>
    <row r="3962" spans="1:2" x14ac:dyDescent="0.25">
      <c r="A3962" t="s">
        <v>4821</v>
      </c>
      <c r="B3962">
        <v>35</v>
      </c>
    </row>
    <row r="3963" spans="1:2" x14ac:dyDescent="0.25">
      <c r="A3963" t="s">
        <v>4822</v>
      </c>
      <c r="B3963">
        <v>21</v>
      </c>
    </row>
    <row r="3964" spans="1:2" x14ac:dyDescent="0.25">
      <c r="A3964" t="s">
        <v>4823</v>
      </c>
      <c r="B3964">
        <v>35</v>
      </c>
    </row>
    <row r="3965" spans="1:2" x14ac:dyDescent="0.25">
      <c r="A3965" t="s">
        <v>4824</v>
      </c>
      <c r="B3965">
        <v>1</v>
      </c>
    </row>
    <row r="3966" spans="1:2" x14ac:dyDescent="0.25">
      <c r="A3966" t="s">
        <v>11012</v>
      </c>
      <c r="B3966">
        <v>-999</v>
      </c>
    </row>
    <row r="3967" spans="1:2" x14ac:dyDescent="0.25">
      <c r="A3967" t="s">
        <v>4825</v>
      </c>
      <c r="B3967">
        <v>58</v>
      </c>
    </row>
    <row r="3968" spans="1:2" x14ac:dyDescent="0.25">
      <c r="A3968" t="s">
        <v>4826</v>
      </c>
      <c r="B3968">
        <v>4</v>
      </c>
    </row>
    <row r="3969" spans="1:2" x14ac:dyDescent="0.25">
      <c r="A3969" t="s">
        <v>4827</v>
      </c>
      <c r="B3969">
        <v>80</v>
      </c>
    </row>
    <row r="3970" spans="1:2" x14ac:dyDescent="0.25">
      <c r="A3970" t="s">
        <v>4828</v>
      </c>
      <c r="B3970">
        <v>1</v>
      </c>
    </row>
    <row r="3971" spans="1:2" x14ac:dyDescent="0.25">
      <c r="A3971" t="s">
        <v>4829</v>
      </c>
      <c r="B3971">
        <v>4</v>
      </c>
    </row>
    <row r="3972" spans="1:2" x14ac:dyDescent="0.25">
      <c r="A3972" t="s">
        <v>4830</v>
      </c>
      <c r="B3972">
        <v>1</v>
      </c>
    </row>
    <row r="3973" spans="1:2" x14ac:dyDescent="0.25">
      <c r="A3973" t="s">
        <v>4831</v>
      </c>
      <c r="B3973">
        <v>148</v>
      </c>
    </row>
    <row r="3974" spans="1:2" x14ac:dyDescent="0.25">
      <c r="A3974" t="s">
        <v>4832</v>
      </c>
      <c r="B3974">
        <v>14</v>
      </c>
    </row>
    <row r="3975" spans="1:2" x14ac:dyDescent="0.25">
      <c r="A3975" t="s">
        <v>4833</v>
      </c>
      <c r="B3975">
        <v>11</v>
      </c>
    </row>
    <row r="3976" spans="1:2" x14ac:dyDescent="0.25">
      <c r="A3976" t="s">
        <v>4834</v>
      </c>
      <c r="B3976">
        <v>23</v>
      </c>
    </row>
    <row r="3977" spans="1:2" x14ac:dyDescent="0.25">
      <c r="A3977" t="s">
        <v>4835</v>
      </c>
      <c r="B3977">
        <v>16</v>
      </c>
    </row>
    <row r="3978" spans="1:2" x14ac:dyDescent="0.25">
      <c r="A3978" t="s">
        <v>4836</v>
      </c>
      <c r="B3978">
        <v>9</v>
      </c>
    </row>
    <row r="3979" spans="1:2" x14ac:dyDescent="0.25">
      <c r="A3979" t="s">
        <v>4837</v>
      </c>
      <c r="B3979">
        <v>123</v>
      </c>
    </row>
    <row r="3980" spans="1:2" x14ac:dyDescent="0.25">
      <c r="A3980" t="s">
        <v>4838</v>
      </c>
      <c r="B3980">
        <v>80</v>
      </c>
    </row>
    <row r="3981" spans="1:2" x14ac:dyDescent="0.25">
      <c r="A3981" t="s">
        <v>4839</v>
      </c>
      <c r="B3981">
        <v>62</v>
      </c>
    </row>
    <row r="3982" spans="1:2" x14ac:dyDescent="0.25">
      <c r="A3982" t="s">
        <v>4840</v>
      </c>
      <c r="B3982">
        <v>62</v>
      </c>
    </row>
    <row r="3983" spans="1:2" x14ac:dyDescent="0.25">
      <c r="A3983" t="s">
        <v>4841</v>
      </c>
      <c r="B3983">
        <v>2</v>
      </c>
    </row>
    <row r="3984" spans="1:2" x14ac:dyDescent="0.25">
      <c r="A3984" t="s">
        <v>4842</v>
      </c>
      <c r="B3984">
        <v>3</v>
      </c>
    </row>
    <row r="3985" spans="1:2" x14ac:dyDescent="0.25">
      <c r="A3985" t="s">
        <v>4843</v>
      </c>
      <c r="B3985">
        <v>0</v>
      </c>
    </row>
    <row r="3986" spans="1:2" x14ac:dyDescent="0.25">
      <c r="A3986" t="s">
        <v>4844</v>
      </c>
      <c r="B3986">
        <v>0</v>
      </c>
    </row>
    <row r="3987" spans="1:2" x14ac:dyDescent="0.25">
      <c r="A3987" t="s">
        <v>4845</v>
      </c>
      <c r="B3987">
        <v>0</v>
      </c>
    </row>
    <row r="3988" spans="1:2" x14ac:dyDescent="0.25">
      <c r="A3988" t="s">
        <v>4846</v>
      </c>
      <c r="B3988">
        <v>15</v>
      </c>
    </row>
    <row r="3989" spans="1:2" x14ac:dyDescent="0.25">
      <c r="A3989" t="s">
        <v>4847</v>
      </c>
      <c r="B3989">
        <v>12</v>
      </c>
    </row>
    <row r="3990" spans="1:2" x14ac:dyDescent="0.25">
      <c r="A3990" t="s">
        <v>4848</v>
      </c>
      <c r="B3990">
        <v>1</v>
      </c>
    </row>
    <row r="3991" spans="1:2" x14ac:dyDescent="0.25">
      <c r="A3991" t="s">
        <v>4849</v>
      </c>
      <c r="B3991">
        <v>0</v>
      </c>
    </row>
    <row r="3992" spans="1:2" x14ac:dyDescent="0.25">
      <c r="A3992" t="s">
        <v>4850</v>
      </c>
      <c r="B3992">
        <v>0</v>
      </c>
    </row>
    <row r="3993" spans="1:2" x14ac:dyDescent="0.25">
      <c r="A3993" t="s">
        <v>4851</v>
      </c>
      <c r="B3993">
        <v>0</v>
      </c>
    </row>
    <row r="3994" spans="1:2" x14ac:dyDescent="0.25">
      <c r="A3994" t="s">
        <v>4852</v>
      </c>
      <c r="B3994">
        <v>0</v>
      </c>
    </row>
    <row r="3995" spans="1:2" x14ac:dyDescent="0.25">
      <c r="A3995" t="s">
        <v>4853</v>
      </c>
      <c r="B3995">
        <v>0</v>
      </c>
    </row>
    <row r="3996" spans="1:2" x14ac:dyDescent="0.25">
      <c r="A3996" t="s">
        <v>4854</v>
      </c>
      <c r="B3996">
        <v>0</v>
      </c>
    </row>
    <row r="3997" spans="1:2" x14ac:dyDescent="0.25">
      <c r="A3997" t="s">
        <v>4855</v>
      </c>
      <c r="B3997">
        <v>0</v>
      </c>
    </row>
    <row r="3998" spans="1:2" x14ac:dyDescent="0.25">
      <c r="A3998" t="s">
        <v>4856</v>
      </c>
      <c r="B3998">
        <v>0</v>
      </c>
    </row>
    <row r="3999" spans="1:2" x14ac:dyDescent="0.25">
      <c r="A3999" t="s">
        <v>4857</v>
      </c>
      <c r="B3999">
        <v>29</v>
      </c>
    </row>
    <row r="4000" spans="1:2" x14ac:dyDescent="0.25">
      <c r="A4000" t="s">
        <v>4858</v>
      </c>
      <c r="B4000">
        <v>0</v>
      </c>
    </row>
    <row r="4001" spans="1:2" x14ac:dyDescent="0.25">
      <c r="A4001" t="s">
        <v>4859</v>
      </c>
      <c r="B4001">
        <v>62</v>
      </c>
    </row>
    <row r="4002" spans="1:2" x14ac:dyDescent="0.25">
      <c r="A4002" t="s">
        <v>4860</v>
      </c>
      <c r="B4002">
        <v>57</v>
      </c>
    </row>
    <row r="4003" spans="1:2" x14ac:dyDescent="0.25">
      <c r="A4003" t="s">
        <v>4861</v>
      </c>
      <c r="B4003">
        <v>32</v>
      </c>
    </row>
    <row r="4004" spans="1:2" x14ac:dyDescent="0.25">
      <c r="A4004" t="s">
        <v>4862</v>
      </c>
      <c r="B4004">
        <v>21</v>
      </c>
    </row>
    <row r="4005" spans="1:2" x14ac:dyDescent="0.25">
      <c r="A4005" t="s">
        <v>4863</v>
      </c>
      <c r="B4005">
        <v>4</v>
      </c>
    </row>
    <row r="4006" spans="1:2" x14ac:dyDescent="0.25">
      <c r="A4006" t="s">
        <v>4864</v>
      </c>
      <c r="B4006">
        <v>57</v>
      </c>
    </row>
    <row r="4007" spans="1:2" x14ac:dyDescent="0.25">
      <c r="A4007" t="s">
        <v>4865</v>
      </c>
      <c r="B4007">
        <v>39</v>
      </c>
    </row>
    <row r="4008" spans="1:2" x14ac:dyDescent="0.25">
      <c r="A4008" t="s">
        <v>4866</v>
      </c>
      <c r="B4008">
        <v>0</v>
      </c>
    </row>
    <row r="4009" spans="1:2" x14ac:dyDescent="0.25">
      <c r="A4009" t="s">
        <v>4867</v>
      </c>
      <c r="B4009">
        <v>57</v>
      </c>
    </row>
    <row r="4010" spans="1:2" x14ac:dyDescent="0.25">
      <c r="A4010" t="s">
        <v>4868</v>
      </c>
      <c r="B4010">
        <v>94</v>
      </c>
    </row>
    <row r="4011" spans="1:2" x14ac:dyDescent="0.25">
      <c r="A4011" t="s">
        <v>4869</v>
      </c>
      <c r="B4011">
        <v>9</v>
      </c>
    </row>
    <row r="4012" spans="1:2" x14ac:dyDescent="0.25">
      <c r="A4012" t="s">
        <v>4870</v>
      </c>
      <c r="B4012">
        <v>179</v>
      </c>
    </row>
    <row r="4013" spans="1:2" x14ac:dyDescent="0.25">
      <c r="A4013" t="s">
        <v>4871</v>
      </c>
      <c r="B4013">
        <v>78</v>
      </c>
    </row>
    <row r="4014" spans="1:2" x14ac:dyDescent="0.25">
      <c r="A4014" t="s">
        <v>11013</v>
      </c>
      <c r="B4014">
        <v>-999</v>
      </c>
    </row>
    <row r="4015" spans="1:2" x14ac:dyDescent="0.25">
      <c r="A4015" t="s">
        <v>4872</v>
      </c>
      <c r="B4015">
        <v>4329</v>
      </c>
    </row>
    <row r="4016" spans="1:2" x14ac:dyDescent="0.25">
      <c r="A4016" t="s">
        <v>4873</v>
      </c>
      <c r="B4016">
        <v>2700</v>
      </c>
    </row>
    <row r="4017" spans="1:2" x14ac:dyDescent="0.25">
      <c r="A4017" t="s">
        <v>4874</v>
      </c>
      <c r="B4017">
        <v>3042</v>
      </c>
    </row>
    <row r="4018" spans="1:2" x14ac:dyDescent="0.25">
      <c r="A4018" t="s">
        <v>4875</v>
      </c>
      <c r="B4018">
        <v>-999</v>
      </c>
    </row>
    <row r="4019" spans="1:2" x14ac:dyDescent="0.25">
      <c r="A4019" t="s">
        <v>4876</v>
      </c>
      <c r="B4019">
        <v>154</v>
      </c>
    </row>
    <row r="4020" spans="1:2" x14ac:dyDescent="0.25">
      <c r="A4020" t="s">
        <v>4877</v>
      </c>
      <c r="B4020">
        <v>92</v>
      </c>
    </row>
    <row r="4021" spans="1:2" x14ac:dyDescent="0.25">
      <c r="A4021" t="s">
        <v>4878</v>
      </c>
      <c r="B4021">
        <v>11</v>
      </c>
    </row>
    <row r="4022" spans="1:2" x14ac:dyDescent="0.25">
      <c r="A4022" t="s">
        <v>4879</v>
      </c>
      <c r="B4022">
        <v>547</v>
      </c>
    </row>
    <row r="4023" spans="1:2" x14ac:dyDescent="0.25">
      <c r="A4023" t="s">
        <v>4880</v>
      </c>
      <c r="B4023">
        <v>628</v>
      </c>
    </row>
    <row r="4024" spans="1:2" x14ac:dyDescent="0.25">
      <c r="A4024" t="s">
        <v>4881</v>
      </c>
      <c r="B4024">
        <v>90</v>
      </c>
    </row>
    <row r="4025" spans="1:2" x14ac:dyDescent="0.25">
      <c r="A4025" t="s">
        <v>4882</v>
      </c>
      <c r="B4025">
        <v>1420</v>
      </c>
    </row>
    <row r="4026" spans="1:2" x14ac:dyDescent="0.25">
      <c r="A4026" t="s">
        <v>4883</v>
      </c>
      <c r="B4026">
        <v>76</v>
      </c>
    </row>
    <row r="4027" spans="1:2" x14ac:dyDescent="0.25">
      <c r="A4027" t="s">
        <v>4884</v>
      </c>
      <c r="B4027">
        <v>34</v>
      </c>
    </row>
    <row r="4028" spans="1:2" x14ac:dyDescent="0.25">
      <c r="A4028" t="s">
        <v>4885</v>
      </c>
      <c r="B4028">
        <v>454</v>
      </c>
    </row>
    <row r="4029" spans="1:2" x14ac:dyDescent="0.25">
      <c r="A4029" t="s">
        <v>4886</v>
      </c>
      <c r="B4029">
        <v>1</v>
      </c>
    </row>
    <row r="4030" spans="1:2" x14ac:dyDescent="0.25">
      <c r="A4030" t="s">
        <v>4887</v>
      </c>
      <c r="B4030">
        <v>26</v>
      </c>
    </row>
    <row r="4031" spans="1:2" x14ac:dyDescent="0.25">
      <c r="A4031" t="s">
        <v>4888</v>
      </c>
      <c r="B4031">
        <v>0</v>
      </c>
    </row>
    <row r="4032" spans="1:2" x14ac:dyDescent="0.25">
      <c r="A4032" t="s">
        <v>4889</v>
      </c>
      <c r="B4032">
        <v>6</v>
      </c>
    </row>
    <row r="4033" spans="1:2" x14ac:dyDescent="0.25">
      <c r="A4033" t="s">
        <v>4890</v>
      </c>
      <c r="B4033">
        <v>1</v>
      </c>
    </row>
    <row r="4034" spans="1:2" x14ac:dyDescent="0.25">
      <c r="A4034" t="s">
        <v>4891</v>
      </c>
      <c r="B4034">
        <v>623</v>
      </c>
    </row>
    <row r="4035" spans="1:2" x14ac:dyDescent="0.25">
      <c r="A4035" t="s">
        <v>4892</v>
      </c>
      <c r="B4035">
        <v>166</v>
      </c>
    </row>
    <row r="4036" spans="1:2" x14ac:dyDescent="0.25">
      <c r="A4036" t="s">
        <v>4893</v>
      </c>
      <c r="B4036">
        <v>4329</v>
      </c>
    </row>
    <row r="4037" spans="1:2" x14ac:dyDescent="0.25">
      <c r="A4037" t="s">
        <v>4894</v>
      </c>
      <c r="B4037">
        <v>28</v>
      </c>
    </row>
    <row r="4038" spans="1:2" x14ac:dyDescent="0.25">
      <c r="A4038" t="s">
        <v>4895</v>
      </c>
      <c r="B4038">
        <v>7</v>
      </c>
    </row>
    <row r="4039" spans="1:2" x14ac:dyDescent="0.25">
      <c r="A4039" t="s">
        <v>4896</v>
      </c>
      <c r="B4039">
        <v>828</v>
      </c>
    </row>
    <row r="4040" spans="1:2" x14ac:dyDescent="0.25">
      <c r="A4040" t="s">
        <v>4897</v>
      </c>
      <c r="B4040">
        <v>828</v>
      </c>
    </row>
    <row r="4041" spans="1:2" x14ac:dyDescent="0.25">
      <c r="A4041" t="s">
        <v>4898</v>
      </c>
      <c r="B4041">
        <v>249</v>
      </c>
    </row>
    <row r="4042" spans="1:2" x14ac:dyDescent="0.25">
      <c r="A4042" t="s">
        <v>4899</v>
      </c>
      <c r="B4042">
        <v>448</v>
      </c>
    </row>
    <row r="4043" spans="1:2" x14ac:dyDescent="0.25">
      <c r="A4043" t="s">
        <v>4900</v>
      </c>
      <c r="B4043">
        <v>26</v>
      </c>
    </row>
    <row r="4044" spans="1:2" x14ac:dyDescent="0.25">
      <c r="A4044" t="s">
        <v>4901</v>
      </c>
      <c r="B4044">
        <v>723</v>
      </c>
    </row>
    <row r="4045" spans="1:2" x14ac:dyDescent="0.25">
      <c r="A4045" t="s">
        <v>4902</v>
      </c>
      <c r="B4045">
        <v>798</v>
      </c>
    </row>
    <row r="4046" spans="1:2" x14ac:dyDescent="0.25">
      <c r="A4046" t="s">
        <v>4903</v>
      </c>
      <c r="B4046">
        <v>759</v>
      </c>
    </row>
    <row r="4047" spans="1:2" x14ac:dyDescent="0.25">
      <c r="A4047" t="s">
        <v>4904</v>
      </c>
      <c r="B4047">
        <v>310</v>
      </c>
    </row>
    <row r="4048" spans="1:2" x14ac:dyDescent="0.25">
      <c r="A4048" t="s">
        <v>4905</v>
      </c>
      <c r="B4048">
        <v>0</v>
      </c>
    </row>
    <row r="4049" spans="1:2" x14ac:dyDescent="0.25">
      <c r="A4049" t="s">
        <v>4906</v>
      </c>
      <c r="B4049">
        <v>825</v>
      </c>
    </row>
    <row r="4050" spans="1:2" x14ac:dyDescent="0.25">
      <c r="A4050" t="s">
        <v>4907</v>
      </c>
      <c r="B4050">
        <v>0</v>
      </c>
    </row>
    <row r="4051" spans="1:2" x14ac:dyDescent="0.25">
      <c r="A4051" t="s">
        <v>4908</v>
      </c>
      <c r="B4051">
        <v>108</v>
      </c>
    </row>
    <row r="4052" spans="1:2" x14ac:dyDescent="0.25">
      <c r="A4052" t="s">
        <v>4909</v>
      </c>
      <c r="B4052">
        <v>37</v>
      </c>
    </row>
    <row r="4053" spans="1:2" x14ac:dyDescent="0.25">
      <c r="A4053" t="s">
        <v>4910</v>
      </c>
      <c r="B4053">
        <v>721</v>
      </c>
    </row>
    <row r="4054" spans="1:2" x14ac:dyDescent="0.25">
      <c r="A4054" t="s">
        <v>4911</v>
      </c>
      <c r="B4054">
        <v>-999</v>
      </c>
    </row>
    <row r="4055" spans="1:2" x14ac:dyDescent="0.25">
      <c r="A4055" t="s">
        <v>4912</v>
      </c>
      <c r="B4055">
        <v>-999</v>
      </c>
    </row>
    <row r="4056" spans="1:2" x14ac:dyDescent="0.25">
      <c r="A4056" t="s">
        <v>4913</v>
      </c>
      <c r="B4056">
        <v>-999</v>
      </c>
    </row>
    <row r="4057" spans="1:2" x14ac:dyDescent="0.25">
      <c r="A4057" t="s">
        <v>4914</v>
      </c>
      <c r="B4057">
        <v>-999</v>
      </c>
    </row>
    <row r="4058" spans="1:2" x14ac:dyDescent="0.25">
      <c r="A4058" t="s">
        <v>4915</v>
      </c>
      <c r="B4058">
        <v>-999</v>
      </c>
    </row>
    <row r="4059" spans="1:2" x14ac:dyDescent="0.25">
      <c r="A4059" t="s">
        <v>4916</v>
      </c>
      <c r="B4059">
        <v>515</v>
      </c>
    </row>
    <row r="4060" spans="1:2" x14ac:dyDescent="0.25">
      <c r="A4060" t="s">
        <v>4917</v>
      </c>
      <c r="B4060">
        <v>48</v>
      </c>
    </row>
    <row r="4061" spans="1:2" x14ac:dyDescent="0.25">
      <c r="A4061" t="s">
        <v>11014</v>
      </c>
      <c r="B4061">
        <v>-999</v>
      </c>
    </row>
    <row r="4062" spans="1:2" x14ac:dyDescent="0.25">
      <c r="A4062" t="s">
        <v>4918</v>
      </c>
      <c r="B4062">
        <v>1222</v>
      </c>
    </row>
    <row r="4063" spans="1:2" x14ac:dyDescent="0.25">
      <c r="A4063" t="s">
        <v>4919</v>
      </c>
      <c r="B4063">
        <v>277</v>
      </c>
    </row>
    <row r="4064" spans="1:2" x14ac:dyDescent="0.25">
      <c r="A4064" t="s">
        <v>4920</v>
      </c>
      <c r="B4064">
        <v>541</v>
      </c>
    </row>
    <row r="4065" spans="1:2" x14ac:dyDescent="0.25">
      <c r="A4065" t="s">
        <v>4921</v>
      </c>
      <c r="B4065">
        <v>404</v>
      </c>
    </row>
    <row r="4066" spans="1:2" x14ac:dyDescent="0.25">
      <c r="A4066" t="s">
        <v>4922</v>
      </c>
      <c r="B4066">
        <v>-999</v>
      </c>
    </row>
    <row r="4067" spans="1:2" x14ac:dyDescent="0.25">
      <c r="A4067" t="s">
        <v>4923</v>
      </c>
      <c r="B4067">
        <v>1222</v>
      </c>
    </row>
    <row r="4068" spans="1:2" x14ac:dyDescent="0.25">
      <c r="A4068" t="s">
        <v>4924</v>
      </c>
      <c r="B4068">
        <v>261</v>
      </c>
    </row>
    <row r="4069" spans="1:2" x14ac:dyDescent="0.25">
      <c r="A4069" t="s">
        <v>4925</v>
      </c>
      <c r="B4069">
        <v>540</v>
      </c>
    </row>
    <row r="4070" spans="1:2" x14ac:dyDescent="0.25">
      <c r="A4070" t="s">
        <v>4926</v>
      </c>
      <c r="B4070">
        <v>272</v>
      </c>
    </row>
    <row r="4071" spans="1:2" x14ac:dyDescent="0.25">
      <c r="A4071" t="s">
        <v>4927</v>
      </c>
      <c r="B4071">
        <v>-999</v>
      </c>
    </row>
    <row r="4072" spans="1:2" x14ac:dyDescent="0.25">
      <c r="A4072" t="s">
        <v>4928</v>
      </c>
      <c r="B4072">
        <v>1073</v>
      </c>
    </row>
    <row r="4073" spans="1:2" x14ac:dyDescent="0.25">
      <c r="A4073" t="s">
        <v>4929</v>
      </c>
      <c r="B4073">
        <v>-999</v>
      </c>
    </row>
    <row r="4074" spans="1:2" x14ac:dyDescent="0.25">
      <c r="A4074" t="s">
        <v>4930</v>
      </c>
      <c r="B4074">
        <v>618</v>
      </c>
    </row>
    <row r="4075" spans="1:2" x14ac:dyDescent="0.25">
      <c r="A4075" t="s">
        <v>4931</v>
      </c>
      <c r="B4075">
        <v>453</v>
      </c>
    </row>
    <row r="4076" spans="1:2" x14ac:dyDescent="0.25">
      <c r="A4076" t="s">
        <v>4932</v>
      </c>
      <c r="B4076">
        <v>113</v>
      </c>
    </row>
    <row r="4077" spans="1:2" x14ac:dyDescent="0.25">
      <c r="A4077" t="s">
        <v>4933</v>
      </c>
      <c r="B4077">
        <v>10</v>
      </c>
    </row>
    <row r="4078" spans="1:2" x14ac:dyDescent="0.25">
      <c r="A4078" t="s">
        <v>4934</v>
      </c>
      <c r="B4078">
        <v>7</v>
      </c>
    </row>
    <row r="4079" spans="1:2" x14ac:dyDescent="0.25">
      <c r="A4079" t="s">
        <v>4935</v>
      </c>
      <c r="B4079">
        <v>14</v>
      </c>
    </row>
    <row r="4080" spans="1:2" x14ac:dyDescent="0.25">
      <c r="A4080" t="s">
        <v>4936</v>
      </c>
      <c r="B4080">
        <v>12</v>
      </c>
    </row>
    <row r="4081" spans="1:2" x14ac:dyDescent="0.25">
      <c r="A4081" t="s">
        <v>4937</v>
      </c>
      <c r="B4081">
        <v>5</v>
      </c>
    </row>
    <row r="4082" spans="1:2" x14ac:dyDescent="0.25">
      <c r="A4082" t="s">
        <v>4938</v>
      </c>
      <c r="B4082">
        <v>48</v>
      </c>
    </row>
    <row r="4083" spans="1:2" x14ac:dyDescent="0.25">
      <c r="A4083" t="s">
        <v>4939</v>
      </c>
      <c r="B4083">
        <v>3</v>
      </c>
    </row>
    <row r="4084" spans="1:2" x14ac:dyDescent="0.25">
      <c r="A4084" t="s">
        <v>4940</v>
      </c>
      <c r="B4084">
        <v>2</v>
      </c>
    </row>
    <row r="4085" spans="1:2" x14ac:dyDescent="0.25">
      <c r="A4085" t="s">
        <v>4941</v>
      </c>
      <c r="B4085">
        <v>6</v>
      </c>
    </row>
    <row r="4086" spans="1:2" x14ac:dyDescent="0.25">
      <c r="A4086" t="s">
        <v>4942</v>
      </c>
      <c r="B4086">
        <v>2</v>
      </c>
    </row>
    <row r="4087" spans="1:2" x14ac:dyDescent="0.25">
      <c r="A4087" t="s">
        <v>4943</v>
      </c>
      <c r="B4087">
        <v>0</v>
      </c>
    </row>
    <row r="4088" spans="1:2" x14ac:dyDescent="0.25">
      <c r="A4088" t="s">
        <v>4944</v>
      </c>
      <c r="B4088">
        <v>13</v>
      </c>
    </row>
    <row r="4089" spans="1:2" x14ac:dyDescent="0.25">
      <c r="A4089" t="s">
        <v>4945</v>
      </c>
      <c r="B4089">
        <v>1</v>
      </c>
    </row>
    <row r="4090" spans="1:2" x14ac:dyDescent="0.25">
      <c r="A4090" t="s">
        <v>4946</v>
      </c>
      <c r="B4090">
        <v>0</v>
      </c>
    </row>
    <row r="4091" spans="1:2" x14ac:dyDescent="0.25">
      <c r="A4091" t="s">
        <v>4947</v>
      </c>
      <c r="B4091">
        <v>1</v>
      </c>
    </row>
    <row r="4092" spans="1:2" x14ac:dyDescent="0.25">
      <c r="A4092" t="s">
        <v>4948</v>
      </c>
      <c r="B4092">
        <v>2</v>
      </c>
    </row>
    <row r="4093" spans="1:2" x14ac:dyDescent="0.25">
      <c r="A4093" t="s">
        <v>4949</v>
      </c>
      <c r="B4093">
        <v>1</v>
      </c>
    </row>
    <row r="4094" spans="1:2" x14ac:dyDescent="0.25">
      <c r="A4094" t="s">
        <v>4950</v>
      </c>
      <c r="B4094">
        <v>5</v>
      </c>
    </row>
    <row r="4095" spans="1:2" x14ac:dyDescent="0.25">
      <c r="A4095" t="s">
        <v>4951</v>
      </c>
      <c r="B4095">
        <v>6</v>
      </c>
    </row>
    <row r="4096" spans="1:2" x14ac:dyDescent="0.25">
      <c r="A4096" t="s">
        <v>4952</v>
      </c>
      <c r="B4096">
        <v>8</v>
      </c>
    </row>
    <row r="4097" spans="1:2" x14ac:dyDescent="0.25">
      <c r="A4097" t="s">
        <v>4953</v>
      </c>
      <c r="B4097">
        <v>12</v>
      </c>
    </row>
    <row r="4098" spans="1:2" x14ac:dyDescent="0.25">
      <c r="A4098" t="s">
        <v>4954</v>
      </c>
      <c r="B4098">
        <v>14</v>
      </c>
    </row>
    <row r="4099" spans="1:2" x14ac:dyDescent="0.25">
      <c r="A4099" t="s">
        <v>4955</v>
      </c>
      <c r="B4099">
        <v>2</v>
      </c>
    </row>
    <row r="4100" spans="1:2" x14ac:dyDescent="0.25">
      <c r="A4100" t="s">
        <v>4956</v>
      </c>
      <c r="B4100">
        <v>42</v>
      </c>
    </row>
    <row r="4101" spans="1:2" x14ac:dyDescent="0.25">
      <c r="A4101" t="s">
        <v>4957</v>
      </c>
      <c r="B4101">
        <v>0</v>
      </c>
    </row>
    <row r="4102" spans="1:2" x14ac:dyDescent="0.25">
      <c r="A4102" t="s">
        <v>4958</v>
      </c>
      <c r="B4102">
        <v>0</v>
      </c>
    </row>
    <row r="4103" spans="1:2" x14ac:dyDescent="0.25">
      <c r="A4103" t="s">
        <v>4959</v>
      </c>
      <c r="B4103">
        <v>0</v>
      </c>
    </row>
    <row r="4104" spans="1:2" x14ac:dyDescent="0.25">
      <c r="A4104" t="s">
        <v>4960</v>
      </c>
      <c r="B4104">
        <v>0</v>
      </c>
    </row>
    <row r="4105" spans="1:2" x14ac:dyDescent="0.25">
      <c r="A4105" t="s">
        <v>4961</v>
      </c>
      <c r="B4105">
        <v>0</v>
      </c>
    </row>
    <row r="4106" spans="1:2" x14ac:dyDescent="0.25">
      <c r="A4106" t="s">
        <v>4962</v>
      </c>
      <c r="B4106">
        <v>0</v>
      </c>
    </row>
    <row r="4107" spans="1:2" x14ac:dyDescent="0.25">
      <c r="A4107" t="s">
        <v>4963</v>
      </c>
      <c r="B4107">
        <v>0</v>
      </c>
    </row>
    <row r="4108" spans="1:2" x14ac:dyDescent="0.25">
      <c r="A4108" t="s">
        <v>4964</v>
      </c>
      <c r="B4108">
        <v>0</v>
      </c>
    </row>
    <row r="4109" spans="1:2" x14ac:dyDescent="0.25">
      <c r="A4109" t="s">
        <v>4965</v>
      </c>
      <c r="B4109">
        <v>0</v>
      </c>
    </row>
    <row r="4110" spans="1:2" x14ac:dyDescent="0.25">
      <c r="A4110" t="s">
        <v>4966</v>
      </c>
      <c r="B4110">
        <v>0</v>
      </c>
    </row>
    <row r="4111" spans="1:2" x14ac:dyDescent="0.25">
      <c r="A4111" t="s">
        <v>4967</v>
      </c>
      <c r="B4111">
        <v>0</v>
      </c>
    </row>
    <row r="4112" spans="1:2" x14ac:dyDescent="0.25">
      <c r="A4112" t="s">
        <v>4968</v>
      </c>
      <c r="B4112">
        <v>0</v>
      </c>
    </row>
    <row r="4113" spans="1:2" x14ac:dyDescent="0.25">
      <c r="A4113" t="s">
        <v>4969</v>
      </c>
      <c r="B4113">
        <v>0</v>
      </c>
    </row>
    <row r="4114" spans="1:2" x14ac:dyDescent="0.25">
      <c r="A4114" t="s">
        <v>4970</v>
      </c>
      <c r="B4114">
        <v>0</v>
      </c>
    </row>
    <row r="4115" spans="1:2" x14ac:dyDescent="0.25">
      <c r="A4115" t="s">
        <v>4971</v>
      </c>
      <c r="B4115">
        <v>0</v>
      </c>
    </row>
    <row r="4116" spans="1:2" x14ac:dyDescent="0.25">
      <c r="A4116" t="s">
        <v>4972</v>
      </c>
      <c r="B4116">
        <v>0</v>
      </c>
    </row>
    <row r="4117" spans="1:2" x14ac:dyDescent="0.25">
      <c r="A4117" t="s">
        <v>4973</v>
      </c>
      <c r="B4117">
        <v>0</v>
      </c>
    </row>
    <row r="4118" spans="1:2" x14ac:dyDescent="0.25">
      <c r="A4118" t="s">
        <v>4974</v>
      </c>
      <c r="B4118">
        <v>0</v>
      </c>
    </row>
    <row r="4119" spans="1:2" x14ac:dyDescent="0.25">
      <c r="A4119" t="s">
        <v>4975</v>
      </c>
      <c r="B4119">
        <v>0</v>
      </c>
    </row>
    <row r="4120" spans="1:2" x14ac:dyDescent="0.25">
      <c r="A4120" t="s">
        <v>4976</v>
      </c>
      <c r="B4120">
        <v>0</v>
      </c>
    </row>
    <row r="4121" spans="1:2" x14ac:dyDescent="0.25">
      <c r="A4121" t="s">
        <v>4977</v>
      </c>
      <c r="B4121">
        <v>0</v>
      </c>
    </row>
    <row r="4122" spans="1:2" x14ac:dyDescent="0.25">
      <c r="A4122" t="s">
        <v>4978</v>
      </c>
      <c r="B4122">
        <v>0</v>
      </c>
    </row>
    <row r="4123" spans="1:2" x14ac:dyDescent="0.25">
      <c r="A4123" t="s">
        <v>4979</v>
      </c>
      <c r="B4123">
        <v>0</v>
      </c>
    </row>
    <row r="4124" spans="1:2" x14ac:dyDescent="0.25">
      <c r="A4124" t="s">
        <v>4980</v>
      </c>
      <c r="B4124">
        <v>0</v>
      </c>
    </row>
    <row r="4125" spans="1:2" x14ac:dyDescent="0.25">
      <c r="A4125" t="s">
        <v>4981</v>
      </c>
      <c r="B4125">
        <v>0</v>
      </c>
    </row>
    <row r="4126" spans="1:2" x14ac:dyDescent="0.25">
      <c r="A4126" t="s">
        <v>4982</v>
      </c>
      <c r="B4126">
        <v>0</v>
      </c>
    </row>
    <row r="4127" spans="1:2" x14ac:dyDescent="0.25">
      <c r="A4127" t="s">
        <v>4983</v>
      </c>
      <c r="B4127">
        <v>0</v>
      </c>
    </row>
    <row r="4128" spans="1:2" x14ac:dyDescent="0.25">
      <c r="A4128" t="s">
        <v>4984</v>
      </c>
      <c r="B4128">
        <v>0</v>
      </c>
    </row>
    <row r="4129" spans="1:2" x14ac:dyDescent="0.25">
      <c r="A4129" t="s">
        <v>4985</v>
      </c>
      <c r="B4129">
        <v>0</v>
      </c>
    </row>
    <row r="4130" spans="1:2" x14ac:dyDescent="0.25">
      <c r="A4130" t="s">
        <v>4986</v>
      </c>
      <c r="B4130">
        <v>0</v>
      </c>
    </row>
    <row r="4131" spans="1:2" x14ac:dyDescent="0.25">
      <c r="A4131" t="s">
        <v>4987</v>
      </c>
      <c r="B4131">
        <v>20</v>
      </c>
    </row>
    <row r="4132" spans="1:2" x14ac:dyDescent="0.25">
      <c r="A4132" t="s">
        <v>4988</v>
      </c>
      <c r="B4132">
        <v>17</v>
      </c>
    </row>
    <row r="4133" spans="1:2" x14ac:dyDescent="0.25">
      <c r="A4133" t="s">
        <v>4989</v>
      </c>
      <c r="B4133">
        <v>33</v>
      </c>
    </row>
    <row r="4134" spans="1:2" x14ac:dyDescent="0.25">
      <c r="A4134" t="s">
        <v>4990</v>
      </c>
      <c r="B4134">
        <v>30</v>
      </c>
    </row>
    <row r="4135" spans="1:2" x14ac:dyDescent="0.25">
      <c r="A4135" t="s">
        <v>4991</v>
      </c>
      <c r="B4135">
        <v>8</v>
      </c>
    </row>
    <row r="4136" spans="1:2" x14ac:dyDescent="0.25">
      <c r="A4136" t="s">
        <v>4992</v>
      </c>
      <c r="B4136">
        <v>108</v>
      </c>
    </row>
    <row r="4137" spans="1:2" x14ac:dyDescent="0.25">
      <c r="A4137" t="s">
        <v>4993</v>
      </c>
      <c r="B4137">
        <v>3</v>
      </c>
    </row>
    <row r="4138" spans="1:2" x14ac:dyDescent="0.25">
      <c r="A4138" t="s">
        <v>4994</v>
      </c>
      <c r="B4138">
        <v>2</v>
      </c>
    </row>
    <row r="4139" spans="1:2" x14ac:dyDescent="0.25">
      <c r="A4139" t="s">
        <v>4995</v>
      </c>
      <c r="B4139">
        <v>6</v>
      </c>
    </row>
    <row r="4140" spans="1:2" x14ac:dyDescent="0.25">
      <c r="A4140" t="s">
        <v>4996</v>
      </c>
      <c r="B4140">
        <v>46</v>
      </c>
    </row>
    <row r="4141" spans="1:2" x14ac:dyDescent="0.25">
      <c r="A4141" t="s">
        <v>4997</v>
      </c>
      <c r="B4141">
        <v>60</v>
      </c>
    </row>
    <row r="4142" spans="1:2" x14ac:dyDescent="0.25">
      <c r="A4142" t="s">
        <v>4998</v>
      </c>
      <c r="B4142">
        <v>78</v>
      </c>
    </row>
    <row r="4143" spans="1:2" x14ac:dyDescent="0.25">
      <c r="A4143" t="s">
        <v>4999</v>
      </c>
      <c r="B4143">
        <v>72</v>
      </c>
    </row>
    <row r="4144" spans="1:2" x14ac:dyDescent="0.25">
      <c r="A4144" t="s">
        <v>5000</v>
      </c>
      <c r="B4144">
        <v>2115</v>
      </c>
    </row>
    <row r="4145" spans="1:2" x14ac:dyDescent="0.25">
      <c r="A4145" t="s">
        <v>5001</v>
      </c>
      <c r="B4145">
        <v>1408</v>
      </c>
    </row>
    <row r="4146" spans="1:2" x14ac:dyDescent="0.25">
      <c r="A4146" t="s">
        <v>5002</v>
      </c>
      <c r="B4146">
        <v>6</v>
      </c>
    </row>
    <row r="4147" spans="1:2" x14ac:dyDescent="0.25">
      <c r="A4147" t="s">
        <v>5003</v>
      </c>
      <c r="B4147">
        <v>6</v>
      </c>
    </row>
    <row r="4148" spans="1:2" x14ac:dyDescent="0.25">
      <c r="A4148" t="s">
        <v>11015</v>
      </c>
      <c r="B4148">
        <v>-999</v>
      </c>
    </row>
    <row r="4149" spans="1:2" x14ac:dyDescent="0.25">
      <c r="A4149" t="s">
        <v>11016</v>
      </c>
      <c r="B4149">
        <v>-999</v>
      </c>
    </row>
    <row r="4150" spans="1:2" x14ac:dyDescent="0.25">
      <c r="A4150" t="s">
        <v>5004</v>
      </c>
      <c r="B4150">
        <v>-999</v>
      </c>
    </row>
    <row r="4151" spans="1:2" x14ac:dyDescent="0.25">
      <c r="A4151" t="s">
        <v>5005</v>
      </c>
      <c r="B4151">
        <v>-999</v>
      </c>
    </row>
    <row r="4152" spans="1:2" x14ac:dyDescent="0.25">
      <c r="A4152" t="s">
        <v>5006</v>
      </c>
      <c r="B4152">
        <v>-999</v>
      </c>
    </row>
    <row r="4153" spans="1:2" x14ac:dyDescent="0.25">
      <c r="A4153" t="s">
        <v>5007</v>
      </c>
      <c r="B4153">
        <v>-999</v>
      </c>
    </row>
    <row r="4154" spans="1:2" x14ac:dyDescent="0.25">
      <c r="A4154" t="s">
        <v>5008</v>
      </c>
      <c r="B4154">
        <v>-999</v>
      </c>
    </row>
    <row r="4155" spans="1:2" x14ac:dyDescent="0.25">
      <c r="A4155" t="s">
        <v>5009</v>
      </c>
      <c r="B4155">
        <v>49872</v>
      </c>
    </row>
    <row r="4156" spans="1:2" x14ac:dyDescent="0.25">
      <c r="A4156" t="s">
        <v>5010</v>
      </c>
      <c r="B4156">
        <v>165</v>
      </c>
    </row>
    <row r="4157" spans="1:2" x14ac:dyDescent="0.25">
      <c r="A4157" t="s">
        <v>5011</v>
      </c>
      <c r="B4157">
        <v>13</v>
      </c>
    </row>
    <row r="4158" spans="1:2" x14ac:dyDescent="0.25">
      <c r="A4158" t="s">
        <v>5012</v>
      </c>
      <c r="B4158">
        <v>47</v>
      </c>
    </row>
    <row r="4159" spans="1:2" x14ac:dyDescent="0.25">
      <c r="A4159" t="s">
        <v>5013</v>
      </c>
      <c r="B4159">
        <v>48</v>
      </c>
    </row>
    <row r="4160" spans="1:2" x14ac:dyDescent="0.25">
      <c r="A4160" t="s">
        <v>5014</v>
      </c>
      <c r="B4160">
        <v>-999</v>
      </c>
    </row>
    <row r="4161" spans="1:2" x14ac:dyDescent="0.25">
      <c r="A4161" t="s">
        <v>5015</v>
      </c>
      <c r="B4161">
        <v>36</v>
      </c>
    </row>
    <row r="4162" spans="1:2" x14ac:dyDescent="0.25">
      <c r="A4162" t="s">
        <v>5016</v>
      </c>
      <c r="B4162">
        <v>213</v>
      </c>
    </row>
    <row r="4163" spans="1:2" x14ac:dyDescent="0.25">
      <c r="A4163" t="s">
        <v>5017</v>
      </c>
      <c r="B4163">
        <v>0</v>
      </c>
    </row>
    <row r="4164" spans="1:2" x14ac:dyDescent="0.25">
      <c r="A4164" t="s">
        <v>5018</v>
      </c>
      <c r="B4164">
        <v>-999</v>
      </c>
    </row>
    <row r="4165" spans="1:2" x14ac:dyDescent="0.25">
      <c r="A4165" t="s">
        <v>5019</v>
      </c>
      <c r="B4165">
        <v>-999</v>
      </c>
    </row>
    <row r="4166" spans="1:2" x14ac:dyDescent="0.25">
      <c r="A4166" t="s">
        <v>5020</v>
      </c>
      <c r="B4166">
        <v>9</v>
      </c>
    </row>
    <row r="4167" spans="1:2" x14ac:dyDescent="0.25">
      <c r="A4167" t="s">
        <v>5021</v>
      </c>
      <c r="B4167">
        <v>15</v>
      </c>
    </row>
    <row r="4168" spans="1:2" x14ac:dyDescent="0.25">
      <c r="A4168" t="s">
        <v>5022</v>
      </c>
      <c r="B4168">
        <v>18</v>
      </c>
    </row>
    <row r="4169" spans="1:2" x14ac:dyDescent="0.25">
      <c r="A4169" t="s">
        <v>5023</v>
      </c>
      <c r="B4169">
        <v>111</v>
      </c>
    </row>
    <row r="4170" spans="1:2" x14ac:dyDescent="0.25">
      <c r="A4170" t="s">
        <v>5024</v>
      </c>
      <c r="B4170">
        <v>68</v>
      </c>
    </row>
    <row r="4171" spans="1:2" x14ac:dyDescent="0.25">
      <c r="A4171" t="s">
        <v>5025</v>
      </c>
      <c r="B4171">
        <v>29</v>
      </c>
    </row>
    <row r="4172" spans="1:2" x14ac:dyDescent="0.25">
      <c r="A4172" t="s">
        <v>5026</v>
      </c>
      <c r="B4172">
        <v>16</v>
      </c>
    </row>
    <row r="4173" spans="1:2" x14ac:dyDescent="0.25">
      <c r="A4173" t="s">
        <v>5027</v>
      </c>
      <c r="B4173">
        <v>-999</v>
      </c>
    </row>
    <row r="4174" spans="1:2" x14ac:dyDescent="0.25">
      <c r="A4174" t="s">
        <v>5028</v>
      </c>
      <c r="B4174">
        <v>0</v>
      </c>
    </row>
    <row r="4175" spans="1:2" x14ac:dyDescent="0.25">
      <c r="A4175" t="s">
        <v>5029</v>
      </c>
      <c r="B4175">
        <v>4</v>
      </c>
    </row>
    <row r="4176" spans="1:2" x14ac:dyDescent="0.25">
      <c r="A4176" t="s">
        <v>11017</v>
      </c>
      <c r="B4176">
        <v>-999</v>
      </c>
    </row>
    <row r="4177" spans="1:2" x14ac:dyDescent="0.25">
      <c r="A4177" t="s">
        <v>5030</v>
      </c>
      <c r="B4177">
        <v>26</v>
      </c>
    </row>
    <row r="4178" spans="1:2" x14ac:dyDescent="0.25">
      <c r="A4178" t="s">
        <v>5031</v>
      </c>
      <c r="B4178">
        <v>0</v>
      </c>
    </row>
    <row r="4179" spans="1:2" x14ac:dyDescent="0.25">
      <c r="A4179" t="s">
        <v>5032</v>
      </c>
      <c r="B4179">
        <v>33</v>
      </c>
    </row>
    <row r="4180" spans="1:2" x14ac:dyDescent="0.25">
      <c r="A4180" t="s">
        <v>5033</v>
      </c>
      <c r="B4180">
        <v>5</v>
      </c>
    </row>
    <row r="4181" spans="1:2" x14ac:dyDescent="0.25">
      <c r="A4181" t="s">
        <v>5034</v>
      </c>
      <c r="B4181">
        <v>-999</v>
      </c>
    </row>
    <row r="4182" spans="1:2" x14ac:dyDescent="0.25">
      <c r="A4182" t="s">
        <v>5035</v>
      </c>
      <c r="B4182">
        <v>-999</v>
      </c>
    </row>
    <row r="4183" spans="1:2" x14ac:dyDescent="0.25">
      <c r="A4183" t="s">
        <v>5036</v>
      </c>
      <c r="B4183">
        <v>64</v>
      </c>
    </row>
    <row r="4184" spans="1:2" x14ac:dyDescent="0.25">
      <c r="A4184" t="s">
        <v>5037</v>
      </c>
      <c r="B4184">
        <v>-999</v>
      </c>
    </row>
    <row r="4185" spans="1:2" x14ac:dyDescent="0.25">
      <c r="A4185" t="s">
        <v>5038</v>
      </c>
      <c r="B4185">
        <v>-999</v>
      </c>
    </row>
    <row r="4186" spans="1:2" x14ac:dyDescent="0.25">
      <c r="A4186" t="s">
        <v>5039</v>
      </c>
      <c r="B4186">
        <v>4</v>
      </c>
    </row>
    <row r="4187" spans="1:2" x14ac:dyDescent="0.25">
      <c r="A4187" t="s">
        <v>5040</v>
      </c>
      <c r="B4187">
        <v>13</v>
      </c>
    </row>
    <row r="4188" spans="1:2" x14ac:dyDescent="0.25">
      <c r="A4188" t="s">
        <v>5041</v>
      </c>
      <c r="B4188">
        <v>3</v>
      </c>
    </row>
    <row r="4189" spans="1:2" x14ac:dyDescent="0.25">
      <c r="A4189" t="s">
        <v>5042</v>
      </c>
      <c r="B4189">
        <v>-999</v>
      </c>
    </row>
    <row r="4190" spans="1:2" x14ac:dyDescent="0.25">
      <c r="A4190" t="s">
        <v>5043</v>
      </c>
      <c r="B4190">
        <v>-999</v>
      </c>
    </row>
    <row r="4191" spans="1:2" x14ac:dyDescent="0.25">
      <c r="A4191" t="s">
        <v>5044</v>
      </c>
      <c r="B4191">
        <v>143</v>
      </c>
    </row>
    <row r="4192" spans="1:2" x14ac:dyDescent="0.25">
      <c r="A4192" t="s">
        <v>5045</v>
      </c>
      <c r="B4192">
        <v>61</v>
      </c>
    </row>
    <row r="4193" spans="1:2" x14ac:dyDescent="0.25">
      <c r="A4193" t="s">
        <v>5046</v>
      </c>
      <c r="B4193">
        <v>-999</v>
      </c>
    </row>
    <row r="4194" spans="1:2" x14ac:dyDescent="0.25">
      <c r="A4194" t="s">
        <v>5047</v>
      </c>
      <c r="B4194">
        <v>6</v>
      </c>
    </row>
    <row r="4195" spans="1:2" x14ac:dyDescent="0.25">
      <c r="A4195" t="s">
        <v>5048</v>
      </c>
      <c r="B4195">
        <v>2</v>
      </c>
    </row>
    <row r="4196" spans="1:2" x14ac:dyDescent="0.25">
      <c r="A4196" t="s">
        <v>5049</v>
      </c>
      <c r="B4196">
        <v>0</v>
      </c>
    </row>
    <row r="4197" spans="1:2" x14ac:dyDescent="0.25">
      <c r="A4197" t="s">
        <v>5050</v>
      </c>
      <c r="B4197">
        <v>15</v>
      </c>
    </row>
    <row r="4198" spans="1:2" x14ac:dyDescent="0.25">
      <c r="A4198" t="s">
        <v>5051</v>
      </c>
      <c r="B4198">
        <v>29</v>
      </c>
    </row>
    <row r="4199" spans="1:2" x14ac:dyDescent="0.25">
      <c r="A4199" t="s">
        <v>5052</v>
      </c>
      <c r="B4199">
        <v>1</v>
      </c>
    </row>
    <row r="4200" spans="1:2" x14ac:dyDescent="0.25">
      <c r="A4200" t="s">
        <v>5053</v>
      </c>
      <c r="B4200">
        <v>41</v>
      </c>
    </row>
    <row r="4201" spans="1:2" x14ac:dyDescent="0.25">
      <c r="A4201" t="s">
        <v>5054</v>
      </c>
      <c r="B4201">
        <v>1</v>
      </c>
    </row>
    <row r="4202" spans="1:2" x14ac:dyDescent="0.25">
      <c r="A4202" t="s">
        <v>5055</v>
      </c>
      <c r="B4202">
        <v>1</v>
      </c>
    </row>
    <row r="4203" spans="1:2" x14ac:dyDescent="0.25">
      <c r="A4203" t="s">
        <v>5056</v>
      </c>
      <c r="B4203">
        <v>18</v>
      </c>
    </row>
    <row r="4204" spans="1:2" x14ac:dyDescent="0.25">
      <c r="A4204" t="s">
        <v>5057</v>
      </c>
      <c r="B4204">
        <v>0</v>
      </c>
    </row>
    <row r="4205" spans="1:2" x14ac:dyDescent="0.25">
      <c r="A4205" t="s">
        <v>5058</v>
      </c>
      <c r="B4205">
        <v>0</v>
      </c>
    </row>
    <row r="4206" spans="1:2" x14ac:dyDescent="0.25">
      <c r="A4206" t="s">
        <v>5059</v>
      </c>
      <c r="B4206">
        <v>0</v>
      </c>
    </row>
    <row r="4207" spans="1:2" x14ac:dyDescent="0.25">
      <c r="A4207" t="s">
        <v>5060</v>
      </c>
      <c r="B4207">
        <v>3</v>
      </c>
    </row>
    <row r="4208" spans="1:2" x14ac:dyDescent="0.25">
      <c r="A4208" t="s">
        <v>5061</v>
      </c>
      <c r="B4208">
        <v>0</v>
      </c>
    </row>
    <row r="4209" spans="1:2" x14ac:dyDescent="0.25">
      <c r="A4209" t="s">
        <v>5062</v>
      </c>
      <c r="B4209">
        <v>9</v>
      </c>
    </row>
    <row r="4210" spans="1:2" x14ac:dyDescent="0.25">
      <c r="A4210" t="s">
        <v>5063</v>
      </c>
      <c r="B4210">
        <v>17</v>
      </c>
    </row>
    <row r="4211" spans="1:2" x14ac:dyDescent="0.25">
      <c r="A4211" t="s">
        <v>5064</v>
      </c>
      <c r="B4211">
        <v>143</v>
      </c>
    </row>
    <row r="4212" spans="1:2" x14ac:dyDescent="0.25">
      <c r="A4212" t="s">
        <v>5065</v>
      </c>
      <c r="B4212">
        <v>36</v>
      </c>
    </row>
    <row r="4213" spans="1:2" x14ac:dyDescent="0.25">
      <c r="A4213" t="s">
        <v>5066</v>
      </c>
      <c r="B4213">
        <v>16</v>
      </c>
    </row>
    <row r="4214" spans="1:2" x14ac:dyDescent="0.25">
      <c r="A4214" t="s">
        <v>5067</v>
      </c>
      <c r="B4214">
        <v>13</v>
      </c>
    </row>
    <row r="4215" spans="1:2" x14ac:dyDescent="0.25">
      <c r="A4215" t="s">
        <v>5068</v>
      </c>
      <c r="B4215">
        <v>0</v>
      </c>
    </row>
    <row r="4216" spans="1:2" x14ac:dyDescent="0.25">
      <c r="A4216" t="s">
        <v>5069</v>
      </c>
      <c r="B4216">
        <v>29</v>
      </c>
    </row>
    <row r="4217" spans="1:2" x14ac:dyDescent="0.25">
      <c r="A4217" t="s">
        <v>5070</v>
      </c>
      <c r="B4217">
        <v>14</v>
      </c>
    </row>
    <row r="4218" spans="1:2" x14ac:dyDescent="0.25">
      <c r="A4218" t="s">
        <v>5071</v>
      </c>
      <c r="B4218">
        <v>0</v>
      </c>
    </row>
    <row r="4219" spans="1:2" x14ac:dyDescent="0.25">
      <c r="A4219" t="s">
        <v>5072</v>
      </c>
      <c r="B4219">
        <v>35</v>
      </c>
    </row>
    <row r="4220" spans="1:2" x14ac:dyDescent="0.25">
      <c r="A4220" t="s">
        <v>5073</v>
      </c>
      <c r="B4220">
        <v>-999</v>
      </c>
    </row>
    <row r="4221" spans="1:2" x14ac:dyDescent="0.25">
      <c r="A4221" t="s">
        <v>5074</v>
      </c>
      <c r="B4221">
        <v>22</v>
      </c>
    </row>
    <row r="4222" spans="1:2" x14ac:dyDescent="0.25">
      <c r="A4222" t="s">
        <v>5075</v>
      </c>
      <c r="B4222">
        <v>-999</v>
      </c>
    </row>
    <row r="4223" spans="1:2" x14ac:dyDescent="0.25">
      <c r="A4223" t="s">
        <v>5076</v>
      </c>
      <c r="B4223">
        <v>-999</v>
      </c>
    </row>
    <row r="4224" spans="1:2" x14ac:dyDescent="0.25">
      <c r="A4224" t="s">
        <v>11018</v>
      </c>
      <c r="B4224">
        <v>-999</v>
      </c>
    </row>
    <row r="4225" spans="1:2" x14ac:dyDescent="0.25">
      <c r="A4225" t="s">
        <v>5077</v>
      </c>
      <c r="B4225">
        <v>10104</v>
      </c>
    </row>
    <row r="4226" spans="1:2" x14ac:dyDescent="0.25">
      <c r="A4226" t="s">
        <v>5078</v>
      </c>
      <c r="B4226">
        <v>5425</v>
      </c>
    </row>
    <row r="4227" spans="1:2" x14ac:dyDescent="0.25">
      <c r="A4227" t="s">
        <v>5079</v>
      </c>
      <c r="B4227">
        <v>6084</v>
      </c>
    </row>
    <row r="4228" spans="1:2" x14ac:dyDescent="0.25">
      <c r="A4228" t="s">
        <v>5080</v>
      </c>
      <c r="B4228">
        <v>26</v>
      </c>
    </row>
    <row r="4229" spans="1:2" x14ac:dyDescent="0.25">
      <c r="A4229" t="s">
        <v>5081</v>
      </c>
      <c r="B4229">
        <v>599</v>
      </c>
    </row>
    <row r="4230" spans="1:2" x14ac:dyDescent="0.25">
      <c r="A4230" t="s">
        <v>5082</v>
      </c>
      <c r="B4230">
        <v>90</v>
      </c>
    </row>
    <row r="4231" spans="1:2" x14ac:dyDescent="0.25">
      <c r="A4231" t="s">
        <v>5083</v>
      </c>
      <c r="B4231">
        <v>29</v>
      </c>
    </row>
    <row r="4232" spans="1:2" x14ac:dyDescent="0.25">
      <c r="A4232" t="s">
        <v>5084</v>
      </c>
      <c r="B4232">
        <v>988</v>
      </c>
    </row>
    <row r="4233" spans="1:2" x14ac:dyDescent="0.25">
      <c r="A4233" t="s">
        <v>5085</v>
      </c>
      <c r="B4233">
        <v>1095</v>
      </c>
    </row>
    <row r="4234" spans="1:2" x14ac:dyDescent="0.25">
      <c r="A4234" t="s">
        <v>5086</v>
      </c>
      <c r="B4234">
        <v>91</v>
      </c>
    </row>
    <row r="4235" spans="1:2" x14ac:dyDescent="0.25">
      <c r="A4235" t="s">
        <v>5087</v>
      </c>
      <c r="B4235">
        <v>4971</v>
      </c>
    </row>
    <row r="4236" spans="1:2" x14ac:dyDescent="0.25">
      <c r="A4236" t="s">
        <v>5088</v>
      </c>
      <c r="B4236">
        <v>257</v>
      </c>
    </row>
    <row r="4237" spans="1:2" x14ac:dyDescent="0.25">
      <c r="A4237" t="s">
        <v>5089</v>
      </c>
      <c r="B4237">
        <v>564</v>
      </c>
    </row>
    <row r="4238" spans="1:2" x14ac:dyDescent="0.25">
      <c r="A4238" t="s">
        <v>5090</v>
      </c>
      <c r="B4238">
        <v>235</v>
      </c>
    </row>
    <row r="4239" spans="1:2" x14ac:dyDescent="0.25">
      <c r="A4239" t="s">
        <v>5091</v>
      </c>
      <c r="B4239">
        <v>0</v>
      </c>
    </row>
    <row r="4240" spans="1:2" x14ac:dyDescent="0.25">
      <c r="A4240" t="s">
        <v>5092</v>
      </c>
      <c r="B4240">
        <v>5</v>
      </c>
    </row>
    <row r="4241" spans="1:2" x14ac:dyDescent="0.25">
      <c r="A4241" t="s">
        <v>5093</v>
      </c>
      <c r="B4241">
        <v>6</v>
      </c>
    </row>
    <row r="4242" spans="1:2" x14ac:dyDescent="0.25">
      <c r="A4242" t="s">
        <v>5094</v>
      </c>
      <c r="B4242">
        <v>1</v>
      </c>
    </row>
    <row r="4243" spans="1:2" x14ac:dyDescent="0.25">
      <c r="A4243" t="s">
        <v>5095</v>
      </c>
      <c r="B4243">
        <v>0</v>
      </c>
    </row>
    <row r="4244" spans="1:2" x14ac:dyDescent="0.25">
      <c r="A4244" t="s">
        <v>5096</v>
      </c>
      <c r="B4244">
        <v>657</v>
      </c>
    </row>
    <row r="4245" spans="1:2" x14ac:dyDescent="0.25">
      <c r="A4245" t="s">
        <v>5097</v>
      </c>
      <c r="B4245">
        <v>490</v>
      </c>
    </row>
    <row r="4246" spans="1:2" x14ac:dyDescent="0.25">
      <c r="A4246" t="s">
        <v>5098</v>
      </c>
      <c r="B4246">
        <v>10104</v>
      </c>
    </row>
    <row r="4247" spans="1:2" x14ac:dyDescent="0.25">
      <c r="A4247" t="s">
        <v>5099</v>
      </c>
      <c r="B4247">
        <v>126</v>
      </c>
    </row>
    <row r="4248" spans="1:2" x14ac:dyDescent="0.25">
      <c r="A4248" t="s">
        <v>5100</v>
      </c>
      <c r="B4248">
        <v>144</v>
      </c>
    </row>
    <row r="4249" spans="1:2" x14ac:dyDescent="0.25">
      <c r="A4249" t="s">
        <v>5101</v>
      </c>
      <c r="B4249">
        <v>5149</v>
      </c>
    </row>
    <row r="4250" spans="1:2" x14ac:dyDescent="0.25">
      <c r="A4250" t="s">
        <v>5102</v>
      </c>
      <c r="B4250">
        <v>1155</v>
      </c>
    </row>
    <row r="4251" spans="1:2" x14ac:dyDescent="0.25">
      <c r="A4251" t="s">
        <v>5103</v>
      </c>
      <c r="B4251">
        <v>309</v>
      </c>
    </row>
    <row r="4252" spans="1:2" x14ac:dyDescent="0.25">
      <c r="A4252" t="s">
        <v>5104</v>
      </c>
      <c r="B4252">
        <v>3689</v>
      </c>
    </row>
    <row r="4253" spans="1:2" x14ac:dyDescent="0.25">
      <c r="A4253" t="s">
        <v>5105</v>
      </c>
      <c r="B4253">
        <v>1151</v>
      </c>
    </row>
    <row r="4254" spans="1:2" x14ac:dyDescent="0.25">
      <c r="A4254" t="s">
        <v>5106</v>
      </c>
      <c r="B4254">
        <v>5149</v>
      </c>
    </row>
    <row r="4255" spans="1:2" x14ac:dyDescent="0.25">
      <c r="A4255" t="s">
        <v>5107</v>
      </c>
      <c r="B4255">
        <v>1147</v>
      </c>
    </row>
    <row r="4256" spans="1:2" x14ac:dyDescent="0.25">
      <c r="A4256" t="s">
        <v>5108</v>
      </c>
      <c r="B4256">
        <v>926</v>
      </c>
    </row>
    <row r="4257" spans="1:2" x14ac:dyDescent="0.25">
      <c r="A4257" t="s">
        <v>5109</v>
      </c>
      <c r="B4257">
        <v>4651</v>
      </c>
    </row>
    <row r="4258" spans="1:2" x14ac:dyDescent="0.25">
      <c r="A4258" t="s">
        <v>5110</v>
      </c>
      <c r="B4258">
        <v>0</v>
      </c>
    </row>
    <row r="4259" spans="1:2" x14ac:dyDescent="0.25">
      <c r="A4259" t="s">
        <v>5111</v>
      </c>
      <c r="B4259">
        <v>-999</v>
      </c>
    </row>
    <row r="4260" spans="1:2" x14ac:dyDescent="0.25">
      <c r="A4260" t="s">
        <v>5112</v>
      </c>
      <c r="B4260">
        <v>0</v>
      </c>
    </row>
    <row r="4261" spans="1:2" x14ac:dyDescent="0.25">
      <c r="A4261" t="s">
        <v>5113</v>
      </c>
      <c r="B4261">
        <v>18</v>
      </c>
    </row>
    <row r="4262" spans="1:2" x14ac:dyDescent="0.25">
      <c r="A4262" t="s">
        <v>5114</v>
      </c>
      <c r="B4262">
        <v>30</v>
      </c>
    </row>
    <row r="4263" spans="1:2" x14ac:dyDescent="0.25">
      <c r="A4263" t="s">
        <v>5115</v>
      </c>
      <c r="B4263">
        <v>4833</v>
      </c>
    </row>
    <row r="4264" spans="1:2" x14ac:dyDescent="0.25">
      <c r="A4264" t="s">
        <v>5116</v>
      </c>
      <c r="B4264">
        <v>375</v>
      </c>
    </row>
    <row r="4265" spans="1:2" x14ac:dyDescent="0.25">
      <c r="A4265" t="s">
        <v>5117</v>
      </c>
      <c r="B4265">
        <v>16</v>
      </c>
    </row>
    <row r="4266" spans="1:2" x14ac:dyDescent="0.25">
      <c r="A4266" t="s">
        <v>5118</v>
      </c>
      <c r="B4266">
        <v>281</v>
      </c>
    </row>
    <row r="4267" spans="1:2" x14ac:dyDescent="0.25">
      <c r="A4267" t="s">
        <v>5119</v>
      </c>
      <c r="B4267">
        <v>78</v>
      </c>
    </row>
    <row r="4268" spans="1:2" x14ac:dyDescent="0.25">
      <c r="A4268" t="s">
        <v>5120</v>
      </c>
      <c r="B4268">
        <v>375</v>
      </c>
    </row>
    <row r="4269" spans="1:2" x14ac:dyDescent="0.25">
      <c r="A4269" t="s">
        <v>5121</v>
      </c>
      <c r="B4269">
        <v>978</v>
      </c>
    </row>
    <row r="4270" spans="1:2" x14ac:dyDescent="0.25">
      <c r="A4270" t="s">
        <v>5122</v>
      </c>
      <c r="B4270">
        <v>43</v>
      </c>
    </row>
    <row r="4271" spans="1:2" x14ac:dyDescent="0.25">
      <c r="A4271" t="s">
        <v>11019</v>
      </c>
      <c r="B4271">
        <v>-999</v>
      </c>
    </row>
    <row r="4272" spans="1:2" x14ac:dyDescent="0.25">
      <c r="A4272" t="s">
        <v>5123</v>
      </c>
      <c r="B4272">
        <v>2312</v>
      </c>
    </row>
    <row r="4273" spans="1:2" x14ac:dyDescent="0.25">
      <c r="A4273" t="s">
        <v>5124</v>
      </c>
      <c r="B4273">
        <v>202</v>
      </c>
    </row>
    <row r="4274" spans="1:2" x14ac:dyDescent="0.25">
      <c r="A4274" t="s">
        <v>5125</v>
      </c>
      <c r="B4274">
        <v>1263</v>
      </c>
    </row>
    <row r="4275" spans="1:2" x14ac:dyDescent="0.25">
      <c r="A4275" t="s">
        <v>5126</v>
      </c>
      <c r="B4275">
        <v>662</v>
      </c>
    </row>
    <row r="4276" spans="1:2" x14ac:dyDescent="0.25">
      <c r="A4276" t="s">
        <v>5127</v>
      </c>
      <c r="B4276">
        <v>185</v>
      </c>
    </row>
    <row r="4277" spans="1:2" x14ac:dyDescent="0.25">
      <c r="A4277" t="s">
        <v>5128</v>
      </c>
      <c r="B4277">
        <v>2312</v>
      </c>
    </row>
    <row r="4278" spans="1:2" x14ac:dyDescent="0.25">
      <c r="A4278" t="s">
        <v>5129</v>
      </c>
      <c r="B4278">
        <v>192</v>
      </c>
    </row>
    <row r="4279" spans="1:2" x14ac:dyDescent="0.25">
      <c r="A4279" t="s">
        <v>5130</v>
      </c>
      <c r="B4279">
        <v>1013</v>
      </c>
    </row>
    <row r="4280" spans="1:2" x14ac:dyDescent="0.25">
      <c r="A4280" t="s">
        <v>5131</v>
      </c>
      <c r="B4280">
        <v>367</v>
      </c>
    </row>
    <row r="4281" spans="1:2" x14ac:dyDescent="0.25">
      <c r="A4281" t="s">
        <v>5132</v>
      </c>
      <c r="B4281">
        <v>85</v>
      </c>
    </row>
    <row r="4282" spans="1:2" x14ac:dyDescent="0.25">
      <c r="A4282" t="s">
        <v>5133</v>
      </c>
      <c r="B4282">
        <v>1657</v>
      </c>
    </row>
    <row r="4283" spans="1:2" x14ac:dyDescent="0.25">
      <c r="A4283" t="s">
        <v>5134</v>
      </c>
      <c r="B4283">
        <v>655</v>
      </c>
    </row>
    <row r="4284" spans="1:2" x14ac:dyDescent="0.25">
      <c r="A4284" t="s">
        <v>5135</v>
      </c>
      <c r="B4284">
        <v>1017</v>
      </c>
    </row>
    <row r="4285" spans="1:2" x14ac:dyDescent="0.25">
      <c r="A4285" t="s">
        <v>5136</v>
      </c>
      <c r="B4285">
        <v>758</v>
      </c>
    </row>
    <row r="4286" spans="1:2" x14ac:dyDescent="0.25">
      <c r="A4286" t="s">
        <v>5137</v>
      </c>
      <c r="B4286">
        <v>170</v>
      </c>
    </row>
    <row r="4287" spans="1:2" x14ac:dyDescent="0.25">
      <c r="A4287" t="s">
        <v>5138</v>
      </c>
      <c r="B4287">
        <v>20</v>
      </c>
    </row>
    <row r="4288" spans="1:2" x14ac:dyDescent="0.25">
      <c r="A4288" t="s">
        <v>5139</v>
      </c>
      <c r="B4288">
        <v>22</v>
      </c>
    </row>
    <row r="4289" spans="1:2" x14ac:dyDescent="0.25">
      <c r="A4289" t="s">
        <v>5140</v>
      </c>
      <c r="B4289">
        <v>15</v>
      </c>
    </row>
    <row r="4290" spans="1:2" x14ac:dyDescent="0.25">
      <c r="A4290" t="s">
        <v>5141</v>
      </c>
      <c r="B4290">
        <v>11</v>
      </c>
    </row>
    <row r="4291" spans="1:2" x14ac:dyDescent="0.25">
      <c r="A4291" t="s">
        <v>5142</v>
      </c>
      <c r="B4291">
        <v>0</v>
      </c>
    </row>
    <row r="4292" spans="1:2" x14ac:dyDescent="0.25">
      <c r="A4292" t="s">
        <v>5143</v>
      </c>
      <c r="B4292">
        <v>68</v>
      </c>
    </row>
    <row r="4293" spans="1:2" x14ac:dyDescent="0.25">
      <c r="A4293" t="s">
        <v>5144</v>
      </c>
      <c r="B4293">
        <v>2</v>
      </c>
    </row>
    <row r="4294" spans="1:2" x14ac:dyDescent="0.25">
      <c r="A4294" t="s">
        <v>5145</v>
      </c>
      <c r="B4294">
        <v>1</v>
      </c>
    </row>
    <row r="4295" spans="1:2" x14ac:dyDescent="0.25">
      <c r="A4295" t="s">
        <v>5146</v>
      </c>
      <c r="B4295">
        <v>0</v>
      </c>
    </row>
    <row r="4296" spans="1:2" x14ac:dyDescent="0.25">
      <c r="A4296" t="s">
        <v>5147</v>
      </c>
      <c r="B4296">
        <v>2</v>
      </c>
    </row>
    <row r="4297" spans="1:2" x14ac:dyDescent="0.25">
      <c r="A4297" t="s">
        <v>5148</v>
      </c>
      <c r="B4297">
        <v>1</v>
      </c>
    </row>
    <row r="4298" spans="1:2" x14ac:dyDescent="0.25">
      <c r="A4298" t="s">
        <v>5149</v>
      </c>
      <c r="B4298">
        <v>6</v>
      </c>
    </row>
    <row r="4299" spans="1:2" x14ac:dyDescent="0.25">
      <c r="A4299" t="s">
        <v>5150</v>
      </c>
      <c r="B4299">
        <v>1</v>
      </c>
    </row>
    <row r="4300" spans="1:2" x14ac:dyDescent="0.25">
      <c r="A4300" t="s">
        <v>5151</v>
      </c>
      <c r="B4300">
        <v>4</v>
      </c>
    </row>
    <row r="4301" spans="1:2" x14ac:dyDescent="0.25">
      <c r="A4301" t="s">
        <v>5152</v>
      </c>
      <c r="B4301">
        <v>4</v>
      </c>
    </row>
    <row r="4302" spans="1:2" x14ac:dyDescent="0.25">
      <c r="A4302" t="s">
        <v>5153</v>
      </c>
      <c r="B4302">
        <v>5</v>
      </c>
    </row>
    <row r="4303" spans="1:2" x14ac:dyDescent="0.25">
      <c r="A4303" t="s">
        <v>5154</v>
      </c>
      <c r="B4303">
        <v>2</v>
      </c>
    </row>
    <row r="4304" spans="1:2" x14ac:dyDescent="0.25">
      <c r="A4304" t="s">
        <v>5155</v>
      </c>
      <c r="B4304">
        <v>16</v>
      </c>
    </row>
    <row r="4305" spans="1:2" x14ac:dyDescent="0.25">
      <c r="A4305" t="s">
        <v>5156</v>
      </c>
      <c r="B4305">
        <v>15</v>
      </c>
    </row>
    <row r="4306" spans="1:2" x14ac:dyDescent="0.25">
      <c r="A4306" t="s">
        <v>5157</v>
      </c>
      <c r="B4306">
        <v>24</v>
      </c>
    </row>
    <row r="4307" spans="1:2" x14ac:dyDescent="0.25">
      <c r="A4307" t="s">
        <v>5158</v>
      </c>
      <c r="B4307">
        <v>14</v>
      </c>
    </row>
    <row r="4308" spans="1:2" x14ac:dyDescent="0.25">
      <c r="A4308" t="s">
        <v>5159</v>
      </c>
      <c r="B4308">
        <v>19</v>
      </c>
    </row>
    <row r="4309" spans="1:2" x14ac:dyDescent="0.25">
      <c r="A4309" t="s">
        <v>5160</v>
      </c>
      <c r="B4309">
        <v>2</v>
      </c>
    </row>
    <row r="4310" spans="1:2" x14ac:dyDescent="0.25">
      <c r="A4310" t="s">
        <v>5161</v>
      </c>
      <c r="B4310">
        <v>74</v>
      </c>
    </row>
    <row r="4311" spans="1:2" x14ac:dyDescent="0.25">
      <c r="A4311" t="s">
        <v>5162</v>
      </c>
      <c r="B4311">
        <v>0</v>
      </c>
    </row>
    <row r="4312" spans="1:2" x14ac:dyDescent="0.25">
      <c r="A4312" t="s">
        <v>5163</v>
      </c>
      <c r="B4312">
        <v>0</v>
      </c>
    </row>
    <row r="4313" spans="1:2" x14ac:dyDescent="0.25">
      <c r="A4313" t="s">
        <v>5164</v>
      </c>
      <c r="B4313">
        <v>0</v>
      </c>
    </row>
    <row r="4314" spans="1:2" x14ac:dyDescent="0.25">
      <c r="A4314" t="s">
        <v>5165</v>
      </c>
      <c r="B4314">
        <v>0</v>
      </c>
    </row>
    <row r="4315" spans="1:2" x14ac:dyDescent="0.25">
      <c r="A4315" t="s">
        <v>5166</v>
      </c>
      <c r="B4315">
        <v>0</v>
      </c>
    </row>
    <row r="4316" spans="1:2" x14ac:dyDescent="0.25">
      <c r="A4316" t="s">
        <v>5167</v>
      </c>
      <c r="B4316">
        <v>0</v>
      </c>
    </row>
    <row r="4317" spans="1:2" x14ac:dyDescent="0.25">
      <c r="A4317" t="s">
        <v>5168</v>
      </c>
      <c r="B4317">
        <v>0</v>
      </c>
    </row>
    <row r="4318" spans="1:2" x14ac:dyDescent="0.25">
      <c r="A4318" t="s">
        <v>5169</v>
      </c>
      <c r="B4318">
        <v>0</v>
      </c>
    </row>
    <row r="4319" spans="1:2" x14ac:dyDescent="0.25">
      <c r="A4319" t="s">
        <v>5170</v>
      </c>
      <c r="B4319">
        <v>0</v>
      </c>
    </row>
    <row r="4320" spans="1:2" x14ac:dyDescent="0.25">
      <c r="A4320" t="s">
        <v>5171</v>
      </c>
      <c r="B4320">
        <v>2</v>
      </c>
    </row>
    <row r="4321" spans="1:2" x14ac:dyDescent="0.25">
      <c r="A4321" t="s">
        <v>5172</v>
      </c>
      <c r="B4321">
        <v>0</v>
      </c>
    </row>
    <row r="4322" spans="1:2" x14ac:dyDescent="0.25">
      <c r="A4322" t="s">
        <v>5173</v>
      </c>
      <c r="B4322">
        <v>2</v>
      </c>
    </row>
    <row r="4323" spans="1:2" x14ac:dyDescent="0.25">
      <c r="A4323" t="s">
        <v>5174</v>
      </c>
      <c r="B4323">
        <v>0</v>
      </c>
    </row>
    <row r="4324" spans="1:2" x14ac:dyDescent="0.25">
      <c r="A4324" t="s">
        <v>5175</v>
      </c>
      <c r="B4324">
        <v>0</v>
      </c>
    </row>
    <row r="4325" spans="1:2" x14ac:dyDescent="0.25">
      <c r="A4325" t="s">
        <v>5176</v>
      </c>
      <c r="B4325">
        <v>0</v>
      </c>
    </row>
    <row r="4326" spans="1:2" x14ac:dyDescent="0.25">
      <c r="A4326" t="s">
        <v>5177</v>
      </c>
      <c r="B4326">
        <v>0</v>
      </c>
    </row>
    <row r="4327" spans="1:2" x14ac:dyDescent="0.25">
      <c r="A4327" t="s">
        <v>5178</v>
      </c>
      <c r="B4327">
        <v>0</v>
      </c>
    </row>
    <row r="4328" spans="1:2" x14ac:dyDescent="0.25">
      <c r="A4328" t="s">
        <v>5179</v>
      </c>
      <c r="B4328">
        <v>0</v>
      </c>
    </row>
    <row r="4329" spans="1:2" x14ac:dyDescent="0.25">
      <c r="A4329" t="s">
        <v>5180</v>
      </c>
      <c r="B4329">
        <v>0</v>
      </c>
    </row>
    <row r="4330" spans="1:2" x14ac:dyDescent="0.25">
      <c r="A4330" t="s">
        <v>5181</v>
      </c>
      <c r="B4330">
        <v>0</v>
      </c>
    </row>
    <row r="4331" spans="1:2" x14ac:dyDescent="0.25">
      <c r="A4331" t="s">
        <v>5182</v>
      </c>
      <c r="B4331">
        <v>0</v>
      </c>
    </row>
    <row r="4332" spans="1:2" x14ac:dyDescent="0.25">
      <c r="A4332" t="s">
        <v>5183</v>
      </c>
      <c r="B4332">
        <v>0</v>
      </c>
    </row>
    <row r="4333" spans="1:2" x14ac:dyDescent="0.25">
      <c r="A4333" t="s">
        <v>5184</v>
      </c>
      <c r="B4333">
        <v>0</v>
      </c>
    </row>
    <row r="4334" spans="1:2" x14ac:dyDescent="0.25">
      <c r="A4334" t="s">
        <v>5185</v>
      </c>
      <c r="B4334">
        <v>0</v>
      </c>
    </row>
    <row r="4335" spans="1:2" x14ac:dyDescent="0.25">
      <c r="A4335" t="s">
        <v>5186</v>
      </c>
      <c r="B4335">
        <v>0</v>
      </c>
    </row>
    <row r="4336" spans="1:2" x14ac:dyDescent="0.25">
      <c r="A4336" t="s">
        <v>5187</v>
      </c>
      <c r="B4336">
        <v>0</v>
      </c>
    </row>
    <row r="4337" spans="1:2" x14ac:dyDescent="0.25">
      <c r="A4337" t="s">
        <v>5188</v>
      </c>
      <c r="B4337">
        <v>0</v>
      </c>
    </row>
    <row r="4338" spans="1:2" x14ac:dyDescent="0.25">
      <c r="A4338" t="s">
        <v>5189</v>
      </c>
      <c r="B4338">
        <v>0</v>
      </c>
    </row>
    <row r="4339" spans="1:2" x14ac:dyDescent="0.25">
      <c r="A4339" t="s">
        <v>5190</v>
      </c>
      <c r="B4339">
        <v>0</v>
      </c>
    </row>
    <row r="4340" spans="1:2" x14ac:dyDescent="0.25">
      <c r="A4340" t="s">
        <v>5191</v>
      </c>
      <c r="B4340">
        <v>0</v>
      </c>
    </row>
    <row r="4341" spans="1:2" x14ac:dyDescent="0.25">
      <c r="A4341" t="s">
        <v>5192</v>
      </c>
      <c r="B4341">
        <v>38</v>
      </c>
    </row>
    <row r="4342" spans="1:2" x14ac:dyDescent="0.25">
      <c r="A4342" t="s">
        <v>5193</v>
      </c>
      <c r="B4342">
        <v>51</v>
      </c>
    </row>
    <row r="4343" spans="1:2" x14ac:dyDescent="0.25">
      <c r="A4343" t="s">
        <v>5194</v>
      </c>
      <c r="B4343">
        <v>33</v>
      </c>
    </row>
    <row r="4344" spans="1:2" x14ac:dyDescent="0.25">
      <c r="A4344" t="s">
        <v>5195</v>
      </c>
      <c r="B4344">
        <v>39</v>
      </c>
    </row>
    <row r="4345" spans="1:2" x14ac:dyDescent="0.25">
      <c r="A4345" t="s">
        <v>5196</v>
      </c>
      <c r="B4345">
        <v>5</v>
      </c>
    </row>
    <row r="4346" spans="1:2" x14ac:dyDescent="0.25">
      <c r="A4346" t="s">
        <v>5197</v>
      </c>
      <c r="B4346">
        <v>166</v>
      </c>
    </row>
    <row r="4347" spans="1:2" x14ac:dyDescent="0.25">
      <c r="A4347" t="s">
        <v>5198</v>
      </c>
      <c r="B4347">
        <v>4</v>
      </c>
    </row>
    <row r="4348" spans="1:2" x14ac:dyDescent="0.25">
      <c r="A4348" t="s">
        <v>5199</v>
      </c>
      <c r="B4348">
        <v>0</v>
      </c>
    </row>
    <row r="4349" spans="1:2" x14ac:dyDescent="0.25">
      <c r="A4349" t="s">
        <v>5200</v>
      </c>
      <c r="B4349">
        <v>13</v>
      </c>
    </row>
    <row r="4350" spans="1:2" x14ac:dyDescent="0.25">
      <c r="A4350" t="s">
        <v>5201</v>
      </c>
      <c r="B4350">
        <v>87</v>
      </c>
    </row>
    <row r="4351" spans="1:2" x14ac:dyDescent="0.25">
      <c r="A4351" t="s">
        <v>5202</v>
      </c>
      <c r="B4351">
        <v>158</v>
      </c>
    </row>
    <row r="4352" spans="1:2" x14ac:dyDescent="0.25">
      <c r="A4352" t="s">
        <v>5203</v>
      </c>
      <c r="B4352">
        <v>157</v>
      </c>
    </row>
    <row r="4353" spans="1:2" x14ac:dyDescent="0.25">
      <c r="A4353" t="s">
        <v>5204</v>
      </c>
      <c r="B4353">
        <v>129</v>
      </c>
    </row>
    <row r="4354" spans="1:2" x14ac:dyDescent="0.25">
      <c r="A4354" t="s">
        <v>5205</v>
      </c>
      <c r="B4354">
        <v>3686</v>
      </c>
    </row>
    <row r="4355" spans="1:2" x14ac:dyDescent="0.25">
      <c r="A4355" t="s">
        <v>5206</v>
      </c>
      <c r="B4355">
        <v>2037</v>
      </c>
    </row>
    <row r="4356" spans="1:2" x14ac:dyDescent="0.25">
      <c r="A4356" t="s">
        <v>5207</v>
      </c>
      <c r="B4356">
        <v>298</v>
      </c>
    </row>
    <row r="4357" spans="1:2" x14ac:dyDescent="0.25">
      <c r="A4357" t="s">
        <v>5208</v>
      </c>
      <c r="B4357">
        <v>60</v>
      </c>
    </row>
    <row r="4358" spans="1:2" x14ac:dyDescent="0.25">
      <c r="A4358" t="s">
        <v>11020</v>
      </c>
      <c r="B4358">
        <v>-999</v>
      </c>
    </row>
    <row r="4359" spans="1:2" x14ac:dyDescent="0.25">
      <c r="A4359" t="s">
        <v>11021</v>
      </c>
      <c r="B4359">
        <v>-999</v>
      </c>
    </row>
    <row r="4360" spans="1:2" x14ac:dyDescent="0.25">
      <c r="A4360" t="s">
        <v>5209</v>
      </c>
      <c r="B4360">
        <v>62</v>
      </c>
    </row>
    <row r="4361" spans="1:2" x14ac:dyDescent="0.25">
      <c r="A4361" t="s">
        <v>5210</v>
      </c>
      <c r="B4361">
        <v>41</v>
      </c>
    </row>
    <row r="4362" spans="1:2" x14ac:dyDescent="0.25">
      <c r="A4362" t="s">
        <v>5211</v>
      </c>
      <c r="B4362">
        <v>30</v>
      </c>
    </row>
    <row r="4363" spans="1:2" x14ac:dyDescent="0.25">
      <c r="A4363" t="s">
        <v>5212</v>
      </c>
      <c r="B4363">
        <v>1</v>
      </c>
    </row>
    <row r="4364" spans="1:2" x14ac:dyDescent="0.25">
      <c r="A4364" t="s">
        <v>5213</v>
      </c>
      <c r="B4364">
        <v>72</v>
      </c>
    </row>
    <row r="4365" spans="1:2" x14ac:dyDescent="0.25">
      <c r="A4365" t="s">
        <v>5214</v>
      </c>
      <c r="B4365">
        <v>38160</v>
      </c>
    </row>
    <row r="4366" spans="1:2" x14ac:dyDescent="0.25">
      <c r="A4366" t="s">
        <v>5215</v>
      </c>
      <c r="B4366">
        <v>148</v>
      </c>
    </row>
    <row r="4367" spans="1:2" x14ac:dyDescent="0.25">
      <c r="A4367" t="s">
        <v>5216</v>
      </c>
      <c r="B4367">
        <v>23</v>
      </c>
    </row>
    <row r="4368" spans="1:2" x14ac:dyDescent="0.25">
      <c r="A4368" t="s">
        <v>5217</v>
      </c>
      <c r="B4368">
        <v>90</v>
      </c>
    </row>
    <row r="4369" spans="1:2" x14ac:dyDescent="0.25">
      <c r="A4369" t="s">
        <v>5218</v>
      </c>
      <c r="B4369">
        <v>94</v>
      </c>
    </row>
    <row r="4370" spans="1:2" x14ac:dyDescent="0.25">
      <c r="A4370" t="s">
        <v>5219</v>
      </c>
      <c r="B4370">
        <v>-999</v>
      </c>
    </row>
    <row r="4371" spans="1:2" x14ac:dyDescent="0.25">
      <c r="A4371" t="s">
        <v>5220</v>
      </c>
      <c r="B4371">
        <v>24</v>
      </c>
    </row>
    <row r="4372" spans="1:2" x14ac:dyDescent="0.25">
      <c r="A4372" t="s">
        <v>5221</v>
      </c>
      <c r="B4372">
        <v>378</v>
      </c>
    </row>
    <row r="4373" spans="1:2" x14ac:dyDescent="0.25">
      <c r="A4373" t="s">
        <v>5222</v>
      </c>
      <c r="B4373">
        <v>0</v>
      </c>
    </row>
    <row r="4374" spans="1:2" x14ac:dyDescent="0.25">
      <c r="A4374" t="s">
        <v>5223</v>
      </c>
      <c r="B4374">
        <v>2076</v>
      </c>
    </row>
    <row r="4375" spans="1:2" x14ac:dyDescent="0.25">
      <c r="A4375" t="s">
        <v>5224</v>
      </c>
      <c r="B4375">
        <v>2483</v>
      </c>
    </row>
    <row r="4376" spans="1:2" x14ac:dyDescent="0.25">
      <c r="A4376" t="s">
        <v>5225</v>
      </c>
      <c r="B4376">
        <v>29</v>
      </c>
    </row>
    <row r="4377" spans="1:2" x14ac:dyDescent="0.25">
      <c r="A4377" t="s">
        <v>5226</v>
      </c>
      <c r="B4377">
        <v>9</v>
      </c>
    </row>
    <row r="4378" spans="1:2" x14ac:dyDescent="0.25">
      <c r="A4378" t="s">
        <v>5227</v>
      </c>
      <c r="B4378">
        <v>29</v>
      </c>
    </row>
    <row r="4379" spans="1:2" x14ac:dyDescent="0.25">
      <c r="A4379" t="s">
        <v>5228</v>
      </c>
      <c r="B4379">
        <v>269</v>
      </c>
    </row>
    <row r="4380" spans="1:2" x14ac:dyDescent="0.25">
      <c r="A4380" t="s">
        <v>5229</v>
      </c>
      <c r="B4380">
        <v>107</v>
      </c>
    </row>
    <row r="4381" spans="1:2" x14ac:dyDescent="0.25">
      <c r="A4381" t="s">
        <v>5230</v>
      </c>
      <c r="B4381">
        <v>25</v>
      </c>
    </row>
    <row r="4382" spans="1:2" x14ac:dyDescent="0.25">
      <c r="A4382" t="s">
        <v>5231</v>
      </c>
      <c r="B4382">
        <v>36</v>
      </c>
    </row>
    <row r="4383" spans="1:2" x14ac:dyDescent="0.25">
      <c r="A4383" t="s">
        <v>5232</v>
      </c>
      <c r="B4383">
        <v>23</v>
      </c>
    </row>
    <row r="4384" spans="1:2" x14ac:dyDescent="0.25">
      <c r="A4384" t="s">
        <v>5233</v>
      </c>
      <c r="B4384">
        <v>14</v>
      </c>
    </row>
    <row r="4385" spans="1:2" x14ac:dyDescent="0.25">
      <c r="A4385" t="s">
        <v>5234</v>
      </c>
      <c r="B4385">
        <v>28</v>
      </c>
    </row>
    <row r="4386" spans="1:2" x14ac:dyDescent="0.25">
      <c r="A4386" t="s">
        <v>11022</v>
      </c>
      <c r="B4386">
        <v>-999</v>
      </c>
    </row>
    <row r="4387" spans="1:2" x14ac:dyDescent="0.25">
      <c r="A4387" t="s">
        <v>5235</v>
      </c>
      <c r="B4387">
        <v>73</v>
      </c>
    </row>
    <row r="4388" spans="1:2" x14ac:dyDescent="0.25">
      <c r="A4388" t="s">
        <v>5236</v>
      </c>
      <c r="B4388">
        <v>3</v>
      </c>
    </row>
    <row r="4389" spans="1:2" x14ac:dyDescent="0.25">
      <c r="A4389" t="s">
        <v>5237</v>
      </c>
      <c r="B4389">
        <v>115</v>
      </c>
    </row>
    <row r="4390" spans="1:2" x14ac:dyDescent="0.25">
      <c r="A4390" t="s">
        <v>5238</v>
      </c>
      <c r="B4390">
        <v>42</v>
      </c>
    </row>
    <row r="4391" spans="1:2" x14ac:dyDescent="0.25">
      <c r="A4391" t="s">
        <v>5239</v>
      </c>
      <c r="B4391">
        <v>1</v>
      </c>
    </row>
    <row r="4392" spans="1:2" x14ac:dyDescent="0.25">
      <c r="A4392" t="s">
        <v>5240</v>
      </c>
      <c r="B4392">
        <v>3</v>
      </c>
    </row>
    <row r="4393" spans="1:2" x14ac:dyDescent="0.25">
      <c r="A4393" t="s">
        <v>5241</v>
      </c>
      <c r="B4393">
        <v>237</v>
      </c>
    </row>
    <row r="4394" spans="1:2" x14ac:dyDescent="0.25">
      <c r="A4394" t="s">
        <v>5242</v>
      </c>
      <c r="B4394">
        <v>17</v>
      </c>
    </row>
    <row r="4395" spans="1:2" x14ac:dyDescent="0.25">
      <c r="A4395" t="s">
        <v>5243</v>
      </c>
      <c r="B4395">
        <v>26</v>
      </c>
    </row>
    <row r="4396" spans="1:2" x14ac:dyDescent="0.25">
      <c r="A4396" t="s">
        <v>5244</v>
      </c>
      <c r="B4396">
        <v>72</v>
      </c>
    </row>
    <row r="4397" spans="1:2" x14ac:dyDescent="0.25">
      <c r="A4397" t="s">
        <v>5245</v>
      </c>
      <c r="B4397">
        <v>34</v>
      </c>
    </row>
    <row r="4398" spans="1:2" x14ac:dyDescent="0.25">
      <c r="A4398" t="s">
        <v>5246</v>
      </c>
      <c r="B4398">
        <v>9</v>
      </c>
    </row>
    <row r="4399" spans="1:2" x14ac:dyDescent="0.25">
      <c r="A4399" t="s">
        <v>5247</v>
      </c>
      <c r="B4399">
        <v>139</v>
      </c>
    </row>
    <row r="4400" spans="1:2" x14ac:dyDescent="0.25">
      <c r="A4400" t="s">
        <v>5248</v>
      </c>
      <c r="B4400">
        <v>48</v>
      </c>
    </row>
    <row r="4401" spans="1:2" x14ac:dyDescent="0.25">
      <c r="A4401" t="s">
        <v>5249</v>
      </c>
      <c r="B4401">
        <v>74</v>
      </c>
    </row>
    <row r="4402" spans="1:2" x14ac:dyDescent="0.25">
      <c r="A4402" t="s">
        <v>5250</v>
      </c>
      <c r="B4402">
        <v>50</v>
      </c>
    </row>
    <row r="4403" spans="1:2" x14ac:dyDescent="0.25">
      <c r="A4403" t="s">
        <v>5251</v>
      </c>
      <c r="B4403">
        <v>1</v>
      </c>
    </row>
    <row r="4404" spans="1:2" x14ac:dyDescent="0.25">
      <c r="A4404" t="s">
        <v>5252</v>
      </c>
      <c r="B4404">
        <v>0</v>
      </c>
    </row>
    <row r="4405" spans="1:2" x14ac:dyDescent="0.25">
      <c r="A4405" t="s">
        <v>5253</v>
      </c>
      <c r="B4405">
        <v>0</v>
      </c>
    </row>
    <row r="4406" spans="1:2" x14ac:dyDescent="0.25">
      <c r="A4406" t="s">
        <v>5254</v>
      </c>
      <c r="B4406">
        <v>0</v>
      </c>
    </row>
    <row r="4407" spans="1:2" x14ac:dyDescent="0.25">
      <c r="A4407" t="s">
        <v>5255</v>
      </c>
      <c r="B4407">
        <v>0</v>
      </c>
    </row>
    <row r="4408" spans="1:2" x14ac:dyDescent="0.25">
      <c r="A4408" t="s">
        <v>5256</v>
      </c>
      <c r="B4408">
        <v>67</v>
      </c>
    </row>
    <row r="4409" spans="1:2" x14ac:dyDescent="0.25">
      <c r="A4409" t="s">
        <v>5257</v>
      </c>
      <c r="B4409">
        <v>0</v>
      </c>
    </row>
    <row r="4410" spans="1:2" x14ac:dyDescent="0.25">
      <c r="A4410" t="s">
        <v>5258</v>
      </c>
      <c r="B4410">
        <v>0</v>
      </c>
    </row>
    <row r="4411" spans="1:2" x14ac:dyDescent="0.25">
      <c r="A4411" t="s">
        <v>5259</v>
      </c>
      <c r="B4411">
        <v>0</v>
      </c>
    </row>
    <row r="4412" spans="1:2" x14ac:dyDescent="0.25">
      <c r="A4412" t="s">
        <v>5260</v>
      </c>
      <c r="B4412">
        <v>0</v>
      </c>
    </row>
    <row r="4413" spans="1:2" x14ac:dyDescent="0.25">
      <c r="A4413" t="s">
        <v>5261</v>
      </c>
      <c r="B4413">
        <v>0</v>
      </c>
    </row>
    <row r="4414" spans="1:2" x14ac:dyDescent="0.25">
      <c r="A4414" t="s">
        <v>5262</v>
      </c>
      <c r="B4414">
        <v>0</v>
      </c>
    </row>
    <row r="4415" spans="1:2" x14ac:dyDescent="0.25">
      <c r="A4415" t="s">
        <v>5263</v>
      </c>
      <c r="B4415">
        <v>0</v>
      </c>
    </row>
    <row r="4416" spans="1:2" x14ac:dyDescent="0.25">
      <c r="A4416" t="s">
        <v>5264</v>
      </c>
      <c r="B4416">
        <v>0</v>
      </c>
    </row>
    <row r="4417" spans="1:2" x14ac:dyDescent="0.25">
      <c r="A4417" t="s">
        <v>5265</v>
      </c>
      <c r="B4417">
        <v>0</v>
      </c>
    </row>
    <row r="4418" spans="1:2" x14ac:dyDescent="0.25">
      <c r="A4418" t="s">
        <v>5266</v>
      </c>
      <c r="B4418">
        <v>0</v>
      </c>
    </row>
    <row r="4419" spans="1:2" x14ac:dyDescent="0.25">
      <c r="A4419" t="s">
        <v>5267</v>
      </c>
      <c r="B4419">
        <v>1</v>
      </c>
    </row>
    <row r="4420" spans="1:2" x14ac:dyDescent="0.25">
      <c r="A4420" t="s">
        <v>5268</v>
      </c>
      <c r="B4420">
        <v>5</v>
      </c>
    </row>
    <row r="4421" spans="1:2" x14ac:dyDescent="0.25">
      <c r="A4421" t="s">
        <v>5269</v>
      </c>
      <c r="B4421">
        <v>74</v>
      </c>
    </row>
    <row r="4422" spans="1:2" x14ac:dyDescent="0.25">
      <c r="A4422" t="s">
        <v>5270</v>
      </c>
      <c r="B4422">
        <v>50</v>
      </c>
    </row>
    <row r="4423" spans="1:2" x14ac:dyDescent="0.25">
      <c r="A4423" t="s">
        <v>5271</v>
      </c>
      <c r="B4423">
        <v>50</v>
      </c>
    </row>
    <row r="4424" spans="1:2" x14ac:dyDescent="0.25">
      <c r="A4424" t="s">
        <v>5272</v>
      </c>
      <c r="B4424">
        <v>0</v>
      </c>
    </row>
    <row r="4425" spans="1:2" x14ac:dyDescent="0.25">
      <c r="A4425" t="s">
        <v>5273</v>
      </c>
      <c r="B4425">
        <v>0</v>
      </c>
    </row>
    <row r="4426" spans="1:2" x14ac:dyDescent="0.25">
      <c r="A4426" t="s">
        <v>5274</v>
      </c>
      <c r="B4426">
        <v>50</v>
      </c>
    </row>
    <row r="4427" spans="1:2" x14ac:dyDescent="0.25">
      <c r="A4427" t="s">
        <v>5275</v>
      </c>
      <c r="B4427">
        <v>50</v>
      </c>
    </row>
    <row r="4428" spans="1:2" x14ac:dyDescent="0.25">
      <c r="A4428" t="s">
        <v>5276</v>
      </c>
      <c r="B4428">
        <v>0</v>
      </c>
    </row>
    <row r="4429" spans="1:2" x14ac:dyDescent="0.25">
      <c r="A4429" t="s">
        <v>5277</v>
      </c>
      <c r="B4429">
        <v>50</v>
      </c>
    </row>
    <row r="4430" spans="1:2" x14ac:dyDescent="0.25">
      <c r="A4430" t="s">
        <v>5278</v>
      </c>
      <c r="B4430">
        <v>84</v>
      </c>
    </row>
    <row r="4431" spans="1:2" x14ac:dyDescent="0.25">
      <c r="A4431" t="s">
        <v>5279</v>
      </c>
      <c r="B4431">
        <v>4</v>
      </c>
    </row>
    <row r="4432" spans="1:2" x14ac:dyDescent="0.25">
      <c r="A4432" t="s">
        <v>5280</v>
      </c>
      <c r="B4432">
        <v>108</v>
      </c>
    </row>
    <row r="4433" spans="1:2" x14ac:dyDescent="0.25">
      <c r="A4433" t="s">
        <v>5281</v>
      </c>
      <c r="B4433">
        <v>48</v>
      </c>
    </row>
    <row r="4434" spans="1:2" x14ac:dyDescent="0.25">
      <c r="A4434" t="s">
        <v>11023</v>
      </c>
      <c r="B4434">
        <v>-999</v>
      </c>
    </row>
    <row r="4435" spans="1:2" x14ac:dyDescent="0.25">
      <c r="A4435" t="s">
        <v>5282</v>
      </c>
      <c r="B4435">
        <v>23411</v>
      </c>
    </row>
    <row r="4436" spans="1:2" x14ac:dyDescent="0.25">
      <c r="A4436" t="s">
        <v>5283</v>
      </c>
      <c r="B4436">
        <v>9447</v>
      </c>
    </row>
    <row r="4437" spans="1:2" x14ac:dyDescent="0.25">
      <c r="A4437" t="s">
        <v>5284</v>
      </c>
      <c r="B4437">
        <v>19955</v>
      </c>
    </row>
    <row r="4438" spans="1:2" x14ac:dyDescent="0.25">
      <c r="A4438" t="s">
        <v>5285</v>
      </c>
      <c r="B4438">
        <v>1167</v>
      </c>
    </row>
    <row r="4439" spans="1:2" x14ac:dyDescent="0.25">
      <c r="A4439" t="s">
        <v>5286</v>
      </c>
      <c r="B4439">
        <v>1234</v>
      </c>
    </row>
    <row r="4440" spans="1:2" x14ac:dyDescent="0.25">
      <c r="A4440" t="s">
        <v>5287</v>
      </c>
      <c r="B4440">
        <v>171</v>
      </c>
    </row>
    <row r="4441" spans="1:2" x14ac:dyDescent="0.25">
      <c r="A4441" t="s">
        <v>5288</v>
      </c>
      <c r="B4441">
        <v>0</v>
      </c>
    </row>
    <row r="4442" spans="1:2" x14ac:dyDescent="0.25">
      <c r="A4442" t="s">
        <v>5289</v>
      </c>
      <c r="B4442">
        <v>3730</v>
      </c>
    </row>
    <row r="4443" spans="1:2" x14ac:dyDescent="0.25">
      <c r="A4443" t="s">
        <v>5290</v>
      </c>
      <c r="B4443">
        <v>2452</v>
      </c>
    </row>
    <row r="4444" spans="1:2" x14ac:dyDescent="0.25">
      <c r="A4444" t="s">
        <v>5291</v>
      </c>
      <c r="B4444">
        <v>104</v>
      </c>
    </row>
    <row r="4445" spans="1:2" x14ac:dyDescent="0.25">
      <c r="A4445" t="s">
        <v>5292</v>
      </c>
      <c r="B4445">
        <v>9879</v>
      </c>
    </row>
    <row r="4446" spans="1:2" x14ac:dyDescent="0.25">
      <c r="A4446" t="s">
        <v>5293</v>
      </c>
      <c r="B4446">
        <v>626</v>
      </c>
    </row>
    <row r="4447" spans="1:2" x14ac:dyDescent="0.25">
      <c r="A4447" t="s">
        <v>5294</v>
      </c>
      <c r="B4447">
        <v>1212</v>
      </c>
    </row>
    <row r="4448" spans="1:2" x14ac:dyDescent="0.25">
      <c r="A4448" t="s">
        <v>5295</v>
      </c>
      <c r="B4448">
        <v>451</v>
      </c>
    </row>
    <row r="4449" spans="1:2" x14ac:dyDescent="0.25">
      <c r="A4449" t="s">
        <v>5296</v>
      </c>
      <c r="B4449">
        <v>0</v>
      </c>
    </row>
    <row r="4450" spans="1:2" x14ac:dyDescent="0.25">
      <c r="A4450" t="s">
        <v>5297</v>
      </c>
      <c r="B4450">
        <v>133</v>
      </c>
    </row>
    <row r="4451" spans="1:2" x14ac:dyDescent="0.25">
      <c r="A4451" t="s">
        <v>5298</v>
      </c>
      <c r="B4451">
        <v>0</v>
      </c>
    </row>
    <row r="4452" spans="1:2" x14ac:dyDescent="0.25">
      <c r="A4452" t="s">
        <v>5299</v>
      </c>
      <c r="B4452">
        <v>0</v>
      </c>
    </row>
    <row r="4453" spans="1:2" x14ac:dyDescent="0.25">
      <c r="A4453" t="s">
        <v>5300</v>
      </c>
      <c r="B4453">
        <v>0</v>
      </c>
    </row>
    <row r="4454" spans="1:2" x14ac:dyDescent="0.25">
      <c r="A4454" t="s">
        <v>5301</v>
      </c>
      <c r="B4454">
        <v>253</v>
      </c>
    </row>
    <row r="4455" spans="1:2" x14ac:dyDescent="0.25">
      <c r="A4455" t="s">
        <v>5302</v>
      </c>
      <c r="B4455">
        <v>1999</v>
      </c>
    </row>
    <row r="4456" spans="1:2" x14ac:dyDescent="0.25">
      <c r="A4456" t="s">
        <v>5303</v>
      </c>
      <c r="B4456">
        <v>23411</v>
      </c>
    </row>
    <row r="4457" spans="1:2" x14ac:dyDescent="0.25">
      <c r="A4457" t="s">
        <v>5304</v>
      </c>
      <c r="B4457">
        <v>788</v>
      </c>
    </row>
    <row r="4458" spans="1:2" x14ac:dyDescent="0.25">
      <c r="A4458" t="s">
        <v>5305</v>
      </c>
      <c r="B4458">
        <v>502</v>
      </c>
    </row>
    <row r="4459" spans="1:2" x14ac:dyDescent="0.25">
      <c r="A4459" t="s">
        <v>5306</v>
      </c>
      <c r="B4459">
        <v>2651</v>
      </c>
    </row>
    <row r="4460" spans="1:2" x14ac:dyDescent="0.25">
      <c r="A4460" t="s">
        <v>5307</v>
      </c>
      <c r="B4460">
        <v>1143</v>
      </c>
    </row>
    <row r="4461" spans="1:2" x14ac:dyDescent="0.25">
      <c r="A4461" t="s">
        <v>5308</v>
      </c>
      <c r="B4461">
        <v>708</v>
      </c>
    </row>
    <row r="4462" spans="1:2" x14ac:dyDescent="0.25">
      <c r="A4462" t="s">
        <v>5309</v>
      </c>
      <c r="B4462">
        <v>927</v>
      </c>
    </row>
    <row r="4463" spans="1:2" x14ac:dyDescent="0.25">
      <c r="A4463" t="s">
        <v>5310</v>
      </c>
      <c r="B4463">
        <v>1016</v>
      </c>
    </row>
    <row r="4464" spans="1:2" x14ac:dyDescent="0.25">
      <c r="A4464" t="s">
        <v>5311</v>
      </c>
      <c r="B4464">
        <v>2651</v>
      </c>
    </row>
    <row r="4465" spans="1:2" x14ac:dyDescent="0.25">
      <c r="A4465" t="s">
        <v>5312</v>
      </c>
      <c r="B4465">
        <v>1093</v>
      </c>
    </row>
    <row r="4466" spans="1:2" x14ac:dyDescent="0.25">
      <c r="A4466" t="s">
        <v>5313</v>
      </c>
      <c r="B4466">
        <v>545</v>
      </c>
    </row>
    <row r="4467" spans="1:2" x14ac:dyDescent="0.25">
      <c r="A4467" t="s">
        <v>5314</v>
      </c>
      <c r="B4467">
        <v>674</v>
      </c>
    </row>
    <row r="4468" spans="1:2" x14ac:dyDescent="0.25">
      <c r="A4468" t="s">
        <v>5315</v>
      </c>
      <c r="B4468">
        <v>12</v>
      </c>
    </row>
    <row r="4469" spans="1:2" x14ac:dyDescent="0.25">
      <c r="A4469" t="s">
        <v>5316</v>
      </c>
      <c r="B4469">
        <v>-999</v>
      </c>
    </row>
    <row r="4470" spans="1:2" x14ac:dyDescent="0.25">
      <c r="A4470" t="s">
        <v>5317</v>
      </c>
      <c r="B4470">
        <v>1</v>
      </c>
    </row>
    <row r="4471" spans="1:2" x14ac:dyDescent="0.25">
      <c r="A4471" t="s">
        <v>5318</v>
      </c>
      <c r="B4471">
        <v>54</v>
      </c>
    </row>
    <row r="4472" spans="1:2" x14ac:dyDescent="0.25">
      <c r="A4472" t="s">
        <v>5319</v>
      </c>
      <c r="B4472">
        <v>12</v>
      </c>
    </row>
    <row r="4473" spans="1:2" x14ac:dyDescent="0.25">
      <c r="A4473" t="s">
        <v>5320</v>
      </c>
      <c r="B4473">
        <v>1651</v>
      </c>
    </row>
    <row r="4474" spans="1:2" x14ac:dyDescent="0.25">
      <c r="A4474" t="s">
        <v>5321</v>
      </c>
      <c r="B4474">
        <v>2</v>
      </c>
    </row>
    <row r="4475" spans="1:2" x14ac:dyDescent="0.25">
      <c r="A4475" t="s">
        <v>5322</v>
      </c>
      <c r="B4475">
        <v>2</v>
      </c>
    </row>
    <row r="4476" spans="1:2" x14ac:dyDescent="0.25">
      <c r="A4476" t="s">
        <v>5323</v>
      </c>
      <c r="B4476">
        <v>0</v>
      </c>
    </row>
    <row r="4477" spans="1:2" x14ac:dyDescent="0.25">
      <c r="A4477" t="s">
        <v>5324</v>
      </c>
      <c r="B4477">
        <v>0</v>
      </c>
    </row>
    <row r="4478" spans="1:2" x14ac:dyDescent="0.25">
      <c r="A4478" t="s">
        <v>5325</v>
      </c>
      <c r="B4478">
        <v>2</v>
      </c>
    </row>
    <row r="4479" spans="1:2" x14ac:dyDescent="0.25">
      <c r="A4479" t="s">
        <v>5326</v>
      </c>
      <c r="B4479">
        <v>2738</v>
      </c>
    </row>
    <row r="4480" spans="1:2" x14ac:dyDescent="0.25">
      <c r="A4480" t="s">
        <v>5327</v>
      </c>
      <c r="B4480">
        <v>181</v>
      </c>
    </row>
    <row r="4481" spans="1:2" x14ac:dyDescent="0.25">
      <c r="A4481" t="s">
        <v>11024</v>
      </c>
      <c r="B4481">
        <v>-999</v>
      </c>
    </row>
    <row r="4482" spans="1:2" x14ac:dyDescent="0.25">
      <c r="A4482" t="s">
        <v>5328</v>
      </c>
      <c r="B4482">
        <v>5047</v>
      </c>
    </row>
    <row r="4483" spans="1:2" x14ac:dyDescent="0.25">
      <c r="A4483" t="s">
        <v>5329</v>
      </c>
      <c r="B4483">
        <v>993</v>
      </c>
    </row>
    <row r="4484" spans="1:2" x14ac:dyDescent="0.25">
      <c r="A4484" t="s">
        <v>5330</v>
      </c>
      <c r="B4484">
        <v>3177</v>
      </c>
    </row>
    <row r="4485" spans="1:2" x14ac:dyDescent="0.25">
      <c r="A4485" t="s">
        <v>5331</v>
      </c>
      <c r="B4485">
        <v>877</v>
      </c>
    </row>
    <row r="4486" spans="1:2" x14ac:dyDescent="0.25">
      <c r="A4486" t="s">
        <v>5332</v>
      </c>
      <c r="B4486">
        <v>-999</v>
      </c>
    </row>
    <row r="4487" spans="1:2" x14ac:dyDescent="0.25">
      <c r="A4487" t="s">
        <v>5333</v>
      </c>
      <c r="B4487">
        <v>5047</v>
      </c>
    </row>
    <row r="4488" spans="1:2" x14ac:dyDescent="0.25">
      <c r="A4488" t="s">
        <v>5334</v>
      </c>
      <c r="B4488">
        <v>822</v>
      </c>
    </row>
    <row r="4489" spans="1:2" x14ac:dyDescent="0.25">
      <c r="A4489" t="s">
        <v>5335</v>
      </c>
      <c r="B4489">
        <v>2459</v>
      </c>
    </row>
    <row r="4490" spans="1:2" x14ac:dyDescent="0.25">
      <c r="A4490" t="s">
        <v>5336</v>
      </c>
      <c r="B4490">
        <v>240</v>
      </c>
    </row>
    <row r="4491" spans="1:2" x14ac:dyDescent="0.25">
      <c r="A4491" t="s">
        <v>5337</v>
      </c>
      <c r="B4491">
        <v>-999</v>
      </c>
    </row>
    <row r="4492" spans="1:2" x14ac:dyDescent="0.25">
      <c r="A4492" t="s">
        <v>5338</v>
      </c>
      <c r="B4492">
        <v>3521</v>
      </c>
    </row>
    <row r="4493" spans="1:2" x14ac:dyDescent="0.25">
      <c r="A4493" t="s">
        <v>5339</v>
      </c>
      <c r="B4493">
        <v>812</v>
      </c>
    </row>
    <row r="4494" spans="1:2" x14ac:dyDescent="0.25">
      <c r="A4494" t="s">
        <v>5340</v>
      </c>
      <c r="B4494">
        <v>4007</v>
      </c>
    </row>
    <row r="4495" spans="1:2" x14ac:dyDescent="0.25">
      <c r="A4495" t="s">
        <v>5341</v>
      </c>
      <c r="B4495">
        <v>2898</v>
      </c>
    </row>
    <row r="4496" spans="1:2" x14ac:dyDescent="0.25">
      <c r="A4496" t="s">
        <v>5342</v>
      </c>
      <c r="B4496">
        <v>776</v>
      </c>
    </row>
    <row r="4497" spans="1:2" x14ac:dyDescent="0.25">
      <c r="A4497" t="s">
        <v>5343</v>
      </c>
      <c r="B4497">
        <v>38</v>
      </c>
    </row>
    <row r="4498" spans="1:2" x14ac:dyDescent="0.25">
      <c r="A4498" t="s">
        <v>5344</v>
      </c>
      <c r="B4498">
        <v>48</v>
      </c>
    </row>
    <row r="4499" spans="1:2" x14ac:dyDescent="0.25">
      <c r="A4499" t="s">
        <v>5345</v>
      </c>
      <c r="B4499">
        <v>61</v>
      </c>
    </row>
    <row r="4500" spans="1:2" x14ac:dyDescent="0.25">
      <c r="A4500" t="s">
        <v>5346</v>
      </c>
      <c r="B4500">
        <v>80</v>
      </c>
    </row>
    <row r="4501" spans="1:2" x14ac:dyDescent="0.25">
      <c r="A4501" t="s">
        <v>5347</v>
      </c>
      <c r="B4501">
        <v>9</v>
      </c>
    </row>
    <row r="4502" spans="1:2" x14ac:dyDescent="0.25">
      <c r="A4502" t="s">
        <v>5348</v>
      </c>
      <c r="B4502">
        <v>236</v>
      </c>
    </row>
    <row r="4503" spans="1:2" x14ac:dyDescent="0.25">
      <c r="A4503" t="s">
        <v>5349</v>
      </c>
      <c r="B4503">
        <v>17</v>
      </c>
    </row>
    <row r="4504" spans="1:2" x14ac:dyDescent="0.25">
      <c r="A4504" t="s">
        <v>5350</v>
      </c>
      <c r="B4504">
        <v>43</v>
      </c>
    </row>
    <row r="4505" spans="1:2" x14ac:dyDescent="0.25">
      <c r="A4505" t="s">
        <v>5351</v>
      </c>
      <c r="B4505">
        <v>26</v>
      </c>
    </row>
    <row r="4506" spans="1:2" x14ac:dyDescent="0.25">
      <c r="A4506" t="s">
        <v>5352</v>
      </c>
      <c r="B4506">
        <v>36</v>
      </c>
    </row>
    <row r="4507" spans="1:2" x14ac:dyDescent="0.25">
      <c r="A4507" t="s">
        <v>5353</v>
      </c>
      <c r="B4507">
        <v>6</v>
      </c>
    </row>
    <row r="4508" spans="1:2" x14ac:dyDescent="0.25">
      <c r="A4508" t="s">
        <v>5354</v>
      </c>
      <c r="B4508">
        <v>128</v>
      </c>
    </row>
    <row r="4509" spans="1:2" x14ac:dyDescent="0.25">
      <c r="A4509" t="s">
        <v>5355</v>
      </c>
      <c r="B4509">
        <v>1</v>
      </c>
    </row>
    <row r="4510" spans="1:2" x14ac:dyDescent="0.25">
      <c r="A4510" t="s">
        <v>5356</v>
      </c>
      <c r="B4510">
        <v>6</v>
      </c>
    </row>
    <row r="4511" spans="1:2" x14ac:dyDescent="0.25">
      <c r="A4511" t="s">
        <v>5357</v>
      </c>
      <c r="B4511">
        <v>7</v>
      </c>
    </row>
    <row r="4512" spans="1:2" x14ac:dyDescent="0.25">
      <c r="A4512" t="s">
        <v>5358</v>
      </c>
      <c r="B4512">
        <v>12</v>
      </c>
    </row>
    <row r="4513" spans="1:2" x14ac:dyDescent="0.25">
      <c r="A4513" t="s">
        <v>5359</v>
      </c>
      <c r="B4513">
        <v>0</v>
      </c>
    </row>
    <row r="4514" spans="1:2" x14ac:dyDescent="0.25">
      <c r="A4514" t="s">
        <v>5360</v>
      </c>
      <c r="B4514">
        <v>26</v>
      </c>
    </row>
    <row r="4515" spans="1:2" x14ac:dyDescent="0.25">
      <c r="A4515" t="s">
        <v>5361</v>
      </c>
      <c r="B4515">
        <v>22</v>
      </c>
    </row>
    <row r="4516" spans="1:2" x14ac:dyDescent="0.25">
      <c r="A4516" t="s">
        <v>5362</v>
      </c>
      <c r="B4516">
        <v>52</v>
      </c>
    </row>
    <row r="4517" spans="1:2" x14ac:dyDescent="0.25">
      <c r="A4517" t="s">
        <v>5363</v>
      </c>
      <c r="B4517">
        <v>76</v>
      </c>
    </row>
    <row r="4518" spans="1:2" x14ac:dyDescent="0.25">
      <c r="A4518" t="s">
        <v>5364</v>
      </c>
      <c r="B4518">
        <v>77</v>
      </c>
    </row>
    <row r="4519" spans="1:2" x14ac:dyDescent="0.25">
      <c r="A4519" t="s">
        <v>5365</v>
      </c>
      <c r="B4519">
        <v>6</v>
      </c>
    </row>
    <row r="4520" spans="1:2" x14ac:dyDescent="0.25">
      <c r="A4520" t="s">
        <v>5366</v>
      </c>
      <c r="B4520">
        <v>233</v>
      </c>
    </row>
    <row r="4521" spans="1:2" x14ac:dyDescent="0.25">
      <c r="A4521" t="s">
        <v>5367</v>
      </c>
      <c r="B4521">
        <v>0</v>
      </c>
    </row>
    <row r="4522" spans="1:2" x14ac:dyDescent="0.25">
      <c r="A4522" t="s">
        <v>5368</v>
      </c>
      <c r="B4522">
        <v>0</v>
      </c>
    </row>
    <row r="4523" spans="1:2" x14ac:dyDescent="0.25">
      <c r="A4523" t="s">
        <v>5369</v>
      </c>
      <c r="B4523">
        <v>0</v>
      </c>
    </row>
    <row r="4524" spans="1:2" x14ac:dyDescent="0.25">
      <c r="A4524" t="s">
        <v>5370</v>
      </c>
      <c r="B4524">
        <v>0</v>
      </c>
    </row>
    <row r="4525" spans="1:2" x14ac:dyDescent="0.25">
      <c r="A4525" t="s">
        <v>5371</v>
      </c>
      <c r="B4525">
        <v>0</v>
      </c>
    </row>
    <row r="4526" spans="1:2" x14ac:dyDescent="0.25">
      <c r="A4526" t="s">
        <v>5372</v>
      </c>
      <c r="B4526">
        <v>0</v>
      </c>
    </row>
    <row r="4527" spans="1:2" x14ac:dyDescent="0.25">
      <c r="A4527" t="s">
        <v>5373</v>
      </c>
      <c r="B4527">
        <v>11</v>
      </c>
    </row>
    <row r="4528" spans="1:2" x14ac:dyDescent="0.25">
      <c r="A4528" t="s">
        <v>5374</v>
      </c>
      <c r="B4528">
        <v>10</v>
      </c>
    </row>
    <row r="4529" spans="1:2" x14ac:dyDescent="0.25">
      <c r="A4529" t="s">
        <v>5375</v>
      </c>
      <c r="B4529">
        <v>17</v>
      </c>
    </row>
    <row r="4530" spans="1:2" x14ac:dyDescent="0.25">
      <c r="A4530" t="s">
        <v>5376</v>
      </c>
      <c r="B4530">
        <v>25</v>
      </c>
    </row>
    <row r="4531" spans="1:2" x14ac:dyDescent="0.25">
      <c r="A4531" t="s">
        <v>5377</v>
      </c>
      <c r="B4531">
        <v>2</v>
      </c>
    </row>
    <row r="4532" spans="1:2" x14ac:dyDescent="0.25">
      <c r="A4532" t="s">
        <v>5378</v>
      </c>
      <c r="B4532">
        <v>65</v>
      </c>
    </row>
    <row r="4533" spans="1:2" x14ac:dyDescent="0.25">
      <c r="A4533" t="s">
        <v>5379</v>
      </c>
      <c r="B4533">
        <v>0</v>
      </c>
    </row>
    <row r="4534" spans="1:2" x14ac:dyDescent="0.25">
      <c r="A4534" t="s">
        <v>5380</v>
      </c>
      <c r="B4534">
        <v>0</v>
      </c>
    </row>
    <row r="4535" spans="1:2" x14ac:dyDescent="0.25">
      <c r="A4535" t="s">
        <v>5381</v>
      </c>
      <c r="B4535">
        <v>0</v>
      </c>
    </row>
    <row r="4536" spans="1:2" x14ac:dyDescent="0.25">
      <c r="A4536" t="s">
        <v>5382</v>
      </c>
      <c r="B4536">
        <v>0</v>
      </c>
    </row>
    <row r="4537" spans="1:2" x14ac:dyDescent="0.25">
      <c r="A4537" t="s">
        <v>5383</v>
      </c>
      <c r="B4537">
        <v>0</v>
      </c>
    </row>
    <row r="4538" spans="1:2" x14ac:dyDescent="0.25">
      <c r="A4538" t="s">
        <v>5384</v>
      </c>
      <c r="B4538">
        <v>0</v>
      </c>
    </row>
    <row r="4539" spans="1:2" x14ac:dyDescent="0.25">
      <c r="A4539" t="s">
        <v>5385</v>
      </c>
      <c r="B4539">
        <v>2</v>
      </c>
    </row>
    <row r="4540" spans="1:2" x14ac:dyDescent="0.25">
      <c r="A4540" t="s">
        <v>5386</v>
      </c>
      <c r="B4540">
        <v>1</v>
      </c>
    </row>
    <row r="4541" spans="1:2" x14ac:dyDescent="0.25">
      <c r="A4541" t="s">
        <v>5387</v>
      </c>
      <c r="B4541">
        <v>1</v>
      </c>
    </row>
    <row r="4542" spans="1:2" x14ac:dyDescent="0.25">
      <c r="A4542" t="s">
        <v>5388</v>
      </c>
      <c r="B4542">
        <v>2</v>
      </c>
    </row>
    <row r="4543" spans="1:2" x14ac:dyDescent="0.25">
      <c r="A4543" t="s">
        <v>5389</v>
      </c>
      <c r="B4543">
        <v>2</v>
      </c>
    </row>
    <row r="4544" spans="1:2" x14ac:dyDescent="0.25">
      <c r="A4544" t="s">
        <v>5390</v>
      </c>
      <c r="B4544">
        <v>8</v>
      </c>
    </row>
    <row r="4545" spans="1:2" x14ac:dyDescent="0.25">
      <c r="A4545" t="s">
        <v>5391</v>
      </c>
      <c r="B4545">
        <v>0</v>
      </c>
    </row>
    <row r="4546" spans="1:2" x14ac:dyDescent="0.25">
      <c r="A4546" t="s">
        <v>5392</v>
      </c>
      <c r="B4546">
        <v>0</v>
      </c>
    </row>
    <row r="4547" spans="1:2" x14ac:dyDescent="0.25">
      <c r="A4547" t="s">
        <v>5393</v>
      </c>
      <c r="B4547">
        <v>0</v>
      </c>
    </row>
    <row r="4548" spans="1:2" x14ac:dyDescent="0.25">
      <c r="A4548" t="s">
        <v>5394</v>
      </c>
      <c r="B4548">
        <v>0</v>
      </c>
    </row>
    <row r="4549" spans="1:2" x14ac:dyDescent="0.25">
      <c r="A4549" t="s">
        <v>5395</v>
      </c>
      <c r="B4549">
        <v>0</v>
      </c>
    </row>
    <row r="4550" spans="1:2" x14ac:dyDescent="0.25">
      <c r="A4550" t="s">
        <v>5396</v>
      </c>
      <c r="B4550">
        <v>0</v>
      </c>
    </row>
    <row r="4551" spans="1:2" x14ac:dyDescent="0.25">
      <c r="A4551" t="s">
        <v>5397</v>
      </c>
      <c r="B4551">
        <v>91</v>
      </c>
    </row>
    <row r="4552" spans="1:2" x14ac:dyDescent="0.25">
      <c r="A4552" t="s">
        <v>5398</v>
      </c>
      <c r="B4552">
        <v>160</v>
      </c>
    </row>
    <row r="4553" spans="1:2" x14ac:dyDescent="0.25">
      <c r="A4553" t="s">
        <v>5399</v>
      </c>
      <c r="B4553">
        <v>188</v>
      </c>
    </row>
    <row r="4554" spans="1:2" x14ac:dyDescent="0.25">
      <c r="A4554" t="s">
        <v>5400</v>
      </c>
      <c r="B4554">
        <v>232</v>
      </c>
    </row>
    <row r="4555" spans="1:2" x14ac:dyDescent="0.25">
      <c r="A4555" t="s">
        <v>5401</v>
      </c>
      <c r="B4555">
        <v>25</v>
      </c>
    </row>
    <row r="4556" spans="1:2" x14ac:dyDescent="0.25">
      <c r="A4556" t="s">
        <v>5402</v>
      </c>
      <c r="B4556">
        <v>696</v>
      </c>
    </row>
    <row r="4557" spans="1:2" x14ac:dyDescent="0.25">
      <c r="A4557" t="s">
        <v>5403</v>
      </c>
      <c r="B4557">
        <v>49</v>
      </c>
    </row>
    <row r="4558" spans="1:2" x14ac:dyDescent="0.25">
      <c r="A4558" t="s">
        <v>5404</v>
      </c>
      <c r="B4558">
        <v>31</v>
      </c>
    </row>
    <row r="4559" spans="1:2" x14ac:dyDescent="0.25">
      <c r="A4559" t="s">
        <v>5405</v>
      </c>
      <c r="B4559">
        <v>37</v>
      </c>
    </row>
    <row r="4560" spans="1:2" x14ac:dyDescent="0.25">
      <c r="A4560" t="s">
        <v>5406</v>
      </c>
      <c r="B4560">
        <v>682</v>
      </c>
    </row>
    <row r="4561" spans="1:2" x14ac:dyDescent="0.25">
      <c r="A4561" t="s">
        <v>5407</v>
      </c>
      <c r="B4561">
        <v>459</v>
      </c>
    </row>
    <row r="4562" spans="1:2" x14ac:dyDescent="0.25">
      <c r="A4562" t="s">
        <v>5408</v>
      </c>
      <c r="B4562">
        <v>704</v>
      </c>
    </row>
    <row r="4563" spans="1:2" x14ac:dyDescent="0.25">
      <c r="A4563" t="s">
        <v>5409</v>
      </c>
      <c r="B4563">
        <v>304</v>
      </c>
    </row>
    <row r="4564" spans="1:2" x14ac:dyDescent="0.25">
      <c r="A4564" t="s">
        <v>5410</v>
      </c>
      <c r="B4564">
        <v>9008</v>
      </c>
    </row>
    <row r="4565" spans="1:2" x14ac:dyDescent="0.25">
      <c r="A4565" t="s">
        <v>5411</v>
      </c>
      <c r="B4565">
        <v>6459</v>
      </c>
    </row>
    <row r="4566" spans="1:2" x14ac:dyDescent="0.25">
      <c r="A4566" t="s">
        <v>5412</v>
      </c>
      <c r="B4566">
        <v>-999</v>
      </c>
    </row>
    <row r="4567" spans="1:2" x14ac:dyDescent="0.25">
      <c r="A4567" t="s">
        <v>5413</v>
      </c>
      <c r="B4567">
        <v>-999</v>
      </c>
    </row>
    <row r="4568" spans="1:2" x14ac:dyDescent="0.25">
      <c r="A4568" t="s">
        <v>11025</v>
      </c>
      <c r="B4568">
        <v>-999</v>
      </c>
    </row>
    <row r="4569" spans="1:2" x14ac:dyDescent="0.25">
      <c r="A4569" t="s">
        <v>11026</v>
      </c>
      <c r="B4569">
        <v>-999</v>
      </c>
    </row>
    <row r="4570" spans="1:2" x14ac:dyDescent="0.25">
      <c r="A4570" t="s">
        <v>5414</v>
      </c>
      <c r="B4570">
        <v>124</v>
      </c>
    </row>
    <row r="4571" spans="1:2" x14ac:dyDescent="0.25">
      <c r="A4571" t="s">
        <v>5415</v>
      </c>
      <c r="B4571">
        <v>60</v>
      </c>
    </row>
    <row r="4572" spans="1:2" x14ac:dyDescent="0.25">
      <c r="A4572" t="s">
        <v>5416</v>
      </c>
      <c r="B4572">
        <v>58</v>
      </c>
    </row>
    <row r="4573" spans="1:2" x14ac:dyDescent="0.25">
      <c r="A4573" t="s">
        <v>5417</v>
      </c>
      <c r="B4573">
        <v>6</v>
      </c>
    </row>
    <row r="4574" spans="1:2" x14ac:dyDescent="0.25">
      <c r="A4574" t="s">
        <v>5418</v>
      </c>
      <c r="B4574">
        <v>124</v>
      </c>
    </row>
    <row r="4575" spans="1:2" x14ac:dyDescent="0.25">
      <c r="A4575" t="s">
        <v>5419</v>
      </c>
      <c r="B4575">
        <v>94053</v>
      </c>
    </row>
    <row r="4576" spans="1:2" x14ac:dyDescent="0.25">
      <c r="A4576" t="s">
        <v>5420</v>
      </c>
      <c r="B4576">
        <v>499</v>
      </c>
    </row>
    <row r="4577" spans="1:2" x14ac:dyDescent="0.25">
      <c r="A4577" t="s">
        <v>5421</v>
      </c>
      <c r="B4577">
        <v>75</v>
      </c>
    </row>
    <row r="4578" spans="1:2" x14ac:dyDescent="0.25">
      <c r="A4578" t="s">
        <v>5422</v>
      </c>
      <c r="B4578">
        <v>274</v>
      </c>
    </row>
    <row r="4579" spans="1:2" x14ac:dyDescent="0.25">
      <c r="A4579" t="s">
        <v>5423</v>
      </c>
      <c r="B4579">
        <v>279</v>
      </c>
    </row>
    <row r="4580" spans="1:2" x14ac:dyDescent="0.25">
      <c r="A4580" t="s">
        <v>5424</v>
      </c>
      <c r="B4580">
        <v>-999</v>
      </c>
    </row>
    <row r="4581" spans="1:2" x14ac:dyDescent="0.25">
      <c r="A4581" t="s">
        <v>5425</v>
      </c>
      <c r="B4581">
        <v>43</v>
      </c>
    </row>
    <row r="4582" spans="1:2" x14ac:dyDescent="0.25">
      <c r="A4582" t="s">
        <v>5426</v>
      </c>
      <c r="B4582">
        <v>990</v>
      </c>
    </row>
    <row r="4583" spans="1:2" x14ac:dyDescent="0.25">
      <c r="A4583" t="s">
        <v>5427</v>
      </c>
      <c r="B4583">
        <v>0</v>
      </c>
    </row>
    <row r="4584" spans="1:2" x14ac:dyDescent="0.25">
      <c r="A4584" t="s">
        <v>5428</v>
      </c>
      <c r="B4584">
        <v>3589</v>
      </c>
    </row>
    <row r="4585" spans="1:2" x14ac:dyDescent="0.25">
      <c r="A4585" t="s">
        <v>5429</v>
      </c>
      <c r="B4585">
        <v>2171</v>
      </c>
    </row>
    <row r="4586" spans="1:2" x14ac:dyDescent="0.25">
      <c r="A4586" t="s">
        <v>5430</v>
      </c>
      <c r="B4586">
        <v>61</v>
      </c>
    </row>
    <row r="4587" spans="1:2" x14ac:dyDescent="0.25">
      <c r="A4587" t="s">
        <v>5431</v>
      </c>
      <c r="B4587">
        <v>55</v>
      </c>
    </row>
    <row r="4588" spans="1:2" x14ac:dyDescent="0.25">
      <c r="A4588" t="s">
        <v>5432</v>
      </c>
      <c r="B4588">
        <v>85</v>
      </c>
    </row>
    <row r="4589" spans="1:2" x14ac:dyDescent="0.25">
      <c r="A4589" t="s">
        <v>5433</v>
      </c>
      <c r="B4589">
        <v>608</v>
      </c>
    </row>
    <row r="4590" spans="1:2" x14ac:dyDescent="0.25">
      <c r="A4590" t="s">
        <v>5434</v>
      </c>
      <c r="B4590">
        <v>301</v>
      </c>
    </row>
    <row r="4591" spans="1:2" x14ac:dyDescent="0.25">
      <c r="A4591" t="s">
        <v>5435</v>
      </c>
      <c r="B4591">
        <v>37</v>
      </c>
    </row>
    <row r="4592" spans="1:2" x14ac:dyDescent="0.25">
      <c r="A4592" t="s">
        <v>5436</v>
      </c>
      <c r="B4592">
        <v>106</v>
      </c>
    </row>
    <row r="4593" spans="1:2" x14ac:dyDescent="0.25">
      <c r="A4593" t="s">
        <v>5437</v>
      </c>
      <c r="B4593">
        <v>61</v>
      </c>
    </row>
    <row r="4594" spans="1:2" x14ac:dyDescent="0.25">
      <c r="A4594" t="s">
        <v>5438</v>
      </c>
      <c r="B4594">
        <v>59</v>
      </c>
    </row>
    <row r="4595" spans="1:2" x14ac:dyDescent="0.25">
      <c r="A4595" t="s">
        <v>5439</v>
      </c>
      <c r="B4595">
        <v>-999</v>
      </c>
    </row>
    <row r="4596" spans="1:2" x14ac:dyDescent="0.25">
      <c r="A4596" t="s">
        <v>11027</v>
      </c>
      <c r="B4596">
        <v>-999</v>
      </c>
    </row>
    <row r="4597" spans="1:2" x14ac:dyDescent="0.25">
      <c r="A4597" t="s">
        <v>5440</v>
      </c>
      <c r="B4597">
        <v>181</v>
      </c>
    </row>
    <row r="4598" spans="1:2" x14ac:dyDescent="0.25">
      <c r="A4598" t="s">
        <v>5441</v>
      </c>
      <c r="B4598">
        <v>13</v>
      </c>
    </row>
    <row r="4599" spans="1:2" x14ac:dyDescent="0.25">
      <c r="A4599" t="s">
        <v>5442</v>
      </c>
      <c r="B4599">
        <v>294</v>
      </c>
    </row>
    <row r="4600" spans="1:2" x14ac:dyDescent="0.25">
      <c r="A4600" t="s">
        <v>5443</v>
      </c>
      <c r="B4600">
        <v>73</v>
      </c>
    </row>
    <row r="4601" spans="1:2" x14ac:dyDescent="0.25">
      <c r="A4601" t="s">
        <v>5444</v>
      </c>
      <c r="B4601">
        <v>1</v>
      </c>
    </row>
    <row r="4602" spans="1:2" x14ac:dyDescent="0.25">
      <c r="A4602" t="s">
        <v>5445</v>
      </c>
      <c r="B4602">
        <v>27</v>
      </c>
    </row>
    <row r="4603" spans="1:2" x14ac:dyDescent="0.25">
      <c r="A4603" t="s">
        <v>5446</v>
      </c>
      <c r="B4603">
        <v>589</v>
      </c>
    </row>
    <row r="4604" spans="1:2" x14ac:dyDescent="0.25">
      <c r="A4604" t="s">
        <v>5447</v>
      </c>
      <c r="B4604">
        <v>54</v>
      </c>
    </row>
    <row r="4605" spans="1:2" x14ac:dyDescent="0.25">
      <c r="A4605" t="s">
        <v>5448</v>
      </c>
      <c r="B4605">
        <v>44</v>
      </c>
    </row>
    <row r="4606" spans="1:2" x14ac:dyDescent="0.25">
      <c r="A4606" t="s">
        <v>5449</v>
      </c>
      <c r="B4606">
        <v>81</v>
      </c>
    </row>
    <row r="4607" spans="1:2" x14ac:dyDescent="0.25">
      <c r="A4607" t="s">
        <v>5450</v>
      </c>
      <c r="B4607">
        <v>78</v>
      </c>
    </row>
    <row r="4608" spans="1:2" x14ac:dyDescent="0.25">
      <c r="A4608" t="s">
        <v>5451</v>
      </c>
      <c r="B4608">
        <v>44</v>
      </c>
    </row>
    <row r="4609" spans="1:2" x14ac:dyDescent="0.25">
      <c r="A4609" t="s">
        <v>5452</v>
      </c>
      <c r="B4609">
        <v>336</v>
      </c>
    </row>
    <row r="4610" spans="1:2" x14ac:dyDescent="0.25">
      <c r="A4610" t="s">
        <v>5453</v>
      </c>
      <c r="B4610">
        <v>255</v>
      </c>
    </row>
    <row r="4611" spans="1:2" x14ac:dyDescent="0.25">
      <c r="A4611" t="s">
        <v>5454</v>
      </c>
      <c r="B4611">
        <v>178</v>
      </c>
    </row>
    <row r="4612" spans="1:2" x14ac:dyDescent="0.25">
      <c r="A4612" t="s">
        <v>5455</v>
      </c>
      <c r="B4612">
        <v>91</v>
      </c>
    </row>
    <row r="4613" spans="1:2" x14ac:dyDescent="0.25">
      <c r="A4613" t="s">
        <v>5456</v>
      </c>
      <c r="B4613">
        <v>20</v>
      </c>
    </row>
    <row r="4614" spans="1:2" x14ac:dyDescent="0.25">
      <c r="A4614" t="s">
        <v>5457</v>
      </c>
      <c r="B4614">
        <v>11</v>
      </c>
    </row>
    <row r="4615" spans="1:2" x14ac:dyDescent="0.25">
      <c r="A4615" t="s">
        <v>5458</v>
      </c>
      <c r="B4615">
        <v>4</v>
      </c>
    </row>
    <row r="4616" spans="1:2" x14ac:dyDescent="0.25">
      <c r="A4616" t="s">
        <v>5459</v>
      </c>
      <c r="B4616">
        <v>0</v>
      </c>
    </row>
    <row r="4617" spans="1:2" x14ac:dyDescent="0.25">
      <c r="A4617" t="s">
        <v>5460</v>
      </c>
      <c r="B4617">
        <v>26</v>
      </c>
    </row>
    <row r="4618" spans="1:2" x14ac:dyDescent="0.25">
      <c r="A4618" t="s">
        <v>5461</v>
      </c>
      <c r="B4618">
        <v>50</v>
      </c>
    </row>
    <row r="4619" spans="1:2" x14ac:dyDescent="0.25">
      <c r="A4619" t="s">
        <v>5462</v>
      </c>
      <c r="B4619">
        <v>0</v>
      </c>
    </row>
    <row r="4620" spans="1:2" x14ac:dyDescent="0.25">
      <c r="A4620" t="s">
        <v>5463</v>
      </c>
      <c r="B4620">
        <v>31</v>
      </c>
    </row>
    <row r="4621" spans="1:2" x14ac:dyDescent="0.25">
      <c r="A4621" t="s">
        <v>5464</v>
      </c>
      <c r="B4621">
        <v>0</v>
      </c>
    </row>
    <row r="4622" spans="1:2" x14ac:dyDescent="0.25">
      <c r="A4622" t="s">
        <v>5465</v>
      </c>
      <c r="B4622">
        <v>0</v>
      </c>
    </row>
    <row r="4623" spans="1:2" x14ac:dyDescent="0.25">
      <c r="A4623" t="s">
        <v>5466</v>
      </c>
      <c r="B4623">
        <v>14</v>
      </c>
    </row>
    <row r="4624" spans="1:2" x14ac:dyDescent="0.25">
      <c r="A4624" t="s">
        <v>5467</v>
      </c>
      <c r="B4624">
        <v>0</v>
      </c>
    </row>
    <row r="4625" spans="1:2" x14ac:dyDescent="0.25">
      <c r="A4625" t="s">
        <v>5468</v>
      </c>
      <c r="B4625">
        <v>0</v>
      </c>
    </row>
    <row r="4626" spans="1:2" x14ac:dyDescent="0.25">
      <c r="A4626" t="s">
        <v>5469</v>
      </c>
      <c r="B4626">
        <v>0</v>
      </c>
    </row>
    <row r="4627" spans="1:2" x14ac:dyDescent="0.25">
      <c r="A4627" t="s">
        <v>5470</v>
      </c>
      <c r="B4627">
        <v>0</v>
      </c>
    </row>
    <row r="4628" spans="1:2" x14ac:dyDescent="0.25">
      <c r="A4628" t="s">
        <v>5471</v>
      </c>
      <c r="B4628">
        <v>0</v>
      </c>
    </row>
    <row r="4629" spans="1:2" x14ac:dyDescent="0.25">
      <c r="A4629" t="s">
        <v>5472</v>
      </c>
      <c r="B4629">
        <v>17</v>
      </c>
    </row>
    <row r="4630" spans="1:2" x14ac:dyDescent="0.25">
      <c r="A4630" t="s">
        <v>5473</v>
      </c>
      <c r="B4630">
        <v>5</v>
      </c>
    </row>
    <row r="4631" spans="1:2" x14ac:dyDescent="0.25">
      <c r="A4631" t="s">
        <v>5474</v>
      </c>
      <c r="B4631">
        <v>178</v>
      </c>
    </row>
    <row r="4632" spans="1:2" x14ac:dyDescent="0.25">
      <c r="A4632" t="s">
        <v>5475</v>
      </c>
      <c r="B4632">
        <v>112</v>
      </c>
    </row>
    <row r="4633" spans="1:2" x14ac:dyDescent="0.25">
      <c r="A4633" t="s">
        <v>5476</v>
      </c>
      <c r="B4633">
        <v>1</v>
      </c>
    </row>
    <row r="4634" spans="1:2" x14ac:dyDescent="0.25">
      <c r="A4634" t="s">
        <v>5477</v>
      </c>
      <c r="B4634">
        <v>83</v>
      </c>
    </row>
    <row r="4635" spans="1:2" x14ac:dyDescent="0.25">
      <c r="A4635" t="s">
        <v>5478</v>
      </c>
      <c r="B4635">
        <v>28</v>
      </c>
    </row>
    <row r="4636" spans="1:2" x14ac:dyDescent="0.25">
      <c r="A4636" t="s">
        <v>5479</v>
      </c>
      <c r="B4636">
        <v>112</v>
      </c>
    </row>
    <row r="4637" spans="1:2" x14ac:dyDescent="0.25">
      <c r="A4637" t="s">
        <v>5480</v>
      </c>
      <c r="B4637">
        <v>4</v>
      </c>
    </row>
    <row r="4638" spans="1:2" x14ac:dyDescent="0.25">
      <c r="A4638" t="s">
        <v>5481</v>
      </c>
      <c r="B4638">
        <v>0</v>
      </c>
    </row>
    <row r="4639" spans="1:2" x14ac:dyDescent="0.25">
      <c r="A4639" t="s">
        <v>5482</v>
      </c>
      <c r="B4639">
        <v>-999</v>
      </c>
    </row>
    <row r="4640" spans="1:2" x14ac:dyDescent="0.25">
      <c r="A4640" t="s">
        <v>5483</v>
      </c>
      <c r="B4640">
        <v>0</v>
      </c>
    </row>
    <row r="4641" spans="1:2" x14ac:dyDescent="0.25">
      <c r="A4641" t="s">
        <v>5484</v>
      </c>
      <c r="B4641">
        <v>1</v>
      </c>
    </row>
    <row r="4642" spans="1:2" x14ac:dyDescent="0.25">
      <c r="A4642" t="s">
        <v>5485</v>
      </c>
      <c r="B4642">
        <v>-999</v>
      </c>
    </row>
    <row r="4643" spans="1:2" x14ac:dyDescent="0.25">
      <c r="A4643" t="s">
        <v>5486</v>
      </c>
      <c r="B4643">
        <v>-999</v>
      </c>
    </row>
    <row r="4644" spans="1:2" x14ac:dyDescent="0.25">
      <c r="A4644" t="s">
        <v>11028</v>
      </c>
      <c r="B4644">
        <v>-999</v>
      </c>
    </row>
    <row r="4645" spans="1:2" x14ac:dyDescent="0.25">
      <c r="A4645" t="s">
        <v>5487</v>
      </c>
      <c r="B4645">
        <v>176408</v>
      </c>
    </row>
    <row r="4646" spans="1:2" x14ac:dyDescent="0.25">
      <c r="A4646" t="s">
        <v>5488</v>
      </c>
      <c r="B4646">
        <v>70572</v>
      </c>
    </row>
    <row r="4647" spans="1:2" x14ac:dyDescent="0.25">
      <c r="A4647" t="s">
        <v>5489</v>
      </c>
      <c r="B4647">
        <v>145004</v>
      </c>
    </row>
    <row r="4648" spans="1:2" x14ac:dyDescent="0.25">
      <c r="A4648" t="s">
        <v>5490</v>
      </c>
      <c r="B4648">
        <v>3012</v>
      </c>
    </row>
    <row r="4649" spans="1:2" x14ac:dyDescent="0.25">
      <c r="A4649" t="s">
        <v>5491</v>
      </c>
      <c r="B4649">
        <v>8714</v>
      </c>
    </row>
    <row r="4650" spans="1:2" x14ac:dyDescent="0.25">
      <c r="A4650" t="s">
        <v>5492</v>
      </c>
      <c r="B4650">
        <v>1439</v>
      </c>
    </row>
    <row r="4651" spans="1:2" x14ac:dyDescent="0.25">
      <c r="A4651" t="s">
        <v>5493</v>
      </c>
      <c r="B4651">
        <v>879</v>
      </c>
    </row>
    <row r="4652" spans="1:2" x14ac:dyDescent="0.25">
      <c r="A4652" t="s">
        <v>5494</v>
      </c>
      <c r="B4652">
        <v>19838</v>
      </c>
    </row>
    <row r="4653" spans="1:2" x14ac:dyDescent="0.25">
      <c r="A4653" t="s">
        <v>5495</v>
      </c>
      <c r="B4653">
        <v>14021</v>
      </c>
    </row>
    <row r="4654" spans="1:2" x14ac:dyDescent="0.25">
      <c r="A4654" t="s">
        <v>5496</v>
      </c>
      <c r="B4654">
        <v>1546</v>
      </c>
    </row>
    <row r="4655" spans="1:2" x14ac:dyDescent="0.25">
      <c r="A4655" t="s">
        <v>5497</v>
      </c>
      <c r="B4655">
        <v>81363</v>
      </c>
    </row>
    <row r="4656" spans="1:2" x14ac:dyDescent="0.25">
      <c r="A4656" t="s">
        <v>5498</v>
      </c>
      <c r="B4656">
        <v>6273</v>
      </c>
    </row>
    <row r="4657" spans="1:2" x14ac:dyDescent="0.25">
      <c r="A4657" t="s">
        <v>5499</v>
      </c>
      <c r="B4657">
        <v>5088</v>
      </c>
    </row>
    <row r="4658" spans="1:2" x14ac:dyDescent="0.25">
      <c r="A4658" t="s">
        <v>5500</v>
      </c>
      <c r="B4658">
        <v>5226</v>
      </c>
    </row>
    <row r="4659" spans="1:2" x14ac:dyDescent="0.25">
      <c r="A4659" t="s">
        <v>5501</v>
      </c>
      <c r="B4659">
        <v>50</v>
      </c>
    </row>
    <row r="4660" spans="1:2" x14ac:dyDescent="0.25">
      <c r="A4660" t="s">
        <v>5502</v>
      </c>
      <c r="B4660">
        <v>947</v>
      </c>
    </row>
    <row r="4661" spans="1:2" x14ac:dyDescent="0.25">
      <c r="A4661" t="s">
        <v>5503</v>
      </c>
      <c r="B4661">
        <v>184</v>
      </c>
    </row>
    <row r="4662" spans="1:2" x14ac:dyDescent="0.25">
      <c r="A4662" t="s">
        <v>5504</v>
      </c>
      <c r="B4662">
        <v>723</v>
      </c>
    </row>
    <row r="4663" spans="1:2" x14ac:dyDescent="0.25">
      <c r="A4663" t="s">
        <v>5505</v>
      </c>
      <c r="B4663">
        <v>715</v>
      </c>
    </row>
    <row r="4664" spans="1:2" x14ac:dyDescent="0.25">
      <c r="A4664" t="s">
        <v>5506</v>
      </c>
      <c r="B4664">
        <v>14262</v>
      </c>
    </row>
    <row r="4665" spans="1:2" x14ac:dyDescent="0.25">
      <c r="A4665" t="s">
        <v>5507</v>
      </c>
      <c r="B4665">
        <v>12128</v>
      </c>
    </row>
    <row r="4666" spans="1:2" x14ac:dyDescent="0.25">
      <c r="A4666" t="s">
        <v>5508</v>
      </c>
      <c r="B4666">
        <v>176408</v>
      </c>
    </row>
    <row r="4667" spans="1:2" x14ac:dyDescent="0.25">
      <c r="A4667" t="s">
        <v>5509</v>
      </c>
      <c r="B4667">
        <v>1689</v>
      </c>
    </row>
    <row r="4668" spans="1:2" x14ac:dyDescent="0.25">
      <c r="A4668" t="s">
        <v>5510</v>
      </c>
      <c r="B4668">
        <v>955</v>
      </c>
    </row>
    <row r="4669" spans="1:2" x14ac:dyDescent="0.25">
      <c r="A4669" t="s">
        <v>5511</v>
      </c>
      <c r="B4669">
        <v>47950</v>
      </c>
    </row>
    <row r="4670" spans="1:2" x14ac:dyDescent="0.25">
      <c r="A4670" t="s">
        <v>5512</v>
      </c>
      <c r="B4670">
        <v>18217</v>
      </c>
    </row>
    <row r="4671" spans="1:2" x14ac:dyDescent="0.25">
      <c r="A4671" t="s">
        <v>5513</v>
      </c>
      <c r="B4671">
        <v>8430</v>
      </c>
    </row>
    <row r="4672" spans="1:2" x14ac:dyDescent="0.25">
      <c r="A4672" t="s">
        <v>5514</v>
      </c>
      <c r="B4672">
        <v>30032</v>
      </c>
    </row>
    <row r="4673" spans="1:2" x14ac:dyDescent="0.25">
      <c r="A4673" t="s">
        <v>5515</v>
      </c>
      <c r="B4673">
        <v>9383</v>
      </c>
    </row>
    <row r="4674" spans="1:2" x14ac:dyDescent="0.25">
      <c r="A4674" t="s">
        <v>5516</v>
      </c>
      <c r="B4674">
        <v>47845</v>
      </c>
    </row>
    <row r="4675" spans="1:2" x14ac:dyDescent="0.25">
      <c r="A4675" t="s">
        <v>5517</v>
      </c>
      <c r="B4675">
        <v>16736</v>
      </c>
    </row>
    <row r="4676" spans="1:2" x14ac:dyDescent="0.25">
      <c r="A4676" t="s">
        <v>5518</v>
      </c>
      <c r="B4676">
        <v>12312</v>
      </c>
    </row>
    <row r="4677" spans="1:2" x14ac:dyDescent="0.25">
      <c r="A4677" t="s">
        <v>5519</v>
      </c>
      <c r="B4677">
        <v>26856</v>
      </c>
    </row>
    <row r="4678" spans="1:2" x14ac:dyDescent="0.25">
      <c r="A4678" t="s">
        <v>5520</v>
      </c>
      <c r="B4678">
        <v>435</v>
      </c>
    </row>
    <row r="4679" spans="1:2" x14ac:dyDescent="0.25">
      <c r="A4679" t="s">
        <v>5521</v>
      </c>
      <c r="B4679">
        <v>24467</v>
      </c>
    </row>
    <row r="4680" spans="1:2" x14ac:dyDescent="0.25">
      <c r="A4680" t="s">
        <v>5522</v>
      </c>
      <c r="B4680">
        <v>24</v>
      </c>
    </row>
    <row r="4681" spans="1:2" x14ac:dyDescent="0.25">
      <c r="A4681" t="s">
        <v>5523</v>
      </c>
      <c r="B4681">
        <v>630</v>
      </c>
    </row>
    <row r="4682" spans="1:2" x14ac:dyDescent="0.25">
      <c r="A4682" t="s">
        <v>5524</v>
      </c>
      <c r="B4682">
        <v>244</v>
      </c>
    </row>
    <row r="4683" spans="1:2" x14ac:dyDescent="0.25">
      <c r="A4683" t="s">
        <v>5525</v>
      </c>
      <c r="B4683">
        <v>39125</v>
      </c>
    </row>
    <row r="4684" spans="1:2" x14ac:dyDescent="0.25">
      <c r="A4684" t="s">
        <v>5526</v>
      </c>
      <c r="B4684">
        <v>1442</v>
      </c>
    </row>
    <row r="4685" spans="1:2" x14ac:dyDescent="0.25">
      <c r="A4685" t="s">
        <v>5527</v>
      </c>
      <c r="B4685">
        <v>119</v>
      </c>
    </row>
    <row r="4686" spans="1:2" x14ac:dyDescent="0.25">
      <c r="A4686" t="s">
        <v>5528</v>
      </c>
      <c r="B4686">
        <v>914</v>
      </c>
    </row>
    <row r="4687" spans="1:2" x14ac:dyDescent="0.25">
      <c r="A4687" t="s">
        <v>5529</v>
      </c>
      <c r="B4687">
        <v>215</v>
      </c>
    </row>
    <row r="4688" spans="1:2" x14ac:dyDescent="0.25">
      <c r="A4688" t="s">
        <v>5530</v>
      </c>
      <c r="B4688">
        <v>1442</v>
      </c>
    </row>
    <row r="4689" spans="1:2" x14ac:dyDescent="0.25">
      <c r="A4689" t="s">
        <v>5531</v>
      </c>
      <c r="B4689">
        <v>18827</v>
      </c>
    </row>
    <row r="4690" spans="1:2" x14ac:dyDescent="0.25">
      <c r="A4690" t="s">
        <v>5532</v>
      </c>
      <c r="B4690">
        <v>1353</v>
      </c>
    </row>
    <row r="4691" spans="1:2" x14ac:dyDescent="0.25">
      <c r="A4691" t="s">
        <v>11029</v>
      </c>
      <c r="B4691">
        <v>-999</v>
      </c>
    </row>
    <row r="4692" spans="1:2" x14ac:dyDescent="0.25">
      <c r="A4692" t="s">
        <v>5533</v>
      </c>
      <c r="B4692">
        <v>38286</v>
      </c>
    </row>
    <row r="4693" spans="1:2" x14ac:dyDescent="0.25">
      <c r="A4693" t="s">
        <v>5534</v>
      </c>
      <c r="B4693">
        <v>7166</v>
      </c>
    </row>
    <row r="4694" spans="1:2" x14ac:dyDescent="0.25">
      <c r="A4694" t="s">
        <v>5535</v>
      </c>
      <c r="B4694">
        <v>17914</v>
      </c>
    </row>
    <row r="4695" spans="1:2" x14ac:dyDescent="0.25">
      <c r="A4695" t="s">
        <v>5536</v>
      </c>
      <c r="B4695">
        <v>11977</v>
      </c>
    </row>
    <row r="4696" spans="1:2" x14ac:dyDescent="0.25">
      <c r="A4696" t="s">
        <v>5537</v>
      </c>
      <c r="B4696">
        <v>1229</v>
      </c>
    </row>
    <row r="4697" spans="1:2" x14ac:dyDescent="0.25">
      <c r="A4697" t="s">
        <v>5538</v>
      </c>
      <c r="B4697">
        <v>38286</v>
      </c>
    </row>
    <row r="4698" spans="1:2" x14ac:dyDescent="0.25">
      <c r="A4698" t="s">
        <v>5539</v>
      </c>
      <c r="B4698">
        <v>6272</v>
      </c>
    </row>
    <row r="4699" spans="1:2" x14ac:dyDescent="0.25">
      <c r="A4699" t="s">
        <v>5540</v>
      </c>
      <c r="B4699">
        <v>15812</v>
      </c>
    </row>
    <row r="4700" spans="1:2" x14ac:dyDescent="0.25">
      <c r="A4700" t="s">
        <v>5541</v>
      </c>
      <c r="B4700">
        <v>9105</v>
      </c>
    </row>
    <row r="4701" spans="1:2" x14ac:dyDescent="0.25">
      <c r="A4701" t="s">
        <v>5542</v>
      </c>
      <c r="B4701">
        <v>907</v>
      </c>
    </row>
    <row r="4702" spans="1:2" x14ac:dyDescent="0.25">
      <c r="A4702" t="s">
        <v>5543</v>
      </c>
      <c r="B4702">
        <v>32096</v>
      </c>
    </row>
    <row r="4703" spans="1:2" x14ac:dyDescent="0.25">
      <c r="A4703" t="s">
        <v>5544</v>
      </c>
      <c r="B4703">
        <v>3093</v>
      </c>
    </row>
    <row r="4704" spans="1:2" x14ac:dyDescent="0.25">
      <c r="A4704" t="s">
        <v>5545</v>
      </c>
      <c r="B4704">
        <v>21657</v>
      </c>
    </row>
    <row r="4705" spans="1:2" x14ac:dyDescent="0.25">
      <c r="A4705" t="s">
        <v>5546</v>
      </c>
      <c r="B4705">
        <v>13273</v>
      </c>
    </row>
    <row r="4706" spans="1:2" x14ac:dyDescent="0.25">
      <c r="A4706" t="s">
        <v>5547</v>
      </c>
      <c r="B4706">
        <v>4259</v>
      </c>
    </row>
    <row r="4707" spans="1:2" x14ac:dyDescent="0.25">
      <c r="A4707" t="s">
        <v>5548</v>
      </c>
      <c r="B4707">
        <v>271</v>
      </c>
    </row>
    <row r="4708" spans="1:2" x14ac:dyDescent="0.25">
      <c r="A4708" t="s">
        <v>5549</v>
      </c>
      <c r="B4708">
        <v>367</v>
      </c>
    </row>
    <row r="4709" spans="1:2" x14ac:dyDescent="0.25">
      <c r="A4709" t="s">
        <v>5550</v>
      </c>
      <c r="B4709">
        <v>369</v>
      </c>
    </row>
    <row r="4710" spans="1:2" x14ac:dyDescent="0.25">
      <c r="A4710" t="s">
        <v>5551</v>
      </c>
      <c r="B4710">
        <v>352</v>
      </c>
    </row>
    <row r="4711" spans="1:2" x14ac:dyDescent="0.25">
      <c r="A4711" t="s">
        <v>5552</v>
      </c>
      <c r="B4711">
        <v>51</v>
      </c>
    </row>
    <row r="4712" spans="1:2" x14ac:dyDescent="0.25">
      <c r="A4712" t="s">
        <v>5553</v>
      </c>
      <c r="B4712">
        <v>1410</v>
      </c>
    </row>
    <row r="4713" spans="1:2" x14ac:dyDescent="0.25">
      <c r="A4713" t="s">
        <v>5554</v>
      </c>
      <c r="B4713">
        <v>84</v>
      </c>
    </row>
    <row r="4714" spans="1:2" x14ac:dyDescent="0.25">
      <c r="A4714" t="s">
        <v>5555</v>
      </c>
      <c r="B4714">
        <v>148</v>
      </c>
    </row>
    <row r="4715" spans="1:2" x14ac:dyDescent="0.25">
      <c r="A4715" t="s">
        <v>5556</v>
      </c>
      <c r="B4715">
        <v>131</v>
      </c>
    </row>
    <row r="4716" spans="1:2" x14ac:dyDescent="0.25">
      <c r="A4716" t="s">
        <v>5557</v>
      </c>
      <c r="B4716">
        <v>102</v>
      </c>
    </row>
    <row r="4717" spans="1:2" x14ac:dyDescent="0.25">
      <c r="A4717" t="s">
        <v>5558</v>
      </c>
      <c r="B4717">
        <v>24</v>
      </c>
    </row>
    <row r="4718" spans="1:2" x14ac:dyDescent="0.25">
      <c r="A4718" t="s">
        <v>5559</v>
      </c>
      <c r="B4718">
        <v>489</v>
      </c>
    </row>
    <row r="4719" spans="1:2" x14ac:dyDescent="0.25">
      <c r="A4719" t="s">
        <v>5560</v>
      </c>
      <c r="B4719">
        <v>18</v>
      </c>
    </row>
    <row r="4720" spans="1:2" x14ac:dyDescent="0.25">
      <c r="A4720" t="s">
        <v>5561</v>
      </c>
      <c r="B4720">
        <v>26</v>
      </c>
    </row>
    <row r="4721" spans="1:2" x14ac:dyDescent="0.25">
      <c r="A4721" t="s">
        <v>5562</v>
      </c>
      <c r="B4721">
        <v>41</v>
      </c>
    </row>
    <row r="4722" spans="1:2" x14ac:dyDescent="0.25">
      <c r="A4722" t="s">
        <v>5563</v>
      </c>
      <c r="B4722">
        <v>66</v>
      </c>
    </row>
    <row r="4723" spans="1:2" x14ac:dyDescent="0.25">
      <c r="A4723" t="s">
        <v>5564</v>
      </c>
      <c r="B4723">
        <v>18</v>
      </c>
    </row>
    <row r="4724" spans="1:2" x14ac:dyDescent="0.25">
      <c r="A4724" t="s">
        <v>5565</v>
      </c>
      <c r="B4724">
        <v>169</v>
      </c>
    </row>
    <row r="4725" spans="1:2" x14ac:dyDescent="0.25">
      <c r="A4725" t="s">
        <v>5566</v>
      </c>
      <c r="B4725">
        <v>198</v>
      </c>
    </row>
    <row r="4726" spans="1:2" x14ac:dyDescent="0.25">
      <c r="A4726" t="s">
        <v>5567</v>
      </c>
      <c r="B4726">
        <v>406</v>
      </c>
    </row>
    <row r="4727" spans="1:2" x14ac:dyDescent="0.25">
      <c r="A4727" t="s">
        <v>5568</v>
      </c>
      <c r="B4727">
        <v>485</v>
      </c>
    </row>
    <row r="4728" spans="1:2" x14ac:dyDescent="0.25">
      <c r="A4728" t="s">
        <v>5569</v>
      </c>
      <c r="B4728">
        <v>440</v>
      </c>
    </row>
    <row r="4729" spans="1:2" x14ac:dyDescent="0.25">
      <c r="A4729" t="s">
        <v>5570</v>
      </c>
      <c r="B4729">
        <v>53</v>
      </c>
    </row>
    <row r="4730" spans="1:2" x14ac:dyDescent="0.25">
      <c r="A4730" t="s">
        <v>5571</v>
      </c>
      <c r="B4730">
        <v>1582</v>
      </c>
    </row>
    <row r="4731" spans="1:2" x14ac:dyDescent="0.25">
      <c r="A4731" t="s">
        <v>5572</v>
      </c>
      <c r="B4731">
        <v>0</v>
      </c>
    </row>
    <row r="4732" spans="1:2" x14ac:dyDescent="0.25">
      <c r="A4732" t="s">
        <v>5573</v>
      </c>
      <c r="B4732">
        <v>0</v>
      </c>
    </row>
    <row r="4733" spans="1:2" x14ac:dyDescent="0.25">
      <c r="A4733" t="s">
        <v>5574</v>
      </c>
      <c r="B4733">
        <v>0</v>
      </c>
    </row>
    <row r="4734" spans="1:2" x14ac:dyDescent="0.25">
      <c r="A4734" t="s">
        <v>5575</v>
      </c>
      <c r="B4734">
        <v>0</v>
      </c>
    </row>
    <row r="4735" spans="1:2" x14ac:dyDescent="0.25">
      <c r="A4735" t="s">
        <v>5576</v>
      </c>
      <c r="B4735">
        <v>0</v>
      </c>
    </row>
    <row r="4736" spans="1:2" x14ac:dyDescent="0.25">
      <c r="A4736" t="s">
        <v>5577</v>
      </c>
      <c r="B4736">
        <v>0</v>
      </c>
    </row>
    <row r="4737" spans="1:2" x14ac:dyDescent="0.25">
      <c r="A4737" t="s">
        <v>5578</v>
      </c>
      <c r="B4737">
        <v>41</v>
      </c>
    </row>
    <row r="4738" spans="1:2" x14ac:dyDescent="0.25">
      <c r="A4738" t="s">
        <v>5579</v>
      </c>
      <c r="B4738">
        <v>40</v>
      </c>
    </row>
    <row r="4739" spans="1:2" x14ac:dyDescent="0.25">
      <c r="A4739" t="s">
        <v>5580</v>
      </c>
      <c r="B4739">
        <v>34</v>
      </c>
    </row>
    <row r="4740" spans="1:2" x14ac:dyDescent="0.25">
      <c r="A4740" t="s">
        <v>5581</v>
      </c>
      <c r="B4740">
        <v>47</v>
      </c>
    </row>
    <row r="4741" spans="1:2" x14ac:dyDescent="0.25">
      <c r="A4741" t="s">
        <v>5582</v>
      </c>
      <c r="B4741">
        <v>4</v>
      </c>
    </row>
    <row r="4742" spans="1:2" x14ac:dyDescent="0.25">
      <c r="A4742" t="s">
        <v>5583</v>
      </c>
      <c r="B4742">
        <v>166</v>
      </c>
    </row>
    <row r="4743" spans="1:2" x14ac:dyDescent="0.25">
      <c r="A4743" t="s">
        <v>5584</v>
      </c>
      <c r="B4743">
        <v>4</v>
      </c>
    </row>
    <row r="4744" spans="1:2" x14ac:dyDescent="0.25">
      <c r="A4744" t="s">
        <v>5585</v>
      </c>
      <c r="B4744">
        <v>0</v>
      </c>
    </row>
    <row r="4745" spans="1:2" x14ac:dyDescent="0.25">
      <c r="A4745" t="s">
        <v>5586</v>
      </c>
      <c r="B4745">
        <v>0</v>
      </c>
    </row>
    <row r="4746" spans="1:2" x14ac:dyDescent="0.25">
      <c r="A4746" t="s">
        <v>5587</v>
      </c>
      <c r="B4746">
        <v>3</v>
      </c>
    </row>
    <row r="4747" spans="1:2" x14ac:dyDescent="0.25">
      <c r="A4747" t="s">
        <v>5588</v>
      </c>
      <c r="B4747">
        <v>2</v>
      </c>
    </row>
    <row r="4748" spans="1:2" x14ac:dyDescent="0.25">
      <c r="A4748" t="s">
        <v>5589</v>
      </c>
      <c r="B4748">
        <v>9</v>
      </c>
    </row>
    <row r="4749" spans="1:2" x14ac:dyDescent="0.25">
      <c r="A4749" t="s">
        <v>5590</v>
      </c>
      <c r="B4749">
        <v>5</v>
      </c>
    </row>
    <row r="4750" spans="1:2" x14ac:dyDescent="0.25">
      <c r="A4750" t="s">
        <v>5591</v>
      </c>
      <c r="B4750">
        <v>5</v>
      </c>
    </row>
    <row r="4751" spans="1:2" x14ac:dyDescent="0.25">
      <c r="A4751" t="s">
        <v>5592</v>
      </c>
      <c r="B4751">
        <v>8</v>
      </c>
    </row>
    <row r="4752" spans="1:2" x14ac:dyDescent="0.25">
      <c r="A4752" t="s">
        <v>5593</v>
      </c>
      <c r="B4752">
        <v>9</v>
      </c>
    </row>
    <row r="4753" spans="1:2" x14ac:dyDescent="0.25">
      <c r="A4753" t="s">
        <v>5594</v>
      </c>
      <c r="B4753">
        <v>3</v>
      </c>
    </row>
    <row r="4754" spans="1:2" x14ac:dyDescent="0.25">
      <c r="A4754" t="s">
        <v>5595</v>
      </c>
      <c r="B4754">
        <v>30</v>
      </c>
    </row>
    <row r="4755" spans="1:2" x14ac:dyDescent="0.25">
      <c r="A4755" t="s">
        <v>5596</v>
      </c>
      <c r="B4755">
        <v>0</v>
      </c>
    </row>
    <row r="4756" spans="1:2" x14ac:dyDescent="0.25">
      <c r="A4756" t="s">
        <v>5597</v>
      </c>
      <c r="B4756">
        <v>4</v>
      </c>
    </row>
    <row r="4757" spans="1:2" x14ac:dyDescent="0.25">
      <c r="A4757" t="s">
        <v>5598</v>
      </c>
      <c r="B4757">
        <v>4</v>
      </c>
    </row>
    <row r="4758" spans="1:2" x14ac:dyDescent="0.25">
      <c r="A4758" t="s">
        <v>5599</v>
      </c>
      <c r="B4758">
        <v>4</v>
      </c>
    </row>
    <row r="4759" spans="1:2" x14ac:dyDescent="0.25">
      <c r="A4759" t="s">
        <v>5600</v>
      </c>
      <c r="B4759">
        <v>1</v>
      </c>
    </row>
    <row r="4760" spans="1:2" x14ac:dyDescent="0.25">
      <c r="A4760" t="s">
        <v>5601</v>
      </c>
      <c r="B4760">
        <v>13</v>
      </c>
    </row>
    <row r="4761" spans="1:2" x14ac:dyDescent="0.25">
      <c r="A4761" t="s">
        <v>5602</v>
      </c>
      <c r="B4761">
        <v>621</v>
      </c>
    </row>
    <row r="4762" spans="1:2" x14ac:dyDescent="0.25">
      <c r="A4762" t="s">
        <v>5603</v>
      </c>
      <c r="B4762">
        <v>996</v>
      </c>
    </row>
    <row r="4763" spans="1:2" x14ac:dyDescent="0.25">
      <c r="A4763" t="s">
        <v>5604</v>
      </c>
      <c r="B4763">
        <v>1072</v>
      </c>
    </row>
    <row r="4764" spans="1:2" x14ac:dyDescent="0.25">
      <c r="A4764" t="s">
        <v>5605</v>
      </c>
      <c r="B4764">
        <v>1023</v>
      </c>
    </row>
    <row r="4765" spans="1:2" x14ac:dyDescent="0.25">
      <c r="A4765" t="s">
        <v>5606</v>
      </c>
      <c r="B4765">
        <v>156</v>
      </c>
    </row>
    <row r="4766" spans="1:2" x14ac:dyDescent="0.25">
      <c r="A4766" t="s">
        <v>5607</v>
      </c>
      <c r="B4766">
        <v>3868</v>
      </c>
    </row>
    <row r="4767" spans="1:2" x14ac:dyDescent="0.25">
      <c r="A4767" t="s">
        <v>5608</v>
      </c>
      <c r="B4767">
        <v>202</v>
      </c>
    </row>
    <row r="4768" spans="1:2" x14ac:dyDescent="0.25">
      <c r="A4768" t="s">
        <v>5609</v>
      </c>
      <c r="B4768">
        <v>230</v>
      </c>
    </row>
    <row r="4769" spans="1:2" x14ac:dyDescent="0.25">
      <c r="A4769" t="s">
        <v>5610</v>
      </c>
      <c r="B4769">
        <v>286</v>
      </c>
    </row>
    <row r="4770" spans="1:2" x14ac:dyDescent="0.25">
      <c r="A4770" t="s">
        <v>5611</v>
      </c>
      <c r="B4770">
        <v>3077</v>
      </c>
    </row>
    <row r="4771" spans="1:2" x14ac:dyDescent="0.25">
      <c r="A4771" t="s">
        <v>5612</v>
      </c>
      <c r="B4771">
        <v>3137</v>
      </c>
    </row>
    <row r="4772" spans="1:2" x14ac:dyDescent="0.25">
      <c r="A4772" t="s">
        <v>5613</v>
      </c>
      <c r="B4772">
        <v>3539</v>
      </c>
    </row>
    <row r="4773" spans="1:2" x14ac:dyDescent="0.25">
      <c r="A4773" t="s">
        <v>5614</v>
      </c>
      <c r="B4773">
        <v>2737</v>
      </c>
    </row>
    <row r="4774" spans="1:2" x14ac:dyDescent="0.25">
      <c r="A4774" t="s">
        <v>5615</v>
      </c>
      <c r="B4774">
        <v>66984</v>
      </c>
    </row>
    <row r="4775" spans="1:2" x14ac:dyDescent="0.25">
      <c r="A4775" t="s">
        <v>5616</v>
      </c>
      <c r="B4775">
        <v>51601</v>
      </c>
    </row>
    <row r="4776" spans="1:2" x14ac:dyDescent="0.25">
      <c r="A4776" t="s">
        <v>5617</v>
      </c>
      <c r="B4776">
        <v>2977</v>
      </c>
    </row>
    <row r="4777" spans="1:2" x14ac:dyDescent="0.25">
      <c r="A4777" t="s">
        <v>5618</v>
      </c>
      <c r="B4777">
        <v>1139</v>
      </c>
    </row>
    <row r="4778" spans="1:2" x14ac:dyDescent="0.25">
      <c r="A4778" t="s">
        <v>11030</v>
      </c>
      <c r="B4778">
        <v>-999</v>
      </c>
    </row>
    <row r="4779" spans="1:2" x14ac:dyDescent="0.25">
      <c r="A4779" t="s">
        <v>11031</v>
      </c>
      <c r="B4779">
        <v>-999</v>
      </c>
    </row>
    <row r="4780" spans="1:2" x14ac:dyDescent="0.25">
      <c r="A4780" t="s">
        <v>5619</v>
      </c>
      <c r="B4780">
        <v>894</v>
      </c>
    </row>
    <row r="4781" spans="1:2" x14ac:dyDescent="0.25">
      <c r="A4781" t="s">
        <v>5620</v>
      </c>
      <c r="B4781">
        <v>966</v>
      </c>
    </row>
    <row r="4782" spans="1:2" x14ac:dyDescent="0.25">
      <c r="A4782" t="s">
        <v>5621</v>
      </c>
      <c r="B4782">
        <v>695</v>
      </c>
    </row>
    <row r="4783" spans="1:2" x14ac:dyDescent="0.25">
      <c r="A4783" t="s">
        <v>5622</v>
      </c>
      <c r="B4783">
        <v>77</v>
      </c>
    </row>
    <row r="4784" spans="1:2" x14ac:dyDescent="0.25">
      <c r="A4784" t="s">
        <v>5623</v>
      </c>
      <c r="B4784">
        <v>1738</v>
      </c>
    </row>
    <row r="4785" spans="1:2" x14ac:dyDescent="0.25">
      <c r="A4785" t="s">
        <v>5624</v>
      </c>
      <c r="B4785">
        <v>1051166</v>
      </c>
    </row>
    <row r="4786" spans="1:2" x14ac:dyDescent="0.25">
      <c r="A4786" t="s">
        <v>5625</v>
      </c>
      <c r="B4786">
        <v>4065</v>
      </c>
    </row>
    <row r="4787" spans="1:2" x14ac:dyDescent="0.25">
      <c r="A4787" t="s">
        <v>5626</v>
      </c>
      <c r="B4787">
        <v>413</v>
      </c>
    </row>
    <row r="4788" spans="1:2" x14ac:dyDescent="0.25">
      <c r="A4788" t="s">
        <v>5627</v>
      </c>
      <c r="B4788">
        <v>1762</v>
      </c>
    </row>
    <row r="4789" spans="1:2" x14ac:dyDescent="0.25">
      <c r="A4789" t="s">
        <v>5628</v>
      </c>
      <c r="B4789">
        <v>1832</v>
      </c>
    </row>
    <row r="4790" spans="1:2" x14ac:dyDescent="0.25">
      <c r="A4790" t="s">
        <v>5629</v>
      </c>
      <c r="B4790">
        <v>-999</v>
      </c>
    </row>
    <row r="4791" spans="1:2" x14ac:dyDescent="0.25">
      <c r="A4791" t="s">
        <v>5630</v>
      </c>
      <c r="B4791">
        <v>893</v>
      </c>
    </row>
    <row r="4792" spans="1:2" x14ac:dyDescent="0.25">
      <c r="A4792" t="s">
        <v>5631</v>
      </c>
      <c r="B4792">
        <v>7241</v>
      </c>
    </row>
    <row r="4793" spans="1:2" x14ac:dyDescent="0.25">
      <c r="A4793" t="s">
        <v>5632</v>
      </c>
      <c r="B4793">
        <v>60</v>
      </c>
    </row>
    <row r="4794" spans="1:2" x14ac:dyDescent="0.25">
      <c r="A4794" t="s">
        <v>5633</v>
      </c>
      <c r="B4794">
        <v>37934</v>
      </c>
    </row>
    <row r="4795" spans="1:2" x14ac:dyDescent="0.25">
      <c r="A4795" t="s">
        <v>5634</v>
      </c>
      <c r="B4795">
        <v>30822</v>
      </c>
    </row>
    <row r="4796" spans="1:2" x14ac:dyDescent="0.25">
      <c r="A4796" t="s">
        <v>5635</v>
      </c>
      <c r="B4796">
        <v>528</v>
      </c>
    </row>
    <row r="4797" spans="1:2" x14ac:dyDescent="0.25">
      <c r="A4797" t="s">
        <v>5636</v>
      </c>
      <c r="B4797">
        <v>334</v>
      </c>
    </row>
    <row r="4798" spans="1:2" x14ac:dyDescent="0.25">
      <c r="A4798" t="s">
        <v>5637</v>
      </c>
      <c r="B4798">
        <v>617</v>
      </c>
    </row>
    <row r="4799" spans="1:2" x14ac:dyDescent="0.25">
      <c r="A4799" t="s">
        <v>5638</v>
      </c>
      <c r="B4799">
        <v>4193</v>
      </c>
    </row>
    <row r="4800" spans="1:2" x14ac:dyDescent="0.25">
      <c r="A4800" t="s">
        <v>5639</v>
      </c>
      <c r="B4800">
        <v>1865</v>
      </c>
    </row>
    <row r="4801" spans="1:2" x14ac:dyDescent="0.25">
      <c r="A4801" t="s">
        <v>5640</v>
      </c>
      <c r="B4801">
        <v>400</v>
      </c>
    </row>
    <row r="4802" spans="1:2" x14ac:dyDescent="0.25">
      <c r="A4802" t="s">
        <v>5641</v>
      </c>
      <c r="B4802">
        <v>545</v>
      </c>
    </row>
    <row r="4803" spans="1:2" x14ac:dyDescent="0.25">
      <c r="A4803" t="s">
        <v>5642</v>
      </c>
      <c r="B4803">
        <v>321</v>
      </c>
    </row>
    <row r="4804" spans="1:2" x14ac:dyDescent="0.25">
      <c r="A4804" t="s">
        <v>5643</v>
      </c>
      <c r="B4804">
        <v>517</v>
      </c>
    </row>
    <row r="4805" spans="1:2" x14ac:dyDescent="0.25">
      <c r="A4805" t="s">
        <v>5644</v>
      </c>
      <c r="B4805">
        <v>170</v>
      </c>
    </row>
    <row r="4806" spans="1:2" x14ac:dyDescent="0.25">
      <c r="A4806" t="s">
        <v>11032</v>
      </c>
      <c r="B4806">
        <v>-999</v>
      </c>
    </row>
    <row r="4807" spans="1:2" x14ac:dyDescent="0.25">
      <c r="A4807" t="s">
        <v>5645</v>
      </c>
      <c r="B4807">
        <v>1058</v>
      </c>
    </row>
    <row r="4808" spans="1:2" x14ac:dyDescent="0.25">
      <c r="A4808" t="s">
        <v>5646</v>
      </c>
      <c r="B4808">
        <v>53</v>
      </c>
    </row>
    <row r="4809" spans="1:2" x14ac:dyDescent="0.25">
      <c r="A4809" t="s">
        <v>5647</v>
      </c>
      <c r="B4809">
        <v>2482</v>
      </c>
    </row>
    <row r="4810" spans="1:2" x14ac:dyDescent="0.25">
      <c r="A4810" t="s">
        <v>5648</v>
      </c>
      <c r="B4810">
        <v>386</v>
      </c>
    </row>
    <row r="4811" spans="1:2" x14ac:dyDescent="0.25">
      <c r="A4811" t="s">
        <v>5649</v>
      </c>
      <c r="B4811">
        <v>64</v>
      </c>
    </row>
    <row r="4812" spans="1:2" x14ac:dyDescent="0.25">
      <c r="A4812" t="s">
        <v>5650</v>
      </c>
      <c r="B4812">
        <v>84</v>
      </c>
    </row>
    <row r="4813" spans="1:2" x14ac:dyDescent="0.25">
      <c r="A4813" t="s">
        <v>5651</v>
      </c>
      <c r="B4813">
        <v>4127</v>
      </c>
    </row>
    <row r="4814" spans="1:2" x14ac:dyDescent="0.25">
      <c r="A4814" t="s">
        <v>5652</v>
      </c>
      <c r="B4814">
        <v>393</v>
      </c>
    </row>
    <row r="4815" spans="1:2" x14ac:dyDescent="0.25">
      <c r="A4815" t="s">
        <v>5653</v>
      </c>
      <c r="B4815">
        <v>524</v>
      </c>
    </row>
    <row r="4816" spans="1:2" x14ac:dyDescent="0.25">
      <c r="A4816" t="s">
        <v>5654</v>
      </c>
      <c r="B4816">
        <v>596</v>
      </c>
    </row>
    <row r="4817" spans="1:2" x14ac:dyDescent="0.25">
      <c r="A4817" t="s">
        <v>5655</v>
      </c>
      <c r="B4817">
        <v>766</v>
      </c>
    </row>
    <row r="4818" spans="1:2" x14ac:dyDescent="0.25">
      <c r="A4818" t="s">
        <v>5656</v>
      </c>
      <c r="B4818">
        <v>190</v>
      </c>
    </row>
    <row r="4819" spans="1:2" x14ac:dyDescent="0.25">
      <c r="A4819" t="s">
        <v>5657</v>
      </c>
      <c r="B4819">
        <v>1655</v>
      </c>
    </row>
    <row r="4820" spans="1:2" x14ac:dyDescent="0.25">
      <c r="A4820" t="s">
        <v>5658</v>
      </c>
      <c r="B4820">
        <v>1037</v>
      </c>
    </row>
    <row r="4821" spans="1:2" x14ac:dyDescent="0.25">
      <c r="A4821" t="s">
        <v>5659</v>
      </c>
      <c r="B4821">
        <v>1163</v>
      </c>
    </row>
    <row r="4822" spans="1:2" x14ac:dyDescent="0.25">
      <c r="A4822" t="s">
        <v>5660</v>
      </c>
      <c r="B4822">
        <v>840</v>
      </c>
    </row>
    <row r="4823" spans="1:2" x14ac:dyDescent="0.25">
      <c r="A4823" t="s">
        <v>5661</v>
      </c>
      <c r="B4823">
        <v>43</v>
      </c>
    </row>
    <row r="4824" spans="1:2" x14ac:dyDescent="0.25">
      <c r="A4824" t="s">
        <v>5662</v>
      </c>
      <c r="B4824">
        <v>59</v>
      </c>
    </row>
    <row r="4825" spans="1:2" x14ac:dyDescent="0.25">
      <c r="A4825" t="s">
        <v>5663</v>
      </c>
      <c r="B4825">
        <v>14</v>
      </c>
    </row>
    <row r="4826" spans="1:2" x14ac:dyDescent="0.25">
      <c r="A4826" t="s">
        <v>5664</v>
      </c>
      <c r="B4826">
        <v>81</v>
      </c>
    </row>
    <row r="4827" spans="1:2" x14ac:dyDescent="0.25">
      <c r="A4827" t="s">
        <v>5665</v>
      </c>
      <c r="B4827">
        <v>87</v>
      </c>
    </row>
    <row r="4828" spans="1:2" x14ac:dyDescent="0.25">
      <c r="A4828" t="s">
        <v>5666</v>
      </c>
      <c r="B4828">
        <v>240</v>
      </c>
    </row>
    <row r="4829" spans="1:2" x14ac:dyDescent="0.25">
      <c r="A4829" t="s">
        <v>5667</v>
      </c>
      <c r="B4829">
        <v>15</v>
      </c>
    </row>
    <row r="4830" spans="1:2" x14ac:dyDescent="0.25">
      <c r="A4830" t="s">
        <v>5668</v>
      </c>
      <c r="B4830">
        <v>86</v>
      </c>
    </row>
    <row r="4831" spans="1:2" x14ac:dyDescent="0.25">
      <c r="A4831" t="s">
        <v>5669</v>
      </c>
      <c r="B4831">
        <v>1</v>
      </c>
    </row>
    <row r="4832" spans="1:2" x14ac:dyDescent="0.25">
      <c r="A4832" t="s">
        <v>5670</v>
      </c>
      <c r="B4832">
        <v>130</v>
      </c>
    </row>
    <row r="4833" spans="1:2" x14ac:dyDescent="0.25">
      <c r="A4833" t="s">
        <v>5671</v>
      </c>
      <c r="B4833">
        <v>54</v>
      </c>
    </row>
    <row r="4834" spans="1:2" x14ac:dyDescent="0.25">
      <c r="A4834" t="s">
        <v>5672</v>
      </c>
      <c r="B4834">
        <v>0</v>
      </c>
    </row>
    <row r="4835" spans="1:2" x14ac:dyDescent="0.25">
      <c r="A4835" t="s">
        <v>5673</v>
      </c>
      <c r="B4835">
        <v>1</v>
      </c>
    </row>
    <row r="4836" spans="1:2" x14ac:dyDescent="0.25">
      <c r="A4836" t="s">
        <v>5674</v>
      </c>
      <c r="B4836">
        <v>0</v>
      </c>
    </row>
    <row r="4837" spans="1:2" x14ac:dyDescent="0.25">
      <c r="A4837" t="s">
        <v>5675</v>
      </c>
      <c r="B4837">
        <v>3</v>
      </c>
    </row>
    <row r="4838" spans="1:2" x14ac:dyDescent="0.25">
      <c r="A4838" t="s">
        <v>5676</v>
      </c>
      <c r="B4838">
        <v>1</v>
      </c>
    </row>
    <row r="4839" spans="1:2" x14ac:dyDescent="0.25">
      <c r="A4839" t="s">
        <v>5677</v>
      </c>
      <c r="B4839">
        <v>246</v>
      </c>
    </row>
    <row r="4840" spans="1:2" x14ac:dyDescent="0.25">
      <c r="A4840" t="s">
        <v>5678</v>
      </c>
      <c r="B4840">
        <v>102</v>
      </c>
    </row>
    <row r="4841" spans="1:2" x14ac:dyDescent="0.25">
      <c r="A4841" t="s">
        <v>5679</v>
      </c>
      <c r="B4841">
        <v>1163</v>
      </c>
    </row>
    <row r="4842" spans="1:2" x14ac:dyDescent="0.25">
      <c r="A4842" t="s">
        <v>5680</v>
      </c>
      <c r="B4842">
        <v>806</v>
      </c>
    </row>
    <row r="4843" spans="1:2" x14ac:dyDescent="0.25">
      <c r="A4843" t="s">
        <v>5681</v>
      </c>
      <c r="B4843">
        <v>460</v>
      </c>
    </row>
    <row r="4844" spans="1:2" x14ac:dyDescent="0.25">
      <c r="A4844" t="s">
        <v>5682</v>
      </c>
      <c r="B4844">
        <v>279</v>
      </c>
    </row>
    <row r="4845" spans="1:2" x14ac:dyDescent="0.25">
      <c r="A4845" t="s">
        <v>5683</v>
      </c>
      <c r="B4845">
        <v>60</v>
      </c>
    </row>
    <row r="4846" spans="1:2" x14ac:dyDescent="0.25">
      <c r="A4846" t="s">
        <v>5684</v>
      </c>
      <c r="B4846">
        <v>799</v>
      </c>
    </row>
    <row r="4847" spans="1:2" x14ac:dyDescent="0.25">
      <c r="A4847" t="s">
        <v>5685</v>
      </c>
      <c r="B4847">
        <v>605</v>
      </c>
    </row>
    <row r="4848" spans="1:2" x14ac:dyDescent="0.25">
      <c r="A4848" t="s">
        <v>5686</v>
      </c>
      <c r="B4848">
        <v>14</v>
      </c>
    </row>
    <row r="4849" spans="1:2" x14ac:dyDescent="0.25">
      <c r="A4849" t="s">
        <v>5687</v>
      </c>
      <c r="B4849">
        <v>566</v>
      </c>
    </row>
    <row r="4850" spans="1:2" x14ac:dyDescent="0.25">
      <c r="A4850" t="s">
        <v>5688</v>
      </c>
      <c r="B4850">
        <v>1171</v>
      </c>
    </row>
    <row r="4851" spans="1:2" x14ac:dyDescent="0.25">
      <c r="A4851" t="s">
        <v>5689</v>
      </c>
      <c r="B4851">
        <v>715</v>
      </c>
    </row>
    <row r="4852" spans="1:2" x14ac:dyDescent="0.25">
      <c r="A4852" t="s">
        <v>5690</v>
      </c>
      <c r="B4852">
        <v>1356</v>
      </c>
    </row>
    <row r="4853" spans="1:2" x14ac:dyDescent="0.25">
      <c r="A4853" t="s">
        <v>5691</v>
      </c>
      <c r="B4853">
        <v>1111</v>
      </c>
    </row>
    <row r="4854" spans="1:2" x14ac:dyDescent="0.25">
      <c r="A4854" t="s">
        <v>11033</v>
      </c>
      <c r="B4854">
        <v>-999</v>
      </c>
    </row>
    <row r="4855" spans="1:2" x14ac:dyDescent="0.25">
      <c r="A4855" t="s">
        <v>5792</v>
      </c>
      <c r="B4855">
        <v>4301</v>
      </c>
    </row>
    <row r="4856" spans="1:2" x14ac:dyDescent="0.25">
      <c r="A4856" t="s">
        <v>5793</v>
      </c>
      <c r="B4856">
        <v>4130</v>
      </c>
    </row>
    <row r="4857" spans="1:2" x14ac:dyDescent="0.25">
      <c r="A4857" t="s">
        <v>5794</v>
      </c>
      <c r="B4857">
        <v>4092</v>
      </c>
    </row>
    <row r="4858" spans="1:2" x14ac:dyDescent="0.25">
      <c r="A4858" t="s">
        <v>5795</v>
      </c>
      <c r="B4858">
        <v>83</v>
      </c>
    </row>
    <row r="4859" spans="1:2" x14ac:dyDescent="0.25">
      <c r="A4859" t="s">
        <v>5796</v>
      </c>
      <c r="B4859">
        <v>57</v>
      </c>
    </row>
    <row r="4860" spans="1:2" x14ac:dyDescent="0.25">
      <c r="A4860" t="s">
        <v>5797</v>
      </c>
      <c r="B4860">
        <v>2</v>
      </c>
    </row>
    <row r="4861" spans="1:2" x14ac:dyDescent="0.25">
      <c r="A4861" t="s">
        <v>5798</v>
      </c>
      <c r="B4861">
        <v>9</v>
      </c>
    </row>
    <row r="4862" spans="1:2" x14ac:dyDescent="0.25">
      <c r="A4862" t="s">
        <v>5799</v>
      </c>
      <c r="B4862">
        <v>456</v>
      </c>
    </row>
    <row r="4863" spans="1:2" x14ac:dyDescent="0.25">
      <c r="A4863" t="s">
        <v>5800</v>
      </c>
      <c r="B4863">
        <v>534</v>
      </c>
    </row>
    <row r="4864" spans="1:2" x14ac:dyDescent="0.25">
      <c r="A4864" t="s">
        <v>5801</v>
      </c>
      <c r="B4864">
        <v>13</v>
      </c>
    </row>
    <row r="4865" spans="1:2" x14ac:dyDescent="0.25">
      <c r="A4865" t="s">
        <v>5802</v>
      </c>
      <c r="B4865">
        <v>1985</v>
      </c>
    </row>
    <row r="4866" spans="1:2" x14ac:dyDescent="0.25">
      <c r="A4866" t="s">
        <v>5803</v>
      </c>
      <c r="B4866">
        <v>157</v>
      </c>
    </row>
    <row r="4867" spans="1:2" x14ac:dyDescent="0.25">
      <c r="A4867" t="s">
        <v>5804</v>
      </c>
      <c r="B4867">
        <v>337</v>
      </c>
    </row>
    <row r="4868" spans="1:2" x14ac:dyDescent="0.25">
      <c r="A4868" t="s">
        <v>5805</v>
      </c>
      <c r="B4868">
        <v>48</v>
      </c>
    </row>
    <row r="4869" spans="1:2" x14ac:dyDescent="0.25">
      <c r="A4869" t="s">
        <v>5806</v>
      </c>
      <c r="B4869">
        <v>0</v>
      </c>
    </row>
    <row r="4870" spans="1:2" x14ac:dyDescent="0.25">
      <c r="A4870" t="s">
        <v>5807</v>
      </c>
      <c r="B4870">
        <v>33</v>
      </c>
    </row>
    <row r="4871" spans="1:2" x14ac:dyDescent="0.25">
      <c r="A4871" t="s">
        <v>5808</v>
      </c>
      <c r="B4871">
        <v>3</v>
      </c>
    </row>
    <row r="4872" spans="1:2" x14ac:dyDescent="0.25">
      <c r="A4872" t="s">
        <v>5809</v>
      </c>
      <c r="B4872">
        <v>52</v>
      </c>
    </row>
    <row r="4873" spans="1:2" x14ac:dyDescent="0.25">
      <c r="A4873" t="s">
        <v>5810</v>
      </c>
      <c r="B4873">
        <v>0</v>
      </c>
    </row>
    <row r="4874" spans="1:2" x14ac:dyDescent="0.25">
      <c r="A4874" t="s">
        <v>5811</v>
      </c>
      <c r="B4874">
        <v>309</v>
      </c>
    </row>
    <row r="4875" spans="1:2" x14ac:dyDescent="0.25">
      <c r="A4875" t="s">
        <v>5812</v>
      </c>
      <c r="B4875">
        <v>223</v>
      </c>
    </row>
    <row r="4876" spans="1:2" x14ac:dyDescent="0.25">
      <c r="A4876" t="s">
        <v>5813</v>
      </c>
      <c r="B4876">
        <v>4301</v>
      </c>
    </row>
    <row r="4877" spans="1:2" x14ac:dyDescent="0.25">
      <c r="A4877" t="s">
        <v>5814</v>
      </c>
      <c r="B4877">
        <v>8</v>
      </c>
    </row>
    <row r="4878" spans="1:2" x14ac:dyDescent="0.25">
      <c r="A4878" t="s">
        <v>5815</v>
      </c>
      <c r="B4878">
        <v>8</v>
      </c>
    </row>
    <row r="4879" spans="1:2" x14ac:dyDescent="0.25">
      <c r="A4879" t="s">
        <v>5816</v>
      </c>
      <c r="B4879">
        <v>576</v>
      </c>
    </row>
    <row r="4880" spans="1:2" x14ac:dyDescent="0.25">
      <c r="A4880" t="s">
        <v>5817</v>
      </c>
      <c r="B4880">
        <v>65</v>
      </c>
    </row>
    <row r="4881" spans="1:2" x14ac:dyDescent="0.25">
      <c r="A4881" t="s">
        <v>5818</v>
      </c>
      <c r="B4881">
        <v>344</v>
      </c>
    </row>
    <row r="4882" spans="1:2" x14ac:dyDescent="0.25">
      <c r="A4882" t="s">
        <v>5819</v>
      </c>
      <c r="B4882">
        <v>167</v>
      </c>
    </row>
    <row r="4883" spans="1:2" x14ac:dyDescent="0.25">
      <c r="A4883" t="s">
        <v>5820</v>
      </c>
      <c r="B4883">
        <v>576</v>
      </c>
    </row>
    <row r="4884" spans="1:2" x14ac:dyDescent="0.25">
      <c r="A4884" t="s">
        <v>5821</v>
      </c>
      <c r="B4884">
        <v>574</v>
      </c>
    </row>
    <row r="4885" spans="1:2" x14ac:dyDescent="0.25">
      <c r="A4885" t="s">
        <v>5822</v>
      </c>
      <c r="B4885">
        <v>305</v>
      </c>
    </row>
    <row r="4886" spans="1:2" x14ac:dyDescent="0.25">
      <c r="A4886" t="s">
        <v>5823</v>
      </c>
      <c r="B4886">
        <v>505</v>
      </c>
    </row>
    <row r="4887" spans="1:2" x14ac:dyDescent="0.25">
      <c r="A4887" t="s">
        <v>5824</v>
      </c>
      <c r="B4887">
        <v>90</v>
      </c>
    </row>
    <row r="4888" spans="1:2" x14ac:dyDescent="0.25">
      <c r="A4888" t="s">
        <v>5825</v>
      </c>
      <c r="B4888">
        <v>503</v>
      </c>
    </row>
    <row r="4889" spans="1:2" x14ac:dyDescent="0.25">
      <c r="A4889" t="s">
        <v>5826</v>
      </c>
      <c r="B4889">
        <v>0</v>
      </c>
    </row>
    <row r="4890" spans="1:2" x14ac:dyDescent="0.25">
      <c r="A4890" t="s">
        <v>5827</v>
      </c>
      <c r="B4890">
        <v>0</v>
      </c>
    </row>
    <row r="4891" spans="1:2" x14ac:dyDescent="0.25">
      <c r="A4891" t="s">
        <v>5828</v>
      </c>
      <c r="B4891">
        <v>0</v>
      </c>
    </row>
    <row r="4892" spans="1:2" x14ac:dyDescent="0.25">
      <c r="A4892" t="s">
        <v>5829</v>
      </c>
      <c r="B4892">
        <v>502</v>
      </c>
    </row>
    <row r="4893" spans="1:2" x14ac:dyDescent="0.25">
      <c r="A4893" t="s">
        <v>5830</v>
      </c>
      <c r="B4893">
        <v>27</v>
      </c>
    </row>
    <row r="4894" spans="1:2" x14ac:dyDescent="0.25">
      <c r="A4894" t="s">
        <v>5831</v>
      </c>
      <c r="B4894">
        <v>6</v>
      </c>
    </row>
    <row r="4895" spans="1:2" x14ac:dyDescent="0.25">
      <c r="A4895" t="s">
        <v>5832</v>
      </c>
      <c r="B4895">
        <v>20</v>
      </c>
    </row>
    <row r="4896" spans="1:2" x14ac:dyDescent="0.25">
      <c r="A4896" t="s">
        <v>5833</v>
      </c>
      <c r="B4896">
        <v>1</v>
      </c>
    </row>
    <row r="4897" spans="1:2" x14ac:dyDescent="0.25">
      <c r="A4897" t="s">
        <v>5834</v>
      </c>
      <c r="B4897">
        <v>27</v>
      </c>
    </row>
    <row r="4898" spans="1:2" x14ac:dyDescent="0.25">
      <c r="A4898" t="s">
        <v>5835</v>
      </c>
      <c r="B4898">
        <v>400</v>
      </c>
    </row>
    <row r="4899" spans="1:2" x14ac:dyDescent="0.25">
      <c r="A4899" t="s">
        <v>5836</v>
      </c>
      <c r="B4899">
        <v>42</v>
      </c>
    </row>
    <row r="4900" spans="1:2" x14ac:dyDescent="0.25">
      <c r="A4900" t="s">
        <v>11034</v>
      </c>
      <c r="B4900">
        <v>-999</v>
      </c>
    </row>
    <row r="4901" spans="1:2" x14ac:dyDescent="0.25">
      <c r="A4901" t="s">
        <v>5837</v>
      </c>
      <c r="B4901">
        <v>577</v>
      </c>
    </row>
    <row r="4902" spans="1:2" x14ac:dyDescent="0.25">
      <c r="A4902" t="s">
        <v>5838</v>
      </c>
      <c r="B4902">
        <v>136</v>
      </c>
    </row>
    <row r="4903" spans="1:2" x14ac:dyDescent="0.25">
      <c r="A4903" t="s">
        <v>5839</v>
      </c>
      <c r="B4903">
        <v>431</v>
      </c>
    </row>
    <row r="4904" spans="1:2" x14ac:dyDescent="0.25">
      <c r="A4904" t="s">
        <v>5840</v>
      </c>
      <c r="B4904">
        <v>-999</v>
      </c>
    </row>
    <row r="4905" spans="1:2" x14ac:dyDescent="0.25">
      <c r="A4905" t="s">
        <v>5841</v>
      </c>
      <c r="B4905">
        <v>10</v>
      </c>
    </row>
    <row r="4906" spans="1:2" x14ac:dyDescent="0.25">
      <c r="A4906" t="s">
        <v>5842</v>
      </c>
      <c r="B4906">
        <v>577</v>
      </c>
    </row>
    <row r="4907" spans="1:2" x14ac:dyDescent="0.25">
      <c r="A4907" t="s">
        <v>5843</v>
      </c>
      <c r="B4907">
        <v>116</v>
      </c>
    </row>
    <row r="4908" spans="1:2" x14ac:dyDescent="0.25">
      <c r="A4908" t="s">
        <v>5844</v>
      </c>
      <c r="B4908">
        <v>409</v>
      </c>
    </row>
    <row r="4909" spans="1:2" x14ac:dyDescent="0.25">
      <c r="A4909" t="s">
        <v>5845</v>
      </c>
      <c r="B4909">
        <v>-999</v>
      </c>
    </row>
    <row r="4910" spans="1:2" x14ac:dyDescent="0.25">
      <c r="A4910" t="s">
        <v>5846</v>
      </c>
      <c r="B4910">
        <v>9</v>
      </c>
    </row>
    <row r="4911" spans="1:2" x14ac:dyDescent="0.25">
      <c r="A4911" t="s">
        <v>5847</v>
      </c>
      <c r="B4911">
        <v>534</v>
      </c>
    </row>
    <row r="4912" spans="1:2" x14ac:dyDescent="0.25">
      <c r="A4912" t="s">
        <v>5848</v>
      </c>
      <c r="B4912">
        <v>0</v>
      </c>
    </row>
    <row r="4913" spans="1:2" x14ac:dyDescent="0.25">
      <c r="A4913" t="s">
        <v>5849</v>
      </c>
      <c r="B4913">
        <v>807</v>
      </c>
    </row>
    <row r="4914" spans="1:2" x14ac:dyDescent="0.25">
      <c r="A4914" t="s">
        <v>5850</v>
      </c>
      <c r="B4914">
        <v>273</v>
      </c>
    </row>
    <row r="4915" spans="1:2" x14ac:dyDescent="0.25">
      <c r="A4915" t="s">
        <v>5851</v>
      </c>
      <c r="B4915">
        <v>49</v>
      </c>
    </row>
    <row r="4916" spans="1:2" x14ac:dyDescent="0.25">
      <c r="A4916" t="s">
        <v>5852</v>
      </c>
      <c r="B4916">
        <v>4</v>
      </c>
    </row>
    <row r="4917" spans="1:2" x14ac:dyDescent="0.25">
      <c r="A4917" t="s">
        <v>5853</v>
      </c>
      <c r="B4917">
        <v>2</v>
      </c>
    </row>
    <row r="4918" spans="1:2" x14ac:dyDescent="0.25">
      <c r="A4918" t="s">
        <v>5854</v>
      </c>
      <c r="B4918">
        <v>1</v>
      </c>
    </row>
    <row r="4919" spans="1:2" x14ac:dyDescent="0.25">
      <c r="A4919" t="s">
        <v>5855</v>
      </c>
      <c r="B4919">
        <v>3</v>
      </c>
    </row>
    <row r="4920" spans="1:2" x14ac:dyDescent="0.25">
      <c r="A4920" t="s">
        <v>5856</v>
      </c>
      <c r="B4920">
        <v>0</v>
      </c>
    </row>
    <row r="4921" spans="1:2" x14ac:dyDescent="0.25">
      <c r="A4921" t="s">
        <v>5857</v>
      </c>
      <c r="B4921">
        <v>10</v>
      </c>
    </row>
    <row r="4922" spans="1:2" x14ac:dyDescent="0.25">
      <c r="A4922" t="s">
        <v>5858</v>
      </c>
      <c r="B4922">
        <v>1</v>
      </c>
    </row>
    <row r="4923" spans="1:2" x14ac:dyDescent="0.25">
      <c r="A4923" t="s">
        <v>5859</v>
      </c>
      <c r="B4923">
        <v>5</v>
      </c>
    </row>
    <row r="4924" spans="1:2" x14ac:dyDescent="0.25">
      <c r="A4924" t="s">
        <v>5860</v>
      </c>
      <c r="B4924">
        <v>5</v>
      </c>
    </row>
    <row r="4925" spans="1:2" x14ac:dyDescent="0.25">
      <c r="A4925" t="s">
        <v>5861</v>
      </c>
      <c r="B4925">
        <v>4</v>
      </c>
    </row>
    <row r="4926" spans="1:2" x14ac:dyDescent="0.25">
      <c r="A4926" t="s">
        <v>5862</v>
      </c>
      <c r="B4926">
        <v>2</v>
      </c>
    </row>
    <row r="4927" spans="1:2" x14ac:dyDescent="0.25">
      <c r="A4927" t="s">
        <v>5863</v>
      </c>
      <c r="B4927">
        <v>17</v>
      </c>
    </row>
    <row r="4928" spans="1:2" x14ac:dyDescent="0.25">
      <c r="A4928" t="s">
        <v>5864</v>
      </c>
      <c r="B4928">
        <v>1</v>
      </c>
    </row>
    <row r="4929" spans="1:2" x14ac:dyDescent="0.25">
      <c r="A4929" t="s">
        <v>5865</v>
      </c>
      <c r="B4929">
        <v>0</v>
      </c>
    </row>
    <row r="4930" spans="1:2" x14ac:dyDescent="0.25">
      <c r="A4930" t="s">
        <v>5866</v>
      </c>
      <c r="B4930">
        <v>0</v>
      </c>
    </row>
    <row r="4931" spans="1:2" x14ac:dyDescent="0.25">
      <c r="A4931" t="s">
        <v>5867</v>
      </c>
      <c r="B4931">
        <v>0</v>
      </c>
    </row>
    <row r="4932" spans="1:2" x14ac:dyDescent="0.25">
      <c r="A4932" t="s">
        <v>5868</v>
      </c>
      <c r="B4932">
        <v>0</v>
      </c>
    </row>
    <row r="4933" spans="1:2" x14ac:dyDescent="0.25">
      <c r="A4933" t="s">
        <v>5869</v>
      </c>
      <c r="B4933">
        <v>1</v>
      </c>
    </row>
    <row r="4934" spans="1:2" x14ac:dyDescent="0.25">
      <c r="A4934" t="s">
        <v>5870</v>
      </c>
      <c r="B4934">
        <v>1</v>
      </c>
    </row>
    <row r="4935" spans="1:2" x14ac:dyDescent="0.25">
      <c r="A4935" t="s">
        <v>5871</v>
      </c>
      <c r="B4935">
        <v>3</v>
      </c>
    </row>
    <row r="4936" spans="1:2" x14ac:dyDescent="0.25">
      <c r="A4936" t="s">
        <v>5872</v>
      </c>
      <c r="B4936">
        <v>5</v>
      </c>
    </row>
    <row r="4937" spans="1:2" x14ac:dyDescent="0.25">
      <c r="A4937" t="s">
        <v>5873</v>
      </c>
      <c r="B4937">
        <v>4</v>
      </c>
    </row>
    <row r="4938" spans="1:2" x14ac:dyDescent="0.25">
      <c r="A4938" t="s">
        <v>5874</v>
      </c>
      <c r="B4938">
        <v>0</v>
      </c>
    </row>
    <row r="4939" spans="1:2" x14ac:dyDescent="0.25">
      <c r="A4939" t="s">
        <v>5875</v>
      </c>
      <c r="B4939">
        <v>13</v>
      </c>
    </row>
    <row r="4940" spans="1:2" x14ac:dyDescent="0.25">
      <c r="A4940" t="s">
        <v>5876</v>
      </c>
      <c r="B4940">
        <v>0</v>
      </c>
    </row>
    <row r="4941" spans="1:2" x14ac:dyDescent="0.25">
      <c r="A4941" t="s">
        <v>5877</v>
      </c>
      <c r="B4941">
        <v>0</v>
      </c>
    </row>
    <row r="4942" spans="1:2" x14ac:dyDescent="0.25">
      <c r="A4942" t="s">
        <v>5878</v>
      </c>
      <c r="B4942">
        <v>0</v>
      </c>
    </row>
    <row r="4943" spans="1:2" x14ac:dyDescent="0.25">
      <c r="A4943" t="s">
        <v>5879</v>
      </c>
      <c r="B4943">
        <v>0</v>
      </c>
    </row>
    <row r="4944" spans="1:2" x14ac:dyDescent="0.25">
      <c r="A4944" t="s">
        <v>5880</v>
      </c>
      <c r="B4944">
        <v>0</v>
      </c>
    </row>
    <row r="4945" spans="1:2" x14ac:dyDescent="0.25">
      <c r="A4945" t="s">
        <v>5881</v>
      </c>
      <c r="B4945">
        <v>0</v>
      </c>
    </row>
    <row r="4946" spans="1:2" x14ac:dyDescent="0.25">
      <c r="A4946" t="s">
        <v>5882</v>
      </c>
      <c r="B4946">
        <v>2</v>
      </c>
    </row>
    <row r="4947" spans="1:2" x14ac:dyDescent="0.25">
      <c r="A4947" t="s">
        <v>5883</v>
      </c>
      <c r="B4947">
        <v>0</v>
      </c>
    </row>
    <row r="4948" spans="1:2" x14ac:dyDescent="0.25">
      <c r="A4948" t="s">
        <v>5884</v>
      </c>
      <c r="B4948">
        <v>0</v>
      </c>
    </row>
    <row r="4949" spans="1:2" x14ac:dyDescent="0.25">
      <c r="A4949" t="s">
        <v>5885</v>
      </c>
      <c r="B4949">
        <v>1</v>
      </c>
    </row>
    <row r="4950" spans="1:2" x14ac:dyDescent="0.25">
      <c r="A4950" t="s">
        <v>5886</v>
      </c>
      <c r="B4950">
        <v>0</v>
      </c>
    </row>
    <row r="4951" spans="1:2" x14ac:dyDescent="0.25">
      <c r="A4951" t="s">
        <v>5887</v>
      </c>
      <c r="B4951">
        <v>3</v>
      </c>
    </row>
    <row r="4952" spans="1:2" x14ac:dyDescent="0.25">
      <c r="A4952" t="s">
        <v>5888</v>
      </c>
      <c r="B4952">
        <v>0</v>
      </c>
    </row>
    <row r="4953" spans="1:2" x14ac:dyDescent="0.25">
      <c r="A4953" t="s">
        <v>5889</v>
      </c>
      <c r="B4953">
        <v>0</v>
      </c>
    </row>
    <row r="4954" spans="1:2" x14ac:dyDescent="0.25">
      <c r="A4954" t="s">
        <v>5890</v>
      </c>
      <c r="B4954">
        <v>0</v>
      </c>
    </row>
    <row r="4955" spans="1:2" x14ac:dyDescent="0.25">
      <c r="A4955" t="s">
        <v>5891</v>
      </c>
      <c r="B4955">
        <v>0</v>
      </c>
    </row>
    <row r="4956" spans="1:2" x14ac:dyDescent="0.25">
      <c r="A4956" t="s">
        <v>5892</v>
      </c>
      <c r="B4956">
        <v>0</v>
      </c>
    </row>
    <row r="4957" spans="1:2" x14ac:dyDescent="0.25">
      <c r="A4957" t="s">
        <v>5893</v>
      </c>
      <c r="B4957">
        <v>0</v>
      </c>
    </row>
    <row r="4958" spans="1:2" x14ac:dyDescent="0.25">
      <c r="A4958" t="s">
        <v>5894</v>
      </c>
      <c r="B4958">
        <v>0</v>
      </c>
    </row>
    <row r="4959" spans="1:2" x14ac:dyDescent="0.25">
      <c r="A4959" t="s">
        <v>5895</v>
      </c>
      <c r="B4959">
        <v>0</v>
      </c>
    </row>
    <row r="4960" spans="1:2" x14ac:dyDescent="0.25">
      <c r="A4960" t="s">
        <v>5896</v>
      </c>
      <c r="B4960">
        <v>0</v>
      </c>
    </row>
    <row r="4961" spans="1:2" x14ac:dyDescent="0.25">
      <c r="A4961" t="s">
        <v>5897</v>
      </c>
      <c r="B4961">
        <v>2</v>
      </c>
    </row>
    <row r="4962" spans="1:2" x14ac:dyDescent="0.25">
      <c r="A4962" t="s">
        <v>5898</v>
      </c>
      <c r="B4962">
        <v>0</v>
      </c>
    </row>
    <row r="4963" spans="1:2" x14ac:dyDescent="0.25">
      <c r="A4963" t="s">
        <v>5899</v>
      </c>
      <c r="B4963">
        <v>2</v>
      </c>
    </row>
    <row r="4964" spans="1:2" x14ac:dyDescent="0.25">
      <c r="A4964" t="s">
        <v>5900</v>
      </c>
      <c r="B4964">
        <v>0</v>
      </c>
    </row>
    <row r="4965" spans="1:2" x14ac:dyDescent="0.25">
      <c r="A4965" t="s">
        <v>5901</v>
      </c>
      <c r="B4965">
        <v>0</v>
      </c>
    </row>
    <row r="4966" spans="1:2" x14ac:dyDescent="0.25">
      <c r="A4966" t="s">
        <v>5902</v>
      </c>
      <c r="B4966">
        <v>0</v>
      </c>
    </row>
    <row r="4967" spans="1:2" x14ac:dyDescent="0.25">
      <c r="A4967" t="s">
        <v>5903</v>
      </c>
      <c r="B4967">
        <v>0</v>
      </c>
    </row>
    <row r="4968" spans="1:2" x14ac:dyDescent="0.25">
      <c r="A4968" t="s">
        <v>5904</v>
      </c>
      <c r="B4968">
        <v>0</v>
      </c>
    </row>
    <row r="4969" spans="1:2" x14ac:dyDescent="0.25">
      <c r="A4969" t="s">
        <v>5905</v>
      </c>
      <c r="B4969">
        <v>0</v>
      </c>
    </row>
    <row r="4970" spans="1:2" x14ac:dyDescent="0.25">
      <c r="A4970" t="s">
        <v>5906</v>
      </c>
      <c r="B4970">
        <v>9</v>
      </c>
    </row>
    <row r="4971" spans="1:2" x14ac:dyDescent="0.25">
      <c r="A4971" t="s">
        <v>5907</v>
      </c>
      <c r="B4971">
        <v>10</v>
      </c>
    </row>
    <row r="4972" spans="1:2" x14ac:dyDescent="0.25">
      <c r="A4972" t="s">
        <v>5908</v>
      </c>
      <c r="B4972">
        <v>11</v>
      </c>
    </row>
    <row r="4973" spans="1:2" x14ac:dyDescent="0.25">
      <c r="A4973" t="s">
        <v>5909</v>
      </c>
      <c r="B4973">
        <v>14</v>
      </c>
    </row>
    <row r="4974" spans="1:2" x14ac:dyDescent="0.25">
      <c r="A4974" t="s">
        <v>5910</v>
      </c>
      <c r="B4974">
        <v>2</v>
      </c>
    </row>
    <row r="4975" spans="1:2" x14ac:dyDescent="0.25">
      <c r="A4975" t="s">
        <v>5911</v>
      </c>
      <c r="B4975">
        <v>46</v>
      </c>
    </row>
    <row r="4976" spans="1:2" x14ac:dyDescent="0.25">
      <c r="A4976" t="s">
        <v>5912</v>
      </c>
      <c r="B4976">
        <v>3</v>
      </c>
    </row>
    <row r="4977" spans="1:2" x14ac:dyDescent="0.25">
      <c r="A4977" t="s">
        <v>5913</v>
      </c>
      <c r="B4977">
        <v>0</v>
      </c>
    </row>
    <row r="4978" spans="1:2" x14ac:dyDescent="0.25">
      <c r="A4978" t="s">
        <v>5914</v>
      </c>
      <c r="B4978">
        <v>6</v>
      </c>
    </row>
    <row r="4979" spans="1:2" x14ac:dyDescent="0.25">
      <c r="A4979" t="s">
        <v>5915</v>
      </c>
      <c r="B4979">
        <v>43</v>
      </c>
    </row>
    <row r="4980" spans="1:2" x14ac:dyDescent="0.25">
      <c r="A4980" t="s">
        <v>5916</v>
      </c>
      <c r="B4980">
        <v>48</v>
      </c>
    </row>
    <row r="4981" spans="1:2" x14ac:dyDescent="0.25">
      <c r="A4981" t="s">
        <v>5917</v>
      </c>
      <c r="B4981">
        <v>46</v>
      </c>
    </row>
    <row r="4982" spans="1:2" x14ac:dyDescent="0.25">
      <c r="A4982" t="s">
        <v>5918</v>
      </c>
      <c r="B4982">
        <v>27</v>
      </c>
    </row>
    <row r="4983" spans="1:2" x14ac:dyDescent="0.25">
      <c r="A4983" t="s">
        <v>5919</v>
      </c>
      <c r="B4983">
        <v>874</v>
      </c>
    </row>
    <row r="4984" spans="1:2" x14ac:dyDescent="0.25">
      <c r="A4984" t="s">
        <v>5920</v>
      </c>
      <c r="B4984">
        <v>698</v>
      </c>
    </row>
    <row r="4985" spans="1:2" x14ac:dyDescent="0.25">
      <c r="A4985" t="s">
        <v>5921</v>
      </c>
      <c r="B4985">
        <v>88</v>
      </c>
    </row>
    <row r="4986" spans="1:2" x14ac:dyDescent="0.25">
      <c r="A4986" t="s">
        <v>5922</v>
      </c>
      <c r="B4986">
        <v>65</v>
      </c>
    </row>
    <row r="4987" spans="1:2" x14ac:dyDescent="0.25">
      <c r="A4987" t="s">
        <v>11035</v>
      </c>
      <c r="B4987">
        <v>-999</v>
      </c>
    </row>
    <row r="4988" spans="1:2" x14ac:dyDescent="0.25">
      <c r="A4988" t="s">
        <v>11036</v>
      </c>
      <c r="B4988">
        <v>-999</v>
      </c>
    </row>
    <row r="4989" spans="1:2" x14ac:dyDescent="0.25">
      <c r="A4989" t="s">
        <v>5923</v>
      </c>
      <c r="B4989">
        <v>63</v>
      </c>
    </row>
    <row r="4990" spans="1:2" x14ac:dyDescent="0.25">
      <c r="A4990" t="s">
        <v>5924</v>
      </c>
      <c r="B4990">
        <v>22</v>
      </c>
    </row>
    <row r="4991" spans="1:2" x14ac:dyDescent="0.25">
      <c r="A4991" t="s">
        <v>5925</v>
      </c>
      <c r="B4991">
        <v>38</v>
      </c>
    </row>
    <row r="4992" spans="1:2" x14ac:dyDescent="0.25">
      <c r="A4992" t="s">
        <v>5926</v>
      </c>
      <c r="B4992">
        <v>3</v>
      </c>
    </row>
    <row r="4993" spans="1:2" x14ac:dyDescent="0.25">
      <c r="A4993" t="s">
        <v>5927</v>
      </c>
      <c r="B4993">
        <v>63</v>
      </c>
    </row>
    <row r="4994" spans="1:2" x14ac:dyDescent="0.25">
      <c r="A4994" t="s">
        <v>5928</v>
      </c>
      <c r="B4994">
        <v>22244</v>
      </c>
    </row>
    <row r="4995" spans="1:2" x14ac:dyDescent="0.25">
      <c r="A4995" t="s">
        <v>5929</v>
      </c>
      <c r="B4995">
        <v>70</v>
      </c>
    </row>
    <row r="4996" spans="1:2" x14ac:dyDescent="0.25">
      <c r="A4996" t="s">
        <v>5930</v>
      </c>
      <c r="B4996">
        <v>8</v>
      </c>
    </row>
    <row r="4997" spans="1:2" x14ac:dyDescent="0.25">
      <c r="A4997" t="s">
        <v>5931</v>
      </c>
      <c r="B4997">
        <v>18</v>
      </c>
    </row>
    <row r="4998" spans="1:2" x14ac:dyDescent="0.25">
      <c r="A4998" t="s">
        <v>5932</v>
      </c>
      <c r="B4998">
        <v>18</v>
      </c>
    </row>
    <row r="4999" spans="1:2" x14ac:dyDescent="0.25">
      <c r="A4999" t="s">
        <v>5933</v>
      </c>
      <c r="B4999">
        <v>-999</v>
      </c>
    </row>
    <row r="5000" spans="1:2" x14ac:dyDescent="0.25">
      <c r="A5000" t="s">
        <v>5934</v>
      </c>
      <c r="B5000">
        <v>2</v>
      </c>
    </row>
    <row r="5001" spans="1:2" x14ac:dyDescent="0.25">
      <c r="A5001" t="s">
        <v>5935</v>
      </c>
      <c r="B5001">
        <v>141</v>
      </c>
    </row>
    <row r="5002" spans="1:2" x14ac:dyDescent="0.25">
      <c r="A5002" t="s">
        <v>5936</v>
      </c>
      <c r="B5002">
        <v>0</v>
      </c>
    </row>
    <row r="5003" spans="1:2" x14ac:dyDescent="0.25">
      <c r="A5003" t="s">
        <v>5937</v>
      </c>
      <c r="B5003">
        <v>909</v>
      </c>
    </row>
    <row r="5004" spans="1:2" x14ac:dyDescent="0.25">
      <c r="A5004" t="s">
        <v>5938</v>
      </c>
      <c r="B5004">
        <v>767</v>
      </c>
    </row>
    <row r="5005" spans="1:2" x14ac:dyDescent="0.25">
      <c r="A5005" t="s">
        <v>5939</v>
      </c>
      <c r="B5005">
        <v>9</v>
      </c>
    </row>
    <row r="5006" spans="1:2" x14ac:dyDescent="0.25">
      <c r="A5006" t="s">
        <v>5940</v>
      </c>
      <c r="B5006">
        <v>10</v>
      </c>
    </row>
    <row r="5007" spans="1:2" x14ac:dyDescent="0.25">
      <c r="A5007" t="s">
        <v>5941</v>
      </c>
      <c r="B5007">
        <v>4</v>
      </c>
    </row>
    <row r="5008" spans="1:2" x14ac:dyDescent="0.25">
      <c r="A5008" t="s">
        <v>5942</v>
      </c>
      <c r="B5008">
        <v>82</v>
      </c>
    </row>
    <row r="5009" spans="1:2" x14ac:dyDescent="0.25">
      <c r="A5009" t="s">
        <v>5943</v>
      </c>
      <c r="B5009">
        <v>30</v>
      </c>
    </row>
    <row r="5010" spans="1:2" x14ac:dyDescent="0.25">
      <c r="A5010" t="s">
        <v>5944</v>
      </c>
      <c r="B5010">
        <v>6</v>
      </c>
    </row>
    <row r="5011" spans="1:2" x14ac:dyDescent="0.25">
      <c r="A5011" t="s">
        <v>5945</v>
      </c>
      <c r="B5011">
        <v>11</v>
      </c>
    </row>
    <row r="5012" spans="1:2" x14ac:dyDescent="0.25">
      <c r="A5012" t="s">
        <v>5946</v>
      </c>
      <c r="B5012">
        <v>3</v>
      </c>
    </row>
    <row r="5013" spans="1:2" x14ac:dyDescent="0.25">
      <c r="A5013" t="s">
        <v>5947</v>
      </c>
      <c r="B5013">
        <v>7</v>
      </c>
    </row>
    <row r="5014" spans="1:2" x14ac:dyDescent="0.25">
      <c r="A5014" t="s">
        <v>5948</v>
      </c>
      <c r="B5014">
        <v>13</v>
      </c>
    </row>
    <row r="5015" spans="1:2" x14ac:dyDescent="0.25">
      <c r="A5015" t="s">
        <v>5949</v>
      </c>
      <c r="B5015">
        <v>22</v>
      </c>
    </row>
    <row r="5016" spans="1:2" x14ac:dyDescent="0.25">
      <c r="A5016" t="s">
        <v>5950</v>
      </c>
      <c r="B5016">
        <v>0</v>
      </c>
    </row>
    <row r="5017" spans="1:2" x14ac:dyDescent="0.25">
      <c r="A5017" t="s">
        <v>5951</v>
      </c>
      <c r="B5017">
        <v>37</v>
      </c>
    </row>
    <row r="5018" spans="1:2" x14ac:dyDescent="0.25">
      <c r="A5018" t="s">
        <v>5952</v>
      </c>
      <c r="B5018">
        <v>23</v>
      </c>
    </row>
    <row r="5019" spans="1:2" x14ac:dyDescent="0.25">
      <c r="A5019" t="s">
        <v>5953</v>
      </c>
      <c r="B5019">
        <v>0</v>
      </c>
    </row>
    <row r="5020" spans="1:2" x14ac:dyDescent="0.25">
      <c r="A5020" t="s">
        <v>5954</v>
      </c>
      <c r="B5020">
        <v>0</v>
      </c>
    </row>
    <row r="5021" spans="1:2" x14ac:dyDescent="0.25">
      <c r="A5021" t="s">
        <v>5955</v>
      </c>
      <c r="B5021">
        <v>82</v>
      </c>
    </row>
    <row r="5022" spans="1:2" x14ac:dyDescent="0.25">
      <c r="A5022" t="s">
        <v>5956</v>
      </c>
      <c r="B5022">
        <v>5</v>
      </c>
    </row>
    <row r="5023" spans="1:2" x14ac:dyDescent="0.25">
      <c r="A5023" t="s">
        <v>5957</v>
      </c>
      <c r="B5023">
        <v>4</v>
      </c>
    </row>
    <row r="5024" spans="1:2" x14ac:dyDescent="0.25">
      <c r="A5024" t="s">
        <v>5958</v>
      </c>
      <c r="B5024">
        <v>10</v>
      </c>
    </row>
    <row r="5025" spans="1:2" x14ac:dyDescent="0.25">
      <c r="A5025" t="s">
        <v>5959</v>
      </c>
      <c r="B5025">
        <v>9</v>
      </c>
    </row>
    <row r="5026" spans="1:2" x14ac:dyDescent="0.25">
      <c r="A5026" t="s">
        <v>5960</v>
      </c>
      <c r="B5026">
        <v>11</v>
      </c>
    </row>
    <row r="5027" spans="1:2" x14ac:dyDescent="0.25">
      <c r="A5027" t="s">
        <v>5961</v>
      </c>
      <c r="B5027">
        <v>11</v>
      </c>
    </row>
    <row r="5028" spans="1:2" x14ac:dyDescent="0.25">
      <c r="A5028" t="s">
        <v>5962</v>
      </c>
      <c r="B5028">
        <v>6</v>
      </c>
    </row>
    <row r="5029" spans="1:2" x14ac:dyDescent="0.25">
      <c r="A5029" t="s">
        <v>5963</v>
      </c>
      <c r="B5029">
        <v>51</v>
      </c>
    </row>
    <row r="5030" spans="1:2" x14ac:dyDescent="0.25">
      <c r="A5030" t="s">
        <v>5964</v>
      </c>
      <c r="B5030">
        <v>51</v>
      </c>
    </row>
    <row r="5031" spans="1:2" x14ac:dyDescent="0.25">
      <c r="A5031" t="s">
        <v>5965</v>
      </c>
      <c r="B5031">
        <v>3</v>
      </c>
    </row>
    <row r="5032" spans="1:2" x14ac:dyDescent="0.25">
      <c r="A5032" t="s">
        <v>5966</v>
      </c>
      <c r="B5032">
        <v>0</v>
      </c>
    </row>
    <row r="5033" spans="1:2" x14ac:dyDescent="0.25">
      <c r="A5033" t="s">
        <v>5967</v>
      </c>
      <c r="B5033">
        <v>0</v>
      </c>
    </row>
    <row r="5034" spans="1:2" x14ac:dyDescent="0.25">
      <c r="A5034" t="s">
        <v>5968</v>
      </c>
      <c r="B5034">
        <v>13</v>
      </c>
    </row>
    <row r="5035" spans="1:2" x14ac:dyDescent="0.25">
      <c r="A5035" t="s">
        <v>5969</v>
      </c>
      <c r="B5035">
        <v>4</v>
      </c>
    </row>
    <row r="5036" spans="1:2" x14ac:dyDescent="0.25">
      <c r="A5036" t="s">
        <v>5970</v>
      </c>
      <c r="B5036">
        <v>2</v>
      </c>
    </row>
    <row r="5037" spans="1:2" x14ac:dyDescent="0.25">
      <c r="A5037" t="s">
        <v>5971</v>
      </c>
      <c r="B5037">
        <v>0</v>
      </c>
    </row>
    <row r="5038" spans="1:2" x14ac:dyDescent="0.25">
      <c r="A5038" t="s">
        <v>5972</v>
      </c>
      <c r="B5038">
        <v>0</v>
      </c>
    </row>
    <row r="5039" spans="1:2" x14ac:dyDescent="0.25">
      <c r="A5039" t="s">
        <v>5973</v>
      </c>
      <c r="B5039">
        <v>0</v>
      </c>
    </row>
    <row r="5040" spans="1:2" x14ac:dyDescent="0.25">
      <c r="A5040" t="s">
        <v>5974</v>
      </c>
      <c r="B5040">
        <v>3</v>
      </c>
    </row>
    <row r="5041" spans="1:2" x14ac:dyDescent="0.25">
      <c r="A5041" t="s">
        <v>5975</v>
      </c>
      <c r="B5041">
        <v>0</v>
      </c>
    </row>
    <row r="5042" spans="1:2" x14ac:dyDescent="0.25">
      <c r="A5042" t="s">
        <v>5976</v>
      </c>
      <c r="B5042">
        <v>0</v>
      </c>
    </row>
    <row r="5043" spans="1:2" x14ac:dyDescent="0.25">
      <c r="A5043" t="s">
        <v>5977</v>
      </c>
      <c r="B5043">
        <v>0</v>
      </c>
    </row>
    <row r="5044" spans="1:2" x14ac:dyDescent="0.25">
      <c r="A5044" t="s">
        <v>5978</v>
      </c>
      <c r="B5044">
        <v>0</v>
      </c>
    </row>
    <row r="5045" spans="1:2" x14ac:dyDescent="0.25">
      <c r="A5045" t="s">
        <v>5979</v>
      </c>
      <c r="B5045">
        <v>0</v>
      </c>
    </row>
    <row r="5046" spans="1:2" x14ac:dyDescent="0.25">
      <c r="A5046" t="s">
        <v>5980</v>
      </c>
      <c r="B5046">
        <v>0</v>
      </c>
    </row>
    <row r="5047" spans="1:2" x14ac:dyDescent="0.25">
      <c r="A5047" t="s">
        <v>5981</v>
      </c>
      <c r="B5047">
        <v>26</v>
      </c>
    </row>
    <row r="5048" spans="1:2" x14ac:dyDescent="0.25">
      <c r="A5048" t="s">
        <v>5982</v>
      </c>
      <c r="B5048">
        <v>0</v>
      </c>
    </row>
    <row r="5049" spans="1:2" x14ac:dyDescent="0.25">
      <c r="A5049" t="s">
        <v>5983</v>
      </c>
      <c r="B5049">
        <v>51</v>
      </c>
    </row>
    <row r="5050" spans="1:2" x14ac:dyDescent="0.25">
      <c r="A5050" t="s">
        <v>5984</v>
      </c>
      <c r="B5050">
        <v>38</v>
      </c>
    </row>
    <row r="5051" spans="1:2" x14ac:dyDescent="0.25">
      <c r="A5051" t="s">
        <v>5985</v>
      </c>
      <c r="B5051">
        <v>19</v>
      </c>
    </row>
    <row r="5052" spans="1:2" x14ac:dyDescent="0.25">
      <c r="A5052" t="s">
        <v>5986</v>
      </c>
      <c r="B5052">
        <v>19</v>
      </c>
    </row>
    <row r="5053" spans="1:2" x14ac:dyDescent="0.25">
      <c r="A5053" t="s">
        <v>5987</v>
      </c>
      <c r="B5053">
        <v>0</v>
      </c>
    </row>
    <row r="5054" spans="1:2" x14ac:dyDescent="0.25">
      <c r="A5054" t="s">
        <v>5988</v>
      </c>
      <c r="B5054">
        <v>38</v>
      </c>
    </row>
    <row r="5055" spans="1:2" x14ac:dyDescent="0.25">
      <c r="A5055" t="s">
        <v>5989</v>
      </c>
      <c r="B5055">
        <v>38</v>
      </c>
    </row>
    <row r="5056" spans="1:2" x14ac:dyDescent="0.25">
      <c r="A5056" t="s">
        <v>5990</v>
      </c>
      <c r="B5056">
        <v>6</v>
      </c>
    </row>
    <row r="5057" spans="1:2" x14ac:dyDescent="0.25">
      <c r="A5057" t="s">
        <v>5991</v>
      </c>
      <c r="B5057">
        <v>38</v>
      </c>
    </row>
    <row r="5058" spans="1:2" x14ac:dyDescent="0.25">
      <c r="A5058" t="s">
        <v>5992</v>
      </c>
      <c r="B5058">
        <v>96</v>
      </c>
    </row>
    <row r="5059" spans="1:2" x14ac:dyDescent="0.25">
      <c r="A5059" t="s">
        <v>5993</v>
      </c>
      <c r="B5059">
        <v>96</v>
      </c>
    </row>
    <row r="5060" spans="1:2" x14ac:dyDescent="0.25">
      <c r="A5060" t="s">
        <v>5994</v>
      </c>
      <c r="B5060">
        <v>96</v>
      </c>
    </row>
    <row r="5061" spans="1:2" x14ac:dyDescent="0.25">
      <c r="A5061" t="s">
        <v>5995</v>
      </c>
      <c r="B5061">
        <v>93</v>
      </c>
    </row>
    <row r="5062" spans="1:2" x14ac:dyDescent="0.25">
      <c r="A5062" t="s">
        <v>11037</v>
      </c>
      <c r="B5062">
        <v>-999</v>
      </c>
    </row>
    <row r="5063" spans="1:2" x14ac:dyDescent="0.25">
      <c r="A5063" t="s">
        <v>5996</v>
      </c>
      <c r="B5063">
        <v>6221</v>
      </c>
    </row>
    <row r="5064" spans="1:2" x14ac:dyDescent="0.25">
      <c r="A5064" t="s">
        <v>5997</v>
      </c>
      <c r="B5064">
        <v>987</v>
      </c>
    </row>
    <row r="5065" spans="1:2" x14ac:dyDescent="0.25">
      <c r="A5065" t="s">
        <v>5998</v>
      </c>
      <c r="B5065">
        <v>6219</v>
      </c>
    </row>
    <row r="5066" spans="1:2" x14ac:dyDescent="0.25">
      <c r="A5066" t="s">
        <v>5999</v>
      </c>
      <c r="B5066">
        <v>339</v>
      </c>
    </row>
    <row r="5067" spans="1:2" x14ac:dyDescent="0.25">
      <c r="A5067" t="s">
        <v>6000</v>
      </c>
      <c r="B5067">
        <v>66</v>
      </c>
    </row>
    <row r="5068" spans="1:2" x14ac:dyDescent="0.25">
      <c r="A5068" t="s">
        <v>6001</v>
      </c>
      <c r="B5068">
        <v>24</v>
      </c>
    </row>
    <row r="5069" spans="1:2" x14ac:dyDescent="0.25">
      <c r="A5069" t="s">
        <v>6002</v>
      </c>
      <c r="B5069">
        <v>19</v>
      </c>
    </row>
    <row r="5070" spans="1:2" x14ac:dyDescent="0.25">
      <c r="A5070" t="s">
        <v>6003</v>
      </c>
      <c r="B5070">
        <v>463</v>
      </c>
    </row>
    <row r="5071" spans="1:2" x14ac:dyDescent="0.25">
      <c r="A5071" t="s">
        <v>6004</v>
      </c>
      <c r="B5071">
        <v>542</v>
      </c>
    </row>
    <row r="5072" spans="1:2" x14ac:dyDescent="0.25">
      <c r="A5072" t="s">
        <v>6005</v>
      </c>
      <c r="B5072">
        <v>107</v>
      </c>
    </row>
    <row r="5073" spans="1:2" x14ac:dyDescent="0.25">
      <c r="A5073" t="s">
        <v>6006</v>
      </c>
      <c r="B5073">
        <v>3140</v>
      </c>
    </row>
    <row r="5074" spans="1:2" x14ac:dyDescent="0.25">
      <c r="A5074" t="s">
        <v>6007</v>
      </c>
      <c r="B5074">
        <v>320</v>
      </c>
    </row>
    <row r="5075" spans="1:2" x14ac:dyDescent="0.25">
      <c r="A5075" t="s">
        <v>6008</v>
      </c>
      <c r="B5075">
        <v>119</v>
      </c>
    </row>
    <row r="5076" spans="1:2" x14ac:dyDescent="0.25">
      <c r="A5076" t="s">
        <v>6009</v>
      </c>
      <c r="B5076">
        <v>232</v>
      </c>
    </row>
    <row r="5077" spans="1:2" x14ac:dyDescent="0.25">
      <c r="A5077" t="s">
        <v>6010</v>
      </c>
      <c r="B5077">
        <v>0</v>
      </c>
    </row>
    <row r="5078" spans="1:2" x14ac:dyDescent="0.25">
      <c r="A5078" t="s">
        <v>6011</v>
      </c>
      <c r="B5078">
        <v>31</v>
      </c>
    </row>
    <row r="5079" spans="1:2" x14ac:dyDescent="0.25">
      <c r="A5079" t="s">
        <v>6012</v>
      </c>
      <c r="B5079">
        <v>181</v>
      </c>
    </row>
    <row r="5080" spans="1:2" x14ac:dyDescent="0.25">
      <c r="A5080" t="s">
        <v>6013</v>
      </c>
      <c r="B5080">
        <v>101</v>
      </c>
    </row>
    <row r="5081" spans="1:2" x14ac:dyDescent="0.25">
      <c r="A5081" t="s">
        <v>6014</v>
      </c>
      <c r="B5081">
        <v>0</v>
      </c>
    </row>
    <row r="5082" spans="1:2" x14ac:dyDescent="0.25">
      <c r="A5082" t="s">
        <v>6015</v>
      </c>
      <c r="B5082">
        <v>380</v>
      </c>
    </row>
    <row r="5083" spans="1:2" x14ac:dyDescent="0.25">
      <c r="A5083" t="s">
        <v>6016</v>
      </c>
      <c r="B5083">
        <v>157</v>
      </c>
    </row>
    <row r="5084" spans="1:2" x14ac:dyDescent="0.25">
      <c r="A5084" t="s">
        <v>6017</v>
      </c>
      <c r="B5084">
        <v>6221</v>
      </c>
    </row>
    <row r="5085" spans="1:2" x14ac:dyDescent="0.25">
      <c r="A5085" t="s">
        <v>6018</v>
      </c>
      <c r="B5085">
        <v>48</v>
      </c>
    </row>
    <row r="5086" spans="1:2" x14ac:dyDescent="0.25">
      <c r="A5086" t="s">
        <v>6019</v>
      </c>
      <c r="B5086">
        <v>6</v>
      </c>
    </row>
    <row r="5087" spans="1:2" x14ac:dyDescent="0.25">
      <c r="A5087" t="s">
        <v>6020</v>
      </c>
      <c r="B5087">
        <v>788</v>
      </c>
    </row>
    <row r="5088" spans="1:2" x14ac:dyDescent="0.25">
      <c r="A5088" t="s">
        <v>6021</v>
      </c>
      <c r="B5088">
        <v>99</v>
      </c>
    </row>
    <row r="5089" spans="1:2" x14ac:dyDescent="0.25">
      <c r="A5089" t="s">
        <v>6022</v>
      </c>
      <c r="B5089">
        <v>620</v>
      </c>
    </row>
    <row r="5090" spans="1:2" x14ac:dyDescent="0.25">
      <c r="A5090" t="s">
        <v>6023</v>
      </c>
      <c r="B5090">
        <v>69</v>
      </c>
    </row>
    <row r="5091" spans="1:2" x14ac:dyDescent="0.25">
      <c r="A5091" t="s">
        <v>6024</v>
      </c>
      <c r="B5091">
        <v>788</v>
      </c>
    </row>
    <row r="5092" spans="1:2" x14ac:dyDescent="0.25">
      <c r="A5092" t="s">
        <v>6025</v>
      </c>
      <c r="B5092">
        <v>749</v>
      </c>
    </row>
    <row r="5093" spans="1:2" x14ac:dyDescent="0.25">
      <c r="A5093" t="s">
        <v>6026</v>
      </c>
      <c r="B5093">
        <v>653</v>
      </c>
    </row>
    <row r="5094" spans="1:2" x14ac:dyDescent="0.25">
      <c r="A5094" t="s">
        <v>6027</v>
      </c>
      <c r="B5094">
        <v>624</v>
      </c>
    </row>
    <row r="5095" spans="1:2" x14ac:dyDescent="0.25">
      <c r="A5095" t="s">
        <v>6028</v>
      </c>
      <c r="B5095">
        <v>284</v>
      </c>
    </row>
    <row r="5096" spans="1:2" x14ac:dyDescent="0.25">
      <c r="A5096" t="s">
        <v>6029</v>
      </c>
      <c r="B5096">
        <v>703</v>
      </c>
    </row>
    <row r="5097" spans="1:2" x14ac:dyDescent="0.25">
      <c r="A5097" t="s">
        <v>6030</v>
      </c>
      <c r="B5097">
        <v>0</v>
      </c>
    </row>
    <row r="5098" spans="1:2" x14ac:dyDescent="0.25">
      <c r="A5098" t="s">
        <v>6031</v>
      </c>
      <c r="B5098">
        <v>68</v>
      </c>
    </row>
    <row r="5099" spans="1:2" x14ac:dyDescent="0.25">
      <c r="A5099" t="s">
        <v>6032</v>
      </c>
      <c r="B5099">
        <v>7</v>
      </c>
    </row>
    <row r="5100" spans="1:2" x14ac:dyDescent="0.25">
      <c r="A5100" t="s">
        <v>6033</v>
      </c>
      <c r="B5100">
        <v>633</v>
      </c>
    </row>
    <row r="5101" spans="1:2" x14ac:dyDescent="0.25">
      <c r="A5101" t="s">
        <v>6034</v>
      </c>
      <c r="B5101">
        <v>27</v>
      </c>
    </row>
    <row r="5102" spans="1:2" x14ac:dyDescent="0.25">
      <c r="A5102" t="s">
        <v>6035</v>
      </c>
      <c r="B5102">
        <v>3</v>
      </c>
    </row>
    <row r="5103" spans="1:2" x14ac:dyDescent="0.25">
      <c r="A5103" t="s">
        <v>6036</v>
      </c>
      <c r="B5103">
        <v>4</v>
      </c>
    </row>
    <row r="5104" spans="1:2" x14ac:dyDescent="0.25">
      <c r="A5104" t="s">
        <v>6037</v>
      </c>
      <c r="B5104">
        <v>20</v>
      </c>
    </row>
    <row r="5105" spans="1:2" x14ac:dyDescent="0.25">
      <c r="A5105" t="s">
        <v>6038</v>
      </c>
      <c r="B5105">
        <v>27</v>
      </c>
    </row>
    <row r="5106" spans="1:2" x14ac:dyDescent="0.25">
      <c r="A5106" t="s">
        <v>6039</v>
      </c>
      <c r="B5106">
        <v>930</v>
      </c>
    </row>
    <row r="5107" spans="1:2" x14ac:dyDescent="0.25">
      <c r="A5107" t="s">
        <v>6040</v>
      </c>
      <c r="B5107">
        <v>27</v>
      </c>
    </row>
    <row r="5108" spans="1:2" x14ac:dyDescent="0.25">
      <c r="A5108" t="s">
        <v>11038</v>
      </c>
      <c r="B5108">
        <v>-999</v>
      </c>
    </row>
    <row r="5109" spans="1:2" x14ac:dyDescent="0.25">
      <c r="A5109" t="s">
        <v>6041</v>
      </c>
      <c r="B5109">
        <v>894</v>
      </c>
    </row>
    <row r="5110" spans="1:2" x14ac:dyDescent="0.25">
      <c r="A5110" t="s">
        <v>6042</v>
      </c>
      <c r="B5110">
        <v>215</v>
      </c>
    </row>
    <row r="5111" spans="1:2" x14ac:dyDescent="0.25">
      <c r="A5111" t="s">
        <v>6043</v>
      </c>
      <c r="B5111">
        <v>675</v>
      </c>
    </row>
    <row r="5112" spans="1:2" x14ac:dyDescent="0.25">
      <c r="A5112" t="s">
        <v>6044</v>
      </c>
      <c r="B5112">
        <v>-999</v>
      </c>
    </row>
    <row r="5113" spans="1:2" x14ac:dyDescent="0.25">
      <c r="A5113" t="s">
        <v>6045</v>
      </c>
      <c r="B5113">
        <v>4</v>
      </c>
    </row>
    <row r="5114" spans="1:2" x14ac:dyDescent="0.25">
      <c r="A5114" t="s">
        <v>6046</v>
      </c>
      <c r="B5114">
        <v>894</v>
      </c>
    </row>
    <row r="5115" spans="1:2" x14ac:dyDescent="0.25">
      <c r="A5115" t="s">
        <v>6047</v>
      </c>
      <c r="B5115">
        <v>168</v>
      </c>
    </row>
    <row r="5116" spans="1:2" x14ac:dyDescent="0.25">
      <c r="A5116" t="s">
        <v>6048</v>
      </c>
      <c r="B5116">
        <v>587</v>
      </c>
    </row>
    <row r="5117" spans="1:2" x14ac:dyDescent="0.25">
      <c r="A5117" t="s">
        <v>6049</v>
      </c>
      <c r="B5117">
        <v>-999</v>
      </c>
    </row>
    <row r="5118" spans="1:2" x14ac:dyDescent="0.25">
      <c r="A5118" t="s">
        <v>6050</v>
      </c>
      <c r="B5118">
        <v>0</v>
      </c>
    </row>
    <row r="5119" spans="1:2" x14ac:dyDescent="0.25">
      <c r="A5119" t="s">
        <v>6051</v>
      </c>
      <c r="B5119">
        <v>755</v>
      </c>
    </row>
    <row r="5120" spans="1:2" x14ac:dyDescent="0.25">
      <c r="A5120" t="s">
        <v>6052</v>
      </c>
      <c r="B5120">
        <v>4</v>
      </c>
    </row>
    <row r="5121" spans="1:2" x14ac:dyDescent="0.25">
      <c r="A5121" t="s">
        <v>6053</v>
      </c>
      <c r="B5121">
        <v>410</v>
      </c>
    </row>
    <row r="5122" spans="1:2" x14ac:dyDescent="0.25">
      <c r="A5122" t="s">
        <v>6054</v>
      </c>
      <c r="B5122">
        <v>282</v>
      </c>
    </row>
    <row r="5123" spans="1:2" x14ac:dyDescent="0.25">
      <c r="A5123" t="s">
        <v>6055</v>
      </c>
      <c r="B5123">
        <v>87</v>
      </c>
    </row>
    <row r="5124" spans="1:2" x14ac:dyDescent="0.25">
      <c r="A5124" t="s">
        <v>6056</v>
      </c>
      <c r="B5124">
        <v>5</v>
      </c>
    </row>
    <row r="5125" spans="1:2" x14ac:dyDescent="0.25">
      <c r="A5125" t="s">
        <v>6057</v>
      </c>
      <c r="B5125">
        <v>3</v>
      </c>
    </row>
    <row r="5126" spans="1:2" x14ac:dyDescent="0.25">
      <c r="A5126" t="s">
        <v>6058</v>
      </c>
      <c r="B5126">
        <v>3</v>
      </c>
    </row>
    <row r="5127" spans="1:2" x14ac:dyDescent="0.25">
      <c r="A5127" t="s">
        <v>6059</v>
      </c>
      <c r="B5127">
        <v>5</v>
      </c>
    </row>
    <row r="5128" spans="1:2" x14ac:dyDescent="0.25">
      <c r="A5128" t="s">
        <v>6060</v>
      </c>
      <c r="B5128">
        <v>0</v>
      </c>
    </row>
    <row r="5129" spans="1:2" x14ac:dyDescent="0.25">
      <c r="A5129" t="s">
        <v>6061</v>
      </c>
      <c r="B5129">
        <v>16</v>
      </c>
    </row>
    <row r="5130" spans="1:2" x14ac:dyDescent="0.25">
      <c r="A5130" t="s">
        <v>6062</v>
      </c>
      <c r="B5130">
        <v>3</v>
      </c>
    </row>
    <row r="5131" spans="1:2" x14ac:dyDescent="0.25">
      <c r="A5131" t="s">
        <v>6063</v>
      </c>
      <c r="B5131">
        <v>1</v>
      </c>
    </row>
    <row r="5132" spans="1:2" x14ac:dyDescent="0.25">
      <c r="A5132" t="s">
        <v>6064</v>
      </c>
      <c r="B5132">
        <v>0</v>
      </c>
    </row>
    <row r="5133" spans="1:2" x14ac:dyDescent="0.25">
      <c r="A5133" t="s">
        <v>6065</v>
      </c>
      <c r="B5133">
        <v>2</v>
      </c>
    </row>
    <row r="5134" spans="1:2" x14ac:dyDescent="0.25">
      <c r="A5134" t="s">
        <v>6066</v>
      </c>
      <c r="B5134">
        <v>0</v>
      </c>
    </row>
    <row r="5135" spans="1:2" x14ac:dyDescent="0.25">
      <c r="A5135" t="s">
        <v>6067</v>
      </c>
      <c r="B5135">
        <v>6</v>
      </c>
    </row>
    <row r="5136" spans="1:2" x14ac:dyDescent="0.25">
      <c r="A5136" t="s">
        <v>6068</v>
      </c>
      <c r="B5136">
        <v>1</v>
      </c>
    </row>
    <row r="5137" spans="1:2" x14ac:dyDescent="0.25">
      <c r="A5137" t="s">
        <v>6069</v>
      </c>
      <c r="B5137">
        <v>0</v>
      </c>
    </row>
    <row r="5138" spans="1:2" x14ac:dyDescent="0.25">
      <c r="A5138" t="s">
        <v>6070</v>
      </c>
      <c r="B5138">
        <v>0</v>
      </c>
    </row>
    <row r="5139" spans="1:2" x14ac:dyDescent="0.25">
      <c r="A5139" t="s">
        <v>6071</v>
      </c>
      <c r="B5139">
        <v>0</v>
      </c>
    </row>
    <row r="5140" spans="1:2" x14ac:dyDescent="0.25">
      <c r="A5140" t="s">
        <v>6072</v>
      </c>
      <c r="B5140">
        <v>0</v>
      </c>
    </row>
    <row r="5141" spans="1:2" x14ac:dyDescent="0.25">
      <c r="A5141" t="s">
        <v>6073</v>
      </c>
      <c r="B5141">
        <v>1</v>
      </c>
    </row>
    <row r="5142" spans="1:2" x14ac:dyDescent="0.25">
      <c r="A5142" t="s">
        <v>6074</v>
      </c>
      <c r="B5142">
        <v>14</v>
      </c>
    </row>
    <row r="5143" spans="1:2" x14ac:dyDescent="0.25">
      <c r="A5143" t="s">
        <v>6075</v>
      </c>
      <c r="B5143">
        <v>5</v>
      </c>
    </row>
    <row r="5144" spans="1:2" x14ac:dyDescent="0.25">
      <c r="A5144" t="s">
        <v>6076</v>
      </c>
      <c r="B5144">
        <v>11</v>
      </c>
    </row>
    <row r="5145" spans="1:2" x14ac:dyDescent="0.25">
      <c r="A5145" t="s">
        <v>6077</v>
      </c>
      <c r="B5145">
        <v>17</v>
      </c>
    </row>
    <row r="5146" spans="1:2" x14ac:dyDescent="0.25">
      <c r="A5146" t="s">
        <v>6078</v>
      </c>
      <c r="B5146">
        <v>1</v>
      </c>
    </row>
    <row r="5147" spans="1:2" x14ac:dyDescent="0.25">
      <c r="A5147" t="s">
        <v>6079</v>
      </c>
      <c r="B5147">
        <v>48</v>
      </c>
    </row>
    <row r="5148" spans="1:2" x14ac:dyDescent="0.25">
      <c r="A5148" t="s">
        <v>6080</v>
      </c>
      <c r="B5148">
        <v>0</v>
      </c>
    </row>
    <row r="5149" spans="1:2" x14ac:dyDescent="0.25">
      <c r="A5149" t="s">
        <v>6081</v>
      </c>
      <c r="B5149">
        <v>0</v>
      </c>
    </row>
    <row r="5150" spans="1:2" x14ac:dyDescent="0.25">
      <c r="A5150" t="s">
        <v>6082</v>
      </c>
      <c r="B5150">
        <v>0</v>
      </c>
    </row>
    <row r="5151" spans="1:2" x14ac:dyDescent="0.25">
      <c r="A5151" t="s">
        <v>6083</v>
      </c>
      <c r="B5151">
        <v>0</v>
      </c>
    </row>
    <row r="5152" spans="1:2" x14ac:dyDescent="0.25">
      <c r="A5152" t="s">
        <v>6084</v>
      </c>
      <c r="B5152">
        <v>0</v>
      </c>
    </row>
    <row r="5153" spans="1:2" x14ac:dyDescent="0.25">
      <c r="A5153" t="s">
        <v>6085</v>
      </c>
      <c r="B5153">
        <v>0</v>
      </c>
    </row>
    <row r="5154" spans="1:2" x14ac:dyDescent="0.25">
      <c r="A5154" t="s">
        <v>6086</v>
      </c>
      <c r="B5154">
        <v>1</v>
      </c>
    </row>
    <row r="5155" spans="1:2" x14ac:dyDescent="0.25">
      <c r="A5155" t="s">
        <v>6087</v>
      </c>
      <c r="B5155">
        <v>0</v>
      </c>
    </row>
    <row r="5156" spans="1:2" x14ac:dyDescent="0.25">
      <c r="A5156" t="s">
        <v>6088</v>
      </c>
      <c r="B5156">
        <v>0</v>
      </c>
    </row>
    <row r="5157" spans="1:2" x14ac:dyDescent="0.25">
      <c r="A5157" t="s">
        <v>6089</v>
      </c>
      <c r="B5157">
        <v>1</v>
      </c>
    </row>
    <row r="5158" spans="1:2" x14ac:dyDescent="0.25">
      <c r="A5158" t="s">
        <v>6090</v>
      </c>
      <c r="B5158">
        <v>0</v>
      </c>
    </row>
    <row r="5159" spans="1:2" x14ac:dyDescent="0.25">
      <c r="A5159" t="s">
        <v>6091</v>
      </c>
      <c r="B5159">
        <v>2</v>
      </c>
    </row>
    <row r="5160" spans="1:2" x14ac:dyDescent="0.25">
      <c r="A5160" t="s">
        <v>6092</v>
      </c>
      <c r="B5160">
        <v>0</v>
      </c>
    </row>
    <row r="5161" spans="1:2" x14ac:dyDescent="0.25">
      <c r="A5161" t="s">
        <v>6093</v>
      </c>
      <c r="B5161">
        <v>0</v>
      </c>
    </row>
    <row r="5162" spans="1:2" x14ac:dyDescent="0.25">
      <c r="A5162" t="s">
        <v>6094</v>
      </c>
      <c r="B5162">
        <v>0</v>
      </c>
    </row>
    <row r="5163" spans="1:2" x14ac:dyDescent="0.25">
      <c r="A5163" t="s">
        <v>6095</v>
      </c>
      <c r="B5163">
        <v>0</v>
      </c>
    </row>
    <row r="5164" spans="1:2" x14ac:dyDescent="0.25">
      <c r="A5164" t="s">
        <v>6096</v>
      </c>
      <c r="B5164">
        <v>0</v>
      </c>
    </row>
    <row r="5165" spans="1:2" x14ac:dyDescent="0.25">
      <c r="A5165" t="s">
        <v>6097</v>
      </c>
      <c r="B5165">
        <v>0</v>
      </c>
    </row>
    <row r="5166" spans="1:2" x14ac:dyDescent="0.25">
      <c r="A5166" t="s">
        <v>6098</v>
      </c>
      <c r="B5166">
        <v>0</v>
      </c>
    </row>
    <row r="5167" spans="1:2" x14ac:dyDescent="0.25">
      <c r="A5167" t="s">
        <v>6099</v>
      </c>
      <c r="B5167">
        <v>0</v>
      </c>
    </row>
    <row r="5168" spans="1:2" x14ac:dyDescent="0.25">
      <c r="A5168" t="s">
        <v>6100</v>
      </c>
      <c r="B5168">
        <v>0</v>
      </c>
    </row>
    <row r="5169" spans="1:2" x14ac:dyDescent="0.25">
      <c r="A5169" t="s">
        <v>6101</v>
      </c>
      <c r="B5169">
        <v>0</v>
      </c>
    </row>
    <row r="5170" spans="1:2" x14ac:dyDescent="0.25">
      <c r="A5170" t="s">
        <v>6102</v>
      </c>
      <c r="B5170">
        <v>0</v>
      </c>
    </row>
    <row r="5171" spans="1:2" x14ac:dyDescent="0.25">
      <c r="A5171" t="s">
        <v>6103</v>
      </c>
      <c r="B5171">
        <v>0</v>
      </c>
    </row>
    <row r="5172" spans="1:2" x14ac:dyDescent="0.25">
      <c r="A5172" t="s">
        <v>6104</v>
      </c>
      <c r="B5172">
        <v>0</v>
      </c>
    </row>
    <row r="5173" spans="1:2" x14ac:dyDescent="0.25">
      <c r="A5173" t="s">
        <v>6105</v>
      </c>
      <c r="B5173">
        <v>0</v>
      </c>
    </row>
    <row r="5174" spans="1:2" x14ac:dyDescent="0.25">
      <c r="A5174" t="s">
        <v>6106</v>
      </c>
      <c r="B5174">
        <v>0</v>
      </c>
    </row>
    <row r="5175" spans="1:2" x14ac:dyDescent="0.25">
      <c r="A5175" t="s">
        <v>6107</v>
      </c>
      <c r="B5175">
        <v>0</v>
      </c>
    </row>
    <row r="5176" spans="1:2" x14ac:dyDescent="0.25">
      <c r="A5176" t="s">
        <v>6108</v>
      </c>
      <c r="B5176">
        <v>0</v>
      </c>
    </row>
    <row r="5177" spans="1:2" x14ac:dyDescent="0.25">
      <c r="A5177" t="s">
        <v>6109</v>
      </c>
      <c r="B5177">
        <v>0</v>
      </c>
    </row>
    <row r="5178" spans="1:2" x14ac:dyDescent="0.25">
      <c r="A5178" t="s">
        <v>6110</v>
      </c>
      <c r="B5178">
        <v>24</v>
      </c>
    </row>
    <row r="5179" spans="1:2" x14ac:dyDescent="0.25">
      <c r="A5179" t="s">
        <v>6111</v>
      </c>
      <c r="B5179">
        <v>9</v>
      </c>
    </row>
    <row r="5180" spans="1:2" x14ac:dyDescent="0.25">
      <c r="A5180" t="s">
        <v>6112</v>
      </c>
      <c r="B5180">
        <v>14</v>
      </c>
    </row>
    <row r="5181" spans="1:2" x14ac:dyDescent="0.25">
      <c r="A5181" t="s">
        <v>6113</v>
      </c>
      <c r="B5181">
        <v>25</v>
      </c>
    </row>
    <row r="5182" spans="1:2" x14ac:dyDescent="0.25">
      <c r="A5182" t="s">
        <v>6114</v>
      </c>
      <c r="B5182">
        <v>1</v>
      </c>
    </row>
    <row r="5183" spans="1:2" x14ac:dyDescent="0.25">
      <c r="A5183" t="s">
        <v>6115</v>
      </c>
      <c r="B5183">
        <v>73</v>
      </c>
    </row>
    <row r="5184" spans="1:2" x14ac:dyDescent="0.25">
      <c r="A5184" t="s">
        <v>6116</v>
      </c>
      <c r="B5184">
        <v>5</v>
      </c>
    </row>
    <row r="5185" spans="1:2" x14ac:dyDescent="0.25">
      <c r="A5185" t="s">
        <v>6117</v>
      </c>
      <c r="B5185">
        <v>9</v>
      </c>
    </row>
    <row r="5186" spans="1:2" x14ac:dyDescent="0.25">
      <c r="A5186" t="s">
        <v>6118</v>
      </c>
      <c r="B5186">
        <v>4</v>
      </c>
    </row>
    <row r="5187" spans="1:2" x14ac:dyDescent="0.25">
      <c r="A5187" t="s">
        <v>6119</v>
      </c>
      <c r="B5187">
        <v>50</v>
      </c>
    </row>
    <row r="5188" spans="1:2" x14ac:dyDescent="0.25">
      <c r="A5188" t="s">
        <v>6120</v>
      </c>
      <c r="B5188">
        <v>53</v>
      </c>
    </row>
    <row r="5189" spans="1:2" x14ac:dyDescent="0.25">
      <c r="A5189" t="s">
        <v>6121</v>
      </c>
      <c r="B5189">
        <v>76</v>
      </c>
    </row>
    <row r="5190" spans="1:2" x14ac:dyDescent="0.25">
      <c r="A5190" t="s">
        <v>6122</v>
      </c>
      <c r="B5190">
        <v>60</v>
      </c>
    </row>
    <row r="5191" spans="1:2" x14ac:dyDescent="0.25">
      <c r="A5191" t="s">
        <v>6123</v>
      </c>
      <c r="B5191">
        <v>2016</v>
      </c>
    </row>
    <row r="5192" spans="1:2" x14ac:dyDescent="0.25">
      <c r="A5192" t="s">
        <v>6124</v>
      </c>
      <c r="B5192">
        <v>1440</v>
      </c>
    </row>
    <row r="5193" spans="1:2" x14ac:dyDescent="0.25">
      <c r="A5193" t="s">
        <v>6125</v>
      </c>
      <c r="B5193">
        <v>86</v>
      </c>
    </row>
    <row r="5194" spans="1:2" x14ac:dyDescent="0.25">
      <c r="A5194" t="s">
        <v>6126</v>
      </c>
      <c r="B5194">
        <v>50</v>
      </c>
    </row>
    <row r="5195" spans="1:2" x14ac:dyDescent="0.25">
      <c r="A5195" t="s">
        <v>11039</v>
      </c>
      <c r="B5195">
        <v>-999</v>
      </c>
    </row>
    <row r="5196" spans="1:2" x14ac:dyDescent="0.25">
      <c r="A5196" t="s">
        <v>11040</v>
      </c>
      <c r="B5196">
        <v>-999</v>
      </c>
    </row>
    <row r="5197" spans="1:2" x14ac:dyDescent="0.25">
      <c r="A5197" t="s">
        <v>6127</v>
      </c>
      <c r="B5197">
        <v>29</v>
      </c>
    </row>
    <row r="5198" spans="1:2" x14ac:dyDescent="0.25">
      <c r="A5198" t="s">
        <v>6128</v>
      </c>
      <c r="B5198">
        <v>49</v>
      </c>
    </row>
    <row r="5199" spans="1:2" x14ac:dyDescent="0.25">
      <c r="A5199" t="s">
        <v>6129</v>
      </c>
      <c r="B5199">
        <v>18</v>
      </c>
    </row>
    <row r="5200" spans="1:2" x14ac:dyDescent="0.25">
      <c r="A5200" t="s">
        <v>6130</v>
      </c>
      <c r="B5200">
        <v>4</v>
      </c>
    </row>
    <row r="5201" spans="1:2" x14ac:dyDescent="0.25">
      <c r="A5201" t="s">
        <v>6131</v>
      </c>
      <c r="B5201">
        <v>71</v>
      </c>
    </row>
    <row r="5202" spans="1:2" x14ac:dyDescent="0.25">
      <c r="A5202" t="s">
        <v>6132</v>
      </c>
      <c r="B5202">
        <v>37227</v>
      </c>
    </row>
    <row r="5203" spans="1:2" x14ac:dyDescent="0.25">
      <c r="A5203" t="s">
        <v>6133</v>
      </c>
      <c r="B5203">
        <v>123</v>
      </c>
    </row>
    <row r="5204" spans="1:2" x14ac:dyDescent="0.25">
      <c r="A5204" t="s">
        <v>6134</v>
      </c>
      <c r="B5204">
        <v>16</v>
      </c>
    </row>
    <row r="5205" spans="1:2" x14ac:dyDescent="0.25">
      <c r="A5205" t="s">
        <v>6135</v>
      </c>
      <c r="B5205">
        <v>42</v>
      </c>
    </row>
    <row r="5206" spans="1:2" x14ac:dyDescent="0.25">
      <c r="A5206" t="s">
        <v>6136</v>
      </c>
      <c r="B5206">
        <v>44</v>
      </c>
    </row>
    <row r="5207" spans="1:2" x14ac:dyDescent="0.25">
      <c r="A5207" t="s">
        <v>6137</v>
      </c>
      <c r="B5207">
        <v>-999</v>
      </c>
    </row>
    <row r="5208" spans="1:2" x14ac:dyDescent="0.25">
      <c r="A5208" t="s">
        <v>6138</v>
      </c>
      <c r="B5208">
        <v>42</v>
      </c>
    </row>
    <row r="5209" spans="1:2" x14ac:dyDescent="0.25">
      <c r="A5209" t="s">
        <v>6139</v>
      </c>
      <c r="B5209">
        <v>273</v>
      </c>
    </row>
    <row r="5210" spans="1:2" x14ac:dyDescent="0.25">
      <c r="A5210" t="s">
        <v>6140</v>
      </c>
      <c r="B5210">
        <v>1</v>
      </c>
    </row>
    <row r="5211" spans="1:2" x14ac:dyDescent="0.25">
      <c r="A5211" t="s">
        <v>6141</v>
      </c>
      <c r="B5211">
        <v>2506</v>
      </c>
    </row>
    <row r="5212" spans="1:2" x14ac:dyDescent="0.25">
      <c r="A5212" t="s">
        <v>6142</v>
      </c>
      <c r="B5212">
        <v>2226</v>
      </c>
    </row>
    <row r="5213" spans="1:2" x14ac:dyDescent="0.25">
      <c r="A5213" t="s">
        <v>6143</v>
      </c>
      <c r="B5213">
        <v>8</v>
      </c>
    </row>
    <row r="5214" spans="1:2" x14ac:dyDescent="0.25">
      <c r="A5214" t="s">
        <v>6144</v>
      </c>
      <c r="B5214">
        <v>17</v>
      </c>
    </row>
    <row r="5215" spans="1:2" x14ac:dyDescent="0.25">
      <c r="A5215" t="s">
        <v>6145</v>
      </c>
      <c r="B5215">
        <v>20</v>
      </c>
    </row>
    <row r="5216" spans="1:2" x14ac:dyDescent="0.25">
      <c r="A5216" t="s">
        <v>6146</v>
      </c>
      <c r="B5216">
        <v>145</v>
      </c>
    </row>
    <row r="5217" spans="1:2" x14ac:dyDescent="0.25">
      <c r="A5217" t="s">
        <v>6147</v>
      </c>
      <c r="B5217">
        <v>58</v>
      </c>
    </row>
    <row r="5218" spans="1:2" x14ac:dyDescent="0.25">
      <c r="A5218" t="s">
        <v>6148</v>
      </c>
      <c r="B5218">
        <v>25</v>
      </c>
    </row>
    <row r="5219" spans="1:2" x14ac:dyDescent="0.25">
      <c r="A5219" t="s">
        <v>6149</v>
      </c>
      <c r="B5219">
        <v>18</v>
      </c>
    </row>
    <row r="5220" spans="1:2" x14ac:dyDescent="0.25">
      <c r="A5220" t="s">
        <v>6150</v>
      </c>
      <c r="B5220">
        <v>9</v>
      </c>
    </row>
    <row r="5221" spans="1:2" x14ac:dyDescent="0.25">
      <c r="A5221" t="s">
        <v>6151</v>
      </c>
      <c r="B5221">
        <v>18</v>
      </c>
    </row>
    <row r="5222" spans="1:2" x14ac:dyDescent="0.25">
      <c r="A5222" t="s">
        <v>6152</v>
      </c>
      <c r="B5222">
        <v>3</v>
      </c>
    </row>
    <row r="5223" spans="1:2" x14ac:dyDescent="0.25">
      <c r="A5223" t="s">
        <v>6153</v>
      </c>
      <c r="B5223">
        <v>39</v>
      </c>
    </row>
    <row r="5224" spans="1:2" x14ac:dyDescent="0.25">
      <c r="A5224" t="s">
        <v>6154</v>
      </c>
      <c r="B5224">
        <v>3</v>
      </c>
    </row>
    <row r="5225" spans="1:2" x14ac:dyDescent="0.25">
      <c r="A5225" t="s">
        <v>6155</v>
      </c>
      <c r="B5225">
        <v>122</v>
      </c>
    </row>
    <row r="5226" spans="1:2" x14ac:dyDescent="0.25">
      <c r="A5226" t="s">
        <v>6156</v>
      </c>
      <c r="B5226">
        <v>1</v>
      </c>
    </row>
    <row r="5227" spans="1:2" x14ac:dyDescent="0.25">
      <c r="A5227" t="s">
        <v>6157</v>
      </c>
      <c r="B5227">
        <v>0</v>
      </c>
    </row>
    <row r="5228" spans="1:2" x14ac:dyDescent="0.25">
      <c r="A5228" t="s">
        <v>6158</v>
      </c>
      <c r="B5228">
        <v>0</v>
      </c>
    </row>
    <row r="5229" spans="1:2" x14ac:dyDescent="0.25">
      <c r="A5229" t="s">
        <v>6159</v>
      </c>
      <c r="B5229">
        <v>165</v>
      </c>
    </row>
    <row r="5230" spans="1:2" x14ac:dyDescent="0.25">
      <c r="A5230" t="s">
        <v>6160</v>
      </c>
      <c r="B5230">
        <v>11</v>
      </c>
    </row>
    <row r="5231" spans="1:2" x14ac:dyDescent="0.25">
      <c r="A5231" t="s">
        <v>6161</v>
      </c>
      <c r="B5231">
        <v>7</v>
      </c>
    </row>
    <row r="5232" spans="1:2" x14ac:dyDescent="0.25">
      <c r="A5232" t="s">
        <v>6162</v>
      </c>
      <c r="B5232">
        <v>17</v>
      </c>
    </row>
    <row r="5233" spans="1:2" x14ac:dyDescent="0.25">
      <c r="A5233" t="s">
        <v>6163</v>
      </c>
      <c r="B5233">
        <v>12</v>
      </c>
    </row>
    <row r="5234" spans="1:2" x14ac:dyDescent="0.25">
      <c r="A5234" t="s">
        <v>6164</v>
      </c>
      <c r="B5234">
        <v>7</v>
      </c>
    </row>
    <row r="5235" spans="1:2" x14ac:dyDescent="0.25">
      <c r="A5235" t="s">
        <v>6165</v>
      </c>
      <c r="B5235">
        <v>36</v>
      </c>
    </row>
    <row r="5236" spans="1:2" x14ac:dyDescent="0.25">
      <c r="A5236" t="s">
        <v>6166</v>
      </c>
      <c r="B5236">
        <v>16</v>
      </c>
    </row>
    <row r="5237" spans="1:2" x14ac:dyDescent="0.25">
      <c r="A5237" t="s">
        <v>6167</v>
      </c>
      <c r="B5237">
        <v>51</v>
      </c>
    </row>
    <row r="5238" spans="1:2" x14ac:dyDescent="0.25">
      <c r="A5238" t="s">
        <v>6168</v>
      </c>
      <c r="B5238">
        <v>51</v>
      </c>
    </row>
    <row r="5239" spans="1:2" x14ac:dyDescent="0.25">
      <c r="A5239" t="s">
        <v>6169</v>
      </c>
      <c r="B5239">
        <v>8</v>
      </c>
    </row>
    <row r="5240" spans="1:2" x14ac:dyDescent="0.25">
      <c r="A5240" t="s">
        <v>6170</v>
      </c>
      <c r="B5240">
        <v>0</v>
      </c>
    </row>
    <row r="5241" spans="1:2" x14ac:dyDescent="0.25">
      <c r="A5241" t="s">
        <v>6171</v>
      </c>
      <c r="B5241">
        <v>0</v>
      </c>
    </row>
    <row r="5242" spans="1:2" x14ac:dyDescent="0.25">
      <c r="A5242" t="s">
        <v>6172</v>
      </c>
      <c r="B5242">
        <v>1</v>
      </c>
    </row>
    <row r="5243" spans="1:2" x14ac:dyDescent="0.25">
      <c r="A5243" t="s">
        <v>6173</v>
      </c>
      <c r="B5243">
        <v>6</v>
      </c>
    </row>
    <row r="5244" spans="1:2" x14ac:dyDescent="0.25">
      <c r="A5244" t="s">
        <v>6174</v>
      </c>
      <c r="B5244">
        <v>9</v>
      </c>
    </row>
    <row r="5245" spans="1:2" x14ac:dyDescent="0.25">
      <c r="A5245" t="s">
        <v>6175</v>
      </c>
      <c r="B5245">
        <v>0</v>
      </c>
    </row>
    <row r="5246" spans="1:2" x14ac:dyDescent="0.25">
      <c r="A5246" t="s">
        <v>6176</v>
      </c>
      <c r="B5246">
        <v>0</v>
      </c>
    </row>
    <row r="5247" spans="1:2" x14ac:dyDescent="0.25">
      <c r="A5247" t="s">
        <v>6177</v>
      </c>
      <c r="B5247">
        <v>0</v>
      </c>
    </row>
    <row r="5248" spans="1:2" x14ac:dyDescent="0.25">
      <c r="A5248" t="s">
        <v>6178</v>
      </c>
      <c r="B5248">
        <v>1</v>
      </c>
    </row>
    <row r="5249" spans="1:2" x14ac:dyDescent="0.25">
      <c r="A5249" t="s">
        <v>6179</v>
      </c>
      <c r="B5249">
        <v>0</v>
      </c>
    </row>
    <row r="5250" spans="1:2" x14ac:dyDescent="0.25">
      <c r="A5250" t="s">
        <v>6180</v>
      </c>
      <c r="B5250">
        <v>0</v>
      </c>
    </row>
    <row r="5251" spans="1:2" x14ac:dyDescent="0.25">
      <c r="A5251" t="s">
        <v>6181</v>
      </c>
      <c r="B5251">
        <v>0</v>
      </c>
    </row>
    <row r="5252" spans="1:2" x14ac:dyDescent="0.25">
      <c r="A5252" t="s">
        <v>6182</v>
      </c>
      <c r="B5252">
        <v>0</v>
      </c>
    </row>
    <row r="5253" spans="1:2" x14ac:dyDescent="0.25">
      <c r="A5253" t="s">
        <v>6183</v>
      </c>
      <c r="B5253">
        <v>0</v>
      </c>
    </row>
    <row r="5254" spans="1:2" x14ac:dyDescent="0.25">
      <c r="A5254" t="s">
        <v>6184</v>
      </c>
      <c r="B5254">
        <v>0</v>
      </c>
    </row>
    <row r="5255" spans="1:2" x14ac:dyDescent="0.25">
      <c r="A5255" t="s">
        <v>6185</v>
      </c>
      <c r="B5255">
        <v>26</v>
      </c>
    </row>
    <row r="5256" spans="1:2" x14ac:dyDescent="0.25">
      <c r="A5256" t="s">
        <v>6186</v>
      </c>
      <c r="B5256">
        <v>0</v>
      </c>
    </row>
    <row r="5257" spans="1:2" x14ac:dyDescent="0.25">
      <c r="A5257" t="s">
        <v>6187</v>
      </c>
      <c r="B5257">
        <v>51</v>
      </c>
    </row>
    <row r="5258" spans="1:2" x14ac:dyDescent="0.25">
      <c r="A5258" t="s">
        <v>6188</v>
      </c>
      <c r="B5258">
        <v>48</v>
      </c>
    </row>
    <row r="5259" spans="1:2" x14ac:dyDescent="0.25">
      <c r="A5259" t="s">
        <v>6189</v>
      </c>
      <c r="B5259">
        <v>31</v>
      </c>
    </row>
    <row r="5260" spans="1:2" x14ac:dyDescent="0.25">
      <c r="A5260" t="s">
        <v>6190</v>
      </c>
      <c r="B5260">
        <v>17</v>
      </c>
    </row>
    <row r="5261" spans="1:2" x14ac:dyDescent="0.25">
      <c r="A5261" t="s">
        <v>6191</v>
      </c>
      <c r="B5261">
        <v>0</v>
      </c>
    </row>
    <row r="5262" spans="1:2" x14ac:dyDescent="0.25">
      <c r="A5262" t="s">
        <v>6192</v>
      </c>
      <c r="B5262">
        <v>48</v>
      </c>
    </row>
    <row r="5263" spans="1:2" x14ac:dyDescent="0.25">
      <c r="A5263" t="s">
        <v>6193</v>
      </c>
      <c r="B5263">
        <v>48</v>
      </c>
    </row>
    <row r="5264" spans="1:2" x14ac:dyDescent="0.25">
      <c r="A5264" t="s">
        <v>6194</v>
      </c>
      <c r="B5264">
        <v>14</v>
      </c>
    </row>
    <row r="5265" spans="1:2" x14ac:dyDescent="0.25">
      <c r="A5265" t="s">
        <v>6195</v>
      </c>
      <c r="B5265">
        <v>48</v>
      </c>
    </row>
    <row r="5266" spans="1:2" x14ac:dyDescent="0.25">
      <c r="A5266" t="s">
        <v>6196</v>
      </c>
      <c r="B5266">
        <v>75</v>
      </c>
    </row>
    <row r="5267" spans="1:2" x14ac:dyDescent="0.25">
      <c r="A5267" t="s">
        <v>6197</v>
      </c>
      <c r="B5267">
        <v>6</v>
      </c>
    </row>
    <row r="5268" spans="1:2" x14ac:dyDescent="0.25">
      <c r="A5268" t="s">
        <v>6198</v>
      </c>
      <c r="B5268">
        <v>103</v>
      </c>
    </row>
    <row r="5269" spans="1:2" x14ac:dyDescent="0.25">
      <c r="A5269" t="s">
        <v>6199</v>
      </c>
      <c r="B5269">
        <v>103</v>
      </c>
    </row>
    <row r="5270" spans="1:2" x14ac:dyDescent="0.25">
      <c r="A5270" t="s">
        <v>11041</v>
      </c>
      <c r="B5270">
        <v>-999</v>
      </c>
    </row>
    <row r="5271" spans="1:2" x14ac:dyDescent="0.25">
      <c r="A5271" t="s">
        <v>6200</v>
      </c>
      <c r="B5271">
        <v>9381</v>
      </c>
    </row>
    <row r="5272" spans="1:2" x14ac:dyDescent="0.25">
      <c r="A5272" t="s">
        <v>6201</v>
      </c>
      <c r="B5272">
        <v>-999</v>
      </c>
    </row>
    <row r="5273" spans="1:2" x14ac:dyDescent="0.25">
      <c r="A5273" t="s">
        <v>6202</v>
      </c>
      <c r="B5273">
        <v>6730</v>
      </c>
    </row>
    <row r="5274" spans="1:2" x14ac:dyDescent="0.25">
      <c r="A5274" t="s">
        <v>6203</v>
      </c>
      <c r="B5274">
        <v>14</v>
      </c>
    </row>
    <row r="5275" spans="1:2" x14ac:dyDescent="0.25">
      <c r="A5275" t="s">
        <v>6204</v>
      </c>
      <c r="B5275">
        <v>184</v>
      </c>
    </row>
    <row r="5276" spans="1:2" x14ac:dyDescent="0.25">
      <c r="A5276" t="s">
        <v>6205</v>
      </c>
      <c r="B5276">
        <v>42</v>
      </c>
    </row>
    <row r="5277" spans="1:2" x14ac:dyDescent="0.25">
      <c r="A5277" t="s">
        <v>6206</v>
      </c>
      <c r="B5277">
        <v>0</v>
      </c>
    </row>
    <row r="5278" spans="1:2" x14ac:dyDescent="0.25">
      <c r="A5278" t="s">
        <v>6207</v>
      </c>
      <c r="B5278">
        <v>724</v>
      </c>
    </row>
    <row r="5279" spans="1:2" x14ac:dyDescent="0.25">
      <c r="A5279" t="s">
        <v>6208</v>
      </c>
      <c r="B5279">
        <v>654</v>
      </c>
    </row>
    <row r="5280" spans="1:2" x14ac:dyDescent="0.25">
      <c r="A5280" t="s">
        <v>6209</v>
      </c>
      <c r="B5280">
        <v>51</v>
      </c>
    </row>
    <row r="5281" spans="1:2" x14ac:dyDescent="0.25">
      <c r="A5281" t="s">
        <v>6210</v>
      </c>
      <c r="B5281">
        <v>5591</v>
      </c>
    </row>
    <row r="5282" spans="1:2" x14ac:dyDescent="0.25">
      <c r="A5282" t="s">
        <v>6211</v>
      </c>
      <c r="B5282">
        <v>152</v>
      </c>
    </row>
    <row r="5283" spans="1:2" x14ac:dyDescent="0.25">
      <c r="A5283" t="s">
        <v>6212</v>
      </c>
      <c r="B5283">
        <v>1</v>
      </c>
    </row>
    <row r="5284" spans="1:2" x14ac:dyDescent="0.25">
      <c r="A5284" t="s">
        <v>6213</v>
      </c>
      <c r="B5284">
        <v>311</v>
      </c>
    </row>
    <row r="5285" spans="1:2" x14ac:dyDescent="0.25">
      <c r="A5285" t="s">
        <v>6214</v>
      </c>
      <c r="B5285">
        <v>0</v>
      </c>
    </row>
    <row r="5286" spans="1:2" x14ac:dyDescent="0.25">
      <c r="A5286" t="s">
        <v>6215</v>
      </c>
      <c r="B5286">
        <v>0</v>
      </c>
    </row>
    <row r="5287" spans="1:2" x14ac:dyDescent="0.25">
      <c r="A5287" t="s">
        <v>6216</v>
      </c>
      <c r="B5287">
        <v>0</v>
      </c>
    </row>
    <row r="5288" spans="1:2" x14ac:dyDescent="0.25">
      <c r="A5288" t="s">
        <v>6217</v>
      </c>
      <c r="B5288">
        <v>166</v>
      </c>
    </row>
    <row r="5289" spans="1:2" x14ac:dyDescent="0.25">
      <c r="A5289" t="s">
        <v>6218</v>
      </c>
      <c r="B5289">
        <v>0</v>
      </c>
    </row>
    <row r="5290" spans="1:2" x14ac:dyDescent="0.25">
      <c r="A5290" t="s">
        <v>6219</v>
      </c>
      <c r="B5290">
        <v>748</v>
      </c>
    </row>
    <row r="5291" spans="1:2" x14ac:dyDescent="0.25">
      <c r="A5291" t="s">
        <v>6220</v>
      </c>
      <c r="B5291">
        <v>743</v>
      </c>
    </row>
    <row r="5292" spans="1:2" x14ac:dyDescent="0.25">
      <c r="A5292" t="s">
        <v>6221</v>
      </c>
      <c r="B5292">
        <v>9381</v>
      </c>
    </row>
    <row r="5293" spans="1:2" x14ac:dyDescent="0.25">
      <c r="A5293" t="s">
        <v>6222</v>
      </c>
      <c r="B5293">
        <v>22</v>
      </c>
    </row>
    <row r="5294" spans="1:2" x14ac:dyDescent="0.25">
      <c r="A5294" t="s">
        <v>6223</v>
      </c>
      <c r="B5294">
        <v>16</v>
      </c>
    </row>
    <row r="5295" spans="1:2" x14ac:dyDescent="0.25">
      <c r="A5295" t="s">
        <v>6224</v>
      </c>
      <c r="B5295">
        <v>157</v>
      </c>
    </row>
    <row r="5296" spans="1:2" x14ac:dyDescent="0.25">
      <c r="A5296" t="s">
        <v>6225</v>
      </c>
      <c r="B5296">
        <v>47</v>
      </c>
    </row>
    <row r="5297" spans="1:2" x14ac:dyDescent="0.25">
      <c r="A5297" t="s">
        <v>6226</v>
      </c>
      <c r="B5297">
        <v>15</v>
      </c>
    </row>
    <row r="5298" spans="1:2" x14ac:dyDescent="0.25">
      <c r="A5298" t="s">
        <v>6227</v>
      </c>
      <c r="B5298">
        <v>95</v>
      </c>
    </row>
    <row r="5299" spans="1:2" x14ac:dyDescent="0.25">
      <c r="A5299" t="s">
        <v>6228</v>
      </c>
      <c r="B5299">
        <v>157</v>
      </c>
    </row>
    <row r="5300" spans="1:2" x14ac:dyDescent="0.25">
      <c r="A5300" t="s">
        <v>6229</v>
      </c>
      <c r="B5300">
        <v>152</v>
      </c>
    </row>
    <row r="5301" spans="1:2" x14ac:dyDescent="0.25">
      <c r="A5301" t="s">
        <v>6230</v>
      </c>
      <c r="B5301">
        <v>130</v>
      </c>
    </row>
    <row r="5302" spans="1:2" x14ac:dyDescent="0.25">
      <c r="A5302" t="s">
        <v>6231</v>
      </c>
      <c r="B5302">
        <v>2</v>
      </c>
    </row>
    <row r="5303" spans="1:2" x14ac:dyDescent="0.25">
      <c r="A5303" t="s">
        <v>6232</v>
      </c>
      <c r="B5303">
        <v>1</v>
      </c>
    </row>
    <row r="5304" spans="1:2" x14ac:dyDescent="0.25">
      <c r="A5304" t="s">
        <v>6233</v>
      </c>
      <c r="B5304">
        <v>153</v>
      </c>
    </row>
    <row r="5305" spans="1:2" x14ac:dyDescent="0.25">
      <c r="A5305" t="s">
        <v>6234</v>
      </c>
      <c r="B5305">
        <v>1</v>
      </c>
    </row>
    <row r="5306" spans="1:2" x14ac:dyDescent="0.25">
      <c r="A5306" t="s">
        <v>6235</v>
      </c>
      <c r="B5306">
        <v>-999</v>
      </c>
    </row>
    <row r="5307" spans="1:2" x14ac:dyDescent="0.25">
      <c r="A5307" t="s">
        <v>6236</v>
      </c>
      <c r="B5307">
        <v>-999</v>
      </c>
    </row>
    <row r="5308" spans="1:2" x14ac:dyDescent="0.25">
      <c r="A5308" t="s">
        <v>6237</v>
      </c>
      <c r="B5308">
        <v>-999</v>
      </c>
    </row>
    <row r="5309" spans="1:2" x14ac:dyDescent="0.25">
      <c r="A5309" t="s">
        <v>6238</v>
      </c>
      <c r="B5309">
        <v>1</v>
      </c>
    </row>
    <row r="5310" spans="1:2" x14ac:dyDescent="0.25">
      <c r="A5310" t="s">
        <v>6239</v>
      </c>
      <c r="B5310">
        <v>1</v>
      </c>
    </row>
    <row r="5311" spans="1:2" x14ac:dyDescent="0.25">
      <c r="A5311" t="s">
        <v>6240</v>
      </c>
      <c r="B5311">
        <v>0</v>
      </c>
    </row>
    <row r="5312" spans="1:2" x14ac:dyDescent="0.25">
      <c r="A5312" t="s">
        <v>6241</v>
      </c>
      <c r="B5312">
        <v>0</v>
      </c>
    </row>
    <row r="5313" spans="1:2" x14ac:dyDescent="0.25">
      <c r="A5313" t="s">
        <v>6242</v>
      </c>
      <c r="B5313">
        <v>1</v>
      </c>
    </row>
    <row r="5314" spans="1:2" x14ac:dyDescent="0.25">
      <c r="A5314" t="s">
        <v>6243</v>
      </c>
      <c r="B5314">
        <v>712</v>
      </c>
    </row>
    <row r="5315" spans="1:2" x14ac:dyDescent="0.25">
      <c r="A5315" t="s">
        <v>6244</v>
      </c>
      <c r="B5315">
        <v>60</v>
      </c>
    </row>
    <row r="5316" spans="1:2" x14ac:dyDescent="0.25">
      <c r="A5316" t="s">
        <v>11042</v>
      </c>
      <c r="B5316">
        <v>-999</v>
      </c>
    </row>
    <row r="5317" spans="1:2" x14ac:dyDescent="0.25">
      <c r="A5317" t="s">
        <v>6245</v>
      </c>
      <c r="B5317">
        <v>1007</v>
      </c>
    </row>
    <row r="5318" spans="1:2" x14ac:dyDescent="0.25">
      <c r="A5318" t="s">
        <v>6246</v>
      </c>
      <c r="B5318">
        <v>210</v>
      </c>
    </row>
    <row r="5319" spans="1:2" x14ac:dyDescent="0.25">
      <c r="A5319" t="s">
        <v>6247</v>
      </c>
      <c r="B5319">
        <v>508</v>
      </c>
    </row>
    <row r="5320" spans="1:2" x14ac:dyDescent="0.25">
      <c r="A5320" t="s">
        <v>6248</v>
      </c>
      <c r="B5320">
        <v>289</v>
      </c>
    </row>
    <row r="5321" spans="1:2" x14ac:dyDescent="0.25">
      <c r="A5321" t="s">
        <v>6249</v>
      </c>
      <c r="B5321">
        <v>-999</v>
      </c>
    </row>
    <row r="5322" spans="1:2" x14ac:dyDescent="0.25">
      <c r="A5322" t="s">
        <v>6250</v>
      </c>
      <c r="B5322">
        <v>1007</v>
      </c>
    </row>
    <row r="5323" spans="1:2" x14ac:dyDescent="0.25">
      <c r="A5323" t="s">
        <v>6251</v>
      </c>
      <c r="B5323">
        <v>204</v>
      </c>
    </row>
    <row r="5324" spans="1:2" x14ac:dyDescent="0.25">
      <c r="A5324" t="s">
        <v>6252</v>
      </c>
      <c r="B5324">
        <v>481</v>
      </c>
    </row>
    <row r="5325" spans="1:2" x14ac:dyDescent="0.25">
      <c r="A5325" t="s">
        <v>6253</v>
      </c>
      <c r="B5325">
        <v>212</v>
      </c>
    </row>
    <row r="5326" spans="1:2" x14ac:dyDescent="0.25">
      <c r="A5326" t="s">
        <v>6254</v>
      </c>
      <c r="B5326">
        <v>-999</v>
      </c>
    </row>
    <row r="5327" spans="1:2" x14ac:dyDescent="0.25">
      <c r="A5327" t="s">
        <v>6255</v>
      </c>
      <c r="B5327">
        <v>897</v>
      </c>
    </row>
    <row r="5328" spans="1:2" x14ac:dyDescent="0.25">
      <c r="A5328" t="s">
        <v>6256</v>
      </c>
      <c r="B5328">
        <v>110</v>
      </c>
    </row>
    <row r="5329" spans="1:2" x14ac:dyDescent="0.25">
      <c r="A5329" t="s">
        <v>6257</v>
      </c>
      <c r="B5329">
        <v>641</v>
      </c>
    </row>
    <row r="5330" spans="1:2" x14ac:dyDescent="0.25">
      <c r="A5330" t="s">
        <v>6258</v>
      </c>
      <c r="B5330">
        <v>343</v>
      </c>
    </row>
    <row r="5331" spans="1:2" x14ac:dyDescent="0.25">
      <c r="A5331" t="s">
        <v>6259</v>
      </c>
      <c r="B5331">
        <v>69</v>
      </c>
    </row>
    <row r="5332" spans="1:2" x14ac:dyDescent="0.25">
      <c r="A5332" t="s">
        <v>6260</v>
      </c>
      <c r="B5332">
        <v>4</v>
      </c>
    </row>
    <row r="5333" spans="1:2" x14ac:dyDescent="0.25">
      <c r="A5333" t="s">
        <v>6261</v>
      </c>
      <c r="B5333">
        <v>6</v>
      </c>
    </row>
    <row r="5334" spans="1:2" x14ac:dyDescent="0.25">
      <c r="A5334" t="s">
        <v>6262</v>
      </c>
      <c r="B5334">
        <v>8</v>
      </c>
    </row>
    <row r="5335" spans="1:2" x14ac:dyDescent="0.25">
      <c r="A5335" t="s">
        <v>6263</v>
      </c>
      <c r="B5335">
        <v>8</v>
      </c>
    </row>
    <row r="5336" spans="1:2" x14ac:dyDescent="0.25">
      <c r="A5336" t="s">
        <v>6264</v>
      </c>
      <c r="B5336">
        <v>0</v>
      </c>
    </row>
    <row r="5337" spans="1:2" x14ac:dyDescent="0.25">
      <c r="A5337" t="s">
        <v>6265</v>
      </c>
      <c r="B5337">
        <v>26</v>
      </c>
    </row>
    <row r="5338" spans="1:2" x14ac:dyDescent="0.25">
      <c r="A5338" t="s">
        <v>6266</v>
      </c>
      <c r="B5338">
        <v>0</v>
      </c>
    </row>
    <row r="5339" spans="1:2" x14ac:dyDescent="0.25">
      <c r="A5339" t="s">
        <v>6267</v>
      </c>
      <c r="B5339">
        <v>2</v>
      </c>
    </row>
    <row r="5340" spans="1:2" x14ac:dyDescent="0.25">
      <c r="A5340" t="s">
        <v>6268</v>
      </c>
      <c r="B5340">
        <v>2</v>
      </c>
    </row>
    <row r="5341" spans="1:2" x14ac:dyDescent="0.25">
      <c r="A5341" t="s">
        <v>6269</v>
      </c>
      <c r="B5341">
        <v>0</v>
      </c>
    </row>
    <row r="5342" spans="1:2" x14ac:dyDescent="0.25">
      <c r="A5342" t="s">
        <v>6270</v>
      </c>
      <c r="B5342">
        <v>0</v>
      </c>
    </row>
    <row r="5343" spans="1:2" x14ac:dyDescent="0.25">
      <c r="A5343" t="s">
        <v>6271</v>
      </c>
      <c r="B5343">
        <v>4</v>
      </c>
    </row>
    <row r="5344" spans="1:2" x14ac:dyDescent="0.25">
      <c r="A5344" t="s">
        <v>6272</v>
      </c>
      <c r="B5344">
        <v>0</v>
      </c>
    </row>
    <row r="5345" spans="1:2" x14ac:dyDescent="0.25">
      <c r="A5345" t="s">
        <v>6273</v>
      </c>
      <c r="B5345">
        <v>0</v>
      </c>
    </row>
    <row r="5346" spans="1:2" x14ac:dyDescent="0.25">
      <c r="A5346" t="s">
        <v>6274</v>
      </c>
      <c r="B5346">
        <v>0</v>
      </c>
    </row>
    <row r="5347" spans="1:2" x14ac:dyDescent="0.25">
      <c r="A5347" t="s">
        <v>6275</v>
      </c>
      <c r="B5347">
        <v>0</v>
      </c>
    </row>
    <row r="5348" spans="1:2" x14ac:dyDescent="0.25">
      <c r="A5348" t="s">
        <v>6276</v>
      </c>
      <c r="B5348">
        <v>0</v>
      </c>
    </row>
    <row r="5349" spans="1:2" x14ac:dyDescent="0.25">
      <c r="A5349" t="s">
        <v>6277</v>
      </c>
      <c r="B5349">
        <v>0</v>
      </c>
    </row>
    <row r="5350" spans="1:2" x14ac:dyDescent="0.25">
      <c r="A5350" t="s">
        <v>6278</v>
      </c>
      <c r="B5350">
        <v>2</v>
      </c>
    </row>
    <row r="5351" spans="1:2" x14ac:dyDescent="0.25">
      <c r="A5351" t="s">
        <v>6279</v>
      </c>
      <c r="B5351">
        <v>7</v>
      </c>
    </row>
    <row r="5352" spans="1:2" x14ac:dyDescent="0.25">
      <c r="A5352" t="s">
        <v>6280</v>
      </c>
      <c r="B5352">
        <v>7</v>
      </c>
    </row>
    <row r="5353" spans="1:2" x14ac:dyDescent="0.25">
      <c r="A5353" t="s">
        <v>6281</v>
      </c>
      <c r="B5353">
        <v>16</v>
      </c>
    </row>
    <row r="5354" spans="1:2" x14ac:dyDescent="0.25">
      <c r="A5354" t="s">
        <v>6282</v>
      </c>
      <c r="B5354">
        <v>1</v>
      </c>
    </row>
    <row r="5355" spans="1:2" x14ac:dyDescent="0.25">
      <c r="A5355" t="s">
        <v>6283</v>
      </c>
      <c r="B5355">
        <v>33</v>
      </c>
    </row>
    <row r="5356" spans="1:2" x14ac:dyDescent="0.25">
      <c r="A5356" t="s">
        <v>6284</v>
      </c>
      <c r="B5356">
        <v>0</v>
      </c>
    </row>
    <row r="5357" spans="1:2" x14ac:dyDescent="0.25">
      <c r="A5357" t="s">
        <v>6285</v>
      </c>
      <c r="B5357">
        <v>0</v>
      </c>
    </row>
    <row r="5358" spans="1:2" x14ac:dyDescent="0.25">
      <c r="A5358" t="s">
        <v>6286</v>
      </c>
      <c r="B5358">
        <v>0</v>
      </c>
    </row>
    <row r="5359" spans="1:2" x14ac:dyDescent="0.25">
      <c r="A5359" t="s">
        <v>6287</v>
      </c>
      <c r="B5359">
        <v>0</v>
      </c>
    </row>
    <row r="5360" spans="1:2" x14ac:dyDescent="0.25">
      <c r="A5360" t="s">
        <v>6288</v>
      </c>
      <c r="B5360">
        <v>0</v>
      </c>
    </row>
    <row r="5361" spans="1:2" x14ac:dyDescent="0.25">
      <c r="A5361" t="s">
        <v>6289</v>
      </c>
      <c r="B5361">
        <v>0</v>
      </c>
    </row>
    <row r="5362" spans="1:2" x14ac:dyDescent="0.25">
      <c r="A5362" t="s">
        <v>6290</v>
      </c>
      <c r="B5362">
        <v>0</v>
      </c>
    </row>
    <row r="5363" spans="1:2" x14ac:dyDescent="0.25">
      <c r="A5363" t="s">
        <v>6291</v>
      </c>
      <c r="B5363">
        <v>0</v>
      </c>
    </row>
    <row r="5364" spans="1:2" x14ac:dyDescent="0.25">
      <c r="A5364" t="s">
        <v>6292</v>
      </c>
      <c r="B5364">
        <v>0</v>
      </c>
    </row>
    <row r="5365" spans="1:2" x14ac:dyDescent="0.25">
      <c r="A5365" t="s">
        <v>6293</v>
      </c>
      <c r="B5365">
        <v>0</v>
      </c>
    </row>
    <row r="5366" spans="1:2" x14ac:dyDescent="0.25">
      <c r="A5366" t="s">
        <v>6294</v>
      </c>
      <c r="B5366">
        <v>0</v>
      </c>
    </row>
    <row r="5367" spans="1:2" x14ac:dyDescent="0.25">
      <c r="A5367" t="s">
        <v>6295</v>
      </c>
      <c r="B5367">
        <v>0</v>
      </c>
    </row>
    <row r="5368" spans="1:2" x14ac:dyDescent="0.25">
      <c r="A5368" t="s">
        <v>6296</v>
      </c>
      <c r="B5368">
        <v>1</v>
      </c>
    </row>
    <row r="5369" spans="1:2" x14ac:dyDescent="0.25">
      <c r="A5369" t="s">
        <v>6297</v>
      </c>
      <c r="B5369">
        <v>0</v>
      </c>
    </row>
    <row r="5370" spans="1:2" x14ac:dyDescent="0.25">
      <c r="A5370" t="s">
        <v>6298</v>
      </c>
      <c r="B5370">
        <v>0</v>
      </c>
    </row>
    <row r="5371" spans="1:2" x14ac:dyDescent="0.25">
      <c r="A5371" t="s">
        <v>6299</v>
      </c>
      <c r="B5371">
        <v>0</v>
      </c>
    </row>
    <row r="5372" spans="1:2" x14ac:dyDescent="0.25">
      <c r="A5372" t="s">
        <v>6300</v>
      </c>
      <c r="B5372">
        <v>0</v>
      </c>
    </row>
    <row r="5373" spans="1:2" x14ac:dyDescent="0.25">
      <c r="A5373" t="s">
        <v>6301</v>
      </c>
      <c r="B5373">
        <v>1</v>
      </c>
    </row>
    <row r="5374" spans="1:2" x14ac:dyDescent="0.25">
      <c r="A5374" t="s">
        <v>6302</v>
      </c>
      <c r="B5374">
        <v>0</v>
      </c>
    </row>
    <row r="5375" spans="1:2" x14ac:dyDescent="0.25">
      <c r="A5375" t="s">
        <v>6303</v>
      </c>
      <c r="B5375">
        <v>0</v>
      </c>
    </row>
    <row r="5376" spans="1:2" x14ac:dyDescent="0.25">
      <c r="A5376" t="s">
        <v>6304</v>
      </c>
      <c r="B5376">
        <v>1</v>
      </c>
    </row>
    <row r="5377" spans="1:2" x14ac:dyDescent="0.25">
      <c r="A5377" t="s">
        <v>6305</v>
      </c>
      <c r="B5377">
        <v>3</v>
      </c>
    </row>
    <row r="5378" spans="1:2" x14ac:dyDescent="0.25">
      <c r="A5378" t="s">
        <v>6306</v>
      </c>
      <c r="B5378">
        <v>1</v>
      </c>
    </row>
    <row r="5379" spans="1:2" x14ac:dyDescent="0.25">
      <c r="A5379" t="s">
        <v>6307</v>
      </c>
      <c r="B5379">
        <v>5</v>
      </c>
    </row>
    <row r="5380" spans="1:2" x14ac:dyDescent="0.25">
      <c r="A5380" t="s">
        <v>6308</v>
      </c>
      <c r="B5380">
        <v>0</v>
      </c>
    </row>
    <row r="5381" spans="1:2" x14ac:dyDescent="0.25">
      <c r="A5381" t="s">
        <v>6309</v>
      </c>
      <c r="B5381">
        <v>0</v>
      </c>
    </row>
    <row r="5382" spans="1:2" x14ac:dyDescent="0.25">
      <c r="A5382" t="s">
        <v>6310</v>
      </c>
      <c r="B5382">
        <v>0</v>
      </c>
    </row>
    <row r="5383" spans="1:2" x14ac:dyDescent="0.25">
      <c r="A5383" t="s">
        <v>6311</v>
      </c>
      <c r="B5383">
        <v>0</v>
      </c>
    </row>
    <row r="5384" spans="1:2" x14ac:dyDescent="0.25">
      <c r="A5384" t="s">
        <v>6312</v>
      </c>
      <c r="B5384">
        <v>0</v>
      </c>
    </row>
    <row r="5385" spans="1:2" x14ac:dyDescent="0.25">
      <c r="A5385" t="s">
        <v>6313</v>
      </c>
      <c r="B5385">
        <v>0</v>
      </c>
    </row>
    <row r="5386" spans="1:2" x14ac:dyDescent="0.25">
      <c r="A5386" t="s">
        <v>6314</v>
      </c>
      <c r="B5386">
        <v>7</v>
      </c>
    </row>
    <row r="5387" spans="1:2" x14ac:dyDescent="0.25">
      <c r="A5387" t="s">
        <v>6315</v>
      </c>
      <c r="B5387">
        <v>15</v>
      </c>
    </row>
    <row r="5388" spans="1:2" x14ac:dyDescent="0.25">
      <c r="A5388" t="s">
        <v>6316</v>
      </c>
      <c r="B5388">
        <v>18</v>
      </c>
    </row>
    <row r="5389" spans="1:2" x14ac:dyDescent="0.25">
      <c r="A5389" t="s">
        <v>6317</v>
      </c>
      <c r="B5389">
        <v>27</v>
      </c>
    </row>
    <row r="5390" spans="1:2" x14ac:dyDescent="0.25">
      <c r="A5390" t="s">
        <v>6318</v>
      </c>
      <c r="B5390">
        <v>2</v>
      </c>
    </row>
    <row r="5391" spans="1:2" x14ac:dyDescent="0.25">
      <c r="A5391" t="s">
        <v>6319</v>
      </c>
      <c r="B5391">
        <v>69</v>
      </c>
    </row>
    <row r="5392" spans="1:2" x14ac:dyDescent="0.25">
      <c r="A5392" t="s">
        <v>6320</v>
      </c>
      <c r="B5392">
        <v>0</v>
      </c>
    </row>
    <row r="5393" spans="1:2" x14ac:dyDescent="0.25">
      <c r="A5393" t="s">
        <v>6321</v>
      </c>
      <c r="B5393">
        <v>0</v>
      </c>
    </row>
    <row r="5394" spans="1:2" x14ac:dyDescent="0.25">
      <c r="A5394" t="s">
        <v>6322</v>
      </c>
      <c r="B5394">
        <v>0</v>
      </c>
    </row>
    <row r="5395" spans="1:2" x14ac:dyDescent="0.25">
      <c r="A5395" t="s">
        <v>6323</v>
      </c>
      <c r="B5395">
        <v>61</v>
      </c>
    </row>
    <row r="5396" spans="1:2" x14ac:dyDescent="0.25">
      <c r="A5396" t="s">
        <v>6324</v>
      </c>
      <c r="B5396">
        <v>44</v>
      </c>
    </row>
    <row r="5397" spans="1:2" x14ac:dyDescent="0.25">
      <c r="A5397" t="s">
        <v>6325</v>
      </c>
      <c r="B5397">
        <v>62</v>
      </c>
    </row>
    <row r="5398" spans="1:2" x14ac:dyDescent="0.25">
      <c r="A5398" t="s">
        <v>6326</v>
      </c>
      <c r="B5398">
        <v>57</v>
      </c>
    </row>
    <row r="5399" spans="1:2" x14ac:dyDescent="0.25">
      <c r="A5399" t="s">
        <v>6327</v>
      </c>
      <c r="B5399">
        <v>955</v>
      </c>
    </row>
    <row r="5400" spans="1:2" x14ac:dyDescent="0.25">
      <c r="A5400" t="s">
        <v>6328</v>
      </c>
      <c r="B5400">
        <v>834</v>
      </c>
    </row>
    <row r="5401" spans="1:2" x14ac:dyDescent="0.25">
      <c r="A5401" t="s">
        <v>6329</v>
      </c>
      <c r="B5401">
        <v>391</v>
      </c>
    </row>
    <row r="5402" spans="1:2" x14ac:dyDescent="0.25">
      <c r="A5402" t="s">
        <v>6330</v>
      </c>
      <c r="B5402">
        <v>83</v>
      </c>
    </row>
    <row r="5403" spans="1:2" x14ac:dyDescent="0.25">
      <c r="A5403" t="s">
        <v>11043</v>
      </c>
      <c r="B5403">
        <v>-999</v>
      </c>
    </row>
    <row r="5404" spans="1:2" x14ac:dyDescent="0.25">
      <c r="A5404" t="s">
        <v>11044</v>
      </c>
      <c r="B5404">
        <v>-999</v>
      </c>
    </row>
    <row r="5405" spans="1:2" x14ac:dyDescent="0.25">
      <c r="A5405" t="s">
        <v>6331</v>
      </c>
      <c r="B5405">
        <v>72</v>
      </c>
    </row>
    <row r="5406" spans="1:2" x14ac:dyDescent="0.25">
      <c r="A5406" t="s">
        <v>6332</v>
      </c>
      <c r="B5406">
        <v>30</v>
      </c>
    </row>
    <row r="5407" spans="1:2" x14ac:dyDescent="0.25">
      <c r="A5407" t="s">
        <v>6333</v>
      </c>
      <c r="B5407">
        <v>42</v>
      </c>
    </row>
    <row r="5408" spans="1:2" x14ac:dyDescent="0.25">
      <c r="A5408" t="s">
        <v>6334</v>
      </c>
      <c r="B5408">
        <v>0</v>
      </c>
    </row>
    <row r="5409" spans="1:2" x14ac:dyDescent="0.25">
      <c r="A5409" t="s">
        <v>6335</v>
      </c>
      <c r="B5409">
        <v>72</v>
      </c>
    </row>
    <row r="5410" spans="1:2" x14ac:dyDescent="0.25">
      <c r="A5410" t="s">
        <v>6336</v>
      </c>
      <c r="B5410">
        <v>17921</v>
      </c>
    </row>
    <row r="5411" spans="1:2" x14ac:dyDescent="0.25">
      <c r="A5411" t="s">
        <v>6337</v>
      </c>
      <c r="B5411">
        <v>78</v>
      </c>
    </row>
    <row r="5412" spans="1:2" x14ac:dyDescent="0.25">
      <c r="A5412" t="s">
        <v>6338</v>
      </c>
      <c r="B5412">
        <v>6</v>
      </c>
    </row>
    <row r="5413" spans="1:2" x14ac:dyDescent="0.25">
      <c r="A5413" t="s">
        <v>6339</v>
      </c>
      <c r="B5413">
        <v>45</v>
      </c>
    </row>
    <row r="5414" spans="1:2" x14ac:dyDescent="0.25">
      <c r="A5414" t="s">
        <v>6340</v>
      </c>
      <c r="B5414">
        <v>48</v>
      </c>
    </row>
    <row r="5415" spans="1:2" x14ac:dyDescent="0.25">
      <c r="A5415" t="s">
        <v>6341</v>
      </c>
      <c r="B5415">
        <v>-999</v>
      </c>
    </row>
    <row r="5416" spans="1:2" x14ac:dyDescent="0.25">
      <c r="A5416" t="s">
        <v>6342</v>
      </c>
      <c r="B5416">
        <v>31</v>
      </c>
    </row>
    <row r="5417" spans="1:2" x14ac:dyDescent="0.25">
      <c r="A5417" t="s">
        <v>6343</v>
      </c>
      <c r="B5417">
        <v>195</v>
      </c>
    </row>
    <row r="5418" spans="1:2" x14ac:dyDescent="0.25">
      <c r="A5418" t="s">
        <v>6344</v>
      </c>
      <c r="B5418">
        <v>0</v>
      </c>
    </row>
    <row r="5419" spans="1:2" x14ac:dyDescent="0.25">
      <c r="A5419" t="s">
        <v>6345</v>
      </c>
      <c r="B5419">
        <v>1560</v>
      </c>
    </row>
    <row r="5420" spans="1:2" x14ac:dyDescent="0.25">
      <c r="A5420" t="s">
        <v>6346</v>
      </c>
      <c r="B5420">
        <v>1441</v>
      </c>
    </row>
    <row r="5421" spans="1:2" x14ac:dyDescent="0.25">
      <c r="A5421" t="s">
        <v>6347</v>
      </c>
      <c r="B5421">
        <v>25</v>
      </c>
    </row>
    <row r="5422" spans="1:2" x14ac:dyDescent="0.25">
      <c r="A5422" t="s">
        <v>6348</v>
      </c>
      <c r="B5422">
        <v>9</v>
      </c>
    </row>
    <row r="5423" spans="1:2" x14ac:dyDescent="0.25">
      <c r="A5423" t="s">
        <v>6349</v>
      </c>
      <c r="B5423">
        <v>17</v>
      </c>
    </row>
    <row r="5424" spans="1:2" x14ac:dyDescent="0.25">
      <c r="A5424" t="s">
        <v>6350</v>
      </c>
      <c r="B5424">
        <v>125</v>
      </c>
    </row>
    <row r="5425" spans="1:2" x14ac:dyDescent="0.25">
      <c r="A5425" t="s">
        <v>6351</v>
      </c>
      <c r="B5425">
        <v>39</v>
      </c>
    </row>
    <row r="5426" spans="1:2" x14ac:dyDescent="0.25">
      <c r="A5426" t="s">
        <v>6352</v>
      </c>
      <c r="B5426">
        <v>22</v>
      </c>
    </row>
    <row r="5427" spans="1:2" x14ac:dyDescent="0.25">
      <c r="A5427" t="s">
        <v>6353</v>
      </c>
      <c r="B5427">
        <v>12</v>
      </c>
    </row>
    <row r="5428" spans="1:2" x14ac:dyDescent="0.25">
      <c r="A5428" t="s">
        <v>6354</v>
      </c>
      <c r="B5428">
        <v>11</v>
      </c>
    </row>
    <row r="5429" spans="1:2" x14ac:dyDescent="0.25">
      <c r="A5429" t="s">
        <v>6355</v>
      </c>
      <c r="B5429">
        <v>10</v>
      </c>
    </row>
    <row r="5430" spans="1:2" x14ac:dyDescent="0.25">
      <c r="A5430" t="s">
        <v>6356</v>
      </c>
      <c r="B5430">
        <v>25</v>
      </c>
    </row>
    <row r="5431" spans="1:2" x14ac:dyDescent="0.25">
      <c r="A5431" t="s">
        <v>6357</v>
      </c>
      <c r="B5431">
        <v>26</v>
      </c>
    </row>
    <row r="5432" spans="1:2" x14ac:dyDescent="0.25">
      <c r="A5432" t="s">
        <v>6358</v>
      </c>
      <c r="B5432">
        <v>3</v>
      </c>
    </row>
    <row r="5433" spans="1:2" x14ac:dyDescent="0.25">
      <c r="A5433" t="s">
        <v>6359</v>
      </c>
      <c r="B5433">
        <v>87</v>
      </c>
    </row>
    <row r="5434" spans="1:2" x14ac:dyDescent="0.25">
      <c r="A5434" t="s">
        <v>6360</v>
      </c>
      <c r="B5434">
        <v>23</v>
      </c>
    </row>
    <row r="5435" spans="1:2" x14ac:dyDescent="0.25">
      <c r="A5435" t="s">
        <v>6361</v>
      </c>
      <c r="B5435">
        <v>0</v>
      </c>
    </row>
    <row r="5436" spans="1:2" x14ac:dyDescent="0.25">
      <c r="A5436" t="s">
        <v>6362</v>
      </c>
      <c r="B5436">
        <v>0</v>
      </c>
    </row>
    <row r="5437" spans="1:2" x14ac:dyDescent="0.25">
      <c r="A5437" t="s">
        <v>6363</v>
      </c>
      <c r="B5437">
        <v>139</v>
      </c>
    </row>
    <row r="5438" spans="1:2" x14ac:dyDescent="0.25">
      <c r="A5438" t="s">
        <v>6364</v>
      </c>
      <c r="B5438">
        <v>8</v>
      </c>
    </row>
    <row r="5439" spans="1:2" x14ac:dyDescent="0.25">
      <c r="A5439" t="s">
        <v>6365</v>
      </c>
      <c r="B5439">
        <v>26</v>
      </c>
    </row>
    <row r="5440" spans="1:2" x14ac:dyDescent="0.25">
      <c r="A5440" t="s">
        <v>6366</v>
      </c>
      <c r="B5440">
        <v>19</v>
      </c>
    </row>
    <row r="5441" spans="1:2" x14ac:dyDescent="0.25">
      <c r="A5441" t="s">
        <v>6367</v>
      </c>
      <c r="B5441">
        <v>42</v>
      </c>
    </row>
    <row r="5442" spans="1:2" x14ac:dyDescent="0.25">
      <c r="A5442" t="s">
        <v>6368</v>
      </c>
      <c r="B5442">
        <v>5</v>
      </c>
    </row>
    <row r="5443" spans="1:2" x14ac:dyDescent="0.25">
      <c r="A5443" t="s">
        <v>6369</v>
      </c>
      <c r="B5443">
        <v>-999</v>
      </c>
    </row>
    <row r="5444" spans="1:2" x14ac:dyDescent="0.25">
      <c r="A5444" t="s">
        <v>6370</v>
      </c>
      <c r="B5444">
        <v>-999</v>
      </c>
    </row>
    <row r="5445" spans="1:2" x14ac:dyDescent="0.25">
      <c r="A5445" t="s">
        <v>6371</v>
      </c>
      <c r="B5445">
        <v>67</v>
      </c>
    </row>
    <row r="5446" spans="1:2" x14ac:dyDescent="0.25">
      <c r="A5446" t="s">
        <v>6372</v>
      </c>
      <c r="B5446">
        <v>-999</v>
      </c>
    </row>
    <row r="5447" spans="1:2" x14ac:dyDescent="0.25">
      <c r="A5447" t="s">
        <v>6373</v>
      </c>
      <c r="B5447">
        <v>12</v>
      </c>
    </row>
    <row r="5448" spans="1:2" x14ac:dyDescent="0.25">
      <c r="A5448" t="s">
        <v>6374</v>
      </c>
      <c r="B5448">
        <v>0</v>
      </c>
    </row>
    <row r="5449" spans="1:2" x14ac:dyDescent="0.25">
      <c r="A5449" t="s">
        <v>6375</v>
      </c>
      <c r="B5449">
        <v>4</v>
      </c>
    </row>
    <row r="5450" spans="1:2" x14ac:dyDescent="0.25">
      <c r="A5450" t="s">
        <v>6376</v>
      </c>
      <c r="B5450">
        <v>14</v>
      </c>
    </row>
    <row r="5451" spans="1:2" x14ac:dyDescent="0.25">
      <c r="A5451" t="s">
        <v>6377</v>
      </c>
      <c r="B5451">
        <v>4</v>
      </c>
    </row>
    <row r="5452" spans="1:2" x14ac:dyDescent="0.25">
      <c r="A5452" t="s">
        <v>6378</v>
      </c>
      <c r="B5452">
        <v>12</v>
      </c>
    </row>
    <row r="5453" spans="1:2" x14ac:dyDescent="0.25">
      <c r="A5453" t="s">
        <v>6379</v>
      </c>
      <c r="B5453">
        <v>0</v>
      </c>
    </row>
    <row r="5454" spans="1:2" x14ac:dyDescent="0.25">
      <c r="A5454" t="s">
        <v>6380</v>
      </c>
      <c r="B5454">
        <v>0</v>
      </c>
    </row>
    <row r="5455" spans="1:2" x14ac:dyDescent="0.25">
      <c r="A5455" t="s">
        <v>6381</v>
      </c>
      <c r="B5455">
        <v>0</v>
      </c>
    </row>
    <row r="5456" spans="1:2" x14ac:dyDescent="0.25">
      <c r="A5456" t="s">
        <v>6382</v>
      </c>
      <c r="B5456">
        <v>0</v>
      </c>
    </row>
    <row r="5457" spans="1:2" x14ac:dyDescent="0.25">
      <c r="A5457" t="s">
        <v>6383</v>
      </c>
      <c r="B5457">
        <v>18</v>
      </c>
    </row>
    <row r="5458" spans="1:2" x14ac:dyDescent="0.25">
      <c r="A5458" t="s">
        <v>6384</v>
      </c>
      <c r="B5458">
        <v>0</v>
      </c>
    </row>
    <row r="5459" spans="1:2" x14ac:dyDescent="0.25">
      <c r="A5459" t="s">
        <v>6385</v>
      </c>
      <c r="B5459">
        <v>0</v>
      </c>
    </row>
    <row r="5460" spans="1:2" x14ac:dyDescent="0.25">
      <c r="A5460" t="s">
        <v>6386</v>
      </c>
      <c r="B5460">
        <v>0</v>
      </c>
    </row>
    <row r="5461" spans="1:2" x14ac:dyDescent="0.25">
      <c r="A5461" t="s">
        <v>6387</v>
      </c>
      <c r="B5461">
        <v>0</v>
      </c>
    </row>
    <row r="5462" spans="1:2" x14ac:dyDescent="0.25">
      <c r="A5462" t="s">
        <v>6388</v>
      </c>
      <c r="B5462">
        <v>0</v>
      </c>
    </row>
    <row r="5463" spans="1:2" x14ac:dyDescent="0.25">
      <c r="A5463" t="s">
        <v>6389</v>
      </c>
      <c r="B5463">
        <v>0</v>
      </c>
    </row>
    <row r="5464" spans="1:2" x14ac:dyDescent="0.25">
      <c r="A5464" t="s">
        <v>6390</v>
      </c>
      <c r="B5464">
        <v>3</v>
      </c>
    </row>
    <row r="5465" spans="1:2" x14ac:dyDescent="0.25">
      <c r="A5465" t="s">
        <v>6391</v>
      </c>
      <c r="B5465">
        <v>67</v>
      </c>
    </row>
    <row r="5466" spans="1:2" x14ac:dyDescent="0.25">
      <c r="A5466" t="s">
        <v>6392</v>
      </c>
      <c r="B5466">
        <v>80</v>
      </c>
    </row>
    <row r="5467" spans="1:2" x14ac:dyDescent="0.25">
      <c r="A5467" t="s">
        <v>6393</v>
      </c>
      <c r="B5467">
        <v>80</v>
      </c>
    </row>
    <row r="5468" spans="1:2" x14ac:dyDescent="0.25">
      <c r="A5468" t="s">
        <v>6394</v>
      </c>
      <c r="B5468">
        <v>0</v>
      </c>
    </row>
    <row r="5469" spans="1:2" x14ac:dyDescent="0.25">
      <c r="A5469" t="s">
        <v>6395</v>
      </c>
      <c r="B5469">
        <v>0</v>
      </c>
    </row>
    <row r="5470" spans="1:2" x14ac:dyDescent="0.25">
      <c r="A5470" t="s">
        <v>6396</v>
      </c>
      <c r="B5470">
        <v>80</v>
      </c>
    </row>
    <row r="5471" spans="1:2" x14ac:dyDescent="0.25">
      <c r="A5471" t="s">
        <v>6397</v>
      </c>
      <c r="B5471">
        <v>80</v>
      </c>
    </row>
    <row r="5472" spans="1:2" x14ac:dyDescent="0.25">
      <c r="A5472" t="s">
        <v>6398</v>
      </c>
      <c r="B5472">
        <v>0</v>
      </c>
    </row>
    <row r="5473" spans="1:2" x14ac:dyDescent="0.25">
      <c r="A5473" t="s">
        <v>6399</v>
      </c>
      <c r="B5473">
        <v>80</v>
      </c>
    </row>
    <row r="5474" spans="1:2" x14ac:dyDescent="0.25">
      <c r="A5474" t="s">
        <v>6400</v>
      </c>
      <c r="B5474">
        <v>214</v>
      </c>
    </row>
    <row r="5475" spans="1:2" x14ac:dyDescent="0.25">
      <c r="A5475" t="s">
        <v>6401</v>
      </c>
      <c r="B5475">
        <v>214</v>
      </c>
    </row>
    <row r="5476" spans="1:2" x14ac:dyDescent="0.25">
      <c r="A5476" t="s">
        <v>6402</v>
      </c>
      <c r="B5476">
        <v>206</v>
      </c>
    </row>
    <row r="5477" spans="1:2" x14ac:dyDescent="0.25">
      <c r="A5477" t="s">
        <v>6403</v>
      </c>
      <c r="B5477">
        <v>100</v>
      </c>
    </row>
    <row r="5478" spans="1:2" x14ac:dyDescent="0.25">
      <c r="A5478" t="s">
        <v>11045</v>
      </c>
      <c r="B5478">
        <v>-999</v>
      </c>
    </row>
    <row r="5479" spans="1:2" x14ac:dyDescent="0.25">
      <c r="A5479" t="s">
        <v>6404</v>
      </c>
      <c r="B5479">
        <v>5105</v>
      </c>
    </row>
    <row r="5480" spans="1:2" x14ac:dyDescent="0.25">
      <c r="A5480" t="s">
        <v>6405</v>
      </c>
      <c r="B5480">
        <v>744</v>
      </c>
    </row>
    <row r="5481" spans="1:2" x14ac:dyDescent="0.25">
      <c r="A5481" t="s">
        <v>6406</v>
      </c>
      <c r="B5481">
        <v>4830</v>
      </c>
    </row>
    <row r="5482" spans="1:2" x14ac:dyDescent="0.25">
      <c r="A5482" t="s">
        <v>6407</v>
      </c>
      <c r="B5482">
        <v>14</v>
      </c>
    </row>
    <row r="5483" spans="1:2" x14ac:dyDescent="0.25">
      <c r="A5483" t="s">
        <v>6408</v>
      </c>
      <c r="B5483">
        <v>237</v>
      </c>
    </row>
    <row r="5484" spans="1:2" x14ac:dyDescent="0.25">
      <c r="A5484" t="s">
        <v>6409</v>
      </c>
      <c r="B5484">
        <v>9</v>
      </c>
    </row>
    <row r="5485" spans="1:2" x14ac:dyDescent="0.25">
      <c r="A5485" t="s">
        <v>6410</v>
      </c>
      <c r="B5485">
        <v>23</v>
      </c>
    </row>
    <row r="5486" spans="1:2" x14ac:dyDescent="0.25">
      <c r="A5486" t="s">
        <v>6411</v>
      </c>
      <c r="B5486">
        <v>484</v>
      </c>
    </row>
    <row r="5487" spans="1:2" x14ac:dyDescent="0.25">
      <c r="A5487" t="s">
        <v>6412</v>
      </c>
      <c r="B5487">
        <v>662</v>
      </c>
    </row>
    <row r="5488" spans="1:2" x14ac:dyDescent="0.25">
      <c r="A5488" t="s">
        <v>6413</v>
      </c>
      <c r="B5488">
        <v>14</v>
      </c>
    </row>
    <row r="5489" spans="1:2" x14ac:dyDescent="0.25">
      <c r="A5489" t="s">
        <v>6414</v>
      </c>
      <c r="B5489">
        <v>2506</v>
      </c>
    </row>
    <row r="5490" spans="1:2" x14ac:dyDescent="0.25">
      <c r="A5490" t="s">
        <v>6415</v>
      </c>
      <c r="B5490">
        <v>140</v>
      </c>
    </row>
    <row r="5491" spans="1:2" x14ac:dyDescent="0.25">
      <c r="A5491" t="s">
        <v>6416</v>
      </c>
      <c r="B5491">
        <v>0</v>
      </c>
    </row>
    <row r="5492" spans="1:2" x14ac:dyDescent="0.25">
      <c r="A5492" t="s">
        <v>6417</v>
      </c>
      <c r="B5492">
        <v>48</v>
      </c>
    </row>
    <row r="5493" spans="1:2" x14ac:dyDescent="0.25">
      <c r="A5493" t="s">
        <v>6418</v>
      </c>
      <c r="B5493">
        <v>0</v>
      </c>
    </row>
    <row r="5494" spans="1:2" x14ac:dyDescent="0.25">
      <c r="A5494" t="s">
        <v>6419</v>
      </c>
      <c r="B5494">
        <v>45</v>
      </c>
    </row>
    <row r="5495" spans="1:2" x14ac:dyDescent="0.25">
      <c r="A5495" t="s">
        <v>6420</v>
      </c>
      <c r="B5495">
        <v>0</v>
      </c>
    </row>
    <row r="5496" spans="1:2" x14ac:dyDescent="0.25">
      <c r="A5496" t="s">
        <v>6421</v>
      </c>
      <c r="B5496">
        <v>195</v>
      </c>
    </row>
    <row r="5497" spans="1:2" x14ac:dyDescent="0.25">
      <c r="A5497" t="s">
        <v>6422</v>
      </c>
      <c r="B5497">
        <v>1</v>
      </c>
    </row>
    <row r="5498" spans="1:2" x14ac:dyDescent="0.25">
      <c r="A5498" t="s">
        <v>6423</v>
      </c>
      <c r="B5498">
        <v>625</v>
      </c>
    </row>
    <row r="5499" spans="1:2" x14ac:dyDescent="0.25">
      <c r="A5499" t="s">
        <v>6424</v>
      </c>
      <c r="B5499">
        <v>102</v>
      </c>
    </row>
    <row r="5500" spans="1:2" x14ac:dyDescent="0.25">
      <c r="A5500" t="s">
        <v>6425</v>
      </c>
      <c r="B5500">
        <v>5105</v>
      </c>
    </row>
    <row r="5501" spans="1:2" x14ac:dyDescent="0.25">
      <c r="A5501" t="s">
        <v>6426</v>
      </c>
      <c r="B5501">
        <v>48</v>
      </c>
    </row>
    <row r="5502" spans="1:2" x14ac:dyDescent="0.25">
      <c r="A5502" t="s">
        <v>6427</v>
      </c>
      <c r="B5502">
        <v>13</v>
      </c>
    </row>
    <row r="5503" spans="1:2" x14ac:dyDescent="0.25">
      <c r="A5503" t="s">
        <v>6428</v>
      </c>
      <c r="B5503">
        <v>867</v>
      </c>
    </row>
    <row r="5504" spans="1:2" x14ac:dyDescent="0.25">
      <c r="A5504" t="s">
        <v>6429</v>
      </c>
      <c r="B5504">
        <v>18</v>
      </c>
    </row>
    <row r="5505" spans="1:2" x14ac:dyDescent="0.25">
      <c r="A5505" t="s">
        <v>6430</v>
      </c>
      <c r="B5505">
        <v>845</v>
      </c>
    </row>
    <row r="5506" spans="1:2" x14ac:dyDescent="0.25">
      <c r="A5506" t="s">
        <v>6431</v>
      </c>
      <c r="B5506">
        <v>4</v>
      </c>
    </row>
    <row r="5507" spans="1:2" x14ac:dyDescent="0.25">
      <c r="A5507" t="s">
        <v>6432</v>
      </c>
      <c r="B5507">
        <v>867</v>
      </c>
    </row>
    <row r="5508" spans="1:2" x14ac:dyDescent="0.25">
      <c r="A5508" t="s">
        <v>6433</v>
      </c>
      <c r="B5508">
        <v>728</v>
      </c>
    </row>
    <row r="5509" spans="1:2" x14ac:dyDescent="0.25">
      <c r="A5509" t="s">
        <v>6434</v>
      </c>
      <c r="B5509">
        <v>250</v>
      </c>
    </row>
    <row r="5510" spans="1:2" x14ac:dyDescent="0.25">
      <c r="A5510" t="s">
        <v>6435</v>
      </c>
      <c r="B5510">
        <v>259</v>
      </c>
    </row>
    <row r="5511" spans="1:2" x14ac:dyDescent="0.25">
      <c r="A5511" t="s">
        <v>6436</v>
      </c>
      <c r="B5511">
        <v>0</v>
      </c>
    </row>
    <row r="5512" spans="1:2" x14ac:dyDescent="0.25">
      <c r="A5512" t="s">
        <v>6437</v>
      </c>
      <c r="B5512">
        <v>867</v>
      </c>
    </row>
    <row r="5513" spans="1:2" x14ac:dyDescent="0.25">
      <c r="A5513" t="s">
        <v>6438</v>
      </c>
      <c r="B5513">
        <v>0</v>
      </c>
    </row>
    <row r="5514" spans="1:2" x14ac:dyDescent="0.25">
      <c r="A5514" t="s">
        <v>6439</v>
      </c>
      <c r="B5514">
        <v>1</v>
      </c>
    </row>
    <row r="5515" spans="1:2" x14ac:dyDescent="0.25">
      <c r="A5515" t="s">
        <v>6440</v>
      </c>
      <c r="B5515">
        <v>0</v>
      </c>
    </row>
    <row r="5516" spans="1:2" x14ac:dyDescent="0.25">
      <c r="A5516" t="s">
        <v>6441</v>
      </c>
      <c r="B5516">
        <v>664</v>
      </c>
    </row>
    <row r="5517" spans="1:2" x14ac:dyDescent="0.25">
      <c r="A5517" t="s">
        <v>6442</v>
      </c>
      <c r="B5517">
        <v>16</v>
      </c>
    </row>
    <row r="5518" spans="1:2" x14ac:dyDescent="0.25">
      <c r="A5518" t="s">
        <v>6443</v>
      </c>
      <c r="B5518">
        <v>6</v>
      </c>
    </row>
    <row r="5519" spans="1:2" x14ac:dyDescent="0.25">
      <c r="A5519" t="s">
        <v>6444</v>
      </c>
      <c r="B5519">
        <v>3</v>
      </c>
    </row>
    <row r="5520" spans="1:2" x14ac:dyDescent="0.25">
      <c r="A5520" t="s">
        <v>6445</v>
      </c>
      <c r="B5520">
        <v>7</v>
      </c>
    </row>
    <row r="5521" spans="1:2" x14ac:dyDescent="0.25">
      <c r="A5521" t="s">
        <v>6446</v>
      </c>
      <c r="B5521">
        <v>16</v>
      </c>
    </row>
    <row r="5522" spans="1:2" x14ac:dyDescent="0.25">
      <c r="A5522" t="s">
        <v>6447</v>
      </c>
      <c r="B5522">
        <v>467</v>
      </c>
    </row>
    <row r="5523" spans="1:2" x14ac:dyDescent="0.25">
      <c r="A5523" t="s">
        <v>6448</v>
      </c>
      <c r="B5523">
        <v>22</v>
      </c>
    </row>
    <row r="5524" spans="1:2" x14ac:dyDescent="0.25">
      <c r="A5524" t="s">
        <v>11046</v>
      </c>
      <c r="B5524">
        <v>-999</v>
      </c>
    </row>
    <row r="5525" spans="1:2" x14ac:dyDescent="0.25">
      <c r="A5525" t="s">
        <v>6449</v>
      </c>
      <c r="B5525">
        <v>684</v>
      </c>
    </row>
    <row r="5526" spans="1:2" x14ac:dyDescent="0.25">
      <c r="A5526" t="s">
        <v>6450</v>
      </c>
      <c r="B5526">
        <v>152</v>
      </c>
    </row>
    <row r="5527" spans="1:2" x14ac:dyDescent="0.25">
      <c r="A5527" t="s">
        <v>6451</v>
      </c>
      <c r="B5527">
        <v>383</v>
      </c>
    </row>
    <row r="5528" spans="1:2" x14ac:dyDescent="0.25">
      <c r="A5528" t="s">
        <v>6452</v>
      </c>
      <c r="B5528">
        <v>148</v>
      </c>
    </row>
    <row r="5529" spans="1:2" x14ac:dyDescent="0.25">
      <c r="A5529" t="s">
        <v>6453</v>
      </c>
      <c r="B5529">
        <v>1</v>
      </c>
    </row>
    <row r="5530" spans="1:2" x14ac:dyDescent="0.25">
      <c r="A5530" t="s">
        <v>6454</v>
      </c>
      <c r="B5530">
        <v>684</v>
      </c>
    </row>
    <row r="5531" spans="1:2" x14ac:dyDescent="0.25">
      <c r="A5531" t="s">
        <v>6455</v>
      </c>
      <c r="B5531">
        <v>131</v>
      </c>
    </row>
    <row r="5532" spans="1:2" x14ac:dyDescent="0.25">
      <c r="A5532" t="s">
        <v>6456</v>
      </c>
      <c r="B5532">
        <v>311</v>
      </c>
    </row>
    <row r="5533" spans="1:2" x14ac:dyDescent="0.25">
      <c r="A5533" t="s">
        <v>6457</v>
      </c>
      <c r="B5533">
        <v>54</v>
      </c>
    </row>
    <row r="5534" spans="1:2" x14ac:dyDescent="0.25">
      <c r="A5534" t="s">
        <v>6458</v>
      </c>
      <c r="B5534">
        <v>1</v>
      </c>
    </row>
    <row r="5535" spans="1:2" x14ac:dyDescent="0.25">
      <c r="A5535" t="s">
        <v>6459</v>
      </c>
      <c r="B5535">
        <v>497</v>
      </c>
    </row>
    <row r="5536" spans="1:2" x14ac:dyDescent="0.25">
      <c r="A5536" t="s">
        <v>6460</v>
      </c>
      <c r="B5536">
        <v>8</v>
      </c>
    </row>
    <row r="5537" spans="1:2" x14ac:dyDescent="0.25">
      <c r="A5537" t="s">
        <v>6461</v>
      </c>
      <c r="B5537">
        <v>949</v>
      </c>
    </row>
    <row r="5538" spans="1:2" x14ac:dyDescent="0.25">
      <c r="A5538" t="s">
        <v>6462</v>
      </c>
      <c r="B5538">
        <v>453</v>
      </c>
    </row>
    <row r="5539" spans="1:2" x14ac:dyDescent="0.25">
      <c r="A5539" t="s">
        <v>6463</v>
      </c>
      <c r="B5539">
        <v>65</v>
      </c>
    </row>
    <row r="5540" spans="1:2" x14ac:dyDescent="0.25">
      <c r="A5540" t="s">
        <v>6464</v>
      </c>
      <c r="B5540">
        <v>9</v>
      </c>
    </row>
    <row r="5541" spans="1:2" x14ac:dyDescent="0.25">
      <c r="A5541" t="s">
        <v>6465</v>
      </c>
      <c r="B5541">
        <v>9</v>
      </c>
    </row>
    <row r="5542" spans="1:2" x14ac:dyDescent="0.25">
      <c r="A5542" t="s">
        <v>6466</v>
      </c>
      <c r="B5542">
        <v>9</v>
      </c>
    </row>
    <row r="5543" spans="1:2" x14ac:dyDescent="0.25">
      <c r="A5543" t="s">
        <v>6467</v>
      </c>
      <c r="B5543">
        <v>5</v>
      </c>
    </row>
    <row r="5544" spans="1:2" x14ac:dyDescent="0.25">
      <c r="A5544" t="s">
        <v>6468</v>
      </c>
      <c r="B5544">
        <v>0</v>
      </c>
    </row>
    <row r="5545" spans="1:2" x14ac:dyDescent="0.25">
      <c r="A5545" t="s">
        <v>6469</v>
      </c>
      <c r="B5545">
        <v>32</v>
      </c>
    </row>
    <row r="5546" spans="1:2" x14ac:dyDescent="0.25">
      <c r="A5546" t="s">
        <v>6470</v>
      </c>
      <c r="B5546">
        <v>2</v>
      </c>
    </row>
    <row r="5547" spans="1:2" x14ac:dyDescent="0.25">
      <c r="A5547" t="s">
        <v>6471</v>
      </c>
      <c r="B5547">
        <v>3</v>
      </c>
    </row>
    <row r="5548" spans="1:2" x14ac:dyDescent="0.25">
      <c r="A5548" t="s">
        <v>6472</v>
      </c>
      <c r="B5548">
        <v>0</v>
      </c>
    </row>
    <row r="5549" spans="1:2" x14ac:dyDescent="0.25">
      <c r="A5549" t="s">
        <v>6473</v>
      </c>
      <c r="B5549">
        <v>0</v>
      </c>
    </row>
    <row r="5550" spans="1:2" x14ac:dyDescent="0.25">
      <c r="A5550" t="s">
        <v>6474</v>
      </c>
      <c r="B5550">
        <v>0</v>
      </c>
    </row>
    <row r="5551" spans="1:2" x14ac:dyDescent="0.25">
      <c r="A5551" t="s">
        <v>6475</v>
      </c>
      <c r="B5551">
        <v>5</v>
      </c>
    </row>
    <row r="5552" spans="1:2" x14ac:dyDescent="0.25">
      <c r="A5552" t="s">
        <v>6476</v>
      </c>
      <c r="B5552">
        <v>0</v>
      </c>
    </row>
    <row r="5553" spans="1:2" x14ac:dyDescent="0.25">
      <c r="A5553" t="s">
        <v>6477</v>
      </c>
      <c r="B5553">
        <v>0</v>
      </c>
    </row>
    <row r="5554" spans="1:2" x14ac:dyDescent="0.25">
      <c r="A5554" t="s">
        <v>6478</v>
      </c>
      <c r="B5554">
        <v>0</v>
      </c>
    </row>
    <row r="5555" spans="1:2" x14ac:dyDescent="0.25">
      <c r="A5555" t="s">
        <v>6479</v>
      </c>
      <c r="B5555">
        <v>3</v>
      </c>
    </row>
    <row r="5556" spans="1:2" x14ac:dyDescent="0.25">
      <c r="A5556" t="s">
        <v>6480</v>
      </c>
      <c r="B5556">
        <v>0</v>
      </c>
    </row>
    <row r="5557" spans="1:2" x14ac:dyDescent="0.25">
      <c r="A5557" t="s">
        <v>6481</v>
      </c>
      <c r="B5557">
        <v>3</v>
      </c>
    </row>
    <row r="5558" spans="1:2" x14ac:dyDescent="0.25">
      <c r="A5558" t="s">
        <v>6482</v>
      </c>
      <c r="B5558">
        <v>2</v>
      </c>
    </row>
    <row r="5559" spans="1:2" x14ac:dyDescent="0.25">
      <c r="A5559" t="s">
        <v>6483</v>
      </c>
      <c r="B5559">
        <v>5</v>
      </c>
    </row>
    <row r="5560" spans="1:2" x14ac:dyDescent="0.25">
      <c r="A5560" t="s">
        <v>6484</v>
      </c>
      <c r="B5560">
        <v>4</v>
      </c>
    </row>
    <row r="5561" spans="1:2" x14ac:dyDescent="0.25">
      <c r="A5561" t="s">
        <v>6485</v>
      </c>
      <c r="B5561">
        <v>5</v>
      </c>
    </row>
    <row r="5562" spans="1:2" x14ac:dyDescent="0.25">
      <c r="A5562" t="s">
        <v>6486</v>
      </c>
      <c r="B5562">
        <v>1</v>
      </c>
    </row>
    <row r="5563" spans="1:2" x14ac:dyDescent="0.25">
      <c r="A5563" t="s">
        <v>6487</v>
      </c>
      <c r="B5563">
        <v>17</v>
      </c>
    </row>
    <row r="5564" spans="1:2" x14ac:dyDescent="0.25">
      <c r="A5564" t="s">
        <v>6488</v>
      </c>
      <c r="B5564">
        <v>0</v>
      </c>
    </row>
    <row r="5565" spans="1:2" x14ac:dyDescent="0.25">
      <c r="A5565" t="s">
        <v>6489</v>
      </c>
      <c r="B5565">
        <v>0</v>
      </c>
    </row>
    <row r="5566" spans="1:2" x14ac:dyDescent="0.25">
      <c r="A5566" t="s">
        <v>6490</v>
      </c>
      <c r="B5566">
        <v>0</v>
      </c>
    </row>
    <row r="5567" spans="1:2" x14ac:dyDescent="0.25">
      <c r="A5567" t="s">
        <v>6491</v>
      </c>
      <c r="B5567">
        <v>0</v>
      </c>
    </row>
    <row r="5568" spans="1:2" x14ac:dyDescent="0.25">
      <c r="A5568" t="s">
        <v>6492</v>
      </c>
      <c r="B5568">
        <v>0</v>
      </c>
    </row>
    <row r="5569" spans="1:2" x14ac:dyDescent="0.25">
      <c r="A5569" t="s">
        <v>6493</v>
      </c>
      <c r="B5569">
        <v>0</v>
      </c>
    </row>
    <row r="5570" spans="1:2" x14ac:dyDescent="0.25">
      <c r="A5570" t="s">
        <v>6494</v>
      </c>
      <c r="B5570">
        <v>0</v>
      </c>
    </row>
    <row r="5571" spans="1:2" x14ac:dyDescent="0.25">
      <c r="A5571" t="s">
        <v>6495</v>
      </c>
      <c r="B5571">
        <v>0</v>
      </c>
    </row>
    <row r="5572" spans="1:2" x14ac:dyDescent="0.25">
      <c r="A5572" t="s">
        <v>6496</v>
      </c>
      <c r="B5572">
        <v>0</v>
      </c>
    </row>
    <row r="5573" spans="1:2" x14ac:dyDescent="0.25">
      <c r="A5573" t="s">
        <v>6497</v>
      </c>
      <c r="B5573">
        <v>0</v>
      </c>
    </row>
    <row r="5574" spans="1:2" x14ac:dyDescent="0.25">
      <c r="A5574" t="s">
        <v>6498</v>
      </c>
      <c r="B5574">
        <v>0</v>
      </c>
    </row>
    <row r="5575" spans="1:2" x14ac:dyDescent="0.25">
      <c r="A5575" t="s">
        <v>6499</v>
      </c>
      <c r="B5575">
        <v>0</v>
      </c>
    </row>
    <row r="5576" spans="1:2" x14ac:dyDescent="0.25">
      <c r="A5576" t="s">
        <v>6500</v>
      </c>
      <c r="B5576">
        <v>0</v>
      </c>
    </row>
    <row r="5577" spans="1:2" x14ac:dyDescent="0.25">
      <c r="A5577" t="s">
        <v>6501</v>
      </c>
      <c r="B5577">
        <v>0</v>
      </c>
    </row>
    <row r="5578" spans="1:2" x14ac:dyDescent="0.25">
      <c r="A5578" t="s">
        <v>6502</v>
      </c>
      <c r="B5578">
        <v>0</v>
      </c>
    </row>
    <row r="5579" spans="1:2" x14ac:dyDescent="0.25">
      <c r="A5579" t="s">
        <v>6503</v>
      </c>
      <c r="B5579">
        <v>0</v>
      </c>
    </row>
    <row r="5580" spans="1:2" x14ac:dyDescent="0.25">
      <c r="A5580" t="s">
        <v>6504</v>
      </c>
      <c r="B5580">
        <v>0</v>
      </c>
    </row>
    <row r="5581" spans="1:2" x14ac:dyDescent="0.25">
      <c r="A5581" t="s">
        <v>6505</v>
      </c>
      <c r="B5581">
        <v>0</v>
      </c>
    </row>
    <row r="5582" spans="1:2" x14ac:dyDescent="0.25">
      <c r="A5582" t="s">
        <v>6506</v>
      </c>
      <c r="B5582">
        <v>0</v>
      </c>
    </row>
    <row r="5583" spans="1:2" x14ac:dyDescent="0.25">
      <c r="A5583" t="s">
        <v>6507</v>
      </c>
      <c r="B5583">
        <v>0</v>
      </c>
    </row>
    <row r="5584" spans="1:2" x14ac:dyDescent="0.25">
      <c r="A5584" t="s">
        <v>6508</v>
      </c>
      <c r="B5584">
        <v>0</v>
      </c>
    </row>
    <row r="5585" spans="1:2" x14ac:dyDescent="0.25">
      <c r="A5585" t="s">
        <v>6509</v>
      </c>
      <c r="B5585">
        <v>0</v>
      </c>
    </row>
    <row r="5586" spans="1:2" x14ac:dyDescent="0.25">
      <c r="A5586" t="s">
        <v>6510</v>
      </c>
      <c r="B5586">
        <v>0</v>
      </c>
    </row>
    <row r="5587" spans="1:2" x14ac:dyDescent="0.25">
      <c r="A5587" t="s">
        <v>6511</v>
      </c>
      <c r="B5587">
        <v>0</v>
      </c>
    </row>
    <row r="5588" spans="1:2" x14ac:dyDescent="0.25">
      <c r="A5588" t="s">
        <v>6512</v>
      </c>
      <c r="B5588">
        <v>0</v>
      </c>
    </row>
    <row r="5589" spans="1:2" x14ac:dyDescent="0.25">
      <c r="A5589" t="s">
        <v>6513</v>
      </c>
      <c r="B5589">
        <v>0</v>
      </c>
    </row>
    <row r="5590" spans="1:2" x14ac:dyDescent="0.25">
      <c r="A5590" t="s">
        <v>6514</v>
      </c>
      <c r="B5590">
        <v>0</v>
      </c>
    </row>
    <row r="5591" spans="1:2" x14ac:dyDescent="0.25">
      <c r="A5591" t="s">
        <v>6515</v>
      </c>
      <c r="B5591">
        <v>0</v>
      </c>
    </row>
    <row r="5592" spans="1:2" x14ac:dyDescent="0.25">
      <c r="A5592" t="s">
        <v>6516</v>
      </c>
      <c r="B5592">
        <v>0</v>
      </c>
    </row>
    <row r="5593" spans="1:2" x14ac:dyDescent="0.25">
      <c r="A5593" t="s">
        <v>6517</v>
      </c>
      <c r="B5593">
        <v>0</v>
      </c>
    </row>
    <row r="5594" spans="1:2" x14ac:dyDescent="0.25">
      <c r="A5594" t="s">
        <v>6518</v>
      </c>
      <c r="B5594">
        <v>13</v>
      </c>
    </row>
    <row r="5595" spans="1:2" x14ac:dyDescent="0.25">
      <c r="A5595" t="s">
        <v>6519</v>
      </c>
      <c r="B5595">
        <v>17</v>
      </c>
    </row>
    <row r="5596" spans="1:2" x14ac:dyDescent="0.25">
      <c r="A5596" t="s">
        <v>6520</v>
      </c>
      <c r="B5596">
        <v>13</v>
      </c>
    </row>
    <row r="5597" spans="1:2" x14ac:dyDescent="0.25">
      <c r="A5597" t="s">
        <v>6521</v>
      </c>
      <c r="B5597">
        <v>13</v>
      </c>
    </row>
    <row r="5598" spans="1:2" x14ac:dyDescent="0.25">
      <c r="A5598" t="s">
        <v>6522</v>
      </c>
      <c r="B5598">
        <v>1</v>
      </c>
    </row>
    <row r="5599" spans="1:2" x14ac:dyDescent="0.25">
      <c r="A5599" t="s">
        <v>6523</v>
      </c>
      <c r="B5599">
        <v>57</v>
      </c>
    </row>
    <row r="5600" spans="1:2" x14ac:dyDescent="0.25">
      <c r="A5600" t="s">
        <v>6524</v>
      </c>
      <c r="B5600">
        <v>0</v>
      </c>
    </row>
    <row r="5601" spans="1:2" x14ac:dyDescent="0.25">
      <c r="A5601" t="s">
        <v>6525</v>
      </c>
      <c r="B5601">
        <v>8</v>
      </c>
    </row>
    <row r="5602" spans="1:2" x14ac:dyDescent="0.25">
      <c r="A5602" t="s">
        <v>6526</v>
      </c>
      <c r="B5602">
        <v>3</v>
      </c>
    </row>
    <row r="5603" spans="1:2" x14ac:dyDescent="0.25">
      <c r="A5603" t="s">
        <v>6527</v>
      </c>
      <c r="B5603">
        <v>58</v>
      </c>
    </row>
    <row r="5604" spans="1:2" x14ac:dyDescent="0.25">
      <c r="A5604" t="s">
        <v>6528</v>
      </c>
      <c r="B5604">
        <v>69</v>
      </c>
    </row>
    <row r="5605" spans="1:2" x14ac:dyDescent="0.25">
      <c r="A5605" t="s">
        <v>6529</v>
      </c>
      <c r="B5605">
        <v>52</v>
      </c>
    </row>
    <row r="5606" spans="1:2" x14ac:dyDescent="0.25">
      <c r="A5606" t="s">
        <v>6530</v>
      </c>
      <c r="B5606">
        <v>32</v>
      </c>
    </row>
    <row r="5607" spans="1:2" x14ac:dyDescent="0.25">
      <c r="A5607" t="s">
        <v>6531</v>
      </c>
      <c r="B5607">
        <v>1665</v>
      </c>
    </row>
    <row r="5608" spans="1:2" x14ac:dyDescent="0.25">
      <c r="A5608" t="s">
        <v>6532</v>
      </c>
      <c r="B5608">
        <v>1066</v>
      </c>
    </row>
    <row r="5609" spans="1:2" x14ac:dyDescent="0.25">
      <c r="A5609" t="s">
        <v>6533</v>
      </c>
      <c r="B5609">
        <v>451</v>
      </c>
    </row>
    <row r="5610" spans="1:2" x14ac:dyDescent="0.25">
      <c r="A5610" t="s">
        <v>6534</v>
      </c>
      <c r="B5610">
        <v>159</v>
      </c>
    </row>
    <row r="5611" spans="1:2" x14ac:dyDescent="0.25">
      <c r="A5611" t="s">
        <v>11047</v>
      </c>
      <c r="B5611">
        <v>-999</v>
      </c>
    </row>
    <row r="5612" spans="1:2" x14ac:dyDescent="0.25">
      <c r="A5612" t="s">
        <v>11048</v>
      </c>
      <c r="B5612">
        <v>-999</v>
      </c>
    </row>
    <row r="5613" spans="1:2" x14ac:dyDescent="0.25">
      <c r="A5613" t="s">
        <v>6535</v>
      </c>
      <c r="B5613">
        <v>18</v>
      </c>
    </row>
    <row r="5614" spans="1:2" x14ac:dyDescent="0.25">
      <c r="A5614" t="s">
        <v>6536</v>
      </c>
      <c r="B5614">
        <v>14</v>
      </c>
    </row>
    <row r="5615" spans="1:2" x14ac:dyDescent="0.25">
      <c r="A5615" t="s">
        <v>6537</v>
      </c>
      <c r="B5615">
        <v>13</v>
      </c>
    </row>
    <row r="5616" spans="1:2" x14ac:dyDescent="0.25">
      <c r="A5616" t="s">
        <v>6538</v>
      </c>
      <c r="B5616">
        <v>0</v>
      </c>
    </row>
    <row r="5617" spans="1:2" x14ac:dyDescent="0.25">
      <c r="A5617" t="s">
        <v>6539</v>
      </c>
      <c r="B5617">
        <v>27</v>
      </c>
    </row>
    <row r="5618" spans="1:2" x14ac:dyDescent="0.25">
      <c r="A5618" t="s">
        <v>6540</v>
      </c>
      <c r="B5618">
        <v>28281</v>
      </c>
    </row>
    <row r="5619" spans="1:2" x14ac:dyDescent="0.25">
      <c r="A5619" t="s">
        <v>6541</v>
      </c>
      <c r="B5619">
        <v>82</v>
      </c>
    </row>
    <row r="5620" spans="1:2" x14ac:dyDescent="0.25">
      <c r="A5620" t="s">
        <v>6542</v>
      </c>
      <c r="B5620">
        <v>9</v>
      </c>
    </row>
    <row r="5621" spans="1:2" x14ac:dyDescent="0.25">
      <c r="A5621" t="s">
        <v>6543</v>
      </c>
      <c r="B5621">
        <v>55</v>
      </c>
    </row>
    <row r="5622" spans="1:2" x14ac:dyDescent="0.25">
      <c r="A5622" t="s">
        <v>6544</v>
      </c>
      <c r="B5622">
        <v>59</v>
      </c>
    </row>
    <row r="5623" spans="1:2" x14ac:dyDescent="0.25">
      <c r="A5623" t="s">
        <v>6545</v>
      </c>
      <c r="B5623">
        <v>-999</v>
      </c>
    </row>
    <row r="5624" spans="1:2" x14ac:dyDescent="0.25">
      <c r="A5624" t="s">
        <v>6546</v>
      </c>
      <c r="B5624">
        <v>20</v>
      </c>
    </row>
    <row r="5625" spans="1:2" x14ac:dyDescent="0.25">
      <c r="A5625" t="s">
        <v>6547</v>
      </c>
      <c r="B5625">
        <v>182</v>
      </c>
    </row>
    <row r="5626" spans="1:2" x14ac:dyDescent="0.25">
      <c r="A5626" t="s">
        <v>6548</v>
      </c>
      <c r="B5626">
        <v>0</v>
      </c>
    </row>
    <row r="5627" spans="1:2" x14ac:dyDescent="0.25">
      <c r="A5627" t="s">
        <v>6549</v>
      </c>
      <c r="B5627">
        <v>1157</v>
      </c>
    </row>
    <row r="5628" spans="1:2" x14ac:dyDescent="0.25">
      <c r="A5628" t="s">
        <v>6550</v>
      </c>
      <c r="B5628">
        <v>807</v>
      </c>
    </row>
    <row r="5629" spans="1:2" x14ac:dyDescent="0.25">
      <c r="A5629" t="s">
        <v>6551</v>
      </c>
      <c r="B5629">
        <v>20</v>
      </c>
    </row>
    <row r="5630" spans="1:2" x14ac:dyDescent="0.25">
      <c r="A5630" t="s">
        <v>6552</v>
      </c>
      <c r="B5630">
        <v>9</v>
      </c>
    </row>
    <row r="5631" spans="1:2" x14ac:dyDescent="0.25">
      <c r="A5631" t="s">
        <v>6553</v>
      </c>
      <c r="B5631">
        <v>13</v>
      </c>
    </row>
    <row r="5632" spans="1:2" x14ac:dyDescent="0.25">
      <c r="A5632" t="s">
        <v>6554</v>
      </c>
      <c r="B5632">
        <v>131</v>
      </c>
    </row>
    <row r="5633" spans="1:2" x14ac:dyDescent="0.25">
      <c r="A5633" t="s">
        <v>6555</v>
      </c>
      <c r="B5633">
        <v>34</v>
      </c>
    </row>
    <row r="5634" spans="1:2" x14ac:dyDescent="0.25">
      <c r="A5634" t="s">
        <v>6556</v>
      </c>
      <c r="B5634">
        <v>24</v>
      </c>
    </row>
    <row r="5635" spans="1:2" x14ac:dyDescent="0.25">
      <c r="A5635" t="s">
        <v>6557</v>
      </c>
      <c r="B5635">
        <v>14</v>
      </c>
    </row>
    <row r="5636" spans="1:2" x14ac:dyDescent="0.25">
      <c r="A5636" t="s">
        <v>6558</v>
      </c>
      <c r="B5636">
        <v>3</v>
      </c>
    </row>
    <row r="5637" spans="1:2" x14ac:dyDescent="0.25">
      <c r="A5637" t="s">
        <v>6559</v>
      </c>
      <c r="B5637">
        <v>-999</v>
      </c>
    </row>
    <row r="5638" spans="1:2" x14ac:dyDescent="0.25">
      <c r="A5638" t="s">
        <v>6560</v>
      </c>
      <c r="B5638">
        <v>9</v>
      </c>
    </row>
    <row r="5639" spans="1:2" x14ac:dyDescent="0.25">
      <c r="A5639" t="s">
        <v>6561</v>
      </c>
      <c r="B5639">
        <v>29</v>
      </c>
    </row>
    <row r="5640" spans="1:2" x14ac:dyDescent="0.25">
      <c r="A5640" t="s">
        <v>6562</v>
      </c>
      <c r="B5640">
        <v>1</v>
      </c>
    </row>
    <row r="5641" spans="1:2" x14ac:dyDescent="0.25">
      <c r="A5641" t="s">
        <v>6563</v>
      </c>
      <c r="B5641">
        <v>47</v>
      </c>
    </row>
    <row r="5642" spans="1:2" x14ac:dyDescent="0.25">
      <c r="A5642" t="s">
        <v>6564</v>
      </c>
      <c r="B5642">
        <v>0</v>
      </c>
    </row>
    <row r="5643" spans="1:2" x14ac:dyDescent="0.25">
      <c r="A5643" t="s">
        <v>6565</v>
      </c>
      <c r="B5643">
        <v>0</v>
      </c>
    </row>
    <row r="5644" spans="1:2" x14ac:dyDescent="0.25">
      <c r="A5644" t="s">
        <v>6566</v>
      </c>
      <c r="B5644">
        <v>3</v>
      </c>
    </row>
    <row r="5645" spans="1:2" x14ac:dyDescent="0.25">
      <c r="A5645" t="s">
        <v>6567</v>
      </c>
      <c r="B5645">
        <v>80</v>
      </c>
    </row>
    <row r="5646" spans="1:2" x14ac:dyDescent="0.25">
      <c r="A5646" t="s">
        <v>6568</v>
      </c>
      <c r="B5646">
        <v>5</v>
      </c>
    </row>
    <row r="5647" spans="1:2" x14ac:dyDescent="0.25">
      <c r="A5647" t="s">
        <v>6569</v>
      </c>
      <c r="B5647">
        <v>5</v>
      </c>
    </row>
    <row r="5648" spans="1:2" x14ac:dyDescent="0.25">
      <c r="A5648" t="s">
        <v>6570</v>
      </c>
      <c r="B5648">
        <v>13</v>
      </c>
    </row>
    <row r="5649" spans="1:2" x14ac:dyDescent="0.25">
      <c r="A5649" t="s">
        <v>6571</v>
      </c>
      <c r="B5649">
        <v>12</v>
      </c>
    </row>
    <row r="5650" spans="1:2" x14ac:dyDescent="0.25">
      <c r="A5650" t="s">
        <v>6572</v>
      </c>
      <c r="B5650">
        <v>2</v>
      </c>
    </row>
    <row r="5651" spans="1:2" x14ac:dyDescent="0.25">
      <c r="A5651" t="s">
        <v>6573</v>
      </c>
      <c r="B5651">
        <v>167</v>
      </c>
    </row>
    <row r="5652" spans="1:2" x14ac:dyDescent="0.25">
      <c r="A5652" t="s">
        <v>6574</v>
      </c>
      <c r="B5652">
        <v>15</v>
      </c>
    </row>
    <row r="5653" spans="1:2" x14ac:dyDescent="0.25">
      <c r="A5653" t="s">
        <v>6575</v>
      </c>
      <c r="B5653">
        <v>46</v>
      </c>
    </row>
    <row r="5654" spans="1:2" x14ac:dyDescent="0.25">
      <c r="A5654" t="s">
        <v>6576</v>
      </c>
      <c r="B5654">
        <v>39</v>
      </c>
    </row>
    <row r="5655" spans="1:2" x14ac:dyDescent="0.25">
      <c r="A5655" t="s">
        <v>6577</v>
      </c>
      <c r="B5655">
        <v>0</v>
      </c>
    </row>
    <row r="5656" spans="1:2" x14ac:dyDescent="0.25">
      <c r="A5656" t="s">
        <v>6578</v>
      </c>
      <c r="B5656">
        <v>0</v>
      </c>
    </row>
    <row r="5657" spans="1:2" x14ac:dyDescent="0.25">
      <c r="A5657" t="s">
        <v>6579</v>
      </c>
      <c r="B5657">
        <v>0</v>
      </c>
    </row>
    <row r="5658" spans="1:2" x14ac:dyDescent="0.25">
      <c r="A5658" t="s">
        <v>6580</v>
      </c>
      <c r="B5658">
        <v>0</v>
      </c>
    </row>
    <row r="5659" spans="1:2" x14ac:dyDescent="0.25">
      <c r="A5659" t="s">
        <v>6581</v>
      </c>
      <c r="B5659">
        <v>0</v>
      </c>
    </row>
    <row r="5660" spans="1:2" x14ac:dyDescent="0.25">
      <c r="A5660" t="s">
        <v>6582</v>
      </c>
      <c r="B5660">
        <v>0</v>
      </c>
    </row>
    <row r="5661" spans="1:2" x14ac:dyDescent="0.25">
      <c r="A5661" t="s">
        <v>6583</v>
      </c>
      <c r="B5661">
        <v>0</v>
      </c>
    </row>
    <row r="5662" spans="1:2" x14ac:dyDescent="0.25">
      <c r="A5662" t="s">
        <v>6584</v>
      </c>
      <c r="B5662">
        <v>0</v>
      </c>
    </row>
    <row r="5663" spans="1:2" x14ac:dyDescent="0.25">
      <c r="A5663" t="s">
        <v>6585</v>
      </c>
      <c r="B5663">
        <v>0</v>
      </c>
    </row>
    <row r="5664" spans="1:2" x14ac:dyDescent="0.25">
      <c r="A5664" t="s">
        <v>6586</v>
      </c>
      <c r="B5664">
        <v>0</v>
      </c>
    </row>
    <row r="5665" spans="1:2" x14ac:dyDescent="0.25">
      <c r="A5665" t="s">
        <v>6587</v>
      </c>
      <c r="B5665">
        <v>0</v>
      </c>
    </row>
    <row r="5666" spans="1:2" x14ac:dyDescent="0.25">
      <c r="A5666" t="s">
        <v>6588</v>
      </c>
      <c r="B5666">
        <v>0</v>
      </c>
    </row>
    <row r="5667" spans="1:2" x14ac:dyDescent="0.25">
      <c r="A5667" t="s">
        <v>6589</v>
      </c>
      <c r="B5667">
        <v>0</v>
      </c>
    </row>
    <row r="5668" spans="1:2" x14ac:dyDescent="0.25">
      <c r="A5668" t="s">
        <v>6590</v>
      </c>
      <c r="B5668">
        <v>0</v>
      </c>
    </row>
    <row r="5669" spans="1:2" x14ac:dyDescent="0.25">
      <c r="A5669" t="s">
        <v>6591</v>
      </c>
      <c r="B5669">
        <v>0</v>
      </c>
    </row>
    <row r="5670" spans="1:2" x14ac:dyDescent="0.25">
      <c r="A5670" t="s">
        <v>6592</v>
      </c>
      <c r="B5670">
        <v>0</v>
      </c>
    </row>
    <row r="5671" spans="1:2" x14ac:dyDescent="0.25">
      <c r="A5671" t="s">
        <v>6593</v>
      </c>
      <c r="B5671">
        <v>0</v>
      </c>
    </row>
    <row r="5672" spans="1:2" x14ac:dyDescent="0.25">
      <c r="A5672" t="s">
        <v>6594</v>
      </c>
      <c r="B5672">
        <v>46</v>
      </c>
    </row>
    <row r="5673" spans="1:2" x14ac:dyDescent="0.25">
      <c r="A5673" t="s">
        <v>6595</v>
      </c>
      <c r="B5673">
        <v>46</v>
      </c>
    </row>
    <row r="5674" spans="1:2" x14ac:dyDescent="0.25">
      <c r="A5674" t="s">
        <v>6596</v>
      </c>
      <c r="B5674">
        <v>114</v>
      </c>
    </row>
    <row r="5675" spans="1:2" x14ac:dyDescent="0.25">
      <c r="A5675" t="s">
        <v>6597</v>
      </c>
      <c r="B5675">
        <v>114</v>
      </c>
    </row>
    <row r="5676" spans="1:2" x14ac:dyDescent="0.25">
      <c r="A5676" t="s">
        <v>6598</v>
      </c>
      <c r="B5676">
        <v>0</v>
      </c>
    </row>
    <row r="5677" spans="1:2" x14ac:dyDescent="0.25">
      <c r="A5677" t="s">
        <v>6599</v>
      </c>
      <c r="B5677">
        <v>0</v>
      </c>
    </row>
    <row r="5678" spans="1:2" x14ac:dyDescent="0.25">
      <c r="A5678" t="s">
        <v>6600</v>
      </c>
      <c r="B5678">
        <v>114</v>
      </c>
    </row>
    <row r="5679" spans="1:2" x14ac:dyDescent="0.25">
      <c r="A5679" t="s">
        <v>6601</v>
      </c>
      <c r="B5679">
        <v>114</v>
      </c>
    </row>
    <row r="5680" spans="1:2" x14ac:dyDescent="0.25">
      <c r="A5680" t="s">
        <v>6602</v>
      </c>
      <c r="B5680">
        <v>0</v>
      </c>
    </row>
    <row r="5681" spans="1:2" x14ac:dyDescent="0.25">
      <c r="A5681" t="s">
        <v>6603</v>
      </c>
      <c r="B5681">
        <v>114</v>
      </c>
    </row>
    <row r="5682" spans="1:2" x14ac:dyDescent="0.25">
      <c r="A5682" t="s">
        <v>6604</v>
      </c>
      <c r="B5682">
        <v>289</v>
      </c>
    </row>
    <row r="5683" spans="1:2" x14ac:dyDescent="0.25">
      <c r="A5683" t="s">
        <v>6605</v>
      </c>
      <c r="B5683">
        <v>289</v>
      </c>
    </row>
    <row r="5684" spans="1:2" x14ac:dyDescent="0.25">
      <c r="A5684" t="s">
        <v>6606</v>
      </c>
      <c r="B5684">
        <v>304</v>
      </c>
    </row>
    <row r="5685" spans="1:2" x14ac:dyDescent="0.25">
      <c r="A5685" t="s">
        <v>6607</v>
      </c>
      <c r="B5685">
        <v>220</v>
      </c>
    </row>
    <row r="5686" spans="1:2" x14ac:dyDescent="0.25">
      <c r="A5686" t="s">
        <v>11049</v>
      </c>
      <c r="B5686">
        <v>-999</v>
      </c>
    </row>
    <row r="5687" spans="1:2" x14ac:dyDescent="0.25">
      <c r="A5687" t="s">
        <v>6608</v>
      </c>
      <c r="B5687">
        <v>12910</v>
      </c>
    </row>
    <row r="5688" spans="1:2" x14ac:dyDescent="0.25">
      <c r="A5688" t="s">
        <v>6609</v>
      </c>
      <c r="B5688">
        <v>9894</v>
      </c>
    </row>
    <row r="5689" spans="1:2" x14ac:dyDescent="0.25">
      <c r="A5689" t="s">
        <v>6610</v>
      </c>
      <c r="B5689">
        <v>12902</v>
      </c>
    </row>
    <row r="5690" spans="1:2" x14ac:dyDescent="0.25">
      <c r="A5690" t="s">
        <v>6611</v>
      </c>
      <c r="B5690">
        <v>64</v>
      </c>
    </row>
    <row r="5691" spans="1:2" x14ac:dyDescent="0.25">
      <c r="A5691" t="s">
        <v>6612</v>
      </c>
      <c r="B5691">
        <v>601</v>
      </c>
    </row>
    <row r="5692" spans="1:2" x14ac:dyDescent="0.25">
      <c r="A5692" t="s">
        <v>6613</v>
      </c>
      <c r="B5692">
        <v>0</v>
      </c>
    </row>
    <row r="5693" spans="1:2" x14ac:dyDescent="0.25">
      <c r="A5693" t="s">
        <v>6614</v>
      </c>
      <c r="B5693">
        <v>811</v>
      </c>
    </row>
    <row r="5694" spans="1:2" x14ac:dyDescent="0.25">
      <c r="A5694" t="s">
        <v>6615</v>
      </c>
      <c r="B5694">
        <v>1316</v>
      </c>
    </row>
    <row r="5695" spans="1:2" x14ac:dyDescent="0.25">
      <c r="A5695" t="s">
        <v>6616</v>
      </c>
      <c r="B5695">
        <v>1142</v>
      </c>
    </row>
    <row r="5696" spans="1:2" x14ac:dyDescent="0.25">
      <c r="A5696" t="s">
        <v>6617</v>
      </c>
      <c r="B5696">
        <v>98</v>
      </c>
    </row>
    <row r="5697" spans="1:2" x14ac:dyDescent="0.25">
      <c r="A5697" t="s">
        <v>6618</v>
      </c>
      <c r="B5697">
        <v>6695</v>
      </c>
    </row>
    <row r="5698" spans="1:2" x14ac:dyDescent="0.25">
      <c r="A5698" t="s">
        <v>6619</v>
      </c>
      <c r="B5698">
        <v>386</v>
      </c>
    </row>
    <row r="5699" spans="1:2" x14ac:dyDescent="0.25">
      <c r="A5699" t="s">
        <v>6620</v>
      </c>
      <c r="B5699">
        <v>542</v>
      </c>
    </row>
    <row r="5700" spans="1:2" x14ac:dyDescent="0.25">
      <c r="A5700" t="s">
        <v>6621</v>
      </c>
      <c r="B5700">
        <v>26</v>
      </c>
    </row>
    <row r="5701" spans="1:2" x14ac:dyDescent="0.25">
      <c r="A5701" t="s">
        <v>6622</v>
      </c>
      <c r="B5701">
        <v>0</v>
      </c>
    </row>
    <row r="5702" spans="1:2" x14ac:dyDescent="0.25">
      <c r="A5702" t="s">
        <v>6623</v>
      </c>
      <c r="B5702">
        <v>231</v>
      </c>
    </row>
    <row r="5703" spans="1:2" x14ac:dyDescent="0.25">
      <c r="A5703" t="s">
        <v>6624</v>
      </c>
      <c r="B5703">
        <v>0</v>
      </c>
    </row>
    <row r="5704" spans="1:2" x14ac:dyDescent="0.25">
      <c r="A5704" t="s">
        <v>6625</v>
      </c>
      <c r="B5704">
        <v>94</v>
      </c>
    </row>
    <row r="5705" spans="1:2" x14ac:dyDescent="0.25">
      <c r="A5705" t="s">
        <v>6626</v>
      </c>
      <c r="B5705">
        <v>0</v>
      </c>
    </row>
    <row r="5706" spans="1:2" x14ac:dyDescent="0.25">
      <c r="A5706" t="s">
        <v>6627</v>
      </c>
      <c r="B5706">
        <v>562</v>
      </c>
    </row>
    <row r="5707" spans="1:2" x14ac:dyDescent="0.25">
      <c r="A5707" t="s">
        <v>6628</v>
      </c>
      <c r="B5707">
        <v>342</v>
      </c>
    </row>
    <row r="5708" spans="1:2" x14ac:dyDescent="0.25">
      <c r="A5708" t="s">
        <v>6629</v>
      </c>
      <c r="B5708">
        <v>12910</v>
      </c>
    </row>
    <row r="5709" spans="1:2" x14ac:dyDescent="0.25">
      <c r="A5709" t="s">
        <v>6630</v>
      </c>
      <c r="B5709">
        <v>160</v>
      </c>
    </row>
    <row r="5710" spans="1:2" x14ac:dyDescent="0.25">
      <c r="A5710" t="s">
        <v>6631</v>
      </c>
      <c r="B5710">
        <v>80</v>
      </c>
    </row>
    <row r="5711" spans="1:2" x14ac:dyDescent="0.25">
      <c r="A5711" t="s">
        <v>6632</v>
      </c>
      <c r="B5711">
        <v>1937</v>
      </c>
    </row>
    <row r="5712" spans="1:2" x14ac:dyDescent="0.25">
      <c r="A5712" t="s">
        <v>6633</v>
      </c>
      <c r="B5712">
        <v>532</v>
      </c>
    </row>
    <row r="5713" spans="1:2" x14ac:dyDescent="0.25">
      <c r="A5713" t="s">
        <v>6634</v>
      </c>
      <c r="B5713">
        <v>942</v>
      </c>
    </row>
    <row r="5714" spans="1:2" x14ac:dyDescent="0.25">
      <c r="A5714" t="s">
        <v>6635</v>
      </c>
      <c r="B5714">
        <v>463</v>
      </c>
    </row>
    <row r="5715" spans="1:2" x14ac:dyDescent="0.25">
      <c r="A5715" t="s">
        <v>6636</v>
      </c>
      <c r="B5715">
        <v>1937</v>
      </c>
    </row>
    <row r="5716" spans="1:2" x14ac:dyDescent="0.25">
      <c r="A5716" t="s">
        <v>6637</v>
      </c>
      <c r="B5716">
        <v>622</v>
      </c>
    </row>
    <row r="5717" spans="1:2" x14ac:dyDescent="0.25">
      <c r="A5717" t="s">
        <v>6638</v>
      </c>
      <c r="B5717">
        <v>617</v>
      </c>
    </row>
    <row r="5718" spans="1:2" x14ac:dyDescent="0.25">
      <c r="A5718" t="s">
        <v>6639</v>
      </c>
      <c r="B5718">
        <v>1937</v>
      </c>
    </row>
    <row r="5719" spans="1:2" x14ac:dyDescent="0.25">
      <c r="A5719" t="s">
        <v>6640</v>
      </c>
      <c r="B5719">
        <v>0</v>
      </c>
    </row>
    <row r="5720" spans="1:2" x14ac:dyDescent="0.25">
      <c r="A5720" t="s">
        <v>6641</v>
      </c>
      <c r="B5720">
        <v>1937</v>
      </c>
    </row>
    <row r="5721" spans="1:2" x14ac:dyDescent="0.25">
      <c r="A5721" t="s">
        <v>6642</v>
      </c>
      <c r="B5721">
        <v>0</v>
      </c>
    </row>
    <row r="5722" spans="1:2" x14ac:dyDescent="0.25">
      <c r="A5722" t="s">
        <v>6643</v>
      </c>
      <c r="B5722">
        <v>22</v>
      </c>
    </row>
    <row r="5723" spans="1:2" x14ac:dyDescent="0.25">
      <c r="A5723" t="s">
        <v>6644</v>
      </c>
      <c r="B5723">
        <v>13</v>
      </c>
    </row>
    <row r="5724" spans="1:2" x14ac:dyDescent="0.25">
      <c r="A5724" t="s">
        <v>6645</v>
      </c>
      <c r="B5724">
        <v>1242</v>
      </c>
    </row>
    <row r="5725" spans="1:2" x14ac:dyDescent="0.25">
      <c r="A5725" t="s">
        <v>6646</v>
      </c>
      <c r="B5725">
        <v>2</v>
      </c>
    </row>
    <row r="5726" spans="1:2" x14ac:dyDescent="0.25">
      <c r="A5726" t="s">
        <v>6647</v>
      </c>
      <c r="B5726">
        <v>0</v>
      </c>
    </row>
    <row r="5727" spans="1:2" x14ac:dyDescent="0.25">
      <c r="A5727" t="s">
        <v>6648</v>
      </c>
      <c r="B5727">
        <v>2</v>
      </c>
    </row>
    <row r="5728" spans="1:2" x14ac:dyDescent="0.25">
      <c r="A5728" t="s">
        <v>6649</v>
      </c>
      <c r="B5728">
        <v>0</v>
      </c>
    </row>
    <row r="5729" spans="1:2" x14ac:dyDescent="0.25">
      <c r="A5729" t="s">
        <v>6650</v>
      </c>
      <c r="B5729">
        <v>2</v>
      </c>
    </row>
    <row r="5730" spans="1:2" x14ac:dyDescent="0.25">
      <c r="A5730" t="s">
        <v>6651</v>
      </c>
      <c r="B5730">
        <v>702</v>
      </c>
    </row>
    <row r="5731" spans="1:2" x14ac:dyDescent="0.25">
      <c r="A5731" t="s">
        <v>6652</v>
      </c>
      <c r="B5731">
        <v>107</v>
      </c>
    </row>
    <row r="5732" spans="1:2" x14ac:dyDescent="0.25">
      <c r="A5732" t="s">
        <v>11050</v>
      </c>
      <c r="B5732">
        <v>-999</v>
      </c>
    </row>
    <row r="5733" spans="1:2" x14ac:dyDescent="0.25">
      <c r="A5733" t="s">
        <v>6653</v>
      </c>
      <c r="B5733">
        <v>1778</v>
      </c>
    </row>
    <row r="5734" spans="1:2" x14ac:dyDescent="0.25">
      <c r="A5734" t="s">
        <v>6654</v>
      </c>
      <c r="B5734">
        <v>395</v>
      </c>
    </row>
    <row r="5735" spans="1:2" x14ac:dyDescent="0.25">
      <c r="A5735" t="s">
        <v>6655</v>
      </c>
      <c r="B5735">
        <v>826</v>
      </c>
    </row>
    <row r="5736" spans="1:2" x14ac:dyDescent="0.25">
      <c r="A5736" t="s">
        <v>6656</v>
      </c>
      <c r="B5736">
        <v>529</v>
      </c>
    </row>
    <row r="5737" spans="1:2" x14ac:dyDescent="0.25">
      <c r="A5737" t="s">
        <v>6657</v>
      </c>
      <c r="B5737">
        <v>28</v>
      </c>
    </row>
    <row r="5738" spans="1:2" x14ac:dyDescent="0.25">
      <c r="A5738" t="s">
        <v>6658</v>
      </c>
      <c r="B5738">
        <v>1778</v>
      </c>
    </row>
    <row r="5739" spans="1:2" x14ac:dyDescent="0.25">
      <c r="A5739" t="s">
        <v>6659</v>
      </c>
      <c r="B5739">
        <v>392</v>
      </c>
    </row>
    <row r="5740" spans="1:2" x14ac:dyDescent="0.25">
      <c r="A5740" t="s">
        <v>6660</v>
      </c>
      <c r="B5740">
        <v>762</v>
      </c>
    </row>
    <row r="5741" spans="1:2" x14ac:dyDescent="0.25">
      <c r="A5741" t="s">
        <v>6661</v>
      </c>
      <c r="B5741">
        <v>456</v>
      </c>
    </row>
    <row r="5742" spans="1:2" x14ac:dyDescent="0.25">
      <c r="A5742" t="s">
        <v>6662</v>
      </c>
      <c r="B5742">
        <v>28</v>
      </c>
    </row>
    <row r="5743" spans="1:2" x14ac:dyDescent="0.25">
      <c r="A5743" t="s">
        <v>6663</v>
      </c>
      <c r="B5743">
        <v>1638</v>
      </c>
    </row>
    <row r="5744" spans="1:2" x14ac:dyDescent="0.25">
      <c r="A5744" t="s">
        <v>6664</v>
      </c>
      <c r="B5744">
        <v>140</v>
      </c>
    </row>
    <row r="5745" spans="1:2" x14ac:dyDescent="0.25">
      <c r="A5745" t="s">
        <v>6665</v>
      </c>
      <c r="B5745">
        <v>951</v>
      </c>
    </row>
    <row r="5746" spans="1:2" x14ac:dyDescent="0.25">
      <c r="A5746" t="s">
        <v>6666</v>
      </c>
      <c r="B5746">
        <v>511</v>
      </c>
    </row>
    <row r="5747" spans="1:2" x14ac:dyDescent="0.25">
      <c r="A5747" t="s">
        <v>6667</v>
      </c>
      <c r="B5747">
        <v>149</v>
      </c>
    </row>
    <row r="5748" spans="1:2" x14ac:dyDescent="0.25">
      <c r="A5748" t="s">
        <v>6668</v>
      </c>
      <c r="B5748">
        <v>4</v>
      </c>
    </row>
    <row r="5749" spans="1:2" x14ac:dyDescent="0.25">
      <c r="A5749" t="s">
        <v>6669</v>
      </c>
      <c r="B5749">
        <v>7</v>
      </c>
    </row>
    <row r="5750" spans="1:2" x14ac:dyDescent="0.25">
      <c r="A5750" t="s">
        <v>6670</v>
      </c>
      <c r="B5750">
        <v>15</v>
      </c>
    </row>
    <row r="5751" spans="1:2" x14ac:dyDescent="0.25">
      <c r="A5751" t="s">
        <v>6671</v>
      </c>
      <c r="B5751">
        <v>15</v>
      </c>
    </row>
    <row r="5752" spans="1:2" x14ac:dyDescent="0.25">
      <c r="A5752" t="s">
        <v>6672</v>
      </c>
      <c r="B5752">
        <v>1</v>
      </c>
    </row>
    <row r="5753" spans="1:2" x14ac:dyDescent="0.25">
      <c r="A5753" t="s">
        <v>6673</v>
      </c>
      <c r="B5753">
        <v>42</v>
      </c>
    </row>
    <row r="5754" spans="1:2" x14ac:dyDescent="0.25">
      <c r="A5754" t="s">
        <v>6674</v>
      </c>
      <c r="B5754">
        <v>7</v>
      </c>
    </row>
    <row r="5755" spans="1:2" x14ac:dyDescent="0.25">
      <c r="A5755" t="s">
        <v>6675</v>
      </c>
      <c r="B5755">
        <v>7</v>
      </c>
    </row>
    <row r="5756" spans="1:2" x14ac:dyDescent="0.25">
      <c r="A5756" t="s">
        <v>6676</v>
      </c>
      <c r="B5756">
        <v>9</v>
      </c>
    </row>
    <row r="5757" spans="1:2" x14ac:dyDescent="0.25">
      <c r="A5757" t="s">
        <v>6677</v>
      </c>
      <c r="B5757">
        <v>12</v>
      </c>
    </row>
    <row r="5758" spans="1:2" x14ac:dyDescent="0.25">
      <c r="A5758" t="s">
        <v>6678</v>
      </c>
      <c r="B5758">
        <v>1</v>
      </c>
    </row>
    <row r="5759" spans="1:2" x14ac:dyDescent="0.25">
      <c r="A5759" t="s">
        <v>6679</v>
      </c>
      <c r="B5759">
        <v>36</v>
      </c>
    </row>
    <row r="5760" spans="1:2" x14ac:dyDescent="0.25">
      <c r="A5760" t="s">
        <v>6680</v>
      </c>
      <c r="B5760">
        <v>1</v>
      </c>
    </row>
    <row r="5761" spans="1:2" x14ac:dyDescent="0.25">
      <c r="A5761" t="s">
        <v>6681</v>
      </c>
      <c r="B5761">
        <v>0</v>
      </c>
    </row>
    <row r="5762" spans="1:2" x14ac:dyDescent="0.25">
      <c r="A5762" t="s">
        <v>6682</v>
      </c>
      <c r="B5762">
        <v>1</v>
      </c>
    </row>
    <row r="5763" spans="1:2" x14ac:dyDescent="0.25">
      <c r="A5763" t="s">
        <v>6683</v>
      </c>
      <c r="B5763">
        <v>2</v>
      </c>
    </row>
    <row r="5764" spans="1:2" x14ac:dyDescent="0.25">
      <c r="A5764" t="s">
        <v>6684</v>
      </c>
      <c r="B5764">
        <v>0</v>
      </c>
    </row>
    <row r="5765" spans="1:2" x14ac:dyDescent="0.25">
      <c r="A5765" t="s">
        <v>6685</v>
      </c>
      <c r="B5765">
        <v>4</v>
      </c>
    </row>
    <row r="5766" spans="1:2" x14ac:dyDescent="0.25">
      <c r="A5766" t="s">
        <v>6686</v>
      </c>
      <c r="B5766">
        <v>8</v>
      </c>
    </row>
    <row r="5767" spans="1:2" x14ac:dyDescent="0.25">
      <c r="A5767" t="s">
        <v>6687</v>
      </c>
      <c r="B5767">
        <v>12</v>
      </c>
    </row>
    <row r="5768" spans="1:2" x14ac:dyDescent="0.25">
      <c r="A5768" t="s">
        <v>6688</v>
      </c>
      <c r="B5768">
        <v>18</v>
      </c>
    </row>
    <row r="5769" spans="1:2" x14ac:dyDescent="0.25">
      <c r="A5769" t="s">
        <v>6689</v>
      </c>
      <c r="B5769">
        <v>10</v>
      </c>
    </row>
    <row r="5770" spans="1:2" x14ac:dyDescent="0.25">
      <c r="A5770" t="s">
        <v>6690</v>
      </c>
      <c r="B5770">
        <v>0</v>
      </c>
    </row>
    <row r="5771" spans="1:2" x14ac:dyDescent="0.25">
      <c r="A5771" t="s">
        <v>6691</v>
      </c>
      <c r="B5771">
        <v>48</v>
      </c>
    </row>
    <row r="5772" spans="1:2" x14ac:dyDescent="0.25">
      <c r="A5772" t="s">
        <v>6692</v>
      </c>
      <c r="B5772">
        <v>0</v>
      </c>
    </row>
    <row r="5773" spans="1:2" x14ac:dyDescent="0.25">
      <c r="A5773" t="s">
        <v>6693</v>
      </c>
      <c r="B5773">
        <v>0</v>
      </c>
    </row>
    <row r="5774" spans="1:2" x14ac:dyDescent="0.25">
      <c r="A5774" t="s">
        <v>6694</v>
      </c>
      <c r="B5774">
        <v>0</v>
      </c>
    </row>
    <row r="5775" spans="1:2" x14ac:dyDescent="0.25">
      <c r="A5775" t="s">
        <v>6695</v>
      </c>
      <c r="B5775">
        <v>0</v>
      </c>
    </row>
    <row r="5776" spans="1:2" x14ac:dyDescent="0.25">
      <c r="A5776" t="s">
        <v>6696</v>
      </c>
      <c r="B5776">
        <v>0</v>
      </c>
    </row>
    <row r="5777" spans="1:2" x14ac:dyDescent="0.25">
      <c r="A5777" t="s">
        <v>6697</v>
      </c>
      <c r="B5777">
        <v>0</v>
      </c>
    </row>
    <row r="5778" spans="1:2" x14ac:dyDescent="0.25">
      <c r="A5778" t="s">
        <v>6698</v>
      </c>
      <c r="B5778">
        <v>1</v>
      </c>
    </row>
    <row r="5779" spans="1:2" x14ac:dyDescent="0.25">
      <c r="A5779" t="s">
        <v>6699</v>
      </c>
      <c r="B5779">
        <v>2</v>
      </c>
    </row>
    <row r="5780" spans="1:2" x14ac:dyDescent="0.25">
      <c r="A5780" t="s">
        <v>6700</v>
      </c>
      <c r="B5780">
        <v>2</v>
      </c>
    </row>
    <row r="5781" spans="1:2" x14ac:dyDescent="0.25">
      <c r="A5781" t="s">
        <v>6701</v>
      </c>
      <c r="B5781">
        <v>2</v>
      </c>
    </row>
    <row r="5782" spans="1:2" x14ac:dyDescent="0.25">
      <c r="A5782" t="s">
        <v>6702</v>
      </c>
      <c r="B5782">
        <v>0</v>
      </c>
    </row>
    <row r="5783" spans="1:2" x14ac:dyDescent="0.25">
      <c r="A5783" t="s">
        <v>6703</v>
      </c>
      <c r="B5783">
        <v>7</v>
      </c>
    </row>
    <row r="5784" spans="1:2" x14ac:dyDescent="0.25">
      <c r="A5784" t="s">
        <v>6704</v>
      </c>
      <c r="B5784">
        <v>0</v>
      </c>
    </row>
    <row r="5785" spans="1:2" x14ac:dyDescent="0.25">
      <c r="A5785" t="s">
        <v>6705</v>
      </c>
      <c r="B5785">
        <v>0</v>
      </c>
    </row>
    <row r="5786" spans="1:2" x14ac:dyDescent="0.25">
      <c r="A5786" t="s">
        <v>6706</v>
      </c>
      <c r="B5786">
        <v>0</v>
      </c>
    </row>
    <row r="5787" spans="1:2" x14ac:dyDescent="0.25">
      <c r="A5787" t="s">
        <v>6707</v>
      </c>
      <c r="B5787">
        <v>0</v>
      </c>
    </row>
    <row r="5788" spans="1:2" x14ac:dyDescent="0.25">
      <c r="A5788" t="s">
        <v>6708</v>
      </c>
      <c r="B5788">
        <v>0</v>
      </c>
    </row>
    <row r="5789" spans="1:2" x14ac:dyDescent="0.25">
      <c r="A5789" t="s">
        <v>6709</v>
      </c>
      <c r="B5789">
        <v>0</v>
      </c>
    </row>
    <row r="5790" spans="1:2" x14ac:dyDescent="0.25">
      <c r="A5790" t="s">
        <v>6710</v>
      </c>
      <c r="B5790">
        <v>0</v>
      </c>
    </row>
    <row r="5791" spans="1:2" x14ac:dyDescent="0.25">
      <c r="A5791" t="s">
        <v>6711</v>
      </c>
      <c r="B5791">
        <v>0</v>
      </c>
    </row>
    <row r="5792" spans="1:2" x14ac:dyDescent="0.25">
      <c r="A5792" t="s">
        <v>6712</v>
      </c>
      <c r="B5792">
        <v>0</v>
      </c>
    </row>
    <row r="5793" spans="1:2" x14ac:dyDescent="0.25">
      <c r="A5793" t="s">
        <v>6713</v>
      </c>
      <c r="B5793">
        <v>0</v>
      </c>
    </row>
    <row r="5794" spans="1:2" x14ac:dyDescent="0.25">
      <c r="A5794" t="s">
        <v>6714</v>
      </c>
      <c r="B5794">
        <v>0</v>
      </c>
    </row>
    <row r="5795" spans="1:2" x14ac:dyDescent="0.25">
      <c r="A5795" t="s">
        <v>6715</v>
      </c>
      <c r="B5795">
        <v>0</v>
      </c>
    </row>
    <row r="5796" spans="1:2" x14ac:dyDescent="0.25">
      <c r="A5796" t="s">
        <v>6716</v>
      </c>
      <c r="B5796">
        <v>0</v>
      </c>
    </row>
    <row r="5797" spans="1:2" x14ac:dyDescent="0.25">
      <c r="A5797" t="s">
        <v>6717</v>
      </c>
      <c r="B5797">
        <v>0</v>
      </c>
    </row>
    <row r="5798" spans="1:2" x14ac:dyDescent="0.25">
      <c r="A5798" t="s">
        <v>6718</v>
      </c>
      <c r="B5798">
        <v>0</v>
      </c>
    </row>
    <row r="5799" spans="1:2" x14ac:dyDescent="0.25">
      <c r="A5799" t="s">
        <v>6719</v>
      </c>
      <c r="B5799">
        <v>0</v>
      </c>
    </row>
    <row r="5800" spans="1:2" x14ac:dyDescent="0.25">
      <c r="A5800" t="s">
        <v>6720</v>
      </c>
      <c r="B5800">
        <v>0</v>
      </c>
    </row>
    <row r="5801" spans="1:2" x14ac:dyDescent="0.25">
      <c r="A5801" t="s">
        <v>6721</v>
      </c>
      <c r="B5801">
        <v>0</v>
      </c>
    </row>
    <row r="5802" spans="1:2" x14ac:dyDescent="0.25">
      <c r="A5802" t="s">
        <v>6722</v>
      </c>
      <c r="B5802">
        <v>21</v>
      </c>
    </row>
    <row r="5803" spans="1:2" x14ac:dyDescent="0.25">
      <c r="A5803" t="s">
        <v>6723</v>
      </c>
      <c r="B5803">
        <v>28</v>
      </c>
    </row>
    <row r="5804" spans="1:2" x14ac:dyDescent="0.25">
      <c r="A5804" t="s">
        <v>6724</v>
      </c>
      <c r="B5804">
        <v>45</v>
      </c>
    </row>
    <row r="5805" spans="1:2" x14ac:dyDescent="0.25">
      <c r="A5805" t="s">
        <v>6725</v>
      </c>
      <c r="B5805">
        <v>41</v>
      </c>
    </row>
    <row r="5806" spans="1:2" x14ac:dyDescent="0.25">
      <c r="A5806" t="s">
        <v>6726</v>
      </c>
      <c r="B5806">
        <v>2</v>
      </c>
    </row>
    <row r="5807" spans="1:2" x14ac:dyDescent="0.25">
      <c r="A5807" t="s">
        <v>6727</v>
      </c>
      <c r="B5807">
        <v>137</v>
      </c>
    </row>
    <row r="5808" spans="1:2" x14ac:dyDescent="0.25">
      <c r="A5808" t="s">
        <v>6728</v>
      </c>
      <c r="B5808">
        <v>4</v>
      </c>
    </row>
    <row r="5809" spans="1:2" x14ac:dyDescent="0.25">
      <c r="A5809" t="s">
        <v>6729</v>
      </c>
      <c r="B5809">
        <v>8</v>
      </c>
    </row>
    <row r="5810" spans="1:2" x14ac:dyDescent="0.25">
      <c r="A5810" t="s">
        <v>6730</v>
      </c>
      <c r="B5810">
        <v>13</v>
      </c>
    </row>
    <row r="5811" spans="1:2" x14ac:dyDescent="0.25">
      <c r="A5811" t="s">
        <v>6731</v>
      </c>
      <c r="B5811">
        <v>148</v>
      </c>
    </row>
    <row r="5812" spans="1:2" x14ac:dyDescent="0.25">
      <c r="A5812" t="s">
        <v>6732</v>
      </c>
      <c r="B5812">
        <v>128</v>
      </c>
    </row>
    <row r="5813" spans="1:2" x14ac:dyDescent="0.25">
      <c r="A5813" t="s">
        <v>6733</v>
      </c>
      <c r="B5813">
        <v>137</v>
      </c>
    </row>
    <row r="5814" spans="1:2" x14ac:dyDescent="0.25">
      <c r="A5814" t="s">
        <v>6734</v>
      </c>
      <c r="B5814">
        <v>125</v>
      </c>
    </row>
    <row r="5815" spans="1:2" x14ac:dyDescent="0.25">
      <c r="A5815" t="s">
        <v>6735</v>
      </c>
      <c r="B5815">
        <v>4023</v>
      </c>
    </row>
    <row r="5816" spans="1:2" x14ac:dyDescent="0.25">
      <c r="A5816" t="s">
        <v>6736</v>
      </c>
      <c r="B5816">
        <v>3761</v>
      </c>
    </row>
    <row r="5817" spans="1:2" x14ac:dyDescent="0.25">
      <c r="A5817" t="s">
        <v>6737</v>
      </c>
      <c r="B5817">
        <v>80</v>
      </c>
    </row>
    <row r="5818" spans="1:2" x14ac:dyDescent="0.25">
      <c r="A5818" t="s">
        <v>6738</v>
      </c>
      <c r="B5818">
        <v>57</v>
      </c>
    </row>
    <row r="5819" spans="1:2" x14ac:dyDescent="0.25">
      <c r="A5819" t="s">
        <v>11051</v>
      </c>
      <c r="B5819">
        <v>-999</v>
      </c>
    </row>
    <row r="5820" spans="1:2" x14ac:dyDescent="0.25">
      <c r="A5820" t="s">
        <v>11052</v>
      </c>
      <c r="B5820">
        <v>-999</v>
      </c>
    </row>
    <row r="5821" spans="1:2" x14ac:dyDescent="0.25">
      <c r="A5821" t="s">
        <v>6739</v>
      </c>
      <c r="B5821">
        <v>31</v>
      </c>
    </row>
    <row r="5822" spans="1:2" x14ac:dyDescent="0.25">
      <c r="A5822" t="s">
        <v>6740</v>
      </c>
      <c r="B5822">
        <v>11</v>
      </c>
    </row>
    <row r="5823" spans="1:2" x14ac:dyDescent="0.25">
      <c r="A5823" t="s">
        <v>6741</v>
      </c>
      <c r="B5823">
        <v>20</v>
      </c>
    </row>
    <row r="5824" spans="1:2" x14ac:dyDescent="0.25">
      <c r="A5824" t="s">
        <v>6742</v>
      </c>
      <c r="B5824">
        <v>0</v>
      </c>
    </row>
    <row r="5825" spans="1:2" x14ac:dyDescent="0.25">
      <c r="A5825" t="s">
        <v>6743</v>
      </c>
      <c r="B5825">
        <v>31</v>
      </c>
    </row>
    <row r="5826" spans="1:2" x14ac:dyDescent="0.25">
      <c r="A5826" t="s">
        <v>6744</v>
      </c>
      <c r="B5826">
        <v>61978</v>
      </c>
    </row>
    <row r="5827" spans="1:2" x14ac:dyDescent="0.25">
      <c r="A5827" t="s">
        <v>6745</v>
      </c>
      <c r="B5827">
        <v>214</v>
      </c>
    </row>
    <row r="5828" spans="1:2" x14ac:dyDescent="0.25">
      <c r="A5828" t="s">
        <v>6746</v>
      </c>
      <c r="B5828">
        <v>18</v>
      </c>
    </row>
    <row r="5829" spans="1:2" x14ac:dyDescent="0.25">
      <c r="A5829" t="s">
        <v>6747</v>
      </c>
      <c r="B5829">
        <v>59</v>
      </c>
    </row>
    <row r="5830" spans="1:2" x14ac:dyDescent="0.25">
      <c r="A5830" t="s">
        <v>6748</v>
      </c>
      <c r="B5830">
        <v>62</v>
      </c>
    </row>
    <row r="5831" spans="1:2" x14ac:dyDescent="0.25">
      <c r="A5831" t="s">
        <v>6749</v>
      </c>
      <c r="B5831">
        <v>-999</v>
      </c>
    </row>
    <row r="5832" spans="1:2" x14ac:dyDescent="0.25">
      <c r="A5832" t="s">
        <v>6750</v>
      </c>
      <c r="B5832">
        <v>44</v>
      </c>
    </row>
    <row r="5833" spans="1:2" x14ac:dyDescent="0.25">
      <c r="A5833" t="s">
        <v>6751</v>
      </c>
      <c r="B5833">
        <v>245</v>
      </c>
    </row>
    <row r="5834" spans="1:2" x14ac:dyDescent="0.25">
      <c r="A5834" t="s">
        <v>6752</v>
      </c>
      <c r="B5834">
        <v>0</v>
      </c>
    </row>
    <row r="5835" spans="1:2" x14ac:dyDescent="0.25">
      <c r="A5835" t="s">
        <v>6753</v>
      </c>
      <c r="B5835">
        <v>1077</v>
      </c>
    </row>
    <row r="5836" spans="1:2" x14ac:dyDescent="0.25">
      <c r="A5836" t="s">
        <v>6754</v>
      </c>
      <c r="B5836">
        <v>897</v>
      </c>
    </row>
    <row r="5837" spans="1:2" x14ac:dyDescent="0.25">
      <c r="A5837" t="s">
        <v>6755</v>
      </c>
      <c r="B5837">
        <v>25</v>
      </c>
    </row>
    <row r="5838" spans="1:2" x14ac:dyDescent="0.25">
      <c r="A5838" t="s">
        <v>6756</v>
      </c>
      <c r="B5838">
        <v>31</v>
      </c>
    </row>
    <row r="5839" spans="1:2" x14ac:dyDescent="0.25">
      <c r="A5839" t="s">
        <v>6757</v>
      </c>
      <c r="B5839">
        <v>34</v>
      </c>
    </row>
    <row r="5840" spans="1:2" x14ac:dyDescent="0.25">
      <c r="A5840" t="s">
        <v>6758</v>
      </c>
      <c r="B5840">
        <v>141</v>
      </c>
    </row>
    <row r="5841" spans="1:2" x14ac:dyDescent="0.25">
      <c r="A5841" t="s">
        <v>6759</v>
      </c>
      <c r="B5841">
        <v>55</v>
      </c>
    </row>
    <row r="5842" spans="1:2" x14ac:dyDescent="0.25">
      <c r="A5842" t="s">
        <v>6760</v>
      </c>
      <c r="B5842">
        <v>42</v>
      </c>
    </row>
    <row r="5843" spans="1:2" x14ac:dyDescent="0.25">
      <c r="A5843" t="s">
        <v>6761</v>
      </c>
      <c r="B5843">
        <v>32</v>
      </c>
    </row>
    <row r="5844" spans="1:2" x14ac:dyDescent="0.25">
      <c r="A5844" t="s">
        <v>6762</v>
      </c>
      <c r="B5844">
        <v>26</v>
      </c>
    </row>
    <row r="5845" spans="1:2" x14ac:dyDescent="0.25">
      <c r="A5845" t="s">
        <v>6763</v>
      </c>
      <c r="B5845">
        <v>28</v>
      </c>
    </row>
    <row r="5846" spans="1:2" x14ac:dyDescent="0.25">
      <c r="A5846" t="s">
        <v>6764</v>
      </c>
      <c r="B5846">
        <v>9</v>
      </c>
    </row>
    <row r="5847" spans="1:2" x14ac:dyDescent="0.25">
      <c r="A5847" t="s">
        <v>6765</v>
      </c>
      <c r="B5847">
        <v>45</v>
      </c>
    </row>
    <row r="5848" spans="1:2" x14ac:dyDescent="0.25">
      <c r="A5848" t="s">
        <v>6766</v>
      </c>
      <c r="B5848">
        <v>0</v>
      </c>
    </row>
    <row r="5849" spans="1:2" x14ac:dyDescent="0.25">
      <c r="A5849" t="s">
        <v>6767</v>
      </c>
      <c r="B5849">
        <v>48</v>
      </c>
    </row>
    <row r="5850" spans="1:2" x14ac:dyDescent="0.25">
      <c r="A5850" t="s">
        <v>6768</v>
      </c>
      <c r="B5850">
        <v>12</v>
      </c>
    </row>
    <row r="5851" spans="1:2" x14ac:dyDescent="0.25">
      <c r="A5851" t="s">
        <v>6769</v>
      </c>
      <c r="B5851">
        <v>2</v>
      </c>
    </row>
    <row r="5852" spans="1:2" x14ac:dyDescent="0.25">
      <c r="A5852" t="s">
        <v>6770</v>
      </c>
      <c r="B5852">
        <v>1</v>
      </c>
    </row>
    <row r="5853" spans="1:2" x14ac:dyDescent="0.25">
      <c r="A5853" t="s">
        <v>6771</v>
      </c>
      <c r="B5853">
        <v>108</v>
      </c>
    </row>
    <row r="5854" spans="1:2" x14ac:dyDescent="0.25">
      <c r="A5854" t="s">
        <v>6772</v>
      </c>
      <c r="B5854">
        <v>11</v>
      </c>
    </row>
    <row r="5855" spans="1:2" x14ac:dyDescent="0.25">
      <c r="A5855" t="s">
        <v>6773</v>
      </c>
      <c r="B5855">
        <v>17</v>
      </c>
    </row>
    <row r="5856" spans="1:2" x14ac:dyDescent="0.25">
      <c r="A5856" t="s">
        <v>6774</v>
      </c>
      <c r="B5856">
        <v>20</v>
      </c>
    </row>
    <row r="5857" spans="1:2" x14ac:dyDescent="0.25">
      <c r="A5857" t="s">
        <v>6775</v>
      </c>
      <c r="B5857">
        <v>30</v>
      </c>
    </row>
    <row r="5858" spans="1:2" x14ac:dyDescent="0.25">
      <c r="A5858" t="s">
        <v>6776</v>
      </c>
      <c r="B5858">
        <v>3</v>
      </c>
    </row>
    <row r="5859" spans="1:2" x14ac:dyDescent="0.25">
      <c r="A5859" t="s">
        <v>6777</v>
      </c>
      <c r="B5859">
        <v>201</v>
      </c>
    </row>
    <row r="5860" spans="1:2" x14ac:dyDescent="0.25">
      <c r="A5860" t="s">
        <v>6778</v>
      </c>
      <c r="B5860">
        <v>7</v>
      </c>
    </row>
    <row r="5861" spans="1:2" x14ac:dyDescent="0.25">
      <c r="A5861" t="s">
        <v>6779</v>
      </c>
      <c r="B5861">
        <v>144</v>
      </c>
    </row>
    <row r="5862" spans="1:2" x14ac:dyDescent="0.25">
      <c r="A5862" t="s">
        <v>6780</v>
      </c>
      <c r="B5862">
        <v>144</v>
      </c>
    </row>
    <row r="5863" spans="1:2" x14ac:dyDescent="0.25">
      <c r="A5863" t="s">
        <v>6781</v>
      </c>
      <c r="B5863">
        <v>41</v>
      </c>
    </row>
    <row r="5864" spans="1:2" x14ac:dyDescent="0.25">
      <c r="A5864" t="s">
        <v>6782</v>
      </c>
      <c r="B5864">
        <v>0</v>
      </c>
    </row>
    <row r="5865" spans="1:2" x14ac:dyDescent="0.25">
      <c r="A5865" t="s">
        <v>6783</v>
      </c>
      <c r="B5865">
        <v>0</v>
      </c>
    </row>
    <row r="5866" spans="1:2" x14ac:dyDescent="0.25">
      <c r="A5866" t="s">
        <v>6784</v>
      </c>
      <c r="B5866">
        <v>36</v>
      </c>
    </row>
    <row r="5867" spans="1:2" x14ac:dyDescent="0.25">
      <c r="A5867" t="s">
        <v>6785</v>
      </c>
      <c r="B5867">
        <v>1</v>
      </c>
    </row>
    <row r="5868" spans="1:2" x14ac:dyDescent="0.25">
      <c r="A5868" t="s">
        <v>6786</v>
      </c>
      <c r="B5868">
        <v>9</v>
      </c>
    </row>
    <row r="5869" spans="1:2" x14ac:dyDescent="0.25">
      <c r="A5869" t="s">
        <v>6787</v>
      </c>
      <c r="B5869">
        <v>0</v>
      </c>
    </row>
    <row r="5870" spans="1:2" x14ac:dyDescent="0.25">
      <c r="A5870" t="s">
        <v>6788</v>
      </c>
      <c r="B5870">
        <v>0</v>
      </c>
    </row>
    <row r="5871" spans="1:2" x14ac:dyDescent="0.25">
      <c r="A5871" t="s">
        <v>6789</v>
      </c>
      <c r="B5871">
        <v>0</v>
      </c>
    </row>
    <row r="5872" spans="1:2" x14ac:dyDescent="0.25">
      <c r="A5872" t="s">
        <v>6790</v>
      </c>
      <c r="B5872">
        <v>16</v>
      </c>
    </row>
    <row r="5873" spans="1:2" x14ac:dyDescent="0.25">
      <c r="A5873" t="s">
        <v>6791</v>
      </c>
      <c r="B5873">
        <v>0</v>
      </c>
    </row>
    <row r="5874" spans="1:2" x14ac:dyDescent="0.25">
      <c r="A5874" t="s">
        <v>6792</v>
      </c>
      <c r="B5874">
        <v>0</v>
      </c>
    </row>
    <row r="5875" spans="1:2" x14ac:dyDescent="0.25">
      <c r="A5875" t="s">
        <v>6793</v>
      </c>
      <c r="B5875">
        <v>0</v>
      </c>
    </row>
    <row r="5876" spans="1:2" x14ac:dyDescent="0.25">
      <c r="A5876" t="s">
        <v>6794</v>
      </c>
      <c r="B5876">
        <v>0</v>
      </c>
    </row>
    <row r="5877" spans="1:2" x14ac:dyDescent="0.25">
      <c r="A5877" t="s">
        <v>6795</v>
      </c>
      <c r="B5877">
        <v>0</v>
      </c>
    </row>
    <row r="5878" spans="1:2" x14ac:dyDescent="0.25">
      <c r="A5878" t="s">
        <v>6796</v>
      </c>
      <c r="B5878">
        <v>0</v>
      </c>
    </row>
    <row r="5879" spans="1:2" x14ac:dyDescent="0.25">
      <c r="A5879" t="s">
        <v>6797</v>
      </c>
      <c r="B5879">
        <v>37</v>
      </c>
    </row>
    <row r="5880" spans="1:2" x14ac:dyDescent="0.25">
      <c r="A5880" t="s">
        <v>6798</v>
      </c>
      <c r="B5880">
        <v>4</v>
      </c>
    </row>
    <row r="5881" spans="1:2" x14ac:dyDescent="0.25">
      <c r="A5881" t="s">
        <v>6799</v>
      </c>
      <c r="B5881">
        <v>144</v>
      </c>
    </row>
    <row r="5882" spans="1:2" x14ac:dyDescent="0.25">
      <c r="A5882" t="s">
        <v>6800</v>
      </c>
      <c r="B5882">
        <v>72</v>
      </c>
    </row>
    <row r="5883" spans="1:2" x14ac:dyDescent="0.25">
      <c r="A5883" t="s">
        <v>6801</v>
      </c>
      <c r="B5883">
        <v>59</v>
      </c>
    </row>
    <row r="5884" spans="1:2" x14ac:dyDescent="0.25">
      <c r="A5884" t="s">
        <v>6802</v>
      </c>
      <c r="B5884">
        <v>13</v>
      </c>
    </row>
    <row r="5885" spans="1:2" x14ac:dyDescent="0.25">
      <c r="A5885" t="s">
        <v>6803</v>
      </c>
      <c r="B5885">
        <v>0</v>
      </c>
    </row>
    <row r="5886" spans="1:2" x14ac:dyDescent="0.25">
      <c r="A5886" t="s">
        <v>6804</v>
      </c>
      <c r="B5886">
        <v>72</v>
      </c>
    </row>
    <row r="5887" spans="1:2" x14ac:dyDescent="0.25">
      <c r="A5887" t="s">
        <v>6805</v>
      </c>
      <c r="B5887">
        <v>72</v>
      </c>
    </row>
    <row r="5888" spans="1:2" x14ac:dyDescent="0.25">
      <c r="A5888" t="s">
        <v>6806</v>
      </c>
      <c r="B5888">
        <v>0</v>
      </c>
    </row>
    <row r="5889" spans="1:2" x14ac:dyDescent="0.25">
      <c r="A5889" t="s">
        <v>6807</v>
      </c>
      <c r="B5889">
        <v>72</v>
      </c>
    </row>
    <row r="5890" spans="1:2" x14ac:dyDescent="0.25">
      <c r="A5890" t="s">
        <v>6808</v>
      </c>
      <c r="B5890">
        <v>39</v>
      </c>
    </row>
    <row r="5891" spans="1:2" x14ac:dyDescent="0.25">
      <c r="A5891" t="s">
        <v>6809</v>
      </c>
      <c r="B5891">
        <v>3</v>
      </c>
    </row>
    <row r="5892" spans="1:2" x14ac:dyDescent="0.25">
      <c r="A5892" t="s">
        <v>6810</v>
      </c>
      <c r="B5892">
        <v>117</v>
      </c>
    </row>
    <row r="5893" spans="1:2" x14ac:dyDescent="0.25">
      <c r="A5893" t="s">
        <v>6811</v>
      </c>
      <c r="B5893">
        <v>104</v>
      </c>
    </row>
    <row r="5894" spans="1:2" x14ac:dyDescent="0.25">
      <c r="A5894" t="s">
        <v>11053</v>
      </c>
      <c r="B5894">
        <v>-999</v>
      </c>
    </row>
    <row r="5895" spans="1:2" x14ac:dyDescent="0.25">
      <c r="A5895" t="s">
        <v>6812</v>
      </c>
      <c r="B5895">
        <v>12609</v>
      </c>
    </row>
    <row r="5896" spans="1:2" x14ac:dyDescent="0.25">
      <c r="A5896" t="s">
        <v>6813</v>
      </c>
      <c r="B5896">
        <v>3415</v>
      </c>
    </row>
    <row r="5897" spans="1:2" x14ac:dyDescent="0.25">
      <c r="A5897" t="s">
        <v>6814</v>
      </c>
      <c r="B5897">
        <v>12391</v>
      </c>
    </row>
    <row r="5898" spans="1:2" x14ac:dyDescent="0.25">
      <c r="A5898" t="s">
        <v>6815</v>
      </c>
      <c r="B5898">
        <v>15</v>
      </c>
    </row>
    <row r="5899" spans="1:2" x14ac:dyDescent="0.25">
      <c r="A5899" t="s">
        <v>6816</v>
      </c>
      <c r="B5899">
        <v>683</v>
      </c>
    </row>
    <row r="5900" spans="1:2" x14ac:dyDescent="0.25">
      <c r="A5900" t="s">
        <v>6817</v>
      </c>
      <c r="B5900">
        <v>62</v>
      </c>
    </row>
    <row r="5901" spans="1:2" x14ac:dyDescent="0.25">
      <c r="A5901" t="s">
        <v>6818</v>
      </c>
      <c r="B5901">
        <v>13</v>
      </c>
    </row>
    <row r="5902" spans="1:2" x14ac:dyDescent="0.25">
      <c r="A5902" t="s">
        <v>6819</v>
      </c>
      <c r="B5902">
        <v>1640</v>
      </c>
    </row>
    <row r="5903" spans="1:2" x14ac:dyDescent="0.25">
      <c r="A5903" t="s">
        <v>6820</v>
      </c>
      <c r="B5903">
        <v>1529</v>
      </c>
    </row>
    <row r="5904" spans="1:2" x14ac:dyDescent="0.25">
      <c r="A5904" t="s">
        <v>6821</v>
      </c>
      <c r="B5904">
        <v>110</v>
      </c>
    </row>
    <row r="5905" spans="1:2" x14ac:dyDescent="0.25">
      <c r="A5905" t="s">
        <v>6822</v>
      </c>
      <c r="B5905">
        <v>4830</v>
      </c>
    </row>
    <row r="5906" spans="1:2" x14ac:dyDescent="0.25">
      <c r="A5906" t="s">
        <v>6823</v>
      </c>
      <c r="B5906">
        <v>537</v>
      </c>
    </row>
    <row r="5907" spans="1:2" x14ac:dyDescent="0.25">
      <c r="A5907" t="s">
        <v>6824</v>
      </c>
      <c r="B5907">
        <v>65</v>
      </c>
    </row>
    <row r="5908" spans="1:2" x14ac:dyDescent="0.25">
      <c r="A5908" t="s">
        <v>6825</v>
      </c>
      <c r="B5908">
        <v>101</v>
      </c>
    </row>
    <row r="5909" spans="1:2" x14ac:dyDescent="0.25">
      <c r="A5909" t="s">
        <v>6826</v>
      </c>
      <c r="B5909">
        <v>0</v>
      </c>
    </row>
    <row r="5910" spans="1:2" x14ac:dyDescent="0.25">
      <c r="A5910" t="s">
        <v>6827</v>
      </c>
      <c r="B5910">
        <v>7</v>
      </c>
    </row>
    <row r="5911" spans="1:2" x14ac:dyDescent="0.25">
      <c r="A5911" t="s">
        <v>6828</v>
      </c>
      <c r="B5911">
        <v>2</v>
      </c>
    </row>
    <row r="5912" spans="1:2" x14ac:dyDescent="0.25">
      <c r="A5912" t="s">
        <v>6829</v>
      </c>
      <c r="B5912">
        <v>10</v>
      </c>
    </row>
    <row r="5913" spans="1:2" x14ac:dyDescent="0.25">
      <c r="A5913" t="s">
        <v>6830</v>
      </c>
      <c r="B5913">
        <v>0</v>
      </c>
    </row>
    <row r="5914" spans="1:2" x14ac:dyDescent="0.25">
      <c r="A5914" t="s">
        <v>6831</v>
      </c>
      <c r="B5914">
        <v>2879</v>
      </c>
    </row>
    <row r="5915" spans="1:2" x14ac:dyDescent="0.25">
      <c r="A5915" t="s">
        <v>6832</v>
      </c>
      <c r="B5915">
        <v>126</v>
      </c>
    </row>
    <row r="5916" spans="1:2" x14ac:dyDescent="0.25">
      <c r="A5916" t="s">
        <v>6833</v>
      </c>
      <c r="B5916">
        <v>12609</v>
      </c>
    </row>
    <row r="5917" spans="1:2" x14ac:dyDescent="0.25">
      <c r="A5917" t="s">
        <v>6834</v>
      </c>
      <c r="B5917">
        <v>7</v>
      </c>
    </row>
    <row r="5918" spans="1:2" x14ac:dyDescent="0.25">
      <c r="A5918" t="s">
        <v>6835</v>
      </c>
      <c r="B5918">
        <v>2</v>
      </c>
    </row>
    <row r="5919" spans="1:2" x14ac:dyDescent="0.25">
      <c r="A5919" t="s">
        <v>6836</v>
      </c>
      <c r="B5919">
        <v>3559</v>
      </c>
    </row>
    <row r="5920" spans="1:2" x14ac:dyDescent="0.25">
      <c r="A5920" t="s">
        <v>6837</v>
      </c>
      <c r="B5920">
        <v>708</v>
      </c>
    </row>
    <row r="5921" spans="1:2" x14ac:dyDescent="0.25">
      <c r="A5921" t="s">
        <v>6838</v>
      </c>
      <c r="B5921">
        <v>1924</v>
      </c>
    </row>
    <row r="5922" spans="1:2" x14ac:dyDescent="0.25">
      <c r="A5922" t="s">
        <v>6839</v>
      </c>
      <c r="B5922">
        <v>927</v>
      </c>
    </row>
    <row r="5923" spans="1:2" x14ac:dyDescent="0.25">
      <c r="A5923" t="s">
        <v>6840</v>
      </c>
      <c r="B5923">
        <v>3559</v>
      </c>
    </row>
    <row r="5924" spans="1:2" x14ac:dyDescent="0.25">
      <c r="A5924" t="s">
        <v>6841</v>
      </c>
      <c r="B5924">
        <v>1620</v>
      </c>
    </row>
    <row r="5925" spans="1:2" x14ac:dyDescent="0.25">
      <c r="A5925" t="s">
        <v>6842</v>
      </c>
      <c r="B5925">
        <v>1597</v>
      </c>
    </row>
    <row r="5926" spans="1:2" x14ac:dyDescent="0.25">
      <c r="A5926" t="s">
        <v>6843</v>
      </c>
      <c r="B5926">
        <v>3559</v>
      </c>
    </row>
    <row r="5927" spans="1:2" x14ac:dyDescent="0.25">
      <c r="A5927" t="s">
        <v>6844</v>
      </c>
      <c r="B5927">
        <v>-999</v>
      </c>
    </row>
    <row r="5928" spans="1:2" x14ac:dyDescent="0.25">
      <c r="A5928" t="s">
        <v>6845</v>
      </c>
      <c r="B5928">
        <v>-999</v>
      </c>
    </row>
    <row r="5929" spans="1:2" x14ac:dyDescent="0.25">
      <c r="A5929" t="s">
        <v>6846</v>
      </c>
      <c r="B5929">
        <v>11</v>
      </c>
    </row>
    <row r="5930" spans="1:2" x14ac:dyDescent="0.25">
      <c r="A5930" t="s">
        <v>6847</v>
      </c>
      <c r="B5930">
        <v>7</v>
      </c>
    </row>
    <row r="5931" spans="1:2" x14ac:dyDescent="0.25">
      <c r="A5931" t="s">
        <v>6848</v>
      </c>
      <c r="B5931">
        <v>2</v>
      </c>
    </row>
    <row r="5932" spans="1:2" x14ac:dyDescent="0.25">
      <c r="A5932" t="s">
        <v>6849</v>
      </c>
      <c r="B5932">
        <v>2659</v>
      </c>
    </row>
    <row r="5933" spans="1:2" x14ac:dyDescent="0.25">
      <c r="A5933" t="s">
        <v>6850</v>
      </c>
      <c r="B5933">
        <v>48</v>
      </c>
    </row>
    <row r="5934" spans="1:2" x14ac:dyDescent="0.25">
      <c r="A5934" t="s">
        <v>6851</v>
      </c>
      <c r="B5934">
        <v>27</v>
      </c>
    </row>
    <row r="5935" spans="1:2" x14ac:dyDescent="0.25">
      <c r="A5935" t="s">
        <v>6852</v>
      </c>
      <c r="B5935">
        <v>15</v>
      </c>
    </row>
    <row r="5936" spans="1:2" x14ac:dyDescent="0.25">
      <c r="A5936" t="s">
        <v>6853</v>
      </c>
      <c r="B5936">
        <v>6</v>
      </c>
    </row>
    <row r="5937" spans="1:2" x14ac:dyDescent="0.25">
      <c r="A5937" t="s">
        <v>6854</v>
      </c>
      <c r="B5937">
        <v>48</v>
      </c>
    </row>
    <row r="5938" spans="1:2" x14ac:dyDescent="0.25">
      <c r="A5938" t="s">
        <v>6855</v>
      </c>
      <c r="B5938">
        <v>991</v>
      </c>
    </row>
    <row r="5939" spans="1:2" x14ac:dyDescent="0.25">
      <c r="A5939" t="s">
        <v>6856</v>
      </c>
      <c r="B5939">
        <v>41</v>
      </c>
    </row>
    <row r="5940" spans="1:2" x14ac:dyDescent="0.25">
      <c r="A5940" t="s">
        <v>11054</v>
      </c>
      <c r="B5940">
        <v>-999</v>
      </c>
    </row>
    <row r="5941" spans="1:2" x14ac:dyDescent="0.25">
      <c r="A5941" t="s">
        <v>6857</v>
      </c>
      <c r="B5941">
        <v>2069</v>
      </c>
    </row>
    <row r="5942" spans="1:2" x14ac:dyDescent="0.25">
      <c r="A5942" t="s">
        <v>6858</v>
      </c>
      <c r="B5942">
        <v>602</v>
      </c>
    </row>
    <row r="5943" spans="1:2" x14ac:dyDescent="0.25">
      <c r="A5943" t="s">
        <v>6859</v>
      </c>
      <c r="B5943">
        <v>964</v>
      </c>
    </row>
    <row r="5944" spans="1:2" x14ac:dyDescent="0.25">
      <c r="A5944" t="s">
        <v>6860</v>
      </c>
      <c r="B5944">
        <v>503</v>
      </c>
    </row>
    <row r="5945" spans="1:2" x14ac:dyDescent="0.25">
      <c r="A5945" t="s">
        <v>6861</v>
      </c>
      <c r="B5945">
        <v>-999</v>
      </c>
    </row>
    <row r="5946" spans="1:2" x14ac:dyDescent="0.25">
      <c r="A5946" t="s">
        <v>6862</v>
      </c>
      <c r="B5946">
        <v>2069</v>
      </c>
    </row>
    <row r="5947" spans="1:2" x14ac:dyDescent="0.25">
      <c r="A5947" t="s">
        <v>6863</v>
      </c>
      <c r="B5947">
        <v>493</v>
      </c>
    </row>
    <row r="5948" spans="1:2" x14ac:dyDescent="0.25">
      <c r="A5948" t="s">
        <v>6864</v>
      </c>
      <c r="B5948">
        <v>841</v>
      </c>
    </row>
    <row r="5949" spans="1:2" x14ac:dyDescent="0.25">
      <c r="A5949" t="s">
        <v>6865</v>
      </c>
      <c r="B5949">
        <v>349</v>
      </c>
    </row>
    <row r="5950" spans="1:2" x14ac:dyDescent="0.25">
      <c r="A5950" t="s">
        <v>6866</v>
      </c>
      <c r="B5950">
        <v>-999</v>
      </c>
    </row>
    <row r="5951" spans="1:2" x14ac:dyDescent="0.25">
      <c r="A5951" t="s">
        <v>6867</v>
      </c>
      <c r="B5951">
        <v>1683</v>
      </c>
    </row>
    <row r="5952" spans="1:2" x14ac:dyDescent="0.25">
      <c r="A5952" t="s">
        <v>6868</v>
      </c>
      <c r="B5952">
        <v>386</v>
      </c>
    </row>
    <row r="5953" spans="1:2" x14ac:dyDescent="0.25">
      <c r="A5953" t="s">
        <v>6869</v>
      </c>
      <c r="B5953">
        <v>2000</v>
      </c>
    </row>
    <row r="5954" spans="1:2" x14ac:dyDescent="0.25">
      <c r="A5954" t="s">
        <v>6870</v>
      </c>
      <c r="B5954">
        <v>601</v>
      </c>
    </row>
    <row r="5955" spans="1:2" x14ac:dyDescent="0.25">
      <c r="A5955" t="s">
        <v>6871</v>
      </c>
      <c r="B5955">
        <v>234</v>
      </c>
    </row>
    <row r="5956" spans="1:2" x14ac:dyDescent="0.25">
      <c r="A5956" t="s">
        <v>6872</v>
      </c>
      <c r="B5956">
        <v>10</v>
      </c>
    </row>
    <row r="5957" spans="1:2" x14ac:dyDescent="0.25">
      <c r="A5957" t="s">
        <v>6873</v>
      </c>
      <c r="B5957">
        <v>25</v>
      </c>
    </row>
    <row r="5958" spans="1:2" x14ac:dyDescent="0.25">
      <c r="A5958" t="s">
        <v>6874</v>
      </c>
      <c r="B5958">
        <v>28</v>
      </c>
    </row>
    <row r="5959" spans="1:2" x14ac:dyDescent="0.25">
      <c r="A5959" t="s">
        <v>6875</v>
      </c>
      <c r="B5959">
        <v>28</v>
      </c>
    </row>
    <row r="5960" spans="1:2" x14ac:dyDescent="0.25">
      <c r="A5960" t="s">
        <v>6876</v>
      </c>
      <c r="B5960">
        <v>7</v>
      </c>
    </row>
    <row r="5961" spans="1:2" x14ac:dyDescent="0.25">
      <c r="A5961" t="s">
        <v>6877</v>
      </c>
      <c r="B5961">
        <v>98</v>
      </c>
    </row>
    <row r="5962" spans="1:2" x14ac:dyDescent="0.25">
      <c r="A5962" t="s">
        <v>6878</v>
      </c>
      <c r="B5962">
        <v>3</v>
      </c>
    </row>
    <row r="5963" spans="1:2" x14ac:dyDescent="0.25">
      <c r="A5963" t="s">
        <v>6879</v>
      </c>
      <c r="B5963">
        <v>1</v>
      </c>
    </row>
    <row r="5964" spans="1:2" x14ac:dyDescent="0.25">
      <c r="A5964" t="s">
        <v>6880</v>
      </c>
      <c r="B5964">
        <v>2</v>
      </c>
    </row>
    <row r="5965" spans="1:2" x14ac:dyDescent="0.25">
      <c r="A5965" t="s">
        <v>6881</v>
      </c>
      <c r="B5965">
        <v>3</v>
      </c>
    </row>
    <row r="5966" spans="1:2" x14ac:dyDescent="0.25">
      <c r="A5966" t="s">
        <v>6882</v>
      </c>
      <c r="B5966">
        <v>0</v>
      </c>
    </row>
    <row r="5967" spans="1:2" x14ac:dyDescent="0.25">
      <c r="A5967" t="s">
        <v>6883</v>
      </c>
      <c r="B5967">
        <v>9</v>
      </c>
    </row>
    <row r="5968" spans="1:2" x14ac:dyDescent="0.25">
      <c r="A5968" t="s">
        <v>6884</v>
      </c>
      <c r="B5968">
        <v>0</v>
      </c>
    </row>
    <row r="5969" spans="1:2" x14ac:dyDescent="0.25">
      <c r="A5969" t="s">
        <v>6885</v>
      </c>
      <c r="B5969">
        <v>1</v>
      </c>
    </row>
    <row r="5970" spans="1:2" x14ac:dyDescent="0.25">
      <c r="A5970" t="s">
        <v>6886</v>
      </c>
      <c r="B5970">
        <v>0</v>
      </c>
    </row>
    <row r="5971" spans="1:2" x14ac:dyDescent="0.25">
      <c r="A5971" t="s">
        <v>6887</v>
      </c>
      <c r="B5971">
        <v>2</v>
      </c>
    </row>
    <row r="5972" spans="1:2" x14ac:dyDescent="0.25">
      <c r="A5972" t="s">
        <v>6888</v>
      </c>
      <c r="B5972">
        <v>0</v>
      </c>
    </row>
    <row r="5973" spans="1:2" x14ac:dyDescent="0.25">
      <c r="A5973" t="s">
        <v>6889</v>
      </c>
      <c r="B5973">
        <v>3</v>
      </c>
    </row>
    <row r="5974" spans="1:2" x14ac:dyDescent="0.25">
      <c r="A5974" t="s">
        <v>6890</v>
      </c>
      <c r="B5974">
        <v>10</v>
      </c>
    </row>
    <row r="5975" spans="1:2" x14ac:dyDescent="0.25">
      <c r="A5975" t="s">
        <v>6891</v>
      </c>
      <c r="B5975">
        <v>20</v>
      </c>
    </row>
    <row r="5976" spans="1:2" x14ac:dyDescent="0.25">
      <c r="A5976" t="s">
        <v>6892</v>
      </c>
      <c r="B5976">
        <v>21</v>
      </c>
    </row>
    <row r="5977" spans="1:2" x14ac:dyDescent="0.25">
      <c r="A5977" t="s">
        <v>6893</v>
      </c>
      <c r="B5977">
        <v>38</v>
      </c>
    </row>
    <row r="5978" spans="1:2" x14ac:dyDescent="0.25">
      <c r="A5978" t="s">
        <v>6894</v>
      </c>
      <c r="B5978">
        <v>12</v>
      </c>
    </row>
    <row r="5979" spans="1:2" x14ac:dyDescent="0.25">
      <c r="A5979" t="s">
        <v>6895</v>
      </c>
      <c r="B5979">
        <v>101</v>
      </c>
    </row>
    <row r="5980" spans="1:2" x14ac:dyDescent="0.25">
      <c r="A5980" t="s">
        <v>6896</v>
      </c>
      <c r="B5980">
        <v>0</v>
      </c>
    </row>
    <row r="5981" spans="1:2" x14ac:dyDescent="0.25">
      <c r="A5981" t="s">
        <v>6897</v>
      </c>
      <c r="B5981">
        <v>0</v>
      </c>
    </row>
    <row r="5982" spans="1:2" x14ac:dyDescent="0.25">
      <c r="A5982" t="s">
        <v>6898</v>
      </c>
      <c r="B5982">
        <v>0</v>
      </c>
    </row>
    <row r="5983" spans="1:2" x14ac:dyDescent="0.25">
      <c r="A5983" t="s">
        <v>6899</v>
      </c>
      <c r="B5983">
        <v>0</v>
      </c>
    </row>
    <row r="5984" spans="1:2" x14ac:dyDescent="0.25">
      <c r="A5984" t="s">
        <v>6900</v>
      </c>
      <c r="B5984">
        <v>0</v>
      </c>
    </row>
    <row r="5985" spans="1:2" x14ac:dyDescent="0.25">
      <c r="A5985" t="s">
        <v>6901</v>
      </c>
      <c r="B5985">
        <v>0</v>
      </c>
    </row>
    <row r="5986" spans="1:2" x14ac:dyDescent="0.25">
      <c r="A5986" t="s">
        <v>6902</v>
      </c>
      <c r="B5986">
        <v>0</v>
      </c>
    </row>
    <row r="5987" spans="1:2" x14ac:dyDescent="0.25">
      <c r="A5987" t="s">
        <v>6903</v>
      </c>
      <c r="B5987">
        <v>0</v>
      </c>
    </row>
    <row r="5988" spans="1:2" x14ac:dyDescent="0.25">
      <c r="A5988" t="s">
        <v>6904</v>
      </c>
      <c r="B5988">
        <v>0</v>
      </c>
    </row>
    <row r="5989" spans="1:2" x14ac:dyDescent="0.25">
      <c r="A5989" t="s">
        <v>6905</v>
      </c>
      <c r="B5989">
        <v>0</v>
      </c>
    </row>
    <row r="5990" spans="1:2" x14ac:dyDescent="0.25">
      <c r="A5990" t="s">
        <v>6906</v>
      </c>
      <c r="B5990">
        <v>0</v>
      </c>
    </row>
    <row r="5991" spans="1:2" x14ac:dyDescent="0.25">
      <c r="A5991" t="s">
        <v>6907</v>
      </c>
      <c r="B5991">
        <v>0</v>
      </c>
    </row>
    <row r="5992" spans="1:2" x14ac:dyDescent="0.25">
      <c r="A5992" t="s">
        <v>6908</v>
      </c>
      <c r="B5992">
        <v>0</v>
      </c>
    </row>
    <row r="5993" spans="1:2" x14ac:dyDescent="0.25">
      <c r="A5993" t="s">
        <v>6909</v>
      </c>
      <c r="B5993">
        <v>0</v>
      </c>
    </row>
    <row r="5994" spans="1:2" x14ac:dyDescent="0.25">
      <c r="A5994" t="s">
        <v>6910</v>
      </c>
      <c r="B5994">
        <v>0</v>
      </c>
    </row>
    <row r="5995" spans="1:2" x14ac:dyDescent="0.25">
      <c r="A5995" t="s">
        <v>6911</v>
      </c>
      <c r="B5995">
        <v>0</v>
      </c>
    </row>
    <row r="5996" spans="1:2" x14ac:dyDescent="0.25">
      <c r="A5996" t="s">
        <v>6912</v>
      </c>
      <c r="B5996">
        <v>0</v>
      </c>
    </row>
    <row r="5997" spans="1:2" x14ac:dyDescent="0.25">
      <c r="A5997" t="s">
        <v>6913</v>
      </c>
      <c r="B5997">
        <v>0</v>
      </c>
    </row>
    <row r="5998" spans="1:2" x14ac:dyDescent="0.25">
      <c r="A5998" t="s">
        <v>6914</v>
      </c>
      <c r="B5998">
        <v>0</v>
      </c>
    </row>
    <row r="5999" spans="1:2" x14ac:dyDescent="0.25">
      <c r="A5999" t="s">
        <v>6915</v>
      </c>
      <c r="B5999">
        <v>0</v>
      </c>
    </row>
    <row r="6000" spans="1:2" x14ac:dyDescent="0.25">
      <c r="A6000" t="s">
        <v>6916</v>
      </c>
      <c r="B6000">
        <v>0</v>
      </c>
    </row>
    <row r="6001" spans="1:2" x14ac:dyDescent="0.25">
      <c r="A6001" t="s">
        <v>6917</v>
      </c>
      <c r="B6001">
        <v>0</v>
      </c>
    </row>
    <row r="6002" spans="1:2" x14ac:dyDescent="0.25">
      <c r="A6002" t="s">
        <v>6918</v>
      </c>
      <c r="B6002">
        <v>0</v>
      </c>
    </row>
    <row r="6003" spans="1:2" x14ac:dyDescent="0.25">
      <c r="A6003" t="s">
        <v>6919</v>
      </c>
      <c r="B6003">
        <v>0</v>
      </c>
    </row>
    <row r="6004" spans="1:2" x14ac:dyDescent="0.25">
      <c r="A6004" t="s">
        <v>6920</v>
      </c>
      <c r="B6004">
        <v>0</v>
      </c>
    </row>
    <row r="6005" spans="1:2" x14ac:dyDescent="0.25">
      <c r="A6005" t="s">
        <v>6921</v>
      </c>
      <c r="B6005">
        <v>0</v>
      </c>
    </row>
    <row r="6006" spans="1:2" x14ac:dyDescent="0.25">
      <c r="A6006" t="s">
        <v>6922</v>
      </c>
      <c r="B6006">
        <v>0</v>
      </c>
    </row>
    <row r="6007" spans="1:2" x14ac:dyDescent="0.25">
      <c r="A6007" t="s">
        <v>6923</v>
      </c>
      <c r="B6007">
        <v>0</v>
      </c>
    </row>
    <row r="6008" spans="1:2" x14ac:dyDescent="0.25">
      <c r="A6008" t="s">
        <v>6924</v>
      </c>
      <c r="B6008">
        <v>0</v>
      </c>
    </row>
    <row r="6009" spans="1:2" x14ac:dyDescent="0.25">
      <c r="A6009" t="s">
        <v>6925</v>
      </c>
      <c r="B6009">
        <v>0</v>
      </c>
    </row>
    <row r="6010" spans="1:2" x14ac:dyDescent="0.25">
      <c r="A6010" t="s">
        <v>6926</v>
      </c>
      <c r="B6010">
        <v>23</v>
      </c>
    </row>
    <row r="6011" spans="1:2" x14ac:dyDescent="0.25">
      <c r="A6011" t="s">
        <v>6927</v>
      </c>
      <c r="B6011">
        <v>47</v>
      </c>
    </row>
    <row r="6012" spans="1:2" x14ac:dyDescent="0.25">
      <c r="A6012" t="s">
        <v>6928</v>
      </c>
      <c r="B6012">
        <v>51</v>
      </c>
    </row>
    <row r="6013" spans="1:2" x14ac:dyDescent="0.25">
      <c r="A6013" t="s">
        <v>6929</v>
      </c>
      <c r="B6013">
        <v>71</v>
      </c>
    </row>
    <row r="6014" spans="1:2" x14ac:dyDescent="0.25">
      <c r="A6014" t="s">
        <v>6930</v>
      </c>
      <c r="B6014">
        <v>19</v>
      </c>
    </row>
    <row r="6015" spans="1:2" x14ac:dyDescent="0.25">
      <c r="A6015" t="s">
        <v>6931</v>
      </c>
      <c r="B6015">
        <v>211</v>
      </c>
    </row>
    <row r="6016" spans="1:2" x14ac:dyDescent="0.25">
      <c r="A6016" t="s">
        <v>6932</v>
      </c>
      <c r="B6016">
        <v>2</v>
      </c>
    </row>
    <row r="6017" spans="1:2" x14ac:dyDescent="0.25">
      <c r="A6017" t="s">
        <v>6933</v>
      </c>
      <c r="B6017">
        <v>21</v>
      </c>
    </row>
    <row r="6018" spans="1:2" x14ac:dyDescent="0.25">
      <c r="A6018" t="s">
        <v>6934</v>
      </c>
      <c r="B6018">
        <v>2</v>
      </c>
    </row>
    <row r="6019" spans="1:2" x14ac:dyDescent="0.25">
      <c r="A6019" t="s">
        <v>6935</v>
      </c>
      <c r="B6019">
        <v>128</v>
      </c>
    </row>
    <row r="6020" spans="1:2" x14ac:dyDescent="0.25">
      <c r="A6020" t="s">
        <v>6936</v>
      </c>
      <c r="B6020">
        <v>211</v>
      </c>
    </row>
    <row r="6021" spans="1:2" x14ac:dyDescent="0.25">
      <c r="A6021" t="s">
        <v>6937</v>
      </c>
      <c r="B6021">
        <v>249</v>
      </c>
    </row>
    <row r="6022" spans="1:2" x14ac:dyDescent="0.25">
      <c r="A6022" t="s">
        <v>6938</v>
      </c>
      <c r="B6022">
        <v>170</v>
      </c>
    </row>
    <row r="6023" spans="1:2" x14ac:dyDescent="0.25">
      <c r="A6023" t="s">
        <v>6939</v>
      </c>
      <c r="B6023">
        <v>6467</v>
      </c>
    </row>
    <row r="6024" spans="1:2" x14ac:dyDescent="0.25">
      <c r="A6024" t="s">
        <v>6940</v>
      </c>
      <c r="B6024">
        <v>4840</v>
      </c>
    </row>
    <row r="6025" spans="1:2" x14ac:dyDescent="0.25">
      <c r="A6025" t="s">
        <v>6941</v>
      </c>
      <c r="B6025">
        <v>309</v>
      </c>
    </row>
    <row r="6026" spans="1:2" x14ac:dyDescent="0.25">
      <c r="A6026" t="s">
        <v>6942</v>
      </c>
      <c r="B6026">
        <v>126</v>
      </c>
    </row>
    <row r="6027" spans="1:2" x14ac:dyDescent="0.25">
      <c r="A6027" t="s">
        <v>11055</v>
      </c>
      <c r="B6027">
        <v>-999</v>
      </c>
    </row>
    <row r="6028" spans="1:2" x14ac:dyDescent="0.25">
      <c r="A6028" t="s">
        <v>11056</v>
      </c>
      <c r="B6028">
        <v>-999</v>
      </c>
    </row>
    <row r="6029" spans="1:2" x14ac:dyDescent="0.25">
      <c r="A6029" t="s">
        <v>6943</v>
      </c>
      <c r="B6029">
        <v>90</v>
      </c>
    </row>
    <row r="6030" spans="1:2" x14ac:dyDescent="0.25">
      <c r="A6030" t="s">
        <v>6944</v>
      </c>
      <c r="B6030">
        <v>41</v>
      </c>
    </row>
    <row r="6031" spans="1:2" x14ac:dyDescent="0.25">
      <c r="A6031" t="s">
        <v>6945</v>
      </c>
      <c r="B6031">
        <v>50</v>
      </c>
    </row>
    <row r="6032" spans="1:2" x14ac:dyDescent="0.25">
      <c r="A6032" t="s">
        <v>6946</v>
      </c>
      <c r="B6032">
        <v>3</v>
      </c>
    </row>
    <row r="6033" spans="1:2" x14ac:dyDescent="0.25">
      <c r="A6033" t="s">
        <v>6947</v>
      </c>
      <c r="B6033">
        <v>94</v>
      </c>
    </row>
    <row r="6034" spans="1:2" x14ac:dyDescent="0.25">
      <c r="A6034" t="s">
        <v>6948</v>
      </c>
      <c r="B6034">
        <v>74272</v>
      </c>
    </row>
    <row r="6035" spans="1:2" x14ac:dyDescent="0.25">
      <c r="A6035" t="s">
        <v>6949</v>
      </c>
      <c r="B6035">
        <v>241</v>
      </c>
    </row>
    <row r="6036" spans="1:2" x14ac:dyDescent="0.25">
      <c r="A6036" t="s">
        <v>6950</v>
      </c>
      <c r="B6036">
        <v>14</v>
      </c>
    </row>
    <row r="6037" spans="1:2" x14ac:dyDescent="0.25">
      <c r="A6037" t="s">
        <v>6951</v>
      </c>
      <c r="B6037">
        <v>122</v>
      </c>
    </row>
    <row r="6038" spans="1:2" x14ac:dyDescent="0.25">
      <c r="A6038" t="s">
        <v>6952</v>
      </c>
      <c r="B6038">
        <v>124</v>
      </c>
    </row>
    <row r="6039" spans="1:2" x14ac:dyDescent="0.25">
      <c r="A6039" t="s">
        <v>6953</v>
      </c>
      <c r="B6039">
        <v>-999</v>
      </c>
    </row>
    <row r="6040" spans="1:2" x14ac:dyDescent="0.25">
      <c r="A6040" t="s">
        <v>6954</v>
      </c>
      <c r="B6040">
        <v>75</v>
      </c>
    </row>
    <row r="6041" spans="1:2" x14ac:dyDescent="0.25">
      <c r="A6041" t="s">
        <v>6955</v>
      </c>
      <c r="B6041">
        <v>367</v>
      </c>
    </row>
    <row r="6042" spans="1:2" x14ac:dyDescent="0.25">
      <c r="A6042" t="s">
        <v>6956</v>
      </c>
      <c r="B6042">
        <v>0</v>
      </c>
    </row>
    <row r="6043" spans="1:2" x14ac:dyDescent="0.25">
      <c r="A6043" t="s">
        <v>6957</v>
      </c>
      <c r="B6043">
        <v>1847</v>
      </c>
    </row>
    <row r="6044" spans="1:2" x14ac:dyDescent="0.25">
      <c r="A6044" t="s">
        <v>6958</v>
      </c>
      <c r="B6044">
        <v>1560</v>
      </c>
    </row>
    <row r="6045" spans="1:2" x14ac:dyDescent="0.25">
      <c r="A6045" t="s">
        <v>6959</v>
      </c>
      <c r="B6045">
        <v>51</v>
      </c>
    </row>
    <row r="6046" spans="1:2" x14ac:dyDescent="0.25">
      <c r="A6046" t="s">
        <v>6960</v>
      </c>
      <c r="B6046">
        <v>18</v>
      </c>
    </row>
    <row r="6047" spans="1:2" x14ac:dyDescent="0.25">
      <c r="A6047" t="s">
        <v>6961</v>
      </c>
      <c r="B6047">
        <v>50</v>
      </c>
    </row>
    <row r="6048" spans="1:2" x14ac:dyDescent="0.25">
      <c r="A6048" t="s">
        <v>6962</v>
      </c>
      <c r="B6048">
        <v>203</v>
      </c>
    </row>
    <row r="6049" spans="1:2" x14ac:dyDescent="0.25">
      <c r="A6049" t="s">
        <v>6963</v>
      </c>
      <c r="B6049">
        <v>105</v>
      </c>
    </row>
    <row r="6050" spans="1:2" x14ac:dyDescent="0.25">
      <c r="A6050" t="s">
        <v>6964</v>
      </c>
      <c r="B6050">
        <v>48</v>
      </c>
    </row>
    <row r="6051" spans="1:2" x14ac:dyDescent="0.25">
      <c r="A6051" t="s">
        <v>6965</v>
      </c>
      <c r="B6051">
        <v>25</v>
      </c>
    </row>
    <row r="6052" spans="1:2" x14ac:dyDescent="0.25">
      <c r="A6052" t="s">
        <v>6966</v>
      </c>
      <c r="B6052">
        <v>9</v>
      </c>
    </row>
    <row r="6053" spans="1:2" x14ac:dyDescent="0.25">
      <c r="A6053" t="s">
        <v>6967</v>
      </c>
      <c r="B6053">
        <v>9</v>
      </c>
    </row>
    <row r="6054" spans="1:2" x14ac:dyDescent="0.25">
      <c r="A6054" t="s">
        <v>6968</v>
      </c>
      <c r="B6054">
        <v>27</v>
      </c>
    </row>
    <row r="6055" spans="1:2" x14ac:dyDescent="0.25">
      <c r="A6055" t="s">
        <v>6969</v>
      </c>
      <c r="B6055">
        <v>44</v>
      </c>
    </row>
    <row r="6056" spans="1:2" x14ac:dyDescent="0.25">
      <c r="A6056" t="s">
        <v>6970</v>
      </c>
      <c r="B6056">
        <v>1</v>
      </c>
    </row>
    <row r="6057" spans="1:2" x14ac:dyDescent="0.25">
      <c r="A6057" t="s">
        <v>6971</v>
      </c>
      <c r="B6057">
        <v>84</v>
      </c>
    </row>
    <row r="6058" spans="1:2" x14ac:dyDescent="0.25">
      <c r="A6058" t="s">
        <v>6972</v>
      </c>
      <c r="B6058">
        <v>20</v>
      </c>
    </row>
    <row r="6059" spans="1:2" x14ac:dyDescent="0.25">
      <c r="A6059" t="s">
        <v>6973</v>
      </c>
      <c r="B6059">
        <v>0</v>
      </c>
    </row>
    <row r="6060" spans="1:2" x14ac:dyDescent="0.25">
      <c r="A6060" t="s">
        <v>6974</v>
      </c>
      <c r="B6060">
        <v>0</v>
      </c>
    </row>
    <row r="6061" spans="1:2" x14ac:dyDescent="0.25">
      <c r="A6061" t="s">
        <v>6975</v>
      </c>
      <c r="B6061">
        <v>149</v>
      </c>
    </row>
    <row r="6062" spans="1:2" x14ac:dyDescent="0.25">
      <c r="A6062" t="s">
        <v>6976</v>
      </c>
      <c r="B6062">
        <v>12</v>
      </c>
    </row>
    <row r="6063" spans="1:2" x14ac:dyDescent="0.25">
      <c r="A6063" t="s">
        <v>6977</v>
      </c>
      <c r="B6063">
        <v>18</v>
      </c>
    </row>
    <row r="6064" spans="1:2" x14ac:dyDescent="0.25">
      <c r="A6064" t="s">
        <v>6978</v>
      </c>
      <c r="B6064">
        <v>18</v>
      </c>
    </row>
    <row r="6065" spans="1:2" x14ac:dyDescent="0.25">
      <c r="A6065" t="s">
        <v>6979</v>
      </c>
      <c r="B6065">
        <v>12</v>
      </c>
    </row>
    <row r="6066" spans="1:2" x14ac:dyDescent="0.25">
      <c r="A6066" t="s">
        <v>6980</v>
      </c>
      <c r="B6066">
        <v>8</v>
      </c>
    </row>
    <row r="6067" spans="1:2" x14ac:dyDescent="0.25">
      <c r="A6067" t="s">
        <v>6981</v>
      </c>
      <c r="B6067">
        <v>81</v>
      </c>
    </row>
    <row r="6068" spans="1:2" x14ac:dyDescent="0.25">
      <c r="A6068" t="s">
        <v>6982</v>
      </c>
      <c r="B6068">
        <v>37</v>
      </c>
    </row>
    <row r="6069" spans="1:2" x14ac:dyDescent="0.25">
      <c r="A6069" t="s">
        <v>6983</v>
      </c>
      <c r="B6069">
        <v>26</v>
      </c>
    </row>
    <row r="6070" spans="1:2" x14ac:dyDescent="0.25">
      <c r="A6070" t="s">
        <v>6984</v>
      </c>
      <c r="B6070">
        <v>14</v>
      </c>
    </row>
    <row r="6071" spans="1:2" x14ac:dyDescent="0.25">
      <c r="A6071" t="s">
        <v>6985</v>
      </c>
      <c r="B6071">
        <v>0</v>
      </c>
    </row>
    <row r="6072" spans="1:2" x14ac:dyDescent="0.25">
      <c r="A6072" t="s">
        <v>6986</v>
      </c>
      <c r="B6072">
        <v>0</v>
      </c>
    </row>
    <row r="6073" spans="1:2" x14ac:dyDescent="0.25">
      <c r="A6073" t="s">
        <v>6987</v>
      </c>
      <c r="B6073">
        <v>0</v>
      </c>
    </row>
    <row r="6074" spans="1:2" x14ac:dyDescent="0.25">
      <c r="A6074" t="s">
        <v>6988</v>
      </c>
      <c r="B6074">
        <v>0</v>
      </c>
    </row>
    <row r="6075" spans="1:2" x14ac:dyDescent="0.25">
      <c r="A6075" t="s">
        <v>6989</v>
      </c>
      <c r="B6075">
        <v>0</v>
      </c>
    </row>
    <row r="6076" spans="1:2" x14ac:dyDescent="0.25">
      <c r="A6076" t="s">
        <v>6990</v>
      </c>
      <c r="B6076">
        <v>0</v>
      </c>
    </row>
    <row r="6077" spans="1:2" x14ac:dyDescent="0.25">
      <c r="A6077" t="s">
        <v>6991</v>
      </c>
      <c r="B6077">
        <v>0</v>
      </c>
    </row>
    <row r="6078" spans="1:2" x14ac:dyDescent="0.25">
      <c r="A6078" t="s">
        <v>6992</v>
      </c>
      <c r="B6078">
        <v>0</v>
      </c>
    </row>
    <row r="6079" spans="1:2" x14ac:dyDescent="0.25">
      <c r="A6079" t="s">
        <v>6993</v>
      </c>
      <c r="B6079">
        <v>0</v>
      </c>
    </row>
    <row r="6080" spans="1:2" x14ac:dyDescent="0.25">
      <c r="A6080" t="s">
        <v>6994</v>
      </c>
      <c r="B6080">
        <v>0</v>
      </c>
    </row>
    <row r="6081" spans="1:2" x14ac:dyDescent="0.25">
      <c r="A6081" t="s">
        <v>6995</v>
      </c>
      <c r="B6081">
        <v>0</v>
      </c>
    </row>
    <row r="6082" spans="1:2" x14ac:dyDescent="0.25">
      <c r="A6082" t="s">
        <v>6996</v>
      </c>
      <c r="B6082">
        <v>0</v>
      </c>
    </row>
    <row r="6083" spans="1:2" x14ac:dyDescent="0.25">
      <c r="A6083" t="s">
        <v>6997</v>
      </c>
      <c r="B6083">
        <v>0</v>
      </c>
    </row>
    <row r="6084" spans="1:2" x14ac:dyDescent="0.25">
      <c r="A6084" t="s">
        <v>6998</v>
      </c>
      <c r="B6084">
        <v>0</v>
      </c>
    </row>
    <row r="6085" spans="1:2" x14ac:dyDescent="0.25">
      <c r="A6085" t="s">
        <v>6999</v>
      </c>
      <c r="B6085">
        <v>0</v>
      </c>
    </row>
    <row r="6086" spans="1:2" x14ac:dyDescent="0.25">
      <c r="A6086" t="s">
        <v>7000</v>
      </c>
      <c r="B6086">
        <v>0</v>
      </c>
    </row>
    <row r="6087" spans="1:2" x14ac:dyDescent="0.25">
      <c r="A6087" t="s">
        <v>7001</v>
      </c>
      <c r="B6087">
        <v>0</v>
      </c>
    </row>
    <row r="6088" spans="1:2" x14ac:dyDescent="0.25">
      <c r="A6088" t="s">
        <v>7002</v>
      </c>
      <c r="B6088">
        <v>26</v>
      </c>
    </row>
    <row r="6089" spans="1:2" x14ac:dyDescent="0.25">
      <c r="A6089" t="s">
        <v>7003</v>
      </c>
      <c r="B6089">
        <v>26</v>
      </c>
    </row>
    <row r="6090" spans="1:2" x14ac:dyDescent="0.25">
      <c r="A6090" t="s">
        <v>7004</v>
      </c>
      <c r="B6090">
        <v>123</v>
      </c>
    </row>
    <row r="6091" spans="1:2" x14ac:dyDescent="0.25">
      <c r="A6091" t="s">
        <v>7005</v>
      </c>
      <c r="B6091">
        <v>122</v>
      </c>
    </row>
    <row r="6092" spans="1:2" x14ac:dyDescent="0.25">
      <c r="A6092" t="s">
        <v>7006</v>
      </c>
      <c r="B6092">
        <v>-999</v>
      </c>
    </row>
    <row r="6093" spans="1:2" x14ac:dyDescent="0.25">
      <c r="A6093" t="s">
        <v>7007</v>
      </c>
      <c r="B6093">
        <v>-999</v>
      </c>
    </row>
    <row r="6094" spans="1:2" x14ac:dyDescent="0.25">
      <c r="A6094" t="s">
        <v>7008</v>
      </c>
      <c r="B6094">
        <v>122</v>
      </c>
    </row>
    <row r="6095" spans="1:2" x14ac:dyDescent="0.25">
      <c r="A6095" t="s">
        <v>7009</v>
      </c>
      <c r="B6095">
        <v>123</v>
      </c>
    </row>
    <row r="6096" spans="1:2" x14ac:dyDescent="0.25">
      <c r="A6096" t="s">
        <v>7010</v>
      </c>
      <c r="B6096">
        <v>0</v>
      </c>
    </row>
    <row r="6097" spans="1:2" x14ac:dyDescent="0.25">
      <c r="A6097" t="s">
        <v>7011</v>
      </c>
      <c r="B6097">
        <v>123</v>
      </c>
    </row>
    <row r="6098" spans="1:2" x14ac:dyDescent="0.25">
      <c r="A6098" t="s">
        <v>7012</v>
      </c>
      <c r="B6098">
        <v>241</v>
      </c>
    </row>
    <row r="6099" spans="1:2" x14ac:dyDescent="0.25">
      <c r="A6099" t="s">
        <v>7013</v>
      </c>
      <c r="B6099">
        <v>-999</v>
      </c>
    </row>
    <row r="6100" spans="1:2" x14ac:dyDescent="0.25">
      <c r="A6100" t="s">
        <v>7014</v>
      </c>
      <c r="B6100">
        <v>-999</v>
      </c>
    </row>
    <row r="6101" spans="1:2" x14ac:dyDescent="0.25">
      <c r="A6101" t="s">
        <v>7015</v>
      </c>
      <c r="B6101">
        <v>-999</v>
      </c>
    </row>
    <row r="6102" spans="1:2" x14ac:dyDescent="0.25">
      <c r="A6102" t="s">
        <v>11057</v>
      </c>
      <c r="B6102">
        <v>-999</v>
      </c>
    </row>
    <row r="6103" spans="1:2" x14ac:dyDescent="0.25">
      <c r="A6103" t="s">
        <v>7016</v>
      </c>
      <c r="B6103">
        <v>8670</v>
      </c>
    </row>
    <row r="6104" spans="1:2" x14ac:dyDescent="0.25">
      <c r="A6104" t="s">
        <v>7017</v>
      </c>
      <c r="B6104">
        <v>5220</v>
      </c>
    </row>
    <row r="6105" spans="1:2" x14ac:dyDescent="0.25">
      <c r="A6105" t="s">
        <v>7018</v>
      </c>
      <c r="B6105">
        <v>6030</v>
      </c>
    </row>
    <row r="6106" spans="1:2" x14ac:dyDescent="0.25">
      <c r="A6106" t="s">
        <v>7019</v>
      </c>
      <c r="B6106">
        <v>33</v>
      </c>
    </row>
    <row r="6107" spans="1:2" x14ac:dyDescent="0.25">
      <c r="A6107" t="s">
        <v>7020</v>
      </c>
      <c r="B6107">
        <v>287</v>
      </c>
    </row>
    <row r="6108" spans="1:2" x14ac:dyDescent="0.25">
      <c r="A6108" t="s">
        <v>7021</v>
      </c>
      <c r="B6108">
        <v>112</v>
      </c>
    </row>
    <row r="6109" spans="1:2" x14ac:dyDescent="0.25">
      <c r="A6109" t="s">
        <v>7022</v>
      </c>
      <c r="B6109">
        <v>82</v>
      </c>
    </row>
    <row r="6110" spans="1:2" x14ac:dyDescent="0.25">
      <c r="A6110" t="s">
        <v>7023</v>
      </c>
      <c r="B6110">
        <v>649</v>
      </c>
    </row>
    <row r="6111" spans="1:2" x14ac:dyDescent="0.25">
      <c r="A6111" t="s">
        <v>7024</v>
      </c>
      <c r="B6111">
        <v>1000</v>
      </c>
    </row>
    <row r="6112" spans="1:2" x14ac:dyDescent="0.25">
      <c r="A6112" t="s">
        <v>7025</v>
      </c>
      <c r="B6112">
        <v>27</v>
      </c>
    </row>
    <row r="6113" spans="1:2" x14ac:dyDescent="0.25">
      <c r="A6113" t="s">
        <v>7026</v>
      </c>
      <c r="B6113">
        <v>3560</v>
      </c>
    </row>
    <row r="6114" spans="1:2" x14ac:dyDescent="0.25">
      <c r="A6114" t="s">
        <v>7027</v>
      </c>
      <c r="B6114">
        <v>212</v>
      </c>
    </row>
    <row r="6115" spans="1:2" x14ac:dyDescent="0.25">
      <c r="A6115" t="s">
        <v>7028</v>
      </c>
      <c r="B6115">
        <v>333</v>
      </c>
    </row>
    <row r="6116" spans="1:2" x14ac:dyDescent="0.25">
      <c r="A6116" t="s">
        <v>7029</v>
      </c>
      <c r="B6116">
        <v>166</v>
      </c>
    </row>
    <row r="6117" spans="1:2" x14ac:dyDescent="0.25">
      <c r="A6117" t="s">
        <v>7030</v>
      </c>
      <c r="B6117">
        <v>4</v>
      </c>
    </row>
    <row r="6118" spans="1:2" x14ac:dyDescent="0.25">
      <c r="A6118" t="s">
        <v>7031</v>
      </c>
      <c r="B6118">
        <v>47</v>
      </c>
    </row>
    <row r="6119" spans="1:2" x14ac:dyDescent="0.25">
      <c r="A6119" t="s">
        <v>7032</v>
      </c>
      <c r="B6119">
        <v>3</v>
      </c>
    </row>
    <row r="6120" spans="1:2" x14ac:dyDescent="0.25">
      <c r="A6120" t="s">
        <v>7033</v>
      </c>
      <c r="B6120">
        <v>88</v>
      </c>
    </row>
    <row r="6121" spans="1:2" x14ac:dyDescent="0.25">
      <c r="A6121" t="s">
        <v>7034</v>
      </c>
      <c r="B6121">
        <v>0</v>
      </c>
    </row>
    <row r="6122" spans="1:2" x14ac:dyDescent="0.25">
      <c r="A6122" t="s">
        <v>7035</v>
      </c>
      <c r="B6122">
        <v>1202</v>
      </c>
    </row>
    <row r="6123" spans="1:2" x14ac:dyDescent="0.25">
      <c r="A6123" t="s">
        <v>7036</v>
      </c>
      <c r="B6123">
        <v>865</v>
      </c>
    </row>
    <row r="6124" spans="1:2" x14ac:dyDescent="0.25">
      <c r="A6124" t="s">
        <v>7037</v>
      </c>
      <c r="B6124">
        <v>8670</v>
      </c>
    </row>
    <row r="6125" spans="1:2" x14ac:dyDescent="0.25">
      <c r="A6125" t="s">
        <v>7038</v>
      </c>
      <c r="B6125">
        <v>2</v>
      </c>
    </row>
    <row r="6126" spans="1:2" x14ac:dyDescent="0.25">
      <c r="A6126" t="s">
        <v>7039</v>
      </c>
      <c r="B6126">
        <v>2</v>
      </c>
    </row>
    <row r="6127" spans="1:2" x14ac:dyDescent="0.25">
      <c r="A6127" t="s">
        <v>7040</v>
      </c>
      <c r="B6127">
        <v>1163</v>
      </c>
    </row>
    <row r="6128" spans="1:2" x14ac:dyDescent="0.25">
      <c r="A6128" t="s">
        <v>7041</v>
      </c>
      <c r="B6128">
        <v>652</v>
      </c>
    </row>
    <row r="6129" spans="1:2" x14ac:dyDescent="0.25">
      <c r="A6129" t="s">
        <v>7042</v>
      </c>
      <c r="B6129">
        <v>140</v>
      </c>
    </row>
    <row r="6130" spans="1:2" x14ac:dyDescent="0.25">
      <c r="A6130" t="s">
        <v>7043</v>
      </c>
      <c r="B6130">
        <v>371</v>
      </c>
    </row>
    <row r="6131" spans="1:2" x14ac:dyDescent="0.25">
      <c r="A6131" t="s">
        <v>7044</v>
      </c>
      <c r="B6131">
        <v>1163</v>
      </c>
    </row>
    <row r="6132" spans="1:2" x14ac:dyDescent="0.25">
      <c r="A6132" t="s">
        <v>7045</v>
      </c>
      <c r="B6132">
        <v>1160</v>
      </c>
    </row>
    <row r="6133" spans="1:2" x14ac:dyDescent="0.25">
      <c r="A6133" t="s">
        <v>7046</v>
      </c>
      <c r="B6133">
        <v>965</v>
      </c>
    </row>
    <row r="6134" spans="1:2" x14ac:dyDescent="0.25">
      <c r="A6134" t="s">
        <v>7047</v>
      </c>
      <c r="B6134">
        <v>-999</v>
      </c>
    </row>
    <row r="6135" spans="1:2" x14ac:dyDescent="0.25">
      <c r="A6135" t="s">
        <v>7048</v>
      </c>
      <c r="B6135">
        <v>-999</v>
      </c>
    </row>
    <row r="6136" spans="1:2" x14ac:dyDescent="0.25">
      <c r="A6136" t="s">
        <v>7049</v>
      </c>
      <c r="B6136">
        <v>-999</v>
      </c>
    </row>
    <row r="6137" spans="1:2" x14ac:dyDescent="0.25">
      <c r="A6137" t="s">
        <v>7050</v>
      </c>
      <c r="B6137">
        <v>0</v>
      </c>
    </row>
    <row r="6138" spans="1:2" x14ac:dyDescent="0.25">
      <c r="A6138" t="s">
        <v>7051</v>
      </c>
      <c r="B6138">
        <v>0</v>
      </c>
    </row>
    <row r="6139" spans="1:2" x14ac:dyDescent="0.25">
      <c r="A6139" t="s">
        <v>7052</v>
      </c>
      <c r="B6139">
        <v>0</v>
      </c>
    </row>
    <row r="6140" spans="1:2" x14ac:dyDescent="0.25">
      <c r="A6140" t="s">
        <v>7053</v>
      </c>
      <c r="B6140">
        <v>728</v>
      </c>
    </row>
    <row r="6141" spans="1:2" x14ac:dyDescent="0.25">
      <c r="A6141" t="s">
        <v>7054</v>
      </c>
      <c r="B6141">
        <v>2</v>
      </c>
    </row>
    <row r="6142" spans="1:2" x14ac:dyDescent="0.25">
      <c r="A6142" t="s">
        <v>7055</v>
      </c>
      <c r="B6142">
        <v>1</v>
      </c>
    </row>
    <row r="6143" spans="1:2" x14ac:dyDescent="0.25">
      <c r="A6143" t="s">
        <v>7056</v>
      </c>
      <c r="B6143">
        <v>1</v>
      </c>
    </row>
    <row r="6144" spans="1:2" x14ac:dyDescent="0.25">
      <c r="A6144" t="s">
        <v>7057</v>
      </c>
      <c r="B6144">
        <v>0</v>
      </c>
    </row>
    <row r="6145" spans="1:2" x14ac:dyDescent="0.25">
      <c r="A6145" t="s">
        <v>7058</v>
      </c>
      <c r="B6145">
        <v>2</v>
      </c>
    </row>
    <row r="6146" spans="1:2" x14ac:dyDescent="0.25">
      <c r="A6146" t="s">
        <v>7059</v>
      </c>
      <c r="B6146">
        <v>621</v>
      </c>
    </row>
    <row r="6147" spans="1:2" x14ac:dyDescent="0.25">
      <c r="A6147" t="s">
        <v>7060</v>
      </c>
      <c r="B6147">
        <v>71</v>
      </c>
    </row>
    <row r="6148" spans="1:2" x14ac:dyDescent="0.25">
      <c r="A6148" t="s">
        <v>11058</v>
      </c>
      <c r="B6148">
        <v>-999</v>
      </c>
    </row>
    <row r="6149" spans="1:2" x14ac:dyDescent="0.25">
      <c r="A6149" t="s">
        <v>7061</v>
      </c>
      <c r="B6149">
        <v>1119</v>
      </c>
    </row>
    <row r="6150" spans="1:2" x14ac:dyDescent="0.25">
      <c r="A6150" t="s">
        <v>7062</v>
      </c>
      <c r="B6150">
        <v>274</v>
      </c>
    </row>
    <row r="6151" spans="1:2" x14ac:dyDescent="0.25">
      <c r="A6151" t="s">
        <v>7063</v>
      </c>
      <c r="B6151">
        <v>628</v>
      </c>
    </row>
    <row r="6152" spans="1:2" x14ac:dyDescent="0.25">
      <c r="A6152" t="s">
        <v>7064</v>
      </c>
      <c r="B6152">
        <v>166</v>
      </c>
    </row>
    <row r="6153" spans="1:2" x14ac:dyDescent="0.25">
      <c r="A6153" t="s">
        <v>7065</v>
      </c>
      <c r="B6153">
        <v>51</v>
      </c>
    </row>
    <row r="6154" spans="1:2" x14ac:dyDescent="0.25">
      <c r="A6154" t="s">
        <v>7066</v>
      </c>
      <c r="B6154">
        <v>1119</v>
      </c>
    </row>
    <row r="6155" spans="1:2" x14ac:dyDescent="0.25">
      <c r="A6155" t="s">
        <v>7067</v>
      </c>
      <c r="B6155">
        <v>204</v>
      </c>
    </row>
    <row r="6156" spans="1:2" x14ac:dyDescent="0.25">
      <c r="A6156" t="s">
        <v>7068</v>
      </c>
      <c r="B6156">
        <v>357</v>
      </c>
    </row>
    <row r="6157" spans="1:2" x14ac:dyDescent="0.25">
      <c r="A6157" t="s">
        <v>7069</v>
      </c>
      <c r="B6157">
        <v>151</v>
      </c>
    </row>
    <row r="6158" spans="1:2" x14ac:dyDescent="0.25">
      <c r="A6158" t="s">
        <v>7070</v>
      </c>
      <c r="B6158">
        <v>0</v>
      </c>
    </row>
    <row r="6159" spans="1:2" x14ac:dyDescent="0.25">
      <c r="A6159" t="s">
        <v>7071</v>
      </c>
      <c r="B6159">
        <v>712</v>
      </c>
    </row>
    <row r="6160" spans="1:2" x14ac:dyDescent="0.25">
      <c r="A6160" t="s">
        <v>7072</v>
      </c>
      <c r="B6160">
        <v>42</v>
      </c>
    </row>
    <row r="6161" spans="1:2" x14ac:dyDescent="0.25">
      <c r="A6161" t="s">
        <v>7073</v>
      </c>
      <c r="B6161">
        <v>190</v>
      </c>
    </row>
    <row r="6162" spans="1:2" x14ac:dyDescent="0.25">
      <c r="A6162" t="s">
        <v>7074</v>
      </c>
      <c r="B6162">
        <v>711</v>
      </c>
    </row>
    <row r="6163" spans="1:2" x14ac:dyDescent="0.25">
      <c r="A6163" t="s">
        <v>7075</v>
      </c>
      <c r="B6163">
        <v>199</v>
      </c>
    </row>
    <row r="6164" spans="1:2" x14ac:dyDescent="0.25">
      <c r="A6164" t="s">
        <v>7076</v>
      </c>
      <c r="B6164">
        <v>3</v>
      </c>
    </row>
    <row r="6165" spans="1:2" x14ac:dyDescent="0.25">
      <c r="A6165" t="s">
        <v>7077</v>
      </c>
      <c r="B6165">
        <v>18</v>
      </c>
    </row>
    <row r="6166" spans="1:2" x14ac:dyDescent="0.25">
      <c r="A6166" t="s">
        <v>7078</v>
      </c>
      <c r="B6166">
        <v>16</v>
      </c>
    </row>
    <row r="6167" spans="1:2" x14ac:dyDescent="0.25">
      <c r="A6167" t="s">
        <v>7079</v>
      </c>
      <c r="B6167">
        <v>14</v>
      </c>
    </row>
    <row r="6168" spans="1:2" x14ac:dyDescent="0.25">
      <c r="A6168" t="s">
        <v>7080</v>
      </c>
      <c r="B6168">
        <v>5</v>
      </c>
    </row>
    <row r="6169" spans="1:2" x14ac:dyDescent="0.25">
      <c r="A6169" t="s">
        <v>7081</v>
      </c>
      <c r="B6169">
        <v>56</v>
      </c>
    </row>
    <row r="6170" spans="1:2" x14ac:dyDescent="0.25">
      <c r="A6170" t="s">
        <v>7082</v>
      </c>
      <c r="B6170">
        <v>1</v>
      </c>
    </row>
    <row r="6171" spans="1:2" x14ac:dyDescent="0.25">
      <c r="A6171" t="s">
        <v>7083</v>
      </c>
      <c r="B6171">
        <v>3</v>
      </c>
    </row>
    <row r="6172" spans="1:2" x14ac:dyDescent="0.25">
      <c r="A6172" t="s">
        <v>7084</v>
      </c>
      <c r="B6172">
        <v>7</v>
      </c>
    </row>
    <row r="6173" spans="1:2" x14ac:dyDescent="0.25">
      <c r="A6173" t="s">
        <v>7085</v>
      </c>
      <c r="B6173">
        <v>12</v>
      </c>
    </row>
    <row r="6174" spans="1:2" x14ac:dyDescent="0.25">
      <c r="A6174" t="s">
        <v>7086</v>
      </c>
      <c r="B6174">
        <v>0</v>
      </c>
    </row>
    <row r="6175" spans="1:2" x14ac:dyDescent="0.25">
      <c r="A6175" t="s">
        <v>7087</v>
      </c>
      <c r="B6175">
        <v>23</v>
      </c>
    </row>
    <row r="6176" spans="1:2" x14ac:dyDescent="0.25">
      <c r="A6176" t="s">
        <v>7088</v>
      </c>
      <c r="B6176">
        <v>2</v>
      </c>
    </row>
    <row r="6177" spans="1:2" x14ac:dyDescent="0.25">
      <c r="A6177" t="s">
        <v>7089</v>
      </c>
      <c r="B6177">
        <v>2</v>
      </c>
    </row>
    <row r="6178" spans="1:2" x14ac:dyDescent="0.25">
      <c r="A6178" t="s">
        <v>7090</v>
      </c>
      <c r="B6178">
        <v>1</v>
      </c>
    </row>
    <row r="6179" spans="1:2" x14ac:dyDescent="0.25">
      <c r="A6179" t="s">
        <v>7091</v>
      </c>
      <c r="B6179">
        <v>9</v>
      </c>
    </row>
    <row r="6180" spans="1:2" x14ac:dyDescent="0.25">
      <c r="A6180" t="s">
        <v>7092</v>
      </c>
      <c r="B6180">
        <v>4</v>
      </c>
    </row>
    <row r="6181" spans="1:2" x14ac:dyDescent="0.25">
      <c r="A6181" t="s">
        <v>7093</v>
      </c>
      <c r="B6181">
        <v>18</v>
      </c>
    </row>
    <row r="6182" spans="1:2" x14ac:dyDescent="0.25">
      <c r="A6182" t="s">
        <v>7094</v>
      </c>
      <c r="B6182">
        <v>1</v>
      </c>
    </row>
    <row r="6183" spans="1:2" x14ac:dyDescent="0.25">
      <c r="A6183" t="s">
        <v>7095</v>
      </c>
      <c r="B6183">
        <v>20</v>
      </c>
    </row>
    <row r="6184" spans="1:2" x14ac:dyDescent="0.25">
      <c r="A6184" t="s">
        <v>7096</v>
      </c>
      <c r="B6184">
        <v>14</v>
      </c>
    </row>
    <row r="6185" spans="1:2" x14ac:dyDescent="0.25">
      <c r="A6185" t="s">
        <v>7097</v>
      </c>
      <c r="B6185">
        <v>28</v>
      </c>
    </row>
    <row r="6186" spans="1:2" x14ac:dyDescent="0.25">
      <c r="A6186" t="s">
        <v>7098</v>
      </c>
      <c r="B6186">
        <v>10</v>
      </c>
    </row>
    <row r="6187" spans="1:2" x14ac:dyDescent="0.25">
      <c r="A6187" t="s">
        <v>7099</v>
      </c>
      <c r="B6187">
        <v>73</v>
      </c>
    </row>
    <row r="6188" spans="1:2" x14ac:dyDescent="0.25">
      <c r="A6188" t="s">
        <v>7100</v>
      </c>
      <c r="B6188">
        <v>0</v>
      </c>
    </row>
    <row r="6189" spans="1:2" x14ac:dyDescent="0.25">
      <c r="A6189" t="s">
        <v>7101</v>
      </c>
      <c r="B6189">
        <v>0</v>
      </c>
    </row>
    <row r="6190" spans="1:2" x14ac:dyDescent="0.25">
      <c r="A6190" t="s">
        <v>7102</v>
      </c>
      <c r="B6190">
        <v>0</v>
      </c>
    </row>
    <row r="6191" spans="1:2" x14ac:dyDescent="0.25">
      <c r="A6191" t="s">
        <v>7103</v>
      </c>
      <c r="B6191">
        <v>0</v>
      </c>
    </row>
    <row r="6192" spans="1:2" x14ac:dyDescent="0.25">
      <c r="A6192" t="s">
        <v>7104</v>
      </c>
      <c r="B6192">
        <v>0</v>
      </c>
    </row>
    <row r="6193" spans="1:2" x14ac:dyDescent="0.25">
      <c r="A6193" t="s">
        <v>7105</v>
      </c>
      <c r="B6193">
        <v>0</v>
      </c>
    </row>
    <row r="6194" spans="1:2" x14ac:dyDescent="0.25">
      <c r="A6194" t="s">
        <v>7106</v>
      </c>
      <c r="B6194">
        <v>0</v>
      </c>
    </row>
    <row r="6195" spans="1:2" x14ac:dyDescent="0.25">
      <c r="A6195" t="s">
        <v>7107</v>
      </c>
      <c r="B6195">
        <v>0</v>
      </c>
    </row>
    <row r="6196" spans="1:2" x14ac:dyDescent="0.25">
      <c r="A6196" t="s">
        <v>7108</v>
      </c>
      <c r="B6196">
        <v>0</v>
      </c>
    </row>
    <row r="6197" spans="1:2" x14ac:dyDescent="0.25">
      <c r="A6197" t="s">
        <v>7109</v>
      </c>
      <c r="B6197">
        <v>0</v>
      </c>
    </row>
    <row r="6198" spans="1:2" x14ac:dyDescent="0.25">
      <c r="A6198" t="s">
        <v>7110</v>
      </c>
      <c r="B6198">
        <v>0</v>
      </c>
    </row>
    <row r="6199" spans="1:2" x14ac:dyDescent="0.25">
      <c r="A6199" t="s">
        <v>7111</v>
      </c>
      <c r="B6199">
        <v>0</v>
      </c>
    </row>
    <row r="6200" spans="1:2" x14ac:dyDescent="0.25">
      <c r="A6200" t="s">
        <v>7112</v>
      </c>
      <c r="B6200">
        <v>0</v>
      </c>
    </row>
    <row r="6201" spans="1:2" x14ac:dyDescent="0.25">
      <c r="A6201" t="s">
        <v>7113</v>
      </c>
      <c r="B6201">
        <v>0</v>
      </c>
    </row>
    <row r="6202" spans="1:2" x14ac:dyDescent="0.25">
      <c r="A6202" t="s">
        <v>7114</v>
      </c>
      <c r="B6202">
        <v>0</v>
      </c>
    </row>
    <row r="6203" spans="1:2" x14ac:dyDescent="0.25">
      <c r="A6203" t="s">
        <v>7115</v>
      </c>
      <c r="B6203">
        <v>0</v>
      </c>
    </row>
    <row r="6204" spans="1:2" x14ac:dyDescent="0.25">
      <c r="A6204" t="s">
        <v>7116</v>
      </c>
      <c r="B6204">
        <v>2</v>
      </c>
    </row>
    <row r="6205" spans="1:2" x14ac:dyDescent="0.25">
      <c r="A6205" t="s">
        <v>7117</v>
      </c>
      <c r="B6205">
        <v>2</v>
      </c>
    </row>
    <row r="6206" spans="1:2" x14ac:dyDescent="0.25">
      <c r="A6206" t="s">
        <v>7118</v>
      </c>
      <c r="B6206">
        <v>0</v>
      </c>
    </row>
    <row r="6207" spans="1:2" x14ac:dyDescent="0.25">
      <c r="A6207" t="s">
        <v>7119</v>
      </c>
      <c r="B6207">
        <v>0</v>
      </c>
    </row>
    <row r="6208" spans="1:2" x14ac:dyDescent="0.25">
      <c r="A6208" t="s">
        <v>7120</v>
      </c>
      <c r="B6208">
        <v>0</v>
      </c>
    </row>
    <row r="6209" spans="1:2" x14ac:dyDescent="0.25">
      <c r="A6209" t="s">
        <v>7121</v>
      </c>
      <c r="B6209">
        <v>1</v>
      </c>
    </row>
    <row r="6210" spans="1:2" x14ac:dyDescent="0.25">
      <c r="A6210" t="s">
        <v>7122</v>
      </c>
      <c r="B6210">
        <v>0</v>
      </c>
    </row>
    <row r="6211" spans="1:2" x14ac:dyDescent="0.25">
      <c r="A6211" t="s">
        <v>7123</v>
      </c>
      <c r="B6211">
        <v>1</v>
      </c>
    </row>
    <row r="6212" spans="1:2" x14ac:dyDescent="0.25">
      <c r="A6212" t="s">
        <v>7124</v>
      </c>
      <c r="B6212">
        <v>0</v>
      </c>
    </row>
    <row r="6213" spans="1:2" x14ac:dyDescent="0.25">
      <c r="A6213" t="s">
        <v>7125</v>
      </c>
      <c r="B6213">
        <v>0</v>
      </c>
    </row>
    <row r="6214" spans="1:2" x14ac:dyDescent="0.25">
      <c r="A6214" t="s">
        <v>7126</v>
      </c>
      <c r="B6214">
        <v>0</v>
      </c>
    </row>
    <row r="6215" spans="1:2" x14ac:dyDescent="0.25">
      <c r="A6215" t="s">
        <v>7127</v>
      </c>
      <c r="B6215">
        <v>0</v>
      </c>
    </row>
    <row r="6216" spans="1:2" x14ac:dyDescent="0.25">
      <c r="A6216" t="s">
        <v>7128</v>
      </c>
      <c r="B6216">
        <v>0</v>
      </c>
    </row>
    <row r="6217" spans="1:2" x14ac:dyDescent="0.25">
      <c r="A6217" t="s">
        <v>7129</v>
      </c>
      <c r="B6217">
        <v>0</v>
      </c>
    </row>
    <row r="6218" spans="1:2" x14ac:dyDescent="0.25">
      <c r="A6218" t="s">
        <v>7130</v>
      </c>
      <c r="B6218">
        <v>7</v>
      </c>
    </row>
    <row r="6219" spans="1:2" x14ac:dyDescent="0.25">
      <c r="A6219" t="s">
        <v>7131</v>
      </c>
      <c r="B6219">
        <v>43</v>
      </c>
    </row>
    <row r="6220" spans="1:2" x14ac:dyDescent="0.25">
      <c r="A6220" t="s">
        <v>7132</v>
      </c>
      <c r="B6220">
        <v>38</v>
      </c>
    </row>
    <row r="6221" spans="1:2" x14ac:dyDescent="0.25">
      <c r="A6221" t="s">
        <v>7133</v>
      </c>
      <c r="B6221">
        <v>64</v>
      </c>
    </row>
    <row r="6222" spans="1:2" x14ac:dyDescent="0.25">
      <c r="A6222" t="s">
        <v>7134</v>
      </c>
      <c r="B6222">
        <v>21</v>
      </c>
    </row>
    <row r="6223" spans="1:2" x14ac:dyDescent="0.25">
      <c r="A6223" t="s">
        <v>7135</v>
      </c>
      <c r="B6223">
        <v>173</v>
      </c>
    </row>
    <row r="6224" spans="1:2" x14ac:dyDescent="0.25">
      <c r="A6224" t="s">
        <v>7136</v>
      </c>
      <c r="B6224">
        <v>26</v>
      </c>
    </row>
    <row r="6225" spans="1:2" x14ac:dyDescent="0.25">
      <c r="A6225" t="s">
        <v>7137</v>
      </c>
      <c r="B6225">
        <v>0</v>
      </c>
    </row>
    <row r="6226" spans="1:2" x14ac:dyDescent="0.25">
      <c r="A6226" t="s">
        <v>7138</v>
      </c>
      <c r="B6226">
        <v>3</v>
      </c>
    </row>
    <row r="6227" spans="1:2" x14ac:dyDescent="0.25">
      <c r="A6227" t="s">
        <v>7139</v>
      </c>
      <c r="B6227">
        <v>45</v>
      </c>
    </row>
    <row r="6228" spans="1:2" x14ac:dyDescent="0.25">
      <c r="A6228" t="s">
        <v>7140</v>
      </c>
      <c r="B6228">
        <v>134</v>
      </c>
    </row>
    <row r="6229" spans="1:2" x14ac:dyDescent="0.25">
      <c r="A6229" t="s">
        <v>7141</v>
      </c>
      <c r="B6229">
        <v>77</v>
      </c>
    </row>
    <row r="6230" spans="1:2" x14ac:dyDescent="0.25">
      <c r="A6230" t="s">
        <v>7142</v>
      </c>
      <c r="B6230">
        <v>45</v>
      </c>
    </row>
    <row r="6231" spans="1:2" x14ac:dyDescent="0.25">
      <c r="A6231" t="s">
        <v>7143</v>
      </c>
      <c r="B6231">
        <v>3172</v>
      </c>
    </row>
    <row r="6232" spans="1:2" x14ac:dyDescent="0.25">
      <c r="A6232" t="s">
        <v>7144</v>
      </c>
      <c r="B6232">
        <v>2719</v>
      </c>
    </row>
    <row r="6233" spans="1:2" x14ac:dyDescent="0.25">
      <c r="A6233" t="s">
        <v>7145</v>
      </c>
      <c r="B6233">
        <v>158</v>
      </c>
    </row>
    <row r="6234" spans="1:2" x14ac:dyDescent="0.25">
      <c r="A6234" t="s">
        <v>7146</v>
      </c>
      <c r="B6234">
        <v>67</v>
      </c>
    </row>
    <row r="6235" spans="1:2" x14ac:dyDescent="0.25">
      <c r="A6235" t="s">
        <v>11059</v>
      </c>
      <c r="B6235">
        <v>-999</v>
      </c>
    </row>
    <row r="6236" spans="1:2" x14ac:dyDescent="0.25">
      <c r="A6236" t="s">
        <v>11060</v>
      </c>
      <c r="B6236">
        <v>-999</v>
      </c>
    </row>
    <row r="6237" spans="1:2" x14ac:dyDescent="0.25">
      <c r="A6237" t="s">
        <v>7147</v>
      </c>
      <c r="B6237">
        <v>186</v>
      </c>
    </row>
    <row r="6238" spans="1:2" x14ac:dyDescent="0.25">
      <c r="A6238" t="s">
        <v>7148</v>
      </c>
      <c r="B6238">
        <v>124</v>
      </c>
    </row>
    <row r="6239" spans="1:2" x14ac:dyDescent="0.25">
      <c r="A6239" t="s">
        <v>7149</v>
      </c>
      <c r="B6239">
        <v>148</v>
      </c>
    </row>
    <row r="6240" spans="1:2" x14ac:dyDescent="0.25">
      <c r="A6240" t="s">
        <v>7150</v>
      </c>
      <c r="B6240">
        <v>32</v>
      </c>
    </row>
    <row r="6241" spans="1:2" x14ac:dyDescent="0.25">
      <c r="A6241" t="s">
        <v>7151</v>
      </c>
      <c r="B6241">
        <v>304</v>
      </c>
    </row>
    <row r="6242" spans="1:2" x14ac:dyDescent="0.25">
      <c r="A6242" t="s">
        <v>7152</v>
      </c>
      <c r="B6242">
        <v>28787</v>
      </c>
    </row>
    <row r="6243" spans="1:2" x14ac:dyDescent="0.25">
      <c r="A6243" t="s">
        <v>7153</v>
      </c>
      <c r="B6243">
        <v>124</v>
      </c>
    </row>
    <row r="6244" spans="1:2" x14ac:dyDescent="0.25">
      <c r="A6244" t="s">
        <v>7154</v>
      </c>
      <c r="B6244">
        <v>20</v>
      </c>
    </row>
    <row r="6245" spans="1:2" x14ac:dyDescent="0.25">
      <c r="A6245" t="s">
        <v>7155</v>
      </c>
      <c r="B6245">
        <v>47</v>
      </c>
    </row>
    <row r="6246" spans="1:2" x14ac:dyDescent="0.25">
      <c r="A6246" t="s">
        <v>7156</v>
      </c>
      <c r="B6246">
        <v>56</v>
      </c>
    </row>
    <row r="6247" spans="1:2" x14ac:dyDescent="0.25">
      <c r="A6247" t="s">
        <v>7157</v>
      </c>
      <c r="B6247">
        <v>-999</v>
      </c>
    </row>
    <row r="6248" spans="1:2" x14ac:dyDescent="0.25">
      <c r="A6248" t="s">
        <v>7158</v>
      </c>
      <c r="B6248">
        <v>14</v>
      </c>
    </row>
    <row r="6249" spans="1:2" x14ac:dyDescent="0.25">
      <c r="A6249" t="s">
        <v>7159</v>
      </c>
      <c r="B6249">
        <v>228</v>
      </c>
    </row>
    <row r="6250" spans="1:2" x14ac:dyDescent="0.25">
      <c r="A6250" t="s">
        <v>7160</v>
      </c>
      <c r="B6250">
        <v>0</v>
      </c>
    </row>
    <row r="6251" spans="1:2" x14ac:dyDescent="0.25">
      <c r="A6251" t="s">
        <v>7161</v>
      </c>
      <c r="B6251">
        <v>2070</v>
      </c>
    </row>
    <row r="6252" spans="1:2" x14ac:dyDescent="0.25">
      <c r="A6252" t="s">
        <v>7162</v>
      </c>
      <c r="B6252">
        <v>1851</v>
      </c>
    </row>
    <row r="6253" spans="1:2" x14ac:dyDescent="0.25">
      <c r="A6253" t="s">
        <v>7163</v>
      </c>
      <c r="B6253">
        <v>33</v>
      </c>
    </row>
    <row r="6254" spans="1:2" x14ac:dyDescent="0.25">
      <c r="A6254" t="s">
        <v>7164</v>
      </c>
      <c r="B6254">
        <v>-999</v>
      </c>
    </row>
    <row r="6255" spans="1:2" x14ac:dyDescent="0.25">
      <c r="A6255" t="s">
        <v>7165</v>
      </c>
      <c r="B6255">
        <v>18</v>
      </c>
    </row>
    <row r="6256" spans="1:2" x14ac:dyDescent="0.25">
      <c r="A6256" t="s">
        <v>7166</v>
      </c>
      <c r="B6256">
        <v>163</v>
      </c>
    </row>
    <row r="6257" spans="1:2" x14ac:dyDescent="0.25">
      <c r="A6257" t="s">
        <v>7167</v>
      </c>
      <c r="B6257">
        <v>57</v>
      </c>
    </row>
    <row r="6258" spans="1:2" x14ac:dyDescent="0.25">
      <c r="A6258" t="s">
        <v>7168</v>
      </c>
      <c r="B6258">
        <v>39</v>
      </c>
    </row>
    <row r="6259" spans="1:2" x14ac:dyDescent="0.25">
      <c r="A6259" t="s">
        <v>7169</v>
      </c>
      <c r="B6259">
        <v>21</v>
      </c>
    </row>
    <row r="6260" spans="1:2" x14ac:dyDescent="0.25">
      <c r="A6260" t="s">
        <v>7170</v>
      </c>
      <c r="B6260">
        <v>18</v>
      </c>
    </row>
    <row r="6261" spans="1:2" x14ac:dyDescent="0.25">
      <c r="A6261" t="s">
        <v>7171</v>
      </c>
      <c r="B6261">
        <v>21</v>
      </c>
    </row>
    <row r="6262" spans="1:2" x14ac:dyDescent="0.25">
      <c r="A6262" t="s">
        <v>7172</v>
      </c>
      <c r="B6262">
        <v>-999</v>
      </c>
    </row>
    <row r="6263" spans="1:2" x14ac:dyDescent="0.25">
      <c r="A6263" t="s">
        <v>7173</v>
      </c>
      <c r="B6263">
        <v>32</v>
      </c>
    </row>
    <row r="6264" spans="1:2" x14ac:dyDescent="0.25">
      <c r="A6264" t="s">
        <v>7174</v>
      </c>
      <c r="B6264">
        <v>2</v>
      </c>
    </row>
    <row r="6265" spans="1:2" x14ac:dyDescent="0.25">
      <c r="A6265" t="s">
        <v>7175</v>
      </c>
      <c r="B6265">
        <v>90</v>
      </c>
    </row>
    <row r="6266" spans="1:2" x14ac:dyDescent="0.25">
      <c r="A6266" t="s">
        <v>7176</v>
      </c>
      <c r="B6266">
        <v>0</v>
      </c>
    </row>
    <row r="6267" spans="1:2" x14ac:dyDescent="0.25">
      <c r="A6267" t="s">
        <v>7177</v>
      </c>
      <c r="B6267">
        <v>3</v>
      </c>
    </row>
    <row r="6268" spans="1:2" x14ac:dyDescent="0.25">
      <c r="A6268" t="s">
        <v>7178</v>
      </c>
      <c r="B6268">
        <v>1</v>
      </c>
    </row>
    <row r="6269" spans="1:2" x14ac:dyDescent="0.25">
      <c r="A6269" t="s">
        <v>7179</v>
      </c>
      <c r="B6269">
        <v>128</v>
      </c>
    </row>
    <row r="6270" spans="1:2" x14ac:dyDescent="0.25">
      <c r="A6270" t="s">
        <v>7180</v>
      </c>
      <c r="B6270">
        <v>11</v>
      </c>
    </row>
    <row r="6271" spans="1:2" x14ac:dyDescent="0.25">
      <c r="A6271" t="s">
        <v>7181</v>
      </c>
      <c r="B6271">
        <v>24</v>
      </c>
    </row>
    <row r="6272" spans="1:2" x14ac:dyDescent="0.25">
      <c r="A6272" t="s">
        <v>7182</v>
      </c>
      <c r="B6272">
        <v>19</v>
      </c>
    </row>
    <row r="6273" spans="1:2" x14ac:dyDescent="0.25">
      <c r="A6273" t="s">
        <v>7183</v>
      </c>
      <c r="B6273">
        <v>45</v>
      </c>
    </row>
    <row r="6274" spans="1:2" x14ac:dyDescent="0.25">
      <c r="A6274" t="s">
        <v>7184</v>
      </c>
      <c r="B6274">
        <v>7</v>
      </c>
    </row>
    <row r="6275" spans="1:2" x14ac:dyDescent="0.25">
      <c r="A6275" t="s">
        <v>7185</v>
      </c>
      <c r="B6275">
        <v>620</v>
      </c>
    </row>
    <row r="6276" spans="1:2" x14ac:dyDescent="0.25">
      <c r="A6276" t="s">
        <v>7186</v>
      </c>
      <c r="B6276">
        <v>298</v>
      </c>
    </row>
    <row r="6277" spans="1:2" x14ac:dyDescent="0.25">
      <c r="A6277" t="s">
        <v>7187</v>
      </c>
      <c r="B6277">
        <v>50</v>
      </c>
    </row>
    <row r="6278" spans="1:2" x14ac:dyDescent="0.25">
      <c r="A6278" t="s">
        <v>7188</v>
      </c>
      <c r="B6278">
        <v>19</v>
      </c>
    </row>
    <row r="6279" spans="1:2" x14ac:dyDescent="0.25">
      <c r="A6279" t="s">
        <v>7189</v>
      </c>
      <c r="B6279">
        <v>0</v>
      </c>
    </row>
    <row r="6280" spans="1:2" x14ac:dyDescent="0.25">
      <c r="A6280" t="s">
        <v>7190</v>
      </c>
      <c r="B6280">
        <v>2</v>
      </c>
    </row>
    <row r="6281" spans="1:2" x14ac:dyDescent="0.25">
      <c r="A6281" t="s">
        <v>7191</v>
      </c>
      <c r="B6281">
        <v>12</v>
      </c>
    </row>
    <row r="6282" spans="1:2" x14ac:dyDescent="0.25">
      <c r="A6282" t="s">
        <v>7192</v>
      </c>
      <c r="B6282">
        <v>0</v>
      </c>
    </row>
    <row r="6283" spans="1:2" x14ac:dyDescent="0.25">
      <c r="A6283" t="s">
        <v>7193</v>
      </c>
      <c r="B6283">
        <v>2</v>
      </c>
    </row>
    <row r="6284" spans="1:2" x14ac:dyDescent="0.25">
      <c r="A6284" t="s">
        <v>7194</v>
      </c>
      <c r="B6284">
        <v>7</v>
      </c>
    </row>
    <row r="6285" spans="1:2" x14ac:dyDescent="0.25">
      <c r="A6285" t="s">
        <v>7195</v>
      </c>
      <c r="B6285">
        <v>0</v>
      </c>
    </row>
    <row r="6286" spans="1:2" x14ac:dyDescent="0.25">
      <c r="A6286" t="s">
        <v>7196</v>
      </c>
      <c r="B6286">
        <v>12</v>
      </c>
    </row>
    <row r="6287" spans="1:2" x14ac:dyDescent="0.25">
      <c r="A6287" t="s">
        <v>7197</v>
      </c>
      <c r="B6287">
        <v>0</v>
      </c>
    </row>
    <row r="6288" spans="1:2" x14ac:dyDescent="0.25">
      <c r="A6288" t="s">
        <v>7198</v>
      </c>
      <c r="B6288">
        <v>4</v>
      </c>
    </row>
    <row r="6289" spans="1:2" x14ac:dyDescent="0.25">
      <c r="A6289" t="s">
        <v>7199</v>
      </c>
      <c r="B6289">
        <v>0</v>
      </c>
    </row>
    <row r="6290" spans="1:2" x14ac:dyDescent="0.25">
      <c r="A6290" t="s">
        <v>7200</v>
      </c>
      <c r="B6290">
        <v>0</v>
      </c>
    </row>
    <row r="6291" spans="1:2" x14ac:dyDescent="0.25">
      <c r="A6291" t="s">
        <v>7201</v>
      </c>
      <c r="B6291">
        <v>0</v>
      </c>
    </row>
    <row r="6292" spans="1:2" x14ac:dyDescent="0.25">
      <c r="A6292" t="s">
        <v>7202</v>
      </c>
      <c r="B6292">
        <v>0</v>
      </c>
    </row>
    <row r="6293" spans="1:2" x14ac:dyDescent="0.25">
      <c r="A6293" t="s">
        <v>7203</v>
      </c>
      <c r="B6293">
        <v>0</v>
      </c>
    </row>
    <row r="6294" spans="1:2" x14ac:dyDescent="0.25">
      <c r="A6294" t="s">
        <v>7204</v>
      </c>
      <c r="B6294">
        <v>0</v>
      </c>
    </row>
    <row r="6295" spans="1:2" x14ac:dyDescent="0.25">
      <c r="A6295" t="s">
        <v>7205</v>
      </c>
      <c r="B6295">
        <v>4</v>
      </c>
    </row>
    <row r="6296" spans="1:2" x14ac:dyDescent="0.25">
      <c r="A6296" t="s">
        <v>7206</v>
      </c>
      <c r="B6296">
        <v>7</v>
      </c>
    </row>
    <row r="6297" spans="1:2" x14ac:dyDescent="0.25">
      <c r="A6297" t="s">
        <v>7207</v>
      </c>
      <c r="B6297">
        <v>50</v>
      </c>
    </row>
    <row r="6298" spans="1:2" x14ac:dyDescent="0.25">
      <c r="A6298" t="s">
        <v>7208</v>
      </c>
      <c r="B6298">
        <v>16</v>
      </c>
    </row>
    <row r="6299" spans="1:2" x14ac:dyDescent="0.25">
      <c r="A6299" t="s">
        <v>7209</v>
      </c>
      <c r="B6299">
        <v>15</v>
      </c>
    </row>
    <row r="6300" spans="1:2" x14ac:dyDescent="0.25">
      <c r="A6300" t="s">
        <v>7210</v>
      </c>
      <c r="B6300">
        <v>0</v>
      </c>
    </row>
    <row r="6301" spans="1:2" x14ac:dyDescent="0.25">
      <c r="A6301" t="s">
        <v>7211</v>
      </c>
      <c r="B6301">
        <v>1</v>
      </c>
    </row>
    <row r="6302" spans="1:2" x14ac:dyDescent="0.25">
      <c r="A6302" t="s">
        <v>7212</v>
      </c>
      <c r="B6302">
        <v>16</v>
      </c>
    </row>
    <row r="6303" spans="1:2" x14ac:dyDescent="0.25">
      <c r="A6303" t="s">
        <v>7213</v>
      </c>
      <c r="B6303">
        <v>-999</v>
      </c>
    </row>
    <row r="6304" spans="1:2" x14ac:dyDescent="0.25">
      <c r="A6304" t="s">
        <v>7214</v>
      </c>
      <c r="B6304">
        <v>-999</v>
      </c>
    </row>
    <row r="6305" spans="1:2" x14ac:dyDescent="0.25">
      <c r="A6305" t="s">
        <v>7215</v>
      </c>
      <c r="B6305">
        <v>-999</v>
      </c>
    </row>
    <row r="6306" spans="1:2" x14ac:dyDescent="0.25">
      <c r="A6306" t="s">
        <v>7216</v>
      </c>
      <c r="B6306">
        <v>8</v>
      </c>
    </row>
    <row r="6307" spans="1:2" x14ac:dyDescent="0.25">
      <c r="A6307" t="s">
        <v>7217</v>
      </c>
      <c r="B6307">
        <v>8</v>
      </c>
    </row>
    <row r="6308" spans="1:2" x14ac:dyDescent="0.25">
      <c r="A6308" t="s">
        <v>7218</v>
      </c>
      <c r="B6308">
        <v>0</v>
      </c>
    </row>
    <row r="6309" spans="1:2" x14ac:dyDescent="0.25">
      <c r="A6309" t="s">
        <v>7219</v>
      </c>
      <c r="B6309">
        <v>0</v>
      </c>
    </row>
    <row r="6310" spans="1:2" x14ac:dyDescent="0.25">
      <c r="A6310" t="s">
        <v>11061</v>
      </c>
      <c r="B6310">
        <v>-999</v>
      </c>
    </row>
    <row r="6311" spans="1:2" x14ac:dyDescent="0.25">
      <c r="A6311" t="s">
        <v>7220</v>
      </c>
      <c r="B6311">
        <v>4056</v>
      </c>
    </row>
    <row r="6312" spans="1:2" x14ac:dyDescent="0.25">
      <c r="A6312" t="s">
        <v>7221</v>
      </c>
      <c r="B6312">
        <v>1202</v>
      </c>
    </row>
    <row r="6313" spans="1:2" x14ac:dyDescent="0.25">
      <c r="A6313" t="s">
        <v>7222</v>
      </c>
      <c r="B6313">
        <v>-999</v>
      </c>
    </row>
    <row r="6314" spans="1:2" x14ac:dyDescent="0.25">
      <c r="A6314" t="s">
        <v>7223</v>
      </c>
      <c r="B6314">
        <v>134</v>
      </c>
    </row>
    <row r="6315" spans="1:2" x14ac:dyDescent="0.25">
      <c r="A6315" t="s">
        <v>7224</v>
      </c>
      <c r="B6315">
        <v>142</v>
      </c>
    </row>
    <row r="6316" spans="1:2" x14ac:dyDescent="0.25">
      <c r="A6316" t="s">
        <v>7225</v>
      </c>
      <c r="B6316">
        <v>5</v>
      </c>
    </row>
    <row r="6317" spans="1:2" x14ac:dyDescent="0.25">
      <c r="A6317" t="s">
        <v>7226</v>
      </c>
      <c r="B6317">
        <v>1</v>
      </c>
    </row>
    <row r="6318" spans="1:2" x14ac:dyDescent="0.25">
      <c r="A6318" t="s">
        <v>7227</v>
      </c>
      <c r="B6318">
        <v>409</v>
      </c>
    </row>
    <row r="6319" spans="1:2" x14ac:dyDescent="0.25">
      <c r="A6319" t="s">
        <v>7228</v>
      </c>
      <c r="B6319">
        <v>335</v>
      </c>
    </row>
    <row r="6320" spans="1:2" x14ac:dyDescent="0.25">
      <c r="A6320" t="s">
        <v>7229</v>
      </c>
      <c r="B6320">
        <v>27</v>
      </c>
    </row>
    <row r="6321" spans="1:2" x14ac:dyDescent="0.25">
      <c r="A6321" t="s">
        <v>7230</v>
      </c>
      <c r="B6321">
        <v>1815</v>
      </c>
    </row>
    <row r="6322" spans="1:2" x14ac:dyDescent="0.25">
      <c r="A6322" t="s">
        <v>7231</v>
      </c>
      <c r="B6322">
        <v>37</v>
      </c>
    </row>
    <row r="6323" spans="1:2" x14ac:dyDescent="0.25">
      <c r="A6323" t="s">
        <v>7232</v>
      </c>
      <c r="B6323">
        <v>37</v>
      </c>
    </row>
    <row r="6324" spans="1:2" x14ac:dyDescent="0.25">
      <c r="A6324" t="s">
        <v>7233</v>
      </c>
      <c r="B6324">
        <v>215</v>
      </c>
    </row>
    <row r="6325" spans="1:2" x14ac:dyDescent="0.25">
      <c r="A6325" t="s">
        <v>7234</v>
      </c>
      <c r="B6325">
        <v>0</v>
      </c>
    </row>
    <row r="6326" spans="1:2" x14ac:dyDescent="0.25">
      <c r="A6326" t="s">
        <v>7235</v>
      </c>
      <c r="B6326">
        <v>20</v>
      </c>
    </row>
    <row r="6327" spans="1:2" x14ac:dyDescent="0.25">
      <c r="A6327" t="s">
        <v>7236</v>
      </c>
      <c r="B6327">
        <v>0</v>
      </c>
    </row>
    <row r="6328" spans="1:2" x14ac:dyDescent="0.25">
      <c r="A6328" t="s">
        <v>7237</v>
      </c>
      <c r="B6328">
        <v>54</v>
      </c>
    </row>
    <row r="6329" spans="1:2" x14ac:dyDescent="0.25">
      <c r="A6329" t="s">
        <v>7238</v>
      </c>
      <c r="B6329">
        <v>0</v>
      </c>
    </row>
    <row r="6330" spans="1:2" x14ac:dyDescent="0.25">
      <c r="A6330" t="s">
        <v>7239</v>
      </c>
      <c r="B6330">
        <v>744</v>
      </c>
    </row>
    <row r="6331" spans="1:2" x14ac:dyDescent="0.25">
      <c r="A6331" t="s">
        <v>7240</v>
      </c>
      <c r="B6331">
        <v>81</v>
      </c>
    </row>
    <row r="6332" spans="1:2" x14ac:dyDescent="0.25">
      <c r="A6332" t="s">
        <v>7241</v>
      </c>
      <c r="B6332">
        <v>4056</v>
      </c>
    </row>
    <row r="6333" spans="1:2" x14ac:dyDescent="0.25">
      <c r="A6333" t="s">
        <v>7242</v>
      </c>
      <c r="B6333">
        <v>-999</v>
      </c>
    </row>
    <row r="6334" spans="1:2" x14ac:dyDescent="0.25">
      <c r="A6334" t="s">
        <v>7243</v>
      </c>
      <c r="B6334">
        <v>-999</v>
      </c>
    </row>
    <row r="6335" spans="1:2" x14ac:dyDescent="0.25">
      <c r="A6335" t="s">
        <v>7244</v>
      </c>
      <c r="B6335">
        <v>2268</v>
      </c>
    </row>
    <row r="6336" spans="1:2" x14ac:dyDescent="0.25">
      <c r="A6336" t="s">
        <v>7245</v>
      </c>
      <c r="B6336">
        <v>80</v>
      </c>
    </row>
    <row r="6337" spans="1:2" x14ac:dyDescent="0.25">
      <c r="A6337" t="s">
        <v>7246</v>
      </c>
      <c r="B6337">
        <v>1066</v>
      </c>
    </row>
    <row r="6338" spans="1:2" x14ac:dyDescent="0.25">
      <c r="A6338" t="s">
        <v>7247</v>
      </c>
      <c r="B6338">
        <v>1122</v>
      </c>
    </row>
    <row r="6339" spans="1:2" x14ac:dyDescent="0.25">
      <c r="A6339" t="s">
        <v>7248</v>
      </c>
      <c r="B6339">
        <v>2268</v>
      </c>
    </row>
    <row r="6340" spans="1:2" x14ac:dyDescent="0.25">
      <c r="A6340" t="s">
        <v>7249</v>
      </c>
      <c r="B6340">
        <v>2203</v>
      </c>
    </row>
    <row r="6341" spans="1:2" x14ac:dyDescent="0.25">
      <c r="A6341" t="s">
        <v>7250</v>
      </c>
      <c r="B6341">
        <v>-999</v>
      </c>
    </row>
    <row r="6342" spans="1:2" x14ac:dyDescent="0.25">
      <c r="A6342" t="s">
        <v>7251</v>
      </c>
      <c r="B6342">
        <v>-999</v>
      </c>
    </row>
    <row r="6343" spans="1:2" x14ac:dyDescent="0.25">
      <c r="A6343" t="s">
        <v>7252</v>
      </c>
      <c r="B6343">
        <v>-999</v>
      </c>
    </row>
    <row r="6344" spans="1:2" x14ac:dyDescent="0.25">
      <c r="A6344" t="s">
        <v>7253</v>
      </c>
      <c r="B6344">
        <v>-999</v>
      </c>
    </row>
    <row r="6345" spans="1:2" x14ac:dyDescent="0.25">
      <c r="A6345" t="s">
        <v>7254</v>
      </c>
      <c r="B6345">
        <v>0</v>
      </c>
    </row>
    <row r="6346" spans="1:2" x14ac:dyDescent="0.25">
      <c r="A6346" t="s">
        <v>7255</v>
      </c>
      <c r="B6346">
        <v>-999</v>
      </c>
    </row>
    <row r="6347" spans="1:2" x14ac:dyDescent="0.25">
      <c r="A6347" t="s">
        <v>7256</v>
      </c>
      <c r="B6347">
        <v>-999</v>
      </c>
    </row>
    <row r="6348" spans="1:2" x14ac:dyDescent="0.25">
      <c r="A6348" t="s">
        <v>7257</v>
      </c>
      <c r="B6348">
        <v>-999</v>
      </c>
    </row>
    <row r="6349" spans="1:2" x14ac:dyDescent="0.25">
      <c r="A6349" t="s">
        <v>7258</v>
      </c>
      <c r="B6349">
        <v>49</v>
      </c>
    </row>
    <row r="6350" spans="1:2" x14ac:dyDescent="0.25">
      <c r="A6350" t="s">
        <v>7259</v>
      </c>
      <c r="B6350">
        <v>4</v>
      </c>
    </row>
    <row r="6351" spans="1:2" x14ac:dyDescent="0.25">
      <c r="A6351" t="s">
        <v>7260</v>
      </c>
      <c r="B6351">
        <v>25</v>
      </c>
    </row>
    <row r="6352" spans="1:2" x14ac:dyDescent="0.25">
      <c r="A6352" t="s">
        <v>7261</v>
      </c>
      <c r="B6352">
        <v>20</v>
      </c>
    </row>
    <row r="6353" spans="1:2" x14ac:dyDescent="0.25">
      <c r="A6353" t="s">
        <v>7262</v>
      </c>
      <c r="B6353">
        <v>49</v>
      </c>
    </row>
    <row r="6354" spans="1:2" x14ac:dyDescent="0.25">
      <c r="A6354" t="s">
        <v>7263</v>
      </c>
      <c r="B6354">
        <v>301</v>
      </c>
    </row>
    <row r="6355" spans="1:2" x14ac:dyDescent="0.25">
      <c r="A6355" t="s">
        <v>7264</v>
      </c>
      <c r="B6355">
        <v>93</v>
      </c>
    </row>
    <row r="6356" spans="1:2" x14ac:dyDescent="0.25">
      <c r="A6356" t="s">
        <v>11062</v>
      </c>
      <c r="B6356">
        <v>-999</v>
      </c>
    </row>
    <row r="6357" spans="1:2" x14ac:dyDescent="0.25">
      <c r="A6357" t="s">
        <v>7265</v>
      </c>
      <c r="B6357">
        <v>693</v>
      </c>
    </row>
    <row r="6358" spans="1:2" x14ac:dyDescent="0.25">
      <c r="A6358" t="s">
        <v>7266</v>
      </c>
      <c r="B6358">
        <v>105</v>
      </c>
    </row>
    <row r="6359" spans="1:2" x14ac:dyDescent="0.25">
      <c r="A6359" t="s">
        <v>7267</v>
      </c>
      <c r="B6359">
        <v>342</v>
      </c>
    </row>
    <row r="6360" spans="1:2" x14ac:dyDescent="0.25">
      <c r="A6360" t="s">
        <v>7268</v>
      </c>
      <c r="B6360">
        <v>246</v>
      </c>
    </row>
    <row r="6361" spans="1:2" x14ac:dyDescent="0.25">
      <c r="A6361" t="s">
        <v>7269</v>
      </c>
      <c r="B6361">
        <v>-999</v>
      </c>
    </row>
    <row r="6362" spans="1:2" x14ac:dyDescent="0.25">
      <c r="A6362" t="s">
        <v>7270</v>
      </c>
      <c r="B6362">
        <v>693</v>
      </c>
    </row>
    <row r="6363" spans="1:2" x14ac:dyDescent="0.25">
      <c r="A6363" t="s">
        <v>7271</v>
      </c>
      <c r="B6363">
        <v>83</v>
      </c>
    </row>
    <row r="6364" spans="1:2" x14ac:dyDescent="0.25">
      <c r="A6364" t="s">
        <v>7272</v>
      </c>
      <c r="B6364">
        <v>317</v>
      </c>
    </row>
    <row r="6365" spans="1:2" x14ac:dyDescent="0.25">
      <c r="A6365" t="s">
        <v>7273</v>
      </c>
      <c r="B6365">
        <v>78</v>
      </c>
    </row>
    <row r="6366" spans="1:2" x14ac:dyDescent="0.25">
      <c r="A6366" t="s">
        <v>7274</v>
      </c>
      <c r="B6366">
        <v>-999</v>
      </c>
    </row>
    <row r="6367" spans="1:2" x14ac:dyDescent="0.25">
      <c r="A6367" t="s">
        <v>7275</v>
      </c>
      <c r="B6367">
        <v>478</v>
      </c>
    </row>
    <row r="6368" spans="1:2" x14ac:dyDescent="0.25">
      <c r="A6368" t="s">
        <v>7276</v>
      </c>
      <c r="B6368">
        <v>-999</v>
      </c>
    </row>
    <row r="6369" spans="1:2" x14ac:dyDescent="0.25">
      <c r="A6369" t="s">
        <v>7277</v>
      </c>
      <c r="B6369">
        <v>729</v>
      </c>
    </row>
    <row r="6370" spans="1:2" x14ac:dyDescent="0.25">
      <c r="A6370" t="s">
        <v>7278</v>
      </c>
      <c r="B6370">
        <v>285</v>
      </c>
    </row>
    <row r="6371" spans="1:2" x14ac:dyDescent="0.25">
      <c r="A6371" t="s">
        <v>7279</v>
      </c>
      <c r="B6371">
        <v>78</v>
      </c>
    </row>
    <row r="6372" spans="1:2" x14ac:dyDescent="0.25">
      <c r="A6372" t="s">
        <v>7280</v>
      </c>
      <c r="B6372">
        <v>3</v>
      </c>
    </row>
    <row r="6373" spans="1:2" x14ac:dyDescent="0.25">
      <c r="A6373" t="s">
        <v>7281</v>
      </c>
      <c r="B6373">
        <v>9</v>
      </c>
    </row>
    <row r="6374" spans="1:2" x14ac:dyDescent="0.25">
      <c r="A6374" t="s">
        <v>7282</v>
      </c>
      <c r="B6374">
        <v>12</v>
      </c>
    </row>
    <row r="6375" spans="1:2" x14ac:dyDescent="0.25">
      <c r="A6375" t="s">
        <v>7283</v>
      </c>
      <c r="B6375">
        <v>11</v>
      </c>
    </row>
    <row r="6376" spans="1:2" x14ac:dyDescent="0.25">
      <c r="A6376" t="s">
        <v>7284</v>
      </c>
      <c r="B6376">
        <v>1</v>
      </c>
    </row>
    <row r="6377" spans="1:2" x14ac:dyDescent="0.25">
      <c r="A6377" t="s">
        <v>7285</v>
      </c>
      <c r="B6377">
        <v>36</v>
      </c>
    </row>
    <row r="6378" spans="1:2" x14ac:dyDescent="0.25">
      <c r="A6378" t="s">
        <v>7286</v>
      </c>
      <c r="B6378">
        <v>0</v>
      </c>
    </row>
    <row r="6379" spans="1:2" x14ac:dyDescent="0.25">
      <c r="A6379" t="s">
        <v>7287</v>
      </c>
      <c r="B6379">
        <v>0</v>
      </c>
    </row>
    <row r="6380" spans="1:2" x14ac:dyDescent="0.25">
      <c r="A6380" t="s">
        <v>7288</v>
      </c>
      <c r="B6380">
        <v>0</v>
      </c>
    </row>
    <row r="6381" spans="1:2" x14ac:dyDescent="0.25">
      <c r="A6381" t="s">
        <v>7289</v>
      </c>
      <c r="B6381">
        <v>0</v>
      </c>
    </row>
    <row r="6382" spans="1:2" x14ac:dyDescent="0.25">
      <c r="A6382" t="s">
        <v>7290</v>
      </c>
      <c r="B6382">
        <v>0</v>
      </c>
    </row>
    <row r="6383" spans="1:2" x14ac:dyDescent="0.25">
      <c r="A6383" t="s">
        <v>7291</v>
      </c>
      <c r="B6383">
        <v>0</v>
      </c>
    </row>
    <row r="6384" spans="1:2" x14ac:dyDescent="0.25">
      <c r="A6384" t="s">
        <v>7292</v>
      </c>
      <c r="B6384">
        <v>0</v>
      </c>
    </row>
    <row r="6385" spans="1:2" x14ac:dyDescent="0.25">
      <c r="A6385" t="s">
        <v>7293</v>
      </c>
      <c r="B6385">
        <v>0</v>
      </c>
    </row>
    <row r="6386" spans="1:2" x14ac:dyDescent="0.25">
      <c r="A6386" t="s">
        <v>7294</v>
      </c>
      <c r="B6386">
        <v>0</v>
      </c>
    </row>
    <row r="6387" spans="1:2" x14ac:dyDescent="0.25">
      <c r="A6387" t="s">
        <v>7295</v>
      </c>
      <c r="B6387">
        <v>1</v>
      </c>
    </row>
    <row r="6388" spans="1:2" x14ac:dyDescent="0.25">
      <c r="A6388" t="s">
        <v>7296</v>
      </c>
      <c r="B6388">
        <v>0</v>
      </c>
    </row>
    <row r="6389" spans="1:2" x14ac:dyDescent="0.25">
      <c r="A6389" t="s">
        <v>7297</v>
      </c>
      <c r="B6389">
        <v>1</v>
      </c>
    </row>
    <row r="6390" spans="1:2" x14ac:dyDescent="0.25">
      <c r="A6390" t="s">
        <v>7298</v>
      </c>
      <c r="B6390">
        <v>2</v>
      </c>
    </row>
    <row r="6391" spans="1:2" x14ac:dyDescent="0.25">
      <c r="A6391" t="s">
        <v>7299</v>
      </c>
      <c r="B6391">
        <v>5</v>
      </c>
    </row>
    <row r="6392" spans="1:2" x14ac:dyDescent="0.25">
      <c r="A6392" t="s">
        <v>7300</v>
      </c>
      <c r="B6392">
        <v>6</v>
      </c>
    </row>
    <row r="6393" spans="1:2" x14ac:dyDescent="0.25">
      <c r="A6393" t="s">
        <v>7301</v>
      </c>
      <c r="B6393">
        <v>19</v>
      </c>
    </row>
    <row r="6394" spans="1:2" x14ac:dyDescent="0.25">
      <c r="A6394" t="s">
        <v>7302</v>
      </c>
      <c r="B6394">
        <v>2</v>
      </c>
    </row>
    <row r="6395" spans="1:2" x14ac:dyDescent="0.25">
      <c r="A6395" t="s">
        <v>7303</v>
      </c>
      <c r="B6395">
        <v>34</v>
      </c>
    </row>
    <row r="6396" spans="1:2" x14ac:dyDescent="0.25">
      <c r="A6396" t="s">
        <v>7304</v>
      </c>
      <c r="B6396">
        <v>0</v>
      </c>
    </row>
    <row r="6397" spans="1:2" x14ac:dyDescent="0.25">
      <c r="A6397" t="s">
        <v>7305</v>
      </c>
      <c r="B6397">
        <v>0</v>
      </c>
    </row>
    <row r="6398" spans="1:2" x14ac:dyDescent="0.25">
      <c r="A6398" t="s">
        <v>7306</v>
      </c>
      <c r="B6398">
        <v>0</v>
      </c>
    </row>
    <row r="6399" spans="1:2" x14ac:dyDescent="0.25">
      <c r="A6399" t="s">
        <v>7307</v>
      </c>
      <c r="B6399">
        <v>0</v>
      </c>
    </row>
    <row r="6400" spans="1:2" x14ac:dyDescent="0.25">
      <c r="A6400" t="s">
        <v>7308</v>
      </c>
      <c r="B6400">
        <v>0</v>
      </c>
    </row>
    <row r="6401" spans="1:2" x14ac:dyDescent="0.25">
      <c r="A6401" t="s">
        <v>7309</v>
      </c>
      <c r="B6401">
        <v>0</v>
      </c>
    </row>
    <row r="6402" spans="1:2" x14ac:dyDescent="0.25">
      <c r="A6402" t="s">
        <v>7310</v>
      </c>
      <c r="B6402">
        <v>0</v>
      </c>
    </row>
    <row r="6403" spans="1:2" x14ac:dyDescent="0.25">
      <c r="A6403" t="s">
        <v>7311</v>
      </c>
      <c r="B6403">
        <v>0</v>
      </c>
    </row>
    <row r="6404" spans="1:2" x14ac:dyDescent="0.25">
      <c r="A6404" t="s">
        <v>7312</v>
      </c>
      <c r="B6404">
        <v>0</v>
      </c>
    </row>
    <row r="6405" spans="1:2" x14ac:dyDescent="0.25">
      <c r="A6405" t="s">
        <v>7313</v>
      </c>
      <c r="B6405">
        <v>0</v>
      </c>
    </row>
    <row r="6406" spans="1:2" x14ac:dyDescent="0.25">
      <c r="A6406" t="s">
        <v>7314</v>
      </c>
      <c r="B6406">
        <v>0</v>
      </c>
    </row>
    <row r="6407" spans="1:2" x14ac:dyDescent="0.25">
      <c r="A6407" t="s">
        <v>7315</v>
      </c>
      <c r="B6407">
        <v>0</v>
      </c>
    </row>
    <row r="6408" spans="1:2" x14ac:dyDescent="0.25">
      <c r="A6408" t="s">
        <v>7316</v>
      </c>
      <c r="B6408">
        <v>0</v>
      </c>
    </row>
    <row r="6409" spans="1:2" x14ac:dyDescent="0.25">
      <c r="A6409" t="s">
        <v>7317</v>
      </c>
      <c r="B6409">
        <v>0</v>
      </c>
    </row>
    <row r="6410" spans="1:2" x14ac:dyDescent="0.25">
      <c r="A6410" t="s">
        <v>7318</v>
      </c>
      <c r="B6410">
        <v>0</v>
      </c>
    </row>
    <row r="6411" spans="1:2" x14ac:dyDescent="0.25">
      <c r="A6411" t="s">
        <v>7319</v>
      </c>
      <c r="B6411">
        <v>0</v>
      </c>
    </row>
    <row r="6412" spans="1:2" x14ac:dyDescent="0.25">
      <c r="A6412" t="s">
        <v>7320</v>
      </c>
      <c r="B6412">
        <v>0</v>
      </c>
    </row>
    <row r="6413" spans="1:2" x14ac:dyDescent="0.25">
      <c r="A6413" t="s">
        <v>7321</v>
      </c>
      <c r="B6413">
        <v>0</v>
      </c>
    </row>
    <row r="6414" spans="1:2" x14ac:dyDescent="0.25">
      <c r="A6414" t="s">
        <v>7322</v>
      </c>
      <c r="B6414">
        <v>0</v>
      </c>
    </row>
    <row r="6415" spans="1:2" x14ac:dyDescent="0.25">
      <c r="A6415" t="s">
        <v>7323</v>
      </c>
      <c r="B6415">
        <v>0</v>
      </c>
    </row>
    <row r="6416" spans="1:2" x14ac:dyDescent="0.25">
      <c r="A6416" t="s">
        <v>7324</v>
      </c>
      <c r="B6416">
        <v>0</v>
      </c>
    </row>
    <row r="6417" spans="1:2" x14ac:dyDescent="0.25">
      <c r="A6417" t="s">
        <v>7325</v>
      </c>
      <c r="B6417">
        <v>1</v>
      </c>
    </row>
    <row r="6418" spans="1:2" x14ac:dyDescent="0.25">
      <c r="A6418" t="s">
        <v>7326</v>
      </c>
      <c r="B6418">
        <v>0</v>
      </c>
    </row>
    <row r="6419" spans="1:2" x14ac:dyDescent="0.25">
      <c r="A6419" t="s">
        <v>7327</v>
      </c>
      <c r="B6419">
        <v>1</v>
      </c>
    </row>
    <row r="6420" spans="1:2" x14ac:dyDescent="0.25">
      <c r="A6420" t="s">
        <v>7328</v>
      </c>
      <c r="B6420">
        <v>0</v>
      </c>
    </row>
    <row r="6421" spans="1:2" x14ac:dyDescent="0.25">
      <c r="A6421" t="s">
        <v>7329</v>
      </c>
      <c r="B6421">
        <v>0</v>
      </c>
    </row>
    <row r="6422" spans="1:2" x14ac:dyDescent="0.25">
      <c r="A6422" t="s">
        <v>7330</v>
      </c>
      <c r="B6422">
        <v>0</v>
      </c>
    </row>
    <row r="6423" spans="1:2" x14ac:dyDescent="0.25">
      <c r="A6423" t="s">
        <v>7331</v>
      </c>
      <c r="B6423">
        <v>0</v>
      </c>
    </row>
    <row r="6424" spans="1:2" x14ac:dyDescent="0.25">
      <c r="A6424" t="s">
        <v>7332</v>
      </c>
      <c r="B6424">
        <v>0</v>
      </c>
    </row>
    <row r="6425" spans="1:2" x14ac:dyDescent="0.25">
      <c r="A6425" t="s">
        <v>7333</v>
      </c>
      <c r="B6425">
        <v>0</v>
      </c>
    </row>
    <row r="6426" spans="1:2" x14ac:dyDescent="0.25">
      <c r="A6426" t="s">
        <v>7334</v>
      </c>
      <c r="B6426">
        <v>5</v>
      </c>
    </row>
    <row r="6427" spans="1:2" x14ac:dyDescent="0.25">
      <c r="A6427" t="s">
        <v>7335</v>
      </c>
      <c r="B6427">
        <v>14</v>
      </c>
    </row>
    <row r="6428" spans="1:2" x14ac:dyDescent="0.25">
      <c r="A6428" t="s">
        <v>7336</v>
      </c>
      <c r="B6428">
        <v>18</v>
      </c>
    </row>
    <row r="6429" spans="1:2" x14ac:dyDescent="0.25">
      <c r="A6429" t="s">
        <v>7337</v>
      </c>
      <c r="B6429">
        <v>32</v>
      </c>
    </row>
    <row r="6430" spans="1:2" x14ac:dyDescent="0.25">
      <c r="A6430" t="s">
        <v>7338</v>
      </c>
      <c r="B6430">
        <v>3</v>
      </c>
    </row>
    <row r="6431" spans="1:2" x14ac:dyDescent="0.25">
      <c r="A6431" t="s">
        <v>7339</v>
      </c>
      <c r="B6431">
        <v>72</v>
      </c>
    </row>
    <row r="6432" spans="1:2" x14ac:dyDescent="0.25">
      <c r="A6432" t="s">
        <v>7340</v>
      </c>
      <c r="B6432">
        <v>6</v>
      </c>
    </row>
    <row r="6433" spans="1:2" x14ac:dyDescent="0.25">
      <c r="A6433" t="s">
        <v>7341</v>
      </c>
      <c r="B6433">
        <v>0</v>
      </c>
    </row>
    <row r="6434" spans="1:2" x14ac:dyDescent="0.25">
      <c r="A6434" t="s">
        <v>7342</v>
      </c>
      <c r="B6434">
        <v>9</v>
      </c>
    </row>
    <row r="6435" spans="1:2" x14ac:dyDescent="0.25">
      <c r="A6435" t="s">
        <v>7343</v>
      </c>
      <c r="B6435">
        <v>63</v>
      </c>
    </row>
    <row r="6436" spans="1:2" x14ac:dyDescent="0.25">
      <c r="A6436" t="s">
        <v>7344</v>
      </c>
      <c r="B6436">
        <v>45</v>
      </c>
    </row>
    <row r="6437" spans="1:2" x14ac:dyDescent="0.25">
      <c r="A6437" t="s">
        <v>7345</v>
      </c>
      <c r="B6437">
        <v>71</v>
      </c>
    </row>
    <row r="6438" spans="1:2" x14ac:dyDescent="0.25">
      <c r="A6438" t="s">
        <v>7346</v>
      </c>
      <c r="B6438">
        <v>68</v>
      </c>
    </row>
    <row r="6439" spans="1:2" x14ac:dyDescent="0.25">
      <c r="A6439" t="s">
        <v>7347</v>
      </c>
      <c r="B6439">
        <v>1313</v>
      </c>
    </row>
    <row r="6440" spans="1:2" x14ac:dyDescent="0.25">
      <c r="A6440" t="s">
        <v>7348</v>
      </c>
      <c r="B6440">
        <v>797</v>
      </c>
    </row>
    <row r="6441" spans="1:2" x14ac:dyDescent="0.25">
      <c r="A6441" t="s">
        <v>7349</v>
      </c>
      <c r="B6441">
        <v>89</v>
      </c>
    </row>
    <row r="6442" spans="1:2" x14ac:dyDescent="0.25">
      <c r="A6442" t="s">
        <v>7350</v>
      </c>
      <c r="B6442">
        <v>42</v>
      </c>
    </row>
    <row r="6443" spans="1:2" x14ac:dyDescent="0.25">
      <c r="A6443" t="s">
        <v>11063</v>
      </c>
      <c r="B6443">
        <v>-999</v>
      </c>
    </row>
    <row r="6444" spans="1:2" x14ac:dyDescent="0.25">
      <c r="A6444" t="s">
        <v>11064</v>
      </c>
      <c r="B6444">
        <v>-999</v>
      </c>
    </row>
    <row r="6445" spans="1:2" x14ac:dyDescent="0.25">
      <c r="A6445" t="s">
        <v>7351</v>
      </c>
      <c r="B6445">
        <v>-999</v>
      </c>
    </row>
    <row r="6446" spans="1:2" x14ac:dyDescent="0.25">
      <c r="A6446" t="s">
        <v>7352</v>
      </c>
      <c r="B6446">
        <v>-999</v>
      </c>
    </row>
    <row r="6447" spans="1:2" x14ac:dyDescent="0.25">
      <c r="A6447" t="s">
        <v>7353</v>
      </c>
      <c r="B6447">
        <v>-999</v>
      </c>
    </row>
    <row r="6448" spans="1:2" x14ac:dyDescent="0.25">
      <c r="A6448" t="s">
        <v>7354</v>
      </c>
      <c r="B6448">
        <v>-999</v>
      </c>
    </row>
    <row r="6449" spans="1:2" x14ac:dyDescent="0.25">
      <c r="A6449" t="s">
        <v>7355</v>
      </c>
      <c r="B6449">
        <v>-999</v>
      </c>
    </row>
    <row r="6450" spans="1:2" x14ac:dyDescent="0.25">
      <c r="A6450" t="s">
        <v>7356</v>
      </c>
      <c r="B6450">
        <v>13147</v>
      </c>
    </row>
    <row r="6451" spans="1:2" x14ac:dyDescent="0.25">
      <c r="A6451" t="s">
        <v>7357</v>
      </c>
      <c r="B6451">
        <v>56</v>
      </c>
    </row>
    <row r="6452" spans="1:2" x14ac:dyDescent="0.25">
      <c r="A6452" t="s">
        <v>7358</v>
      </c>
      <c r="B6452">
        <v>4</v>
      </c>
    </row>
    <row r="6453" spans="1:2" x14ac:dyDescent="0.25">
      <c r="A6453" t="s">
        <v>7359</v>
      </c>
      <c r="B6453">
        <v>32</v>
      </c>
    </row>
    <row r="6454" spans="1:2" x14ac:dyDescent="0.25">
      <c r="A6454" t="s">
        <v>7360</v>
      </c>
      <c r="B6454">
        <v>34</v>
      </c>
    </row>
    <row r="6455" spans="1:2" x14ac:dyDescent="0.25">
      <c r="A6455" t="s">
        <v>7361</v>
      </c>
      <c r="B6455">
        <v>-999</v>
      </c>
    </row>
    <row r="6456" spans="1:2" x14ac:dyDescent="0.25">
      <c r="A6456" t="s">
        <v>7362</v>
      </c>
      <c r="B6456">
        <v>23</v>
      </c>
    </row>
    <row r="6457" spans="1:2" x14ac:dyDescent="0.25">
      <c r="A6457" t="s">
        <v>7363</v>
      </c>
      <c r="B6457">
        <v>100</v>
      </c>
    </row>
    <row r="6458" spans="1:2" x14ac:dyDescent="0.25">
      <c r="A6458" t="s">
        <v>7364</v>
      </c>
      <c r="B6458">
        <v>1</v>
      </c>
    </row>
    <row r="6459" spans="1:2" x14ac:dyDescent="0.25">
      <c r="A6459" t="s">
        <v>7365</v>
      </c>
      <c r="B6459">
        <v>941</v>
      </c>
    </row>
    <row r="6460" spans="1:2" x14ac:dyDescent="0.25">
      <c r="A6460" t="s">
        <v>7366</v>
      </c>
      <c r="B6460">
        <v>663</v>
      </c>
    </row>
    <row r="6461" spans="1:2" x14ac:dyDescent="0.25">
      <c r="A6461" t="s">
        <v>7367</v>
      </c>
      <c r="B6461">
        <v>12</v>
      </c>
    </row>
    <row r="6462" spans="1:2" x14ac:dyDescent="0.25">
      <c r="A6462" t="s">
        <v>7368</v>
      </c>
      <c r="B6462">
        <v>12</v>
      </c>
    </row>
    <row r="6463" spans="1:2" x14ac:dyDescent="0.25">
      <c r="A6463" t="s">
        <v>7369</v>
      </c>
      <c r="B6463">
        <v>8</v>
      </c>
    </row>
    <row r="6464" spans="1:2" x14ac:dyDescent="0.25">
      <c r="A6464" t="s">
        <v>7370</v>
      </c>
      <c r="B6464">
        <v>54</v>
      </c>
    </row>
    <row r="6465" spans="1:2" x14ac:dyDescent="0.25">
      <c r="A6465" t="s">
        <v>7371</v>
      </c>
      <c r="B6465">
        <v>18</v>
      </c>
    </row>
    <row r="6466" spans="1:2" x14ac:dyDescent="0.25">
      <c r="A6466" t="s">
        <v>7372</v>
      </c>
      <c r="B6466">
        <v>8</v>
      </c>
    </row>
    <row r="6467" spans="1:2" x14ac:dyDescent="0.25">
      <c r="A6467" t="s">
        <v>7373</v>
      </c>
      <c r="B6467">
        <v>6</v>
      </c>
    </row>
    <row r="6468" spans="1:2" x14ac:dyDescent="0.25">
      <c r="A6468" t="s">
        <v>7374</v>
      </c>
      <c r="B6468">
        <v>2</v>
      </c>
    </row>
    <row r="6469" spans="1:2" x14ac:dyDescent="0.25">
      <c r="A6469" t="s">
        <v>7375</v>
      </c>
      <c r="B6469">
        <v>5</v>
      </c>
    </row>
    <row r="6470" spans="1:2" x14ac:dyDescent="0.25">
      <c r="A6470" t="s">
        <v>7376</v>
      </c>
      <c r="B6470">
        <v>11</v>
      </c>
    </row>
    <row r="6471" spans="1:2" x14ac:dyDescent="0.25">
      <c r="A6471" t="s">
        <v>7377</v>
      </c>
      <c r="B6471">
        <v>9</v>
      </c>
    </row>
    <row r="6472" spans="1:2" x14ac:dyDescent="0.25">
      <c r="A6472" t="s">
        <v>7378</v>
      </c>
      <c r="B6472">
        <v>2</v>
      </c>
    </row>
    <row r="6473" spans="1:2" x14ac:dyDescent="0.25">
      <c r="A6473" t="s">
        <v>7379</v>
      </c>
      <c r="B6473">
        <v>30</v>
      </c>
    </row>
    <row r="6474" spans="1:2" x14ac:dyDescent="0.25">
      <c r="A6474" t="s">
        <v>7380</v>
      </c>
      <c r="B6474">
        <v>23</v>
      </c>
    </row>
    <row r="6475" spans="1:2" x14ac:dyDescent="0.25">
      <c r="A6475" t="s">
        <v>7381</v>
      </c>
      <c r="B6475">
        <v>2</v>
      </c>
    </row>
    <row r="6476" spans="1:2" x14ac:dyDescent="0.25">
      <c r="A6476" t="s">
        <v>7382</v>
      </c>
      <c r="B6476">
        <v>0</v>
      </c>
    </row>
    <row r="6477" spans="1:2" x14ac:dyDescent="0.25">
      <c r="A6477" t="s">
        <v>7383</v>
      </c>
      <c r="B6477">
        <v>66</v>
      </c>
    </row>
    <row r="6478" spans="1:2" x14ac:dyDescent="0.25">
      <c r="A6478" t="s">
        <v>7384</v>
      </c>
      <c r="B6478">
        <v>2</v>
      </c>
    </row>
    <row r="6479" spans="1:2" x14ac:dyDescent="0.25">
      <c r="A6479" t="s">
        <v>7385</v>
      </c>
      <c r="B6479">
        <v>3</v>
      </c>
    </row>
    <row r="6480" spans="1:2" x14ac:dyDescent="0.25">
      <c r="A6480" t="s">
        <v>7386</v>
      </c>
      <c r="B6480">
        <v>5</v>
      </c>
    </row>
    <row r="6481" spans="1:2" x14ac:dyDescent="0.25">
      <c r="A6481" t="s">
        <v>7387</v>
      </c>
      <c r="B6481">
        <v>11</v>
      </c>
    </row>
    <row r="6482" spans="1:2" x14ac:dyDescent="0.25">
      <c r="A6482" t="s">
        <v>7388</v>
      </c>
      <c r="B6482">
        <v>3</v>
      </c>
    </row>
    <row r="6483" spans="1:2" x14ac:dyDescent="0.25">
      <c r="A6483" t="s">
        <v>7389</v>
      </c>
      <c r="B6483">
        <v>-999</v>
      </c>
    </row>
    <row r="6484" spans="1:2" x14ac:dyDescent="0.25">
      <c r="A6484" t="s">
        <v>7390</v>
      </c>
      <c r="B6484">
        <v>-999</v>
      </c>
    </row>
    <row r="6485" spans="1:2" x14ac:dyDescent="0.25">
      <c r="A6485" t="s">
        <v>7391</v>
      </c>
      <c r="B6485">
        <v>29</v>
      </c>
    </row>
    <row r="6486" spans="1:2" x14ac:dyDescent="0.25">
      <c r="A6486" t="s">
        <v>7392</v>
      </c>
      <c r="B6486">
        <v>22</v>
      </c>
    </row>
    <row r="6487" spans="1:2" x14ac:dyDescent="0.25">
      <c r="A6487" t="s">
        <v>7393</v>
      </c>
      <c r="B6487">
        <v>1</v>
      </c>
    </row>
    <row r="6488" spans="1:2" x14ac:dyDescent="0.25">
      <c r="A6488" t="s">
        <v>7394</v>
      </c>
      <c r="B6488">
        <v>0</v>
      </c>
    </row>
    <row r="6489" spans="1:2" x14ac:dyDescent="0.25">
      <c r="A6489" t="s">
        <v>7395</v>
      </c>
      <c r="B6489">
        <v>0</v>
      </c>
    </row>
    <row r="6490" spans="1:2" x14ac:dyDescent="0.25">
      <c r="A6490" t="s">
        <v>7396</v>
      </c>
      <c r="B6490">
        <v>12</v>
      </c>
    </row>
    <row r="6491" spans="1:2" x14ac:dyDescent="0.25">
      <c r="A6491" t="s">
        <v>7397</v>
      </c>
      <c r="B6491">
        <v>2</v>
      </c>
    </row>
    <row r="6492" spans="1:2" x14ac:dyDescent="0.25">
      <c r="A6492" t="s">
        <v>7398</v>
      </c>
      <c r="B6492">
        <v>9</v>
      </c>
    </row>
    <row r="6493" spans="1:2" x14ac:dyDescent="0.25">
      <c r="A6493" t="s">
        <v>7399</v>
      </c>
      <c r="B6493">
        <v>0</v>
      </c>
    </row>
    <row r="6494" spans="1:2" x14ac:dyDescent="0.25">
      <c r="A6494" t="s">
        <v>7400</v>
      </c>
      <c r="B6494">
        <v>4</v>
      </c>
    </row>
    <row r="6495" spans="1:2" x14ac:dyDescent="0.25">
      <c r="A6495" t="s">
        <v>7401</v>
      </c>
      <c r="B6495">
        <v>0</v>
      </c>
    </row>
    <row r="6496" spans="1:2" x14ac:dyDescent="0.25">
      <c r="A6496" t="s">
        <v>7402</v>
      </c>
      <c r="B6496">
        <v>0</v>
      </c>
    </row>
    <row r="6497" spans="1:2" x14ac:dyDescent="0.25">
      <c r="A6497" t="s">
        <v>7403</v>
      </c>
      <c r="B6497">
        <v>0</v>
      </c>
    </row>
    <row r="6498" spans="1:2" x14ac:dyDescent="0.25">
      <c r="A6498" t="s">
        <v>7404</v>
      </c>
      <c r="B6498">
        <v>0</v>
      </c>
    </row>
    <row r="6499" spans="1:2" x14ac:dyDescent="0.25">
      <c r="A6499" t="s">
        <v>7405</v>
      </c>
      <c r="B6499">
        <v>0</v>
      </c>
    </row>
    <row r="6500" spans="1:2" x14ac:dyDescent="0.25">
      <c r="A6500" t="s">
        <v>7406</v>
      </c>
      <c r="B6500">
        <v>0</v>
      </c>
    </row>
    <row r="6501" spans="1:2" x14ac:dyDescent="0.25">
      <c r="A6501" t="s">
        <v>7407</v>
      </c>
      <c r="B6501">
        <v>0</v>
      </c>
    </row>
    <row r="6502" spans="1:2" x14ac:dyDescent="0.25">
      <c r="A6502" t="s">
        <v>7408</v>
      </c>
      <c r="B6502">
        <v>0</v>
      </c>
    </row>
    <row r="6503" spans="1:2" x14ac:dyDescent="0.25">
      <c r="A6503" t="s">
        <v>7409</v>
      </c>
      <c r="B6503">
        <v>1</v>
      </c>
    </row>
    <row r="6504" spans="1:2" x14ac:dyDescent="0.25">
      <c r="A6504" t="s">
        <v>7410</v>
      </c>
      <c r="B6504">
        <v>0</v>
      </c>
    </row>
    <row r="6505" spans="1:2" x14ac:dyDescent="0.25">
      <c r="A6505" t="s">
        <v>7411</v>
      </c>
      <c r="B6505">
        <v>29</v>
      </c>
    </row>
    <row r="6506" spans="1:2" x14ac:dyDescent="0.25">
      <c r="A6506" t="s">
        <v>7412</v>
      </c>
      <c r="B6506">
        <v>22</v>
      </c>
    </row>
    <row r="6507" spans="1:2" x14ac:dyDescent="0.25">
      <c r="A6507" t="s">
        <v>7413</v>
      </c>
      <c r="B6507">
        <v>15</v>
      </c>
    </row>
    <row r="6508" spans="1:2" x14ac:dyDescent="0.25">
      <c r="A6508" t="s">
        <v>7414</v>
      </c>
      <c r="B6508">
        <v>2</v>
      </c>
    </row>
    <row r="6509" spans="1:2" x14ac:dyDescent="0.25">
      <c r="A6509" t="s">
        <v>7415</v>
      </c>
      <c r="B6509">
        <v>5</v>
      </c>
    </row>
    <row r="6510" spans="1:2" x14ac:dyDescent="0.25">
      <c r="A6510" t="s">
        <v>7416</v>
      </c>
      <c r="B6510">
        <v>22</v>
      </c>
    </row>
    <row r="6511" spans="1:2" x14ac:dyDescent="0.25">
      <c r="A6511" t="s">
        <v>7417</v>
      </c>
      <c r="B6511">
        <v>-999</v>
      </c>
    </row>
    <row r="6512" spans="1:2" x14ac:dyDescent="0.25">
      <c r="A6512" t="s">
        <v>7418</v>
      </c>
      <c r="B6512">
        <v>-999</v>
      </c>
    </row>
    <row r="6513" spans="1:2" x14ac:dyDescent="0.25">
      <c r="A6513" t="s">
        <v>7419</v>
      </c>
      <c r="B6513">
        <v>-999</v>
      </c>
    </row>
    <row r="6514" spans="1:2" x14ac:dyDescent="0.25">
      <c r="A6514" t="s">
        <v>7420</v>
      </c>
      <c r="B6514">
        <v>74</v>
      </c>
    </row>
    <row r="6515" spans="1:2" x14ac:dyDescent="0.25">
      <c r="A6515" t="s">
        <v>7421</v>
      </c>
      <c r="B6515">
        <v>0</v>
      </c>
    </row>
    <row r="6516" spans="1:2" x14ac:dyDescent="0.25">
      <c r="A6516" t="s">
        <v>7422</v>
      </c>
      <c r="B6516">
        <v>99</v>
      </c>
    </row>
    <row r="6517" spans="1:2" x14ac:dyDescent="0.25">
      <c r="A6517" t="s">
        <v>7423</v>
      </c>
      <c r="B6517">
        <v>99</v>
      </c>
    </row>
    <row r="6518" spans="1:2" x14ac:dyDescent="0.25">
      <c r="A6518" t="s">
        <v>11065</v>
      </c>
      <c r="B6518">
        <v>-999</v>
      </c>
    </row>
    <row r="6519" spans="1:2" x14ac:dyDescent="0.25">
      <c r="A6519" t="s">
        <v>7424</v>
      </c>
      <c r="B6519">
        <v>4690</v>
      </c>
    </row>
    <row r="6520" spans="1:2" x14ac:dyDescent="0.25">
      <c r="A6520" t="s">
        <v>7425</v>
      </c>
      <c r="B6520">
        <v>2122</v>
      </c>
    </row>
    <row r="6521" spans="1:2" x14ac:dyDescent="0.25">
      <c r="A6521" t="s">
        <v>7426</v>
      </c>
      <c r="B6521">
        <v>3878</v>
      </c>
    </row>
    <row r="6522" spans="1:2" x14ac:dyDescent="0.25">
      <c r="A6522" t="s">
        <v>7427</v>
      </c>
      <c r="B6522">
        <v>0</v>
      </c>
    </row>
    <row r="6523" spans="1:2" x14ac:dyDescent="0.25">
      <c r="A6523" t="s">
        <v>7428</v>
      </c>
      <c r="B6523">
        <v>98</v>
      </c>
    </row>
    <row r="6524" spans="1:2" x14ac:dyDescent="0.25">
      <c r="A6524" t="s">
        <v>7429</v>
      </c>
      <c r="B6524">
        <v>16</v>
      </c>
    </row>
    <row r="6525" spans="1:2" x14ac:dyDescent="0.25">
      <c r="A6525" t="s">
        <v>7430</v>
      </c>
      <c r="B6525">
        <v>3</v>
      </c>
    </row>
    <row r="6526" spans="1:2" x14ac:dyDescent="0.25">
      <c r="A6526" t="s">
        <v>7431</v>
      </c>
      <c r="B6526">
        <v>632</v>
      </c>
    </row>
    <row r="6527" spans="1:2" x14ac:dyDescent="0.25">
      <c r="A6527" t="s">
        <v>7432</v>
      </c>
      <c r="B6527">
        <v>620</v>
      </c>
    </row>
    <row r="6528" spans="1:2" x14ac:dyDescent="0.25">
      <c r="A6528" t="s">
        <v>7433</v>
      </c>
      <c r="B6528">
        <v>49</v>
      </c>
    </row>
    <row r="6529" spans="1:2" x14ac:dyDescent="0.25">
      <c r="A6529" t="s">
        <v>7434</v>
      </c>
      <c r="B6529">
        <v>2431</v>
      </c>
    </row>
    <row r="6530" spans="1:2" x14ac:dyDescent="0.25">
      <c r="A6530" t="s">
        <v>7435</v>
      </c>
      <c r="B6530">
        <v>77</v>
      </c>
    </row>
    <row r="6531" spans="1:2" x14ac:dyDescent="0.25">
      <c r="A6531" t="s">
        <v>7436</v>
      </c>
      <c r="B6531">
        <v>171</v>
      </c>
    </row>
    <row r="6532" spans="1:2" x14ac:dyDescent="0.25">
      <c r="A6532" t="s">
        <v>7437</v>
      </c>
      <c r="B6532">
        <v>63</v>
      </c>
    </row>
    <row r="6533" spans="1:2" x14ac:dyDescent="0.25">
      <c r="A6533" t="s">
        <v>7438</v>
      </c>
      <c r="B6533">
        <v>0</v>
      </c>
    </row>
    <row r="6534" spans="1:2" x14ac:dyDescent="0.25">
      <c r="A6534" t="s">
        <v>7439</v>
      </c>
      <c r="B6534">
        <v>0</v>
      </c>
    </row>
    <row r="6535" spans="1:2" x14ac:dyDescent="0.25">
      <c r="A6535" t="s">
        <v>7440</v>
      </c>
      <c r="B6535">
        <v>0</v>
      </c>
    </row>
    <row r="6536" spans="1:2" x14ac:dyDescent="0.25">
      <c r="A6536" t="s">
        <v>7441</v>
      </c>
      <c r="B6536">
        <v>4</v>
      </c>
    </row>
    <row r="6537" spans="1:2" x14ac:dyDescent="0.25">
      <c r="A6537" t="s">
        <v>7442</v>
      </c>
      <c r="B6537">
        <v>2</v>
      </c>
    </row>
    <row r="6538" spans="1:2" x14ac:dyDescent="0.25">
      <c r="A6538" t="s">
        <v>7443</v>
      </c>
      <c r="B6538">
        <v>233</v>
      </c>
    </row>
    <row r="6539" spans="1:2" x14ac:dyDescent="0.25">
      <c r="A6539" t="s">
        <v>7444</v>
      </c>
      <c r="B6539">
        <v>291</v>
      </c>
    </row>
    <row r="6540" spans="1:2" x14ac:dyDescent="0.25">
      <c r="A6540" t="s">
        <v>7445</v>
      </c>
      <c r="B6540">
        <v>4690</v>
      </c>
    </row>
    <row r="6541" spans="1:2" x14ac:dyDescent="0.25">
      <c r="A6541" t="s">
        <v>7446</v>
      </c>
      <c r="B6541">
        <v>-999</v>
      </c>
    </row>
    <row r="6542" spans="1:2" x14ac:dyDescent="0.25">
      <c r="A6542" t="s">
        <v>7447</v>
      </c>
      <c r="B6542">
        <v>-999</v>
      </c>
    </row>
    <row r="6543" spans="1:2" x14ac:dyDescent="0.25">
      <c r="A6543" t="s">
        <v>7448</v>
      </c>
      <c r="B6543">
        <v>1674</v>
      </c>
    </row>
    <row r="6544" spans="1:2" x14ac:dyDescent="0.25">
      <c r="A6544" t="s">
        <v>7449</v>
      </c>
      <c r="B6544">
        <v>769</v>
      </c>
    </row>
    <row r="6545" spans="1:2" x14ac:dyDescent="0.25">
      <c r="A6545" t="s">
        <v>7450</v>
      </c>
      <c r="B6545">
        <v>882</v>
      </c>
    </row>
    <row r="6546" spans="1:2" x14ac:dyDescent="0.25">
      <c r="A6546" t="s">
        <v>7451</v>
      </c>
      <c r="B6546">
        <v>23</v>
      </c>
    </row>
    <row r="6547" spans="1:2" x14ac:dyDescent="0.25">
      <c r="A6547" t="s">
        <v>7452</v>
      </c>
      <c r="B6547">
        <v>1674</v>
      </c>
    </row>
    <row r="6548" spans="1:2" x14ac:dyDescent="0.25">
      <c r="A6548" t="s">
        <v>7453</v>
      </c>
      <c r="B6548">
        <v>1661</v>
      </c>
    </row>
    <row r="6549" spans="1:2" x14ac:dyDescent="0.25">
      <c r="A6549" t="s">
        <v>7454</v>
      </c>
      <c r="B6549">
        <v>694</v>
      </c>
    </row>
    <row r="6550" spans="1:2" x14ac:dyDescent="0.25">
      <c r="A6550" t="s">
        <v>7455</v>
      </c>
      <c r="B6550">
        <v>1674</v>
      </c>
    </row>
    <row r="6551" spans="1:2" x14ac:dyDescent="0.25">
      <c r="A6551" t="s">
        <v>7456</v>
      </c>
      <c r="B6551">
        <v>2</v>
      </c>
    </row>
    <row r="6552" spans="1:2" x14ac:dyDescent="0.25">
      <c r="A6552" t="s">
        <v>7457</v>
      </c>
      <c r="B6552">
        <v>1674</v>
      </c>
    </row>
    <row r="6553" spans="1:2" x14ac:dyDescent="0.25">
      <c r="A6553" t="s">
        <v>7458</v>
      </c>
      <c r="B6553">
        <v>1</v>
      </c>
    </row>
    <row r="6554" spans="1:2" x14ac:dyDescent="0.25">
      <c r="A6554" t="s">
        <v>7459</v>
      </c>
      <c r="B6554">
        <v>-999</v>
      </c>
    </row>
    <row r="6555" spans="1:2" x14ac:dyDescent="0.25">
      <c r="A6555" t="s">
        <v>7460</v>
      </c>
      <c r="B6555">
        <v>-999</v>
      </c>
    </row>
    <row r="6556" spans="1:2" x14ac:dyDescent="0.25">
      <c r="A6556" t="s">
        <v>7461</v>
      </c>
      <c r="B6556">
        <v>1667</v>
      </c>
    </row>
    <row r="6557" spans="1:2" x14ac:dyDescent="0.25">
      <c r="A6557" t="s">
        <v>7462</v>
      </c>
      <c r="B6557">
        <v>1</v>
      </c>
    </row>
    <row r="6558" spans="1:2" x14ac:dyDescent="0.25">
      <c r="A6558" t="s">
        <v>7463</v>
      </c>
      <c r="B6558">
        <v>1</v>
      </c>
    </row>
    <row r="6559" spans="1:2" x14ac:dyDescent="0.25">
      <c r="A6559" t="s">
        <v>7464</v>
      </c>
      <c r="B6559">
        <v>0</v>
      </c>
    </row>
    <row r="6560" spans="1:2" x14ac:dyDescent="0.25">
      <c r="A6560" t="s">
        <v>7465</v>
      </c>
      <c r="B6560">
        <v>0</v>
      </c>
    </row>
    <row r="6561" spans="1:2" x14ac:dyDescent="0.25">
      <c r="A6561" t="s">
        <v>7466</v>
      </c>
      <c r="B6561">
        <v>1</v>
      </c>
    </row>
    <row r="6562" spans="1:2" x14ac:dyDescent="0.25">
      <c r="A6562" t="s">
        <v>7467</v>
      </c>
      <c r="B6562">
        <v>605</v>
      </c>
    </row>
    <row r="6563" spans="1:2" x14ac:dyDescent="0.25">
      <c r="A6563" t="s">
        <v>7468</v>
      </c>
      <c r="B6563">
        <v>35</v>
      </c>
    </row>
    <row r="6564" spans="1:2" x14ac:dyDescent="0.25">
      <c r="A6564" t="s">
        <v>11066</v>
      </c>
      <c r="B6564">
        <v>-999</v>
      </c>
    </row>
    <row r="6565" spans="1:2" x14ac:dyDescent="0.25">
      <c r="A6565" t="s">
        <v>7469</v>
      </c>
      <c r="B6565">
        <v>1308</v>
      </c>
    </row>
    <row r="6566" spans="1:2" x14ac:dyDescent="0.25">
      <c r="A6566" t="s">
        <v>7470</v>
      </c>
      <c r="B6566">
        <v>239</v>
      </c>
    </row>
    <row r="6567" spans="1:2" x14ac:dyDescent="0.25">
      <c r="A6567" t="s">
        <v>7471</v>
      </c>
      <c r="B6567">
        <v>551</v>
      </c>
    </row>
    <row r="6568" spans="1:2" x14ac:dyDescent="0.25">
      <c r="A6568" t="s">
        <v>7472</v>
      </c>
      <c r="B6568">
        <v>455</v>
      </c>
    </row>
    <row r="6569" spans="1:2" x14ac:dyDescent="0.25">
      <c r="A6569" t="s">
        <v>7473</v>
      </c>
      <c r="B6569">
        <v>63</v>
      </c>
    </row>
    <row r="6570" spans="1:2" x14ac:dyDescent="0.25">
      <c r="A6570" t="s">
        <v>7474</v>
      </c>
      <c r="B6570">
        <v>1308</v>
      </c>
    </row>
    <row r="6571" spans="1:2" x14ac:dyDescent="0.25">
      <c r="A6571" t="s">
        <v>7475</v>
      </c>
      <c r="B6571">
        <v>172</v>
      </c>
    </row>
    <row r="6572" spans="1:2" x14ac:dyDescent="0.25">
      <c r="A6572" t="s">
        <v>7476</v>
      </c>
      <c r="B6572">
        <v>520</v>
      </c>
    </row>
    <row r="6573" spans="1:2" x14ac:dyDescent="0.25">
      <c r="A6573" t="s">
        <v>7477</v>
      </c>
      <c r="B6573">
        <v>316</v>
      </c>
    </row>
    <row r="6574" spans="1:2" x14ac:dyDescent="0.25">
      <c r="A6574" t="s">
        <v>7478</v>
      </c>
      <c r="B6574">
        <v>50</v>
      </c>
    </row>
    <row r="6575" spans="1:2" x14ac:dyDescent="0.25">
      <c r="A6575" t="s">
        <v>7479</v>
      </c>
      <c r="B6575">
        <v>1058</v>
      </c>
    </row>
    <row r="6576" spans="1:2" x14ac:dyDescent="0.25">
      <c r="A6576" t="s">
        <v>7480</v>
      </c>
      <c r="B6576">
        <v>138</v>
      </c>
    </row>
    <row r="6577" spans="1:2" x14ac:dyDescent="0.25">
      <c r="A6577" t="s">
        <v>7481</v>
      </c>
      <c r="B6577">
        <v>1203</v>
      </c>
    </row>
    <row r="6578" spans="1:2" x14ac:dyDescent="0.25">
      <c r="A6578" t="s">
        <v>7482</v>
      </c>
      <c r="B6578">
        <v>386</v>
      </c>
    </row>
    <row r="6579" spans="1:2" x14ac:dyDescent="0.25">
      <c r="A6579" t="s">
        <v>7483</v>
      </c>
      <c r="B6579">
        <v>28</v>
      </c>
    </row>
    <row r="6580" spans="1:2" x14ac:dyDescent="0.25">
      <c r="A6580" t="s">
        <v>7484</v>
      </c>
      <c r="B6580">
        <v>1</v>
      </c>
    </row>
    <row r="6581" spans="1:2" x14ac:dyDescent="0.25">
      <c r="A6581" t="s">
        <v>7485</v>
      </c>
      <c r="B6581">
        <v>4</v>
      </c>
    </row>
    <row r="6582" spans="1:2" x14ac:dyDescent="0.25">
      <c r="A6582" t="s">
        <v>7486</v>
      </c>
      <c r="B6582">
        <v>5</v>
      </c>
    </row>
    <row r="6583" spans="1:2" x14ac:dyDescent="0.25">
      <c r="A6583" t="s">
        <v>7487</v>
      </c>
      <c r="B6583">
        <v>3</v>
      </c>
    </row>
    <row r="6584" spans="1:2" x14ac:dyDescent="0.25">
      <c r="A6584" t="s">
        <v>7488</v>
      </c>
      <c r="B6584">
        <v>0</v>
      </c>
    </row>
    <row r="6585" spans="1:2" x14ac:dyDescent="0.25">
      <c r="A6585" t="s">
        <v>7489</v>
      </c>
      <c r="B6585">
        <v>13</v>
      </c>
    </row>
    <row r="6586" spans="1:2" x14ac:dyDescent="0.25">
      <c r="A6586" t="s">
        <v>7490</v>
      </c>
      <c r="B6586">
        <v>0</v>
      </c>
    </row>
    <row r="6587" spans="1:2" x14ac:dyDescent="0.25">
      <c r="A6587" t="s">
        <v>7491</v>
      </c>
      <c r="B6587">
        <v>2</v>
      </c>
    </row>
    <row r="6588" spans="1:2" x14ac:dyDescent="0.25">
      <c r="A6588" t="s">
        <v>7492</v>
      </c>
      <c r="B6588">
        <v>0</v>
      </c>
    </row>
    <row r="6589" spans="1:2" x14ac:dyDescent="0.25">
      <c r="A6589" t="s">
        <v>7493</v>
      </c>
      <c r="B6589">
        <v>1</v>
      </c>
    </row>
    <row r="6590" spans="1:2" x14ac:dyDescent="0.25">
      <c r="A6590" t="s">
        <v>7494</v>
      </c>
      <c r="B6590">
        <v>0</v>
      </c>
    </row>
    <row r="6591" spans="1:2" x14ac:dyDescent="0.25">
      <c r="A6591" t="s">
        <v>7495</v>
      </c>
      <c r="B6591">
        <v>3</v>
      </c>
    </row>
    <row r="6592" spans="1:2" x14ac:dyDescent="0.25">
      <c r="A6592" t="s">
        <v>7496</v>
      </c>
      <c r="B6592">
        <v>0</v>
      </c>
    </row>
    <row r="6593" spans="1:2" x14ac:dyDescent="0.25">
      <c r="A6593" t="s">
        <v>7497</v>
      </c>
      <c r="B6593">
        <v>0</v>
      </c>
    </row>
    <row r="6594" spans="1:2" x14ac:dyDescent="0.25">
      <c r="A6594" t="s">
        <v>7498</v>
      </c>
      <c r="B6594">
        <v>0</v>
      </c>
    </row>
    <row r="6595" spans="1:2" x14ac:dyDescent="0.25">
      <c r="A6595" t="s">
        <v>7499</v>
      </c>
      <c r="B6595">
        <v>0</v>
      </c>
    </row>
    <row r="6596" spans="1:2" x14ac:dyDescent="0.25">
      <c r="A6596" t="s">
        <v>7500</v>
      </c>
      <c r="B6596">
        <v>0</v>
      </c>
    </row>
    <row r="6597" spans="1:2" x14ac:dyDescent="0.25">
      <c r="A6597" t="s">
        <v>7501</v>
      </c>
      <c r="B6597">
        <v>0</v>
      </c>
    </row>
    <row r="6598" spans="1:2" x14ac:dyDescent="0.25">
      <c r="A6598" t="s">
        <v>7502</v>
      </c>
      <c r="B6598">
        <v>2</v>
      </c>
    </row>
    <row r="6599" spans="1:2" x14ac:dyDescent="0.25">
      <c r="A6599" t="s">
        <v>7503</v>
      </c>
      <c r="B6599">
        <v>2</v>
      </c>
    </row>
    <row r="6600" spans="1:2" x14ac:dyDescent="0.25">
      <c r="A6600" t="s">
        <v>7504</v>
      </c>
      <c r="B6600">
        <v>5</v>
      </c>
    </row>
    <row r="6601" spans="1:2" x14ac:dyDescent="0.25">
      <c r="A6601" t="s">
        <v>7505</v>
      </c>
      <c r="B6601">
        <v>3</v>
      </c>
    </row>
    <row r="6602" spans="1:2" x14ac:dyDescent="0.25">
      <c r="A6602" t="s">
        <v>7506</v>
      </c>
      <c r="B6602">
        <v>0</v>
      </c>
    </row>
    <row r="6603" spans="1:2" x14ac:dyDescent="0.25">
      <c r="A6603" t="s">
        <v>7507</v>
      </c>
      <c r="B6603">
        <v>12</v>
      </c>
    </row>
    <row r="6604" spans="1:2" x14ac:dyDescent="0.25">
      <c r="A6604" t="s">
        <v>7508</v>
      </c>
      <c r="B6604">
        <v>0</v>
      </c>
    </row>
    <row r="6605" spans="1:2" x14ac:dyDescent="0.25">
      <c r="A6605" t="s">
        <v>7509</v>
      </c>
      <c r="B6605">
        <v>0</v>
      </c>
    </row>
    <row r="6606" spans="1:2" x14ac:dyDescent="0.25">
      <c r="A6606" t="s">
        <v>7510</v>
      </c>
      <c r="B6606">
        <v>0</v>
      </c>
    </row>
    <row r="6607" spans="1:2" x14ac:dyDescent="0.25">
      <c r="A6607" t="s">
        <v>7511</v>
      </c>
      <c r="B6607">
        <v>0</v>
      </c>
    </row>
    <row r="6608" spans="1:2" x14ac:dyDescent="0.25">
      <c r="A6608" t="s">
        <v>7512</v>
      </c>
      <c r="B6608">
        <v>0</v>
      </c>
    </row>
    <row r="6609" spans="1:2" x14ac:dyDescent="0.25">
      <c r="A6609" t="s">
        <v>7513</v>
      </c>
      <c r="B6609">
        <v>0</v>
      </c>
    </row>
    <row r="6610" spans="1:2" x14ac:dyDescent="0.25">
      <c r="A6610" t="s">
        <v>7514</v>
      </c>
      <c r="B6610">
        <v>0</v>
      </c>
    </row>
    <row r="6611" spans="1:2" x14ac:dyDescent="0.25">
      <c r="A6611" t="s">
        <v>7515</v>
      </c>
      <c r="B6611">
        <v>0</v>
      </c>
    </row>
    <row r="6612" spans="1:2" x14ac:dyDescent="0.25">
      <c r="A6612" t="s">
        <v>7516</v>
      </c>
      <c r="B6612">
        <v>0</v>
      </c>
    </row>
    <row r="6613" spans="1:2" x14ac:dyDescent="0.25">
      <c r="A6613" t="s">
        <v>7517</v>
      </c>
      <c r="B6613">
        <v>0</v>
      </c>
    </row>
    <row r="6614" spans="1:2" x14ac:dyDescent="0.25">
      <c r="A6614" t="s">
        <v>7518</v>
      </c>
      <c r="B6614">
        <v>0</v>
      </c>
    </row>
    <row r="6615" spans="1:2" x14ac:dyDescent="0.25">
      <c r="A6615" t="s">
        <v>7519</v>
      </c>
      <c r="B6615">
        <v>0</v>
      </c>
    </row>
    <row r="6616" spans="1:2" x14ac:dyDescent="0.25">
      <c r="A6616" t="s">
        <v>7520</v>
      </c>
      <c r="B6616">
        <v>0</v>
      </c>
    </row>
    <row r="6617" spans="1:2" x14ac:dyDescent="0.25">
      <c r="A6617" t="s">
        <v>7521</v>
      </c>
      <c r="B6617">
        <v>0</v>
      </c>
    </row>
    <row r="6618" spans="1:2" x14ac:dyDescent="0.25">
      <c r="A6618" t="s">
        <v>7522</v>
      </c>
      <c r="B6618">
        <v>0</v>
      </c>
    </row>
    <row r="6619" spans="1:2" x14ac:dyDescent="0.25">
      <c r="A6619" t="s">
        <v>7523</v>
      </c>
      <c r="B6619">
        <v>0</v>
      </c>
    </row>
    <row r="6620" spans="1:2" x14ac:dyDescent="0.25">
      <c r="A6620" t="s">
        <v>7524</v>
      </c>
      <c r="B6620">
        <v>0</v>
      </c>
    </row>
    <row r="6621" spans="1:2" x14ac:dyDescent="0.25">
      <c r="A6621" t="s">
        <v>7525</v>
      </c>
      <c r="B6621">
        <v>0</v>
      </c>
    </row>
    <row r="6622" spans="1:2" x14ac:dyDescent="0.25">
      <c r="A6622" t="s">
        <v>7526</v>
      </c>
      <c r="B6622">
        <v>0</v>
      </c>
    </row>
    <row r="6623" spans="1:2" x14ac:dyDescent="0.25">
      <c r="A6623" t="s">
        <v>7527</v>
      </c>
      <c r="B6623">
        <v>0</v>
      </c>
    </row>
    <row r="6624" spans="1:2" x14ac:dyDescent="0.25">
      <c r="A6624" t="s">
        <v>7528</v>
      </c>
      <c r="B6624">
        <v>0</v>
      </c>
    </row>
    <row r="6625" spans="1:2" x14ac:dyDescent="0.25">
      <c r="A6625" t="s">
        <v>7529</v>
      </c>
      <c r="B6625">
        <v>0</v>
      </c>
    </row>
    <row r="6626" spans="1:2" x14ac:dyDescent="0.25">
      <c r="A6626" t="s">
        <v>7530</v>
      </c>
      <c r="B6626">
        <v>0</v>
      </c>
    </row>
    <row r="6627" spans="1:2" x14ac:dyDescent="0.25">
      <c r="A6627" t="s">
        <v>7531</v>
      </c>
      <c r="B6627">
        <v>0</v>
      </c>
    </row>
    <row r="6628" spans="1:2" x14ac:dyDescent="0.25">
      <c r="A6628" t="s">
        <v>7532</v>
      </c>
      <c r="B6628">
        <v>0</v>
      </c>
    </row>
    <row r="6629" spans="1:2" x14ac:dyDescent="0.25">
      <c r="A6629" t="s">
        <v>7533</v>
      </c>
      <c r="B6629">
        <v>0</v>
      </c>
    </row>
    <row r="6630" spans="1:2" x14ac:dyDescent="0.25">
      <c r="A6630" t="s">
        <v>7534</v>
      </c>
      <c r="B6630">
        <v>0</v>
      </c>
    </row>
    <row r="6631" spans="1:2" x14ac:dyDescent="0.25">
      <c r="A6631" t="s">
        <v>7535</v>
      </c>
      <c r="B6631">
        <v>0</v>
      </c>
    </row>
    <row r="6632" spans="1:2" x14ac:dyDescent="0.25">
      <c r="A6632" t="s">
        <v>7536</v>
      </c>
      <c r="B6632">
        <v>0</v>
      </c>
    </row>
    <row r="6633" spans="1:2" x14ac:dyDescent="0.25">
      <c r="A6633" t="s">
        <v>7537</v>
      </c>
      <c r="B6633">
        <v>0</v>
      </c>
    </row>
    <row r="6634" spans="1:2" x14ac:dyDescent="0.25">
      <c r="A6634" t="s">
        <v>7538</v>
      </c>
      <c r="B6634">
        <v>3</v>
      </c>
    </row>
    <row r="6635" spans="1:2" x14ac:dyDescent="0.25">
      <c r="A6635" t="s">
        <v>7539</v>
      </c>
      <c r="B6635">
        <v>8</v>
      </c>
    </row>
    <row r="6636" spans="1:2" x14ac:dyDescent="0.25">
      <c r="A6636" t="s">
        <v>7540</v>
      </c>
      <c r="B6636">
        <v>10</v>
      </c>
    </row>
    <row r="6637" spans="1:2" x14ac:dyDescent="0.25">
      <c r="A6637" t="s">
        <v>7541</v>
      </c>
      <c r="B6637">
        <v>7</v>
      </c>
    </row>
    <row r="6638" spans="1:2" x14ac:dyDescent="0.25">
      <c r="A6638" t="s">
        <v>7542</v>
      </c>
      <c r="B6638">
        <v>0</v>
      </c>
    </row>
    <row r="6639" spans="1:2" x14ac:dyDescent="0.25">
      <c r="A6639" t="s">
        <v>7543</v>
      </c>
      <c r="B6639">
        <v>28</v>
      </c>
    </row>
    <row r="6640" spans="1:2" x14ac:dyDescent="0.25">
      <c r="A6640" t="s">
        <v>7544</v>
      </c>
      <c r="B6640">
        <v>0</v>
      </c>
    </row>
    <row r="6641" spans="1:2" x14ac:dyDescent="0.25">
      <c r="A6641" t="s">
        <v>7545</v>
      </c>
      <c r="B6641">
        <v>0</v>
      </c>
    </row>
    <row r="6642" spans="1:2" x14ac:dyDescent="0.25">
      <c r="A6642" t="s">
        <v>7546</v>
      </c>
      <c r="B6642">
        <v>6</v>
      </c>
    </row>
    <row r="6643" spans="1:2" x14ac:dyDescent="0.25">
      <c r="A6643" t="s">
        <v>7547</v>
      </c>
      <c r="B6643">
        <v>28</v>
      </c>
    </row>
    <row r="6644" spans="1:2" x14ac:dyDescent="0.25">
      <c r="A6644" t="s">
        <v>7548</v>
      </c>
      <c r="B6644">
        <v>52</v>
      </c>
    </row>
    <row r="6645" spans="1:2" x14ac:dyDescent="0.25">
      <c r="A6645" t="s">
        <v>7549</v>
      </c>
      <c r="B6645">
        <v>28</v>
      </c>
    </row>
    <row r="6646" spans="1:2" x14ac:dyDescent="0.25">
      <c r="A6646" t="s">
        <v>7550</v>
      </c>
      <c r="B6646">
        <v>27</v>
      </c>
    </row>
    <row r="6647" spans="1:2" x14ac:dyDescent="0.25">
      <c r="A6647" t="s">
        <v>7551</v>
      </c>
      <c r="B6647">
        <v>482</v>
      </c>
    </row>
    <row r="6648" spans="1:2" x14ac:dyDescent="0.25">
      <c r="A6648" t="s">
        <v>7552</v>
      </c>
      <c r="B6648">
        <v>456</v>
      </c>
    </row>
    <row r="6649" spans="1:2" x14ac:dyDescent="0.25">
      <c r="A6649" t="s">
        <v>7553</v>
      </c>
      <c r="B6649">
        <v>95</v>
      </c>
    </row>
    <row r="6650" spans="1:2" x14ac:dyDescent="0.25">
      <c r="A6650" t="s">
        <v>7554</v>
      </c>
      <c r="B6650">
        <v>30</v>
      </c>
    </row>
    <row r="6651" spans="1:2" x14ac:dyDescent="0.25">
      <c r="A6651" t="s">
        <v>11067</v>
      </c>
      <c r="B6651">
        <v>-999</v>
      </c>
    </row>
    <row r="6652" spans="1:2" x14ac:dyDescent="0.25">
      <c r="A6652" t="s">
        <v>11068</v>
      </c>
      <c r="B6652">
        <v>-999</v>
      </c>
    </row>
    <row r="6653" spans="1:2" x14ac:dyDescent="0.25">
      <c r="A6653" t="s">
        <v>7555</v>
      </c>
      <c r="B6653">
        <v>59</v>
      </c>
    </row>
    <row r="6654" spans="1:2" x14ac:dyDescent="0.25">
      <c r="A6654" t="s">
        <v>7556</v>
      </c>
      <c r="B6654">
        <v>46</v>
      </c>
    </row>
    <row r="6655" spans="1:2" x14ac:dyDescent="0.25">
      <c r="A6655" t="s">
        <v>7557</v>
      </c>
      <c r="B6655">
        <v>13</v>
      </c>
    </row>
    <row r="6656" spans="1:2" x14ac:dyDescent="0.25">
      <c r="A6656" t="s">
        <v>7558</v>
      </c>
      <c r="B6656">
        <v>0</v>
      </c>
    </row>
    <row r="6657" spans="1:2" x14ac:dyDescent="0.25">
      <c r="A6657" t="s">
        <v>7559</v>
      </c>
      <c r="B6657">
        <v>59</v>
      </c>
    </row>
    <row r="6658" spans="1:2" x14ac:dyDescent="0.25">
      <c r="A6658" t="s">
        <v>7560</v>
      </c>
      <c r="B6658">
        <v>30329</v>
      </c>
    </row>
    <row r="6659" spans="1:2" x14ac:dyDescent="0.25">
      <c r="A6659" t="s">
        <v>7561</v>
      </c>
      <c r="B6659">
        <v>120</v>
      </c>
    </row>
    <row r="6660" spans="1:2" x14ac:dyDescent="0.25">
      <c r="A6660" t="s">
        <v>7562</v>
      </c>
      <c r="B6660">
        <v>1</v>
      </c>
    </row>
    <row r="6661" spans="1:2" x14ac:dyDescent="0.25">
      <c r="A6661" t="s">
        <v>7563</v>
      </c>
      <c r="B6661">
        <v>84</v>
      </c>
    </row>
    <row r="6662" spans="1:2" x14ac:dyDescent="0.25">
      <c r="A6662" t="s">
        <v>7564</v>
      </c>
      <c r="B6662">
        <v>93</v>
      </c>
    </row>
    <row r="6663" spans="1:2" x14ac:dyDescent="0.25">
      <c r="A6663" t="s">
        <v>7565</v>
      </c>
      <c r="B6663">
        <v>-999</v>
      </c>
    </row>
    <row r="6664" spans="1:2" x14ac:dyDescent="0.25">
      <c r="A6664" t="s">
        <v>7566</v>
      </c>
      <c r="B6664">
        <v>30</v>
      </c>
    </row>
    <row r="6665" spans="1:2" x14ac:dyDescent="0.25">
      <c r="A6665" t="s">
        <v>7567</v>
      </c>
      <c r="B6665">
        <v>218</v>
      </c>
    </row>
    <row r="6666" spans="1:2" x14ac:dyDescent="0.25">
      <c r="A6666" t="s">
        <v>7568</v>
      </c>
      <c r="B6666">
        <v>0</v>
      </c>
    </row>
    <row r="6667" spans="1:2" x14ac:dyDescent="0.25">
      <c r="A6667" t="s">
        <v>7569</v>
      </c>
      <c r="B6667">
        <v>1404</v>
      </c>
    </row>
    <row r="6668" spans="1:2" x14ac:dyDescent="0.25">
      <c r="A6668" t="s">
        <v>7570</v>
      </c>
      <c r="B6668">
        <v>1620</v>
      </c>
    </row>
    <row r="6669" spans="1:2" x14ac:dyDescent="0.25">
      <c r="A6669" t="s">
        <v>7571</v>
      </c>
      <c r="B6669">
        <v>17</v>
      </c>
    </row>
    <row r="6670" spans="1:2" x14ac:dyDescent="0.25">
      <c r="A6670" t="s">
        <v>7572</v>
      </c>
      <c r="B6670">
        <v>9</v>
      </c>
    </row>
    <row r="6671" spans="1:2" x14ac:dyDescent="0.25">
      <c r="A6671" t="s">
        <v>7573</v>
      </c>
      <c r="B6671">
        <v>40</v>
      </c>
    </row>
    <row r="6672" spans="1:2" x14ac:dyDescent="0.25">
      <c r="A6672" t="s">
        <v>7574</v>
      </c>
      <c r="B6672">
        <v>149</v>
      </c>
    </row>
    <row r="6673" spans="1:2" x14ac:dyDescent="0.25">
      <c r="A6673" t="s">
        <v>7575</v>
      </c>
      <c r="B6673">
        <v>32</v>
      </c>
    </row>
    <row r="6674" spans="1:2" x14ac:dyDescent="0.25">
      <c r="A6674" t="s">
        <v>7576</v>
      </c>
      <c r="B6674">
        <v>8</v>
      </c>
    </row>
    <row r="6675" spans="1:2" x14ac:dyDescent="0.25">
      <c r="A6675" t="s">
        <v>7577</v>
      </c>
      <c r="B6675">
        <v>19</v>
      </c>
    </row>
    <row r="6676" spans="1:2" x14ac:dyDescent="0.25">
      <c r="A6676" t="s">
        <v>7578</v>
      </c>
      <c r="B6676">
        <v>12</v>
      </c>
    </row>
    <row r="6677" spans="1:2" x14ac:dyDescent="0.25">
      <c r="A6677" t="s">
        <v>7579</v>
      </c>
      <c r="B6677">
        <v>19</v>
      </c>
    </row>
    <row r="6678" spans="1:2" x14ac:dyDescent="0.25">
      <c r="A6678" t="s">
        <v>7580</v>
      </c>
      <c r="B6678">
        <v>11</v>
      </c>
    </row>
    <row r="6679" spans="1:2" x14ac:dyDescent="0.25">
      <c r="A6679" t="s">
        <v>7581</v>
      </c>
      <c r="B6679">
        <v>32</v>
      </c>
    </row>
    <row r="6680" spans="1:2" x14ac:dyDescent="0.25">
      <c r="A6680" t="s">
        <v>7582</v>
      </c>
      <c r="B6680">
        <v>3</v>
      </c>
    </row>
    <row r="6681" spans="1:2" x14ac:dyDescent="0.25">
      <c r="A6681" t="s">
        <v>7583</v>
      </c>
      <c r="B6681">
        <v>74</v>
      </c>
    </row>
    <row r="6682" spans="1:2" x14ac:dyDescent="0.25">
      <c r="A6682" t="s">
        <v>7584</v>
      </c>
      <c r="B6682">
        <v>1</v>
      </c>
    </row>
    <row r="6683" spans="1:2" x14ac:dyDescent="0.25">
      <c r="A6683" t="s">
        <v>7585</v>
      </c>
      <c r="B6683">
        <v>0</v>
      </c>
    </row>
    <row r="6684" spans="1:2" x14ac:dyDescent="0.25">
      <c r="A6684" t="s">
        <v>7586</v>
      </c>
      <c r="B6684">
        <v>0</v>
      </c>
    </row>
    <row r="6685" spans="1:2" x14ac:dyDescent="0.25">
      <c r="A6685" t="s">
        <v>7587</v>
      </c>
      <c r="B6685">
        <v>110</v>
      </c>
    </row>
    <row r="6686" spans="1:2" x14ac:dyDescent="0.25">
      <c r="A6686" t="s">
        <v>7588</v>
      </c>
      <c r="B6686">
        <v>8</v>
      </c>
    </row>
    <row r="6687" spans="1:2" x14ac:dyDescent="0.25">
      <c r="A6687" t="s">
        <v>7589</v>
      </c>
      <c r="B6687">
        <v>11</v>
      </c>
    </row>
    <row r="6688" spans="1:2" x14ac:dyDescent="0.25">
      <c r="A6688" t="s">
        <v>7590</v>
      </c>
      <c r="B6688">
        <v>15</v>
      </c>
    </row>
    <row r="6689" spans="1:2" x14ac:dyDescent="0.25">
      <c r="A6689" t="s">
        <v>7591</v>
      </c>
      <c r="B6689">
        <v>23</v>
      </c>
    </row>
    <row r="6690" spans="1:2" x14ac:dyDescent="0.25">
      <c r="A6690" t="s">
        <v>7592</v>
      </c>
      <c r="B6690">
        <v>0</v>
      </c>
    </row>
    <row r="6691" spans="1:2" x14ac:dyDescent="0.25">
      <c r="A6691" t="s">
        <v>7593</v>
      </c>
      <c r="B6691">
        <v>37</v>
      </c>
    </row>
    <row r="6692" spans="1:2" x14ac:dyDescent="0.25">
      <c r="A6692" t="s">
        <v>7594</v>
      </c>
      <c r="B6692">
        <v>34</v>
      </c>
    </row>
    <row r="6693" spans="1:2" x14ac:dyDescent="0.25">
      <c r="A6693" t="s">
        <v>7595</v>
      </c>
      <c r="B6693">
        <v>32</v>
      </c>
    </row>
    <row r="6694" spans="1:2" x14ac:dyDescent="0.25">
      <c r="A6694" t="s">
        <v>7596</v>
      </c>
      <c r="B6694">
        <v>32</v>
      </c>
    </row>
    <row r="6695" spans="1:2" x14ac:dyDescent="0.25">
      <c r="A6695" t="s">
        <v>7597</v>
      </c>
      <c r="B6695">
        <v>14</v>
      </c>
    </row>
    <row r="6696" spans="1:2" x14ac:dyDescent="0.25">
      <c r="A6696" t="s">
        <v>7598</v>
      </c>
      <c r="B6696">
        <v>0</v>
      </c>
    </row>
    <row r="6697" spans="1:2" x14ac:dyDescent="0.25">
      <c r="A6697" t="s">
        <v>7599</v>
      </c>
      <c r="B6697">
        <v>0</v>
      </c>
    </row>
    <row r="6698" spans="1:2" x14ac:dyDescent="0.25">
      <c r="A6698" t="s">
        <v>7600</v>
      </c>
      <c r="B6698">
        <v>12</v>
      </c>
    </row>
    <row r="6699" spans="1:2" x14ac:dyDescent="0.25">
      <c r="A6699" t="s">
        <v>7601</v>
      </c>
      <c r="B6699">
        <v>0</v>
      </c>
    </row>
    <row r="6700" spans="1:2" x14ac:dyDescent="0.25">
      <c r="A6700" t="s">
        <v>7602</v>
      </c>
      <c r="B6700">
        <v>1</v>
      </c>
    </row>
    <row r="6701" spans="1:2" x14ac:dyDescent="0.25">
      <c r="A6701" t="s">
        <v>7603</v>
      </c>
      <c r="B6701">
        <v>0</v>
      </c>
    </row>
    <row r="6702" spans="1:2" x14ac:dyDescent="0.25">
      <c r="A6702" t="s">
        <v>7604</v>
      </c>
      <c r="B6702">
        <v>0</v>
      </c>
    </row>
    <row r="6703" spans="1:2" x14ac:dyDescent="0.25">
      <c r="A6703" t="s">
        <v>7605</v>
      </c>
      <c r="B6703">
        <v>0</v>
      </c>
    </row>
    <row r="6704" spans="1:2" x14ac:dyDescent="0.25">
      <c r="A6704" t="s">
        <v>7606</v>
      </c>
      <c r="B6704">
        <v>2</v>
      </c>
    </row>
    <row r="6705" spans="1:2" x14ac:dyDescent="0.25">
      <c r="A6705" t="s">
        <v>7607</v>
      </c>
      <c r="B6705">
        <v>0</v>
      </c>
    </row>
    <row r="6706" spans="1:2" x14ac:dyDescent="0.25">
      <c r="A6706" t="s">
        <v>7608</v>
      </c>
      <c r="B6706">
        <v>0</v>
      </c>
    </row>
    <row r="6707" spans="1:2" x14ac:dyDescent="0.25">
      <c r="A6707" t="s">
        <v>7609</v>
      </c>
      <c r="B6707">
        <v>0</v>
      </c>
    </row>
    <row r="6708" spans="1:2" x14ac:dyDescent="0.25">
      <c r="A6708" t="s">
        <v>7610</v>
      </c>
      <c r="B6708">
        <v>0</v>
      </c>
    </row>
    <row r="6709" spans="1:2" x14ac:dyDescent="0.25">
      <c r="A6709" t="s">
        <v>7611</v>
      </c>
      <c r="B6709">
        <v>0</v>
      </c>
    </row>
    <row r="6710" spans="1:2" x14ac:dyDescent="0.25">
      <c r="A6710" t="s">
        <v>7612</v>
      </c>
      <c r="B6710">
        <v>0</v>
      </c>
    </row>
    <row r="6711" spans="1:2" x14ac:dyDescent="0.25">
      <c r="A6711" t="s">
        <v>7613</v>
      </c>
      <c r="B6711">
        <v>3</v>
      </c>
    </row>
    <row r="6712" spans="1:2" x14ac:dyDescent="0.25">
      <c r="A6712" t="s">
        <v>7614</v>
      </c>
      <c r="B6712">
        <v>0</v>
      </c>
    </row>
    <row r="6713" spans="1:2" x14ac:dyDescent="0.25">
      <c r="A6713" t="s">
        <v>7615</v>
      </c>
      <c r="B6713">
        <v>32</v>
      </c>
    </row>
    <row r="6714" spans="1:2" x14ac:dyDescent="0.25">
      <c r="A6714" t="s">
        <v>7616</v>
      </c>
      <c r="B6714">
        <v>30</v>
      </c>
    </row>
    <row r="6715" spans="1:2" x14ac:dyDescent="0.25">
      <c r="A6715" t="s">
        <v>7617</v>
      </c>
      <c r="B6715">
        <v>30</v>
      </c>
    </row>
    <row r="6716" spans="1:2" x14ac:dyDescent="0.25">
      <c r="A6716" t="s">
        <v>7618</v>
      </c>
      <c r="B6716">
        <v>0</v>
      </c>
    </row>
    <row r="6717" spans="1:2" x14ac:dyDescent="0.25">
      <c r="A6717" t="s">
        <v>7619</v>
      </c>
      <c r="B6717">
        <v>0</v>
      </c>
    </row>
    <row r="6718" spans="1:2" x14ac:dyDescent="0.25">
      <c r="A6718" t="s">
        <v>7620</v>
      </c>
      <c r="B6718">
        <v>30</v>
      </c>
    </row>
    <row r="6719" spans="1:2" x14ac:dyDescent="0.25">
      <c r="A6719" t="s">
        <v>7621</v>
      </c>
      <c r="B6719">
        <v>30</v>
      </c>
    </row>
    <row r="6720" spans="1:2" x14ac:dyDescent="0.25">
      <c r="A6720" t="s">
        <v>7622</v>
      </c>
      <c r="B6720">
        <v>0</v>
      </c>
    </row>
    <row r="6721" spans="1:2" x14ac:dyDescent="0.25">
      <c r="A6721" t="s">
        <v>7623</v>
      </c>
      <c r="B6721">
        <v>30</v>
      </c>
    </row>
    <row r="6722" spans="1:2" x14ac:dyDescent="0.25">
      <c r="A6722" t="s">
        <v>7624</v>
      </c>
      <c r="B6722">
        <v>146</v>
      </c>
    </row>
    <row r="6723" spans="1:2" x14ac:dyDescent="0.25">
      <c r="A6723" t="s">
        <v>7625</v>
      </c>
      <c r="B6723">
        <v>146</v>
      </c>
    </row>
    <row r="6724" spans="1:2" x14ac:dyDescent="0.25">
      <c r="A6724" t="s">
        <v>7626</v>
      </c>
      <c r="B6724">
        <v>148</v>
      </c>
    </row>
    <row r="6725" spans="1:2" x14ac:dyDescent="0.25">
      <c r="A6725" t="s">
        <v>7627</v>
      </c>
      <c r="B6725">
        <v>144</v>
      </c>
    </row>
    <row r="6726" spans="1:2" x14ac:dyDescent="0.25">
      <c r="A6726" t="s">
        <v>11069</v>
      </c>
      <c r="B6726">
        <v>-999</v>
      </c>
    </row>
    <row r="6727" spans="1:2" x14ac:dyDescent="0.25">
      <c r="A6727" t="s">
        <v>7628</v>
      </c>
      <c r="B6727">
        <v>11059</v>
      </c>
    </row>
    <row r="6728" spans="1:2" x14ac:dyDescent="0.25">
      <c r="A6728" t="s">
        <v>7629</v>
      </c>
      <c r="B6728">
        <v>5473</v>
      </c>
    </row>
    <row r="6729" spans="1:2" x14ac:dyDescent="0.25">
      <c r="A6729" t="s">
        <v>7630</v>
      </c>
      <c r="B6729">
        <v>9303</v>
      </c>
    </row>
    <row r="6730" spans="1:2" x14ac:dyDescent="0.25">
      <c r="A6730" t="s">
        <v>7631</v>
      </c>
      <c r="B6730">
        <v>10</v>
      </c>
    </row>
    <row r="6731" spans="1:2" x14ac:dyDescent="0.25">
      <c r="A6731" t="s">
        <v>7632</v>
      </c>
      <c r="B6731">
        <v>573</v>
      </c>
    </row>
    <row r="6732" spans="1:2" x14ac:dyDescent="0.25">
      <c r="A6732" t="s">
        <v>7633</v>
      </c>
      <c r="B6732">
        <v>86</v>
      </c>
    </row>
    <row r="6733" spans="1:2" x14ac:dyDescent="0.25">
      <c r="A6733" t="s">
        <v>7634</v>
      </c>
      <c r="B6733">
        <v>103</v>
      </c>
    </row>
    <row r="6734" spans="1:2" x14ac:dyDescent="0.25">
      <c r="A6734" t="s">
        <v>7635</v>
      </c>
      <c r="B6734">
        <v>1184</v>
      </c>
    </row>
    <row r="6735" spans="1:2" x14ac:dyDescent="0.25">
      <c r="A6735" t="s">
        <v>7636</v>
      </c>
      <c r="B6735">
        <v>1074</v>
      </c>
    </row>
    <row r="6736" spans="1:2" x14ac:dyDescent="0.25">
      <c r="A6736" t="s">
        <v>7637</v>
      </c>
      <c r="B6736">
        <v>103</v>
      </c>
    </row>
    <row r="6737" spans="1:2" x14ac:dyDescent="0.25">
      <c r="A6737" t="s">
        <v>7638</v>
      </c>
      <c r="B6737">
        <v>4600</v>
      </c>
    </row>
    <row r="6738" spans="1:2" x14ac:dyDescent="0.25">
      <c r="A6738" t="s">
        <v>7639</v>
      </c>
      <c r="B6738">
        <v>535</v>
      </c>
    </row>
    <row r="6739" spans="1:2" x14ac:dyDescent="0.25">
      <c r="A6739" t="s">
        <v>7640</v>
      </c>
      <c r="B6739">
        <v>242</v>
      </c>
    </row>
    <row r="6740" spans="1:2" x14ac:dyDescent="0.25">
      <c r="A6740" t="s">
        <v>7641</v>
      </c>
      <c r="B6740">
        <v>507</v>
      </c>
    </row>
    <row r="6741" spans="1:2" x14ac:dyDescent="0.25">
      <c r="A6741" t="s">
        <v>7642</v>
      </c>
      <c r="B6741">
        <v>0</v>
      </c>
    </row>
    <row r="6742" spans="1:2" x14ac:dyDescent="0.25">
      <c r="A6742" t="s">
        <v>7643</v>
      </c>
      <c r="B6742">
        <v>92</v>
      </c>
    </row>
    <row r="6743" spans="1:2" x14ac:dyDescent="0.25">
      <c r="A6743" t="s">
        <v>7644</v>
      </c>
      <c r="B6743">
        <v>0</v>
      </c>
    </row>
    <row r="6744" spans="1:2" x14ac:dyDescent="0.25">
      <c r="A6744" t="s">
        <v>7645</v>
      </c>
      <c r="B6744">
        <v>0</v>
      </c>
    </row>
    <row r="6745" spans="1:2" x14ac:dyDescent="0.25">
      <c r="A6745" t="s">
        <v>7646</v>
      </c>
      <c r="B6745">
        <v>1</v>
      </c>
    </row>
    <row r="6746" spans="1:2" x14ac:dyDescent="0.25">
      <c r="A6746" t="s">
        <v>7647</v>
      </c>
      <c r="B6746">
        <v>1027</v>
      </c>
    </row>
    <row r="6747" spans="1:2" x14ac:dyDescent="0.25">
      <c r="A6747" t="s">
        <v>7648</v>
      </c>
      <c r="B6747">
        <v>922</v>
      </c>
    </row>
    <row r="6748" spans="1:2" x14ac:dyDescent="0.25">
      <c r="A6748" t="s">
        <v>7649</v>
      </c>
      <c r="B6748">
        <v>11059</v>
      </c>
    </row>
    <row r="6749" spans="1:2" x14ac:dyDescent="0.25">
      <c r="A6749" t="s">
        <v>7650</v>
      </c>
      <c r="B6749">
        <v>96</v>
      </c>
    </row>
    <row r="6750" spans="1:2" x14ac:dyDescent="0.25">
      <c r="A6750" t="s">
        <v>7651</v>
      </c>
      <c r="B6750">
        <v>86</v>
      </c>
    </row>
    <row r="6751" spans="1:2" x14ac:dyDescent="0.25">
      <c r="A6751" t="s">
        <v>7652</v>
      </c>
      <c r="B6751">
        <v>4298</v>
      </c>
    </row>
    <row r="6752" spans="1:2" x14ac:dyDescent="0.25">
      <c r="A6752" t="s">
        <v>7653</v>
      </c>
      <c r="B6752">
        <v>683</v>
      </c>
    </row>
    <row r="6753" spans="1:2" x14ac:dyDescent="0.25">
      <c r="A6753" t="s">
        <v>7654</v>
      </c>
      <c r="B6753">
        <v>3531</v>
      </c>
    </row>
    <row r="6754" spans="1:2" x14ac:dyDescent="0.25">
      <c r="A6754" t="s">
        <v>7655</v>
      </c>
      <c r="B6754">
        <v>84</v>
      </c>
    </row>
    <row r="6755" spans="1:2" x14ac:dyDescent="0.25">
      <c r="A6755" t="s">
        <v>7656</v>
      </c>
      <c r="B6755">
        <v>4298</v>
      </c>
    </row>
    <row r="6756" spans="1:2" x14ac:dyDescent="0.25">
      <c r="A6756" t="s">
        <v>7657</v>
      </c>
      <c r="B6756">
        <v>1375</v>
      </c>
    </row>
    <row r="6757" spans="1:2" x14ac:dyDescent="0.25">
      <c r="A6757" t="s">
        <v>7658</v>
      </c>
      <c r="B6757">
        <v>1235</v>
      </c>
    </row>
    <row r="6758" spans="1:2" x14ac:dyDescent="0.25">
      <c r="A6758" t="s">
        <v>7659</v>
      </c>
      <c r="B6758">
        <v>4298</v>
      </c>
    </row>
    <row r="6759" spans="1:2" x14ac:dyDescent="0.25">
      <c r="A6759" t="s">
        <v>7660</v>
      </c>
      <c r="B6759">
        <v>2</v>
      </c>
    </row>
    <row r="6760" spans="1:2" x14ac:dyDescent="0.25">
      <c r="A6760" t="s">
        <v>7661</v>
      </c>
      <c r="B6760">
        <v>3</v>
      </c>
    </row>
    <row r="6761" spans="1:2" x14ac:dyDescent="0.25">
      <c r="A6761" t="s">
        <v>7662</v>
      </c>
      <c r="B6761">
        <v>0</v>
      </c>
    </row>
    <row r="6762" spans="1:2" x14ac:dyDescent="0.25">
      <c r="A6762" t="s">
        <v>7663</v>
      </c>
      <c r="B6762">
        <v>59</v>
      </c>
    </row>
    <row r="6763" spans="1:2" x14ac:dyDescent="0.25">
      <c r="A6763" t="s">
        <v>7664</v>
      </c>
      <c r="B6763">
        <v>53</v>
      </c>
    </row>
    <row r="6764" spans="1:2" x14ac:dyDescent="0.25">
      <c r="A6764" t="s">
        <v>7665</v>
      </c>
      <c r="B6764">
        <v>3876</v>
      </c>
    </row>
    <row r="6765" spans="1:2" x14ac:dyDescent="0.25">
      <c r="A6765" t="s">
        <v>7666</v>
      </c>
      <c r="B6765">
        <v>1</v>
      </c>
    </row>
    <row r="6766" spans="1:2" x14ac:dyDescent="0.25">
      <c r="A6766" t="s">
        <v>7667</v>
      </c>
      <c r="B6766">
        <v>0</v>
      </c>
    </row>
    <row r="6767" spans="1:2" x14ac:dyDescent="0.25">
      <c r="A6767" t="s">
        <v>7668</v>
      </c>
      <c r="B6767">
        <v>0</v>
      </c>
    </row>
    <row r="6768" spans="1:2" x14ac:dyDescent="0.25">
      <c r="A6768" t="s">
        <v>7669</v>
      </c>
      <c r="B6768">
        <v>1</v>
      </c>
    </row>
    <row r="6769" spans="1:2" x14ac:dyDescent="0.25">
      <c r="A6769" t="s">
        <v>7670</v>
      </c>
      <c r="B6769">
        <v>1</v>
      </c>
    </row>
    <row r="6770" spans="1:2" x14ac:dyDescent="0.25">
      <c r="A6770" t="s">
        <v>7671</v>
      </c>
      <c r="B6770">
        <v>1169</v>
      </c>
    </row>
    <row r="6771" spans="1:2" x14ac:dyDescent="0.25">
      <c r="A6771" t="s">
        <v>7672</v>
      </c>
      <c r="B6771">
        <v>67</v>
      </c>
    </row>
    <row r="6772" spans="1:2" x14ac:dyDescent="0.25">
      <c r="A6772" t="s">
        <v>11070</v>
      </c>
      <c r="B6772">
        <v>-999</v>
      </c>
    </row>
    <row r="6773" spans="1:2" x14ac:dyDescent="0.25">
      <c r="A6773" t="s">
        <v>7673</v>
      </c>
      <c r="B6773">
        <v>1445</v>
      </c>
    </row>
    <row r="6774" spans="1:2" x14ac:dyDescent="0.25">
      <c r="A6774" t="s">
        <v>7674</v>
      </c>
      <c r="B6774">
        <v>256</v>
      </c>
    </row>
    <row r="6775" spans="1:2" x14ac:dyDescent="0.25">
      <c r="A6775" t="s">
        <v>7675</v>
      </c>
      <c r="B6775">
        <v>401</v>
      </c>
    </row>
    <row r="6776" spans="1:2" x14ac:dyDescent="0.25">
      <c r="A6776" t="s">
        <v>7676</v>
      </c>
      <c r="B6776">
        <v>661</v>
      </c>
    </row>
    <row r="6777" spans="1:2" x14ac:dyDescent="0.25">
      <c r="A6777" t="s">
        <v>7677</v>
      </c>
      <c r="B6777">
        <v>127</v>
      </c>
    </row>
    <row r="6778" spans="1:2" x14ac:dyDescent="0.25">
      <c r="A6778" t="s">
        <v>7678</v>
      </c>
      <c r="B6778">
        <v>1445</v>
      </c>
    </row>
    <row r="6779" spans="1:2" x14ac:dyDescent="0.25">
      <c r="A6779" t="s">
        <v>7679</v>
      </c>
      <c r="B6779">
        <v>248</v>
      </c>
    </row>
    <row r="6780" spans="1:2" x14ac:dyDescent="0.25">
      <c r="A6780" t="s">
        <v>7680</v>
      </c>
      <c r="B6780">
        <v>385</v>
      </c>
    </row>
    <row r="6781" spans="1:2" x14ac:dyDescent="0.25">
      <c r="A6781" t="s">
        <v>7681</v>
      </c>
      <c r="B6781">
        <v>507</v>
      </c>
    </row>
    <row r="6782" spans="1:2" x14ac:dyDescent="0.25">
      <c r="A6782" t="s">
        <v>7682</v>
      </c>
      <c r="B6782">
        <v>29</v>
      </c>
    </row>
    <row r="6783" spans="1:2" x14ac:dyDescent="0.25">
      <c r="A6783" t="s">
        <v>7683</v>
      </c>
      <c r="B6783">
        <v>1169</v>
      </c>
    </row>
    <row r="6784" spans="1:2" x14ac:dyDescent="0.25">
      <c r="A6784" t="s">
        <v>7684</v>
      </c>
      <c r="B6784">
        <v>54</v>
      </c>
    </row>
    <row r="6785" spans="1:2" x14ac:dyDescent="0.25">
      <c r="A6785" t="s">
        <v>7685</v>
      </c>
      <c r="B6785">
        <v>736</v>
      </c>
    </row>
    <row r="6786" spans="1:2" x14ac:dyDescent="0.25">
      <c r="A6786" t="s">
        <v>7686</v>
      </c>
      <c r="B6786">
        <v>470</v>
      </c>
    </row>
    <row r="6787" spans="1:2" x14ac:dyDescent="0.25">
      <c r="A6787" t="s">
        <v>7687</v>
      </c>
      <c r="B6787">
        <v>140</v>
      </c>
    </row>
    <row r="6788" spans="1:2" x14ac:dyDescent="0.25">
      <c r="A6788" t="s">
        <v>7688</v>
      </c>
      <c r="B6788">
        <v>3</v>
      </c>
    </row>
    <row r="6789" spans="1:2" x14ac:dyDescent="0.25">
      <c r="A6789" t="s">
        <v>7689</v>
      </c>
      <c r="B6789">
        <v>11</v>
      </c>
    </row>
    <row r="6790" spans="1:2" x14ac:dyDescent="0.25">
      <c r="A6790" t="s">
        <v>7690</v>
      </c>
      <c r="B6790">
        <v>12</v>
      </c>
    </row>
    <row r="6791" spans="1:2" x14ac:dyDescent="0.25">
      <c r="A6791" t="s">
        <v>7691</v>
      </c>
      <c r="B6791">
        <v>8</v>
      </c>
    </row>
    <row r="6792" spans="1:2" x14ac:dyDescent="0.25">
      <c r="A6792" t="s">
        <v>7692</v>
      </c>
      <c r="B6792">
        <v>0</v>
      </c>
    </row>
    <row r="6793" spans="1:2" x14ac:dyDescent="0.25">
      <c r="A6793" t="s">
        <v>7693</v>
      </c>
      <c r="B6793">
        <v>34</v>
      </c>
    </row>
    <row r="6794" spans="1:2" x14ac:dyDescent="0.25">
      <c r="A6794" t="s">
        <v>7694</v>
      </c>
      <c r="B6794">
        <v>1</v>
      </c>
    </row>
    <row r="6795" spans="1:2" x14ac:dyDescent="0.25">
      <c r="A6795" t="s">
        <v>7695</v>
      </c>
      <c r="B6795">
        <v>3</v>
      </c>
    </row>
    <row r="6796" spans="1:2" x14ac:dyDescent="0.25">
      <c r="A6796" t="s">
        <v>7696</v>
      </c>
      <c r="B6796">
        <v>4</v>
      </c>
    </row>
    <row r="6797" spans="1:2" x14ac:dyDescent="0.25">
      <c r="A6797" t="s">
        <v>7697</v>
      </c>
      <c r="B6797">
        <v>2</v>
      </c>
    </row>
    <row r="6798" spans="1:2" x14ac:dyDescent="0.25">
      <c r="A6798" t="s">
        <v>7698</v>
      </c>
      <c r="B6798">
        <v>0</v>
      </c>
    </row>
    <row r="6799" spans="1:2" x14ac:dyDescent="0.25">
      <c r="A6799" t="s">
        <v>7699</v>
      </c>
      <c r="B6799">
        <v>10</v>
      </c>
    </row>
    <row r="6800" spans="1:2" x14ac:dyDescent="0.25">
      <c r="A6800" t="s">
        <v>7700</v>
      </c>
      <c r="B6800">
        <v>1</v>
      </c>
    </row>
    <row r="6801" spans="1:2" x14ac:dyDescent="0.25">
      <c r="A6801" t="s">
        <v>7701</v>
      </c>
      <c r="B6801">
        <v>1</v>
      </c>
    </row>
    <row r="6802" spans="1:2" x14ac:dyDescent="0.25">
      <c r="A6802" t="s">
        <v>7702</v>
      </c>
      <c r="B6802">
        <v>3</v>
      </c>
    </row>
    <row r="6803" spans="1:2" x14ac:dyDescent="0.25">
      <c r="A6803" t="s">
        <v>7703</v>
      </c>
      <c r="B6803">
        <v>4</v>
      </c>
    </row>
    <row r="6804" spans="1:2" x14ac:dyDescent="0.25">
      <c r="A6804" t="s">
        <v>7704</v>
      </c>
      <c r="B6804">
        <v>0</v>
      </c>
    </row>
    <row r="6805" spans="1:2" x14ac:dyDescent="0.25">
      <c r="A6805" t="s">
        <v>7705</v>
      </c>
      <c r="B6805">
        <v>9</v>
      </c>
    </row>
    <row r="6806" spans="1:2" x14ac:dyDescent="0.25">
      <c r="A6806" t="s">
        <v>7706</v>
      </c>
      <c r="B6806">
        <v>12</v>
      </c>
    </row>
    <row r="6807" spans="1:2" x14ac:dyDescent="0.25">
      <c r="A6807" t="s">
        <v>7707</v>
      </c>
      <c r="B6807">
        <v>23</v>
      </c>
    </row>
    <row r="6808" spans="1:2" x14ac:dyDescent="0.25">
      <c r="A6808" t="s">
        <v>7708</v>
      </c>
      <c r="B6808">
        <v>21</v>
      </c>
    </row>
    <row r="6809" spans="1:2" x14ac:dyDescent="0.25">
      <c r="A6809" t="s">
        <v>7709</v>
      </c>
      <c r="B6809">
        <v>27</v>
      </c>
    </row>
    <row r="6810" spans="1:2" x14ac:dyDescent="0.25">
      <c r="A6810" t="s">
        <v>7710</v>
      </c>
      <c r="B6810">
        <v>0</v>
      </c>
    </row>
    <row r="6811" spans="1:2" x14ac:dyDescent="0.25">
      <c r="A6811" t="s">
        <v>7711</v>
      </c>
      <c r="B6811">
        <v>83</v>
      </c>
    </row>
    <row r="6812" spans="1:2" x14ac:dyDescent="0.25">
      <c r="A6812" t="s">
        <v>7712</v>
      </c>
      <c r="B6812">
        <v>0</v>
      </c>
    </row>
    <row r="6813" spans="1:2" x14ac:dyDescent="0.25">
      <c r="A6813" t="s">
        <v>7713</v>
      </c>
      <c r="B6813">
        <v>0</v>
      </c>
    </row>
    <row r="6814" spans="1:2" x14ac:dyDescent="0.25">
      <c r="A6814" t="s">
        <v>7714</v>
      </c>
      <c r="B6814">
        <v>0</v>
      </c>
    </row>
    <row r="6815" spans="1:2" x14ac:dyDescent="0.25">
      <c r="A6815" t="s">
        <v>7715</v>
      </c>
      <c r="B6815">
        <v>0</v>
      </c>
    </row>
    <row r="6816" spans="1:2" x14ac:dyDescent="0.25">
      <c r="A6816" t="s">
        <v>7716</v>
      </c>
      <c r="B6816">
        <v>0</v>
      </c>
    </row>
    <row r="6817" spans="1:2" x14ac:dyDescent="0.25">
      <c r="A6817" t="s">
        <v>7717</v>
      </c>
      <c r="B6817">
        <v>0</v>
      </c>
    </row>
    <row r="6818" spans="1:2" x14ac:dyDescent="0.25">
      <c r="A6818" t="s">
        <v>7718</v>
      </c>
      <c r="B6818">
        <v>0</v>
      </c>
    </row>
    <row r="6819" spans="1:2" x14ac:dyDescent="0.25">
      <c r="A6819" t="s">
        <v>7719</v>
      </c>
      <c r="B6819">
        <v>0</v>
      </c>
    </row>
    <row r="6820" spans="1:2" x14ac:dyDescent="0.25">
      <c r="A6820" t="s">
        <v>7720</v>
      </c>
      <c r="B6820">
        <v>0</v>
      </c>
    </row>
    <row r="6821" spans="1:2" x14ac:dyDescent="0.25">
      <c r="A6821" t="s">
        <v>7721</v>
      </c>
      <c r="B6821">
        <v>0</v>
      </c>
    </row>
    <row r="6822" spans="1:2" x14ac:dyDescent="0.25">
      <c r="A6822" t="s">
        <v>7722</v>
      </c>
      <c r="B6822">
        <v>0</v>
      </c>
    </row>
    <row r="6823" spans="1:2" x14ac:dyDescent="0.25">
      <c r="A6823" t="s">
        <v>7723</v>
      </c>
      <c r="B6823">
        <v>0</v>
      </c>
    </row>
    <row r="6824" spans="1:2" x14ac:dyDescent="0.25">
      <c r="A6824" t="s">
        <v>7724</v>
      </c>
      <c r="B6824">
        <v>0</v>
      </c>
    </row>
    <row r="6825" spans="1:2" x14ac:dyDescent="0.25">
      <c r="A6825" t="s">
        <v>7725</v>
      </c>
      <c r="B6825">
        <v>0</v>
      </c>
    </row>
    <row r="6826" spans="1:2" x14ac:dyDescent="0.25">
      <c r="A6826" t="s">
        <v>7726</v>
      </c>
      <c r="B6826">
        <v>0</v>
      </c>
    </row>
    <row r="6827" spans="1:2" x14ac:dyDescent="0.25">
      <c r="A6827" t="s">
        <v>7727</v>
      </c>
      <c r="B6827">
        <v>0</v>
      </c>
    </row>
    <row r="6828" spans="1:2" x14ac:dyDescent="0.25">
      <c r="A6828" t="s">
        <v>7728</v>
      </c>
      <c r="B6828">
        <v>0</v>
      </c>
    </row>
    <row r="6829" spans="1:2" x14ac:dyDescent="0.25">
      <c r="A6829" t="s">
        <v>7729</v>
      </c>
      <c r="B6829">
        <v>0</v>
      </c>
    </row>
    <row r="6830" spans="1:2" x14ac:dyDescent="0.25">
      <c r="A6830" t="s">
        <v>7730</v>
      </c>
      <c r="B6830">
        <v>0</v>
      </c>
    </row>
    <row r="6831" spans="1:2" x14ac:dyDescent="0.25">
      <c r="A6831" t="s">
        <v>7731</v>
      </c>
      <c r="B6831">
        <v>0</v>
      </c>
    </row>
    <row r="6832" spans="1:2" x14ac:dyDescent="0.25">
      <c r="A6832" t="s">
        <v>7732</v>
      </c>
      <c r="B6832">
        <v>0</v>
      </c>
    </row>
    <row r="6833" spans="1:2" x14ac:dyDescent="0.25">
      <c r="A6833" t="s">
        <v>7733</v>
      </c>
      <c r="B6833">
        <v>0</v>
      </c>
    </row>
    <row r="6834" spans="1:2" x14ac:dyDescent="0.25">
      <c r="A6834" t="s">
        <v>7734</v>
      </c>
      <c r="B6834">
        <v>0</v>
      </c>
    </row>
    <row r="6835" spans="1:2" x14ac:dyDescent="0.25">
      <c r="A6835" t="s">
        <v>7735</v>
      </c>
      <c r="B6835">
        <v>0</v>
      </c>
    </row>
    <row r="6836" spans="1:2" x14ac:dyDescent="0.25">
      <c r="A6836" t="s">
        <v>7736</v>
      </c>
      <c r="B6836">
        <v>0</v>
      </c>
    </row>
    <row r="6837" spans="1:2" x14ac:dyDescent="0.25">
      <c r="A6837" t="s">
        <v>7737</v>
      </c>
      <c r="B6837">
        <v>0</v>
      </c>
    </row>
    <row r="6838" spans="1:2" x14ac:dyDescent="0.25">
      <c r="A6838" t="s">
        <v>7738</v>
      </c>
      <c r="B6838">
        <v>0</v>
      </c>
    </row>
    <row r="6839" spans="1:2" x14ac:dyDescent="0.25">
      <c r="A6839" t="s">
        <v>7739</v>
      </c>
      <c r="B6839">
        <v>0</v>
      </c>
    </row>
    <row r="6840" spans="1:2" x14ac:dyDescent="0.25">
      <c r="A6840" t="s">
        <v>7740</v>
      </c>
      <c r="B6840">
        <v>0</v>
      </c>
    </row>
    <row r="6841" spans="1:2" x14ac:dyDescent="0.25">
      <c r="A6841" t="s">
        <v>7741</v>
      </c>
      <c r="B6841">
        <v>0</v>
      </c>
    </row>
    <row r="6842" spans="1:2" x14ac:dyDescent="0.25">
      <c r="A6842" t="s">
        <v>7742</v>
      </c>
      <c r="B6842">
        <v>17</v>
      </c>
    </row>
    <row r="6843" spans="1:2" x14ac:dyDescent="0.25">
      <c r="A6843" t="s">
        <v>7743</v>
      </c>
      <c r="B6843">
        <v>38</v>
      </c>
    </row>
    <row r="6844" spans="1:2" x14ac:dyDescent="0.25">
      <c r="A6844" t="s">
        <v>7744</v>
      </c>
      <c r="B6844">
        <v>40</v>
      </c>
    </row>
    <row r="6845" spans="1:2" x14ac:dyDescent="0.25">
      <c r="A6845" t="s">
        <v>7745</v>
      </c>
      <c r="B6845">
        <v>41</v>
      </c>
    </row>
    <row r="6846" spans="1:2" x14ac:dyDescent="0.25">
      <c r="A6846" t="s">
        <v>7746</v>
      </c>
      <c r="B6846">
        <v>0</v>
      </c>
    </row>
    <row r="6847" spans="1:2" x14ac:dyDescent="0.25">
      <c r="A6847" t="s">
        <v>7747</v>
      </c>
      <c r="B6847">
        <v>136</v>
      </c>
    </row>
    <row r="6848" spans="1:2" x14ac:dyDescent="0.25">
      <c r="A6848" t="s">
        <v>7748</v>
      </c>
      <c r="B6848">
        <v>4</v>
      </c>
    </row>
    <row r="6849" spans="1:2" x14ac:dyDescent="0.25">
      <c r="A6849" t="s">
        <v>7749</v>
      </c>
      <c r="B6849">
        <v>0</v>
      </c>
    </row>
    <row r="6850" spans="1:2" x14ac:dyDescent="0.25">
      <c r="A6850" t="s">
        <v>7750</v>
      </c>
      <c r="B6850">
        <v>6</v>
      </c>
    </row>
    <row r="6851" spans="1:2" x14ac:dyDescent="0.25">
      <c r="A6851" t="s">
        <v>7751</v>
      </c>
      <c r="B6851">
        <v>138</v>
      </c>
    </row>
    <row r="6852" spans="1:2" x14ac:dyDescent="0.25">
      <c r="A6852" t="s">
        <v>7752</v>
      </c>
      <c r="B6852">
        <v>102</v>
      </c>
    </row>
    <row r="6853" spans="1:2" x14ac:dyDescent="0.25">
      <c r="A6853" t="s">
        <v>7753</v>
      </c>
      <c r="B6853">
        <v>136</v>
      </c>
    </row>
    <row r="6854" spans="1:2" x14ac:dyDescent="0.25">
      <c r="A6854" t="s">
        <v>7754</v>
      </c>
      <c r="B6854">
        <v>128</v>
      </c>
    </row>
    <row r="6855" spans="1:2" x14ac:dyDescent="0.25">
      <c r="A6855" t="s">
        <v>7755</v>
      </c>
      <c r="B6855">
        <v>2687</v>
      </c>
    </row>
    <row r="6856" spans="1:2" x14ac:dyDescent="0.25">
      <c r="A6856" t="s">
        <v>7756</v>
      </c>
      <c r="B6856">
        <v>2278</v>
      </c>
    </row>
    <row r="6857" spans="1:2" x14ac:dyDescent="0.25">
      <c r="A6857" t="s">
        <v>7757</v>
      </c>
      <c r="B6857">
        <v>177</v>
      </c>
    </row>
    <row r="6858" spans="1:2" x14ac:dyDescent="0.25">
      <c r="A6858" t="s">
        <v>7758</v>
      </c>
      <c r="B6858">
        <v>112</v>
      </c>
    </row>
    <row r="6859" spans="1:2" x14ac:dyDescent="0.25">
      <c r="A6859" t="s">
        <v>11071</v>
      </c>
      <c r="B6859">
        <v>-999</v>
      </c>
    </row>
    <row r="6860" spans="1:2" x14ac:dyDescent="0.25">
      <c r="A6860" t="s">
        <v>11072</v>
      </c>
      <c r="B6860">
        <v>-999</v>
      </c>
    </row>
    <row r="6861" spans="1:2" x14ac:dyDescent="0.25">
      <c r="A6861" t="s">
        <v>7759</v>
      </c>
      <c r="B6861">
        <v>70</v>
      </c>
    </row>
    <row r="6862" spans="1:2" x14ac:dyDescent="0.25">
      <c r="A6862" t="s">
        <v>7760</v>
      </c>
      <c r="B6862">
        <v>111</v>
      </c>
    </row>
    <row r="6863" spans="1:2" x14ac:dyDescent="0.25">
      <c r="A6863" t="s">
        <v>7761</v>
      </c>
      <c r="B6863">
        <v>57</v>
      </c>
    </row>
    <row r="6864" spans="1:2" x14ac:dyDescent="0.25">
      <c r="A6864" t="s">
        <v>7762</v>
      </c>
      <c r="B6864">
        <v>2</v>
      </c>
    </row>
    <row r="6865" spans="1:2" x14ac:dyDescent="0.25">
      <c r="A6865" t="s">
        <v>7763</v>
      </c>
      <c r="B6865">
        <v>170</v>
      </c>
    </row>
    <row r="6866" spans="1:2" x14ac:dyDescent="0.25">
      <c r="A6866" t="s">
        <v>7764</v>
      </c>
      <c r="B6866">
        <v>34198</v>
      </c>
    </row>
    <row r="6867" spans="1:2" x14ac:dyDescent="0.25">
      <c r="A6867" t="s">
        <v>7765</v>
      </c>
      <c r="B6867">
        <v>122</v>
      </c>
    </row>
    <row r="6868" spans="1:2" x14ac:dyDescent="0.25">
      <c r="A6868" t="s">
        <v>7766</v>
      </c>
      <c r="B6868">
        <v>5</v>
      </c>
    </row>
    <row r="6869" spans="1:2" x14ac:dyDescent="0.25">
      <c r="A6869" t="s">
        <v>7767</v>
      </c>
      <c r="B6869">
        <v>61</v>
      </c>
    </row>
    <row r="6870" spans="1:2" x14ac:dyDescent="0.25">
      <c r="A6870" t="s">
        <v>7768</v>
      </c>
      <c r="B6870">
        <v>68</v>
      </c>
    </row>
    <row r="6871" spans="1:2" x14ac:dyDescent="0.25">
      <c r="A6871" t="s">
        <v>7769</v>
      </c>
      <c r="B6871">
        <v>-999</v>
      </c>
    </row>
    <row r="6872" spans="1:2" x14ac:dyDescent="0.25">
      <c r="A6872" t="s">
        <v>7770</v>
      </c>
      <c r="B6872">
        <v>41</v>
      </c>
    </row>
    <row r="6873" spans="1:2" x14ac:dyDescent="0.25">
      <c r="A6873" t="s">
        <v>7771</v>
      </c>
      <c r="B6873">
        <v>167</v>
      </c>
    </row>
    <row r="6874" spans="1:2" x14ac:dyDescent="0.25">
      <c r="A6874" t="s">
        <v>7772</v>
      </c>
      <c r="B6874">
        <v>0</v>
      </c>
    </row>
    <row r="6875" spans="1:2" x14ac:dyDescent="0.25">
      <c r="A6875" t="s">
        <v>7773</v>
      </c>
      <c r="B6875">
        <v>1689</v>
      </c>
    </row>
    <row r="6876" spans="1:2" x14ac:dyDescent="0.25">
      <c r="A6876" t="s">
        <v>7774</v>
      </c>
      <c r="B6876">
        <v>1541</v>
      </c>
    </row>
    <row r="6877" spans="1:2" x14ac:dyDescent="0.25">
      <c r="A6877" t="s">
        <v>7775</v>
      </c>
      <c r="B6877">
        <v>11</v>
      </c>
    </row>
    <row r="6878" spans="1:2" x14ac:dyDescent="0.25">
      <c r="A6878" t="s">
        <v>7776</v>
      </c>
      <c r="B6878">
        <v>7</v>
      </c>
    </row>
    <row r="6879" spans="1:2" x14ac:dyDescent="0.25">
      <c r="A6879" t="s">
        <v>7777</v>
      </c>
      <c r="B6879">
        <v>18</v>
      </c>
    </row>
    <row r="6880" spans="1:2" x14ac:dyDescent="0.25">
      <c r="A6880" t="s">
        <v>7778</v>
      </c>
      <c r="B6880">
        <v>129</v>
      </c>
    </row>
    <row r="6881" spans="1:2" x14ac:dyDescent="0.25">
      <c r="A6881" t="s">
        <v>7779</v>
      </c>
      <c r="B6881">
        <v>15</v>
      </c>
    </row>
    <row r="6882" spans="1:2" x14ac:dyDescent="0.25">
      <c r="A6882" t="s">
        <v>7780</v>
      </c>
      <c r="B6882">
        <v>0</v>
      </c>
    </row>
    <row r="6883" spans="1:2" x14ac:dyDescent="0.25">
      <c r="A6883" t="s">
        <v>7781</v>
      </c>
      <c r="B6883">
        <v>12</v>
      </c>
    </row>
    <row r="6884" spans="1:2" x14ac:dyDescent="0.25">
      <c r="A6884" t="s">
        <v>7782</v>
      </c>
      <c r="B6884">
        <v>10</v>
      </c>
    </row>
    <row r="6885" spans="1:2" x14ac:dyDescent="0.25">
      <c r="A6885" t="s">
        <v>7783</v>
      </c>
      <c r="B6885">
        <v>12</v>
      </c>
    </row>
    <row r="6886" spans="1:2" x14ac:dyDescent="0.25">
      <c r="A6886" t="s">
        <v>7784</v>
      </c>
      <c r="B6886">
        <v>5</v>
      </c>
    </row>
    <row r="6887" spans="1:2" x14ac:dyDescent="0.25">
      <c r="A6887" t="s">
        <v>7785</v>
      </c>
      <c r="B6887">
        <v>30</v>
      </c>
    </row>
    <row r="6888" spans="1:2" x14ac:dyDescent="0.25">
      <c r="A6888" t="s">
        <v>7786</v>
      </c>
      <c r="B6888">
        <v>2</v>
      </c>
    </row>
    <row r="6889" spans="1:2" x14ac:dyDescent="0.25">
      <c r="A6889" t="s">
        <v>7787</v>
      </c>
      <c r="B6889">
        <v>86</v>
      </c>
    </row>
    <row r="6890" spans="1:2" x14ac:dyDescent="0.25">
      <c r="A6890" t="s">
        <v>7788</v>
      </c>
      <c r="B6890">
        <v>0</v>
      </c>
    </row>
    <row r="6891" spans="1:2" x14ac:dyDescent="0.25">
      <c r="A6891" t="s">
        <v>7789</v>
      </c>
      <c r="B6891">
        <v>12</v>
      </c>
    </row>
    <row r="6892" spans="1:2" x14ac:dyDescent="0.25">
      <c r="A6892" t="s">
        <v>7790</v>
      </c>
      <c r="B6892">
        <v>1</v>
      </c>
    </row>
    <row r="6893" spans="1:2" x14ac:dyDescent="0.25">
      <c r="A6893" t="s">
        <v>7791</v>
      </c>
      <c r="B6893">
        <v>131</v>
      </c>
    </row>
    <row r="6894" spans="1:2" x14ac:dyDescent="0.25">
      <c r="A6894" t="s">
        <v>7792</v>
      </c>
      <c r="B6894">
        <v>14</v>
      </c>
    </row>
    <row r="6895" spans="1:2" x14ac:dyDescent="0.25">
      <c r="A6895" t="s">
        <v>7793</v>
      </c>
      <c r="B6895">
        <v>18</v>
      </c>
    </row>
    <row r="6896" spans="1:2" x14ac:dyDescent="0.25">
      <c r="A6896" t="s">
        <v>7794</v>
      </c>
      <c r="B6896">
        <v>22</v>
      </c>
    </row>
    <row r="6897" spans="1:2" x14ac:dyDescent="0.25">
      <c r="A6897" t="s">
        <v>7795</v>
      </c>
      <c r="B6897">
        <v>29</v>
      </c>
    </row>
    <row r="6898" spans="1:2" x14ac:dyDescent="0.25">
      <c r="A6898" t="s">
        <v>7796</v>
      </c>
      <c r="B6898">
        <v>9</v>
      </c>
    </row>
    <row r="6899" spans="1:2" x14ac:dyDescent="0.25">
      <c r="A6899" t="s">
        <v>7797</v>
      </c>
      <c r="B6899">
        <v>60</v>
      </c>
    </row>
    <row r="6900" spans="1:2" x14ac:dyDescent="0.25">
      <c r="A6900" t="s">
        <v>7798</v>
      </c>
      <c r="B6900">
        <v>44</v>
      </c>
    </row>
    <row r="6901" spans="1:2" x14ac:dyDescent="0.25">
      <c r="A6901" t="s">
        <v>7799</v>
      </c>
      <c r="B6901">
        <v>75</v>
      </c>
    </row>
    <row r="6902" spans="1:2" x14ac:dyDescent="0.25">
      <c r="A6902" t="s">
        <v>7800</v>
      </c>
      <c r="B6902">
        <v>67</v>
      </c>
    </row>
    <row r="6903" spans="1:2" x14ac:dyDescent="0.25">
      <c r="A6903" t="s">
        <v>7801</v>
      </c>
      <c r="B6903">
        <v>1</v>
      </c>
    </row>
    <row r="6904" spans="1:2" x14ac:dyDescent="0.25">
      <c r="A6904" t="s">
        <v>7802</v>
      </c>
      <c r="B6904">
        <v>19</v>
      </c>
    </row>
    <row r="6905" spans="1:2" x14ac:dyDescent="0.25">
      <c r="A6905" t="s">
        <v>7803</v>
      </c>
      <c r="B6905">
        <v>0</v>
      </c>
    </row>
    <row r="6906" spans="1:2" x14ac:dyDescent="0.25">
      <c r="A6906" t="s">
        <v>7804</v>
      </c>
      <c r="B6906">
        <v>7</v>
      </c>
    </row>
    <row r="6907" spans="1:2" x14ac:dyDescent="0.25">
      <c r="A6907" t="s">
        <v>7805</v>
      </c>
      <c r="B6907">
        <v>5</v>
      </c>
    </row>
    <row r="6908" spans="1:2" x14ac:dyDescent="0.25">
      <c r="A6908" t="s">
        <v>7806</v>
      </c>
      <c r="B6908">
        <v>13</v>
      </c>
    </row>
    <row r="6909" spans="1:2" x14ac:dyDescent="0.25">
      <c r="A6909" t="s">
        <v>7807</v>
      </c>
      <c r="B6909">
        <v>0</v>
      </c>
    </row>
    <row r="6910" spans="1:2" x14ac:dyDescent="0.25">
      <c r="A6910" t="s">
        <v>7808</v>
      </c>
      <c r="B6910">
        <v>0</v>
      </c>
    </row>
    <row r="6911" spans="1:2" x14ac:dyDescent="0.25">
      <c r="A6911" t="s">
        <v>7809</v>
      </c>
      <c r="B6911">
        <v>0</v>
      </c>
    </row>
    <row r="6912" spans="1:2" x14ac:dyDescent="0.25">
      <c r="A6912" t="s">
        <v>7810</v>
      </c>
      <c r="B6912">
        <v>5</v>
      </c>
    </row>
    <row r="6913" spans="1:2" x14ac:dyDescent="0.25">
      <c r="A6913" t="s">
        <v>7811</v>
      </c>
      <c r="B6913">
        <v>0</v>
      </c>
    </row>
    <row r="6914" spans="1:2" x14ac:dyDescent="0.25">
      <c r="A6914" t="s">
        <v>7812</v>
      </c>
      <c r="B6914">
        <v>0</v>
      </c>
    </row>
    <row r="6915" spans="1:2" x14ac:dyDescent="0.25">
      <c r="A6915" t="s">
        <v>7813</v>
      </c>
      <c r="B6915">
        <v>0</v>
      </c>
    </row>
    <row r="6916" spans="1:2" x14ac:dyDescent="0.25">
      <c r="A6916" t="s">
        <v>7814</v>
      </c>
      <c r="B6916">
        <v>0</v>
      </c>
    </row>
    <row r="6917" spans="1:2" x14ac:dyDescent="0.25">
      <c r="A6917" t="s">
        <v>7815</v>
      </c>
      <c r="B6917">
        <v>0</v>
      </c>
    </row>
    <row r="6918" spans="1:2" x14ac:dyDescent="0.25">
      <c r="A6918" t="s">
        <v>7816</v>
      </c>
      <c r="B6918">
        <v>0</v>
      </c>
    </row>
    <row r="6919" spans="1:2" x14ac:dyDescent="0.25">
      <c r="A6919" t="s">
        <v>7817</v>
      </c>
      <c r="B6919">
        <v>25</v>
      </c>
    </row>
    <row r="6920" spans="1:2" x14ac:dyDescent="0.25">
      <c r="A6920" t="s">
        <v>7818</v>
      </c>
      <c r="B6920">
        <v>0</v>
      </c>
    </row>
    <row r="6921" spans="1:2" x14ac:dyDescent="0.25">
      <c r="A6921" t="s">
        <v>7819</v>
      </c>
      <c r="B6921">
        <v>75</v>
      </c>
    </row>
    <row r="6922" spans="1:2" x14ac:dyDescent="0.25">
      <c r="A6922" t="s">
        <v>7820</v>
      </c>
      <c r="B6922">
        <v>56</v>
      </c>
    </row>
    <row r="6923" spans="1:2" x14ac:dyDescent="0.25">
      <c r="A6923" t="s">
        <v>7821</v>
      </c>
      <c r="B6923">
        <v>30</v>
      </c>
    </row>
    <row r="6924" spans="1:2" x14ac:dyDescent="0.25">
      <c r="A6924" t="s">
        <v>7822</v>
      </c>
      <c r="B6924">
        <v>18</v>
      </c>
    </row>
    <row r="6925" spans="1:2" x14ac:dyDescent="0.25">
      <c r="A6925" t="s">
        <v>7823</v>
      </c>
      <c r="B6925">
        <v>8</v>
      </c>
    </row>
    <row r="6926" spans="1:2" x14ac:dyDescent="0.25">
      <c r="A6926" t="s">
        <v>7824</v>
      </c>
      <c r="B6926">
        <v>56</v>
      </c>
    </row>
    <row r="6927" spans="1:2" x14ac:dyDescent="0.25">
      <c r="A6927" t="s">
        <v>7825</v>
      </c>
      <c r="B6927">
        <v>42</v>
      </c>
    </row>
    <row r="6928" spans="1:2" x14ac:dyDescent="0.25">
      <c r="A6928" t="s">
        <v>7826</v>
      </c>
      <c r="B6928">
        <v>0</v>
      </c>
    </row>
    <row r="6929" spans="1:2" x14ac:dyDescent="0.25">
      <c r="A6929" t="s">
        <v>7827</v>
      </c>
      <c r="B6929">
        <v>56</v>
      </c>
    </row>
    <row r="6930" spans="1:2" x14ac:dyDescent="0.25">
      <c r="A6930" t="s">
        <v>7828</v>
      </c>
      <c r="B6930">
        <v>32</v>
      </c>
    </row>
    <row r="6931" spans="1:2" x14ac:dyDescent="0.25">
      <c r="A6931" t="s">
        <v>7829</v>
      </c>
      <c r="B6931">
        <v>5</v>
      </c>
    </row>
    <row r="6932" spans="1:2" x14ac:dyDescent="0.25">
      <c r="A6932" t="s">
        <v>7830</v>
      </c>
      <c r="B6932">
        <v>72</v>
      </c>
    </row>
    <row r="6933" spans="1:2" x14ac:dyDescent="0.25">
      <c r="A6933" t="s">
        <v>7831</v>
      </c>
      <c r="B6933">
        <v>65</v>
      </c>
    </row>
    <row r="6934" spans="1:2" x14ac:dyDescent="0.25">
      <c r="A6934" t="s">
        <v>11073</v>
      </c>
      <c r="B6934">
        <v>-999</v>
      </c>
    </row>
    <row r="6935" spans="1:2" x14ac:dyDescent="0.25">
      <c r="A6935" t="s">
        <v>7832</v>
      </c>
      <c r="B6935">
        <v>8119</v>
      </c>
    </row>
    <row r="6936" spans="1:2" x14ac:dyDescent="0.25">
      <c r="A6936" t="s">
        <v>7833</v>
      </c>
      <c r="B6936">
        <v>-999</v>
      </c>
    </row>
    <row r="6937" spans="1:2" x14ac:dyDescent="0.25">
      <c r="A6937" t="s">
        <v>7834</v>
      </c>
      <c r="B6937">
        <v>-999</v>
      </c>
    </row>
    <row r="6938" spans="1:2" x14ac:dyDescent="0.25">
      <c r="A6938" t="s">
        <v>7835</v>
      </c>
      <c r="B6938">
        <v>166</v>
      </c>
    </row>
    <row r="6939" spans="1:2" x14ac:dyDescent="0.25">
      <c r="A6939" t="s">
        <v>7836</v>
      </c>
      <c r="B6939">
        <v>565</v>
      </c>
    </row>
    <row r="6940" spans="1:2" x14ac:dyDescent="0.25">
      <c r="A6940" t="s">
        <v>7837</v>
      </c>
      <c r="B6940">
        <v>65</v>
      </c>
    </row>
    <row r="6941" spans="1:2" x14ac:dyDescent="0.25">
      <c r="A6941" t="s">
        <v>7838</v>
      </c>
      <c r="B6941">
        <v>4</v>
      </c>
    </row>
    <row r="6942" spans="1:2" x14ac:dyDescent="0.25">
      <c r="A6942" t="s">
        <v>7839</v>
      </c>
      <c r="B6942">
        <v>1019</v>
      </c>
    </row>
    <row r="6943" spans="1:2" x14ac:dyDescent="0.25">
      <c r="A6943" t="s">
        <v>7840</v>
      </c>
      <c r="B6943">
        <v>863</v>
      </c>
    </row>
    <row r="6944" spans="1:2" x14ac:dyDescent="0.25">
      <c r="A6944" t="s">
        <v>7841</v>
      </c>
      <c r="B6944">
        <v>46</v>
      </c>
    </row>
    <row r="6945" spans="1:2" x14ac:dyDescent="0.25">
      <c r="A6945" t="s">
        <v>7842</v>
      </c>
      <c r="B6945">
        <v>2801</v>
      </c>
    </row>
    <row r="6946" spans="1:2" x14ac:dyDescent="0.25">
      <c r="A6946" t="s">
        <v>7843</v>
      </c>
      <c r="B6946">
        <v>232</v>
      </c>
    </row>
    <row r="6947" spans="1:2" x14ac:dyDescent="0.25">
      <c r="A6947" t="s">
        <v>7844</v>
      </c>
      <c r="B6947">
        <v>34</v>
      </c>
    </row>
    <row r="6948" spans="1:2" x14ac:dyDescent="0.25">
      <c r="A6948" t="s">
        <v>7845</v>
      </c>
      <c r="B6948">
        <v>224</v>
      </c>
    </row>
    <row r="6949" spans="1:2" x14ac:dyDescent="0.25">
      <c r="A6949" t="s">
        <v>7846</v>
      </c>
      <c r="B6949">
        <v>15</v>
      </c>
    </row>
    <row r="6950" spans="1:2" x14ac:dyDescent="0.25">
      <c r="A6950" t="s">
        <v>7847</v>
      </c>
      <c r="B6950">
        <v>18</v>
      </c>
    </row>
    <row r="6951" spans="1:2" x14ac:dyDescent="0.25">
      <c r="A6951" t="s">
        <v>7848</v>
      </c>
      <c r="B6951">
        <v>1</v>
      </c>
    </row>
    <row r="6952" spans="1:2" x14ac:dyDescent="0.25">
      <c r="A6952" t="s">
        <v>7849</v>
      </c>
      <c r="B6952">
        <v>1</v>
      </c>
    </row>
    <row r="6953" spans="1:2" x14ac:dyDescent="0.25">
      <c r="A6953" t="s">
        <v>7850</v>
      </c>
      <c r="B6953">
        <v>0</v>
      </c>
    </row>
    <row r="6954" spans="1:2" x14ac:dyDescent="0.25">
      <c r="A6954" t="s">
        <v>7851</v>
      </c>
      <c r="B6954">
        <v>1660</v>
      </c>
    </row>
    <row r="6955" spans="1:2" x14ac:dyDescent="0.25">
      <c r="A6955" t="s">
        <v>7852</v>
      </c>
      <c r="B6955">
        <v>405</v>
      </c>
    </row>
    <row r="6956" spans="1:2" x14ac:dyDescent="0.25">
      <c r="A6956" t="s">
        <v>7853</v>
      </c>
      <c r="B6956">
        <v>8119</v>
      </c>
    </row>
    <row r="6957" spans="1:2" x14ac:dyDescent="0.25">
      <c r="A6957" t="s">
        <v>7854</v>
      </c>
      <c r="B6957">
        <v>-999</v>
      </c>
    </row>
    <row r="6958" spans="1:2" x14ac:dyDescent="0.25">
      <c r="A6958" t="s">
        <v>7855</v>
      </c>
      <c r="B6958">
        <v>-999</v>
      </c>
    </row>
    <row r="6959" spans="1:2" x14ac:dyDescent="0.25">
      <c r="A6959" t="s">
        <v>7856</v>
      </c>
      <c r="B6959">
        <v>-999</v>
      </c>
    </row>
    <row r="6960" spans="1:2" x14ac:dyDescent="0.25">
      <c r="A6960" t="s">
        <v>7857</v>
      </c>
      <c r="B6960">
        <v>-999</v>
      </c>
    </row>
    <row r="6961" spans="1:2" x14ac:dyDescent="0.25">
      <c r="A6961" t="s">
        <v>7858</v>
      </c>
      <c r="B6961">
        <v>-999</v>
      </c>
    </row>
    <row r="6962" spans="1:2" x14ac:dyDescent="0.25">
      <c r="A6962" t="s">
        <v>7859</v>
      </c>
      <c r="B6962">
        <v>-999</v>
      </c>
    </row>
    <row r="6963" spans="1:2" x14ac:dyDescent="0.25">
      <c r="A6963" t="s">
        <v>7860</v>
      </c>
      <c r="B6963">
        <v>-999</v>
      </c>
    </row>
    <row r="6964" spans="1:2" x14ac:dyDescent="0.25">
      <c r="A6964" t="s">
        <v>7861</v>
      </c>
      <c r="B6964">
        <v>-999</v>
      </c>
    </row>
    <row r="6965" spans="1:2" x14ac:dyDescent="0.25">
      <c r="A6965" t="s">
        <v>7862</v>
      </c>
      <c r="B6965">
        <v>-999</v>
      </c>
    </row>
    <row r="6966" spans="1:2" x14ac:dyDescent="0.25">
      <c r="A6966" t="s">
        <v>7863</v>
      </c>
      <c r="B6966">
        <v>-999</v>
      </c>
    </row>
    <row r="6967" spans="1:2" x14ac:dyDescent="0.25">
      <c r="A6967" t="s">
        <v>7864</v>
      </c>
      <c r="B6967">
        <v>-999</v>
      </c>
    </row>
    <row r="6968" spans="1:2" x14ac:dyDescent="0.25">
      <c r="A6968" t="s">
        <v>7865</v>
      </c>
      <c r="B6968">
        <v>-999</v>
      </c>
    </row>
    <row r="6969" spans="1:2" x14ac:dyDescent="0.25">
      <c r="A6969" t="s">
        <v>7866</v>
      </c>
      <c r="B6969">
        <v>-999</v>
      </c>
    </row>
    <row r="6970" spans="1:2" x14ac:dyDescent="0.25">
      <c r="A6970" t="s">
        <v>7867</v>
      </c>
      <c r="B6970">
        <v>-999</v>
      </c>
    </row>
    <row r="6971" spans="1:2" x14ac:dyDescent="0.25">
      <c r="A6971" t="s">
        <v>7868</v>
      </c>
      <c r="B6971">
        <v>-999</v>
      </c>
    </row>
    <row r="6972" spans="1:2" x14ac:dyDescent="0.25">
      <c r="A6972" t="s">
        <v>7869</v>
      </c>
      <c r="B6972">
        <v>-999</v>
      </c>
    </row>
    <row r="6973" spans="1:2" x14ac:dyDescent="0.25">
      <c r="A6973" t="s">
        <v>7870</v>
      </c>
      <c r="B6973">
        <v>-999</v>
      </c>
    </row>
    <row r="6974" spans="1:2" x14ac:dyDescent="0.25">
      <c r="A6974" t="s">
        <v>7871</v>
      </c>
      <c r="B6974">
        <v>-999</v>
      </c>
    </row>
    <row r="6975" spans="1:2" x14ac:dyDescent="0.25">
      <c r="A6975" t="s">
        <v>7872</v>
      </c>
      <c r="B6975">
        <v>-999</v>
      </c>
    </row>
    <row r="6976" spans="1:2" x14ac:dyDescent="0.25">
      <c r="A6976" t="s">
        <v>7873</v>
      </c>
      <c r="B6976">
        <v>-999</v>
      </c>
    </row>
    <row r="6977" spans="1:2" x14ac:dyDescent="0.25">
      <c r="A6977" t="s">
        <v>7874</v>
      </c>
      <c r="B6977">
        <v>-999</v>
      </c>
    </row>
    <row r="6978" spans="1:2" x14ac:dyDescent="0.25">
      <c r="A6978" t="s">
        <v>7875</v>
      </c>
      <c r="B6978">
        <v>886</v>
      </c>
    </row>
    <row r="6979" spans="1:2" x14ac:dyDescent="0.25">
      <c r="A6979" t="s">
        <v>7876</v>
      </c>
      <c r="B6979">
        <v>107</v>
      </c>
    </row>
    <row r="6980" spans="1:2" x14ac:dyDescent="0.25">
      <c r="A6980" t="s">
        <v>11074</v>
      </c>
      <c r="B6980">
        <v>-999</v>
      </c>
    </row>
    <row r="6981" spans="1:2" x14ac:dyDescent="0.25">
      <c r="A6981" t="s">
        <v>7877</v>
      </c>
      <c r="B6981">
        <v>-999</v>
      </c>
    </row>
    <row r="6982" spans="1:2" x14ac:dyDescent="0.25">
      <c r="A6982" t="s">
        <v>7878</v>
      </c>
      <c r="B6982">
        <v>-999</v>
      </c>
    </row>
    <row r="6983" spans="1:2" x14ac:dyDescent="0.25">
      <c r="A6983" t="s">
        <v>7879</v>
      </c>
      <c r="B6983">
        <v>-999</v>
      </c>
    </row>
    <row r="6984" spans="1:2" x14ac:dyDescent="0.25">
      <c r="A6984" t="s">
        <v>7880</v>
      </c>
      <c r="B6984">
        <v>-999</v>
      </c>
    </row>
    <row r="6985" spans="1:2" x14ac:dyDescent="0.25">
      <c r="A6985" t="s">
        <v>7881</v>
      </c>
      <c r="B6985">
        <v>-999</v>
      </c>
    </row>
    <row r="6986" spans="1:2" x14ac:dyDescent="0.25">
      <c r="A6986" t="s">
        <v>7882</v>
      </c>
      <c r="B6986">
        <v>0</v>
      </c>
    </row>
    <row r="6987" spans="1:2" x14ac:dyDescent="0.25">
      <c r="A6987" t="s">
        <v>7883</v>
      </c>
      <c r="B6987">
        <v>-999</v>
      </c>
    </row>
    <row r="6988" spans="1:2" x14ac:dyDescent="0.25">
      <c r="A6988" t="s">
        <v>7884</v>
      </c>
      <c r="B6988">
        <v>-999</v>
      </c>
    </row>
    <row r="6989" spans="1:2" x14ac:dyDescent="0.25">
      <c r="A6989" t="s">
        <v>7885</v>
      </c>
      <c r="B6989">
        <v>-999</v>
      </c>
    </row>
    <row r="6990" spans="1:2" x14ac:dyDescent="0.25">
      <c r="A6990" t="s">
        <v>7886</v>
      </c>
      <c r="B6990">
        <v>-999</v>
      </c>
    </row>
    <row r="6991" spans="1:2" x14ac:dyDescent="0.25">
      <c r="A6991" t="s">
        <v>7887</v>
      </c>
      <c r="B6991">
        <v>0</v>
      </c>
    </row>
    <row r="6992" spans="1:2" x14ac:dyDescent="0.25">
      <c r="A6992" t="s">
        <v>7888</v>
      </c>
      <c r="B6992">
        <v>-999</v>
      </c>
    </row>
    <row r="6993" spans="1:2" x14ac:dyDescent="0.25">
      <c r="A6993" t="s">
        <v>7889</v>
      </c>
      <c r="B6993">
        <v>803</v>
      </c>
    </row>
    <row r="6994" spans="1:2" x14ac:dyDescent="0.25">
      <c r="A6994" t="s">
        <v>7890</v>
      </c>
      <c r="B6994">
        <v>572</v>
      </c>
    </row>
    <row r="6995" spans="1:2" x14ac:dyDescent="0.25">
      <c r="A6995" t="s">
        <v>7891</v>
      </c>
      <c r="B6995">
        <v>270</v>
      </c>
    </row>
    <row r="6996" spans="1:2" x14ac:dyDescent="0.25">
      <c r="A6996" t="s">
        <v>7892</v>
      </c>
      <c r="B6996">
        <v>29</v>
      </c>
    </row>
    <row r="6997" spans="1:2" x14ac:dyDescent="0.25">
      <c r="A6997" t="s">
        <v>7893</v>
      </c>
      <c r="B6997">
        <v>18</v>
      </c>
    </row>
    <row r="6998" spans="1:2" x14ac:dyDescent="0.25">
      <c r="A6998" t="s">
        <v>7894</v>
      </c>
      <c r="B6998">
        <v>19</v>
      </c>
    </row>
    <row r="6999" spans="1:2" x14ac:dyDescent="0.25">
      <c r="A6999" t="s">
        <v>7895</v>
      </c>
      <c r="B6999">
        <v>15</v>
      </c>
    </row>
    <row r="7000" spans="1:2" x14ac:dyDescent="0.25">
      <c r="A7000" t="s">
        <v>7896</v>
      </c>
      <c r="B7000">
        <v>2</v>
      </c>
    </row>
    <row r="7001" spans="1:2" x14ac:dyDescent="0.25">
      <c r="A7001" t="s">
        <v>7897</v>
      </c>
      <c r="B7001">
        <v>83</v>
      </c>
    </row>
    <row r="7002" spans="1:2" x14ac:dyDescent="0.25">
      <c r="A7002" t="s">
        <v>7898</v>
      </c>
      <c r="B7002">
        <v>7</v>
      </c>
    </row>
    <row r="7003" spans="1:2" x14ac:dyDescent="0.25">
      <c r="A7003" t="s">
        <v>7899</v>
      </c>
      <c r="B7003">
        <v>11</v>
      </c>
    </row>
    <row r="7004" spans="1:2" x14ac:dyDescent="0.25">
      <c r="A7004" t="s">
        <v>7900</v>
      </c>
      <c r="B7004">
        <v>15</v>
      </c>
    </row>
    <row r="7005" spans="1:2" x14ac:dyDescent="0.25">
      <c r="A7005" t="s">
        <v>7901</v>
      </c>
      <c r="B7005">
        <v>17</v>
      </c>
    </row>
    <row r="7006" spans="1:2" x14ac:dyDescent="0.25">
      <c r="A7006" t="s">
        <v>7902</v>
      </c>
      <c r="B7006">
        <v>2</v>
      </c>
    </row>
    <row r="7007" spans="1:2" x14ac:dyDescent="0.25">
      <c r="A7007" t="s">
        <v>7903</v>
      </c>
      <c r="B7007">
        <v>52</v>
      </c>
    </row>
    <row r="7008" spans="1:2" x14ac:dyDescent="0.25">
      <c r="A7008" t="s">
        <v>7904</v>
      </c>
      <c r="B7008">
        <v>0</v>
      </c>
    </row>
    <row r="7009" spans="1:2" x14ac:dyDescent="0.25">
      <c r="A7009" t="s">
        <v>7905</v>
      </c>
      <c r="B7009">
        <v>0</v>
      </c>
    </row>
    <row r="7010" spans="1:2" x14ac:dyDescent="0.25">
      <c r="A7010" t="s">
        <v>7906</v>
      </c>
      <c r="B7010">
        <v>1</v>
      </c>
    </row>
    <row r="7011" spans="1:2" x14ac:dyDescent="0.25">
      <c r="A7011" t="s">
        <v>7907</v>
      </c>
      <c r="B7011">
        <v>5</v>
      </c>
    </row>
    <row r="7012" spans="1:2" x14ac:dyDescent="0.25">
      <c r="A7012" t="s">
        <v>7908</v>
      </c>
      <c r="B7012">
        <v>1</v>
      </c>
    </row>
    <row r="7013" spans="1:2" x14ac:dyDescent="0.25">
      <c r="A7013" t="s">
        <v>7909</v>
      </c>
      <c r="B7013">
        <v>7</v>
      </c>
    </row>
    <row r="7014" spans="1:2" x14ac:dyDescent="0.25">
      <c r="A7014" t="s">
        <v>7910</v>
      </c>
      <c r="B7014">
        <v>11</v>
      </c>
    </row>
    <row r="7015" spans="1:2" x14ac:dyDescent="0.25">
      <c r="A7015" t="s">
        <v>7911</v>
      </c>
      <c r="B7015">
        <v>14</v>
      </c>
    </row>
    <row r="7016" spans="1:2" x14ac:dyDescent="0.25">
      <c r="A7016" t="s">
        <v>7912</v>
      </c>
      <c r="B7016">
        <v>23</v>
      </c>
    </row>
    <row r="7017" spans="1:2" x14ac:dyDescent="0.25">
      <c r="A7017" t="s">
        <v>7913</v>
      </c>
      <c r="B7017">
        <v>24</v>
      </c>
    </row>
    <row r="7018" spans="1:2" x14ac:dyDescent="0.25">
      <c r="A7018" t="s">
        <v>7914</v>
      </c>
      <c r="B7018">
        <v>1</v>
      </c>
    </row>
    <row r="7019" spans="1:2" x14ac:dyDescent="0.25">
      <c r="A7019" t="s">
        <v>7915</v>
      </c>
      <c r="B7019">
        <v>73</v>
      </c>
    </row>
    <row r="7020" spans="1:2" x14ac:dyDescent="0.25">
      <c r="A7020" t="s">
        <v>7916</v>
      </c>
      <c r="B7020">
        <v>0</v>
      </c>
    </row>
    <row r="7021" spans="1:2" x14ac:dyDescent="0.25">
      <c r="A7021" t="s">
        <v>7917</v>
      </c>
      <c r="B7021">
        <v>0</v>
      </c>
    </row>
    <row r="7022" spans="1:2" x14ac:dyDescent="0.25">
      <c r="A7022" t="s">
        <v>7918</v>
      </c>
      <c r="B7022">
        <v>0</v>
      </c>
    </row>
    <row r="7023" spans="1:2" x14ac:dyDescent="0.25">
      <c r="A7023" t="s">
        <v>7919</v>
      </c>
      <c r="B7023">
        <v>0</v>
      </c>
    </row>
    <row r="7024" spans="1:2" x14ac:dyDescent="0.25">
      <c r="A7024" t="s">
        <v>7920</v>
      </c>
      <c r="B7024">
        <v>0</v>
      </c>
    </row>
    <row r="7025" spans="1:2" x14ac:dyDescent="0.25">
      <c r="A7025" t="s">
        <v>7921</v>
      </c>
      <c r="B7025">
        <v>0</v>
      </c>
    </row>
    <row r="7026" spans="1:2" x14ac:dyDescent="0.25">
      <c r="A7026" t="s">
        <v>7922</v>
      </c>
      <c r="B7026">
        <v>14</v>
      </c>
    </row>
    <row r="7027" spans="1:2" x14ac:dyDescent="0.25">
      <c r="A7027" t="s">
        <v>7923</v>
      </c>
      <c r="B7027">
        <v>10</v>
      </c>
    </row>
    <row r="7028" spans="1:2" x14ac:dyDescent="0.25">
      <c r="A7028" t="s">
        <v>7924</v>
      </c>
      <c r="B7028">
        <v>7</v>
      </c>
    </row>
    <row r="7029" spans="1:2" x14ac:dyDescent="0.25">
      <c r="A7029" t="s">
        <v>7925</v>
      </c>
      <c r="B7029">
        <v>0</v>
      </c>
    </row>
    <row r="7030" spans="1:2" x14ac:dyDescent="0.25">
      <c r="A7030" t="s">
        <v>7926</v>
      </c>
      <c r="B7030">
        <v>0</v>
      </c>
    </row>
    <row r="7031" spans="1:2" x14ac:dyDescent="0.25">
      <c r="A7031" t="s">
        <v>7927</v>
      </c>
      <c r="B7031">
        <v>31</v>
      </c>
    </row>
    <row r="7032" spans="1:2" x14ac:dyDescent="0.25">
      <c r="A7032" t="s">
        <v>7928</v>
      </c>
      <c r="B7032">
        <v>1</v>
      </c>
    </row>
    <row r="7033" spans="1:2" x14ac:dyDescent="0.25">
      <c r="A7033" t="s">
        <v>7929</v>
      </c>
      <c r="B7033">
        <v>2</v>
      </c>
    </row>
    <row r="7034" spans="1:2" x14ac:dyDescent="0.25">
      <c r="A7034" t="s">
        <v>7930</v>
      </c>
      <c r="B7034">
        <v>2</v>
      </c>
    </row>
    <row r="7035" spans="1:2" x14ac:dyDescent="0.25">
      <c r="A7035" t="s">
        <v>7931</v>
      </c>
      <c r="B7035">
        <v>1</v>
      </c>
    </row>
    <row r="7036" spans="1:2" x14ac:dyDescent="0.25">
      <c r="A7036" t="s">
        <v>7932</v>
      </c>
      <c r="B7036">
        <v>0</v>
      </c>
    </row>
    <row r="7037" spans="1:2" x14ac:dyDescent="0.25">
      <c r="A7037" t="s">
        <v>7933</v>
      </c>
      <c r="B7037">
        <v>6</v>
      </c>
    </row>
    <row r="7038" spans="1:2" x14ac:dyDescent="0.25">
      <c r="A7038" t="s">
        <v>7934</v>
      </c>
      <c r="B7038">
        <v>1</v>
      </c>
    </row>
    <row r="7039" spans="1:2" x14ac:dyDescent="0.25">
      <c r="A7039" t="s">
        <v>7935</v>
      </c>
      <c r="B7039">
        <v>1</v>
      </c>
    </row>
    <row r="7040" spans="1:2" x14ac:dyDescent="0.25">
      <c r="A7040" t="s">
        <v>7936</v>
      </c>
      <c r="B7040">
        <v>0</v>
      </c>
    </row>
    <row r="7041" spans="1:2" x14ac:dyDescent="0.25">
      <c r="A7041" t="s">
        <v>7937</v>
      </c>
      <c r="B7041">
        <v>1</v>
      </c>
    </row>
    <row r="7042" spans="1:2" x14ac:dyDescent="0.25">
      <c r="A7042" t="s">
        <v>7938</v>
      </c>
      <c r="B7042">
        <v>0</v>
      </c>
    </row>
    <row r="7043" spans="1:2" x14ac:dyDescent="0.25">
      <c r="A7043" t="s">
        <v>7939</v>
      </c>
      <c r="B7043">
        <v>3</v>
      </c>
    </row>
    <row r="7044" spans="1:2" x14ac:dyDescent="0.25">
      <c r="A7044" t="s">
        <v>7940</v>
      </c>
      <c r="B7044">
        <v>0</v>
      </c>
    </row>
    <row r="7045" spans="1:2" x14ac:dyDescent="0.25">
      <c r="A7045" t="s">
        <v>7941</v>
      </c>
      <c r="B7045">
        <v>0</v>
      </c>
    </row>
    <row r="7046" spans="1:2" x14ac:dyDescent="0.25">
      <c r="A7046" t="s">
        <v>7942</v>
      </c>
      <c r="B7046">
        <v>0</v>
      </c>
    </row>
    <row r="7047" spans="1:2" x14ac:dyDescent="0.25">
      <c r="A7047" t="s">
        <v>7943</v>
      </c>
      <c r="B7047">
        <v>0</v>
      </c>
    </row>
    <row r="7048" spans="1:2" x14ac:dyDescent="0.25">
      <c r="A7048" t="s">
        <v>7944</v>
      </c>
      <c r="B7048">
        <v>0</v>
      </c>
    </row>
    <row r="7049" spans="1:2" x14ac:dyDescent="0.25">
      <c r="A7049" t="s">
        <v>7945</v>
      </c>
      <c r="B7049">
        <v>0</v>
      </c>
    </row>
    <row r="7050" spans="1:2" x14ac:dyDescent="0.25">
      <c r="A7050" t="s">
        <v>7946</v>
      </c>
      <c r="B7050">
        <v>63</v>
      </c>
    </row>
    <row r="7051" spans="1:2" x14ac:dyDescent="0.25">
      <c r="A7051" t="s">
        <v>7947</v>
      </c>
      <c r="B7051">
        <v>56</v>
      </c>
    </row>
    <row r="7052" spans="1:2" x14ac:dyDescent="0.25">
      <c r="A7052" t="s">
        <v>7948</v>
      </c>
      <c r="B7052">
        <v>67</v>
      </c>
    </row>
    <row r="7053" spans="1:2" x14ac:dyDescent="0.25">
      <c r="A7053" t="s">
        <v>7949</v>
      </c>
      <c r="B7053">
        <v>63</v>
      </c>
    </row>
    <row r="7054" spans="1:2" x14ac:dyDescent="0.25">
      <c r="A7054" t="s">
        <v>7950</v>
      </c>
      <c r="B7054">
        <v>6</v>
      </c>
    </row>
    <row r="7055" spans="1:2" x14ac:dyDescent="0.25">
      <c r="A7055" t="s">
        <v>7951</v>
      </c>
      <c r="B7055">
        <v>255</v>
      </c>
    </row>
    <row r="7056" spans="1:2" x14ac:dyDescent="0.25">
      <c r="A7056" t="s">
        <v>7952</v>
      </c>
      <c r="B7056">
        <v>6</v>
      </c>
    </row>
    <row r="7057" spans="1:2" x14ac:dyDescent="0.25">
      <c r="A7057" t="s">
        <v>7953</v>
      </c>
      <c r="B7057">
        <v>9</v>
      </c>
    </row>
    <row r="7058" spans="1:2" x14ac:dyDescent="0.25">
      <c r="A7058" t="s">
        <v>7954</v>
      </c>
      <c r="B7058">
        <v>18</v>
      </c>
    </row>
    <row r="7059" spans="1:2" x14ac:dyDescent="0.25">
      <c r="A7059" t="s">
        <v>7955</v>
      </c>
      <c r="B7059">
        <v>-999</v>
      </c>
    </row>
    <row r="7060" spans="1:2" x14ac:dyDescent="0.25">
      <c r="A7060" t="s">
        <v>7956</v>
      </c>
      <c r="B7060">
        <v>200</v>
      </c>
    </row>
    <row r="7061" spans="1:2" x14ac:dyDescent="0.25">
      <c r="A7061" t="s">
        <v>7957</v>
      </c>
      <c r="B7061">
        <v>255</v>
      </c>
    </row>
    <row r="7062" spans="1:2" x14ac:dyDescent="0.25">
      <c r="A7062" t="s">
        <v>7958</v>
      </c>
      <c r="B7062">
        <v>214</v>
      </c>
    </row>
    <row r="7063" spans="1:2" x14ac:dyDescent="0.25">
      <c r="A7063" t="s">
        <v>7959</v>
      </c>
      <c r="B7063">
        <v>5050</v>
      </c>
    </row>
    <row r="7064" spans="1:2" x14ac:dyDescent="0.25">
      <c r="A7064" t="s">
        <v>7960</v>
      </c>
      <c r="B7064">
        <v>4231</v>
      </c>
    </row>
    <row r="7065" spans="1:2" x14ac:dyDescent="0.25">
      <c r="A7065" t="s">
        <v>7961</v>
      </c>
      <c r="B7065">
        <v>-999</v>
      </c>
    </row>
    <row r="7066" spans="1:2" x14ac:dyDescent="0.25">
      <c r="A7066" t="s">
        <v>7962</v>
      </c>
      <c r="B7066">
        <v>-999</v>
      </c>
    </row>
    <row r="7067" spans="1:2" x14ac:dyDescent="0.25">
      <c r="A7067" t="s">
        <v>11075</v>
      </c>
      <c r="B7067">
        <v>-999</v>
      </c>
    </row>
    <row r="7068" spans="1:2" x14ac:dyDescent="0.25">
      <c r="A7068" t="s">
        <v>11076</v>
      </c>
      <c r="B7068">
        <v>-999</v>
      </c>
    </row>
    <row r="7069" spans="1:2" x14ac:dyDescent="0.25">
      <c r="A7069" t="s">
        <v>7963</v>
      </c>
      <c r="B7069">
        <v>125</v>
      </c>
    </row>
    <row r="7070" spans="1:2" x14ac:dyDescent="0.25">
      <c r="A7070" t="s">
        <v>7964</v>
      </c>
      <c r="B7070">
        <v>62</v>
      </c>
    </row>
    <row r="7071" spans="1:2" x14ac:dyDescent="0.25">
      <c r="A7071" t="s">
        <v>7965</v>
      </c>
      <c r="B7071">
        <v>294</v>
      </c>
    </row>
    <row r="7072" spans="1:2" x14ac:dyDescent="0.25">
      <c r="A7072" t="s">
        <v>7966</v>
      </c>
      <c r="B7072">
        <v>1</v>
      </c>
    </row>
    <row r="7073" spans="1:2" x14ac:dyDescent="0.25">
      <c r="A7073" t="s">
        <v>7967</v>
      </c>
      <c r="B7073">
        <v>357</v>
      </c>
    </row>
    <row r="7074" spans="1:2" x14ac:dyDescent="0.25">
      <c r="A7074" t="s">
        <v>7968</v>
      </c>
      <c r="B7074">
        <v>86825</v>
      </c>
    </row>
    <row r="7075" spans="1:2" x14ac:dyDescent="0.25">
      <c r="A7075" t="s">
        <v>7969</v>
      </c>
      <c r="B7075">
        <v>314</v>
      </c>
    </row>
    <row r="7076" spans="1:2" x14ac:dyDescent="0.25">
      <c r="A7076" t="s">
        <v>7970</v>
      </c>
      <c r="B7076">
        <v>50</v>
      </c>
    </row>
    <row r="7077" spans="1:2" x14ac:dyDescent="0.25">
      <c r="A7077" t="s">
        <v>7971</v>
      </c>
      <c r="B7077">
        <v>108</v>
      </c>
    </row>
    <row r="7078" spans="1:2" x14ac:dyDescent="0.25">
      <c r="A7078" t="s">
        <v>7972</v>
      </c>
      <c r="B7078">
        <v>112</v>
      </c>
    </row>
    <row r="7079" spans="1:2" x14ac:dyDescent="0.25">
      <c r="A7079" t="s">
        <v>7973</v>
      </c>
      <c r="B7079">
        <v>-999</v>
      </c>
    </row>
    <row r="7080" spans="1:2" x14ac:dyDescent="0.25">
      <c r="A7080" t="s">
        <v>7974</v>
      </c>
      <c r="B7080">
        <v>13</v>
      </c>
    </row>
    <row r="7081" spans="1:2" x14ac:dyDescent="0.25">
      <c r="A7081" t="s">
        <v>7975</v>
      </c>
      <c r="B7081">
        <v>489</v>
      </c>
    </row>
    <row r="7082" spans="1:2" x14ac:dyDescent="0.25">
      <c r="A7082" t="s">
        <v>7976</v>
      </c>
      <c r="B7082">
        <v>0</v>
      </c>
    </row>
    <row r="7083" spans="1:2" x14ac:dyDescent="0.25">
      <c r="A7083" t="s">
        <v>7977</v>
      </c>
      <c r="B7083">
        <v>-999</v>
      </c>
    </row>
    <row r="7084" spans="1:2" x14ac:dyDescent="0.25">
      <c r="A7084" t="s">
        <v>7978</v>
      </c>
      <c r="B7084">
        <v>-999</v>
      </c>
    </row>
    <row r="7085" spans="1:2" x14ac:dyDescent="0.25">
      <c r="A7085" t="s">
        <v>7979</v>
      </c>
      <c r="B7085">
        <v>33</v>
      </c>
    </row>
    <row r="7086" spans="1:2" x14ac:dyDescent="0.25">
      <c r="A7086" t="s">
        <v>7980</v>
      </c>
      <c r="B7086">
        <v>22</v>
      </c>
    </row>
    <row r="7087" spans="1:2" x14ac:dyDescent="0.25">
      <c r="A7087" t="s">
        <v>7981</v>
      </c>
      <c r="B7087">
        <v>35</v>
      </c>
    </row>
    <row r="7088" spans="1:2" x14ac:dyDescent="0.25">
      <c r="A7088" t="s">
        <v>7982</v>
      </c>
      <c r="B7088">
        <v>305</v>
      </c>
    </row>
    <row r="7089" spans="1:2" x14ac:dyDescent="0.25">
      <c r="A7089" t="s">
        <v>7983</v>
      </c>
      <c r="B7089">
        <v>160</v>
      </c>
    </row>
    <row r="7090" spans="1:2" x14ac:dyDescent="0.25">
      <c r="A7090" t="s">
        <v>7984</v>
      </c>
      <c r="B7090">
        <v>22</v>
      </c>
    </row>
    <row r="7091" spans="1:2" x14ac:dyDescent="0.25">
      <c r="A7091" t="s">
        <v>7985</v>
      </c>
      <c r="B7091">
        <v>-999</v>
      </c>
    </row>
    <row r="7092" spans="1:2" x14ac:dyDescent="0.25">
      <c r="A7092" t="s">
        <v>7986</v>
      </c>
      <c r="B7092">
        <v>-999</v>
      </c>
    </row>
    <row r="7093" spans="1:2" x14ac:dyDescent="0.25">
      <c r="A7093" t="s">
        <v>7987</v>
      </c>
      <c r="B7093">
        <v>-999</v>
      </c>
    </row>
    <row r="7094" spans="1:2" x14ac:dyDescent="0.25">
      <c r="A7094" t="s">
        <v>7988</v>
      </c>
      <c r="B7094">
        <v>42</v>
      </c>
    </row>
    <row r="7095" spans="1:2" x14ac:dyDescent="0.25">
      <c r="A7095" t="s">
        <v>7989</v>
      </c>
      <c r="B7095">
        <v>100</v>
      </c>
    </row>
    <row r="7096" spans="1:2" x14ac:dyDescent="0.25">
      <c r="A7096" t="s">
        <v>7990</v>
      </c>
      <c r="B7096">
        <v>8</v>
      </c>
    </row>
    <row r="7097" spans="1:2" x14ac:dyDescent="0.25">
      <c r="A7097" t="s">
        <v>7991</v>
      </c>
      <c r="B7097">
        <v>138</v>
      </c>
    </row>
    <row r="7098" spans="1:2" x14ac:dyDescent="0.25">
      <c r="A7098" t="s">
        <v>7992</v>
      </c>
      <c r="B7098">
        <v>47</v>
      </c>
    </row>
    <row r="7099" spans="1:2" x14ac:dyDescent="0.25">
      <c r="A7099" t="s">
        <v>7993</v>
      </c>
      <c r="B7099">
        <v>38</v>
      </c>
    </row>
    <row r="7100" spans="1:2" x14ac:dyDescent="0.25">
      <c r="A7100" t="s">
        <v>7994</v>
      </c>
      <c r="B7100">
        <v>13</v>
      </c>
    </row>
    <row r="7101" spans="1:2" x14ac:dyDescent="0.25">
      <c r="A7101" t="s">
        <v>7995</v>
      </c>
      <c r="B7101">
        <v>344</v>
      </c>
    </row>
    <row r="7102" spans="1:2" x14ac:dyDescent="0.25">
      <c r="A7102" t="s">
        <v>7996</v>
      </c>
      <c r="B7102">
        <v>-999</v>
      </c>
    </row>
    <row r="7103" spans="1:2" x14ac:dyDescent="0.25">
      <c r="A7103" t="s">
        <v>7997</v>
      </c>
      <c r="B7103">
        <v>-999</v>
      </c>
    </row>
    <row r="7104" spans="1:2" x14ac:dyDescent="0.25">
      <c r="A7104" t="s">
        <v>7998</v>
      </c>
      <c r="B7104">
        <v>-999</v>
      </c>
    </row>
    <row r="7105" spans="1:2" x14ac:dyDescent="0.25">
      <c r="A7105" t="s">
        <v>7999</v>
      </c>
      <c r="B7105">
        <v>-999</v>
      </c>
    </row>
    <row r="7106" spans="1:2" x14ac:dyDescent="0.25">
      <c r="A7106" t="s">
        <v>8000</v>
      </c>
      <c r="B7106">
        <v>20</v>
      </c>
    </row>
    <row r="7107" spans="1:2" x14ac:dyDescent="0.25">
      <c r="A7107" t="s">
        <v>8001</v>
      </c>
      <c r="B7107">
        <v>-999</v>
      </c>
    </row>
    <row r="7108" spans="1:2" x14ac:dyDescent="0.25">
      <c r="A7108" t="s">
        <v>8002</v>
      </c>
      <c r="B7108">
        <v>-999</v>
      </c>
    </row>
    <row r="7109" spans="1:2" x14ac:dyDescent="0.25">
      <c r="A7109" t="s">
        <v>8003</v>
      </c>
      <c r="B7109">
        <v>-999</v>
      </c>
    </row>
    <row r="7110" spans="1:2" x14ac:dyDescent="0.25">
      <c r="A7110" t="s">
        <v>8004</v>
      </c>
      <c r="B7110">
        <v>-999</v>
      </c>
    </row>
    <row r="7111" spans="1:2" x14ac:dyDescent="0.25">
      <c r="A7111" t="s">
        <v>8005</v>
      </c>
      <c r="B7111">
        <v>-999</v>
      </c>
    </row>
    <row r="7112" spans="1:2" x14ac:dyDescent="0.25">
      <c r="A7112" t="s">
        <v>8006</v>
      </c>
      <c r="B7112">
        <v>-999</v>
      </c>
    </row>
    <row r="7113" spans="1:2" x14ac:dyDescent="0.25">
      <c r="A7113" t="s">
        <v>8007</v>
      </c>
      <c r="B7113">
        <v>-999</v>
      </c>
    </row>
    <row r="7114" spans="1:2" x14ac:dyDescent="0.25">
      <c r="A7114" t="s">
        <v>8008</v>
      </c>
      <c r="B7114">
        <v>-999</v>
      </c>
    </row>
    <row r="7115" spans="1:2" x14ac:dyDescent="0.25">
      <c r="A7115" t="s">
        <v>8009</v>
      </c>
      <c r="B7115">
        <v>-999</v>
      </c>
    </row>
    <row r="7116" spans="1:2" x14ac:dyDescent="0.25">
      <c r="A7116" t="s">
        <v>8010</v>
      </c>
      <c r="B7116">
        <v>-999</v>
      </c>
    </row>
    <row r="7117" spans="1:2" x14ac:dyDescent="0.25">
      <c r="A7117" t="s">
        <v>8011</v>
      </c>
      <c r="B7117">
        <v>-999</v>
      </c>
    </row>
    <row r="7118" spans="1:2" x14ac:dyDescent="0.25">
      <c r="A7118" t="s">
        <v>8012</v>
      </c>
      <c r="B7118">
        <v>-999</v>
      </c>
    </row>
    <row r="7119" spans="1:2" x14ac:dyDescent="0.25">
      <c r="A7119" t="s">
        <v>8013</v>
      </c>
      <c r="B7119">
        <v>-999</v>
      </c>
    </row>
    <row r="7120" spans="1:2" x14ac:dyDescent="0.25">
      <c r="A7120" t="s">
        <v>8014</v>
      </c>
      <c r="B7120">
        <v>-999</v>
      </c>
    </row>
    <row r="7121" spans="1:2" x14ac:dyDescent="0.25">
      <c r="A7121" t="s">
        <v>8015</v>
      </c>
      <c r="B7121">
        <v>-999</v>
      </c>
    </row>
    <row r="7122" spans="1:2" x14ac:dyDescent="0.25">
      <c r="A7122" t="s">
        <v>8016</v>
      </c>
      <c r="B7122">
        <v>-999</v>
      </c>
    </row>
    <row r="7123" spans="1:2" x14ac:dyDescent="0.25">
      <c r="A7123" t="s">
        <v>8017</v>
      </c>
      <c r="B7123">
        <v>-999</v>
      </c>
    </row>
    <row r="7124" spans="1:2" x14ac:dyDescent="0.25">
      <c r="A7124" t="s">
        <v>8018</v>
      </c>
      <c r="B7124">
        <v>-999</v>
      </c>
    </row>
    <row r="7125" spans="1:2" x14ac:dyDescent="0.25">
      <c r="A7125" t="s">
        <v>8019</v>
      </c>
      <c r="B7125">
        <v>-999</v>
      </c>
    </row>
    <row r="7126" spans="1:2" x14ac:dyDescent="0.25">
      <c r="A7126" t="s">
        <v>8020</v>
      </c>
      <c r="B7126">
        <v>-999</v>
      </c>
    </row>
    <row r="7127" spans="1:2" x14ac:dyDescent="0.25">
      <c r="A7127" t="s">
        <v>8021</v>
      </c>
      <c r="B7127">
        <v>-999</v>
      </c>
    </row>
    <row r="7128" spans="1:2" x14ac:dyDescent="0.25">
      <c r="A7128" t="s">
        <v>8022</v>
      </c>
      <c r="B7128">
        <v>-999</v>
      </c>
    </row>
    <row r="7129" spans="1:2" x14ac:dyDescent="0.25">
      <c r="A7129" t="s">
        <v>8023</v>
      </c>
      <c r="B7129">
        <v>-999</v>
      </c>
    </row>
    <row r="7130" spans="1:2" x14ac:dyDescent="0.25">
      <c r="A7130" t="s">
        <v>8024</v>
      </c>
      <c r="B7130">
        <v>-999</v>
      </c>
    </row>
    <row r="7131" spans="1:2" x14ac:dyDescent="0.25">
      <c r="A7131" t="s">
        <v>8025</v>
      </c>
      <c r="B7131">
        <v>-999</v>
      </c>
    </row>
    <row r="7132" spans="1:2" x14ac:dyDescent="0.25">
      <c r="A7132" t="s">
        <v>8026</v>
      </c>
      <c r="B7132">
        <v>-999</v>
      </c>
    </row>
    <row r="7133" spans="1:2" x14ac:dyDescent="0.25">
      <c r="A7133" t="s">
        <v>8027</v>
      </c>
      <c r="B7133">
        <v>-999</v>
      </c>
    </row>
    <row r="7134" spans="1:2" x14ac:dyDescent="0.25">
      <c r="A7134" t="s">
        <v>8028</v>
      </c>
      <c r="B7134">
        <v>-999</v>
      </c>
    </row>
    <row r="7135" spans="1:2" x14ac:dyDescent="0.25">
      <c r="A7135" t="s">
        <v>8029</v>
      </c>
      <c r="B7135">
        <v>-999</v>
      </c>
    </row>
    <row r="7136" spans="1:2" x14ac:dyDescent="0.25">
      <c r="A7136" t="s">
        <v>8030</v>
      </c>
      <c r="B7136">
        <v>-999</v>
      </c>
    </row>
    <row r="7137" spans="1:2" x14ac:dyDescent="0.25">
      <c r="A7137" t="s">
        <v>8031</v>
      </c>
      <c r="B7137">
        <v>-999</v>
      </c>
    </row>
    <row r="7138" spans="1:2" x14ac:dyDescent="0.25">
      <c r="A7138" t="s">
        <v>8032</v>
      </c>
      <c r="B7138">
        <v>-999</v>
      </c>
    </row>
    <row r="7139" spans="1:2" x14ac:dyDescent="0.25">
      <c r="A7139" t="s">
        <v>8033</v>
      </c>
      <c r="B7139">
        <v>-999</v>
      </c>
    </row>
    <row r="7140" spans="1:2" x14ac:dyDescent="0.25">
      <c r="A7140" t="s">
        <v>8034</v>
      </c>
      <c r="B7140">
        <v>-999</v>
      </c>
    </row>
    <row r="7141" spans="1:2" x14ac:dyDescent="0.25">
      <c r="A7141" t="s">
        <v>8035</v>
      </c>
      <c r="B7141">
        <v>-999</v>
      </c>
    </row>
    <row r="7142" spans="1:2" x14ac:dyDescent="0.25">
      <c r="A7142" t="s">
        <v>11077</v>
      </c>
      <c r="B7142">
        <v>-999</v>
      </c>
    </row>
    <row r="7143" spans="1:2" x14ac:dyDescent="0.25">
      <c r="A7143" t="s">
        <v>8036</v>
      </c>
      <c r="B7143">
        <v>12807</v>
      </c>
    </row>
    <row r="7144" spans="1:2" x14ac:dyDescent="0.25">
      <c r="A7144" t="s">
        <v>8037</v>
      </c>
      <c r="B7144">
        <v>2084</v>
      </c>
    </row>
    <row r="7145" spans="1:2" x14ac:dyDescent="0.25">
      <c r="A7145" t="s">
        <v>8038</v>
      </c>
      <c r="B7145">
        <v>12807</v>
      </c>
    </row>
    <row r="7146" spans="1:2" x14ac:dyDescent="0.25">
      <c r="A7146" t="s">
        <v>8039</v>
      </c>
      <c r="B7146">
        <v>12</v>
      </c>
    </row>
    <row r="7147" spans="1:2" x14ac:dyDescent="0.25">
      <c r="A7147" t="s">
        <v>8040</v>
      </c>
      <c r="B7147">
        <v>1108</v>
      </c>
    </row>
    <row r="7148" spans="1:2" x14ac:dyDescent="0.25">
      <c r="A7148" t="s">
        <v>8041</v>
      </c>
      <c r="B7148">
        <v>32</v>
      </c>
    </row>
    <row r="7149" spans="1:2" x14ac:dyDescent="0.25">
      <c r="A7149" t="s">
        <v>8042</v>
      </c>
      <c r="B7149">
        <v>0</v>
      </c>
    </row>
    <row r="7150" spans="1:2" x14ac:dyDescent="0.25">
      <c r="A7150" t="s">
        <v>8043</v>
      </c>
      <c r="B7150">
        <v>1229</v>
      </c>
    </row>
    <row r="7151" spans="1:2" x14ac:dyDescent="0.25">
      <c r="A7151" t="s">
        <v>8044</v>
      </c>
      <c r="B7151">
        <v>953</v>
      </c>
    </row>
    <row r="7152" spans="1:2" x14ac:dyDescent="0.25">
      <c r="A7152" t="s">
        <v>8045</v>
      </c>
      <c r="B7152">
        <v>146</v>
      </c>
    </row>
    <row r="7153" spans="1:2" x14ac:dyDescent="0.25">
      <c r="A7153" t="s">
        <v>8046</v>
      </c>
      <c r="B7153">
        <v>6866</v>
      </c>
    </row>
    <row r="7154" spans="1:2" x14ac:dyDescent="0.25">
      <c r="A7154" t="s">
        <v>8047</v>
      </c>
      <c r="B7154">
        <v>379</v>
      </c>
    </row>
    <row r="7155" spans="1:2" x14ac:dyDescent="0.25">
      <c r="A7155" t="s">
        <v>8048</v>
      </c>
      <c r="B7155">
        <v>359</v>
      </c>
    </row>
    <row r="7156" spans="1:2" x14ac:dyDescent="0.25">
      <c r="A7156" t="s">
        <v>8049</v>
      </c>
      <c r="B7156">
        <v>267</v>
      </c>
    </row>
    <row r="7157" spans="1:2" x14ac:dyDescent="0.25">
      <c r="A7157" t="s">
        <v>8050</v>
      </c>
      <c r="B7157">
        <v>0</v>
      </c>
    </row>
    <row r="7158" spans="1:2" x14ac:dyDescent="0.25">
      <c r="A7158" t="s">
        <v>8051</v>
      </c>
      <c r="B7158">
        <v>48</v>
      </c>
    </row>
    <row r="7159" spans="1:2" x14ac:dyDescent="0.25">
      <c r="A7159" t="s">
        <v>8052</v>
      </c>
      <c r="B7159">
        <v>4</v>
      </c>
    </row>
    <row r="7160" spans="1:2" x14ac:dyDescent="0.25">
      <c r="A7160" t="s">
        <v>8053</v>
      </c>
      <c r="B7160">
        <v>82</v>
      </c>
    </row>
    <row r="7161" spans="1:2" x14ac:dyDescent="0.25">
      <c r="A7161" t="s">
        <v>8054</v>
      </c>
      <c r="B7161">
        <v>0</v>
      </c>
    </row>
    <row r="7162" spans="1:2" x14ac:dyDescent="0.25">
      <c r="A7162" t="s">
        <v>8055</v>
      </c>
      <c r="B7162">
        <v>516</v>
      </c>
    </row>
    <row r="7163" spans="1:2" x14ac:dyDescent="0.25">
      <c r="A7163" t="s">
        <v>8056</v>
      </c>
      <c r="B7163">
        <v>806</v>
      </c>
    </row>
    <row r="7164" spans="1:2" x14ac:dyDescent="0.25">
      <c r="A7164" t="s">
        <v>8057</v>
      </c>
      <c r="B7164">
        <v>12807</v>
      </c>
    </row>
    <row r="7165" spans="1:2" x14ac:dyDescent="0.25">
      <c r="A7165" t="s">
        <v>8058</v>
      </c>
      <c r="B7165">
        <v>176</v>
      </c>
    </row>
    <row r="7166" spans="1:2" x14ac:dyDescent="0.25">
      <c r="A7166" t="s">
        <v>8059</v>
      </c>
      <c r="B7166">
        <v>30</v>
      </c>
    </row>
    <row r="7167" spans="1:2" x14ac:dyDescent="0.25">
      <c r="A7167" t="s">
        <v>8060</v>
      </c>
      <c r="B7167">
        <v>1920</v>
      </c>
    </row>
    <row r="7168" spans="1:2" x14ac:dyDescent="0.25">
      <c r="A7168" t="s">
        <v>8061</v>
      </c>
      <c r="B7168">
        <v>414</v>
      </c>
    </row>
    <row r="7169" spans="1:2" x14ac:dyDescent="0.25">
      <c r="A7169" t="s">
        <v>8062</v>
      </c>
      <c r="B7169">
        <v>1169</v>
      </c>
    </row>
    <row r="7170" spans="1:2" x14ac:dyDescent="0.25">
      <c r="A7170" t="s">
        <v>8063</v>
      </c>
      <c r="B7170">
        <v>337</v>
      </c>
    </row>
    <row r="7171" spans="1:2" x14ac:dyDescent="0.25">
      <c r="A7171" t="s">
        <v>8064</v>
      </c>
      <c r="B7171">
        <v>1920</v>
      </c>
    </row>
    <row r="7172" spans="1:2" x14ac:dyDescent="0.25">
      <c r="A7172" t="s">
        <v>8065</v>
      </c>
      <c r="B7172">
        <v>1860</v>
      </c>
    </row>
    <row r="7173" spans="1:2" x14ac:dyDescent="0.25">
      <c r="A7173" t="s">
        <v>8066</v>
      </c>
      <c r="B7173">
        <v>1329</v>
      </c>
    </row>
    <row r="7174" spans="1:2" x14ac:dyDescent="0.25">
      <c r="A7174" t="s">
        <v>8067</v>
      </c>
      <c r="B7174">
        <v>1168</v>
      </c>
    </row>
    <row r="7175" spans="1:2" x14ac:dyDescent="0.25">
      <c r="A7175" t="s">
        <v>8068</v>
      </c>
      <c r="B7175">
        <v>22</v>
      </c>
    </row>
    <row r="7176" spans="1:2" x14ac:dyDescent="0.25">
      <c r="A7176" t="s">
        <v>8069</v>
      </c>
      <c r="B7176">
        <v>943</v>
      </c>
    </row>
    <row r="7177" spans="1:2" x14ac:dyDescent="0.25">
      <c r="A7177" t="s">
        <v>8070</v>
      </c>
      <c r="B7177">
        <v>4</v>
      </c>
    </row>
    <row r="7178" spans="1:2" x14ac:dyDescent="0.25">
      <c r="A7178" t="s">
        <v>8071</v>
      </c>
      <c r="B7178">
        <v>165</v>
      </c>
    </row>
    <row r="7179" spans="1:2" x14ac:dyDescent="0.25">
      <c r="A7179" t="s">
        <v>8072</v>
      </c>
      <c r="B7179">
        <v>42</v>
      </c>
    </row>
    <row r="7180" spans="1:2" x14ac:dyDescent="0.25">
      <c r="A7180" t="s">
        <v>8073</v>
      </c>
      <c r="B7180">
        <v>1902</v>
      </c>
    </row>
    <row r="7181" spans="1:2" x14ac:dyDescent="0.25">
      <c r="A7181" t="s">
        <v>8074</v>
      </c>
      <c r="B7181">
        <v>54</v>
      </c>
    </row>
    <row r="7182" spans="1:2" x14ac:dyDescent="0.25">
      <c r="A7182" t="s">
        <v>8075</v>
      </c>
      <c r="B7182">
        <v>8</v>
      </c>
    </row>
    <row r="7183" spans="1:2" x14ac:dyDescent="0.25">
      <c r="A7183" t="s">
        <v>8076</v>
      </c>
      <c r="B7183">
        <v>36</v>
      </c>
    </row>
    <row r="7184" spans="1:2" x14ac:dyDescent="0.25">
      <c r="A7184" t="s">
        <v>8077</v>
      </c>
      <c r="B7184">
        <v>10</v>
      </c>
    </row>
    <row r="7185" spans="1:2" x14ac:dyDescent="0.25">
      <c r="A7185" t="s">
        <v>8078</v>
      </c>
      <c r="B7185">
        <v>54</v>
      </c>
    </row>
    <row r="7186" spans="1:2" x14ac:dyDescent="0.25">
      <c r="A7186" t="s">
        <v>8079</v>
      </c>
      <c r="B7186">
        <v>861</v>
      </c>
    </row>
    <row r="7187" spans="1:2" x14ac:dyDescent="0.25">
      <c r="A7187" t="s">
        <v>8080</v>
      </c>
      <c r="B7187">
        <v>73</v>
      </c>
    </row>
    <row r="7188" spans="1:2" x14ac:dyDescent="0.25">
      <c r="A7188" t="s">
        <v>11078</v>
      </c>
      <c r="B7188">
        <v>-999</v>
      </c>
    </row>
    <row r="7189" spans="1:2" x14ac:dyDescent="0.25">
      <c r="A7189" t="s">
        <v>8081</v>
      </c>
      <c r="B7189">
        <v>4313</v>
      </c>
    </row>
    <row r="7190" spans="1:2" x14ac:dyDescent="0.25">
      <c r="A7190" t="s">
        <v>8082</v>
      </c>
      <c r="B7190">
        <v>267</v>
      </c>
    </row>
    <row r="7191" spans="1:2" x14ac:dyDescent="0.25">
      <c r="A7191" t="s">
        <v>8083</v>
      </c>
      <c r="B7191">
        <v>970</v>
      </c>
    </row>
    <row r="7192" spans="1:2" x14ac:dyDescent="0.25">
      <c r="A7192" t="s">
        <v>8084</v>
      </c>
      <c r="B7192">
        <v>2753</v>
      </c>
    </row>
    <row r="7193" spans="1:2" x14ac:dyDescent="0.25">
      <c r="A7193" t="s">
        <v>8085</v>
      </c>
      <c r="B7193">
        <v>323</v>
      </c>
    </row>
    <row r="7194" spans="1:2" x14ac:dyDescent="0.25">
      <c r="A7194" t="s">
        <v>8086</v>
      </c>
      <c r="B7194">
        <v>4313</v>
      </c>
    </row>
    <row r="7195" spans="1:2" x14ac:dyDescent="0.25">
      <c r="A7195" t="s">
        <v>8087</v>
      </c>
      <c r="B7195">
        <v>238</v>
      </c>
    </row>
    <row r="7196" spans="1:2" x14ac:dyDescent="0.25">
      <c r="A7196" t="s">
        <v>8088</v>
      </c>
      <c r="B7196">
        <v>860</v>
      </c>
    </row>
    <row r="7197" spans="1:2" x14ac:dyDescent="0.25">
      <c r="A7197" t="s">
        <v>8089</v>
      </c>
      <c r="B7197">
        <v>2389</v>
      </c>
    </row>
    <row r="7198" spans="1:2" x14ac:dyDescent="0.25">
      <c r="A7198" t="s">
        <v>8090</v>
      </c>
      <c r="B7198">
        <v>323</v>
      </c>
    </row>
    <row r="7199" spans="1:2" x14ac:dyDescent="0.25">
      <c r="A7199" t="s">
        <v>8091</v>
      </c>
      <c r="B7199">
        <v>3810</v>
      </c>
    </row>
    <row r="7200" spans="1:2" x14ac:dyDescent="0.25">
      <c r="A7200" t="s">
        <v>8092</v>
      </c>
      <c r="B7200">
        <v>-999</v>
      </c>
    </row>
    <row r="7201" spans="1:2" x14ac:dyDescent="0.25">
      <c r="A7201" t="s">
        <v>8093</v>
      </c>
      <c r="B7201">
        <v>885</v>
      </c>
    </row>
    <row r="7202" spans="1:2" x14ac:dyDescent="0.25">
      <c r="A7202" t="s">
        <v>8094</v>
      </c>
      <c r="B7202">
        <v>271</v>
      </c>
    </row>
    <row r="7203" spans="1:2" x14ac:dyDescent="0.25">
      <c r="A7203" t="s">
        <v>8095</v>
      </c>
      <c r="B7203">
        <v>91</v>
      </c>
    </row>
    <row r="7204" spans="1:2" x14ac:dyDescent="0.25">
      <c r="A7204" t="s">
        <v>8096</v>
      </c>
      <c r="B7204">
        <v>10</v>
      </c>
    </row>
    <row r="7205" spans="1:2" x14ac:dyDescent="0.25">
      <c r="A7205" t="s">
        <v>8097</v>
      </c>
      <c r="B7205">
        <v>8</v>
      </c>
    </row>
    <row r="7206" spans="1:2" x14ac:dyDescent="0.25">
      <c r="A7206" t="s">
        <v>8098</v>
      </c>
      <c r="B7206">
        <v>5</v>
      </c>
    </row>
    <row r="7207" spans="1:2" x14ac:dyDescent="0.25">
      <c r="A7207" t="s">
        <v>8099</v>
      </c>
      <c r="B7207">
        <v>6</v>
      </c>
    </row>
    <row r="7208" spans="1:2" x14ac:dyDescent="0.25">
      <c r="A7208" t="s">
        <v>8100</v>
      </c>
      <c r="B7208">
        <v>0</v>
      </c>
    </row>
    <row r="7209" spans="1:2" x14ac:dyDescent="0.25">
      <c r="A7209" t="s">
        <v>8101</v>
      </c>
      <c r="B7209">
        <v>29</v>
      </c>
    </row>
    <row r="7210" spans="1:2" x14ac:dyDescent="0.25">
      <c r="A7210" t="s">
        <v>8102</v>
      </c>
      <c r="B7210">
        <v>3</v>
      </c>
    </row>
    <row r="7211" spans="1:2" x14ac:dyDescent="0.25">
      <c r="A7211" t="s">
        <v>8103</v>
      </c>
      <c r="B7211">
        <v>4</v>
      </c>
    </row>
    <row r="7212" spans="1:2" x14ac:dyDescent="0.25">
      <c r="A7212" t="s">
        <v>8104</v>
      </c>
      <c r="B7212">
        <v>5</v>
      </c>
    </row>
    <row r="7213" spans="1:2" x14ac:dyDescent="0.25">
      <c r="A7213" t="s">
        <v>8105</v>
      </c>
      <c r="B7213">
        <v>0</v>
      </c>
    </row>
    <row r="7214" spans="1:2" x14ac:dyDescent="0.25">
      <c r="A7214" t="s">
        <v>8106</v>
      </c>
      <c r="B7214">
        <v>0</v>
      </c>
    </row>
    <row r="7215" spans="1:2" x14ac:dyDescent="0.25">
      <c r="A7215" t="s">
        <v>8107</v>
      </c>
      <c r="B7215">
        <v>12</v>
      </c>
    </row>
    <row r="7216" spans="1:2" x14ac:dyDescent="0.25">
      <c r="A7216" t="s">
        <v>8108</v>
      </c>
      <c r="B7216">
        <v>1</v>
      </c>
    </row>
    <row r="7217" spans="1:2" x14ac:dyDescent="0.25">
      <c r="A7217" t="s">
        <v>8109</v>
      </c>
      <c r="B7217">
        <v>0</v>
      </c>
    </row>
    <row r="7218" spans="1:2" x14ac:dyDescent="0.25">
      <c r="A7218" t="s">
        <v>8110</v>
      </c>
      <c r="B7218">
        <v>1</v>
      </c>
    </row>
    <row r="7219" spans="1:2" x14ac:dyDescent="0.25">
      <c r="A7219" t="s">
        <v>8111</v>
      </c>
      <c r="B7219">
        <v>0</v>
      </c>
    </row>
    <row r="7220" spans="1:2" x14ac:dyDescent="0.25">
      <c r="A7220" t="s">
        <v>8112</v>
      </c>
      <c r="B7220">
        <v>0</v>
      </c>
    </row>
    <row r="7221" spans="1:2" x14ac:dyDescent="0.25">
      <c r="A7221" t="s">
        <v>8113</v>
      </c>
      <c r="B7221">
        <v>2</v>
      </c>
    </row>
    <row r="7222" spans="1:2" x14ac:dyDescent="0.25">
      <c r="A7222" t="s">
        <v>8114</v>
      </c>
      <c r="B7222">
        <v>4</v>
      </c>
    </row>
    <row r="7223" spans="1:2" x14ac:dyDescent="0.25">
      <c r="A7223" t="s">
        <v>8115</v>
      </c>
      <c r="B7223">
        <v>5</v>
      </c>
    </row>
    <row r="7224" spans="1:2" x14ac:dyDescent="0.25">
      <c r="A7224" t="s">
        <v>8116</v>
      </c>
      <c r="B7224">
        <v>15</v>
      </c>
    </row>
    <row r="7225" spans="1:2" x14ac:dyDescent="0.25">
      <c r="A7225" t="s">
        <v>8117</v>
      </c>
      <c r="B7225">
        <v>16</v>
      </c>
    </row>
    <row r="7226" spans="1:2" x14ac:dyDescent="0.25">
      <c r="A7226" t="s">
        <v>8118</v>
      </c>
      <c r="B7226">
        <v>0</v>
      </c>
    </row>
    <row r="7227" spans="1:2" x14ac:dyDescent="0.25">
      <c r="A7227" t="s">
        <v>8119</v>
      </c>
      <c r="B7227">
        <v>40</v>
      </c>
    </row>
    <row r="7228" spans="1:2" x14ac:dyDescent="0.25">
      <c r="A7228" t="s">
        <v>8120</v>
      </c>
      <c r="B7228">
        <v>0</v>
      </c>
    </row>
    <row r="7229" spans="1:2" x14ac:dyDescent="0.25">
      <c r="A7229" t="s">
        <v>8121</v>
      </c>
      <c r="B7229">
        <v>0</v>
      </c>
    </row>
    <row r="7230" spans="1:2" x14ac:dyDescent="0.25">
      <c r="A7230" t="s">
        <v>8122</v>
      </c>
      <c r="B7230">
        <v>0</v>
      </c>
    </row>
    <row r="7231" spans="1:2" x14ac:dyDescent="0.25">
      <c r="A7231" t="s">
        <v>8123</v>
      </c>
      <c r="B7231">
        <v>0</v>
      </c>
    </row>
    <row r="7232" spans="1:2" x14ac:dyDescent="0.25">
      <c r="A7232" t="s">
        <v>8124</v>
      </c>
      <c r="B7232">
        <v>0</v>
      </c>
    </row>
    <row r="7233" spans="1:2" x14ac:dyDescent="0.25">
      <c r="A7233" t="s">
        <v>8125</v>
      </c>
      <c r="B7233">
        <v>0</v>
      </c>
    </row>
    <row r="7234" spans="1:2" x14ac:dyDescent="0.25">
      <c r="A7234" t="s">
        <v>8126</v>
      </c>
      <c r="B7234">
        <v>0</v>
      </c>
    </row>
    <row r="7235" spans="1:2" x14ac:dyDescent="0.25">
      <c r="A7235" t="s">
        <v>8127</v>
      </c>
      <c r="B7235">
        <v>1</v>
      </c>
    </row>
    <row r="7236" spans="1:2" x14ac:dyDescent="0.25">
      <c r="A7236" t="s">
        <v>8128</v>
      </c>
      <c r="B7236">
        <v>0</v>
      </c>
    </row>
    <row r="7237" spans="1:2" x14ac:dyDescent="0.25">
      <c r="A7237" t="s">
        <v>8129</v>
      </c>
      <c r="B7237">
        <v>0</v>
      </c>
    </row>
    <row r="7238" spans="1:2" x14ac:dyDescent="0.25">
      <c r="A7238" t="s">
        <v>8130</v>
      </c>
      <c r="B7238">
        <v>0</v>
      </c>
    </row>
    <row r="7239" spans="1:2" x14ac:dyDescent="0.25">
      <c r="A7239" t="s">
        <v>8131</v>
      </c>
      <c r="B7239">
        <v>1</v>
      </c>
    </row>
    <row r="7240" spans="1:2" x14ac:dyDescent="0.25">
      <c r="A7240" t="s">
        <v>8132</v>
      </c>
      <c r="B7240">
        <v>0</v>
      </c>
    </row>
    <row r="7241" spans="1:2" x14ac:dyDescent="0.25">
      <c r="A7241" t="s">
        <v>8133</v>
      </c>
      <c r="B7241">
        <v>0</v>
      </c>
    </row>
    <row r="7242" spans="1:2" x14ac:dyDescent="0.25">
      <c r="A7242" t="s">
        <v>8134</v>
      </c>
      <c r="B7242">
        <v>0</v>
      </c>
    </row>
    <row r="7243" spans="1:2" x14ac:dyDescent="0.25">
      <c r="A7243" t="s">
        <v>8135</v>
      </c>
      <c r="B7243">
        <v>0</v>
      </c>
    </row>
    <row r="7244" spans="1:2" x14ac:dyDescent="0.25">
      <c r="A7244" t="s">
        <v>8136</v>
      </c>
      <c r="B7244">
        <v>0</v>
      </c>
    </row>
    <row r="7245" spans="1:2" x14ac:dyDescent="0.25">
      <c r="A7245" t="s">
        <v>8137</v>
      </c>
      <c r="B7245">
        <v>0</v>
      </c>
    </row>
    <row r="7246" spans="1:2" x14ac:dyDescent="0.25">
      <c r="A7246" t="s">
        <v>8138</v>
      </c>
      <c r="B7246">
        <v>0</v>
      </c>
    </row>
    <row r="7247" spans="1:2" x14ac:dyDescent="0.25">
      <c r="A7247" t="s">
        <v>8139</v>
      </c>
      <c r="B7247">
        <v>0</v>
      </c>
    </row>
    <row r="7248" spans="1:2" x14ac:dyDescent="0.25">
      <c r="A7248" t="s">
        <v>8140</v>
      </c>
      <c r="B7248">
        <v>0</v>
      </c>
    </row>
    <row r="7249" spans="1:2" x14ac:dyDescent="0.25">
      <c r="A7249" t="s">
        <v>8141</v>
      </c>
      <c r="B7249">
        <v>0</v>
      </c>
    </row>
    <row r="7250" spans="1:2" x14ac:dyDescent="0.25">
      <c r="A7250" t="s">
        <v>8142</v>
      </c>
      <c r="B7250">
        <v>0</v>
      </c>
    </row>
    <row r="7251" spans="1:2" x14ac:dyDescent="0.25">
      <c r="A7251" t="s">
        <v>8143</v>
      </c>
      <c r="B7251">
        <v>0</v>
      </c>
    </row>
    <row r="7252" spans="1:2" x14ac:dyDescent="0.25">
      <c r="A7252" t="s">
        <v>8144</v>
      </c>
      <c r="B7252">
        <v>0</v>
      </c>
    </row>
    <row r="7253" spans="1:2" x14ac:dyDescent="0.25">
      <c r="A7253" t="s">
        <v>8145</v>
      </c>
      <c r="B7253">
        <v>0</v>
      </c>
    </row>
    <row r="7254" spans="1:2" x14ac:dyDescent="0.25">
      <c r="A7254" t="s">
        <v>8146</v>
      </c>
      <c r="B7254">
        <v>0</v>
      </c>
    </row>
    <row r="7255" spans="1:2" x14ac:dyDescent="0.25">
      <c r="A7255" t="s">
        <v>8147</v>
      </c>
      <c r="B7255">
        <v>0</v>
      </c>
    </row>
    <row r="7256" spans="1:2" x14ac:dyDescent="0.25">
      <c r="A7256" t="s">
        <v>8148</v>
      </c>
      <c r="B7256">
        <v>0</v>
      </c>
    </row>
    <row r="7257" spans="1:2" x14ac:dyDescent="0.25">
      <c r="A7257" t="s">
        <v>8149</v>
      </c>
      <c r="B7257">
        <v>0</v>
      </c>
    </row>
    <row r="7258" spans="1:2" x14ac:dyDescent="0.25">
      <c r="A7258" t="s">
        <v>8150</v>
      </c>
      <c r="B7258">
        <v>18</v>
      </c>
    </row>
    <row r="7259" spans="1:2" x14ac:dyDescent="0.25">
      <c r="A7259" t="s">
        <v>8151</v>
      </c>
      <c r="B7259">
        <v>18</v>
      </c>
    </row>
    <row r="7260" spans="1:2" x14ac:dyDescent="0.25">
      <c r="A7260" t="s">
        <v>8152</v>
      </c>
      <c r="B7260">
        <v>26</v>
      </c>
    </row>
    <row r="7261" spans="1:2" x14ac:dyDescent="0.25">
      <c r="A7261" t="s">
        <v>8153</v>
      </c>
      <c r="B7261">
        <v>22</v>
      </c>
    </row>
    <row r="7262" spans="1:2" x14ac:dyDescent="0.25">
      <c r="A7262" t="s">
        <v>8154</v>
      </c>
      <c r="B7262">
        <v>0</v>
      </c>
    </row>
    <row r="7263" spans="1:2" x14ac:dyDescent="0.25">
      <c r="A7263" t="s">
        <v>8155</v>
      </c>
      <c r="B7263">
        <v>84</v>
      </c>
    </row>
    <row r="7264" spans="1:2" x14ac:dyDescent="0.25">
      <c r="A7264" t="s">
        <v>8156</v>
      </c>
      <c r="B7264">
        <v>6</v>
      </c>
    </row>
    <row r="7265" spans="1:2" x14ac:dyDescent="0.25">
      <c r="A7265" t="s">
        <v>8157</v>
      </c>
      <c r="B7265">
        <v>1</v>
      </c>
    </row>
    <row r="7266" spans="1:2" x14ac:dyDescent="0.25">
      <c r="A7266" t="s">
        <v>8158</v>
      </c>
      <c r="B7266">
        <v>9</v>
      </c>
    </row>
    <row r="7267" spans="1:2" x14ac:dyDescent="0.25">
      <c r="A7267" t="s">
        <v>8159</v>
      </c>
      <c r="B7267">
        <v>76</v>
      </c>
    </row>
    <row r="7268" spans="1:2" x14ac:dyDescent="0.25">
      <c r="A7268" t="s">
        <v>8160</v>
      </c>
      <c r="B7268">
        <v>72</v>
      </c>
    </row>
    <row r="7269" spans="1:2" x14ac:dyDescent="0.25">
      <c r="A7269" t="s">
        <v>8161</v>
      </c>
      <c r="B7269">
        <v>83</v>
      </c>
    </row>
    <row r="7270" spans="1:2" x14ac:dyDescent="0.25">
      <c r="A7270" t="s">
        <v>8162</v>
      </c>
      <c r="B7270">
        <v>76</v>
      </c>
    </row>
    <row r="7271" spans="1:2" x14ac:dyDescent="0.25">
      <c r="A7271" t="s">
        <v>8163</v>
      </c>
      <c r="B7271">
        <v>2549</v>
      </c>
    </row>
    <row r="7272" spans="1:2" x14ac:dyDescent="0.25">
      <c r="A7272" t="s">
        <v>8164</v>
      </c>
      <c r="B7272">
        <v>2292</v>
      </c>
    </row>
    <row r="7273" spans="1:2" x14ac:dyDescent="0.25">
      <c r="A7273" t="s">
        <v>8165</v>
      </c>
      <c r="B7273">
        <v>91</v>
      </c>
    </row>
    <row r="7274" spans="1:2" x14ac:dyDescent="0.25">
      <c r="A7274" t="s">
        <v>8166</v>
      </c>
      <c r="B7274">
        <v>74</v>
      </c>
    </row>
    <row r="7275" spans="1:2" x14ac:dyDescent="0.25">
      <c r="A7275" t="s">
        <v>11079</v>
      </c>
      <c r="B7275">
        <v>-999</v>
      </c>
    </row>
    <row r="7276" spans="1:2" x14ac:dyDescent="0.25">
      <c r="A7276" t="s">
        <v>11080</v>
      </c>
      <c r="B7276">
        <v>-999</v>
      </c>
    </row>
    <row r="7277" spans="1:2" x14ac:dyDescent="0.25">
      <c r="A7277" t="s">
        <v>8167</v>
      </c>
      <c r="B7277">
        <v>67</v>
      </c>
    </row>
    <row r="7278" spans="1:2" x14ac:dyDescent="0.25">
      <c r="A7278" t="s">
        <v>8168</v>
      </c>
      <c r="B7278">
        <v>76</v>
      </c>
    </row>
    <row r="7279" spans="1:2" x14ac:dyDescent="0.25">
      <c r="A7279" t="s">
        <v>8169</v>
      </c>
      <c r="B7279">
        <v>92</v>
      </c>
    </row>
    <row r="7280" spans="1:2" x14ac:dyDescent="0.25">
      <c r="A7280" t="s">
        <v>8170</v>
      </c>
      <c r="B7280">
        <v>4</v>
      </c>
    </row>
    <row r="7281" spans="1:2" x14ac:dyDescent="0.25">
      <c r="A7281" t="s">
        <v>8171</v>
      </c>
      <c r="B7281">
        <v>172</v>
      </c>
    </row>
    <row r="7282" spans="1:2" x14ac:dyDescent="0.25">
      <c r="A7282" t="s">
        <v>8172</v>
      </c>
      <c r="B7282">
        <v>33655</v>
      </c>
    </row>
    <row r="7283" spans="1:2" x14ac:dyDescent="0.25">
      <c r="A7283" t="s">
        <v>8173</v>
      </c>
      <c r="B7283">
        <v>121</v>
      </c>
    </row>
    <row r="7284" spans="1:2" x14ac:dyDescent="0.25">
      <c r="A7284" t="s">
        <v>8174</v>
      </c>
      <c r="B7284">
        <v>15</v>
      </c>
    </row>
    <row r="7285" spans="1:2" x14ac:dyDescent="0.25">
      <c r="A7285" t="s">
        <v>8175</v>
      </c>
      <c r="B7285">
        <v>49</v>
      </c>
    </row>
    <row r="7286" spans="1:2" x14ac:dyDescent="0.25">
      <c r="A7286" t="s">
        <v>8176</v>
      </c>
      <c r="B7286">
        <v>52</v>
      </c>
    </row>
    <row r="7287" spans="1:2" x14ac:dyDescent="0.25">
      <c r="A7287" t="s">
        <v>8177</v>
      </c>
      <c r="B7287">
        <v>-999</v>
      </c>
    </row>
    <row r="7288" spans="1:2" x14ac:dyDescent="0.25">
      <c r="A7288" t="s">
        <v>8178</v>
      </c>
      <c r="B7288">
        <v>52</v>
      </c>
    </row>
    <row r="7289" spans="1:2" x14ac:dyDescent="0.25">
      <c r="A7289" t="s">
        <v>8179</v>
      </c>
      <c r="B7289">
        <v>268</v>
      </c>
    </row>
    <row r="7290" spans="1:2" x14ac:dyDescent="0.25">
      <c r="A7290" t="s">
        <v>8180</v>
      </c>
      <c r="B7290">
        <v>11</v>
      </c>
    </row>
    <row r="7291" spans="1:2" x14ac:dyDescent="0.25">
      <c r="A7291" t="s">
        <v>8181</v>
      </c>
      <c r="B7291">
        <v>2661</v>
      </c>
    </row>
    <row r="7292" spans="1:2" x14ac:dyDescent="0.25">
      <c r="A7292" t="s">
        <v>8182</v>
      </c>
      <c r="B7292">
        <v>2532</v>
      </c>
    </row>
    <row r="7293" spans="1:2" x14ac:dyDescent="0.25">
      <c r="A7293" t="s">
        <v>8183</v>
      </c>
      <c r="B7293">
        <v>18</v>
      </c>
    </row>
    <row r="7294" spans="1:2" x14ac:dyDescent="0.25">
      <c r="A7294" t="s">
        <v>8184</v>
      </c>
      <c r="B7294">
        <v>9</v>
      </c>
    </row>
    <row r="7295" spans="1:2" x14ac:dyDescent="0.25">
      <c r="A7295" t="s">
        <v>8185</v>
      </c>
      <c r="B7295">
        <v>26</v>
      </c>
    </row>
    <row r="7296" spans="1:2" x14ac:dyDescent="0.25">
      <c r="A7296" t="s">
        <v>8186</v>
      </c>
      <c r="B7296">
        <v>165</v>
      </c>
    </row>
    <row r="7297" spans="1:2" x14ac:dyDescent="0.25">
      <c r="A7297" t="s">
        <v>8187</v>
      </c>
      <c r="B7297">
        <v>55</v>
      </c>
    </row>
    <row r="7298" spans="1:2" x14ac:dyDescent="0.25">
      <c r="A7298" t="s">
        <v>8188</v>
      </c>
      <c r="B7298">
        <v>11</v>
      </c>
    </row>
    <row r="7299" spans="1:2" x14ac:dyDescent="0.25">
      <c r="A7299" t="s">
        <v>8189</v>
      </c>
      <c r="B7299">
        <v>26</v>
      </c>
    </row>
    <row r="7300" spans="1:2" x14ac:dyDescent="0.25">
      <c r="A7300" t="s">
        <v>8190</v>
      </c>
      <c r="B7300">
        <v>25</v>
      </c>
    </row>
    <row r="7301" spans="1:2" x14ac:dyDescent="0.25">
      <c r="A7301" t="s">
        <v>8191</v>
      </c>
      <c r="B7301">
        <v>26</v>
      </c>
    </row>
    <row r="7302" spans="1:2" x14ac:dyDescent="0.25">
      <c r="A7302" t="s">
        <v>8192</v>
      </c>
      <c r="B7302">
        <v>9</v>
      </c>
    </row>
    <row r="7303" spans="1:2" x14ac:dyDescent="0.25">
      <c r="A7303" t="s">
        <v>8193</v>
      </c>
      <c r="B7303">
        <v>49</v>
      </c>
    </row>
    <row r="7304" spans="1:2" x14ac:dyDescent="0.25">
      <c r="A7304" t="s">
        <v>8194</v>
      </c>
      <c r="B7304">
        <v>0</v>
      </c>
    </row>
    <row r="7305" spans="1:2" x14ac:dyDescent="0.25">
      <c r="A7305" t="s">
        <v>8195</v>
      </c>
      <c r="B7305">
        <v>171</v>
      </c>
    </row>
    <row r="7306" spans="1:2" x14ac:dyDescent="0.25">
      <c r="A7306" t="s">
        <v>8196</v>
      </c>
      <c r="B7306">
        <v>3</v>
      </c>
    </row>
    <row r="7307" spans="1:2" x14ac:dyDescent="0.25">
      <c r="A7307" t="s">
        <v>8197</v>
      </c>
      <c r="B7307">
        <v>0</v>
      </c>
    </row>
    <row r="7308" spans="1:2" x14ac:dyDescent="0.25">
      <c r="A7308" t="s">
        <v>8198</v>
      </c>
      <c r="B7308">
        <v>3</v>
      </c>
    </row>
    <row r="7309" spans="1:2" x14ac:dyDescent="0.25">
      <c r="A7309" t="s">
        <v>8199</v>
      </c>
      <c r="B7309">
        <v>226</v>
      </c>
    </row>
    <row r="7310" spans="1:2" x14ac:dyDescent="0.25">
      <c r="A7310" t="s">
        <v>8200</v>
      </c>
      <c r="B7310">
        <v>7</v>
      </c>
    </row>
    <row r="7311" spans="1:2" x14ac:dyDescent="0.25">
      <c r="A7311" t="s">
        <v>8201</v>
      </c>
      <c r="B7311">
        <v>13</v>
      </c>
    </row>
    <row r="7312" spans="1:2" x14ac:dyDescent="0.25">
      <c r="A7312" t="s">
        <v>8202</v>
      </c>
      <c r="B7312">
        <v>11</v>
      </c>
    </row>
    <row r="7313" spans="1:2" x14ac:dyDescent="0.25">
      <c r="A7313" t="s">
        <v>8203</v>
      </c>
      <c r="B7313">
        <v>18</v>
      </c>
    </row>
    <row r="7314" spans="1:2" x14ac:dyDescent="0.25">
      <c r="A7314" t="s">
        <v>8204</v>
      </c>
      <c r="B7314">
        <v>15</v>
      </c>
    </row>
    <row r="7315" spans="1:2" x14ac:dyDescent="0.25">
      <c r="A7315" t="s">
        <v>8205</v>
      </c>
      <c r="B7315">
        <v>19</v>
      </c>
    </row>
    <row r="7316" spans="1:2" x14ac:dyDescent="0.25">
      <c r="A7316" t="s">
        <v>8206</v>
      </c>
      <c r="B7316">
        <v>19</v>
      </c>
    </row>
    <row r="7317" spans="1:2" x14ac:dyDescent="0.25">
      <c r="A7317" t="s">
        <v>8207</v>
      </c>
      <c r="B7317">
        <v>22</v>
      </c>
    </row>
    <row r="7318" spans="1:2" x14ac:dyDescent="0.25">
      <c r="A7318" t="s">
        <v>8208</v>
      </c>
      <c r="B7318">
        <v>22</v>
      </c>
    </row>
    <row r="7319" spans="1:2" x14ac:dyDescent="0.25">
      <c r="A7319" t="s">
        <v>8209</v>
      </c>
      <c r="B7319">
        <v>0</v>
      </c>
    </row>
    <row r="7320" spans="1:2" x14ac:dyDescent="0.25">
      <c r="A7320" t="s">
        <v>8210</v>
      </c>
      <c r="B7320">
        <v>2</v>
      </c>
    </row>
    <row r="7321" spans="1:2" x14ac:dyDescent="0.25">
      <c r="A7321" t="s">
        <v>8211</v>
      </c>
      <c r="B7321">
        <v>0</v>
      </c>
    </row>
    <row r="7322" spans="1:2" x14ac:dyDescent="0.25">
      <c r="A7322" t="s">
        <v>8212</v>
      </c>
      <c r="B7322">
        <v>0</v>
      </c>
    </row>
    <row r="7323" spans="1:2" x14ac:dyDescent="0.25">
      <c r="A7323" t="s">
        <v>8213</v>
      </c>
      <c r="B7323">
        <v>0</v>
      </c>
    </row>
    <row r="7324" spans="1:2" x14ac:dyDescent="0.25">
      <c r="A7324" t="s">
        <v>8214</v>
      </c>
      <c r="B7324">
        <v>7</v>
      </c>
    </row>
    <row r="7325" spans="1:2" x14ac:dyDescent="0.25">
      <c r="A7325" t="s">
        <v>8215</v>
      </c>
      <c r="B7325">
        <v>2</v>
      </c>
    </row>
    <row r="7326" spans="1:2" x14ac:dyDescent="0.25">
      <c r="A7326" t="s">
        <v>8216</v>
      </c>
      <c r="B7326">
        <v>1</v>
      </c>
    </row>
    <row r="7327" spans="1:2" x14ac:dyDescent="0.25">
      <c r="A7327" t="s">
        <v>8217</v>
      </c>
      <c r="B7327">
        <v>0</v>
      </c>
    </row>
    <row r="7328" spans="1:2" x14ac:dyDescent="0.25">
      <c r="A7328" t="s">
        <v>8218</v>
      </c>
      <c r="B7328">
        <v>1</v>
      </c>
    </row>
    <row r="7329" spans="1:2" x14ac:dyDescent="0.25">
      <c r="A7329" t="s">
        <v>8219</v>
      </c>
      <c r="B7329">
        <v>0</v>
      </c>
    </row>
    <row r="7330" spans="1:2" x14ac:dyDescent="0.25">
      <c r="A7330" t="s">
        <v>8220</v>
      </c>
      <c r="B7330">
        <v>0</v>
      </c>
    </row>
    <row r="7331" spans="1:2" x14ac:dyDescent="0.25">
      <c r="A7331" t="s">
        <v>8221</v>
      </c>
      <c r="B7331">
        <v>0</v>
      </c>
    </row>
    <row r="7332" spans="1:2" x14ac:dyDescent="0.25">
      <c r="A7332" t="s">
        <v>8222</v>
      </c>
      <c r="B7332">
        <v>0</v>
      </c>
    </row>
    <row r="7333" spans="1:2" x14ac:dyDescent="0.25">
      <c r="A7333" t="s">
        <v>8223</v>
      </c>
      <c r="B7333">
        <v>1</v>
      </c>
    </row>
    <row r="7334" spans="1:2" x14ac:dyDescent="0.25">
      <c r="A7334" t="s">
        <v>8224</v>
      </c>
      <c r="B7334">
        <v>0</v>
      </c>
    </row>
    <row r="7335" spans="1:2" x14ac:dyDescent="0.25">
      <c r="A7335" t="s">
        <v>8225</v>
      </c>
      <c r="B7335">
        <v>8</v>
      </c>
    </row>
    <row r="7336" spans="1:2" x14ac:dyDescent="0.25">
      <c r="A7336" t="s">
        <v>8226</v>
      </c>
      <c r="B7336">
        <v>0</v>
      </c>
    </row>
    <row r="7337" spans="1:2" x14ac:dyDescent="0.25">
      <c r="A7337" t="s">
        <v>8227</v>
      </c>
      <c r="B7337">
        <v>22</v>
      </c>
    </row>
    <row r="7338" spans="1:2" x14ac:dyDescent="0.25">
      <c r="A7338" t="s">
        <v>8228</v>
      </c>
      <c r="B7338">
        <v>64</v>
      </c>
    </row>
    <row r="7339" spans="1:2" x14ac:dyDescent="0.25">
      <c r="A7339" t="s">
        <v>8229</v>
      </c>
      <c r="B7339">
        <v>7</v>
      </c>
    </row>
    <row r="7340" spans="1:2" x14ac:dyDescent="0.25">
      <c r="A7340" t="s">
        <v>8230</v>
      </c>
      <c r="B7340">
        <v>51</v>
      </c>
    </row>
    <row r="7341" spans="1:2" x14ac:dyDescent="0.25">
      <c r="A7341" t="s">
        <v>8231</v>
      </c>
      <c r="B7341">
        <v>6</v>
      </c>
    </row>
    <row r="7342" spans="1:2" x14ac:dyDescent="0.25">
      <c r="A7342" t="s">
        <v>8232</v>
      </c>
      <c r="B7342">
        <v>64</v>
      </c>
    </row>
    <row r="7343" spans="1:2" x14ac:dyDescent="0.25">
      <c r="A7343" t="s">
        <v>8233</v>
      </c>
      <c r="B7343">
        <v>44</v>
      </c>
    </row>
    <row r="7344" spans="1:2" x14ac:dyDescent="0.25">
      <c r="A7344" t="s">
        <v>8234</v>
      </c>
      <c r="B7344">
        <v>1</v>
      </c>
    </row>
    <row r="7345" spans="1:2" x14ac:dyDescent="0.25">
      <c r="A7345" t="s">
        <v>8235</v>
      </c>
      <c r="B7345">
        <v>44</v>
      </c>
    </row>
    <row r="7346" spans="1:2" x14ac:dyDescent="0.25">
      <c r="A7346" t="s">
        <v>8236</v>
      </c>
      <c r="B7346">
        <v>64</v>
      </c>
    </row>
    <row r="7347" spans="1:2" x14ac:dyDescent="0.25">
      <c r="A7347" t="s">
        <v>8237</v>
      </c>
      <c r="B7347">
        <v>18</v>
      </c>
    </row>
    <row r="7348" spans="1:2" x14ac:dyDescent="0.25">
      <c r="A7348" t="s">
        <v>8238</v>
      </c>
      <c r="B7348">
        <v>64</v>
      </c>
    </row>
    <row r="7349" spans="1:2" x14ac:dyDescent="0.25">
      <c r="A7349" t="s">
        <v>8239</v>
      </c>
      <c r="B7349">
        <v>64</v>
      </c>
    </row>
    <row r="7350" spans="1:2" x14ac:dyDescent="0.25">
      <c r="A7350" t="s">
        <v>11081</v>
      </c>
      <c r="B7350">
        <v>-999</v>
      </c>
    </row>
    <row r="7351" spans="1:2" x14ac:dyDescent="0.25">
      <c r="A7351" t="s">
        <v>8240</v>
      </c>
      <c r="B7351">
        <v>5667</v>
      </c>
    </row>
    <row r="7352" spans="1:2" x14ac:dyDescent="0.25">
      <c r="A7352" t="s">
        <v>8241</v>
      </c>
      <c r="B7352">
        <v>2150</v>
      </c>
    </row>
    <row r="7353" spans="1:2" x14ac:dyDescent="0.25">
      <c r="A7353" t="s">
        <v>8242</v>
      </c>
      <c r="B7353">
        <v>-999</v>
      </c>
    </row>
    <row r="7354" spans="1:2" x14ac:dyDescent="0.25">
      <c r="A7354" t="s">
        <v>8243</v>
      </c>
      <c r="B7354">
        <v>1</v>
      </c>
    </row>
    <row r="7355" spans="1:2" x14ac:dyDescent="0.25">
      <c r="A7355" t="s">
        <v>8244</v>
      </c>
      <c r="B7355">
        <v>183</v>
      </c>
    </row>
    <row r="7356" spans="1:2" x14ac:dyDescent="0.25">
      <c r="A7356" t="s">
        <v>8245</v>
      </c>
      <c r="B7356">
        <v>45</v>
      </c>
    </row>
    <row r="7357" spans="1:2" x14ac:dyDescent="0.25">
      <c r="A7357" t="s">
        <v>8246</v>
      </c>
      <c r="B7357">
        <v>167</v>
      </c>
    </row>
    <row r="7358" spans="1:2" x14ac:dyDescent="0.25">
      <c r="A7358" t="s">
        <v>8247</v>
      </c>
      <c r="B7358">
        <v>891</v>
      </c>
    </row>
    <row r="7359" spans="1:2" x14ac:dyDescent="0.25">
      <c r="A7359" t="s">
        <v>8248</v>
      </c>
      <c r="B7359">
        <v>936</v>
      </c>
    </row>
    <row r="7360" spans="1:2" x14ac:dyDescent="0.25">
      <c r="A7360" t="s">
        <v>8249</v>
      </c>
      <c r="B7360">
        <v>54</v>
      </c>
    </row>
    <row r="7361" spans="1:2" x14ac:dyDescent="0.25">
      <c r="A7361" t="s">
        <v>8250</v>
      </c>
      <c r="B7361">
        <v>2305</v>
      </c>
    </row>
    <row r="7362" spans="1:2" x14ac:dyDescent="0.25">
      <c r="A7362" t="s">
        <v>8251</v>
      </c>
      <c r="B7362">
        <v>149</v>
      </c>
    </row>
    <row r="7363" spans="1:2" x14ac:dyDescent="0.25">
      <c r="A7363" t="s">
        <v>8252</v>
      </c>
      <c r="B7363">
        <v>173</v>
      </c>
    </row>
    <row r="7364" spans="1:2" x14ac:dyDescent="0.25">
      <c r="A7364" t="s">
        <v>8253</v>
      </c>
      <c r="B7364">
        <v>33</v>
      </c>
    </row>
    <row r="7365" spans="1:2" x14ac:dyDescent="0.25">
      <c r="A7365" t="s">
        <v>8254</v>
      </c>
      <c r="B7365">
        <v>0</v>
      </c>
    </row>
    <row r="7366" spans="1:2" x14ac:dyDescent="0.25">
      <c r="A7366" t="s">
        <v>8255</v>
      </c>
      <c r="B7366">
        <v>44</v>
      </c>
    </row>
    <row r="7367" spans="1:2" x14ac:dyDescent="0.25">
      <c r="A7367" t="s">
        <v>8256</v>
      </c>
      <c r="B7367">
        <v>0</v>
      </c>
    </row>
    <row r="7368" spans="1:2" x14ac:dyDescent="0.25">
      <c r="A7368" t="s">
        <v>8257</v>
      </c>
      <c r="B7368">
        <v>17</v>
      </c>
    </row>
    <row r="7369" spans="1:2" x14ac:dyDescent="0.25">
      <c r="A7369" t="s">
        <v>8258</v>
      </c>
      <c r="B7369">
        <v>3</v>
      </c>
    </row>
    <row r="7370" spans="1:2" x14ac:dyDescent="0.25">
      <c r="A7370" t="s">
        <v>8259</v>
      </c>
      <c r="B7370">
        <v>333</v>
      </c>
    </row>
    <row r="7371" spans="1:2" x14ac:dyDescent="0.25">
      <c r="A7371" t="s">
        <v>8260</v>
      </c>
      <c r="B7371">
        <v>333</v>
      </c>
    </row>
    <row r="7372" spans="1:2" x14ac:dyDescent="0.25">
      <c r="A7372" t="s">
        <v>8261</v>
      </c>
      <c r="B7372">
        <v>5667</v>
      </c>
    </row>
    <row r="7373" spans="1:2" x14ac:dyDescent="0.25">
      <c r="A7373" t="s">
        <v>8262</v>
      </c>
      <c r="B7373">
        <v>199</v>
      </c>
    </row>
    <row r="7374" spans="1:2" x14ac:dyDescent="0.25">
      <c r="A7374" t="s">
        <v>8263</v>
      </c>
      <c r="B7374">
        <v>131</v>
      </c>
    </row>
    <row r="7375" spans="1:2" x14ac:dyDescent="0.25">
      <c r="A7375" t="s">
        <v>8264</v>
      </c>
      <c r="B7375">
        <v>1644</v>
      </c>
    </row>
    <row r="7376" spans="1:2" x14ac:dyDescent="0.25">
      <c r="A7376" t="s">
        <v>8265</v>
      </c>
      <c r="B7376">
        <v>412</v>
      </c>
    </row>
    <row r="7377" spans="1:2" x14ac:dyDescent="0.25">
      <c r="A7377" t="s">
        <v>8266</v>
      </c>
      <c r="B7377">
        <v>726</v>
      </c>
    </row>
    <row r="7378" spans="1:2" x14ac:dyDescent="0.25">
      <c r="A7378" t="s">
        <v>8267</v>
      </c>
      <c r="B7378">
        <v>506</v>
      </c>
    </row>
    <row r="7379" spans="1:2" x14ac:dyDescent="0.25">
      <c r="A7379" t="s">
        <v>8268</v>
      </c>
      <c r="B7379">
        <v>1644</v>
      </c>
    </row>
    <row r="7380" spans="1:2" x14ac:dyDescent="0.25">
      <c r="A7380" t="s">
        <v>8269</v>
      </c>
      <c r="B7380">
        <v>1566</v>
      </c>
    </row>
    <row r="7381" spans="1:2" x14ac:dyDescent="0.25">
      <c r="A7381" t="s">
        <v>8270</v>
      </c>
      <c r="B7381">
        <v>1001</v>
      </c>
    </row>
    <row r="7382" spans="1:2" x14ac:dyDescent="0.25">
      <c r="A7382" t="s">
        <v>8271</v>
      </c>
      <c r="B7382">
        <v>1136</v>
      </c>
    </row>
    <row r="7383" spans="1:2" x14ac:dyDescent="0.25">
      <c r="A7383" t="s">
        <v>8272</v>
      </c>
      <c r="B7383">
        <v>0</v>
      </c>
    </row>
    <row r="7384" spans="1:2" x14ac:dyDescent="0.25">
      <c r="A7384" t="s">
        <v>8273</v>
      </c>
      <c r="B7384">
        <v>1328</v>
      </c>
    </row>
    <row r="7385" spans="1:2" x14ac:dyDescent="0.25">
      <c r="A7385" t="s">
        <v>8274</v>
      </c>
      <c r="B7385">
        <v>3</v>
      </c>
    </row>
    <row r="7386" spans="1:2" x14ac:dyDescent="0.25">
      <c r="A7386" t="s">
        <v>8275</v>
      </c>
      <c r="B7386">
        <v>37</v>
      </c>
    </row>
    <row r="7387" spans="1:2" x14ac:dyDescent="0.25">
      <c r="A7387" t="s">
        <v>8276</v>
      </c>
      <c r="B7387">
        <v>20</v>
      </c>
    </row>
    <row r="7388" spans="1:2" x14ac:dyDescent="0.25">
      <c r="A7388" t="s">
        <v>8277</v>
      </c>
      <c r="B7388">
        <v>1095</v>
      </c>
    </row>
    <row r="7389" spans="1:2" x14ac:dyDescent="0.25">
      <c r="A7389" t="s">
        <v>8278</v>
      </c>
      <c r="B7389">
        <v>3</v>
      </c>
    </row>
    <row r="7390" spans="1:2" x14ac:dyDescent="0.25">
      <c r="A7390" t="s">
        <v>8279</v>
      </c>
      <c r="B7390">
        <v>0</v>
      </c>
    </row>
    <row r="7391" spans="1:2" x14ac:dyDescent="0.25">
      <c r="A7391" t="s">
        <v>8280</v>
      </c>
      <c r="B7391">
        <v>2</v>
      </c>
    </row>
    <row r="7392" spans="1:2" x14ac:dyDescent="0.25">
      <c r="A7392" t="s">
        <v>8281</v>
      </c>
      <c r="B7392">
        <v>1</v>
      </c>
    </row>
    <row r="7393" spans="1:2" x14ac:dyDescent="0.25">
      <c r="A7393" t="s">
        <v>8282</v>
      </c>
      <c r="B7393">
        <v>3</v>
      </c>
    </row>
    <row r="7394" spans="1:2" x14ac:dyDescent="0.25">
      <c r="A7394" t="s">
        <v>8283</v>
      </c>
      <c r="B7394">
        <v>1100</v>
      </c>
    </row>
    <row r="7395" spans="1:2" x14ac:dyDescent="0.25">
      <c r="A7395" t="s">
        <v>8284</v>
      </c>
      <c r="B7395">
        <v>115</v>
      </c>
    </row>
    <row r="7396" spans="1:2" x14ac:dyDescent="0.25">
      <c r="A7396" t="s">
        <v>11082</v>
      </c>
      <c r="B7396">
        <v>-999</v>
      </c>
    </row>
    <row r="7397" spans="1:2" x14ac:dyDescent="0.25">
      <c r="A7397" t="s">
        <v>8285</v>
      </c>
      <c r="B7397">
        <v>2804</v>
      </c>
    </row>
    <row r="7398" spans="1:2" x14ac:dyDescent="0.25">
      <c r="A7398" t="s">
        <v>8286</v>
      </c>
      <c r="B7398">
        <v>508</v>
      </c>
    </row>
    <row r="7399" spans="1:2" x14ac:dyDescent="0.25">
      <c r="A7399" t="s">
        <v>8287</v>
      </c>
      <c r="B7399">
        <v>1058</v>
      </c>
    </row>
    <row r="7400" spans="1:2" x14ac:dyDescent="0.25">
      <c r="A7400" t="s">
        <v>8288</v>
      </c>
      <c r="B7400">
        <v>1198</v>
      </c>
    </row>
    <row r="7401" spans="1:2" x14ac:dyDescent="0.25">
      <c r="A7401" t="s">
        <v>8289</v>
      </c>
      <c r="B7401">
        <v>40</v>
      </c>
    </row>
    <row r="7402" spans="1:2" x14ac:dyDescent="0.25">
      <c r="A7402" t="s">
        <v>8290</v>
      </c>
      <c r="B7402">
        <v>2804</v>
      </c>
    </row>
    <row r="7403" spans="1:2" x14ac:dyDescent="0.25">
      <c r="A7403" t="s">
        <v>8291</v>
      </c>
      <c r="B7403">
        <v>508</v>
      </c>
    </row>
    <row r="7404" spans="1:2" x14ac:dyDescent="0.25">
      <c r="A7404" t="s">
        <v>8292</v>
      </c>
      <c r="B7404">
        <v>1058</v>
      </c>
    </row>
    <row r="7405" spans="1:2" x14ac:dyDescent="0.25">
      <c r="A7405" t="s">
        <v>8293</v>
      </c>
      <c r="B7405">
        <v>1049</v>
      </c>
    </row>
    <row r="7406" spans="1:2" x14ac:dyDescent="0.25">
      <c r="A7406" t="s">
        <v>8294</v>
      </c>
      <c r="B7406">
        <v>40</v>
      </c>
    </row>
    <row r="7407" spans="1:2" x14ac:dyDescent="0.25">
      <c r="A7407" t="s">
        <v>8295</v>
      </c>
      <c r="B7407">
        <v>2655</v>
      </c>
    </row>
    <row r="7408" spans="1:2" x14ac:dyDescent="0.25">
      <c r="A7408" t="s">
        <v>8296</v>
      </c>
      <c r="B7408">
        <v>26</v>
      </c>
    </row>
    <row r="7409" spans="1:2" x14ac:dyDescent="0.25">
      <c r="A7409" t="s">
        <v>8297</v>
      </c>
      <c r="B7409">
        <v>1086</v>
      </c>
    </row>
    <row r="7410" spans="1:2" x14ac:dyDescent="0.25">
      <c r="A7410" t="s">
        <v>8298</v>
      </c>
      <c r="B7410">
        <v>865</v>
      </c>
    </row>
    <row r="7411" spans="1:2" x14ac:dyDescent="0.25">
      <c r="A7411" t="s">
        <v>8299</v>
      </c>
      <c r="B7411">
        <v>200</v>
      </c>
    </row>
    <row r="7412" spans="1:2" x14ac:dyDescent="0.25">
      <c r="A7412" t="s">
        <v>8300</v>
      </c>
      <c r="B7412">
        <v>16</v>
      </c>
    </row>
    <row r="7413" spans="1:2" x14ac:dyDescent="0.25">
      <c r="A7413" t="s">
        <v>8301</v>
      </c>
      <c r="B7413">
        <v>15</v>
      </c>
    </row>
    <row r="7414" spans="1:2" x14ac:dyDescent="0.25">
      <c r="A7414" t="s">
        <v>8302</v>
      </c>
      <c r="B7414">
        <v>21</v>
      </c>
    </row>
    <row r="7415" spans="1:2" x14ac:dyDescent="0.25">
      <c r="A7415" t="s">
        <v>8303</v>
      </c>
      <c r="B7415">
        <v>8</v>
      </c>
    </row>
    <row r="7416" spans="1:2" x14ac:dyDescent="0.25">
      <c r="A7416" t="s">
        <v>8304</v>
      </c>
      <c r="B7416">
        <v>2</v>
      </c>
    </row>
    <row r="7417" spans="1:2" x14ac:dyDescent="0.25">
      <c r="A7417" t="s">
        <v>8305</v>
      </c>
      <c r="B7417">
        <v>62</v>
      </c>
    </row>
    <row r="7418" spans="1:2" x14ac:dyDescent="0.25">
      <c r="A7418" t="s">
        <v>8306</v>
      </c>
      <c r="B7418">
        <v>16</v>
      </c>
    </row>
    <row r="7419" spans="1:2" x14ac:dyDescent="0.25">
      <c r="A7419" t="s">
        <v>8307</v>
      </c>
      <c r="B7419">
        <v>12</v>
      </c>
    </row>
    <row r="7420" spans="1:2" x14ac:dyDescent="0.25">
      <c r="A7420" t="s">
        <v>8308</v>
      </c>
      <c r="B7420">
        <v>17</v>
      </c>
    </row>
    <row r="7421" spans="1:2" x14ac:dyDescent="0.25">
      <c r="A7421" t="s">
        <v>8309</v>
      </c>
      <c r="B7421">
        <v>12</v>
      </c>
    </row>
    <row r="7422" spans="1:2" x14ac:dyDescent="0.25">
      <c r="A7422" t="s">
        <v>8310</v>
      </c>
      <c r="B7422">
        <v>1</v>
      </c>
    </row>
    <row r="7423" spans="1:2" x14ac:dyDescent="0.25">
      <c r="A7423" t="s">
        <v>8311</v>
      </c>
      <c r="B7423">
        <v>58</v>
      </c>
    </row>
    <row r="7424" spans="1:2" x14ac:dyDescent="0.25">
      <c r="A7424" t="s">
        <v>8312</v>
      </c>
      <c r="B7424">
        <v>1</v>
      </c>
    </row>
    <row r="7425" spans="1:2" x14ac:dyDescent="0.25">
      <c r="A7425" t="s">
        <v>8313</v>
      </c>
      <c r="B7425">
        <v>0</v>
      </c>
    </row>
    <row r="7426" spans="1:2" x14ac:dyDescent="0.25">
      <c r="A7426" t="s">
        <v>8314</v>
      </c>
      <c r="B7426">
        <v>2</v>
      </c>
    </row>
    <row r="7427" spans="1:2" x14ac:dyDescent="0.25">
      <c r="A7427" t="s">
        <v>8315</v>
      </c>
      <c r="B7427">
        <v>0</v>
      </c>
    </row>
    <row r="7428" spans="1:2" x14ac:dyDescent="0.25">
      <c r="A7428" t="s">
        <v>8316</v>
      </c>
      <c r="B7428">
        <v>0</v>
      </c>
    </row>
    <row r="7429" spans="1:2" x14ac:dyDescent="0.25">
      <c r="A7429" t="s">
        <v>8317</v>
      </c>
      <c r="B7429">
        <v>3</v>
      </c>
    </row>
    <row r="7430" spans="1:2" x14ac:dyDescent="0.25">
      <c r="A7430" t="s">
        <v>8318</v>
      </c>
      <c r="B7430">
        <v>7</v>
      </c>
    </row>
    <row r="7431" spans="1:2" x14ac:dyDescent="0.25">
      <c r="A7431" t="s">
        <v>8319</v>
      </c>
      <c r="B7431">
        <v>11</v>
      </c>
    </row>
    <row r="7432" spans="1:2" x14ac:dyDescent="0.25">
      <c r="A7432" t="s">
        <v>8320</v>
      </c>
      <c r="B7432">
        <v>12</v>
      </c>
    </row>
    <row r="7433" spans="1:2" x14ac:dyDescent="0.25">
      <c r="A7433" t="s">
        <v>8321</v>
      </c>
      <c r="B7433">
        <v>16</v>
      </c>
    </row>
    <row r="7434" spans="1:2" x14ac:dyDescent="0.25">
      <c r="A7434" t="s">
        <v>8322</v>
      </c>
      <c r="B7434">
        <v>1</v>
      </c>
    </row>
    <row r="7435" spans="1:2" x14ac:dyDescent="0.25">
      <c r="A7435" t="s">
        <v>8323</v>
      </c>
      <c r="B7435">
        <v>47</v>
      </c>
    </row>
    <row r="7436" spans="1:2" x14ac:dyDescent="0.25">
      <c r="A7436" t="s">
        <v>8324</v>
      </c>
      <c r="B7436">
        <v>0</v>
      </c>
    </row>
    <row r="7437" spans="1:2" x14ac:dyDescent="0.25">
      <c r="A7437" t="s">
        <v>8325</v>
      </c>
      <c r="B7437">
        <v>0</v>
      </c>
    </row>
    <row r="7438" spans="1:2" x14ac:dyDescent="0.25">
      <c r="A7438" t="s">
        <v>8326</v>
      </c>
      <c r="B7438">
        <v>0</v>
      </c>
    </row>
    <row r="7439" spans="1:2" x14ac:dyDescent="0.25">
      <c r="A7439" t="s">
        <v>8327</v>
      </c>
      <c r="B7439">
        <v>0</v>
      </c>
    </row>
    <row r="7440" spans="1:2" x14ac:dyDescent="0.25">
      <c r="A7440" t="s">
        <v>8328</v>
      </c>
      <c r="B7440">
        <v>0</v>
      </c>
    </row>
    <row r="7441" spans="1:2" x14ac:dyDescent="0.25">
      <c r="A7441" t="s">
        <v>8329</v>
      </c>
      <c r="B7441">
        <v>0</v>
      </c>
    </row>
    <row r="7442" spans="1:2" x14ac:dyDescent="0.25">
      <c r="A7442" t="s">
        <v>8330</v>
      </c>
      <c r="B7442">
        <v>4</v>
      </c>
    </row>
    <row r="7443" spans="1:2" x14ac:dyDescent="0.25">
      <c r="A7443" t="s">
        <v>8331</v>
      </c>
      <c r="B7443">
        <v>1</v>
      </c>
    </row>
    <row r="7444" spans="1:2" x14ac:dyDescent="0.25">
      <c r="A7444" t="s">
        <v>8332</v>
      </c>
      <c r="B7444">
        <v>3</v>
      </c>
    </row>
    <row r="7445" spans="1:2" x14ac:dyDescent="0.25">
      <c r="A7445" t="s">
        <v>8333</v>
      </c>
      <c r="B7445">
        <v>5</v>
      </c>
    </row>
    <row r="7446" spans="1:2" x14ac:dyDescent="0.25">
      <c r="A7446" t="s">
        <v>8334</v>
      </c>
      <c r="B7446">
        <v>1</v>
      </c>
    </row>
    <row r="7447" spans="1:2" x14ac:dyDescent="0.25">
      <c r="A7447" t="s">
        <v>8335</v>
      </c>
      <c r="B7447">
        <v>14</v>
      </c>
    </row>
    <row r="7448" spans="1:2" x14ac:dyDescent="0.25">
      <c r="A7448" t="s">
        <v>8336</v>
      </c>
      <c r="B7448">
        <v>1</v>
      </c>
    </row>
    <row r="7449" spans="1:2" x14ac:dyDescent="0.25">
      <c r="A7449" t="s">
        <v>8337</v>
      </c>
      <c r="B7449">
        <v>0</v>
      </c>
    </row>
    <row r="7450" spans="1:2" x14ac:dyDescent="0.25">
      <c r="A7450" t="s">
        <v>8338</v>
      </c>
      <c r="B7450">
        <v>0</v>
      </c>
    </row>
    <row r="7451" spans="1:2" x14ac:dyDescent="0.25">
      <c r="A7451" t="s">
        <v>8339</v>
      </c>
      <c r="B7451">
        <v>1</v>
      </c>
    </row>
    <row r="7452" spans="1:2" x14ac:dyDescent="0.25">
      <c r="A7452" t="s">
        <v>8340</v>
      </c>
      <c r="B7452">
        <v>0</v>
      </c>
    </row>
    <row r="7453" spans="1:2" x14ac:dyDescent="0.25">
      <c r="A7453" t="s">
        <v>8341</v>
      </c>
      <c r="B7453">
        <v>2</v>
      </c>
    </row>
    <row r="7454" spans="1:2" x14ac:dyDescent="0.25">
      <c r="A7454" t="s">
        <v>8342</v>
      </c>
      <c r="B7454">
        <v>1</v>
      </c>
    </row>
    <row r="7455" spans="1:2" x14ac:dyDescent="0.25">
      <c r="A7455" t="s">
        <v>8343</v>
      </c>
      <c r="B7455">
        <v>0</v>
      </c>
    </row>
    <row r="7456" spans="1:2" x14ac:dyDescent="0.25">
      <c r="A7456" t="s">
        <v>8344</v>
      </c>
      <c r="B7456">
        <v>0</v>
      </c>
    </row>
    <row r="7457" spans="1:2" x14ac:dyDescent="0.25">
      <c r="A7457" t="s">
        <v>8345</v>
      </c>
      <c r="B7457">
        <v>2</v>
      </c>
    </row>
    <row r="7458" spans="1:2" x14ac:dyDescent="0.25">
      <c r="A7458" t="s">
        <v>8346</v>
      </c>
      <c r="B7458">
        <v>0</v>
      </c>
    </row>
    <row r="7459" spans="1:2" x14ac:dyDescent="0.25">
      <c r="A7459" t="s">
        <v>8347</v>
      </c>
      <c r="B7459">
        <v>3</v>
      </c>
    </row>
    <row r="7460" spans="1:2" x14ac:dyDescent="0.25">
      <c r="A7460" t="s">
        <v>8348</v>
      </c>
      <c r="B7460">
        <v>0</v>
      </c>
    </row>
    <row r="7461" spans="1:2" x14ac:dyDescent="0.25">
      <c r="A7461" t="s">
        <v>8349</v>
      </c>
      <c r="B7461">
        <v>0</v>
      </c>
    </row>
    <row r="7462" spans="1:2" x14ac:dyDescent="0.25">
      <c r="A7462" t="s">
        <v>8350</v>
      </c>
      <c r="B7462">
        <v>0</v>
      </c>
    </row>
    <row r="7463" spans="1:2" x14ac:dyDescent="0.25">
      <c r="A7463" t="s">
        <v>8351</v>
      </c>
      <c r="B7463">
        <v>2</v>
      </c>
    </row>
    <row r="7464" spans="1:2" x14ac:dyDescent="0.25">
      <c r="A7464" t="s">
        <v>8352</v>
      </c>
      <c r="B7464">
        <v>0</v>
      </c>
    </row>
    <row r="7465" spans="1:2" x14ac:dyDescent="0.25">
      <c r="A7465" t="s">
        <v>8353</v>
      </c>
      <c r="B7465">
        <v>2</v>
      </c>
    </row>
    <row r="7466" spans="1:2" x14ac:dyDescent="0.25">
      <c r="A7466" t="s">
        <v>8354</v>
      </c>
      <c r="B7466">
        <v>46</v>
      </c>
    </row>
    <row r="7467" spans="1:2" x14ac:dyDescent="0.25">
      <c r="A7467" t="s">
        <v>8355</v>
      </c>
      <c r="B7467">
        <v>39</v>
      </c>
    </row>
    <row r="7468" spans="1:2" x14ac:dyDescent="0.25">
      <c r="A7468" t="s">
        <v>8356</v>
      </c>
      <c r="B7468">
        <v>55</v>
      </c>
    </row>
    <row r="7469" spans="1:2" x14ac:dyDescent="0.25">
      <c r="A7469" t="s">
        <v>8357</v>
      </c>
      <c r="B7469">
        <v>46</v>
      </c>
    </row>
    <row r="7470" spans="1:2" x14ac:dyDescent="0.25">
      <c r="A7470" t="s">
        <v>8358</v>
      </c>
      <c r="B7470">
        <v>5</v>
      </c>
    </row>
    <row r="7471" spans="1:2" x14ac:dyDescent="0.25">
      <c r="A7471" t="s">
        <v>8359</v>
      </c>
      <c r="B7471">
        <v>191</v>
      </c>
    </row>
    <row r="7472" spans="1:2" x14ac:dyDescent="0.25">
      <c r="A7472" t="s">
        <v>8360</v>
      </c>
      <c r="B7472">
        <v>9</v>
      </c>
    </row>
    <row r="7473" spans="1:2" x14ac:dyDescent="0.25">
      <c r="A7473" t="s">
        <v>8361</v>
      </c>
      <c r="B7473">
        <v>0</v>
      </c>
    </row>
    <row r="7474" spans="1:2" x14ac:dyDescent="0.25">
      <c r="A7474" t="s">
        <v>8362</v>
      </c>
      <c r="B7474">
        <v>15</v>
      </c>
    </row>
    <row r="7475" spans="1:2" x14ac:dyDescent="0.25">
      <c r="A7475" t="s">
        <v>8363</v>
      </c>
      <c r="B7475">
        <v>200</v>
      </c>
    </row>
    <row r="7476" spans="1:2" x14ac:dyDescent="0.25">
      <c r="A7476" t="s">
        <v>8364</v>
      </c>
      <c r="B7476">
        <v>175</v>
      </c>
    </row>
    <row r="7477" spans="1:2" x14ac:dyDescent="0.25">
      <c r="A7477" t="s">
        <v>8365</v>
      </c>
      <c r="B7477">
        <v>200</v>
      </c>
    </row>
    <row r="7478" spans="1:2" x14ac:dyDescent="0.25">
      <c r="A7478" t="s">
        <v>8366</v>
      </c>
      <c r="B7478">
        <v>177</v>
      </c>
    </row>
    <row r="7479" spans="1:2" x14ac:dyDescent="0.25">
      <c r="A7479" t="s">
        <v>8367</v>
      </c>
      <c r="B7479">
        <v>4609</v>
      </c>
    </row>
    <row r="7480" spans="1:2" x14ac:dyDescent="0.25">
      <c r="A7480" t="s">
        <v>8368</v>
      </c>
      <c r="B7480">
        <v>4179</v>
      </c>
    </row>
    <row r="7481" spans="1:2" x14ac:dyDescent="0.25">
      <c r="A7481" t="s">
        <v>8369</v>
      </c>
      <c r="B7481">
        <v>338</v>
      </c>
    </row>
    <row r="7482" spans="1:2" x14ac:dyDescent="0.25">
      <c r="A7482" t="s">
        <v>8370</v>
      </c>
      <c r="B7482">
        <v>75</v>
      </c>
    </row>
    <row r="7483" spans="1:2" x14ac:dyDescent="0.25">
      <c r="A7483" t="s">
        <v>11083</v>
      </c>
      <c r="B7483">
        <v>-999</v>
      </c>
    </row>
    <row r="7484" spans="1:2" x14ac:dyDescent="0.25">
      <c r="A7484" t="s">
        <v>11084</v>
      </c>
      <c r="B7484">
        <v>-999</v>
      </c>
    </row>
    <row r="7485" spans="1:2" x14ac:dyDescent="0.25">
      <c r="A7485" t="s">
        <v>8371</v>
      </c>
      <c r="B7485">
        <v>42</v>
      </c>
    </row>
    <row r="7486" spans="1:2" x14ac:dyDescent="0.25">
      <c r="A7486" t="s">
        <v>8372</v>
      </c>
      <c r="B7486">
        <v>40</v>
      </c>
    </row>
    <row r="7487" spans="1:2" x14ac:dyDescent="0.25">
      <c r="A7487" t="s">
        <v>8373</v>
      </c>
      <c r="B7487">
        <v>2</v>
      </c>
    </row>
    <row r="7488" spans="1:2" x14ac:dyDescent="0.25">
      <c r="A7488" t="s">
        <v>8374</v>
      </c>
      <c r="B7488">
        <v>0</v>
      </c>
    </row>
    <row r="7489" spans="1:2" x14ac:dyDescent="0.25">
      <c r="A7489" t="s">
        <v>8375</v>
      </c>
      <c r="B7489">
        <v>42</v>
      </c>
    </row>
    <row r="7490" spans="1:2" x14ac:dyDescent="0.25">
      <c r="A7490" t="s">
        <v>8376</v>
      </c>
      <c r="B7490">
        <v>76412</v>
      </c>
    </row>
    <row r="7491" spans="1:2" x14ac:dyDescent="0.25">
      <c r="A7491" t="s">
        <v>8377</v>
      </c>
      <c r="B7491">
        <v>217</v>
      </c>
    </row>
    <row r="7492" spans="1:2" x14ac:dyDescent="0.25">
      <c r="A7492" t="s">
        <v>8378</v>
      </c>
      <c r="B7492">
        <v>28</v>
      </c>
    </row>
    <row r="7493" spans="1:2" x14ac:dyDescent="0.25">
      <c r="A7493" t="s">
        <v>8379</v>
      </c>
      <c r="B7493">
        <v>77</v>
      </c>
    </row>
    <row r="7494" spans="1:2" x14ac:dyDescent="0.25">
      <c r="A7494" t="s">
        <v>8380</v>
      </c>
      <c r="B7494">
        <v>77</v>
      </c>
    </row>
    <row r="7495" spans="1:2" x14ac:dyDescent="0.25">
      <c r="A7495" t="s">
        <v>8381</v>
      </c>
      <c r="B7495">
        <v>-999</v>
      </c>
    </row>
    <row r="7496" spans="1:2" x14ac:dyDescent="0.25">
      <c r="A7496" t="s">
        <v>8382</v>
      </c>
      <c r="B7496">
        <v>44</v>
      </c>
    </row>
    <row r="7497" spans="1:2" x14ac:dyDescent="0.25">
      <c r="A7497" t="s">
        <v>8383</v>
      </c>
      <c r="B7497">
        <v>374</v>
      </c>
    </row>
    <row r="7498" spans="1:2" x14ac:dyDescent="0.25">
      <c r="A7498" t="s">
        <v>8384</v>
      </c>
      <c r="B7498">
        <v>28</v>
      </c>
    </row>
    <row r="7499" spans="1:2" x14ac:dyDescent="0.25">
      <c r="A7499" t="s">
        <v>8385</v>
      </c>
      <c r="B7499">
        <v>2780</v>
      </c>
    </row>
    <row r="7500" spans="1:2" x14ac:dyDescent="0.25">
      <c r="A7500" t="s">
        <v>8386</v>
      </c>
      <c r="B7500">
        <v>2418</v>
      </c>
    </row>
    <row r="7501" spans="1:2" x14ac:dyDescent="0.25">
      <c r="A7501" t="s">
        <v>8387</v>
      </c>
      <c r="B7501">
        <v>45</v>
      </c>
    </row>
    <row r="7502" spans="1:2" x14ac:dyDescent="0.25">
      <c r="A7502" t="s">
        <v>8388</v>
      </c>
      <c r="B7502">
        <v>27</v>
      </c>
    </row>
    <row r="7503" spans="1:2" x14ac:dyDescent="0.25">
      <c r="A7503" t="s">
        <v>8389</v>
      </c>
      <c r="B7503">
        <v>36</v>
      </c>
    </row>
    <row r="7504" spans="1:2" x14ac:dyDescent="0.25">
      <c r="A7504" t="s">
        <v>8390</v>
      </c>
      <c r="B7504">
        <v>187</v>
      </c>
    </row>
    <row r="7505" spans="1:2" x14ac:dyDescent="0.25">
      <c r="A7505" t="s">
        <v>8391</v>
      </c>
      <c r="B7505">
        <v>83</v>
      </c>
    </row>
    <row r="7506" spans="1:2" x14ac:dyDescent="0.25">
      <c r="A7506" t="s">
        <v>8392</v>
      </c>
      <c r="B7506">
        <v>15</v>
      </c>
    </row>
    <row r="7507" spans="1:2" x14ac:dyDescent="0.25">
      <c r="A7507" t="s">
        <v>8393</v>
      </c>
      <c r="B7507">
        <v>27</v>
      </c>
    </row>
    <row r="7508" spans="1:2" x14ac:dyDescent="0.25">
      <c r="A7508" t="s">
        <v>8394</v>
      </c>
      <c r="B7508">
        <v>6</v>
      </c>
    </row>
    <row r="7509" spans="1:2" x14ac:dyDescent="0.25">
      <c r="A7509" t="s">
        <v>8395</v>
      </c>
      <c r="B7509">
        <v>22</v>
      </c>
    </row>
    <row r="7510" spans="1:2" x14ac:dyDescent="0.25">
      <c r="A7510" t="s">
        <v>8396</v>
      </c>
      <c r="B7510">
        <v>21</v>
      </c>
    </row>
    <row r="7511" spans="1:2" x14ac:dyDescent="0.25">
      <c r="A7511" t="s">
        <v>8397</v>
      </c>
      <c r="B7511">
        <v>53</v>
      </c>
    </row>
    <row r="7512" spans="1:2" x14ac:dyDescent="0.25">
      <c r="A7512" t="s">
        <v>8398</v>
      </c>
      <c r="B7512">
        <v>0</v>
      </c>
    </row>
    <row r="7513" spans="1:2" x14ac:dyDescent="0.25">
      <c r="A7513" t="s">
        <v>8399</v>
      </c>
      <c r="B7513">
        <v>232</v>
      </c>
    </row>
    <row r="7514" spans="1:2" x14ac:dyDescent="0.25">
      <c r="A7514" t="s">
        <v>8400</v>
      </c>
      <c r="B7514">
        <v>1</v>
      </c>
    </row>
    <row r="7515" spans="1:2" x14ac:dyDescent="0.25">
      <c r="A7515" t="s">
        <v>8401</v>
      </c>
      <c r="B7515">
        <v>0</v>
      </c>
    </row>
    <row r="7516" spans="1:2" x14ac:dyDescent="0.25">
      <c r="A7516" t="s">
        <v>8402</v>
      </c>
      <c r="B7516">
        <v>0</v>
      </c>
    </row>
    <row r="7517" spans="1:2" x14ac:dyDescent="0.25">
      <c r="A7517" t="s">
        <v>8403</v>
      </c>
      <c r="B7517">
        <v>286</v>
      </c>
    </row>
    <row r="7518" spans="1:2" x14ac:dyDescent="0.25">
      <c r="A7518" t="s">
        <v>8404</v>
      </c>
      <c r="B7518">
        <v>20</v>
      </c>
    </row>
    <row r="7519" spans="1:2" x14ac:dyDescent="0.25">
      <c r="A7519" t="s">
        <v>8405</v>
      </c>
      <c r="B7519">
        <v>16</v>
      </c>
    </row>
    <row r="7520" spans="1:2" x14ac:dyDescent="0.25">
      <c r="A7520" t="s">
        <v>8406</v>
      </c>
      <c r="B7520">
        <v>31</v>
      </c>
    </row>
    <row r="7521" spans="1:2" x14ac:dyDescent="0.25">
      <c r="A7521" t="s">
        <v>8407</v>
      </c>
      <c r="B7521">
        <v>66</v>
      </c>
    </row>
    <row r="7522" spans="1:2" x14ac:dyDescent="0.25">
      <c r="A7522" t="s">
        <v>8408</v>
      </c>
      <c r="B7522">
        <v>13</v>
      </c>
    </row>
    <row r="7523" spans="1:2" x14ac:dyDescent="0.25">
      <c r="A7523" t="s">
        <v>8409</v>
      </c>
      <c r="B7523">
        <v>37</v>
      </c>
    </row>
    <row r="7524" spans="1:2" x14ac:dyDescent="0.25">
      <c r="A7524" t="s">
        <v>8410</v>
      </c>
      <c r="B7524">
        <v>36</v>
      </c>
    </row>
    <row r="7525" spans="1:2" x14ac:dyDescent="0.25">
      <c r="A7525" t="s">
        <v>8411</v>
      </c>
      <c r="B7525">
        <v>98</v>
      </c>
    </row>
    <row r="7526" spans="1:2" x14ac:dyDescent="0.25">
      <c r="A7526" t="s">
        <v>8412</v>
      </c>
      <c r="B7526">
        <v>90</v>
      </c>
    </row>
    <row r="7527" spans="1:2" x14ac:dyDescent="0.25">
      <c r="A7527" t="s">
        <v>8413</v>
      </c>
      <c r="B7527">
        <v>0</v>
      </c>
    </row>
    <row r="7528" spans="1:2" x14ac:dyDescent="0.25">
      <c r="A7528" t="s">
        <v>8414</v>
      </c>
      <c r="B7528">
        <v>1</v>
      </c>
    </row>
    <row r="7529" spans="1:2" x14ac:dyDescent="0.25">
      <c r="A7529" t="s">
        <v>8415</v>
      </c>
      <c r="B7529">
        <v>0</v>
      </c>
    </row>
    <row r="7530" spans="1:2" x14ac:dyDescent="0.25">
      <c r="A7530" t="s">
        <v>8416</v>
      </c>
      <c r="B7530">
        <v>17</v>
      </c>
    </row>
    <row r="7531" spans="1:2" x14ac:dyDescent="0.25">
      <c r="A7531" t="s">
        <v>8417</v>
      </c>
      <c r="B7531">
        <v>4</v>
      </c>
    </row>
    <row r="7532" spans="1:2" x14ac:dyDescent="0.25">
      <c r="A7532" t="s">
        <v>8418</v>
      </c>
      <c r="B7532">
        <v>20</v>
      </c>
    </row>
    <row r="7533" spans="1:2" x14ac:dyDescent="0.25">
      <c r="A7533" t="s">
        <v>8419</v>
      </c>
      <c r="B7533">
        <v>0</v>
      </c>
    </row>
    <row r="7534" spans="1:2" x14ac:dyDescent="0.25">
      <c r="A7534" t="s">
        <v>8420</v>
      </c>
      <c r="B7534">
        <v>0</v>
      </c>
    </row>
    <row r="7535" spans="1:2" x14ac:dyDescent="0.25">
      <c r="A7535" t="s">
        <v>8421</v>
      </c>
      <c r="B7535">
        <v>0</v>
      </c>
    </row>
    <row r="7536" spans="1:2" x14ac:dyDescent="0.25">
      <c r="A7536" t="s">
        <v>8422</v>
      </c>
      <c r="B7536">
        <v>31</v>
      </c>
    </row>
    <row r="7537" spans="1:2" x14ac:dyDescent="0.25">
      <c r="A7537" t="s">
        <v>8423</v>
      </c>
      <c r="B7537">
        <v>0</v>
      </c>
    </row>
    <row r="7538" spans="1:2" x14ac:dyDescent="0.25">
      <c r="A7538" t="s">
        <v>8424</v>
      </c>
      <c r="B7538">
        <v>0</v>
      </c>
    </row>
    <row r="7539" spans="1:2" x14ac:dyDescent="0.25">
      <c r="A7539" t="s">
        <v>8425</v>
      </c>
      <c r="B7539">
        <v>0</v>
      </c>
    </row>
    <row r="7540" spans="1:2" x14ac:dyDescent="0.25">
      <c r="A7540" t="s">
        <v>8426</v>
      </c>
      <c r="B7540">
        <v>0</v>
      </c>
    </row>
    <row r="7541" spans="1:2" x14ac:dyDescent="0.25">
      <c r="A7541" t="s">
        <v>8427</v>
      </c>
      <c r="B7541">
        <v>0</v>
      </c>
    </row>
    <row r="7542" spans="1:2" x14ac:dyDescent="0.25">
      <c r="A7542" t="s">
        <v>8428</v>
      </c>
      <c r="B7542">
        <v>0</v>
      </c>
    </row>
    <row r="7543" spans="1:2" x14ac:dyDescent="0.25">
      <c r="A7543" t="s">
        <v>8429</v>
      </c>
      <c r="B7543">
        <v>24</v>
      </c>
    </row>
    <row r="7544" spans="1:2" x14ac:dyDescent="0.25">
      <c r="A7544" t="s">
        <v>8430</v>
      </c>
      <c r="B7544">
        <v>1</v>
      </c>
    </row>
    <row r="7545" spans="1:2" x14ac:dyDescent="0.25">
      <c r="A7545" t="s">
        <v>8431</v>
      </c>
      <c r="B7545">
        <v>98</v>
      </c>
    </row>
    <row r="7546" spans="1:2" x14ac:dyDescent="0.25">
      <c r="A7546" t="s">
        <v>8432</v>
      </c>
      <c r="B7546">
        <v>68</v>
      </c>
    </row>
    <row r="7547" spans="1:2" x14ac:dyDescent="0.25">
      <c r="A7547" t="s">
        <v>8433</v>
      </c>
      <c r="B7547">
        <v>1</v>
      </c>
    </row>
    <row r="7548" spans="1:2" x14ac:dyDescent="0.25">
      <c r="A7548" t="s">
        <v>8434</v>
      </c>
      <c r="B7548">
        <v>64</v>
      </c>
    </row>
    <row r="7549" spans="1:2" x14ac:dyDescent="0.25">
      <c r="A7549" t="s">
        <v>8435</v>
      </c>
      <c r="B7549">
        <v>3</v>
      </c>
    </row>
    <row r="7550" spans="1:2" x14ac:dyDescent="0.25">
      <c r="A7550" t="s">
        <v>8436</v>
      </c>
      <c r="B7550">
        <v>68</v>
      </c>
    </row>
    <row r="7551" spans="1:2" x14ac:dyDescent="0.25">
      <c r="A7551" t="s">
        <v>8437</v>
      </c>
      <c r="B7551">
        <v>68</v>
      </c>
    </row>
    <row r="7552" spans="1:2" x14ac:dyDescent="0.25">
      <c r="A7552" t="s">
        <v>8438</v>
      </c>
      <c r="B7552">
        <v>0</v>
      </c>
    </row>
    <row r="7553" spans="1:2" x14ac:dyDescent="0.25">
      <c r="A7553" t="s">
        <v>8439</v>
      </c>
      <c r="B7553">
        <v>68</v>
      </c>
    </row>
    <row r="7554" spans="1:2" x14ac:dyDescent="0.25">
      <c r="A7554" t="s">
        <v>8440</v>
      </c>
      <c r="B7554">
        <v>0</v>
      </c>
    </row>
    <row r="7555" spans="1:2" x14ac:dyDescent="0.25">
      <c r="A7555" t="s">
        <v>8441</v>
      </c>
      <c r="B7555">
        <v>0</v>
      </c>
    </row>
    <row r="7556" spans="1:2" x14ac:dyDescent="0.25">
      <c r="A7556" t="s">
        <v>8442</v>
      </c>
      <c r="B7556">
        <v>0</v>
      </c>
    </row>
    <row r="7557" spans="1:2" x14ac:dyDescent="0.25">
      <c r="A7557" t="s">
        <v>8443</v>
      </c>
      <c r="B7557">
        <v>0</v>
      </c>
    </row>
    <row r="7558" spans="1:2" x14ac:dyDescent="0.25">
      <c r="A7558" t="s">
        <v>11085</v>
      </c>
      <c r="B7558">
        <v>-999</v>
      </c>
    </row>
    <row r="7559" spans="1:2" x14ac:dyDescent="0.25">
      <c r="A7559" t="s">
        <v>8444</v>
      </c>
      <c r="B7559">
        <v>7165</v>
      </c>
    </row>
    <row r="7560" spans="1:2" x14ac:dyDescent="0.25">
      <c r="A7560" t="s">
        <v>8445</v>
      </c>
      <c r="B7560">
        <v>4053</v>
      </c>
    </row>
    <row r="7561" spans="1:2" x14ac:dyDescent="0.25">
      <c r="A7561" t="s">
        <v>8446</v>
      </c>
      <c r="B7561">
        <v>3338</v>
      </c>
    </row>
    <row r="7562" spans="1:2" x14ac:dyDescent="0.25">
      <c r="A7562" t="s">
        <v>8447</v>
      </c>
      <c r="B7562">
        <v>2</v>
      </c>
    </row>
    <row r="7563" spans="1:2" x14ac:dyDescent="0.25">
      <c r="A7563" t="s">
        <v>8448</v>
      </c>
      <c r="B7563">
        <v>180</v>
      </c>
    </row>
    <row r="7564" spans="1:2" x14ac:dyDescent="0.25">
      <c r="A7564" t="s">
        <v>8449</v>
      </c>
      <c r="B7564">
        <v>20</v>
      </c>
    </row>
    <row r="7565" spans="1:2" x14ac:dyDescent="0.25">
      <c r="A7565" t="s">
        <v>8450</v>
      </c>
      <c r="B7565">
        <v>11</v>
      </c>
    </row>
    <row r="7566" spans="1:2" x14ac:dyDescent="0.25">
      <c r="A7566" t="s">
        <v>8451</v>
      </c>
      <c r="B7566">
        <v>854</v>
      </c>
    </row>
    <row r="7567" spans="1:2" x14ac:dyDescent="0.25">
      <c r="A7567" t="s">
        <v>8452</v>
      </c>
      <c r="B7567">
        <v>746</v>
      </c>
    </row>
    <row r="7568" spans="1:2" x14ac:dyDescent="0.25">
      <c r="A7568" t="s">
        <v>8453</v>
      </c>
      <c r="B7568">
        <v>66</v>
      </c>
    </row>
    <row r="7569" spans="1:2" x14ac:dyDescent="0.25">
      <c r="A7569" t="s">
        <v>8454</v>
      </c>
      <c r="B7569">
        <v>3362</v>
      </c>
    </row>
    <row r="7570" spans="1:2" x14ac:dyDescent="0.25">
      <c r="A7570" t="s">
        <v>8455</v>
      </c>
      <c r="B7570">
        <v>259</v>
      </c>
    </row>
    <row r="7571" spans="1:2" x14ac:dyDescent="0.25">
      <c r="A7571" t="s">
        <v>8456</v>
      </c>
      <c r="B7571">
        <v>85</v>
      </c>
    </row>
    <row r="7572" spans="1:2" x14ac:dyDescent="0.25">
      <c r="A7572" t="s">
        <v>8457</v>
      </c>
      <c r="B7572">
        <v>158</v>
      </c>
    </row>
    <row r="7573" spans="1:2" x14ac:dyDescent="0.25">
      <c r="A7573" t="s">
        <v>8458</v>
      </c>
      <c r="B7573">
        <v>0</v>
      </c>
    </row>
    <row r="7574" spans="1:2" x14ac:dyDescent="0.25">
      <c r="A7574" t="s">
        <v>8459</v>
      </c>
      <c r="B7574">
        <v>23</v>
      </c>
    </row>
    <row r="7575" spans="1:2" x14ac:dyDescent="0.25">
      <c r="A7575" t="s">
        <v>8460</v>
      </c>
      <c r="B7575">
        <v>0</v>
      </c>
    </row>
    <row r="7576" spans="1:2" x14ac:dyDescent="0.25">
      <c r="A7576" t="s">
        <v>8461</v>
      </c>
      <c r="B7576">
        <v>8</v>
      </c>
    </row>
    <row r="7577" spans="1:2" x14ac:dyDescent="0.25">
      <c r="A7577" t="s">
        <v>8462</v>
      </c>
      <c r="B7577">
        <v>2</v>
      </c>
    </row>
    <row r="7578" spans="1:2" x14ac:dyDescent="0.25">
      <c r="A7578" t="s">
        <v>8463</v>
      </c>
      <c r="B7578">
        <v>1239</v>
      </c>
    </row>
    <row r="7579" spans="1:2" x14ac:dyDescent="0.25">
      <c r="A7579" t="s">
        <v>8464</v>
      </c>
      <c r="B7579">
        <v>150</v>
      </c>
    </row>
    <row r="7580" spans="1:2" x14ac:dyDescent="0.25">
      <c r="A7580" t="s">
        <v>8465</v>
      </c>
      <c r="B7580">
        <v>7165</v>
      </c>
    </row>
    <row r="7581" spans="1:2" x14ac:dyDescent="0.25">
      <c r="A7581" t="s">
        <v>8466</v>
      </c>
      <c r="B7581">
        <v>96</v>
      </c>
    </row>
    <row r="7582" spans="1:2" x14ac:dyDescent="0.25">
      <c r="A7582" t="s">
        <v>8467</v>
      </c>
      <c r="B7582">
        <v>66</v>
      </c>
    </row>
    <row r="7583" spans="1:2" x14ac:dyDescent="0.25">
      <c r="A7583" t="s">
        <v>8468</v>
      </c>
      <c r="B7583">
        <v>472</v>
      </c>
    </row>
    <row r="7584" spans="1:2" x14ac:dyDescent="0.25">
      <c r="A7584" t="s">
        <v>8469</v>
      </c>
      <c r="B7584">
        <v>89</v>
      </c>
    </row>
    <row r="7585" spans="1:2" x14ac:dyDescent="0.25">
      <c r="A7585" t="s">
        <v>8470</v>
      </c>
      <c r="B7585">
        <v>135</v>
      </c>
    </row>
    <row r="7586" spans="1:2" x14ac:dyDescent="0.25">
      <c r="A7586" t="s">
        <v>8471</v>
      </c>
      <c r="B7586">
        <v>248</v>
      </c>
    </row>
    <row r="7587" spans="1:2" x14ac:dyDescent="0.25">
      <c r="A7587" t="s">
        <v>8472</v>
      </c>
      <c r="B7587">
        <v>472</v>
      </c>
    </row>
    <row r="7588" spans="1:2" x14ac:dyDescent="0.25">
      <c r="A7588" t="s">
        <v>8473</v>
      </c>
      <c r="B7588">
        <v>439</v>
      </c>
    </row>
    <row r="7589" spans="1:2" x14ac:dyDescent="0.25">
      <c r="A7589" t="s">
        <v>8474</v>
      </c>
      <c r="B7589">
        <v>425</v>
      </c>
    </row>
    <row r="7590" spans="1:2" x14ac:dyDescent="0.25">
      <c r="A7590" t="s">
        <v>8475</v>
      </c>
      <c r="B7590">
        <v>472</v>
      </c>
    </row>
    <row r="7591" spans="1:2" x14ac:dyDescent="0.25">
      <c r="A7591" t="s">
        <v>8476</v>
      </c>
      <c r="B7591">
        <v>0</v>
      </c>
    </row>
    <row r="7592" spans="1:2" x14ac:dyDescent="0.25">
      <c r="A7592" t="s">
        <v>8477</v>
      </c>
      <c r="B7592">
        <v>472</v>
      </c>
    </row>
    <row r="7593" spans="1:2" x14ac:dyDescent="0.25">
      <c r="A7593" t="s">
        <v>8478</v>
      </c>
      <c r="B7593">
        <v>0</v>
      </c>
    </row>
    <row r="7594" spans="1:2" x14ac:dyDescent="0.25">
      <c r="A7594" t="s">
        <v>8479</v>
      </c>
      <c r="B7594">
        <v>22</v>
      </c>
    </row>
    <row r="7595" spans="1:2" x14ac:dyDescent="0.25">
      <c r="A7595" t="s">
        <v>8480</v>
      </c>
      <c r="B7595">
        <v>13</v>
      </c>
    </row>
    <row r="7596" spans="1:2" x14ac:dyDescent="0.25">
      <c r="A7596" t="s">
        <v>8481</v>
      </c>
      <c r="B7596">
        <v>248</v>
      </c>
    </row>
    <row r="7597" spans="1:2" x14ac:dyDescent="0.25">
      <c r="A7597" t="s">
        <v>8482</v>
      </c>
      <c r="B7597">
        <v>0</v>
      </c>
    </row>
    <row r="7598" spans="1:2" x14ac:dyDescent="0.25">
      <c r="A7598" t="s">
        <v>8483</v>
      </c>
      <c r="B7598">
        <v>0</v>
      </c>
    </row>
    <row r="7599" spans="1:2" x14ac:dyDescent="0.25">
      <c r="A7599" t="s">
        <v>8484</v>
      </c>
      <c r="B7599">
        <v>0</v>
      </c>
    </row>
    <row r="7600" spans="1:2" x14ac:dyDescent="0.25">
      <c r="A7600" t="s">
        <v>8485</v>
      </c>
      <c r="B7600">
        <v>0</v>
      </c>
    </row>
    <row r="7601" spans="1:2" x14ac:dyDescent="0.25">
      <c r="A7601" t="s">
        <v>8486</v>
      </c>
      <c r="B7601">
        <v>0</v>
      </c>
    </row>
    <row r="7602" spans="1:2" x14ac:dyDescent="0.25">
      <c r="A7602" t="s">
        <v>8487</v>
      </c>
      <c r="B7602">
        <v>699</v>
      </c>
    </row>
    <row r="7603" spans="1:2" x14ac:dyDescent="0.25">
      <c r="A7603" t="s">
        <v>8488</v>
      </c>
      <c r="B7603">
        <v>21</v>
      </c>
    </row>
    <row r="7604" spans="1:2" x14ac:dyDescent="0.25">
      <c r="A7604" t="s">
        <v>11086</v>
      </c>
      <c r="B7604">
        <v>-999</v>
      </c>
    </row>
    <row r="7605" spans="1:2" x14ac:dyDescent="0.25">
      <c r="A7605" t="s">
        <v>8489</v>
      </c>
      <c r="B7605">
        <v>1692</v>
      </c>
    </row>
    <row r="7606" spans="1:2" x14ac:dyDescent="0.25">
      <c r="A7606" t="s">
        <v>8490</v>
      </c>
      <c r="B7606">
        <v>361</v>
      </c>
    </row>
    <row r="7607" spans="1:2" x14ac:dyDescent="0.25">
      <c r="A7607" t="s">
        <v>8491</v>
      </c>
      <c r="B7607">
        <v>883</v>
      </c>
    </row>
    <row r="7608" spans="1:2" x14ac:dyDescent="0.25">
      <c r="A7608" t="s">
        <v>8492</v>
      </c>
      <c r="B7608">
        <v>353</v>
      </c>
    </row>
    <row r="7609" spans="1:2" x14ac:dyDescent="0.25">
      <c r="A7609" t="s">
        <v>8493</v>
      </c>
      <c r="B7609">
        <v>95</v>
      </c>
    </row>
    <row r="7610" spans="1:2" x14ac:dyDescent="0.25">
      <c r="A7610" t="s">
        <v>8494</v>
      </c>
      <c r="B7610">
        <v>1692</v>
      </c>
    </row>
    <row r="7611" spans="1:2" x14ac:dyDescent="0.25">
      <c r="A7611" t="s">
        <v>8495</v>
      </c>
      <c r="B7611">
        <v>271</v>
      </c>
    </row>
    <row r="7612" spans="1:2" x14ac:dyDescent="0.25">
      <c r="A7612" t="s">
        <v>8496</v>
      </c>
      <c r="B7612">
        <v>650</v>
      </c>
    </row>
    <row r="7613" spans="1:2" x14ac:dyDescent="0.25">
      <c r="A7613" t="s">
        <v>8497</v>
      </c>
      <c r="B7613">
        <v>-999</v>
      </c>
    </row>
    <row r="7614" spans="1:2" x14ac:dyDescent="0.25">
      <c r="A7614" t="s">
        <v>8498</v>
      </c>
      <c r="B7614">
        <v>0</v>
      </c>
    </row>
    <row r="7615" spans="1:2" x14ac:dyDescent="0.25">
      <c r="A7615" t="s">
        <v>8499</v>
      </c>
      <c r="B7615">
        <v>921</v>
      </c>
    </row>
    <row r="7616" spans="1:2" x14ac:dyDescent="0.25">
      <c r="A7616" t="s">
        <v>8500</v>
      </c>
      <c r="B7616">
        <v>0</v>
      </c>
    </row>
    <row r="7617" spans="1:2" x14ac:dyDescent="0.25">
      <c r="A7617" t="s">
        <v>8501</v>
      </c>
      <c r="B7617">
        <v>400</v>
      </c>
    </row>
    <row r="7618" spans="1:2" x14ac:dyDescent="0.25">
      <c r="A7618" t="s">
        <v>8502</v>
      </c>
      <c r="B7618">
        <v>297</v>
      </c>
    </row>
    <row r="7619" spans="1:2" x14ac:dyDescent="0.25">
      <c r="A7619" t="s">
        <v>8503</v>
      </c>
      <c r="B7619">
        <v>110</v>
      </c>
    </row>
    <row r="7620" spans="1:2" x14ac:dyDescent="0.25">
      <c r="A7620" t="s">
        <v>8504</v>
      </c>
      <c r="B7620">
        <v>6</v>
      </c>
    </row>
    <row r="7621" spans="1:2" x14ac:dyDescent="0.25">
      <c r="A7621" t="s">
        <v>8505</v>
      </c>
      <c r="B7621">
        <v>5</v>
      </c>
    </row>
    <row r="7622" spans="1:2" x14ac:dyDescent="0.25">
      <c r="A7622" t="s">
        <v>8506</v>
      </c>
      <c r="B7622">
        <v>7</v>
      </c>
    </row>
    <row r="7623" spans="1:2" x14ac:dyDescent="0.25">
      <c r="A7623" t="s">
        <v>8507</v>
      </c>
      <c r="B7623">
        <v>9</v>
      </c>
    </row>
    <row r="7624" spans="1:2" x14ac:dyDescent="0.25">
      <c r="A7624" t="s">
        <v>8508</v>
      </c>
      <c r="B7624">
        <v>0</v>
      </c>
    </row>
    <row r="7625" spans="1:2" x14ac:dyDescent="0.25">
      <c r="A7625" t="s">
        <v>8509</v>
      </c>
      <c r="B7625">
        <v>27</v>
      </c>
    </row>
    <row r="7626" spans="1:2" x14ac:dyDescent="0.25">
      <c r="A7626" t="s">
        <v>8510</v>
      </c>
      <c r="B7626">
        <v>4</v>
      </c>
    </row>
    <row r="7627" spans="1:2" x14ac:dyDescent="0.25">
      <c r="A7627" t="s">
        <v>8511</v>
      </c>
      <c r="B7627">
        <v>4</v>
      </c>
    </row>
    <row r="7628" spans="1:2" x14ac:dyDescent="0.25">
      <c r="A7628" t="s">
        <v>8512</v>
      </c>
      <c r="B7628">
        <v>6</v>
      </c>
    </row>
    <row r="7629" spans="1:2" x14ac:dyDescent="0.25">
      <c r="A7629" t="s">
        <v>8513</v>
      </c>
      <c r="B7629">
        <v>9</v>
      </c>
    </row>
    <row r="7630" spans="1:2" x14ac:dyDescent="0.25">
      <c r="A7630" t="s">
        <v>8514</v>
      </c>
      <c r="B7630">
        <v>1</v>
      </c>
    </row>
    <row r="7631" spans="1:2" x14ac:dyDescent="0.25">
      <c r="A7631" t="s">
        <v>8515</v>
      </c>
      <c r="B7631">
        <v>24</v>
      </c>
    </row>
    <row r="7632" spans="1:2" x14ac:dyDescent="0.25">
      <c r="A7632" t="s">
        <v>8516</v>
      </c>
      <c r="B7632">
        <v>0</v>
      </c>
    </row>
    <row r="7633" spans="1:2" x14ac:dyDescent="0.25">
      <c r="A7633" t="s">
        <v>8517</v>
      </c>
      <c r="B7633">
        <v>0</v>
      </c>
    </row>
    <row r="7634" spans="1:2" x14ac:dyDescent="0.25">
      <c r="A7634" t="s">
        <v>8518</v>
      </c>
      <c r="B7634">
        <v>0</v>
      </c>
    </row>
    <row r="7635" spans="1:2" x14ac:dyDescent="0.25">
      <c r="A7635" t="s">
        <v>8519</v>
      </c>
      <c r="B7635">
        <v>2</v>
      </c>
    </row>
    <row r="7636" spans="1:2" x14ac:dyDescent="0.25">
      <c r="A7636" t="s">
        <v>8520</v>
      </c>
      <c r="B7636">
        <v>0</v>
      </c>
    </row>
    <row r="7637" spans="1:2" x14ac:dyDescent="0.25">
      <c r="A7637" t="s">
        <v>8521</v>
      </c>
      <c r="B7637">
        <v>2</v>
      </c>
    </row>
    <row r="7638" spans="1:2" x14ac:dyDescent="0.25">
      <c r="A7638" t="s">
        <v>8522</v>
      </c>
      <c r="B7638">
        <v>4</v>
      </c>
    </row>
    <row r="7639" spans="1:2" x14ac:dyDescent="0.25">
      <c r="A7639" t="s">
        <v>8523</v>
      </c>
      <c r="B7639">
        <v>10</v>
      </c>
    </row>
    <row r="7640" spans="1:2" x14ac:dyDescent="0.25">
      <c r="A7640" t="s">
        <v>8524</v>
      </c>
      <c r="B7640">
        <v>20</v>
      </c>
    </row>
    <row r="7641" spans="1:2" x14ac:dyDescent="0.25">
      <c r="A7641" t="s">
        <v>8525</v>
      </c>
      <c r="B7641">
        <v>15</v>
      </c>
    </row>
    <row r="7642" spans="1:2" x14ac:dyDescent="0.25">
      <c r="A7642" t="s">
        <v>8526</v>
      </c>
      <c r="B7642">
        <v>0</v>
      </c>
    </row>
    <row r="7643" spans="1:2" x14ac:dyDescent="0.25">
      <c r="A7643" t="s">
        <v>8527</v>
      </c>
      <c r="B7643">
        <v>49</v>
      </c>
    </row>
    <row r="7644" spans="1:2" x14ac:dyDescent="0.25">
      <c r="A7644" t="s">
        <v>8528</v>
      </c>
      <c r="B7644">
        <v>0</v>
      </c>
    </row>
    <row r="7645" spans="1:2" x14ac:dyDescent="0.25">
      <c r="A7645" t="s">
        <v>8529</v>
      </c>
      <c r="B7645">
        <v>0</v>
      </c>
    </row>
    <row r="7646" spans="1:2" x14ac:dyDescent="0.25">
      <c r="A7646" t="s">
        <v>8530</v>
      </c>
      <c r="B7646">
        <v>0</v>
      </c>
    </row>
    <row r="7647" spans="1:2" x14ac:dyDescent="0.25">
      <c r="A7647" t="s">
        <v>8531</v>
      </c>
      <c r="B7647">
        <v>0</v>
      </c>
    </row>
    <row r="7648" spans="1:2" x14ac:dyDescent="0.25">
      <c r="A7648" t="s">
        <v>8532</v>
      </c>
      <c r="B7648">
        <v>0</v>
      </c>
    </row>
    <row r="7649" spans="1:2" x14ac:dyDescent="0.25">
      <c r="A7649" t="s">
        <v>8533</v>
      </c>
      <c r="B7649">
        <v>0</v>
      </c>
    </row>
    <row r="7650" spans="1:2" x14ac:dyDescent="0.25">
      <c r="A7650" t="s">
        <v>8534</v>
      </c>
      <c r="B7650">
        <v>1</v>
      </c>
    </row>
    <row r="7651" spans="1:2" x14ac:dyDescent="0.25">
      <c r="A7651" t="s">
        <v>8535</v>
      </c>
      <c r="B7651">
        <v>0</v>
      </c>
    </row>
    <row r="7652" spans="1:2" x14ac:dyDescent="0.25">
      <c r="A7652" t="s">
        <v>8536</v>
      </c>
      <c r="B7652">
        <v>0</v>
      </c>
    </row>
    <row r="7653" spans="1:2" x14ac:dyDescent="0.25">
      <c r="A7653" t="s">
        <v>8537</v>
      </c>
      <c r="B7653">
        <v>0</v>
      </c>
    </row>
    <row r="7654" spans="1:2" x14ac:dyDescent="0.25">
      <c r="A7654" t="s">
        <v>8538</v>
      </c>
      <c r="B7654">
        <v>0</v>
      </c>
    </row>
    <row r="7655" spans="1:2" x14ac:dyDescent="0.25">
      <c r="A7655" t="s">
        <v>8539</v>
      </c>
      <c r="B7655">
        <v>1</v>
      </c>
    </row>
    <row r="7656" spans="1:2" x14ac:dyDescent="0.25">
      <c r="A7656" t="s">
        <v>8540</v>
      </c>
      <c r="B7656">
        <v>0</v>
      </c>
    </row>
    <row r="7657" spans="1:2" x14ac:dyDescent="0.25">
      <c r="A7657" t="s">
        <v>8541</v>
      </c>
      <c r="B7657">
        <v>0</v>
      </c>
    </row>
    <row r="7658" spans="1:2" x14ac:dyDescent="0.25">
      <c r="A7658" t="s">
        <v>8542</v>
      </c>
      <c r="B7658">
        <v>0</v>
      </c>
    </row>
    <row r="7659" spans="1:2" x14ac:dyDescent="0.25">
      <c r="A7659" t="s">
        <v>8543</v>
      </c>
      <c r="B7659">
        <v>0</v>
      </c>
    </row>
    <row r="7660" spans="1:2" x14ac:dyDescent="0.25">
      <c r="A7660" t="s">
        <v>8544</v>
      </c>
      <c r="B7660">
        <v>0</v>
      </c>
    </row>
    <row r="7661" spans="1:2" x14ac:dyDescent="0.25">
      <c r="A7661" t="s">
        <v>8545</v>
      </c>
      <c r="B7661">
        <v>0</v>
      </c>
    </row>
    <row r="7662" spans="1:2" x14ac:dyDescent="0.25">
      <c r="A7662" t="s">
        <v>8546</v>
      </c>
      <c r="B7662">
        <v>0</v>
      </c>
    </row>
    <row r="7663" spans="1:2" x14ac:dyDescent="0.25">
      <c r="A7663" t="s">
        <v>8547</v>
      </c>
      <c r="B7663">
        <v>0</v>
      </c>
    </row>
    <row r="7664" spans="1:2" x14ac:dyDescent="0.25">
      <c r="A7664" t="s">
        <v>8548</v>
      </c>
      <c r="B7664">
        <v>0</v>
      </c>
    </row>
    <row r="7665" spans="1:2" x14ac:dyDescent="0.25">
      <c r="A7665" t="s">
        <v>8549</v>
      </c>
      <c r="B7665">
        <v>0</v>
      </c>
    </row>
    <row r="7666" spans="1:2" x14ac:dyDescent="0.25">
      <c r="A7666" t="s">
        <v>8550</v>
      </c>
      <c r="B7666">
        <v>0</v>
      </c>
    </row>
    <row r="7667" spans="1:2" x14ac:dyDescent="0.25">
      <c r="A7667" t="s">
        <v>8551</v>
      </c>
      <c r="B7667">
        <v>0</v>
      </c>
    </row>
    <row r="7668" spans="1:2" x14ac:dyDescent="0.25">
      <c r="A7668" t="s">
        <v>8552</v>
      </c>
      <c r="B7668">
        <v>0</v>
      </c>
    </row>
    <row r="7669" spans="1:2" x14ac:dyDescent="0.25">
      <c r="A7669" t="s">
        <v>8553</v>
      </c>
      <c r="B7669">
        <v>1</v>
      </c>
    </row>
    <row r="7670" spans="1:2" x14ac:dyDescent="0.25">
      <c r="A7670" t="s">
        <v>8554</v>
      </c>
      <c r="B7670">
        <v>0</v>
      </c>
    </row>
    <row r="7671" spans="1:2" x14ac:dyDescent="0.25">
      <c r="A7671" t="s">
        <v>8555</v>
      </c>
      <c r="B7671">
        <v>0</v>
      </c>
    </row>
    <row r="7672" spans="1:2" x14ac:dyDescent="0.25">
      <c r="A7672" t="s">
        <v>8556</v>
      </c>
      <c r="B7672">
        <v>0</v>
      </c>
    </row>
    <row r="7673" spans="1:2" x14ac:dyDescent="0.25">
      <c r="A7673" t="s">
        <v>8557</v>
      </c>
      <c r="B7673">
        <v>1</v>
      </c>
    </row>
    <row r="7674" spans="1:2" x14ac:dyDescent="0.25">
      <c r="A7674" t="s">
        <v>8558</v>
      </c>
      <c r="B7674">
        <v>15</v>
      </c>
    </row>
    <row r="7675" spans="1:2" x14ac:dyDescent="0.25">
      <c r="A7675" t="s">
        <v>8559</v>
      </c>
      <c r="B7675">
        <v>20</v>
      </c>
    </row>
    <row r="7676" spans="1:2" x14ac:dyDescent="0.25">
      <c r="A7676" t="s">
        <v>8560</v>
      </c>
      <c r="B7676">
        <v>33</v>
      </c>
    </row>
    <row r="7677" spans="1:2" x14ac:dyDescent="0.25">
      <c r="A7677" t="s">
        <v>8561</v>
      </c>
      <c r="B7677">
        <v>35</v>
      </c>
    </row>
    <row r="7678" spans="1:2" x14ac:dyDescent="0.25">
      <c r="A7678" t="s">
        <v>8562</v>
      </c>
      <c r="B7678">
        <v>1</v>
      </c>
    </row>
    <row r="7679" spans="1:2" x14ac:dyDescent="0.25">
      <c r="A7679" t="s">
        <v>8563</v>
      </c>
      <c r="B7679">
        <v>104</v>
      </c>
    </row>
    <row r="7680" spans="1:2" x14ac:dyDescent="0.25">
      <c r="A7680" t="s">
        <v>8564</v>
      </c>
      <c r="B7680">
        <v>5</v>
      </c>
    </row>
    <row r="7681" spans="1:2" x14ac:dyDescent="0.25">
      <c r="A7681" t="s">
        <v>8565</v>
      </c>
      <c r="B7681">
        <v>1</v>
      </c>
    </row>
    <row r="7682" spans="1:2" x14ac:dyDescent="0.25">
      <c r="A7682" t="s">
        <v>8566</v>
      </c>
      <c r="B7682">
        <v>1</v>
      </c>
    </row>
    <row r="7683" spans="1:2" x14ac:dyDescent="0.25">
      <c r="A7683" t="s">
        <v>8567</v>
      </c>
      <c r="B7683">
        <v>46</v>
      </c>
    </row>
    <row r="7684" spans="1:2" x14ac:dyDescent="0.25">
      <c r="A7684" t="s">
        <v>8568</v>
      </c>
      <c r="B7684">
        <v>86</v>
      </c>
    </row>
    <row r="7685" spans="1:2" x14ac:dyDescent="0.25">
      <c r="A7685" t="s">
        <v>8569</v>
      </c>
      <c r="B7685">
        <v>104</v>
      </c>
    </row>
    <row r="7686" spans="1:2" x14ac:dyDescent="0.25">
      <c r="A7686" t="s">
        <v>8570</v>
      </c>
      <c r="B7686">
        <v>77</v>
      </c>
    </row>
    <row r="7687" spans="1:2" x14ac:dyDescent="0.25">
      <c r="A7687" t="s">
        <v>8571</v>
      </c>
      <c r="B7687">
        <v>1322</v>
      </c>
    </row>
    <row r="7688" spans="1:2" x14ac:dyDescent="0.25">
      <c r="A7688" t="s">
        <v>8572</v>
      </c>
      <c r="B7688">
        <v>698</v>
      </c>
    </row>
    <row r="7689" spans="1:2" x14ac:dyDescent="0.25">
      <c r="A7689" t="s">
        <v>8573</v>
      </c>
      <c r="B7689">
        <v>45</v>
      </c>
    </row>
    <row r="7690" spans="1:2" x14ac:dyDescent="0.25">
      <c r="A7690" t="s">
        <v>8574</v>
      </c>
      <c r="B7690">
        <v>16</v>
      </c>
    </row>
    <row r="7691" spans="1:2" x14ac:dyDescent="0.25">
      <c r="A7691" t="s">
        <v>11087</v>
      </c>
      <c r="B7691">
        <v>-999</v>
      </c>
    </row>
    <row r="7692" spans="1:2" x14ac:dyDescent="0.25">
      <c r="A7692" t="s">
        <v>11088</v>
      </c>
      <c r="B7692">
        <v>-999</v>
      </c>
    </row>
    <row r="7693" spans="1:2" x14ac:dyDescent="0.25">
      <c r="A7693" t="s">
        <v>8575</v>
      </c>
      <c r="B7693">
        <v>12</v>
      </c>
    </row>
    <row r="7694" spans="1:2" x14ac:dyDescent="0.25">
      <c r="A7694" t="s">
        <v>8576</v>
      </c>
      <c r="B7694">
        <v>2</v>
      </c>
    </row>
    <row r="7695" spans="1:2" x14ac:dyDescent="0.25">
      <c r="A7695" t="s">
        <v>8577</v>
      </c>
      <c r="B7695">
        <v>10</v>
      </c>
    </row>
    <row r="7696" spans="1:2" x14ac:dyDescent="0.25">
      <c r="A7696" t="s">
        <v>8578</v>
      </c>
      <c r="B7696">
        <v>0</v>
      </c>
    </row>
    <row r="7697" spans="1:2" x14ac:dyDescent="0.25">
      <c r="A7697" t="s">
        <v>8579</v>
      </c>
      <c r="B7697">
        <v>12</v>
      </c>
    </row>
    <row r="7698" spans="1:2" x14ac:dyDescent="0.25">
      <c r="A7698" t="s">
        <v>8580</v>
      </c>
      <c r="B7698">
        <v>41501</v>
      </c>
    </row>
    <row r="7699" spans="1:2" x14ac:dyDescent="0.25">
      <c r="A7699" t="s">
        <v>8581</v>
      </c>
      <c r="B7699">
        <v>133</v>
      </c>
    </row>
    <row r="7700" spans="1:2" x14ac:dyDescent="0.25">
      <c r="A7700" t="s">
        <v>8582</v>
      </c>
      <c r="B7700">
        <v>10</v>
      </c>
    </row>
    <row r="7701" spans="1:2" x14ac:dyDescent="0.25">
      <c r="A7701" t="s">
        <v>8583</v>
      </c>
      <c r="B7701">
        <v>62</v>
      </c>
    </row>
    <row r="7702" spans="1:2" x14ac:dyDescent="0.25">
      <c r="A7702" t="s">
        <v>8584</v>
      </c>
      <c r="B7702">
        <v>63</v>
      </c>
    </row>
    <row r="7703" spans="1:2" x14ac:dyDescent="0.25">
      <c r="A7703" t="s">
        <v>8585</v>
      </c>
      <c r="B7703">
        <v>-999</v>
      </c>
    </row>
    <row r="7704" spans="1:2" x14ac:dyDescent="0.25">
      <c r="A7704" t="s">
        <v>8586</v>
      </c>
      <c r="B7704">
        <v>9</v>
      </c>
    </row>
    <row r="7705" spans="1:2" x14ac:dyDescent="0.25">
      <c r="A7705" t="s">
        <v>8587</v>
      </c>
      <c r="B7705">
        <v>288</v>
      </c>
    </row>
    <row r="7706" spans="1:2" x14ac:dyDescent="0.25">
      <c r="A7706" t="s">
        <v>8588</v>
      </c>
      <c r="B7706">
        <v>0</v>
      </c>
    </row>
    <row r="7707" spans="1:2" x14ac:dyDescent="0.25">
      <c r="A7707" t="s">
        <v>8589</v>
      </c>
      <c r="B7707">
        <v>1739</v>
      </c>
    </row>
    <row r="7708" spans="1:2" x14ac:dyDescent="0.25">
      <c r="A7708" t="s">
        <v>8590</v>
      </c>
      <c r="B7708">
        <v>917</v>
      </c>
    </row>
    <row r="7709" spans="1:2" x14ac:dyDescent="0.25">
      <c r="A7709" t="s">
        <v>8591</v>
      </c>
      <c r="B7709">
        <v>28</v>
      </c>
    </row>
    <row r="7710" spans="1:2" x14ac:dyDescent="0.25">
      <c r="A7710" t="s">
        <v>8592</v>
      </c>
      <c r="B7710">
        <v>28</v>
      </c>
    </row>
    <row r="7711" spans="1:2" x14ac:dyDescent="0.25">
      <c r="A7711" t="s">
        <v>8593</v>
      </c>
      <c r="B7711">
        <v>10</v>
      </c>
    </row>
    <row r="7712" spans="1:2" x14ac:dyDescent="0.25">
      <c r="A7712" t="s">
        <v>8594</v>
      </c>
      <c r="B7712">
        <v>150</v>
      </c>
    </row>
    <row r="7713" spans="1:2" x14ac:dyDescent="0.25">
      <c r="A7713" t="s">
        <v>8595</v>
      </c>
      <c r="B7713">
        <v>87</v>
      </c>
    </row>
    <row r="7714" spans="1:2" x14ac:dyDescent="0.25">
      <c r="A7714" t="s">
        <v>8596</v>
      </c>
      <c r="B7714">
        <v>8</v>
      </c>
    </row>
    <row r="7715" spans="1:2" x14ac:dyDescent="0.25">
      <c r="A7715" t="s">
        <v>8597</v>
      </c>
      <c r="B7715">
        <v>28</v>
      </c>
    </row>
    <row r="7716" spans="1:2" x14ac:dyDescent="0.25">
      <c r="A7716" t="s">
        <v>8598</v>
      </c>
      <c r="B7716">
        <v>21</v>
      </c>
    </row>
    <row r="7717" spans="1:2" x14ac:dyDescent="0.25">
      <c r="A7717" t="s">
        <v>8599</v>
      </c>
      <c r="B7717">
        <v>28</v>
      </c>
    </row>
    <row r="7718" spans="1:2" x14ac:dyDescent="0.25">
      <c r="A7718" t="s">
        <v>8600</v>
      </c>
      <c r="B7718">
        <v>12</v>
      </c>
    </row>
    <row r="7719" spans="1:2" x14ac:dyDescent="0.25">
      <c r="A7719" t="s">
        <v>8601</v>
      </c>
      <c r="B7719">
        <v>14</v>
      </c>
    </row>
    <row r="7720" spans="1:2" x14ac:dyDescent="0.25">
      <c r="A7720" t="s">
        <v>8602</v>
      </c>
      <c r="B7720">
        <v>2</v>
      </c>
    </row>
    <row r="7721" spans="1:2" x14ac:dyDescent="0.25">
      <c r="A7721" t="s">
        <v>8603</v>
      </c>
      <c r="B7721">
        <v>67</v>
      </c>
    </row>
    <row r="7722" spans="1:2" x14ac:dyDescent="0.25">
      <c r="A7722" t="s">
        <v>8604</v>
      </c>
      <c r="B7722">
        <v>1</v>
      </c>
    </row>
    <row r="7723" spans="1:2" x14ac:dyDescent="0.25">
      <c r="A7723" t="s">
        <v>8605</v>
      </c>
      <c r="B7723">
        <v>0</v>
      </c>
    </row>
    <row r="7724" spans="1:2" x14ac:dyDescent="0.25">
      <c r="A7724" t="s">
        <v>8606</v>
      </c>
      <c r="B7724">
        <v>0</v>
      </c>
    </row>
    <row r="7725" spans="1:2" x14ac:dyDescent="0.25">
      <c r="A7725" t="s">
        <v>8607</v>
      </c>
      <c r="B7725">
        <v>84</v>
      </c>
    </row>
    <row r="7726" spans="1:2" x14ac:dyDescent="0.25">
      <c r="A7726" t="s">
        <v>8608</v>
      </c>
      <c r="B7726">
        <v>8</v>
      </c>
    </row>
    <row r="7727" spans="1:2" x14ac:dyDescent="0.25">
      <c r="A7727" t="s">
        <v>8609</v>
      </c>
      <c r="B7727">
        <v>9</v>
      </c>
    </row>
    <row r="7728" spans="1:2" x14ac:dyDescent="0.25">
      <c r="A7728" t="s">
        <v>8610</v>
      </c>
      <c r="B7728">
        <v>17</v>
      </c>
    </row>
    <row r="7729" spans="1:2" x14ac:dyDescent="0.25">
      <c r="A7729" t="s">
        <v>8611</v>
      </c>
      <c r="B7729">
        <v>20</v>
      </c>
    </row>
    <row r="7730" spans="1:2" x14ac:dyDescent="0.25">
      <c r="A7730" t="s">
        <v>8612</v>
      </c>
      <c r="B7730">
        <v>4</v>
      </c>
    </row>
    <row r="7731" spans="1:2" x14ac:dyDescent="0.25">
      <c r="A7731" t="s">
        <v>8613</v>
      </c>
      <c r="B7731">
        <v>76</v>
      </c>
    </row>
    <row r="7732" spans="1:2" x14ac:dyDescent="0.25">
      <c r="A7732" t="s">
        <v>8614</v>
      </c>
      <c r="B7732">
        <v>37</v>
      </c>
    </row>
    <row r="7733" spans="1:2" x14ac:dyDescent="0.25">
      <c r="A7733" t="s">
        <v>8615</v>
      </c>
      <c r="B7733">
        <v>10</v>
      </c>
    </row>
    <row r="7734" spans="1:2" x14ac:dyDescent="0.25">
      <c r="A7734" t="s">
        <v>8616</v>
      </c>
      <c r="B7734">
        <v>10</v>
      </c>
    </row>
    <row r="7735" spans="1:2" x14ac:dyDescent="0.25">
      <c r="A7735" t="s">
        <v>8617</v>
      </c>
      <c r="B7735">
        <v>0</v>
      </c>
    </row>
    <row r="7736" spans="1:2" x14ac:dyDescent="0.25">
      <c r="A7736" t="s">
        <v>8618</v>
      </c>
      <c r="B7736">
        <v>1</v>
      </c>
    </row>
    <row r="7737" spans="1:2" x14ac:dyDescent="0.25">
      <c r="A7737" t="s">
        <v>8619</v>
      </c>
      <c r="B7737">
        <v>0</v>
      </c>
    </row>
    <row r="7738" spans="1:2" x14ac:dyDescent="0.25">
      <c r="A7738" t="s">
        <v>8620</v>
      </c>
      <c r="B7738">
        <v>0</v>
      </c>
    </row>
    <row r="7739" spans="1:2" x14ac:dyDescent="0.25">
      <c r="A7739" t="s">
        <v>8621</v>
      </c>
      <c r="B7739">
        <v>2</v>
      </c>
    </row>
    <row r="7740" spans="1:2" x14ac:dyDescent="0.25">
      <c r="A7740" t="s">
        <v>8622</v>
      </c>
      <c r="B7740">
        <v>3</v>
      </c>
    </row>
    <row r="7741" spans="1:2" x14ac:dyDescent="0.25">
      <c r="A7741" t="s">
        <v>8623</v>
      </c>
      <c r="B7741">
        <v>0</v>
      </c>
    </row>
    <row r="7742" spans="1:2" x14ac:dyDescent="0.25">
      <c r="A7742" t="s">
        <v>8624</v>
      </c>
      <c r="B7742">
        <v>0</v>
      </c>
    </row>
    <row r="7743" spans="1:2" x14ac:dyDescent="0.25">
      <c r="A7743" t="s">
        <v>8625</v>
      </c>
      <c r="B7743">
        <v>0</v>
      </c>
    </row>
    <row r="7744" spans="1:2" x14ac:dyDescent="0.25">
      <c r="A7744" t="s">
        <v>8626</v>
      </c>
      <c r="B7744">
        <v>0</v>
      </c>
    </row>
    <row r="7745" spans="1:2" x14ac:dyDescent="0.25">
      <c r="A7745" t="s">
        <v>8627</v>
      </c>
      <c r="B7745">
        <v>0</v>
      </c>
    </row>
    <row r="7746" spans="1:2" x14ac:dyDescent="0.25">
      <c r="A7746" t="s">
        <v>8628</v>
      </c>
      <c r="B7746">
        <v>0</v>
      </c>
    </row>
    <row r="7747" spans="1:2" x14ac:dyDescent="0.25">
      <c r="A7747" t="s">
        <v>8629</v>
      </c>
      <c r="B7747">
        <v>0</v>
      </c>
    </row>
    <row r="7748" spans="1:2" x14ac:dyDescent="0.25">
      <c r="A7748" t="s">
        <v>8630</v>
      </c>
      <c r="B7748">
        <v>0</v>
      </c>
    </row>
    <row r="7749" spans="1:2" x14ac:dyDescent="0.25">
      <c r="A7749" t="s">
        <v>8631</v>
      </c>
      <c r="B7749">
        <v>0</v>
      </c>
    </row>
    <row r="7750" spans="1:2" x14ac:dyDescent="0.25">
      <c r="A7750" t="s">
        <v>8632</v>
      </c>
      <c r="B7750">
        <v>0</v>
      </c>
    </row>
    <row r="7751" spans="1:2" x14ac:dyDescent="0.25">
      <c r="A7751" t="s">
        <v>8633</v>
      </c>
      <c r="B7751">
        <v>0</v>
      </c>
    </row>
    <row r="7752" spans="1:2" x14ac:dyDescent="0.25">
      <c r="A7752" t="s">
        <v>8634</v>
      </c>
      <c r="B7752">
        <v>4</v>
      </c>
    </row>
    <row r="7753" spans="1:2" x14ac:dyDescent="0.25">
      <c r="A7753" t="s">
        <v>8635</v>
      </c>
      <c r="B7753">
        <v>10</v>
      </c>
    </row>
    <row r="7754" spans="1:2" x14ac:dyDescent="0.25">
      <c r="A7754" t="s">
        <v>8636</v>
      </c>
      <c r="B7754">
        <v>9</v>
      </c>
    </row>
    <row r="7755" spans="1:2" x14ac:dyDescent="0.25">
      <c r="A7755" t="s">
        <v>8637</v>
      </c>
      <c r="B7755">
        <v>1</v>
      </c>
    </row>
    <row r="7756" spans="1:2" x14ac:dyDescent="0.25">
      <c r="A7756" t="s">
        <v>8638</v>
      </c>
      <c r="B7756">
        <v>8</v>
      </c>
    </row>
    <row r="7757" spans="1:2" x14ac:dyDescent="0.25">
      <c r="A7757" t="s">
        <v>8639</v>
      </c>
      <c r="B7757">
        <v>0</v>
      </c>
    </row>
    <row r="7758" spans="1:2" x14ac:dyDescent="0.25">
      <c r="A7758" t="s">
        <v>8640</v>
      </c>
      <c r="B7758">
        <v>9</v>
      </c>
    </row>
    <row r="7759" spans="1:2" x14ac:dyDescent="0.25">
      <c r="A7759" t="s">
        <v>8641</v>
      </c>
      <c r="B7759">
        <v>9</v>
      </c>
    </row>
    <row r="7760" spans="1:2" x14ac:dyDescent="0.25">
      <c r="A7760" t="s">
        <v>8642</v>
      </c>
      <c r="B7760">
        <v>0</v>
      </c>
    </row>
    <row r="7761" spans="1:2" x14ac:dyDescent="0.25">
      <c r="A7761" t="s">
        <v>8643</v>
      </c>
      <c r="B7761">
        <v>9</v>
      </c>
    </row>
    <row r="7762" spans="1:2" x14ac:dyDescent="0.25">
      <c r="A7762" t="s">
        <v>8644</v>
      </c>
      <c r="B7762">
        <v>1</v>
      </c>
    </row>
    <row r="7763" spans="1:2" x14ac:dyDescent="0.25">
      <c r="A7763" t="s">
        <v>8645</v>
      </c>
      <c r="B7763">
        <v>1</v>
      </c>
    </row>
    <row r="7764" spans="1:2" x14ac:dyDescent="0.25">
      <c r="A7764" t="s">
        <v>8646</v>
      </c>
      <c r="B7764">
        <v>0</v>
      </c>
    </row>
    <row r="7765" spans="1:2" x14ac:dyDescent="0.25">
      <c r="A7765" t="s">
        <v>8647</v>
      </c>
      <c r="B7765">
        <v>0</v>
      </c>
    </row>
    <row r="7766" spans="1:2" x14ac:dyDescent="0.25">
      <c r="A7766" t="s">
        <v>11089</v>
      </c>
      <c r="B7766">
        <v>-999</v>
      </c>
    </row>
    <row r="7767" spans="1:2" x14ac:dyDescent="0.25">
      <c r="A7767" t="s">
        <v>8648</v>
      </c>
      <c r="B7767">
        <v>24385</v>
      </c>
    </row>
    <row r="7768" spans="1:2" x14ac:dyDescent="0.25">
      <c r="A7768" t="s">
        <v>8649</v>
      </c>
      <c r="B7768">
        <v>10463</v>
      </c>
    </row>
    <row r="7769" spans="1:2" x14ac:dyDescent="0.25">
      <c r="A7769" t="s">
        <v>8650</v>
      </c>
      <c r="B7769">
        <v>24034</v>
      </c>
    </row>
    <row r="7770" spans="1:2" x14ac:dyDescent="0.25">
      <c r="A7770" t="s">
        <v>8651</v>
      </c>
      <c r="B7770">
        <v>3</v>
      </c>
    </row>
    <row r="7771" spans="1:2" x14ac:dyDescent="0.25">
      <c r="A7771" t="s">
        <v>8652</v>
      </c>
      <c r="B7771">
        <v>2418</v>
      </c>
    </row>
    <row r="7772" spans="1:2" x14ac:dyDescent="0.25">
      <c r="A7772" t="s">
        <v>8653</v>
      </c>
      <c r="B7772">
        <v>115</v>
      </c>
    </row>
    <row r="7773" spans="1:2" x14ac:dyDescent="0.25">
      <c r="A7773" t="s">
        <v>8654</v>
      </c>
      <c r="B7773">
        <v>0</v>
      </c>
    </row>
    <row r="7774" spans="1:2" x14ac:dyDescent="0.25">
      <c r="A7774" t="s">
        <v>8655</v>
      </c>
      <c r="B7774">
        <v>3918</v>
      </c>
    </row>
    <row r="7775" spans="1:2" x14ac:dyDescent="0.25">
      <c r="A7775" t="s">
        <v>8656</v>
      </c>
      <c r="B7775">
        <v>3500</v>
      </c>
    </row>
    <row r="7776" spans="1:2" x14ac:dyDescent="0.25">
      <c r="A7776" t="s">
        <v>8657</v>
      </c>
      <c r="B7776">
        <v>217</v>
      </c>
    </row>
    <row r="7777" spans="1:2" x14ac:dyDescent="0.25">
      <c r="A7777" t="s">
        <v>8658</v>
      </c>
      <c r="B7777">
        <v>10216</v>
      </c>
    </row>
    <row r="7778" spans="1:2" x14ac:dyDescent="0.25">
      <c r="A7778" t="s">
        <v>8659</v>
      </c>
      <c r="B7778">
        <v>551</v>
      </c>
    </row>
    <row r="7779" spans="1:2" x14ac:dyDescent="0.25">
      <c r="A7779" t="s">
        <v>8660</v>
      </c>
      <c r="B7779">
        <v>723</v>
      </c>
    </row>
    <row r="7780" spans="1:2" x14ac:dyDescent="0.25">
      <c r="A7780" t="s">
        <v>8661</v>
      </c>
      <c r="B7780">
        <v>487</v>
      </c>
    </row>
    <row r="7781" spans="1:2" x14ac:dyDescent="0.25">
      <c r="A7781" t="s">
        <v>8662</v>
      </c>
      <c r="B7781">
        <v>0</v>
      </c>
    </row>
    <row r="7782" spans="1:2" x14ac:dyDescent="0.25">
      <c r="A7782" t="s">
        <v>8663</v>
      </c>
      <c r="B7782">
        <v>180</v>
      </c>
    </row>
    <row r="7783" spans="1:2" x14ac:dyDescent="0.25">
      <c r="A7783" t="s">
        <v>8664</v>
      </c>
      <c r="B7783">
        <v>0</v>
      </c>
    </row>
    <row r="7784" spans="1:2" x14ac:dyDescent="0.25">
      <c r="A7784" t="s">
        <v>8665</v>
      </c>
      <c r="B7784">
        <v>0</v>
      </c>
    </row>
    <row r="7785" spans="1:2" x14ac:dyDescent="0.25">
      <c r="A7785" t="s">
        <v>8666</v>
      </c>
      <c r="B7785">
        <v>6</v>
      </c>
    </row>
    <row r="7786" spans="1:2" x14ac:dyDescent="0.25">
      <c r="A7786" t="s">
        <v>8667</v>
      </c>
      <c r="B7786">
        <v>677</v>
      </c>
    </row>
    <row r="7787" spans="1:2" x14ac:dyDescent="0.25">
      <c r="A7787" t="s">
        <v>8668</v>
      </c>
      <c r="B7787">
        <v>1374</v>
      </c>
    </row>
    <row r="7788" spans="1:2" x14ac:dyDescent="0.25">
      <c r="A7788" t="s">
        <v>8669</v>
      </c>
      <c r="B7788">
        <v>24385</v>
      </c>
    </row>
    <row r="7789" spans="1:2" x14ac:dyDescent="0.25">
      <c r="A7789" t="s">
        <v>8670</v>
      </c>
      <c r="B7789">
        <v>203</v>
      </c>
    </row>
    <row r="7790" spans="1:2" x14ac:dyDescent="0.25">
      <c r="A7790" t="s">
        <v>8671</v>
      </c>
      <c r="B7790">
        <v>128</v>
      </c>
    </row>
    <row r="7791" spans="1:2" x14ac:dyDescent="0.25">
      <c r="A7791" t="s">
        <v>8672</v>
      </c>
      <c r="B7791">
        <v>5238</v>
      </c>
    </row>
    <row r="7792" spans="1:2" x14ac:dyDescent="0.25">
      <c r="A7792" t="s">
        <v>8673</v>
      </c>
      <c r="B7792">
        <v>941</v>
      </c>
    </row>
    <row r="7793" spans="1:2" x14ac:dyDescent="0.25">
      <c r="A7793" t="s">
        <v>8674</v>
      </c>
      <c r="B7793">
        <v>3386</v>
      </c>
    </row>
    <row r="7794" spans="1:2" x14ac:dyDescent="0.25">
      <c r="A7794" t="s">
        <v>8675</v>
      </c>
      <c r="B7794">
        <v>911</v>
      </c>
    </row>
    <row r="7795" spans="1:2" x14ac:dyDescent="0.25">
      <c r="A7795" t="s">
        <v>8676</v>
      </c>
      <c r="B7795">
        <v>5238</v>
      </c>
    </row>
    <row r="7796" spans="1:2" x14ac:dyDescent="0.25">
      <c r="A7796" t="s">
        <v>8677</v>
      </c>
      <c r="B7796">
        <v>5003</v>
      </c>
    </row>
    <row r="7797" spans="1:2" x14ac:dyDescent="0.25">
      <c r="A7797" t="s">
        <v>8678</v>
      </c>
      <c r="B7797">
        <v>1939</v>
      </c>
    </row>
    <row r="7798" spans="1:2" x14ac:dyDescent="0.25">
      <c r="A7798" t="s">
        <v>8679</v>
      </c>
      <c r="B7798">
        <v>1242</v>
      </c>
    </row>
    <row r="7799" spans="1:2" x14ac:dyDescent="0.25">
      <c r="A7799" t="s">
        <v>8680</v>
      </c>
      <c r="B7799">
        <v>3</v>
      </c>
    </row>
    <row r="7800" spans="1:2" x14ac:dyDescent="0.25">
      <c r="A7800" t="s">
        <v>8681</v>
      </c>
      <c r="B7800">
        <v>4232</v>
      </c>
    </row>
    <row r="7801" spans="1:2" x14ac:dyDescent="0.25">
      <c r="A7801" t="s">
        <v>8682</v>
      </c>
      <c r="B7801">
        <v>0</v>
      </c>
    </row>
    <row r="7802" spans="1:2" x14ac:dyDescent="0.25">
      <c r="A7802" t="s">
        <v>8683</v>
      </c>
      <c r="B7802">
        <v>158</v>
      </c>
    </row>
    <row r="7803" spans="1:2" x14ac:dyDescent="0.25">
      <c r="A7803" t="s">
        <v>8684</v>
      </c>
      <c r="B7803">
        <v>103</v>
      </c>
    </row>
    <row r="7804" spans="1:2" x14ac:dyDescent="0.25">
      <c r="A7804" t="s">
        <v>8685</v>
      </c>
      <c r="B7804">
        <v>4567</v>
      </c>
    </row>
    <row r="7805" spans="1:2" x14ac:dyDescent="0.25">
      <c r="A7805" t="s">
        <v>8686</v>
      </c>
      <c r="B7805">
        <v>0</v>
      </c>
    </row>
    <row r="7806" spans="1:2" x14ac:dyDescent="0.25">
      <c r="A7806" t="s">
        <v>8687</v>
      </c>
      <c r="B7806">
        <v>0</v>
      </c>
    </row>
    <row r="7807" spans="1:2" x14ac:dyDescent="0.25">
      <c r="A7807" t="s">
        <v>8688</v>
      </c>
      <c r="B7807">
        <v>0</v>
      </c>
    </row>
    <row r="7808" spans="1:2" x14ac:dyDescent="0.25">
      <c r="A7808" t="s">
        <v>8689</v>
      </c>
      <c r="B7808">
        <v>0</v>
      </c>
    </row>
    <row r="7809" spans="1:2" x14ac:dyDescent="0.25">
      <c r="A7809" t="s">
        <v>8690</v>
      </c>
      <c r="B7809">
        <v>0</v>
      </c>
    </row>
    <row r="7810" spans="1:2" x14ac:dyDescent="0.25">
      <c r="A7810" t="s">
        <v>8691</v>
      </c>
      <c r="B7810">
        <v>1902</v>
      </c>
    </row>
    <row r="7811" spans="1:2" x14ac:dyDescent="0.25">
      <c r="A7811" t="s">
        <v>8692</v>
      </c>
      <c r="B7811">
        <v>166</v>
      </c>
    </row>
    <row r="7812" spans="1:2" x14ac:dyDescent="0.25">
      <c r="A7812" t="s">
        <v>11090</v>
      </c>
      <c r="B7812">
        <v>-999</v>
      </c>
    </row>
    <row r="7813" spans="1:2" x14ac:dyDescent="0.25">
      <c r="A7813" t="s">
        <v>8693</v>
      </c>
      <c r="B7813">
        <v>5138</v>
      </c>
    </row>
    <row r="7814" spans="1:2" x14ac:dyDescent="0.25">
      <c r="A7814" t="s">
        <v>8694</v>
      </c>
      <c r="B7814">
        <v>1102</v>
      </c>
    </row>
    <row r="7815" spans="1:2" x14ac:dyDescent="0.25">
      <c r="A7815" t="s">
        <v>8695</v>
      </c>
      <c r="B7815">
        <v>1682</v>
      </c>
    </row>
    <row r="7816" spans="1:2" x14ac:dyDescent="0.25">
      <c r="A7816" t="s">
        <v>8696</v>
      </c>
      <c r="B7816">
        <v>2193</v>
      </c>
    </row>
    <row r="7817" spans="1:2" x14ac:dyDescent="0.25">
      <c r="A7817" t="s">
        <v>8697</v>
      </c>
      <c r="B7817">
        <v>161</v>
      </c>
    </row>
    <row r="7818" spans="1:2" x14ac:dyDescent="0.25">
      <c r="A7818" t="s">
        <v>8698</v>
      </c>
      <c r="B7818">
        <v>5138</v>
      </c>
    </row>
    <row r="7819" spans="1:2" x14ac:dyDescent="0.25">
      <c r="A7819" t="s">
        <v>8699</v>
      </c>
      <c r="B7819">
        <v>1032</v>
      </c>
    </row>
    <row r="7820" spans="1:2" x14ac:dyDescent="0.25">
      <c r="A7820" t="s">
        <v>8700</v>
      </c>
      <c r="B7820">
        <v>1570</v>
      </c>
    </row>
    <row r="7821" spans="1:2" x14ac:dyDescent="0.25">
      <c r="A7821" t="s">
        <v>8701</v>
      </c>
      <c r="B7821">
        <v>1733</v>
      </c>
    </row>
    <row r="7822" spans="1:2" x14ac:dyDescent="0.25">
      <c r="A7822" t="s">
        <v>8702</v>
      </c>
      <c r="B7822">
        <v>11</v>
      </c>
    </row>
    <row r="7823" spans="1:2" x14ac:dyDescent="0.25">
      <c r="A7823" t="s">
        <v>8703</v>
      </c>
      <c r="B7823">
        <v>4346</v>
      </c>
    </row>
    <row r="7824" spans="1:2" x14ac:dyDescent="0.25">
      <c r="A7824" t="s">
        <v>8704</v>
      </c>
      <c r="B7824">
        <v>267</v>
      </c>
    </row>
    <row r="7825" spans="1:2" x14ac:dyDescent="0.25">
      <c r="A7825" t="s">
        <v>8705</v>
      </c>
      <c r="B7825">
        <v>2516</v>
      </c>
    </row>
    <row r="7826" spans="1:2" x14ac:dyDescent="0.25">
      <c r="A7826" t="s">
        <v>8706</v>
      </c>
      <c r="B7826">
        <v>1875</v>
      </c>
    </row>
    <row r="7827" spans="1:2" x14ac:dyDescent="0.25">
      <c r="A7827" t="s">
        <v>8707</v>
      </c>
      <c r="B7827">
        <v>637</v>
      </c>
    </row>
    <row r="7828" spans="1:2" x14ac:dyDescent="0.25">
      <c r="A7828" t="s">
        <v>8708</v>
      </c>
      <c r="B7828">
        <v>46</v>
      </c>
    </row>
    <row r="7829" spans="1:2" x14ac:dyDescent="0.25">
      <c r="A7829" t="s">
        <v>8709</v>
      </c>
      <c r="B7829">
        <v>39</v>
      </c>
    </row>
    <row r="7830" spans="1:2" x14ac:dyDescent="0.25">
      <c r="A7830" t="s">
        <v>8710</v>
      </c>
      <c r="B7830">
        <v>33</v>
      </c>
    </row>
    <row r="7831" spans="1:2" x14ac:dyDescent="0.25">
      <c r="A7831" t="s">
        <v>8711</v>
      </c>
      <c r="B7831">
        <v>31</v>
      </c>
    </row>
    <row r="7832" spans="1:2" x14ac:dyDescent="0.25">
      <c r="A7832" t="s">
        <v>8712</v>
      </c>
      <c r="B7832">
        <v>7</v>
      </c>
    </row>
    <row r="7833" spans="1:2" x14ac:dyDescent="0.25">
      <c r="A7833" t="s">
        <v>8713</v>
      </c>
      <c r="B7833">
        <v>156</v>
      </c>
    </row>
    <row r="7834" spans="1:2" x14ac:dyDescent="0.25">
      <c r="A7834" t="s">
        <v>8714</v>
      </c>
      <c r="B7834">
        <v>13</v>
      </c>
    </row>
    <row r="7835" spans="1:2" x14ac:dyDescent="0.25">
      <c r="A7835" t="s">
        <v>8715</v>
      </c>
      <c r="B7835">
        <v>11</v>
      </c>
    </row>
    <row r="7836" spans="1:2" x14ac:dyDescent="0.25">
      <c r="A7836" t="s">
        <v>8716</v>
      </c>
      <c r="B7836">
        <v>20</v>
      </c>
    </row>
    <row r="7837" spans="1:2" x14ac:dyDescent="0.25">
      <c r="A7837" t="s">
        <v>8717</v>
      </c>
      <c r="B7837">
        <v>16</v>
      </c>
    </row>
    <row r="7838" spans="1:2" x14ac:dyDescent="0.25">
      <c r="A7838" t="s">
        <v>8718</v>
      </c>
      <c r="B7838">
        <v>3</v>
      </c>
    </row>
    <row r="7839" spans="1:2" x14ac:dyDescent="0.25">
      <c r="A7839" t="s">
        <v>8719</v>
      </c>
      <c r="B7839">
        <v>63</v>
      </c>
    </row>
    <row r="7840" spans="1:2" x14ac:dyDescent="0.25">
      <c r="A7840" t="s">
        <v>8720</v>
      </c>
      <c r="B7840">
        <v>3</v>
      </c>
    </row>
    <row r="7841" spans="1:2" x14ac:dyDescent="0.25">
      <c r="A7841" t="s">
        <v>8721</v>
      </c>
      <c r="B7841">
        <v>1</v>
      </c>
    </row>
    <row r="7842" spans="1:2" x14ac:dyDescent="0.25">
      <c r="A7842" t="s">
        <v>8722</v>
      </c>
      <c r="B7842">
        <v>5</v>
      </c>
    </row>
    <row r="7843" spans="1:2" x14ac:dyDescent="0.25">
      <c r="A7843" t="s">
        <v>8723</v>
      </c>
      <c r="B7843">
        <v>5</v>
      </c>
    </row>
    <row r="7844" spans="1:2" x14ac:dyDescent="0.25">
      <c r="A7844" t="s">
        <v>8724</v>
      </c>
      <c r="B7844">
        <v>3</v>
      </c>
    </row>
    <row r="7845" spans="1:2" x14ac:dyDescent="0.25">
      <c r="A7845" t="s">
        <v>8725</v>
      </c>
      <c r="B7845">
        <v>17</v>
      </c>
    </row>
    <row r="7846" spans="1:2" x14ac:dyDescent="0.25">
      <c r="A7846" t="s">
        <v>8726</v>
      </c>
      <c r="B7846">
        <v>46</v>
      </c>
    </row>
    <row r="7847" spans="1:2" x14ac:dyDescent="0.25">
      <c r="A7847" t="s">
        <v>8727</v>
      </c>
      <c r="B7847">
        <v>74</v>
      </c>
    </row>
    <row r="7848" spans="1:2" x14ac:dyDescent="0.25">
      <c r="A7848" t="s">
        <v>8728</v>
      </c>
      <c r="B7848">
        <v>97</v>
      </c>
    </row>
    <row r="7849" spans="1:2" x14ac:dyDescent="0.25">
      <c r="A7849" t="s">
        <v>8729</v>
      </c>
      <c r="B7849">
        <v>66</v>
      </c>
    </row>
    <row r="7850" spans="1:2" x14ac:dyDescent="0.25">
      <c r="A7850" t="s">
        <v>8730</v>
      </c>
      <c r="B7850">
        <v>7</v>
      </c>
    </row>
    <row r="7851" spans="1:2" x14ac:dyDescent="0.25">
      <c r="A7851" t="s">
        <v>8731</v>
      </c>
      <c r="B7851">
        <v>290</v>
      </c>
    </row>
    <row r="7852" spans="1:2" x14ac:dyDescent="0.25">
      <c r="A7852" t="s">
        <v>8732</v>
      </c>
      <c r="B7852">
        <v>0</v>
      </c>
    </row>
    <row r="7853" spans="1:2" x14ac:dyDescent="0.25">
      <c r="A7853" t="s">
        <v>8733</v>
      </c>
      <c r="B7853">
        <v>0</v>
      </c>
    </row>
    <row r="7854" spans="1:2" x14ac:dyDescent="0.25">
      <c r="A7854" t="s">
        <v>8734</v>
      </c>
      <c r="B7854">
        <v>0</v>
      </c>
    </row>
    <row r="7855" spans="1:2" x14ac:dyDescent="0.25">
      <c r="A7855" t="s">
        <v>8735</v>
      </c>
      <c r="B7855">
        <v>0</v>
      </c>
    </row>
    <row r="7856" spans="1:2" x14ac:dyDescent="0.25">
      <c r="A7856" t="s">
        <v>8736</v>
      </c>
      <c r="B7856">
        <v>0</v>
      </c>
    </row>
    <row r="7857" spans="1:2" x14ac:dyDescent="0.25">
      <c r="A7857" t="s">
        <v>8737</v>
      </c>
      <c r="B7857">
        <v>0</v>
      </c>
    </row>
    <row r="7858" spans="1:2" x14ac:dyDescent="0.25">
      <c r="A7858" t="s">
        <v>8738</v>
      </c>
      <c r="B7858">
        <v>1</v>
      </c>
    </row>
    <row r="7859" spans="1:2" x14ac:dyDescent="0.25">
      <c r="A7859" t="s">
        <v>8739</v>
      </c>
      <c r="B7859">
        <v>2</v>
      </c>
    </row>
    <row r="7860" spans="1:2" x14ac:dyDescent="0.25">
      <c r="A7860" t="s">
        <v>8740</v>
      </c>
      <c r="B7860">
        <v>3</v>
      </c>
    </row>
    <row r="7861" spans="1:2" x14ac:dyDescent="0.25">
      <c r="A7861" t="s">
        <v>8741</v>
      </c>
      <c r="B7861">
        <v>4</v>
      </c>
    </row>
    <row r="7862" spans="1:2" x14ac:dyDescent="0.25">
      <c r="A7862" t="s">
        <v>8742</v>
      </c>
      <c r="B7862">
        <v>0</v>
      </c>
    </row>
    <row r="7863" spans="1:2" x14ac:dyDescent="0.25">
      <c r="A7863" t="s">
        <v>8743</v>
      </c>
      <c r="B7863">
        <v>10</v>
      </c>
    </row>
    <row r="7864" spans="1:2" x14ac:dyDescent="0.25">
      <c r="A7864" t="s">
        <v>8744</v>
      </c>
      <c r="B7864">
        <v>0</v>
      </c>
    </row>
    <row r="7865" spans="1:2" x14ac:dyDescent="0.25">
      <c r="A7865" t="s">
        <v>8745</v>
      </c>
      <c r="B7865">
        <v>0</v>
      </c>
    </row>
    <row r="7866" spans="1:2" x14ac:dyDescent="0.25">
      <c r="A7866" t="s">
        <v>8746</v>
      </c>
      <c r="B7866">
        <v>1</v>
      </c>
    </row>
    <row r="7867" spans="1:2" x14ac:dyDescent="0.25">
      <c r="A7867" t="s">
        <v>8747</v>
      </c>
      <c r="B7867">
        <v>0</v>
      </c>
    </row>
    <row r="7868" spans="1:2" x14ac:dyDescent="0.25">
      <c r="A7868" t="s">
        <v>8748</v>
      </c>
      <c r="B7868">
        <v>2</v>
      </c>
    </row>
    <row r="7869" spans="1:2" x14ac:dyDescent="0.25">
      <c r="A7869" t="s">
        <v>8749</v>
      </c>
      <c r="B7869">
        <v>3</v>
      </c>
    </row>
    <row r="7870" spans="1:2" x14ac:dyDescent="0.25">
      <c r="A7870" t="s">
        <v>8750</v>
      </c>
      <c r="B7870">
        <v>1</v>
      </c>
    </row>
    <row r="7871" spans="1:2" x14ac:dyDescent="0.25">
      <c r="A7871" t="s">
        <v>8751</v>
      </c>
      <c r="B7871">
        <v>0</v>
      </c>
    </row>
    <row r="7872" spans="1:2" x14ac:dyDescent="0.25">
      <c r="A7872" t="s">
        <v>8752</v>
      </c>
      <c r="B7872">
        <v>0</v>
      </c>
    </row>
    <row r="7873" spans="1:2" x14ac:dyDescent="0.25">
      <c r="A7873" t="s">
        <v>8753</v>
      </c>
      <c r="B7873">
        <v>0</v>
      </c>
    </row>
    <row r="7874" spans="1:2" x14ac:dyDescent="0.25">
      <c r="A7874" t="s">
        <v>8754</v>
      </c>
      <c r="B7874">
        <v>1</v>
      </c>
    </row>
    <row r="7875" spans="1:2" x14ac:dyDescent="0.25">
      <c r="A7875" t="s">
        <v>8755</v>
      </c>
      <c r="B7875">
        <v>2</v>
      </c>
    </row>
    <row r="7876" spans="1:2" x14ac:dyDescent="0.25">
      <c r="A7876" t="s">
        <v>8756</v>
      </c>
      <c r="B7876">
        <v>0</v>
      </c>
    </row>
    <row r="7877" spans="1:2" x14ac:dyDescent="0.25">
      <c r="A7877" t="s">
        <v>8757</v>
      </c>
      <c r="B7877">
        <v>0</v>
      </c>
    </row>
    <row r="7878" spans="1:2" x14ac:dyDescent="0.25">
      <c r="A7878" t="s">
        <v>8758</v>
      </c>
      <c r="B7878">
        <v>0</v>
      </c>
    </row>
    <row r="7879" spans="1:2" x14ac:dyDescent="0.25">
      <c r="A7879" t="s">
        <v>8759</v>
      </c>
      <c r="B7879">
        <v>0</v>
      </c>
    </row>
    <row r="7880" spans="1:2" x14ac:dyDescent="0.25">
      <c r="A7880" t="s">
        <v>8760</v>
      </c>
      <c r="B7880">
        <v>0</v>
      </c>
    </row>
    <row r="7881" spans="1:2" x14ac:dyDescent="0.25">
      <c r="A7881" t="s">
        <v>8761</v>
      </c>
      <c r="B7881">
        <v>0</v>
      </c>
    </row>
    <row r="7882" spans="1:2" x14ac:dyDescent="0.25">
      <c r="A7882" t="s">
        <v>8762</v>
      </c>
      <c r="B7882">
        <v>110</v>
      </c>
    </row>
    <row r="7883" spans="1:2" x14ac:dyDescent="0.25">
      <c r="A7883" t="s">
        <v>8763</v>
      </c>
      <c r="B7883">
        <v>127</v>
      </c>
    </row>
    <row r="7884" spans="1:2" x14ac:dyDescent="0.25">
      <c r="A7884" t="s">
        <v>8764</v>
      </c>
      <c r="B7884">
        <v>159</v>
      </c>
    </row>
    <row r="7885" spans="1:2" x14ac:dyDescent="0.25">
      <c r="A7885" t="s">
        <v>8765</v>
      </c>
      <c r="B7885">
        <v>122</v>
      </c>
    </row>
    <row r="7886" spans="1:2" x14ac:dyDescent="0.25">
      <c r="A7886" t="s">
        <v>8766</v>
      </c>
      <c r="B7886">
        <v>23</v>
      </c>
    </row>
    <row r="7887" spans="1:2" x14ac:dyDescent="0.25">
      <c r="A7887" t="s">
        <v>8767</v>
      </c>
      <c r="B7887">
        <v>541</v>
      </c>
    </row>
    <row r="7888" spans="1:2" x14ac:dyDescent="0.25">
      <c r="A7888" t="s">
        <v>8768</v>
      </c>
      <c r="B7888">
        <v>68</v>
      </c>
    </row>
    <row r="7889" spans="1:2" x14ac:dyDescent="0.25">
      <c r="A7889" t="s">
        <v>8769</v>
      </c>
      <c r="B7889">
        <v>28</v>
      </c>
    </row>
    <row r="7890" spans="1:2" x14ac:dyDescent="0.25">
      <c r="A7890" t="s">
        <v>8770</v>
      </c>
      <c r="B7890">
        <v>62</v>
      </c>
    </row>
    <row r="7891" spans="1:2" x14ac:dyDescent="0.25">
      <c r="A7891" t="s">
        <v>8771</v>
      </c>
      <c r="B7891">
        <v>475</v>
      </c>
    </row>
    <row r="7892" spans="1:2" x14ac:dyDescent="0.25">
      <c r="A7892" t="s">
        <v>8772</v>
      </c>
      <c r="B7892">
        <v>378</v>
      </c>
    </row>
    <row r="7893" spans="1:2" x14ac:dyDescent="0.25">
      <c r="A7893" t="s">
        <v>8773</v>
      </c>
      <c r="B7893">
        <v>529</v>
      </c>
    </row>
    <row r="7894" spans="1:2" x14ac:dyDescent="0.25">
      <c r="A7894" t="s">
        <v>8774</v>
      </c>
      <c r="B7894">
        <v>456</v>
      </c>
    </row>
    <row r="7895" spans="1:2" x14ac:dyDescent="0.25">
      <c r="A7895" t="s">
        <v>8775</v>
      </c>
      <c r="B7895">
        <v>10032</v>
      </c>
    </row>
    <row r="7896" spans="1:2" x14ac:dyDescent="0.25">
      <c r="A7896" t="s">
        <v>8776</v>
      </c>
      <c r="B7896">
        <v>7614</v>
      </c>
    </row>
    <row r="7897" spans="1:2" x14ac:dyDescent="0.25">
      <c r="A7897" t="s">
        <v>8777</v>
      </c>
      <c r="B7897">
        <v>178</v>
      </c>
    </row>
    <row r="7898" spans="1:2" x14ac:dyDescent="0.25">
      <c r="A7898" t="s">
        <v>8778</v>
      </c>
      <c r="B7898">
        <v>56</v>
      </c>
    </row>
    <row r="7899" spans="1:2" x14ac:dyDescent="0.25">
      <c r="A7899" t="s">
        <v>11091</v>
      </c>
      <c r="B7899">
        <v>-999</v>
      </c>
    </row>
    <row r="7900" spans="1:2" x14ac:dyDescent="0.25">
      <c r="A7900" t="s">
        <v>11092</v>
      </c>
      <c r="B7900">
        <v>-999</v>
      </c>
    </row>
    <row r="7901" spans="1:2" x14ac:dyDescent="0.25">
      <c r="A7901" t="s">
        <v>8779</v>
      </c>
      <c r="B7901">
        <v>23</v>
      </c>
    </row>
    <row r="7902" spans="1:2" x14ac:dyDescent="0.25">
      <c r="A7902" t="s">
        <v>8780</v>
      </c>
      <c r="B7902">
        <v>21</v>
      </c>
    </row>
    <row r="7903" spans="1:2" x14ac:dyDescent="0.25">
      <c r="A7903" t="s">
        <v>8781</v>
      </c>
      <c r="B7903">
        <v>3</v>
      </c>
    </row>
    <row r="7904" spans="1:2" x14ac:dyDescent="0.25">
      <c r="A7904" t="s">
        <v>8782</v>
      </c>
      <c r="B7904">
        <v>0</v>
      </c>
    </row>
    <row r="7905" spans="1:2" x14ac:dyDescent="0.25">
      <c r="A7905" t="s">
        <v>8783</v>
      </c>
      <c r="B7905">
        <v>24</v>
      </c>
    </row>
    <row r="7906" spans="1:2" x14ac:dyDescent="0.25">
      <c r="A7906" t="s">
        <v>8784</v>
      </c>
      <c r="B7906">
        <v>-999</v>
      </c>
    </row>
    <row r="7907" spans="1:2" x14ac:dyDescent="0.25">
      <c r="A7907" t="s">
        <v>8785</v>
      </c>
      <c r="B7907">
        <v>-999</v>
      </c>
    </row>
    <row r="7908" spans="1:2" x14ac:dyDescent="0.25">
      <c r="A7908" t="s">
        <v>8786</v>
      </c>
      <c r="B7908">
        <v>-999</v>
      </c>
    </row>
    <row r="7909" spans="1:2" x14ac:dyDescent="0.25">
      <c r="A7909" t="s">
        <v>8787</v>
      </c>
      <c r="B7909">
        <v>94</v>
      </c>
    </row>
    <row r="7910" spans="1:2" x14ac:dyDescent="0.25">
      <c r="A7910" t="s">
        <v>8788</v>
      </c>
      <c r="B7910">
        <v>95</v>
      </c>
    </row>
    <row r="7911" spans="1:2" x14ac:dyDescent="0.25">
      <c r="A7911" t="s">
        <v>8789</v>
      </c>
      <c r="B7911">
        <v>-999</v>
      </c>
    </row>
    <row r="7912" spans="1:2" x14ac:dyDescent="0.25">
      <c r="A7912" t="s">
        <v>8790</v>
      </c>
      <c r="B7912">
        <v>3</v>
      </c>
    </row>
    <row r="7913" spans="1:2" x14ac:dyDescent="0.25">
      <c r="A7913" t="s">
        <v>8791</v>
      </c>
      <c r="B7913">
        <v>655</v>
      </c>
    </row>
    <row r="7914" spans="1:2" x14ac:dyDescent="0.25">
      <c r="A7914" t="s">
        <v>8792</v>
      </c>
      <c r="B7914">
        <v>0</v>
      </c>
    </row>
    <row r="7915" spans="1:2" x14ac:dyDescent="0.25">
      <c r="A7915" t="s">
        <v>8793</v>
      </c>
      <c r="B7915">
        <v>5086</v>
      </c>
    </row>
    <row r="7916" spans="1:2" x14ac:dyDescent="0.25">
      <c r="A7916" t="s">
        <v>8794</v>
      </c>
      <c r="B7916">
        <v>4596</v>
      </c>
    </row>
    <row r="7917" spans="1:2" x14ac:dyDescent="0.25">
      <c r="A7917" t="s">
        <v>8795</v>
      </c>
      <c r="B7917">
        <v>32</v>
      </c>
    </row>
    <row r="7918" spans="1:2" x14ac:dyDescent="0.25">
      <c r="A7918" t="s">
        <v>8796</v>
      </c>
      <c r="B7918">
        <v>41</v>
      </c>
    </row>
    <row r="7919" spans="1:2" x14ac:dyDescent="0.25">
      <c r="A7919" t="s">
        <v>8797</v>
      </c>
      <c r="B7919">
        <v>59</v>
      </c>
    </row>
    <row r="7920" spans="1:2" x14ac:dyDescent="0.25">
      <c r="A7920" t="s">
        <v>8798</v>
      </c>
      <c r="B7920">
        <v>344</v>
      </c>
    </row>
    <row r="7921" spans="1:2" x14ac:dyDescent="0.25">
      <c r="A7921" t="s">
        <v>8799</v>
      </c>
      <c r="B7921">
        <v>157</v>
      </c>
    </row>
    <row r="7922" spans="1:2" x14ac:dyDescent="0.25">
      <c r="A7922" t="s">
        <v>8800</v>
      </c>
      <c r="B7922">
        <v>12</v>
      </c>
    </row>
    <row r="7923" spans="1:2" x14ac:dyDescent="0.25">
      <c r="A7923" t="s">
        <v>8801</v>
      </c>
      <c r="B7923">
        <v>49</v>
      </c>
    </row>
    <row r="7924" spans="1:2" x14ac:dyDescent="0.25">
      <c r="A7924" t="s">
        <v>8802</v>
      </c>
      <c r="B7924">
        <v>19</v>
      </c>
    </row>
    <row r="7925" spans="1:2" x14ac:dyDescent="0.25">
      <c r="A7925" t="s">
        <v>8803</v>
      </c>
      <c r="B7925">
        <v>12</v>
      </c>
    </row>
    <row r="7926" spans="1:2" x14ac:dyDescent="0.25">
      <c r="A7926" t="s">
        <v>8804</v>
      </c>
      <c r="B7926">
        <v>30</v>
      </c>
    </row>
    <row r="7927" spans="1:2" x14ac:dyDescent="0.25">
      <c r="A7927" t="s">
        <v>8805</v>
      </c>
      <c r="B7927">
        <v>94</v>
      </c>
    </row>
    <row r="7928" spans="1:2" x14ac:dyDescent="0.25">
      <c r="A7928" t="s">
        <v>8806</v>
      </c>
      <c r="B7928">
        <v>2</v>
      </c>
    </row>
    <row r="7929" spans="1:2" x14ac:dyDescent="0.25">
      <c r="A7929" t="s">
        <v>8807</v>
      </c>
      <c r="B7929">
        <v>186</v>
      </c>
    </row>
    <row r="7930" spans="1:2" x14ac:dyDescent="0.25">
      <c r="A7930" t="s">
        <v>8808</v>
      </c>
      <c r="B7930">
        <v>126</v>
      </c>
    </row>
    <row r="7931" spans="1:2" x14ac:dyDescent="0.25">
      <c r="A7931" t="s">
        <v>8809</v>
      </c>
      <c r="B7931">
        <v>0</v>
      </c>
    </row>
    <row r="7932" spans="1:2" x14ac:dyDescent="0.25">
      <c r="A7932" t="s">
        <v>8810</v>
      </c>
      <c r="B7932">
        <v>5</v>
      </c>
    </row>
    <row r="7933" spans="1:2" x14ac:dyDescent="0.25">
      <c r="A7933" t="s">
        <v>8811</v>
      </c>
      <c r="B7933">
        <v>413</v>
      </c>
    </row>
    <row r="7934" spans="1:2" x14ac:dyDescent="0.25">
      <c r="A7934" t="s">
        <v>8812</v>
      </c>
      <c r="B7934">
        <v>117</v>
      </c>
    </row>
    <row r="7935" spans="1:2" x14ac:dyDescent="0.25">
      <c r="A7935" t="s">
        <v>8813</v>
      </c>
      <c r="B7935">
        <v>127</v>
      </c>
    </row>
    <row r="7936" spans="1:2" x14ac:dyDescent="0.25">
      <c r="A7936" t="s">
        <v>8814</v>
      </c>
      <c r="B7936">
        <v>58</v>
      </c>
    </row>
    <row r="7937" spans="1:2" x14ac:dyDescent="0.25">
      <c r="A7937" t="s">
        <v>8815</v>
      </c>
      <c r="B7937">
        <v>99</v>
      </c>
    </row>
    <row r="7938" spans="1:2" x14ac:dyDescent="0.25">
      <c r="A7938" t="s">
        <v>8816</v>
      </c>
      <c r="B7938">
        <v>21</v>
      </c>
    </row>
    <row r="7939" spans="1:2" x14ac:dyDescent="0.25">
      <c r="A7939" t="s">
        <v>8817</v>
      </c>
      <c r="B7939">
        <v>49</v>
      </c>
    </row>
    <row r="7940" spans="1:2" x14ac:dyDescent="0.25">
      <c r="A7940" t="s">
        <v>8818</v>
      </c>
      <c r="B7940">
        <v>39</v>
      </c>
    </row>
    <row r="7941" spans="1:2" x14ac:dyDescent="0.25">
      <c r="A7941" t="s">
        <v>8819</v>
      </c>
      <c r="B7941">
        <v>117</v>
      </c>
    </row>
    <row r="7942" spans="1:2" x14ac:dyDescent="0.25">
      <c r="A7942" t="s">
        <v>8820</v>
      </c>
      <c r="B7942">
        <v>116</v>
      </c>
    </row>
    <row r="7943" spans="1:2" x14ac:dyDescent="0.25">
      <c r="A7943" t="s">
        <v>8821</v>
      </c>
      <c r="B7943">
        <v>0</v>
      </c>
    </row>
    <row r="7944" spans="1:2" x14ac:dyDescent="0.25">
      <c r="A7944" t="s">
        <v>8822</v>
      </c>
      <c r="B7944">
        <v>0</v>
      </c>
    </row>
    <row r="7945" spans="1:2" x14ac:dyDescent="0.25">
      <c r="A7945" t="s">
        <v>8823</v>
      </c>
      <c r="B7945">
        <v>0</v>
      </c>
    </row>
    <row r="7946" spans="1:2" x14ac:dyDescent="0.25">
      <c r="A7946" t="s">
        <v>8824</v>
      </c>
      <c r="B7946">
        <v>0</v>
      </c>
    </row>
    <row r="7947" spans="1:2" x14ac:dyDescent="0.25">
      <c r="A7947" t="s">
        <v>8825</v>
      </c>
      <c r="B7947">
        <v>1</v>
      </c>
    </row>
    <row r="7948" spans="1:2" x14ac:dyDescent="0.25">
      <c r="A7948" t="s">
        <v>8826</v>
      </c>
      <c r="B7948">
        <v>19</v>
      </c>
    </row>
    <row r="7949" spans="1:2" x14ac:dyDescent="0.25">
      <c r="A7949" t="s">
        <v>8827</v>
      </c>
      <c r="B7949">
        <v>0</v>
      </c>
    </row>
    <row r="7950" spans="1:2" x14ac:dyDescent="0.25">
      <c r="A7950" t="s">
        <v>8828</v>
      </c>
      <c r="B7950">
        <v>0</v>
      </c>
    </row>
    <row r="7951" spans="1:2" x14ac:dyDescent="0.25">
      <c r="A7951" t="s">
        <v>8829</v>
      </c>
      <c r="B7951">
        <v>0</v>
      </c>
    </row>
    <row r="7952" spans="1:2" x14ac:dyDescent="0.25">
      <c r="A7952" t="s">
        <v>8830</v>
      </c>
      <c r="B7952">
        <v>4</v>
      </c>
    </row>
    <row r="7953" spans="1:2" x14ac:dyDescent="0.25">
      <c r="A7953" t="s">
        <v>8831</v>
      </c>
      <c r="B7953">
        <v>2</v>
      </c>
    </row>
    <row r="7954" spans="1:2" x14ac:dyDescent="0.25">
      <c r="A7954" t="s">
        <v>8832</v>
      </c>
      <c r="B7954">
        <v>0</v>
      </c>
    </row>
    <row r="7955" spans="1:2" x14ac:dyDescent="0.25">
      <c r="A7955" t="s">
        <v>8833</v>
      </c>
      <c r="B7955">
        <v>0</v>
      </c>
    </row>
    <row r="7956" spans="1:2" x14ac:dyDescent="0.25">
      <c r="A7956" t="s">
        <v>8834</v>
      </c>
      <c r="B7956">
        <v>0</v>
      </c>
    </row>
    <row r="7957" spans="1:2" x14ac:dyDescent="0.25">
      <c r="A7957" t="s">
        <v>8835</v>
      </c>
      <c r="B7957">
        <v>0</v>
      </c>
    </row>
    <row r="7958" spans="1:2" x14ac:dyDescent="0.25">
      <c r="A7958" t="s">
        <v>8836</v>
      </c>
      <c r="B7958">
        <v>0</v>
      </c>
    </row>
    <row r="7959" spans="1:2" x14ac:dyDescent="0.25">
      <c r="A7959" t="s">
        <v>8837</v>
      </c>
      <c r="B7959">
        <v>91</v>
      </c>
    </row>
    <row r="7960" spans="1:2" x14ac:dyDescent="0.25">
      <c r="A7960" t="s">
        <v>8838</v>
      </c>
      <c r="B7960">
        <v>0</v>
      </c>
    </row>
    <row r="7961" spans="1:2" x14ac:dyDescent="0.25">
      <c r="A7961" t="s">
        <v>8839</v>
      </c>
      <c r="B7961">
        <v>117</v>
      </c>
    </row>
    <row r="7962" spans="1:2" x14ac:dyDescent="0.25">
      <c r="A7962" t="s">
        <v>8840</v>
      </c>
      <c r="B7962">
        <v>126</v>
      </c>
    </row>
    <row r="7963" spans="1:2" x14ac:dyDescent="0.25">
      <c r="A7963" t="s">
        <v>8841</v>
      </c>
      <c r="B7963">
        <v>80</v>
      </c>
    </row>
    <row r="7964" spans="1:2" x14ac:dyDescent="0.25">
      <c r="A7964" t="s">
        <v>8842</v>
      </c>
      <c r="B7964">
        <v>35</v>
      </c>
    </row>
    <row r="7965" spans="1:2" x14ac:dyDescent="0.25">
      <c r="A7965" t="s">
        <v>8843</v>
      </c>
      <c r="B7965">
        <v>11</v>
      </c>
    </row>
    <row r="7966" spans="1:2" x14ac:dyDescent="0.25">
      <c r="A7966" t="s">
        <v>8844</v>
      </c>
      <c r="B7966">
        <v>126</v>
      </c>
    </row>
    <row r="7967" spans="1:2" x14ac:dyDescent="0.25">
      <c r="A7967" t="s">
        <v>8845</v>
      </c>
      <c r="B7967">
        <v>99</v>
      </c>
    </row>
    <row r="7968" spans="1:2" x14ac:dyDescent="0.25">
      <c r="A7968" t="s">
        <v>8846</v>
      </c>
      <c r="B7968">
        <v>0</v>
      </c>
    </row>
    <row r="7969" spans="1:2" x14ac:dyDescent="0.25">
      <c r="A7969" t="s">
        <v>8847</v>
      </c>
      <c r="B7969">
        <v>126</v>
      </c>
    </row>
    <row r="7970" spans="1:2" x14ac:dyDescent="0.25">
      <c r="A7970" t="s">
        <v>8848</v>
      </c>
      <c r="B7970">
        <v>84</v>
      </c>
    </row>
    <row r="7971" spans="1:2" x14ac:dyDescent="0.25">
      <c r="A7971" t="s">
        <v>8849</v>
      </c>
      <c r="B7971">
        <v>2</v>
      </c>
    </row>
    <row r="7972" spans="1:2" x14ac:dyDescent="0.25">
      <c r="A7972" t="s">
        <v>8850</v>
      </c>
      <c r="B7972">
        <v>186</v>
      </c>
    </row>
    <row r="7973" spans="1:2" x14ac:dyDescent="0.25">
      <c r="A7973" t="s">
        <v>8851</v>
      </c>
      <c r="B7973">
        <v>176</v>
      </c>
    </row>
    <row r="7974" spans="1:2" x14ac:dyDescent="0.25">
      <c r="A7974" t="s">
        <v>11093</v>
      </c>
      <c r="B7974">
        <v>-999</v>
      </c>
    </row>
    <row r="7975" spans="1:2" x14ac:dyDescent="0.25">
      <c r="A7975" t="s">
        <v>8852</v>
      </c>
      <c r="B7975">
        <v>5600</v>
      </c>
    </row>
    <row r="7976" spans="1:2" x14ac:dyDescent="0.25">
      <c r="A7976" t="s">
        <v>8853</v>
      </c>
      <c r="B7976">
        <v>2735</v>
      </c>
    </row>
    <row r="7977" spans="1:2" x14ac:dyDescent="0.25">
      <c r="A7977" t="s">
        <v>8854</v>
      </c>
      <c r="B7977">
        <v>5570</v>
      </c>
    </row>
    <row r="7978" spans="1:2" x14ac:dyDescent="0.25">
      <c r="A7978" t="s">
        <v>8855</v>
      </c>
      <c r="B7978">
        <v>202</v>
      </c>
    </row>
    <row r="7979" spans="1:2" x14ac:dyDescent="0.25">
      <c r="A7979" t="s">
        <v>8856</v>
      </c>
      <c r="B7979">
        <v>153</v>
      </c>
    </row>
    <row r="7980" spans="1:2" x14ac:dyDescent="0.25">
      <c r="A7980" t="s">
        <v>8857</v>
      </c>
      <c r="B7980">
        <v>11</v>
      </c>
    </row>
    <row r="7981" spans="1:2" x14ac:dyDescent="0.25">
      <c r="A7981" t="s">
        <v>8858</v>
      </c>
      <c r="B7981">
        <v>63</v>
      </c>
    </row>
    <row r="7982" spans="1:2" x14ac:dyDescent="0.25">
      <c r="A7982" t="s">
        <v>8859</v>
      </c>
      <c r="B7982">
        <v>695</v>
      </c>
    </row>
    <row r="7983" spans="1:2" x14ac:dyDescent="0.25">
      <c r="A7983" t="s">
        <v>8860</v>
      </c>
      <c r="B7983">
        <v>798</v>
      </c>
    </row>
    <row r="7984" spans="1:2" x14ac:dyDescent="0.25">
      <c r="A7984" t="s">
        <v>8861</v>
      </c>
      <c r="B7984">
        <v>48</v>
      </c>
    </row>
    <row r="7985" spans="1:2" x14ac:dyDescent="0.25">
      <c r="A7985" t="s">
        <v>8862</v>
      </c>
      <c r="B7985">
        <v>2577</v>
      </c>
    </row>
    <row r="7986" spans="1:2" x14ac:dyDescent="0.25">
      <c r="A7986" t="s">
        <v>8863</v>
      </c>
      <c r="B7986">
        <v>127</v>
      </c>
    </row>
    <row r="7987" spans="1:2" x14ac:dyDescent="0.25">
      <c r="A7987" t="s">
        <v>8864</v>
      </c>
      <c r="B7987">
        <v>137</v>
      </c>
    </row>
    <row r="7988" spans="1:2" x14ac:dyDescent="0.25">
      <c r="A7988" t="s">
        <v>8865</v>
      </c>
      <c r="B7988">
        <v>109</v>
      </c>
    </row>
    <row r="7989" spans="1:2" x14ac:dyDescent="0.25">
      <c r="A7989" t="s">
        <v>8866</v>
      </c>
      <c r="B7989">
        <v>0</v>
      </c>
    </row>
    <row r="7990" spans="1:2" x14ac:dyDescent="0.25">
      <c r="A7990" t="s">
        <v>8867</v>
      </c>
      <c r="B7990">
        <v>6</v>
      </c>
    </row>
    <row r="7991" spans="1:2" x14ac:dyDescent="0.25">
      <c r="A7991" t="s">
        <v>8868</v>
      </c>
      <c r="B7991">
        <v>3</v>
      </c>
    </row>
    <row r="7992" spans="1:2" x14ac:dyDescent="0.25">
      <c r="A7992" t="s">
        <v>8869</v>
      </c>
      <c r="B7992">
        <v>80</v>
      </c>
    </row>
    <row r="7993" spans="1:2" x14ac:dyDescent="0.25">
      <c r="A7993" t="s">
        <v>8870</v>
      </c>
      <c r="B7993">
        <v>2</v>
      </c>
    </row>
    <row r="7994" spans="1:2" x14ac:dyDescent="0.25">
      <c r="A7994" t="s">
        <v>8871</v>
      </c>
      <c r="B7994">
        <v>299</v>
      </c>
    </row>
    <row r="7995" spans="1:2" x14ac:dyDescent="0.25">
      <c r="A7995" t="s">
        <v>8872</v>
      </c>
      <c r="B7995">
        <v>290</v>
      </c>
    </row>
    <row r="7996" spans="1:2" x14ac:dyDescent="0.25">
      <c r="A7996" t="s">
        <v>8873</v>
      </c>
      <c r="B7996">
        <v>5600</v>
      </c>
    </row>
    <row r="7997" spans="1:2" x14ac:dyDescent="0.25">
      <c r="A7997" t="s">
        <v>8874</v>
      </c>
      <c r="B7997">
        <v>28</v>
      </c>
    </row>
    <row r="7998" spans="1:2" x14ac:dyDescent="0.25">
      <c r="A7998" t="s">
        <v>8875</v>
      </c>
      <c r="B7998">
        <v>17</v>
      </c>
    </row>
    <row r="7999" spans="1:2" x14ac:dyDescent="0.25">
      <c r="A7999" t="s">
        <v>8876</v>
      </c>
      <c r="B7999">
        <v>1822</v>
      </c>
    </row>
    <row r="8000" spans="1:2" x14ac:dyDescent="0.25">
      <c r="A8000" t="s">
        <v>8877</v>
      </c>
      <c r="B8000">
        <v>177</v>
      </c>
    </row>
    <row r="8001" spans="1:2" x14ac:dyDescent="0.25">
      <c r="A8001" t="s">
        <v>8878</v>
      </c>
      <c r="B8001">
        <v>1028</v>
      </c>
    </row>
    <row r="8002" spans="1:2" x14ac:dyDescent="0.25">
      <c r="A8002" t="s">
        <v>8879</v>
      </c>
      <c r="B8002">
        <v>617</v>
      </c>
    </row>
    <row r="8003" spans="1:2" x14ac:dyDescent="0.25">
      <c r="A8003" t="s">
        <v>8880</v>
      </c>
      <c r="B8003">
        <v>1822</v>
      </c>
    </row>
    <row r="8004" spans="1:2" x14ac:dyDescent="0.25">
      <c r="A8004" t="s">
        <v>8881</v>
      </c>
      <c r="B8004">
        <v>1778</v>
      </c>
    </row>
    <row r="8005" spans="1:2" x14ac:dyDescent="0.25">
      <c r="A8005" t="s">
        <v>8882</v>
      </c>
      <c r="B8005">
        <v>262</v>
      </c>
    </row>
    <row r="8006" spans="1:2" x14ac:dyDescent="0.25">
      <c r="A8006" t="s">
        <v>8883</v>
      </c>
      <c r="B8006">
        <v>1822</v>
      </c>
    </row>
    <row r="8007" spans="1:2" x14ac:dyDescent="0.25">
      <c r="A8007" t="s">
        <v>8884</v>
      </c>
      <c r="B8007">
        <v>8</v>
      </c>
    </row>
    <row r="8008" spans="1:2" x14ac:dyDescent="0.25">
      <c r="A8008" t="s">
        <v>8885</v>
      </c>
      <c r="B8008">
        <v>1822</v>
      </c>
    </row>
    <row r="8009" spans="1:2" x14ac:dyDescent="0.25">
      <c r="A8009" t="s">
        <v>8886</v>
      </c>
      <c r="B8009">
        <v>4</v>
      </c>
    </row>
    <row r="8010" spans="1:2" x14ac:dyDescent="0.25">
      <c r="A8010" t="s">
        <v>8887</v>
      </c>
      <c r="B8010">
        <v>46</v>
      </c>
    </row>
    <row r="8011" spans="1:2" x14ac:dyDescent="0.25">
      <c r="A8011" t="s">
        <v>8888</v>
      </c>
      <c r="B8011">
        <v>10</v>
      </c>
    </row>
    <row r="8012" spans="1:2" x14ac:dyDescent="0.25">
      <c r="A8012" t="s">
        <v>8889</v>
      </c>
      <c r="B8012">
        <v>1633</v>
      </c>
    </row>
    <row r="8013" spans="1:2" x14ac:dyDescent="0.25">
      <c r="A8013" t="s">
        <v>8890</v>
      </c>
      <c r="B8013">
        <v>10</v>
      </c>
    </row>
    <row r="8014" spans="1:2" x14ac:dyDescent="0.25">
      <c r="A8014" t="s">
        <v>8891</v>
      </c>
      <c r="B8014">
        <v>1</v>
      </c>
    </row>
    <row r="8015" spans="1:2" x14ac:dyDescent="0.25">
      <c r="A8015" t="s">
        <v>8892</v>
      </c>
      <c r="B8015">
        <v>2</v>
      </c>
    </row>
    <row r="8016" spans="1:2" x14ac:dyDescent="0.25">
      <c r="A8016" t="s">
        <v>8893</v>
      </c>
      <c r="B8016">
        <v>7</v>
      </c>
    </row>
    <row r="8017" spans="1:2" x14ac:dyDescent="0.25">
      <c r="A8017" t="s">
        <v>8894</v>
      </c>
      <c r="B8017">
        <v>10</v>
      </c>
    </row>
    <row r="8018" spans="1:2" x14ac:dyDescent="0.25">
      <c r="A8018" t="s">
        <v>8895</v>
      </c>
      <c r="B8018">
        <v>452</v>
      </c>
    </row>
    <row r="8019" spans="1:2" x14ac:dyDescent="0.25">
      <c r="A8019" t="s">
        <v>8896</v>
      </c>
      <c r="B8019">
        <v>41</v>
      </c>
    </row>
    <row r="8020" spans="1:2" x14ac:dyDescent="0.25">
      <c r="A8020" t="s">
        <v>11094</v>
      </c>
      <c r="B8020">
        <v>-999</v>
      </c>
    </row>
    <row r="8021" spans="1:2" x14ac:dyDescent="0.25">
      <c r="A8021" t="s">
        <v>8897</v>
      </c>
      <c r="B8021">
        <v>987</v>
      </c>
    </row>
    <row r="8022" spans="1:2" x14ac:dyDescent="0.25">
      <c r="A8022" t="s">
        <v>8898</v>
      </c>
      <c r="B8022">
        <v>284</v>
      </c>
    </row>
    <row r="8023" spans="1:2" x14ac:dyDescent="0.25">
      <c r="A8023" t="s">
        <v>8899</v>
      </c>
      <c r="B8023">
        <v>539</v>
      </c>
    </row>
    <row r="8024" spans="1:2" x14ac:dyDescent="0.25">
      <c r="A8024" t="s">
        <v>8900</v>
      </c>
      <c r="B8024">
        <v>-999</v>
      </c>
    </row>
    <row r="8025" spans="1:2" x14ac:dyDescent="0.25">
      <c r="A8025" t="s">
        <v>8901</v>
      </c>
      <c r="B8025">
        <v>164</v>
      </c>
    </row>
    <row r="8026" spans="1:2" x14ac:dyDescent="0.25">
      <c r="A8026" t="s">
        <v>8902</v>
      </c>
      <c r="B8026">
        <v>987</v>
      </c>
    </row>
    <row r="8027" spans="1:2" x14ac:dyDescent="0.25">
      <c r="A8027" t="s">
        <v>8903</v>
      </c>
      <c r="B8027">
        <v>278</v>
      </c>
    </row>
    <row r="8028" spans="1:2" x14ac:dyDescent="0.25">
      <c r="A8028" t="s">
        <v>8904</v>
      </c>
      <c r="B8028">
        <v>536</v>
      </c>
    </row>
    <row r="8029" spans="1:2" x14ac:dyDescent="0.25">
      <c r="A8029" t="s">
        <v>8905</v>
      </c>
      <c r="B8029">
        <v>-999</v>
      </c>
    </row>
    <row r="8030" spans="1:2" x14ac:dyDescent="0.25">
      <c r="A8030" t="s">
        <v>8906</v>
      </c>
      <c r="B8030">
        <v>138</v>
      </c>
    </row>
    <row r="8031" spans="1:2" x14ac:dyDescent="0.25">
      <c r="A8031" t="s">
        <v>8907</v>
      </c>
      <c r="B8031">
        <v>952</v>
      </c>
    </row>
    <row r="8032" spans="1:2" x14ac:dyDescent="0.25">
      <c r="A8032" t="s">
        <v>8908</v>
      </c>
      <c r="B8032">
        <v>35</v>
      </c>
    </row>
    <row r="8033" spans="1:2" x14ac:dyDescent="0.25">
      <c r="A8033" t="s">
        <v>8909</v>
      </c>
      <c r="B8033">
        <v>422</v>
      </c>
    </row>
    <row r="8034" spans="1:2" x14ac:dyDescent="0.25">
      <c r="A8034" t="s">
        <v>8910</v>
      </c>
      <c r="B8034">
        <v>362</v>
      </c>
    </row>
    <row r="8035" spans="1:2" x14ac:dyDescent="0.25">
      <c r="A8035" t="s">
        <v>8911</v>
      </c>
      <c r="B8035">
        <v>116</v>
      </c>
    </row>
    <row r="8036" spans="1:2" x14ac:dyDescent="0.25">
      <c r="A8036" t="s">
        <v>8912</v>
      </c>
      <c r="B8036">
        <v>3</v>
      </c>
    </row>
    <row r="8037" spans="1:2" x14ac:dyDescent="0.25">
      <c r="A8037" t="s">
        <v>8913</v>
      </c>
      <c r="B8037">
        <v>12</v>
      </c>
    </row>
    <row r="8038" spans="1:2" x14ac:dyDescent="0.25">
      <c r="A8038" t="s">
        <v>8914</v>
      </c>
      <c r="B8038">
        <v>9</v>
      </c>
    </row>
    <row r="8039" spans="1:2" x14ac:dyDescent="0.25">
      <c r="A8039" t="s">
        <v>8915</v>
      </c>
      <c r="B8039">
        <v>9</v>
      </c>
    </row>
    <row r="8040" spans="1:2" x14ac:dyDescent="0.25">
      <c r="A8040" t="s">
        <v>8916</v>
      </c>
      <c r="B8040">
        <v>5</v>
      </c>
    </row>
    <row r="8041" spans="1:2" x14ac:dyDescent="0.25">
      <c r="A8041" t="s">
        <v>8917</v>
      </c>
      <c r="B8041">
        <v>38</v>
      </c>
    </row>
    <row r="8042" spans="1:2" x14ac:dyDescent="0.25">
      <c r="A8042" t="s">
        <v>8918</v>
      </c>
      <c r="B8042">
        <v>1</v>
      </c>
    </row>
    <row r="8043" spans="1:2" x14ac:dyDescent="0.25">
      <c r="A8043" t="s">
        <v>8919</v>
      </c>
      <c r="B8043">
        <v>2</v>
      </c>
    </row>
    <row r="8044" spans="1:2" x14ac:dyDescent="0.25">
      <c r="A8044" t="s">
        <v>8920</v>
      </c>
      <c r="B8044">
        <v>0</v>
      </c>
    </row>
    <row r="8045" spans="1:2" x14ac:dyDescent="0.25">
      <c r="A8045" t="s">
        <v>8921</v>
      </c>
      <c r="B8045">
        <v>7</v>
      </c>
    </row>
    <row r="8046" spans="1:2" x14ac:dyDescent="0.25">
      <c r="A8046" t="s">
        <v>8922</v>
      </c>
      <c r="B8046">
        <v>2</v>
      </c>
    </row>
    <row r="8047" spans="1:2" x14ac:dyDescent="0.25">
      <c r="A8047" t="s">
        <v>8923</v>
      </c>
      <c r="B8047">
        <v>12</v>
      </c>
    </row>
    <row r="8048" spans="1:2" x14ac:dyDescent="0.25">
      <c r="A8048" t="s">
        <v>8924</v>
      </c>
      <c r="B8048">
        <v>0</v>
      </c>
    </row>
    <row r="8049" spans="1:2" x14ac:dyDescent="0.25">
      <c r="A8049" t="s">
        <v>8925</v>
      </c>
      <c r="B8049">
        <v>0</v>
      </c>
    </row>
    <row r="8050" spans="1:2" x14ac:dyDescent="0.25">
      <c r="A8050" t="s">
        <v>8926</v>
      </c>
      <c r="B8050">
        <v>0</v>
      </c>
    </row>
    <row r="8051" spans="1:2" x14ac:dyDescent="0.25">
      <c r="A8051" t="s">
        <v>8927</v>
      </c>
      <c r="B8051">
        <v>1</v>
      </c>
    </row>
    <row r="8052" spans="1:2" x14ac:dyDescent="0.25">
      <c r="A8052" t="s">
        <v>8928</v>
      </c>
      <c r="B8052">
        <v>0</v>
      </c>
    </row>
    <row r="8053" spans="1:2" x14ac:dyDescent="0.25">
      <c r="A8053" t="s">
        <v>8929</v>
      </c>
      <c r="B8053">
        <v>1</v>
      </c>
    </row>
    <row r="8054" spans="1:2" x14ac:dyDescent="0.25">
      <c r="A8054" t="s">
        <v>8930</v>
      </c>
      <c r="B8054">
        <v>0</v>
      </c>
    </row>
    <row r="8055" spans="1:2" x14ac:dyDescent="0.25">
      <c r="A8055" t="s">
        <v>8931</v>
      </c>
      <c r="B8055">
        <v>13</v>
      </c>
    </row>
    <row r="8056" spans="1:2" x14ac:dyDescent="0.25">
      <c r="A8056" t="s">
        <v>8932</v>
      </c>
      <c r="B8056">
        <v>17</v>
      </c>
    </row>
    <row r="8057" spans="1:2" x14ac:dyDescent="0.25">
      <c r="A8057" t="s">
        <v>8933</v>
      </c>
      <c r="B8057">
        <v>16</v>
      </c>
    </row>
    <row r="8058" spans="1:2" x14ac:dyDescent="0.25">
      <c r="A8058" t="s">
        <v>8934</v>
      </c>
      <c r="B8058">
        <v>6</v>
      </c>
    </row>
    <row r="8059" spans="1:2" x14ac:dyDescent="0.25">
      <c r="A8059" t="s">
        <v>8935</v>
      </c>
      <c r="B8059">
        <v>52</v>
      </c>
    </row>
    <row r="8060" spans="1:2" x14ac:dyDescent="0.25">
      <c r="A8060" t="s">
        <v>8936</v>
      </c>
      <c r="B8060">
        <v>0</v>
      </c>
    </row>
    <row r="8061" spans="1:2" x14ac:dyDescent="0.25">
      <c r="A8061" t="s">
        <v>8937</v>
      </c>
      <c r="B8061">
        <v>0</v>
      </c>
    </row>
    <row r="8062" spans="1:2" x14ac:dyDescent="0.25">
      <c r="A8062" t="s">
        <v>8938</v>
      </c>
      <c r="B8062">
        <v>0</v>
      </c>
    </row>
    <row r="8063" spans="1:2" x14ac:dyDescent="0.25">
      <c r="A8063" t="s">
        <v>8939</v>
      </c>
      <c r="B8063">
        <v>0</v>
      </c>
    </row>
    <row r="8064" spans="1:2" x14ac:dyDescent="0.25">
      <c r="A8064" t="s">
        <v>8940</v>
      </c>
      <c r="B8064">
        <v>0</v>
      </c>
    </row>
    <row r="8065" spans="1:2" x14ac:dyDescent="0.25">
      <c r="A8065" t="s">
        <v>8941</v>
      </c>
      <c r="B8065">
        <v>0</v>
      </c>
    </row>
    <row r="8066" spans="1:2" x14ac:dyDescent="0.25">
      <c r="A8066" t="s">
        <v>8942</v>
      </c>
      <c r="B8066">
        <v>0</v>
      </c>
    </row>
    <row r="8067" spans="1:2" x14ac:dyDescent="0.25">
      <c r="A8067" t="s">
        <v>8943</v>
      </c>
      <c r="B8067">
        <v>0</v>
      </c>
    </row>
    <row r="8068" spans="1:2" x14ac:dyDescent="0.25">
      <c r="A8068" t="s">
        <v>8944</v>
      </c>
      <c r="B8068">
        <v>0</v>
      </c>
    </row>
    <row r="8069" spans="1:2" x14ac:dyDescent="0.25">
      <c r="A8069" t="s">
        <v>8945</v>
      </c>
      <c r="B8069">
        <v>0</v>
      </c>
    </row>
    <row r="8070" spans="1:2" x14ac:dyDescent="0.25">
      <c r="A8070" t="s">
        <v>8946</v>
      </c>
      <c r="B8070">
        <v>0</v>
      </c>
    </row>
    <row r="8071" spans="1:2" x14ac:dyDescent="0.25">
      <c r="A8071" t="s">
        <v>8947</v>
      </c>
      <c r="B8071">
        <v>0</v>
      </c>
    </row>
    <row r="8072" spans="1:2" x14ac:dyDescent="0.25">
      <c r="A8072" t="s">
        <v>8948</v>
      </c>
      <c r="B8072">
        <v>0</v>
      </c>
    </row>
    <row r="8073" spans="1:2" x14ac:dyDescent="0.25">
      <c r="A8073" t="s">
        <v>8949</v>
      </c>
      <c r="B8073">
        <v>0</v>
      </c>
    </row>
    <row r="8074" spans="1:2" x14ac:dyDescent="0.25">
      <c r="A8074" t="s">
        <v>8950</v>
      </c>
      <c r="B8074">
        <v>0</v>
      </c>
    </row>
    <row r="8075" spans="1:2" x14ac:dyDescent="0.25">
      <c r="A8075" t="s">
        <v>8951</v>
      </c>
      <c r="B8075">
        <v>0</v>
      </c>
    </row>
    <row r="8076" spans="1:2" x14ac:dyDescent="0.25">
      <c r="A8076" t="s">
        <v>8952</v>
      </c>
      <c r="B8076">
        <v>0</v>
      </c>
    </row>
    <row r="8077" spans="1:2" x14ac:dyDescent="0.25">
      <c r="A8077" t="s">
        <v>8953</v>
      </c>
      <c r="B8077">
        <v>0</v>
      </c>
    </row>
    <row r="8078" spans="1:2" x14ac:dyDescent="0.25">
      <c r="A8078" t="s">
        <v>8954</v>
      </c>
      <c r="B8078">
        <v>0</v>
      </c>
    </row>
    <row r="8079" spans="1:2" x14ac:dyDescent="0.25">
      <c r="A8079" t="s">
        <v>8955</v>
      </c>
      <c r="B8079">
        <v>0</v>
      </c>
    </row>
    <row r="8080" spans="1:2" x14ac:dyDescent="0.25">
      <c r="A8080" t="s">
        <v>8956</v>
      </c>
      <c r="B8080">
        <v>0</v>
      </c>
    </row>
    <row r="8081" spans="1:2" x14ac:dyDescent="0.25">
      <c r="A8081" t="s">
        <v>8957</v>
      </c>
      <c r="B8081">
        <v>0</v>
      </c>
    </row>
    <row r="8082" spans="1:2" x14ac:dyDescent="0.25">
      <c r="A8082" t="s">
        <v>8958</v>
      </c>
      <c r="B8082">
        <v>0</v>
      </c>
    </row>
    <row r="8083" spans="1:2" x14ac:dyDescent="0.25">
      <c r="A8083" t="s">
        <v>8959</v>
      </c>
      <c r="B8083">
        <v>0</v>
      </c>
    </row>
    <row r="8084" spans="1:2" x14ac:dyDescent="0.25">
      <c r="A8084" t="s">
        <v>8960</v>
      </c>
      <c r="B8084">
        <v>0</v>
      </c>
    </row>
    <row r="8085" spans="1:2" x14ac:dyDescent="0.25">
      <c r="A8085" t="s">
        <v>8961</v>
      </c>
      <c r="B8085">
        <v>0</v>
      </c>
    </row>
    <row r="8086" spans="1:2" x14ac:dyDescent="0.25">
      <c r="A8086" t="s">
        <v>8962</v>
      </c>
      <c r="B8086">
        <v>0</v>
      </c>
    </row>
    <row r="8087" spans="1:2" x14ac:dyDescent="0.25">
      <c r="A8087" t="s">
        <v>8963</v>
      </c>
      <c r="B8087">
        <v>0</v>
      </c>
    </row>
    <row r="8088" spans="1:2" x14ac:dyDescent="0.25">
      <c r="A8088" t="s">
        <v>8964</v>
      </c>
      <c r="B8088">
        <v>0</v>
      </c>
    </row>
    <row r="8089" spans="1:2" x14ac:dyDescent="0.25">
      <c r="A8089" t="s">
        <v>8965</v>
      </c>
      <c r="B8089">
        <v>0</v>
      </c>
    </row>
    <row r="8090" spans="1:2" x14ac:dyDescent="0.25">
      <c r="A8090" t="s">
        <v>8966</v>
      </c>
      <c r="B8090">
        <v>4</v>
      </c>
    </row>
    <row r="8091" spans="1:2" x14ac:dyDescent="0.25">
      <c r="A8091" t="s">
        <v>8967</v>
      </c>
      <c r="B8091">
        <v>27</v>
      </c>
    </row>
    <row r="8092" spans="1:2" x14ac:dyDescent="0.25">
      <c r="A8092" t="s">
        <v>8968</v>
      </c>
      <c r="B8092">
        <v>26</v>
      </c>
    </row>
    <row r="8093" spans="1:2" x14ac:dyDescent="0.25">
      <c r="A8093" t="s">
        <v>8969</v>
      </c>
      <c r="B8093">
        <v>33</v>
      </c>
    </row>
    <row r="8094" spans="1:2" x14ac:dyDescent="0.25">
      <c r="A8094" t="s">
        <v>8970</v>
      </c>
      <c r="B8094">
        <v>13</v>
      </c>
    </row>
    <row r="8095" spans="1:2" x14ac:dyDescent="0.25">
      <c r="A8095" t="s">
        <v>8971</v>
      </c>
      <c r="B8095">
        <v>103</v>
      </c>
    </row>
    <row r="8096" spans="1:2" x14ac:dyDescent="0.25">
      <c r="A8096" t="s">
        <v>8972</v>
      </c>
      <c r="B8096">
        <v>8</v>
      </c>
    </row>
    <row r="8097" spans="1:2" x14ac:dyDescent="0.25">
      <c r="A8097" t="s">
        <v>8973</v>
      </c>
      <c r="B8097">
        <v>5</v>
      </c>
    </row>
    <row r="8098" spans="1:2" x14ac:dyDescent="0.25">
      <c r="A8098" t="s">
        <v>8974</v>
      </c>
      <c r="B8098">
        <v>15</v>
      </c>
    </row>
    <row r="8099" spans="1:2" x14ac:dyDescent="0.25">
      <c r="A8099" t="s">
        <v>8975</v>
      </c>
      <c r="B8099">
        <v>99</v>
      </c>
    </row>
    <row r="8100" spans="1:2" x14ac:dyDescent="0.25">
      <c r="A8100" t="s">
        <v>8976</v>
      </c>
      <c r="B8100">
        <v>115</v>
      </c>
    </row>
    <row r="8101" spans="1:2" x14ac:dyDescent="0.25">
      <c r="A8101" t="s">
        <v>8977</v>
      </c>
      <c r="B8101">
        <v>151</v>
      </c>
    </row>
    <row r="8102" spans="1:2" x14ac:dyDescent="0.25">
      <c r="A8102" t="s">
        <v>8978</v>
      </c>
      <c r="B8102">
        <v>149</v>
      </c>
    </row>
    <row r="8103" spans="1:2" x14ac:dyDescent="0.25">
      <c r="A8103" t="s">
        <v>8979</v>
      </c>
      <c r="B8103">
        <v>2221</v>
      </c>
    </row>
    <row r="8104" spans="1:2" x14ac:dyDescent="0.25">
      <c r="A8104" t="s">
        <v>8980</v>
      </c>
      <c r="B8104">
        <v>-999</v>
      </c>
    </row>
    <row r="8105" spans="1:2" x14ac:dyDescent="0.25">
      <c r="A8105" t="s">
        <v>8981</v>
      </c>
      <c r="B8105">
        <v>122</v>
      </c>
    </row>
    <row r="8106" spans="1:2" x14ac:dyDescent="0.25">
      <c r="A8106" t="s">
        <v>8982</v>
      </c>
      <c r="B8106">
        <v>50</v>
      </c>
    </row>
    <row r="8107" spans="1:2" x14ac:dyDescent="0.25">
      <c r="A8107" t="s">
        <v>11095</v>
      </c>
      <c r="B8107">
        <v>-999</v>
      </c>
    </row>
    <row r="8108" spans="1:2" x14ac:dyDescent="0.25">
      <c r="A8108" t="s">
        <v>11096</v>
      </c>
      <c r="B8108">
        <v>-999</v>
      </c>
    </row>
    <row r="8109" spans="1:2" x14ac:dyDescent="0.25">
      <c r="A8109" t="s">
        <v>8983</v>
      </c>
      <c r="B8109">
        <v>11</v>
      </c>
    </row>
    <row r="8110" spans="1:2" x14ac:dyDescent="0.25">
      <c r="A8110" t="s">
        <v>8984</v>
      </c>
      <c r="B8110">
        <v>6</v>
      </c>
    </row>
    <row r="8111" spans="1:2" x14ac:dyDescent="0.25">
      <c r="A8111" t="s">
        <v>8985</v>
      </c>
      <c r="B8111">
        <v>5</v>
      </c>
    </row>
    <row r="8112" spans="1:2" x14ac:dyDescent="0.25">
      <c r="A8112" t="s">
        <v>8986</v>
      </c>
      <c r="B8112">
        <v>0</v>
      </c>
    </row>
    <row r="8113" spans="1:2" x14ac:dyDescent="0.25">
      <c r="A8113" t="s">
        <v>8987</v>
      </c>
      <c r="B8113">
        <v>11</v>
      </c>
    </row>
    <row r="8114" spans="1:2" x14ac:dyDescent="0.25">
      <c r="A8114" t="s">
        <v>8988</v>
      </c>
      <c r="B8114">
        <v>34665</v>
      </c>
    </row>
    <row r="8115" spans="1:2" x14ac:dyDescent="0.25">
      <c r="A8115" t="s">
        <v>8989</v>
      </c>
      <c r="B8115">
        <v>126</v>
      </c>
    </row>
    <row r="8116" spans="1:2" x14ac:dyDescent="0.25">
      <c r="A8116" t="s">
        <v>8990</v>
      </c>
      <c r="B8116">
        <v>21</v>
      </c>
    </row>
    <row r="8117" spans="1:2" x14ac:dyDescent="0.25">
      <c r="A8117" t="s">
        <v>8991</v>
      </c>
      <c r="B8117">
        <v>43</v>
      </c>
    </row>
    <row r="8118" spans="1:2" x14ac:dyDescent="0.25">
      <c r="A8118" t="s">
        <v>8992</v>
      </c>
      <c r="B8118">
        <v>44</v>
      </c>
    </row>
    <row r="8119" spans="1:2" x14ac:dyDescent="0.25">
      <c r="A8119" t="s">
        <v>8993</v>
      </c>
      <c r="B8119">
        <v>-999</v>
      </c>
    </row>
    <row r="8120" spans="1:2" x14ac:dyDescent="0.25">
      <c r="A8120" t="s">
        <v>8994</v>
      </c>
      <c r="B8120">
        <v>24</v>
      </c>
    </row>
    <row r="8121" spans="1:2" x14ac:dyDescent="0.25">
      <c r="A8121" t="s">
        <v>8995</v>
      </c>
      <c r="B8121">
        <v>176</v>
      </c>
    </row>
    <row r="8122" spans="1:2" x14ac:dyDescent="0.25">
      <c r="A8122" t="s">
        <v>8996</v>
      </c>
      <c r="B8122">
        <v>0</v>
      </c>
    </row>
    <row r="8123" spans="1:2" x14ac:dyDescent="0.25">
      <c r="A8123" t="s">
        <v>8997</v>
      </c>
      <c r="B8123">
        <v>1174</v>
      </c>
    </row>
    <row r="8124" spans="1:2" x14ac:dyDescent="0.25">
      <c r="A8124" t="s">
        <v>8998</v>
      </c>
      <c r="B8124">
        <v>940</v>
      </c>
    </row>
    <row r="8125" spans="1:2" x14ac:dyDescent="0.25">
      <c r="A8125" t="s">
        <v>8999</v>
      </c>
      <c r="B8125">
        <v>17</v>
      </c>
    </row>
    <row r="8126" spans="1:2" x14ac:dyDescent="0.25">
      <c r="A8126" t="s">
        <v>9000</v>
      </c>
      <c r="B8126">
        <v>24</v>
      </c>
    </row>
    <row r="8127" spans="1:2" x14ac:dyDescent="0.25">
      <c r="A8127" t="s">
        <v>9001</v>
      </c>
      <c r="B8127">
        <v>23</v>
      </c>
    </row>
    <row r="8128" spans="1:2" x14ac:dyDescent="0.25">
      <c r="A8128" t="s">
        <v>9002</v>
      </c>
      <c r="B8128">
        <v>97</v>
      </c>
    </row>
    <row r="8129" spans="1:2" x14ac:dyDescent="0.25">
      <c r="A8129" t="s">
        <v>9003</v>
      </c>
      <c r="B8129">
        <v>83</v>
      </c>
    </row>
    <row r="8130" spans="1:2" x14ac:dyDescent="0.25">
      <c r="A8130" t="s">
        <v>9004</v>
      </c>
      <c r="B8130">
        <v>4</v>
      </c>
    </row>
    <row r="8131" spans="1:2" x14ac:dyDescent="0.25">
      <c r="A8131" t="s">
        <v>9005</v>
      </c>
      <c r="B8131">
        <v>15</v>
      </c>
    </row>
    <row r="8132" spans="1:2" x14ac:dyDescent="0.25">
      <c r="A8132" t="s">
        <v>9006</v>
      </c>
      <c r="B8132">
        <v>11</v>
      </c>
    </row>
    <row r="8133" spans="1:2" x14ac:dyDescent="0.25">
      <c r="A8133" t="s">
        <v>9007</v>
      </c>
      <c r="B8133">
        <v>13</v>
      </c>
    </row>
    <row r="8134" spans="1:2" x14ac:dyDescent="0.25">
      <c r="A8134" t="s">
        <v>9008</v>
      </c>
      <c r="B8134">
        <v>5</v>
      </c>
    </row>
    <row r="8135" spans="1:2" x14ac:dyDescent="0.25">
      <c r="A8135" t="s">
        <v>9009</v>
      </c>
      <c r="B8135">
        <v>23</v>
      </c>
    </row>
    <row r="8136" spans="1:2" x14ac:dyDescent="0.25">
      <c r="A8136" t="s">
        <v>9010</v>
      </c>
      <c r="B8136">
        <v>0</v>
      </c>
    </row>
    <row r="8137" spans="1:2" x14ac:dyDescent="0.25">
      <c r="A8137" t="s">
        <v>9011</v>
      </c>
      <c r="B8137">
        <v>48</v>
      </c>
    </row>
    <row r="8138" spans="1:2" x14ac:dyDescent="0.25">
      <c r="A8138" t="s">
        <v>9012</v>
      </c>
      <c r="B8138">
        <v>0</v>
      </c>
    </row>
    <row r="8139" spans="1:2" x14ac:dyDescent="0.25">
      <c r="A8139" t="s">
        <v>9013</v>
      </c>
      <c r="B8139">
        <v>0</v>
      </c>
    </row>
    <row r="8140" spans="1:2" x14ac:dyDescent="0.25">
      <c r="A8140" t="s">
        <v>9014</v>
      </c>
      <c r="B8140">
        <v>1</v>
      </c>
    </row>
    <row r="8141" spans="1:2" x14ac:dyDescent="0.25">
      <c r="A8141" t="s">
        <v>9015</v>
      </c>
      <c r="B8141">
        <v>72</v>
      </c>
    </row>
    <row r="8142" spans="1:2" x14ac:dyDescent="0.25">
      <c r="A8142" t="s">
        <v>9016</v>
      </c>
      <c r="B8142">
        <v>8</v>
      </c>
    </row>
    <row r="8143" spans="1:2" x14ac:dyDescent="0.25">
      <c r="A8143" t="s">
        <v>9017</v>
      </c>
      <c r="B8143">
        <v>14</v>
      </c>
    </row>
    <row r="8144" spans="1:2" x14ac:dyDescent="0.25">
      <c r="A8144" t="s">
        <v>9018</v>
      </c>
      <c r="B8144">
        <v>18</v>
      </c>
    </row>
    <row r="8145" spans="1:2" x14ac:dyDescent="0.25">
      <c r="A8145" t="s">
        <v>9019</v>
      </c>
      <c r="B8145">
        <v>14</v>
      </c>
    </row>
    <row r="8146" spans="1:2" x14ac:dyDescent="0.25">
      <c r="A8146" t="s">
        <v>9020</v>
      </c>
      <c r="B8146">
        <v>4</v>
      </c>
    </row>
    <row r="8147" spans="1:2" x14ac:dyDescent="0.25">
      <c r="A8147" t="s">
        <v>9021</v>
      </c>
      <c r="B8147">
        <v>24</v>
      </c>
    </row>
    <row r="8148" spans="1:2" x14ac:dyDescent="0.25">
      <c r="A8148" t="s">
        <v>9022</v>
      </c>
      <c r="B8148">
        <v>24</v>
      </c>
    </row>
    <row r="8149" spans="1:2" x14ac:dyDescent="0.25">
      <c r="A8149" t="s">
        <v>9023</v>
      </c>
      <c r="B8149">
        <v>52</v>
      </c>
    </row>
    <row r="8150" spans="1:2" x14ac:dyDescent="0.25">
      <c r="A8150" t="s">
        <v>9024</v>
      </c>
      <c r="B8150">
        <v>29</v>
      </c>
    </row>
    <row r="8151" spans="1:2" x14ac:dyDescent="0.25">
      <c r="A8151" t="s">
        <v>9025</v>
      </c>
      <c r="B8151">
        <v>8</v>
      </c>
    </row>
    <row r="8152" spans="1:2" x14ac:dyDescent="0.25">
      <c r="A8152" t="s">
        <v>9026</v>
      </c>
      <c r="B8152">
        <v>0</v>
      </c>
    </row>
    <row r="8153" spans="1:2" x14ac:dyDescent="0.25">
      <c r="A8153" t="s">
        <v>9027</v>
      </c>
      <c r="B8153">
        <v>0</v>
      </c>
    </row>
    <row r="8154" spans="1:2" x14ac:dyDescent="0.25">
      <c r="A8154" t="s">
        <v>9028</v>
      </c>
      <c r="B8154">
        <v>24</v>
      </c>
    </row>
    <row r="8155" spans="1:2" x14ac:dyDescent="0.25">
      <c r="A8155" t="s">
        <v>9029</v>
      </c>
      <c r="B8155">
        <v>1</v>
      </c>
    </row>
    <row r="8156" spans="1:2" x14ac:dyDescent="0.25">
      <c r="A8156" t="s">
        <v>9030</v>
      </c>
      <c r="B8156">
        <v>5</v>
      </c>
    </row>
    <row r="8157" spans="1:2" x14ac:dyDescent="0.25">
      <c r="A8157" t="s">
        <v>9031</v>
      </c>
      <c r="B8157">
        <v>0</v>
      </c>
    </row>
    <row r="8158" spans="1:2" x14ac:dyDescent="0.25">
      <c r="A8158" t="s">
        <v>9032</v>
      </c>
      <c r="B8158">
        <v>0</v>
      </c>
    </row>
    <row r="8159" spans="1:2" x14ac:dyDescent="0.25">
      <c r="A8159" t="s">
        <v>9033</v>
      </c>
      <c r="B8159">
        <v>0</v>
      </c>
    </row>
    <row r="8160" spans="1:2" x14ac:dyDescent="0.25">
      <c r="A8160" t="s">
        <v>9034</v>
      </c>
      <c r="B8160">
        <v>0</v>
      </c>
    </row>
    <row r="8161" spans="1:2" x14ac:dyDescent="0.25">
      <c r="A8161" t="s">
        <v>9035</v>
      </c>
      <c r="B8161">
        <v>0</v>
      </c>
    </row>
    <row r="8162" spans="1:2" x14ac:dyDescent="0.25">
      <c r="A8162" t="s">
        <v>9036</v>
      </c>
      <c r="B8162">
        <v>0</v>
      </c>
    </row>
    <row r="8163" spans="1:2" x14ac:dyDescent="0.25">
      <c r="A8163" t="s">
        <v>9037</v>
      </c>
      <c r="B8163">
        <v>0</v>
      </c>
    </row>
    <row r="8164" spans="1:2" x14ac:dyDescent="0.25">
      <c r="A8164" t="s">
        <v>9038</v>
      </c>
      <c r="B8164">
        <v>0</v>
      </c>
    </row>
    <row r="8165" spans="1:2" x14ac:dyDescent="0.25">
      <c r="A8165" t="s">
        <v>9039</v>
      </c>
      <c r="B8165">
        <v>0</v>
      </c>
    </row>
    <row r="8166" spans="1:2" x14ac:dyDescent="0.25">
      <c r="A8166" t="s">
        <v>9040</v>
      </c>
      <c r="B8166">
        <v>0</v>
      </c>
    </row>
    <row r="8167" spans="1:2" x14ac:dyDescent="0.25">
      <c r="A8167" t="s">
        <v>9041</v>
      </c>
      <c r="B8167">
        <v>13</v>
      </c>
    </row>
    <row r="8168" spans="1:2" x14ac:dyDescent="0.25">
      <c r="A8168" t="s">
        <v>9042</v>
      </c>
      <c r="B8168">
        <v>1</v>
      </c>
    </row>
    <row r="8169" spans="1:2" x14ac:dyDescent="0.25">
      <c r="A8169" t="s">
        <v>9043</v>
      </c>
      <c r="B8169">
        <v>52</v>
      </c>
    </row>
    <row r="8170" spans="1:2" x14ac:dyDescent="0.25">
      <c r="A8170" t="s">
        <v>9044</v>
      </c>
      <c r="B8170">
        <v>29</v>
      </c>
    </row>
    <row r="8171" spans="1:2" x14ac:dyDescent="0.25">
      <c r="A8171" t="s">
        <v>9045</v>
      </c>
      <c r="B8171">
        <v>29</v>
      </c>
    </row>
    <row r="8172" spans="1:2" x14ac:dyDescent="0.25">
      <c r="A8172" t="s">
        <v>9046</v>
      </c>
      <c r="B8172">
        <v>0</v>
      </c>
    </row>
    <row r="8173" spans="1:2" x14ac:dyDescent="0.25">
      <c r="A8173" t="s">
        <v>9047</v>
      </c>
      <c r="B8173">
        <v>0</v>
      </c>
    </row>
    <row r="8174" spans="1:2" x14ac:dyDescent="0.25">
      <c r="A8174" t="s">
        <v>9048</v>
      </c>
      <c r="B8174">
        <v>29</v>
      </c>
    </row>
    <row r="8175" spans="1:2" x14ac:dyDescent="0.25">
      <c r="A8175" t="s">
        <v>9049</v>
      </c>
      <c r="B8175">
        <v>29</v>
      </c>
    </row>
    <row r="8176" spans="1:2" x14ac:dyDescent="0.25">
      <c r="A8176" t="s">
        <v>9050</v>
      </c>
      <c r="B8176">
        <v>0</v>
      </c>
    </row>
    <row r="8177" spans="1:2" x14ac:dyDescent="0.25">
      <c r="A8177" t="s">
        <v>9051</v>
      </c>
      <c r="B8177">
        <v>29</v>
      </c>
    </row>
    <row r="8178" spans="1:2" x14ac:dyDescent="0.25">
      <c r="A8178" t="s">
        <v>9052</v>
      </c>
      <c r="B8178">
        <v>141</v>
      </c>
    </row>
    <row r="8179" spans="1:2" x14ac:dyDescent="0.25">
      <c r="A8179" t="s">
        <v>9053</v>
      </c>
      <c r="B8179">
        <v>6</v>
      </c>
    </row>
    <row r="8180" spans="1:2" x14ac:dyDescent="0.25">
      <c r="A8180" t="s">
        <v>9054</v>
      </c>
      <c r="B8180">
        <v>141</v>
      </c>
    </row>
    <row r="8181" spans="1:2" x14ac:dyDescent="0.25">
      <c r="A8181" t="s">
        <v>9055</v>
      </c>
      <c r="B8181">
        <v>141</v>
      </c>
    </row>
    <row r="8182" spans="1:2" x14ac:dyDescent="0.25">
      <c r="A8182" t="s">
        <v>11097</v>
      </c>
      <c r="B8182">
        <v>-999</v>
      </c>
    </row>
    <row r="8183" spans="1:2" x14ac:dyDescent="0.25">
      <c r="A8183" t="s">
        <v>9056</v>
      </c>
      <c r="B8183">
        <v>9129</v>
      </c>
    </row>
    <row r="8184" spans="1:2" x14ac:dyDescent="0.25">
      <c r="A8184" t="s">
        <v>9057</v>
      </c>
      <c r="B8184">
        <v>5397</v>
      </c>
    </row>
    <row r="8185" spans="1:2" x14ac:dyDescent="0.25">
      <c r="A8185" t="s">
        <v>9058</v>
      </c>
      <c r="B8185">
        <v>8645</v>
      </c>
    </row>
    <row r="8186" spans="1:2" x14ac:dyDescent="0.25">
      <c r="A8186" t="s">
        <v>9059</v>
      </c>
      <c r="B8186">
        <v>149</v>
      </c>
    </row>
    <row r="8187" spans="1:2" x14ac:dyDescent="0.25">
      <c r="A8187" t="s">
        <v>9060</v>
      </c>
      <c r="B8187">
        <v>445</v>
      </c>
    </row>
    <row r="8188" spans="1:2" x14ac:dyDescent="0.25">
      <c r="A8188" t="s">
        <v>9061</v>
      </c>
      <c r="B8188">
        <v>160</v>
      </c>
    </row>
    <row r="8189" spans="1:2" x14ac:dyDescent="0.25">
      <c r="A8189" t="s">
        <v>9062</v>
      </c>
      <c r="B8189">
        <v>20</v>
      </c>
    </row>
    <row r="8190" spans="1:2" x14ac:dyDescent="0.25">
      <c r="A8190" t="s">
        <v>9063</v>
      </c>
      <c r="B8190">
        <v>793</v>
      </c>
    </row>
    <row r="8191" spans="1:2" x14ac:dyDescent="0.25">
      <c r="A8191" t="s">
        <v>9064</v>
      </c>
      <c r="B8191">
        <v>1197</v>
      </c>
    </row>
    <row r="8192" spans="1:2" x14ac:dyDescent="0.25">
      <c r="A8192" t="s">
        <v>9065</v>
      </c>
      <c r="B8192">
        <v>80</v>
      </c>
    </row>
    <row r="8193" spans="1:2" x14ac:dyDescent="0.25">
      <c r="A8193" t="s">
        <v>9066</v>
      </c>
      <c r="B8193">
        <v>4815</v>
      </c>
    </row>
    <row r="8194" spans="1:2" x14ac:dyDescent="0.25">
      <c r="A8194" t="s">
        <v>9067</v>
      </c>
      <c r="B8194">
        <v>257</v>
      </c>
    </row>
    <row r="8195" spans="1:2" x14ac:dyDescent="0.25">
      <c r="A8195" t="s">
        <v>9068</v>
      </c>
      <c r="B8195">
        <v>122</v>
      </c>
    </row>
    <row r="8196" spans="1:2" x14ac:dyDescent="0.25">
      <c r="A8196" t="s">
        <v>9069</v>
      </c>
      <c r="B8196">
        <v>194</v>
      </c>
    </row>
    <row r="8197" spans="1:2" x14ac:dyDescent="0.25">
      <c r="A8197" t="s">
        <v>9070</v>
      </c>
      <c r="B8197">
        <v>11</v>
      </c>
    </row>
    <row r="8198" spans="1:2" x14ac:dyDescent="0.25">
      <c r="A8198" t="s">
        <v>9071</v>
      </c>
      <c r="B8198">
        <v>5</v>
      </c>
    </row>
    <row r="8199" spans="1:2" x14ac:dyDescent="0.25">
      <c r="A8199" t="s">
        <v>9072</v>
      </c>
      <c r="B8199">
        <v>0</v>
      </c>
    </row>
    <row r="8200" spans="1:2" x14ac:dyDescent="0.25">
      <c r="A8200" t="s">
        <v>9073</v>
      </c>
      <c r="B8200">
        <v>19</v>
      </c>
    </row>
    <row r="8201" spans="1:2" x14ac:dyDescent="0.25">
      <c r="A8201" t="s">
        <v>9074</v>
      </c>
      <c r="B8201">
        <v>1</v>
      </c>
    </row>
    <row r="8202" spans="1:2" x14ac:dyDescent="0.25">
      <c r="A8202" t="s">
        <v>9075</v>
      </c>
      <c r="B8202">
        <v>573</v>
      </c>
    </row>
    <row r="8203" spans="1:2" x14ac:dyDescent="0.25">
      <c r="A8203" t="s">
        <v>9076</v>
      </c>
      <c r="B8203">
        <v>288</v>
      </c>
    </row>
    <row r="8204" spans="1:2" x14ac:dyDescent="0.25">
      <c r="A8204" t="s">
        <v>9077</v>
      </c>
      <c r="B8204">
        <v>9129</v>
      </c>
    </row>
    <row r="8205" spans="1:2" x14ac:dyDescent="0.25">
      <c r="A8205" t="s">
        <v>9078</v>
      </c>
      <c r="B8205">
        <v>237</v>
      </c>
    </row>
    <row r="8206" spans="1:2" x14ac:dyDescent="0.25">
      <c r="A8206" t="s">
        <v>9079</v>
      </c>
      <c r="B8206">
        <v>141</v>
      </c>
    </row>
    <row r="8207" spans="1:2" x14ac:dyDescent="0.25">
      <c r="A8207" t="s">
        <v>9080</v>
      </c>
      <c r="B8207">
        <v>5363</v>
      </c>
    </row>
    <row r="8208" spans="1:2" x14ac:dyDescent="0.25">
      <c r="A8208" t="s">
        <v>9081</v>
      </c>
      <c r="B8208">
        <v>579</v>
      </c>
    </row>
    <row r="8209" spans="1:2" x14ac:dyDescent="0.25">
      <c r="A8209" t="s">
        <v>9082</v>
      </c>
      <c r="B8209">
        <v>4253</v>
      </c>
    </row>
    <row r="8210" spans="1:2" x14ac:dyDescent="0.25">
      <c r="A8210" t="s">
        <v>9083</v>
      </c>
      <c r="B8210">
        <v>531</v>
      </c>
    </row>
    <row r="8211" spans="1:2" x14ac:dyDescent="0.25">
      <c r="A8211" t="s">
        <v>9084</v>
      </c>
      <c r="B8211">
        <v>5363</v>
      </c>
    </row>
    <row r="8212" spans="1:2" x14ac:dyDescent="0.25">
      <c r="A8212" t="s">
        <v>9085</v>
      </c>
      <c r="B8212">
        <v>1989</v>
      </c>
    </row>
    <row r="8213" spans="1:2" x14ac:dyDescent="0.25">
      <c r="A8213" t="s">
        <v>9086</v>
      </c>
      <c r="B8213">
        <v>1625</v>
      </c>
    </row>
    <row r="8214" spans="1:2" x14ac:dyDescent="0.25">
      <c r="A8214" t="s">
        <v>9087</v>
      </c>
      <c r="B8214">
        <v>310</v>
      </c>
    </row>
    <row r="8215" spans="1:2" x14ac:dyDescent="0.25">
      <c r="A8215" t="s">
        <v>9088</v>
      </c>
      <c r="B8215">
        <v>3</v>
      </c>
    </row>
    <row r="8216" spans="1:2" x14ac:dyDescent="0.25">
      <c r="A8216" t="s">
        <v>9089</v>
      </c>
      <c r="B8216">
        <v>5340</v>
      </c>
    </row>
    <row r="8217" spans="1:2" x14ac:dyDescent="0.25">
      <c r="A8217" t="s">
        <v>9090</v>
      </c>
      <c r="B8217">
        <v>0</v>
      </c>
    </row>
    <row r="8218" spans="1:2" x14ac:dyDescent="0.25">
      <c r="A8218" t="s">
        <v>9091</v>
      </c>
      <c r="B8218">
        <v>148</v>
      </c>
    </row>
    <row r="8219" spans="1:2" x14ac:dyDescent="0.25">
      <c r="A8219" t="s">
        <v>9092</v>
      </c>
      <c r="B8219">
        <v>72</v>
      </c>
    </row>
    <row r="8220" spans="1:2" x14ac:dyDescent="0.25">
      <c r="A8220" t="s">
        <v>9093</v>
      </c>
      <c r="B8220">
        <v>5301</v>
      </c>
    </row>
    <row r="8221" spans="1:2" x14ac:dyDescent="0.25">
      <c r="A8221" t="s">
        <v>9094</v>
      </c>
      <c r="B8221">
        <v>213</v>
      </c>
    </row>
    <row r="8222" spans="1:2" x14ac:dyDescent="0.25">
      <c r="A8222" t="s">
        <v>9095</v>
      </c>
      <c r="B8222">
        <v>23</v>
      </c>
    </row>
    <row r="8223" spans="1:2" x14ac:dyDescent="0.25">
      <c r="A8223" t="s">
        <v>9096</v>
      </c>
      <c r="B8223">
        <v>185</v>
      </c>
    </row>
    <row r="8224" spans="1:2" x14ac:dyDescent="0.25">
      <c r="A8224" t="s">
        <v>9097</v>
      </c>
      <c r="B8224">
        <v>5</v>
      </c>
    </row>
    <row r="8225" spans="1:2" x14ac:dyDescent="0.25">
      <c r="A8225" t="s">
        <v>9098</v>
      </c>
      <c r="B8225">
        <v>213</v>
      </c>
    </row>
    <row r="8226" spans="1:2" x14ac:dyDescent="0.25">
      <c r="A8226" t="s">
        <v>9099</v>
      </c>
      <c r="B8226">
        <v>1122</v>
      </c>
    </row>
    <row r="8227" spans="1:2" x14ac:dyDescent="0.25">
      <c r="A8227" t="s">
        <v>9100</v>
      </c>
      <c r="B8227">
        <v>45</v>
      </c>
    </row>
    <row r="8228" spans="1:2" x14ac:dyDescent="0.25">
      <c r="A8228" t="s">
        <v>11098</v>
      </c>
      <c r="B8228">
        <v>-999</v>
      </c>
    </row>
    <row r="8229" spans="1:2" x14ac:dyDescent="0.25">
      <c r="A8229" t="s">
        <v>9101</v>
      </c>
      <c r="B8229">
        <v>3498</v>
      </c>
    </row>
    <row r="8230" spans="1:2" x14ac:dyDescent="0.25">
      <c r="A8230" t="s">
        <v>9102</v>
      </c>
      <c r="B8230">
        <v>471</v>
      </c>
    </row>
    <row r="8231" spans="1:2" x14ac:dyDescent="0.25">
      <c r="A8231" t="s">
        <v>9103</v>
      </c>
      <c r="B8231">
        <v>1150</v>
      </c>
    </row>
    <row r="8232" spans="1:2" x14ac:dyDescent="0.25">
      <c r="A8232" t="s">
        <v>9104</v>
      </c>
      <c r="B8232">
        <v>1591</v>
      </c>
    </row>
    <row r="8233" spans="1:2" x14ac:dyDescent="0.25">
      <c r="A8233" t="s">
        <v>9105</v>
      </c>
      <c r="B8233">
        <v>286</v>
      </c>
    </row>
    <row r="8234" spans="1:2" x14ac:dyDescent="0.25">
      <c r="A8234" t="s">
        <v>9106</v>
      </c>
      <c r="B8234">
        <v>3498</v>
      </c>
    </row>
    <row r="8235" spans="1:2" x14ac:dyDescent="0.25">
      <c r="A8235" t="s">
        <v>9107</v>
      </c>
      <c r="B8235">
        <v>464</v>
      </c>
    </row>
    <row r="8236" spans="1:2" x14ac:dyDescent="0.25">
      <c r="A8236" t="s">
        <v>9108</v>
      </c>
      <c r="B8236">
        <v>1137</v>
      </c>
    </row>
    <row r="8237" spans="1:2" x14ac:dyDescent="0.25">
      <c r="A8237" t="s">
        <v>9109</v>
      </c>
      <c r="B8237">
        <v>1199</v>
      </c>
    </row>
    <row r="8238" spans="1:2" x14ac:dyDescent="0.25">
      <c r="A8238" t="s">
        <v>9110</v>
      </c>
      <c r="B8238">
        <v>286</v>
      </c>
    </row>
    <row r="8239" spans="1:2" x14ac:dyDescent="0.25">
      <c r="A8239" t="s">
        <v>9111</v>
      </c>
      <c r="B8239">
        <v>3086</v>
      </c>
    </row>
    <row r="8240" spans="1:2" x14ac:dyDescent="0.25">
      <c r="A8240" t="s">
        <v>9112</v>
      </c>
      <c r="B8240">
        <v>145</v>
      </c>
    </row>
    <row r="8241" spans="1:2" x14ac:dyDescent="0.25">
      <c r="A8241" t="s">
        <v>9113</v>
      </c>
      <c r="B8241">
        <v>1467</v>
      </c>
    </row>
    <row r="8242" spans="1:2" x14ac:dyDescent="0.25">
      <c r="A8242" t="s">
        <v>9114</v>
      </c>
      <c r="B8242">
        <v>1214</v>
      </c>
    </row>
    <row r="8243" spans="1:2" x14ac:dyDescent="0.25">
      <c r="A8243" t="s">
        <v>9115</v>
      </c>
      <c r="B8243">
        <v>258</v>
      </c>
    </row>
    <row r="8244" spans="1:2" x14ac:dyDescent="0.25">
      <c r="A8244" t="s">
        <v>9116</v>
      </c>
      <c r="B8244">
        <v>11</v>
      </c>
    </row>
    <row r="8245" spans="1:2" x14ac:dyDescent="0.25">
      <c r="A8245" t="s">
        <v>9117</v>
      </c>
      <c r="B8245">
        <v>49</v>
      </c>
    </row>
    <row r="8246" spans="1:2" x14ac:dyDescent="0.25">
      <c r="A8246" t="s">
        <v>9118</v>
      </c>
      <c r="B8246">
        <v>28</v>
      </c>
    </row>
    <row r="8247" spans="1:2" x14ac:dyDescent="0.25">
      <c r="A8247" t="s">
        <v>9119</v>
      </c>
      <c r="B8247">
        <v>34</v>
      </c>
    </row>
    <row r="8248" spans="1:2" x14ac:dyDescent="0.25">
      <c r="A8248" t="s">
        <v>9120</v>
      </c>
      <c r="B8248">
        <v>3</v>
      </c>
    </row>
    <row r="8249" spans="1:2" x14ac:dyDescent="0.25">
      <c r="A8249" t="s">
        <v>9121</v>
      </c>
      <c r="B8249">
        <v>125</v>
      </c>
    </row>
    <row r="8250" spans="1:2" x14ac:dyDescent="0.25">
      <c r="A8250" t="s">
        <v>9122</v>
      </c>
      <c r="B8250">
        <v>5</v>
      </c>
    </row>
    <row r="8251" spans="1:2" x14ac:dyDescent="0.25">
      <c r="A8251" t="s">
        <v>9123</v>
      </c>
      <c r="B8251">
        <v>3</v>
      </c>
    </row>
    <row r="8252" spans="1:2" x14ac:dyDescent="0.25">
      <c r="A8252" t="s">
        <v>9124</v>
      </c>
      <c r="B8252">
        <v>5</v>
      </c>
    </row>
    <row r="8253" spans="1:2" x14ac:dyDescent="0.25">
      <c r="A8253" t="s">
        <v>9125</v>
      </c>
      <c r="B8253">
        <v>3</v>
      </c>
    </row>
    <row r="8254" spans="1:2" x14ac:dyDescent="0.25">
      <c r="A8254" t="s">
        <v>9126</v>
      </c>
      <c r="B8254">
        <v>0</v>
      </c>
    </row>
    <row r="8255" spans="1:2" x14ac:dyDescent="0.25">
      <c r="A8255" t="s">
        <v>9127</v>
      </c>
      <c r="B8255">
        <v>16</v>
      </c>
    </row>
    <row r="8256" spans="1:2" x14ac:dyDescent="0.25">
      <c r="A8256" t="s">
        <v>9128</v>
      </c>
      <c r="B8256">
        <v>0</v>
      </c>
    </row>
    <row r="8257" spans="1:2" x14ac:dyDescent="0.25">
      <c r="A8257" t="s">
        <v>9129</v>
      </c>
      <c r="B8257">
        <v>0</v>
      </c>
    </row>
    <row r="8258" spans="1:2" x14ac:dyDescent="0.25">
      <c r="A8258" t="s">
        <v>9130</v>
      </c>
      <c r="B8258">
        <v>1</v>
      </c>
    </row>
    <row r="8259" spans="1:2" x14ac:dyDescent="0.25">
      <c r="A8259" t="s">
        <v>9131</v>
      </c>
      <c r="B8259">
        <v>5</v>
      </c>
    </row>
    <row r="8260" spans="1:2" x14ac:dyDescent="0.25">
      <c r="A8260" t="s">
        <v>9132</v>
      </c>
      <c r="B8260">
        <v>0</v>
      </c>
    </row>
    <row r="8261" spans="1:2" x14ac:dyDescent="0.25">
      <c r="A8261" t="s">
        <v>9133</v>
      </c>
      <c r="B8261">
        <v>6</v>
      </c>
    </row>
    <row r="8262" spans="1:2" x14ac:dyDescent="0.25">
      <c r="A8262" t="s">
        <v>9134</v>
      </c>
      <c r="B8262">
        <v>10</v>
      </c>
    </row>
    <row r="8263" spans="1:2" x14ac:dyDescent="0.25">
      <c r="A8263" t="s">
        <v>9135</v>
      </c>
      <c r="B8263">
        <v>22</v>
      </c>
    </row>
    <row r="8264" spans="1:2" x14ac:dyDescent="0.25">
      <c r="A8264" t="s">
        <v>9136</v>
      </c>
      <c r="B8264">
        <v>26</v>
      </c>
    </row>
    <row r="8265" spans="1:2" x14ac:dyDescent="0.25">
      <c r="A8265" t="s">
        <v>9137</v>
      </c>
      <c r="B8265">
        <v>34</v>
      </c>
    </row>
    <row r="8266" spans="1:2" x14ac:dyDescent="0.25">
      <c r="A8266" t="s">
        <v>9138</v>
      </c>
      <c r="B8266">
        <v>1</v>
      </c>
    </row>
    <row r="8267" spans="1:2" x14ac:dyDescent="0.25">
      <c r="A8267" t="s">
        <v>9139</v>
      </c>
      <c r="B8267">
        <v>93</v>
      </c>
    </row>
    <row r="8268" spans="1:2" x14ac:dyDescent="0.25">
      <c r="A8268" t="s">
        <v>9140</v>
      </c>
      <c r="B8268">
        <v>0</v>
      </c>
    </row>
    <row r="8269" spans="1:2" x14ac:dyDescent="0.25">
      <c r="A8269" t="s">
        <v>9141</v>
      </c>
      <c r="B8269">
        <v>0</v>
      </c>
    </row>
    <row r="8270" spans="1:2" x14ac:dyDescent="0.25">
      <c r="A8270" t="s">
        <v>9142</v>
      </c>
      <c r="B8270">
        <v>0</v>
      </c>
    </row>
    <row r="8271" spans="1:2" x14ac:dyDescent="0.25">
      <c r="A8271" t="s">
        <v>9143</v>
      </c>
      <c r="B8271">
        <v>0</v>
      </c>
    </row>
    <row r="8272" spans="1:2" x14ac:dyDescent="0.25">
      <c r="A8272" t="s">
        <v>9144</v>
      </c>
      <c r="B8272">
        <v>0</v>
      </c>
    </row>
    <row r="8273" spans="1:2" x14ac:dyDescent="0.25">
      <c r="A8273" t="s">
        <v>9145</v>
      </c>
      <c r="B8273">
        <v>0</v>
      </c>
    </row>
    <row r="8274" spans="1:2" x14ac:dyDescent="0.25">
      <c r="A8274" t="s">
        <v>9146</v>
      </c>
      <c r="B8274">
        <v>0</v>
      </c>
    </row>
    <row r="8275" spans="1:2" x14ac:dyDescent="0.25">
      <c r="A8275" t="s">
        <v>9147</v>
      </c>
      <c r="B8275">
        <v>0</v>
      </c>
    </row>
    <row r="8276" spans="1:2" x14ac:dyDescent="0.25">
      <c r="A8276" t="s">
        <v>9148</v>
      </c>
      <c r="B8276">
        <v>0</v>
      </c>
    </row>
    <row r="8277" spans="1:2" x14ac:dyDescent="0.25">
      <c r="A8277" t="s">
        <v>9149</v>
      </c>
      <c r="B8277">
        <v>0</v>
      </c>
    </row>
    <row r="8278" spans="1:2" x14ac:dyDescent="0.25">
      <c r="A8278" t="s">
        <v>9150</v>
      </c>
      <c r="B8278">
        <v>0</v>
      </c>
    </row>
    <row r="8279" spans="1:2" x14ac:dyDescent="0.25">
      <c r="A8279" t="s">
        <v>9151</v>
      </c>
      <c r="B8279">
        <v>0</v>
      </c>
    </row>
    <row r="8280" spans="1:2" x14ac:dyDescent="0.25">
      <c r="A8280" t="s">
        <v>9152</v>
      </c>
      <c r="B8280">
        <v>0</v>
      </c>
    </row>
    <row r="8281" spans="1:2" x14ac:dyDescent="0.25">
      <c r="A8281" t="s">
        <v>9153</v>
      </c>
      <c r="B8281">
        <v>0</v>
      </c>
    </row>
    <row r="8282" spans="1:2" x14ac:dyDescent="0.25">
      <c r="A8282" t="s">
        <v>9154</v>
      </c>
      <c r="B8282">
        <v>0</v>
      </c>
    </row>
    <row r="8283" spans="1:2" x14ac:dyDescent="0.25">
      <c r="A8283" t="s">
        <v>9155</v>
      </c>
      <c r="B8283">
        <v>0</v>
      </c>
    </row>
    <row r="8284" spans="1:2" x14ac:dyDescent="0.25">
      <c r="A8284" t="s">
        <v>9156</v>
      </c>
      <c r="B8284">
        <v>0</v>
      </c>
    </row>
    <row r="8285" spans="1:2" x14ac:dyDescent="0.25">
      <c r="A8285" t="s">
        <v>9157</v>
      </c>
      <c r="B8285">
        <v>0</v>
      </c>
    </row>
    <row r="8286" spans="1:2" x14ac:dyDescent="0.25">
      <c r="A8286" t="s">
        <v>9158</v>
      </c>
      <c r="B8286">
        <v>0</v>
      </c>
    </row>
    <row r="8287" spans="1:2" x14ac:dyDescent="0.25">
      <c r="A8287" t="s">
        <v>9159</v>
      </c>
      <c r="B8287">
        <v>0</v>
      </c>
    </row>
    <row r="8288" spans="1:2" x14ac:dyDescent="0.25">
      <c r="A8288" t="s">
        <v>9160</v>
      </c>
      <c r="B8288">
        <v>0</v>
      </c>
    </row>
    <row r="8289" spans="1:2" x14ac:dyDescent="0.25">
      <c r="A8289" t="s">
        <v>9161</v>
      </c>
      <c r="B8289">
        <v>0</v>
      </c>
    </row>
    <row r="8290" spans="1:2" x14ac:dyDescent="0.25">
      <c r="A8290" t="s">
        <v>9162</v>
      </c>
      <c r="B8290">
        <v>0</v>
      </c>
    </row>
    <row r="8291" spans="1:2" x14ac:dyDescent="0.25">
      <c r="A8291" t="s">
        <v>9163</v>
      </c>
      <c r="B8291">
        <v>0</v>
      </c>
    </row>
    <row r="8292" spans="1:2" x14ac:dyDescent="0.25">
      <c r="A8292" t="s">
        <v>9164</v>
      </c>
      <c r="B8292">
        <v>0</v>
      </c>
    </row>
    <row r="8293" spans="1:2" x14ac:dyDescent="0.25">
      <c r="A8293" t="s">
        <v>9165</v>
      </c>
      <c r="B8293">
        <v>0</v>
      </c>
    </row>
    <row r="8294" spans="1:2" x14ac:dyDescent="0.25">
      <c r="A8294" t="s">
        <v>9166</v>
      </c>
      <c r="B8294">
        <v>0</v>
      </c>
    </row>
    <row r="8295" spans="1:2" x14ac:dyDescent="0.25">
      <c r="A8295" t="s">
        <v>9167</v>
      </c>
      <c r="B8295">
        <v>0</v>
      </c>
    </row>
    <row r="8296" spans="1:2" x14ac:dyDescent="0.25">
      <c r="A8296" t="s">
        <v>9168</v>
      </c>
      <c r="B8296">
        <v>0</v>
      </c>
    </row>
    <row r="8297" spans="1:2" x14ac:dyDescent="0.25">
      <c r="A8297" t="s">
        <v>9169</v>
      </c>
      <c r="B8297">
        <v>0</v>
      </c>
    </row>
    <row r="8298" spans="1:2" x14ac:dyDescent="0.25">
      <c r="A8298" t="s">
        <v>9170</v>
      </c>
      <c r="B8298">
        <v>26</v>
      </c>
    </row>
    <row r="8299" spans="1:2" x14ac:dyDescent="0.25">
      <c r="A8299" t="s">
        <v>9171</v>
      </c>
      <c r="B8299">
        <v>74</v>
      </c>
    </row>
    <row r="8300" spans="1:2" x14ac:dyDescent="0.25">
      <c r="A8300" t="s">
        <v>9172</v>
      </c>
      <c r="B8300">
        <v>60</v>
      </c>
    </row>
    <row r="8301" spans="1:2" x14ac:dyDescent="0.25">
      <c r="A8301" t="s">
        <v>9173</v>
      </c>
      <c r="B8301">
        <v>76</v>
      </c>
    </row>
    <row r="8302" spans="1:2" x14ac:dyDescent="0.25">
      <c r="A8302" t="s">
        <v>9174</v>
      </c>
      <c r="B8302">
        <v>4</v>
      </c>
    </row>
    <row r="8303" spans="1:2" x14ac:dyDescent="0.25">
      <c r="A8303" t="s">
        <v>9175</v>
      </c>
      <c r="B8303">
        <v>240</v>
      </c>
    </row>
    <row r="8304" spans="1:2" x14ac:dyDescent="0.25">
      <c r="A8304" t="s">
        <v>9176</v>
      </c>
      <c r="B8304">
        <v>15</v>
      </c>
    </row>
    <row r="8305" spans="1:2" x14ac:dyDescent="0.25">
      <c r="A8305" t="s">
        <v>9177</v>
      </c>
      <c r="B8305">
        <v>3</v>
      </c>
    </row>
    <row r="8306" spans="1:2" x14ac:dyDescent="0.25">
      <c r="A8306" t="s">
        <v>9178</v>
      </c>
      <c r="B8306">
        <v>8</v>
      </c>
    </row>
    <row r="8307" spans="1:2" x14ac:dyDescent="0.25">
      <c r="A8307" t="s">
        <v>9179</v>
      </c>
      <c r="B8307">
        <v>238</v>
      </c>
    </row>
    <row r="8308" spans="1:2" x14ac:dyDescent="0.25">
      <c r="A8308" t="s">
        <v>9180</v>
      </c>
      <c r="B8308">
        <v>169</v>
      </c>
    </row>
    <row r="8309" spans="1:2" x14ac:dyDescent="0.25">
      <c r="A8309" t="s">
        <v>9181</v>
      </c>
      <c r="B8309">
        <v>237</v>
      </c>
    </row>
    <row r="8310" spans="1:2" x14ac:dyDescent="0.25">
      <c r="A8310" t="s">
        <v>9182</v>
      </c>
      <c r="B8310">
        <v>234</v>
      </c>
    </row>
    <row r="8311" spans="1:2" x14ac:dyDescent="0.25">
      <c r="A8311" t="s">
        <v>9183</v>
      </c>
      <c r="B8311">
        <v>3745</v>
      </c>
    </row>
    <row r="8312" spans="1:2" x14ac:dyDescent="0.25">
      <c r="A8312" t="s">
        <v>9184</v>
      </c>
      <c r="B8312">
        <v>3107</v>
      </c>
    </row>
    <row r="8313" spans="1:2" x14ac:dyDescent="0.25">
      <c r="A8313" t="s">
        <v>9185</v>
      </c>
      <c r="B8313">
        <v>52</v>
      </c>
    </row>
    <row r="8314" spans="1:2" x14ac:dyDescent="0.25">
      <c r="A8314" t="s">
        <v>9186</v>
      </c>
      <c r="B8314">
        <v>26</v>
      </c>
    </row>
    <row r="8315" spans="1:2" x14ac:dyDescent="0.25">
      <c r="A8315" t="s">
        <v>11099</v>
      </c>
      <c r="B8315">
        <v>-999</v>
      </c>
    </row>
    <row r="8316" spans="1:2" x14ac:dyDescent="0.25">
      <c r="A8316" t="s">
        <v>11100</v>
      </c>
      <c r="B8316">
        <v>-999</v>
      </c>
    </row>
    <row r="8317" spans="1:2" x14ac:dyDescent="0.25">
      <c r="A8317" t="s">
        <v>9187</v>
      </c>
      <c r="B8317">
        <v>53</v>
      </c>
    </row>
    <row r="8318" spans="1:2" x14ac:dyDescent="0.25">
      <c r="A8318" t="s">
        <v>9188</v>
      </c>
      <c r="B8318">
        <v>25</v>
      </c>
    </row>
    <row r="8319" spans="1:2" x14ac:dyDescent="0.25">
      <c r="A8319" t="s">
        <v>9189</v>
      </c>
      <c r="B8319">
        <v>28</v>
      </c>
    </row>
    <row r="8320" spans="1:2" x14ac:dyDescent="0.25">
      <c r="A8320" t="s">
        <v>9190</v>
      </c>
      <c r="B8320">
        <v>2</v>
      </c>
    </row>
    <row r="8321" spans="1:2" x14ac:dyDescent="0.25">
      <c r="A8321" t="s">
        <v>9191</v>
      </c>
      <c r="B8321">
        <v>55</v>
      </c>
    </row>
    <row r="8322" spans="1:2" x14ac:dyDescent="0.25">
      <c r="A8322" t="s">
        <v>9192</v>
      </c>
      <c r="B8322">
        <v>50276</v>
      </c>
    </row>
    <row r="8323" spans="1:2" x14ac:dyDescent="0.25">
      <c r="A8323" t="s">
        <v>9193</v>
      </c>
      <c r="B8323">
        <v>214</v>
      </c>
    </row>
    <row r="8324" spans="1:2" x14ac:dyDescent="0.25">
      <c r="A8324" t="s">
        <v>9194</v>
      </c>
      <c r="B8324">
        <v>7</v>
      </c>
    </row>
    <row r="8325" spans="1:2" x14ac:dyDescent="0.25">
      <c r="A8325" t="s">
        <v>9195</v>
      </c>
      <c r="B8325">
        <v>136</v>
      </c>
    </row>
    <row r="8326" spans="1:2" x14ac:dyDescent="0.25">
      <c r="A8326" t="s">
        <v>9196</v>
      </c>
      <c r="B8326">
        <v>139</v>
      </c>
    </row>
    <row r="8327" spans="1:2" x14ac:dyDescent="0.25">
      <c r="A8327" t="s">
        <v>9197</v>
      </c>
      <c r="B8327">
        <v>-999</v>
      </c>
    </row>
    <row r="8328" spans="1:2" x14ac:dyDescent="0.25">
      <c r="A8328" t="s">
        <v>9198</v>
      </c>
      <c r="B8328">
        <v>134</v>
      </c>
    </row>
    <row r="8329" spans="1:2" x14ac:dyDescent="0.25">
      <c r="A8329" t="s">
        <v>9199</v>
      </c>
      <c r="B8329">
        <v>465</v>
      </c>
    </row>
    <row r="8330" spans="1:2" x14ac:dyDescent="0.25">
      <c r="A8330" t="s">
        <v>9200</v>
      </c>
      <c r="B8330">
        <v>0</v>
      </c>
    </row>
    <row r="8331" spans="1:2" x14ac:dyDescent="0.25">
      <c r="A8331" t="s">
        <v>9201</v>
      </c>
      <c r="B8331">
        <v>3599</v>
      </c>
    </row>
    <row r="8332" spans="1:2" x14ac:dyDescent="0.25">
      <c r="A8332" t="s">
        <v>9202</v>
      </c>
      <c r="B8332">
        <v>3086</v>
      </c>
    </row>
    <row r="8333" spans="1:2" x14ac:dyDescent="0.25">
      <c r="A8333" t="s">
        <v>9203</v>
      </c>
      <c r="B8333">
        <v>40</v>
      </c>
    </row>
    <row r="8334" spans="1:2" x14ac:dyDescent="0.25">
      <c r="A8334" t="s">
        <v>9204</v>
      </c>
      <c r="B8334">
        <v>12</v>
      </c>
    </row>
    <row r="8335" spans="1:2" x14ac:dyDescent="0.25">
      <c r="A8335" t="s">
        <v>9205</v>
      </c>
      <c r="B8335">
        <v>68</v>
      </c>
    </row>
    <row r="8336" spans="1:2" x14ac:dyDescent="0.25">
      <c r="A8336" t="s">
        <v>9206</v>
      </c>
      <c r="B8336">
        <v>275</v>
      </c>
    </row>
    <row r="8337" spans="1:2" x14ac:dyDescent="0.25">
      <c r="A8337" t="s">
        <v>9207</v>
      </c>
      <c r="B8337">
        <v>147</v>
      </c>
    </row>
    <row r="8338" spans="1:2" x14ac:dyDescent="0.25">
      <c r="A8338" t="s">
        <v>9208</v>
      </c>
      <c r="B8338">
        <v>19</v>
      </c>
    </row>
    <row r="8339" spans="1:2" x14ac:dyDescent="0.25">
      <c r="A8339" t="s">
        <v>9209</v>
      </c>
      <c r="B8339">
        <v>36</v>
      </c>
    </row>
    <row r="8340" spans="1:2" x14ac:dyDescent="0.25">
      <c r="A8340" t="s">
        <v>9210</v>
      </c>
      <c r="B8340">
        <v>22</v>
      </c>
    </row>
    <row r="8341" spans="1:2" x14ac:dyDescent="0.25">
      <c r="A8341" t="s">
        <v>9211</v>
      </c>
      <c r="B8341">
        <v>36</v>
      </c>
    </row>
    <row r="8342" spans="1:2" x14ac:dyDescent="0.25">
      <c r="A8342" t="s">
        <v>9212</v>
      </c>
      <c r="B8342">
        <v>2</v>
      </c>
    </row>
    <row r="8343" spans="1:2" x14ac:dyDescent="0.25">
      <c r="A8343" t="s">
        <v>9213</v>
      </c>
      <c r="B8343">
        <v>56</v>
      </c>
    </row>
    <row r="8344" spans="1:2" x14ac:dyDescent="0.25">
      <c r="A8344" t="s">
        <v>9214</v>
      </c>
      <c r="B8344">
        <v>6</v>
      </c>
    </row>
    <row r="8345" spans="1:2" x14ac:dyDescent="0.25">
      <c r="A8345" t="s">
        <v>9215</v>
      </c>
      <c r="B8345">
        <v>132</v>
      </c>
    </row>
    <row r="8346" spans="1:2" x14ac:dyDescent="0.25">
      <c r="A8346" t="s">
        <v>9216</v>
      </c>
      <c r="B8346">
        <v>0</v>
      </c>
    </row>
    <row r="8347" spans="1:2" x14ac:dyDescent="0.25">
      <c r="A8347" t="s">
        <v>9217</v>
      </c>
      <c r="B8347">
        <v>1</v>
      </c>
    </row>
    <row r="8348" spans="1:2" x14ac:dyDescent="0.25">
      <c r="A8348" t="s">
        <v>9218</v>
      </c>
      <c r="B8348">
        <v>0</v>
      </c>
    </row>
    <row r="8349" spans="1:2" x14ac:dyDescent="0.25">
      <c r="A8349" t="s">
        <v>9219</v>
      </c>
      <c r="B8349">
        <v>195</v>
      </c>
    </row>
    <row r="8350" spans="1:2" x14ac:dyDescent="0.25">
      <c r="A8350" t="s">
        <v>9220</v>
      </c>
      <c r="B8350">
        <v>14</v>
      </c>
    </row>
    <row r="8351" spans="1:2" x14ac:dyDescent="0.25">
      <c r="A8351" t="s">
        <v>9221</v>
      </c>
      <c r="B8351">
        <v>35</v>
      </c>
    </row>
    <row r="8352" spans="1:2" x14ac:dyDescent="0.25">
      <c r="A8352" t="s">
        <v>9222</v>
      </c>
      <c r="B8352">
        <v>31</v>
      </c>
    </row>
    <row r="8353" spans="1:2" x14ac:dyDescent="0.25">
      <c r="A8353" t="s">
        <v>9223</v>
      </c>
      <c r="B8353">
        <v>43</v>
      </c>
    </row>
    <row r="8354" spans="1:2" x14ac:dyDescent="0.25">
      <c r="A8354" t="s">
        <v>9224</v>
      </c>
      <c r="B8354">
        <v>14</v>
      </c>
    </row>
    <row r="8355" spans="1:2" x14ac:dyDescent="0.25">
      <c r="A8355" t="s">
        <v>9225</v>
      </c>
      <c r="B8355">
        <v>205</v>
      </c>
    </row>
    <row r="8356" spans="1:2" x14ac:dyDescent="0.25">
      <c r="A8356" t="s">
        <v>9226</v>
      </c>
      <c r="B8356">
        <v>121</v>
      </c>
    </row>
    <row r="8357" spans="1:2" x14ac:dyDescent="0.25">
      <c r="A8357" t="s">
        <v>9227</v>
      </c>
      <c r="B8357">
        <v>75</v>
      </c>
    </row>
    <row r="8358" spans="1:2" x14ac:dyDescent="0.25">
      <c r="A8358" t="s">
        <v>9228</v>
      </c>
      <c r="B8358">
        <v>40</v>
      </c>
    </row>
    <row r="8359" spans="1:2" x14ac:dyDescent="0.25">
      <c r="A8359" t="s">
        <v>9229</v>
      </c>
      <c r="B8359">
        <v>4</v>
      </c>
    </row>
    <row r="8360" spans="1:2" x14ac:dyDescent="0.25">
      <c r="A8360" t="s">
        <v>9230</v>
      </c>
      <c r="B8360">
        <v>3</v>
      </c>
    </row>
    <row r="8361" spans="1:2" x14ac:dyDescent="0.25">
      <c r="A8361" t="s">
        <v>9231</v>
      </c>
      <c r="B8361">
        <v>0</v>
      </c>
    </row>
    <row r="8362" spans="1:2" x14ac:dyDescent="0.25">
      <c r="A8362" t="s">
        <v>9232</v>
      </c>
      <c r="B8362">
        <v>9</v>
      </c>
    </row>
    <row r="8363" spans="1:2" x14ac:dyDescent="0.25">
      <c r="A8363" t="s">
        <v>9233</v>
      </c>
      <c r="B8363">
        <v>1</v>
      </c>
    </row>
    <row r="8364" spans="1:2" x14ac:dyDescent="0.25">
      <c r="A8364" t="s">
        <v>9234</v>
      </c>
      <c r="B8364">
        <v>14</v>
      </c>
    </row>
    <row r="8365" spans="1:2" x14ac:dyDescent="0.25">
      <c r="A8365" t="s">
        <v>9235</v>
      </c>
      <c r="B8365">
        <v>0</v>
      </c>
    </row>
    <row r="8366" spans="1:2" x14ac:dyDescent="0.25">
      <c r="A8366" t="s">
        <v>9236</v>
      </c>
      <c r="B8366">
        <v>0</v>
      </c>
    </row>
    <row r="8367" spans="1:2" x14ac:dyDescent="0.25">
      <c r="A8367" t="s">
        <v>9237</v>
      </c>
      <c r="B8367">
        <v>0</v>
      </c>
    </row>
    <row r="8368" spans="1:2" x14ac:dyDescent="0.25">
      <c r="A8368" t="s">
        <v>9238</v>
      </c>
      <c r="B8368">
        <v>0</v>
      </c>
    </row>
    <row r="8369" spans="1:2" x14ac:dyDescent="0.25">
      <c r="A8369" t="s">
        <v>9239</v>
      </c>
      <c r="B8369">
        <v>0</v>
      </c>
    </row>
    <row r="8370" spans="1:2" x14ac:dyDescent="0.25">
      <c r="A8370" t="s">
        <v>9240</v>
      </c>
      <c r="B8370">
        <v>0</v>
      </c>
    </row>
    <row r="8371" spans="1:2" x14ac:dyDescent="0.25">
      <c r="A8371" t="s">
        <v>9241</v>
      </c>
      <c r="B8371">
        <v>0</v>
      </c>
    </row>
    <row r="8372" spans="1:2" x14ac:dyDescent="0.25">
      <c r="A8372" t="s">
        <v>9242</v>
      </c>
      <c r="B8372">
        <v>0</v>
      </c>
    </row>
    <row r="8373" spans="1:2" x14ac:dyDescent="0.25">
      <c r="A8373" t="s">
        <v>9243</v>
      </c>
      <c r="B8373">
        <v>0</v>
      </c>
    </row>
    <row r="8374" spans="1:2" x14ac:dyDescent="0.25">
      <c r="A8374" t="s">
        <v>9244</v>
      </c>
      <c r="B8374">
        <v>0</v>
      </c>
    </row>
    <row r="8375" spans="1:2" x14ac:dyDescent="0.25">
      <c r="A8375" t="s">
        <v>9245</v>
      </c>
      <c r="B8375">
        <v>44</v>
      </c>
    </row>
    <row r="8376" spans="1:2" x14ac:dyDescent="0.25">
      <c r="A8376" t="s">
        <v>9246</v>
      </c>
      <c r="B8376">
        <v>0</v>
      </c>
    </row>
    <row r="8377" spans="1:2" x14ac:dyDescent="0.25">
      <c r="A8377" t="s">
        <v>9247</v>
      </c>
      <c r="B8377">
        <v>75</v>
      </c>
    </row>
    <row r="8378" spans="1:2" x14ac:dyDescent="0.25">
      <c r="A8378" t="s">
        <v>9248</v>
      </c>
      <c r="B8378">
        <v>35</v>
      </c>
    </row>
    <row r="8379" spans="1:2" x14ac:dyDescent="0.25">
      <c r="A8379" t="s">
        <v>9249</v>
      </c>
      <c r="B8379">
        <v>0</v>
      </c>
    </row>
    <row r="8380" spans="1:2" x14ac:dyDescent="0.25">
      <c r="A8380" t="s">
        <v>9250</v>
      </c>
      <c r="B8380">
        <v>35</v>
      </c>
    </row>
    <row r="8381" spans="1:2" x14ac:dyDescent="0.25">
      <c r="A8381" t="s">
        <v>9251</v>
      </c>
      <c r="B8381">
        <v>0</v>
      </c>
    </row>
    <row r="8382" spans="1:2" x14ac:dyDescent="0.25">
      <c r="A8382" t="s">
        <v>9252</v>
      </c>
      <c r="B8382">
        <v>35</v>
      </c>
    </row>
    <row r="8383" spans="1:2" x14ac:dyDescent="0.25">
      <c r="A8383" t="s">
        <v>9253</v>
      </c>
      <c r="B8383">
        <v>35</v>
      </c>
    </row>
    <row r="8384" spans="1:2" x14ac:dyDescent="0.25">
      <c r="A8384" t="s">
        <v>9254</v>
      </c>
      <c r="B8384">
        <v>0</v>
      </c>
    </row>
    <row r="8385" spans="1:2" x14ac:dyDescent="0.25">
      <c r="A8385" t="s">
        <v>9255</v>
      </c>
      <c r="B8385">
        <v>35</v>
      </c>
    </row>
    <row r="8386" spans="1:2" x14ac:dyDescent="0.25">
      <c r="A8386" t="s">
        <v>9256</v>
      </c>
      <c r="B8386">
        <v>0</v>
      </c>
    </row>
    <row r="8387" spans="1:2" x14ac:dyDescent="0.25">
      <c r="A8387" t="s">
        <v>9257</v>
      </c>
      <c r="B8387">
        <v>0</v>
      </c>
    </row>
    <row r="8388" spans="1:2" x14ac:dyDescent="0.25">
      <c r="A8388" t="s">
        <v>9258</v>
      </c>
      <c r="B8388">
        <v>0</v>
      </c>
    </row>
    <row r="8389" spans="1:2" x14ac:dyDescent="0.25">
      <c r="A8389" t="s">
        <v>9259</v>
      </c>
      <c r="B8389">
        <v>0</v>
      </c>
    </row>
    <row r="8390" spans="1:2" x14ac:dyDescent="0.25">
      <c r="A8390" t="s">
        <v>11101</v>
      </c>
      <c r="B8390">
        <v>-999</v>
      </c>
    </row>
    <row r="8391" spans="1:2" x14ac:dyDescent="0.25">
      <c r="A8391" t="s">
        <v>9260</v>
      </c>
      <c r="B8391">
        <v>5781</v>
      </c>
    </row>
    <row r="8392" spans="1:2" x14ac:dyDescent="0.25">
      <c r="A8392" t="s">
        <v>9261</v>
      </c>
      <c r="B8392">
        <v>517</v>
      </c>
    </row>
    <row r="8393" spans="1:2" x14ac:dyDescent="0.25">
      <c r="A8393" t="s">
        <v>9262</v>
      </c>
      <c r="B8393">
        <v>820</v>
      </c>
    </row>
    <row r="8394" spans="1:2" x14ac:dyDescent="0.25">
      <c r="A8394" t="s">
        <v>9263</v>
      </c>
      <c r="B8394">
        <v>47</v>
      </c>
    </row>
    <row r="8395" spans="1:2" x14ac:dyDescent="0.25">
      <c r="A8395" t="s">
        <v>9264</v>
      </c>
      <c r="B8395">
        <v>196</v>
      </c>
    </row>
    <row r="8396" spans="1:2" x14ac:dyDescent="0.25">
      <c r="A8396" t="s">
        <v>9265</v>
      </c>
      <c r="B8396">
        <v>42</v>
      </c>
    </row>
    <row r="8397" spans="1:2" x14ac:dyDescent="0.25">
      <c r="A8397" t="s">
        <v>9266</v>
      </c>
      <c r="B8397">
        <v>116</v>
      </c>
    </row>
    <row r="8398" spans="1:2" x14ac:dyDescent="0.25">
      <c r="A8398" t="s">
        <v>9267</v>
      </c>
      <c r="B8398">
        <v>449</v>
      </c>
    </row>
    <row r="8399" spans="1:2" x14ac:dyDescent="0.25">
      <c r="A8399" t="s">
        <v>9268</v>
      </c>
      <c r="B8399">
        <v>934</v>
      </c>
    </row>
    <row r="8400" spans="1:2" x14ac:dyDescent="0.25">
      <c r="A8400" t="s">
        <v>9269</v>
      </c>
      <c r="B8400">
        <v>33</v>
      </c>
    </row>
    <row r="8401" spans="1:2" x14ac:dyDescent="0.25">
      <c r="A8401" t="s">
        <v>9270</v>
      </c>
      <c r="B8401">
        <v>2572</v>
      </c>
    </row>
    <row r="8402" spans="1:2" x14ac:dyDescent="0.25">
      <c r="A8402" t="s">
        <v>9271</v>
      </c>
      <c r="B8402">
        <v>77</v>
      </c>
    </row>
    <row r="8403" spans="1:2" x14ac:dyDescent="0.25">
      <c r="A8403" t="s">
        <v>9272</v>
      </c>
      <c r="B8403">
        <v>18</v>
      </c>
    </row>
    <row r="8404" spans="1:2" x14ac:dyDescent="0.25">
      <c r="A8404" t="s">
        <v>9273</v>
      </c>
      <c r="B8404">
        <v>160</v>
      </c>
    </row>
    <row r="8405" spans="1:2" x14ac:dyDescent="0.25">
      <c r="A8405" t="s">
        <v>9274</v>
      </c>
      <c r="B8405">
        <v>3</v>
      </c>
    </row>
    <row r="8406" spans="1:2" x14ac:dyDescent="0.25">
      <c r="A8406" t="s">
        <v>9275</v>
      </c>
      <c r="B8406">
        <v>37</v>
      </c>
    </row>
    <row r="8407" spans="1:2" x14ac:dyDescent="0.25">
      <c r="A8407" t="s">
        <v>9276</v>
      </c>
      <c r="B8407">
        <v>1</v>
      </c>
    </row>
    <row r="8408" spans="1:2" x14ac:dyDescent="0.25">
      <c r="A8408" t="s">
        <v>9277</v>
      </c>
      <c r="B8408">
        <v>432</v>
      </c>
    </row>
    <row r="8409" spans="1:2" x14ac:dyDescent="0.25">
      <c r="A8409" t="s">
        <v>9278</v>
      </c>
      <c r="B8409">
        <v>20</v>
      </c>
    </row>
    <row r="8410" spans="1:2" x14ac:dyDescent="0.25">
      <c r="A8410" t="s">
        <v>9279</v>
      </c>
      <c r="B8410">
        <v>319</v>
      </c>
    </row>
    <row r="8411" spans="1:2" x14ac:dyDescent="0.25">
      <c r="A8411" t="s">
        <v>9280</v>
      </c>
      <c r="B8411">
        <v>325</v>
      </c>
    </row>
    <row r="8412" spans="1:2" x14ac:dyDescent="0.25">
      <c r="A8412" t="s">
        <v>9281</v>
      </c>
      <c r="B8412">
        <v>5781</v>
      </c>
    </row>
    <row r="8413" spans="1:2" x14ac:dyDescent="0.25">
      <c r="A8413" t="s">
        <v>9282</v>
      </c>
      <c r="B8413">
        <v>-999</v>
      </c>
    </row>
    <row r="8414" spans="1:2" x14ac:dyDescent="0.25">
      <c r="A8414" t="s">
        <v>9283</v>
      </c>
      <c r="B8414">
        <v>-999</v>
      </c>
    </row>
    <row r="8415" spans="1:2" x14ac:dyDescent="0.25">
      <c r="A8415" t="s">
        <v>9284</v>
      </c>
      <c r="B8415">
        <v>1246</v>
      </c>
    </row>
    <row r="8416" spans="1:2" x14ac:dyDescent="0.25">
      <c r="A8416" t="s">
        <v>9285</v>
      </c>
      <c r="B8416">
        <v>304</v>
      </c>
    </row>
    <row r="8417" spans="1:2" x14ac:dyDescent="0.25">
      <c r="A8417" t="s">
        <v>9286</v>
      </c>
      <c r="B8417">
        <v>659</v>
      </c>
    </row>
    <row r="8418" spans="1:2" x14ac:dyDescent="0.25">
      <c r="A8418" t="s">
        <v>9287</v>
      </c>
      <c r="B8418">
        <v>283</v>
      </c>
    </row>
    <row r="8419" spans="1:2" x14ac:dyDescent="0.25">
      <c r="A8419" t="s">
        <v>9288</v>
      </c>
      <c r="B8419">
        <v>1246</v>
      </c>
    </row>
    <row r="8420" spans="1:2" x14ac:dyDescent="0.25">
      <c r="A8420" t="s">
        <v>9289</v>
      </c>
      <c r="B8420">
        <v>753</v>
      </c>
    </row>
    <row r="8421" spans="1:2" x14ac:dyDescent="0.25">
      <c r="A8421" t="s">
        <v>9290</v>
      </c>
      <c r="B8421">
        <v>704</v>
      </c>
    </row>
    <row r="8422" spans="1:2" x14ac:dyDescent="0.25">
      <c r="A8422" t="s">
        <v>9291</v>
      </c>
      <c r="B8422">
        <v>579</v>
      </c>
    </row>
    <row r="8423" spans="1:2" x14ac:dyDescent="0.25">
      <c r="A8423" t="s">
        <v>9292</v>
      </c>
      <c r="B8423">
        <v>5</v>
      </c>
    </row>
    <row r="8424" spans="1:2" x14ac:dyDescent="0.25">
      <c r="A8424" t="s">
        <v>9293</v>
      </c>
      <c r="B8424">
        <v>579</v>
      </c>
    </row>
    <row r="8425" spans="1:2" x14ac:dyDescent="0.25">
      <c r="A8425" t="s">
        <v>9294</v>
      </c>
      <c r="B8425">
        <v>22</v>
      </c>
    </row>
    <row r="8426" spans="1:2" x14ac:dyDescent="0.25">
      <c r="A8426" t="s">
        <v>9295</v>
      </c>
      <c r="B8426">
        <v>149</v>
      </c>
    </row>
    <row r="8427" spans="1:2" x14ac:dyDescent="0.25">
      <c r="A8427" t="s">
        <v>9296</v>
      </c>
      <c r="B8427">
        <v>95</v>
      </c>
    </row>
    <row r="8428" spans="1:2" x14ac:dyDescent="0.25">
      <c r="A8428" t="s">
        <v>9297</v>
      </c>
      <c r="B8428">
        <v>799</v>
      </c>
    </row>
    <row r="8429" spans="1:2" x14ac:dyDescent="0.25">
      <c r="A8429" t="s">
        <v>9298</v>
      </c>
      <c r="B8429">
        <v>13</v>
      </c>
    </row>
    <row r="8430" spans="1:2" x14ac:dyDescent="0.25">
      <c r="A8430" t="s">
        <v>9299</v>
      </c>
      <c r="B8430">
        <v>6</v>
      </c>
    </row>
    <row r="8431" spans="1:2" x14ac:dyDescent="0.25">
      <c r="A8431" t="s">
        <v>9300</v>
      </c>
      <c r="B8431">
        <v>3</v>
      </c>
    </row>
    <row r="8432" spans="1:2" x14ac:dyDescent="0.25">
      <c r="A8432" t="s">
        <v>9301</v>
      </c>
      <c r="B8432">
        <v>4</v>
      </c>
    </row>
    <row r="8433" spans="1:2" x14ac:dyDescent="0.25">
      <c r="A8433" t="s">
        <v>9302</v>
      </c>
      <c r="B8433">
        <v>13</v>
      </c>
    </row>
    <row r="8434" spans="1:2" x14ac:dyDescent="0.25">
      <c r="A8434" t="s">
        <v>9303</v>
      </c>
      <c r="B8434">
        <v>588</v>
      </c>
    </row>
    <row r="8435" spans="1:2" x14ac:dyDescent="0.25">
      <c r="A8435" t="s">
        <v>9304</v>
      </c>
      <c r="B8435">
        <v>29</v>
      </c>
    </row>
    <row r="8436" spans="1:2" x14ac:dyDescent="0.25">
      <c r="A8436" t="s">
        <v>11102</v>
      </c>
      <c r="B8436">
        <v>-999</v>
      </c>
    </row>
    <row r="8437" spans="1:2" x14ac:dyDescent="0.25">
      <c r="A8437" t="s">
        <v>9305</v>
      </c>
      <c r="B8437">
        <v>1350</v>
      </c>
    </row>
    <row r="8438" spans="1:2" x14ac:dyDescent="0.25">
      <c r="A8438" t="s">
        <v>9306</v>
      </c>
      <c r="B8438">
        <v>177</v>
      </c>
    </row>
    <row r="8439" spans="1:2" x14ac:dyDescent="0.25">
      <c r="A8439" t="s">
        <v>9307</v>
      </c>
      <c r="B8439">
        <v>496</v>
      </c>
    </row>
    <row r="8440" spans="1:2" x14ac:dyDescent="0.25">
      <c r="A8440" t="s">
        <v>9308</v>
      </c>
      <c r="B8440">
        <v>560</v>
      </c>
    </row>
    <row r="8441" spans="1:2" x14ac:dyDescent="0.25">
      <c r="A8441" t="s">
        <v>9309</v>
      </c>
      <c r="B8441">
        <v>117</v>
      </c>
    </row>
    <row r="8442" spans="1:2" x14ac:dyDescent="0.25">
      <c r="A8442" t="s">
        <v>9310</v>
      </c>
      <c r="B8442">
        <v>1350</v>
      </c>
    </row>
    <row r="8443" spans="1:2" x14ac:dyDescent="0.25">
      <c r="A8443" t="s">
        <v>9311</v>
      </c>
      <c r="B8443">
        <v>166</v>
      </c>
    </row>
    <row r="8444" spans="1:2" x14ac:dyDescent="0.25">
      <c r="A8444" t="s">
        <v>9312</v>
      </c>
      <c r="B8444">
        <v>435</v>
      </c>
    </row>
    <row r="8445" spans="1:2" x14ac:dyDescent="0.25">
      <c r="A8445" t="s">
        <v>9313</v>
      </c>
      <c r="B8445">
        <v>545</v>
      </c>
    </row>
    <row r="8446" spans="1:2" x14ac:dyDescent="0.25">
      <c r="A8446" t="s">
        <v>9314</v>
      </c>
      <c r="B8446">
        <v>117</v>
      </c>
    </row>
    <row r="8447" spans="1:2" x14ac:dyDescent="0.25">
      <c r="A8447" t="s">
        <v>9315</v>
      </c>
      <c r="B8447">
        <v>1263</v>
      </c>
    </row>
    <row r="8448" spans="1:2" x14ac:dyDescent="0.25">
      <c r="A8448" t="s">
        <v>9316</v>
      </c>
      <c r="B8448">
        <v>28</v>
      </c>
    </row>
    <row r="8449" spans="1:2" x14ac:dyDescent="0.25">
      <c r="A8449" t="s">
        <v>9317</v>
      </c>
      <c r="B8449">
        <v>756</v>
      </c>
    </row>
    <row r="8450" spans="1:2" x14ac:dyDescent="0.25">
      <c r="A8450" t="s">
        <v>9318</v>
      </c>
      <c r="B8450">
        <v>576</v>
      </c>
    </row>
    <row r="8451" spans="1:2" x14ac:dyDescent="0.25">
      <c r="A8451" t="s">
        <v>9319</v>
      </c>
      <c r="B8451">
        <v>99</v>
      </c>
    </row>
    <row r="8452" spans="1:2" x14ac:dyDescent="0.25">
      <c r="A8452" t="s">
        <v>9320</v>
      </c>
      <c r="B8452">
        <v>8</v>
      </c>
    </row>
    <row r="8453" spans="1:2" x14ac:dyDescent="0.25">
      <c r="A8453" t="s">
        <v>9321</v>
      </c>
      <c r="B8453">
        <v>24</v>
      </c>
    </row>
    <row r="8454" spans="1:2" x14ac:dyDescent="0.25">
      <c r="A8454" t="s">
        <v>9322</v>
      </c>
      <c r="B8454">
        <v>12</v>
      </c>
    </row>
    <row r="8455" spans="1:2" x14ac:dyDescent="0.25">
      <c r="A8455" t="s">
        <v>9323</v>
      </c>
      <c r="B8455">
        <v>9</v>
      </c>
    </row>
    <row r="8456" spans="1:2" x14ac:dyDescent="0.25">
      <c r="A8456" t="s">
        <v>9324</v>
      </c>
      <c r="B8456">
        <v>0</v>
      </c>
    </row>
    <row r="8457" spans="1:2" x14ac:dyDescent="0.25">
      <c r="A8457" t="s">
        <v>9325</v>
      </c>
      <c r="B8457">
        <v>53</v>
      </c>
    </row>
    <row r="8458" spans="1:2" x14ac:dyDescent="0.25">
      <c r="A8458" t="s">
        <v>9326</v>
      </c>
      <c r="B8458">
        <v>6</v>
      </c>
    </row>
    <row r="8459" spans="1:2" x14ac:dyDescent="0.25">
      <c r="A8459" t="s">
        <v>9327</v>
      </c>
      <c r="B8459">
        <v>1</v>
      </c>
    </row>
    <row r="8460" spans="1:2" x14ac:dyDescent="0.25">
      <c r="A8460" t="s">
        <v>9328</v>
      </c>
      <c r="B8460">
        <v>0</v>
      </c>
    </row>
    <row r="8461" spans="1:2" x14ac:dyDescent="0.25">
      <c r="A8461" t="s">
        <v>9329</v>
      </c>
      <c r="B8461">
        <v>2</v>
      </c>
    </row>
    <row r="8462" spans="1:2" x14ac:dyDescent="0.25">
      <c r="A8462" t="s">
        <v>9330</v>
      </c>
      <c r="B8462">
        <v>0</v>
      </c>
    </row>
    <row r="8463" spans="1:2" x14ac:dyDescent="0.25">
      <c r="A8463" t="s">
        <v>9331</v>
      </c>
      <c r="B8463">
        <v>9</v>
      </c>
    </row>
    <row r="8464" spans="1:2" x14ac:dyDescent="0.25">
      <c r="A8464" t="s">
        <v>9332</v>
      </c>
      <c r="B8464">
        <v>2</v>
      </c>
    </row>
    <row r="8465" spans="1:2" x14ac:dyDescent="0.25">
      <c r="A8465" t="s">
        <v>9333</v>
      </c>
      <c r="B8465">
        <v>1</v>
      </c>
    </row>
    <row r="8466" spans="1:2" x14ac:dyDescent="0.25">
      <c r="A8466" t="s">
        <v>9334</v>
      </c>
      <c r="B8466">
        <v>2</v>
      </c>
    </row>
    <row r="8467" spans="1:2" x14ac:dyDescent="0.25">
      <c r="A8467" t="s">
        <v>9335</v>
      </c>
      <c r="B8467">
        <v>1</v>
      </c>
    </row>
    <row r="8468" spans="1:2" x14ac:dyDescent="0.25">
      <c r="A8468" t="s">
        <v>9336</v>
      </c>
      <c r="B8468">
        <v>0</v>
      </c>
    </row>
    <row r="8469" spans="1:2" x14ac:dyDescent="0.25">
      <c r="A8469" t="s">
        <v>9337</v>
      </c>
      <c r="B8469">
        <v>6</v>
      </c>
    </row>
    <row r="8470" spans="1:2" x14ac:dyDescent="0.25">
      <c r="A8470" t="s">
        <v>9338</v>
      </c>
      <c r="B8470">
        <v>1</v>
      </c>
    </row>
    <row r="8471" spans="1:2" x14ac:dyDescent="0.25">
      <c r="A8471" t="s">
        <v>9339</v>
      </c>
      <c r="B8471">
        <v>9</v>
      </c>
    </row>
    <row r="8472" spans="1:2" x14ac:dyDescent="0.25">
      <c r="A8472" t="s">
        <v>9340</v>
      </c>
      <c r="B8472">
        <v>8</v>
      </c>
    </row>
    <row r="8473" spans="1:2" x14ac:dyDescent="0.25">
      <c r="A8473" t="s">
        <v>9341</v>
      </c>
      <c r="B8473">
        <v>6</v>
      </c>
    </row>
    <row r="8474" spans="1:2" x14ac:dyDescent="0.25">
      <c r="A8474" t="s">
        <v>9342</v>
      </c>
      <c r="B8474">
        <v>0</v>
      </c>
    </row>
    <row r="8475" spans="1:2" x14ac:dyDescent="0.25">
      <c r="A8475" t="s">
        <v>9343</v>
      </c>
      <c r="B8475">
        <v>24</v>
      </c>
    </row>
    <row r="8476" spans="1:2" x14ac:dyDescent="0.25">
      <c r="A8476" t="s">
        <v>9344</v>
      </c>
      <c r="B8476">
        <v>0</v>
      </c>
    </row>
    <row r="8477" spans="1:2" x14ac:dyDescent="0.25">
      <c r="A8477" t="s">
        <v>9345</v>
      </c>
      <c r="B8477">
        <v>0</v>
      </c>
    </row>
    <row r="8478" spans="1:2" x14ac:dyDescent="0.25">
      <c r="A8478" t="s">
        <v>9346</v>
      </c>
      <c r="B8478">
        <v>0</v>
      </c>
    </row>
    <row r="8479" spans="1:2" x14ac:dyDescent="0.25">
      <c r="A8479" t="s">
        <v>9347</v>
      </c>
      <c r="B8479">
        <v>0</v>
      </c>
    </row>
    <row r="8480" spans="1:2" x14ac:dyDescent="0.25">
      <c r="A8480" t="s">
        <v>9348</v>
      </c>
      <c r="B8480">
        <v>0</v>
      </c>
    </row>
    <row r="8481" spans="1:2" x14ac:dyDescent="0.25">
      <c r="A8481" t="s">
        <v>9349</v>
      </c>
      <c r="B8481">
        <v>0</v>
      </c>
    </row>
    <row r="8482" spans="1:2" x14ac:dyDescent="0.25">
      <c r="A8482" t="s">
        <v>9350</v>
      </c>
      <c r="B8482">
        <v>0</v>
      </c>
    </row>
    <row r="8483" spans="1:2" x14ac:dyDescent="0.25">
      <c r="A8483" t="s">
        <v>9351</v>
      </c>
      <c r="B8483">
        <v>0</v>
      </c>
    </row>
    <row r="8484" spans="1:2" x14ac:dyDescent="0.25">
      <c r="A8484" t="s">
        <v>9352</v>
      </c>
      <c r="B8484">
        <v>0</v>
      </c>
    </row>
    <row r="8485" spans="1:2" x14ac:dyDescent="0.25">
      <c r="A8485" t="s">
        <v>9353</v>
      </c>
      <c r="B8485">
        <v>0</v>
      </c>
    </row>
    <row r="8486" spans="1:2" x14ac:dyDescent="0.25">
      <c r="A8486" t="s">
        <v>9354</v>
      </c>
      <c r="B8486">
        <v>0</v>
      </c>
    </row>
    <row r="8487" spans="1:2" x14ac:dyDescent="0.25">
      <c r="A8487" t="s">
        <v>9355</v>
      </c>
      <c r="B8487">
        <v>0</v>
      </c>
    </row>
    <row r="8488" spans="1:2" x14ac:dyDescent="0.25">
      <c r="A8488" t="s">
        <v>9356</v>
      </c>
      <c r="B8488">
        <v>0</v>
      </c>
    </row>
    <row r="8489" spans="1:2" x14ac:dyDescent="0.25">
      <c r="A8489" t="s">
        <v>9357</v>
      </c>
      <c r="B8489">
        <v>0</v>
      </c>
    </row>
    <row r="8490" spans="1:2" x14ac:dyDescent="0.25">
      <c r="A8490" t="s">
        <v>9358</v>
      </c>
      <c r="B8490">
        <v>0</v>
      </c>
    </row>
    <row r="8491" spans="1:2" x14ac:dyDescent="0.25">
      <c r="A8491" t="s">
        <v>9359</v>
      </c>
      <c r="B8491">
        <v>0</v>
      </c>
    </row>
    <row r="8492" spans="1:2" x14ac:dyDescent="0.25">
      <c r="A8492" t="s">
        <v>9360</v>
      </c>
      <c r="B8492">
        <v>0</v>
      </c>
    </row>
    <row r="8493" spans="1:2" x14ac:dyDescent="0.25">
      <c r="A8493" t="s">
        <v>9361</v>
      </c>
      <c r="B8493">
        <v>0</v>
      </c>
    </row>
    <row r="8494" spans="1:2" x14ac:dyDescent="0.25">
      <c r="A8494" t="s">
        <v>9362</v>
      </c>
      <c r="B8494">
        <v>0</v>
      </c>
    </row>
    <row r="8495" spans="1:2" x14ac:dyDescent="0.25">
      <c r="A8495" t="s">
        <v>9363</v>
      </c>
      <c r="B8495">
        <v>0</v>
      </c>
    </row>
    <row r="8496" spans="1:2" x14ac:dyDescent="0.25">
      <c r="A8496" t="s">
        <v>9364</v>
      </c>
      <c r="B8496">
        <v>0</v>
      </c>
    </row>
    <row r="8497" spans="1:2" x14ac:dyDescent="0.25">
      <c r="A8497" t="s">
        <v>9365</v>
      </c>
      <c r="B8497">
        <v>0</v>
      </c>
    </row>
    <row r="8498" spans="1:2" x14ac:dyDescent="0.25">
      <c r="A8498" t="s">
        <v>9366</v>
      </c>
      <c r="B8498">
        <v>0</v>
      </c>
    </row>
    <row r="8499" spans="1:2" x14ac:dyDescent="0.25">
      <c r="A8499" t="s">
        <v>9367</v>
      </c>
      <c r="B8499">
        <v>0</v>
      </c>
    </row>
    <row r="8500" spans="1:2" x14ac:dyDescent="0.25">
      <c r="A8500" t="s">
        <v>9368</v>
      </c>
      <c r="B8500">
        <v>0</v>
      </c>
    </row>
    <row r="8501" spans="1:2" x14ac:dyDescent="0.25">
      <c r="A8501" t="s">
        <v>9369</v>
      </c>
      <c r="B8501">
        <v>0</v>
      </c>
    </row>
    <row r="8502" spans="1:2" x14ac:dyDescent="0.25">
      <c r="A8502" t="s">
        <v>9370</v>
      </c>
      <c r="B8502">
        <v>0</v>
      </c>
    </row>
    <row r="8503" spans="1:2" x14ac:dyDescent="0.25">
      <c r="A8503" t="s">
        <v>9371</v>
      </c>
      <c r="B8503">
        <v>0</v>
      </c>
    </row>
    <row r="8504" spans="1:2" x14ac:dyDescent="0.25">
      <c r="A8504" t="s">
        <v>9372</v>
      </c>
      <c r="B8504">
        <v>0</v>
      </c>
    </row>
    <row r="8505" spans="1:2" x14ac:dyDescent="0.25">
      <c r="A8505" t="s">
        <v>9373</v>
      </c>
      <c r="B8505">
        <v>0</v>
      </c>
    </row>
    <row r="8506" spans="1:2" x14ac:dyDescent="0.25">
      <c r="A8506" t="s">
        <v>9374</v>
      </c>
      <c r="B8506">
        <v>17</v>
      </c>
    </row>
    <row r="8507" spans="1:2" x14ac:dyDescent="0.25">
      <c r="A8507" t="s">
        <v>9375</v>
      </c>
      <c r="B8507">
        <v>35</v>
      </c>
    </row>
    <row r="8508" spans="1:2" x14ac:dyDescent="0.25">
      <c r="A8508" t="s">
        <v>9376</v>
      </c>
      <c r="B8508">
        <v>22</v>
      </c>
    </row>
    <row r="8509" spans="1:2" x14ac:dyDescent="0.25">
      <c r="A8509" t="s">
        <v>9377</v>
      </c>
      <c r="B8509">
        <v>18</v>
      </c>
    </row>
    <row r="8510" spans="1:2" x14ac:dyDescent="0.25">
      <c r="A8510" t="s">
        <v>9378</v>
      </c>
      <c r="B8510">
        <v>0</v>
      </c>
    </row>
    <row r="8511" spans="1:2" x14ac:dyDescent="0.25">
      <c r="A8511" t="s">
        <v>9379</v>
      </c>
      <c r="B8511">
        <v>92</v>
      </c>
    </row>
    <row r="8512" spans="1:2" x14ac:dyDescent="0.25">
      <c r="A8512" t="s">
        <v>9380</v>
      </c>
      <c r="B8512">
        <v>3</v>
      </c>
    </row>
    <row r="8513" spans="1:2" x14ac:dyDescent="0.25">
      <c r="A8513" t="s">
        <v>9381</v>
      </c>
      <c r="B8513">
        <v>4</v>
      </c>
    </row>
    <row r="8514" spans="1:2" x14ac:dyDescent="0.25">
      <c r="A8514" t="s">
        <v>9382</v>
      </c>
      <c r="B8514">
        <v>7</v>
      </c>
    </row>
    <row r="8515" spans="1:2" x14ac:dyDescent="0.25">
      <c r="A8515" t="s">
        <v>9383</v>
      </c>
      <c r="B8515">
        <v>94</v>
      </c>
    </row>
    <row r="8516" spans="1:2" x14ac:dyDescent="0.25">
      <c r="A8516" t="s">
        <v>9384</v>
      </c>
      <c r="B8516">
        <v>64</v>
      </c>
    </row>
    <row r="8517" spans="1:2" x14ac:dyDescent="0.25">
      <c r="A8517" t="s">
        <v>9385</v>
      </c>
      <c r="B8517">
        <v>92</v>
      </c>
    </row>
    <row r="8518" spans="1:2" x14ac:dyDescent="0.25">
      <c r="A8518" t="s">
        <v>9386</v>
      </c>
      <c r="B8518">
        <v>92</v>
      </c>
    </row>
    <row r="8519" spans="1:2" x14ac:dyDescent="0.25">
      <c r="A8519" t="s">
        <v>9387</v>
      </c>
      <c r="B8519">
        <v>1554</v>
      </c>
    </row>
    <row r="8520" spans="1:2" x14ac:dyDescent="0.25">
      <c r="A8520" t="s">
        <v>9388</v>
      </c>
      <c r="B8520">
        <v>1015</v>
      </c>
    </row>
    <row r="8521" spans="1:2" x14ac:dyDescent="0.25">
      <c r="A8521" t="s">
        <v>9389</v>
      </c>
      <c r="B8521">
        <v>29</v>
      </c>
    </row>
    <row r="8522" spans="1:2" x14ac:dyDescent="0.25">
      <c r="A8522" t="s">
        <v>9390</v>
      </c>
      <c r="B8522">
        <v>28</v>
      </c>
    </row>
    <row r="8523" spans="1:2" x14ac:dyDescent="0.25">
      <c r="A8523" t="s">
        <v>11103</v>
      </c>
      <c r="B8523">
        <v>-999</v>
      </c>
    </row>
    <row r="8524" spans="1:2" x14ac:dyDescent="0.25">
      <c r="A8524" t="s">
        <v>11104</v>
      </c>
      <c r="B8524">
        <v>-999</v>
      </c>
    </row>
    <row r="8525" spans="1:2" x14ac:dyDescent="0.25">
      <c r="A8525" t="s">
        <v>9391</v>
      </c>
      <c r="B8525">
        <v>11</v>
      </c>
    </row>
    <row r="8526" spans="1:2" x14ac:dyDescent="0.25">
      <c r="A8526" t="s">
        <v>9392</v>
      </c>
      <c r="B8526">
        <v>6</v>
      </c>
    </row>
    <row r="8527" spans="1:2" x14ac:dyDescent="0.25">
      <c r="A8527" t="s">
        <v>9393</v>
      </c>
      <c r="B8527">
        <v>4</v>
      </c>
    </row>
    <row r="8528" spans="1:2" x14ac:dyDescent="0.25">
      <c r="A8528" t="s">
        <v>9394</v>
      </c>
      <c r="B8528">
        <v>0</v>
      </c>
    </row>
    <row r="8529" spans="1:2" x14ac:dyDescent="0.25">
      <c r="A8529" t="s">
        <v>9395</v>
      </c>
      <c r="B8529">
        <v>11</v>
      </c>
    </row>
    <row r="8530" spans="1:2" x14ac:dyDescent="0.25">
      <c r="A8530" t="s">
        <v>9396</v>
      </c>
      <c r="B8530">
        <v>22791</v>
      </c>
    </row>
    <row r="8531" spans="1:2" x14ac:dyDescent="0.25">
      <c r="A8531" t="s">
        <v>9397</v>
      </c>
      <c r="B8531">
        <v>80</v>
      </c>
    </row>
    <row r="8532" spans="1:2" x14ac:dyDescent="0.25">
      <c r="A8532" t="s">
        <v>9398</v>
      </c>
      <c r="B8532">
        <v>11</v>
      </c>
    </row>
    <row r="8533" spans="1:2" x14ac:dyDescent="0.25">
      <c r="A8533" t="s">
        <v>9399</v>
      </c>
      <c r="B8533">
        <v>47</v>
      </c>
    </row>
    <row r="8534" spans="1:2" x14ac:dyDescent="0.25">
      <c r="A8534" t="s">
        <v>9400</v>
      </c>
      <c r="B8534">
        <v>47</v>
      </c>
    </row>
    <row r="8535" spans="1:2" x14ac:dyDescent="0.25">
      <c r="A8535" t="s">
        <v>9401</v>
      </c>
      <c r="B8535">
        <v>-999</v>
      </c>
    </row>
    <row r="8536" spans="1:2" x14ac:dyDescent="0.25">
      <c r="A8536" t="s">
        <v>9402</v>
      </c>
      <c r="B8536">
        <v>42</v>
      </c>
    </row>
    <row r="8537" spans="1:2" x14ac:dyDescent="0.25">
      <c r="A8537" t="s">
        <v>9403</v>
      </c>
      <c r="B8537">
        <v>198</v>
      </c>
    </row>
    <row r="8538" spans="1:2" x14ac:dyDescent="0.25">
      <c r="A8538" t="s">
        <v>9404</v>
      </c>
      <c r="B8538">
        <v>2</v>
      </c>
    </row>
    <row r="8539" spans="1:2" x14ac:dyDescent="0.25">
      <c r="A8539" t="s">
        <v>9405</v>
      </c>
      <c r="B8539">
        <v>1230</v>
      </c>
    </row>
    <row r="8540" spans="1:2" x14ac:dyDescent="0.25">
      <c r="A8540" t="s">
        <v>9406</v>
      </c>
      <c r="B8540">
        <v>849</v>
      </c>
    </row>
    <row r="8541" spans="1:2" x14ac:dyDescent="0.25">
      <c r="A8541" t="s">
        <v>9407</v>
      </c>
      <c r="B8541">
        <v>14</v>
      </c>
    </row>
    <row r="8542" spans="1:2" x14ac:dyDescent="0.25">
      <c r="A8542" t="s">
        <v>9408</v>
      </c>
      <c r="B8542">
        <v>3</v>
      </c>
    </row>
    <row r="8543" spans="1:2" x14ac:dyDescent="0.25">
      <c r="A8543" t="s">
        <v>9409</v>
      </c>
      <c r="B8543">
        <v>16</v>
      </c>
    </row>
    <row r="8544" spans="1:2" x14ac:dyDescent="0.25">
      <c r="A8544" t="s">
        <v>9410</v>
      </c>
      <c r="B8544">
        <v>103</v>
      </c>
    </row>
    <row r="8545" spans="1:2" x14ac:dyDescent="0.25">
      <c r="A8545" t="s">
        <v>9411</v>
      </c>
      <c r="B8545">
        <v>53</v>
      </c>
    </row>
    <row r="8546" spans="1:2" x14ac:dyDescent="0.25">
      <c r="A8546" t="s">
        <v>9412</v>
      </c>
      <c r="B8546">
        <v>6</v>
      </c>
    </row>
    <row r="8547" spans="1:2" x14ac:dyDescent="0.25">
      <c r="A8547" t="s">
        <v>9413</v>
      </c>
      <c r="B8547">
        <v>39</v>
      </c>
    </row>
    <row r="8548" spans="1:2" x14ac:dyDescent="0.25">
      <c r="A8548" t="s">
        <v>9414</v>
      </c>
      <c r="B8548">
        <v>39</v>
      </c>
    </row>
    <row r="8549" spans="1:2" x14ac:dyDescent="0.25">
      <c r="A8549" t="s">
        <v>9415</v>
      </c>
      <c r="B8549">
        <v>39</v>
      </c>
    </row>
    <row r="8550" spans="1:2" x14ac:dyDescent="0.25">
      <c r="A8550" t="s">
        <v>9416</v>
      </c>
      <c r="B8550">
        <v>8</v>
      </c>
    </row>
    <row r="8551" spans="1:2" x14ac:dyDescent="0.25">
      <c r="A8551" t="s">
        <v>9417</v>
      </c>
      <c r="B8551">
        <v>46</v>
      </c>
    </row>
    <row r="8552" spans="1:2" x14ac:dyDescent="0.25">
      <c r="A8552" t="s">
        <v>9418</v>
      </c>
      <c r="B8552">
        <v>5</v>
      </c>
    </row>
    <row r="8553" spans="1:2" x14ac:dyDescent="0.25">
      <c r="A8553" t="s">
        <v>9419</v>
      </c>
      <c r="B8553">
        <v>63</v>
      </c>
    </row>
    <row r="8554" spans="1:2" x14ac:dyDescent="0.25">
      <c r="A8554" t="s">
        <v>9420</v>
      </c>
      <c r="B8554">
        <v>25</v>
      </c>
    </row>
    <row r="8555" spans="1:2" x14ac:dyDescent="0.25">
      <c r="A8555" t="s">
        <v>9421</v>
      </c>
      <c r="B8555">
        <v>0</v>
      </c>
    </row>
    <row r="8556" spans="1:2" x14ac:dyDescent="0.25">
      <c r="A8556" t="s">
        <v>9422</v>
      </c>
      <c r="B8556">
        <v>0</v>
      </c>
    </row>
    <row r="8557" spans="1:2" x14ac:dyDescent="0.25">
      <c r="A8557" t="s">
        <v>9423</v>
      </c>
      <c r="B8557">
        <v>139</v>
      </c>
    </row>
    <row r="8558" spans="1:2" x14ac:dyDescent="0.25">
      <c r="A8558" t="s">
        <v>9424</v>
      </c>
      <c r="B8558">
        <v>11</v>
      </c>
    </row>
    <row r="8559" spans="1:2" x14ac:dyDescent="0.25">
      <c r="A8559" t="s">
        <v>9425</v>
      </c>
      <c r="B8559">
        <v>23</v>
      </c>
    </row>
    <row r="8560" spans="1:2" x14ac:dyDescent="0.25">
      <c r="A8560" t="s">
        <v>9426</v>
      </c>
      <c r="B8560">
        <v>13</v>
      </c>
    </row>
    <row r="8561" spans="1:2" x14ac:dyDescent="0.25">
      <c r="A8561" t="s">
        <v>9427</v>
      </c>
      <c r="B8561">
        <v>31</v>
      </c>
    </row>
    <row r="8562" spans="1:2" x14ac:dyDescent="0.25">
      <c r="A8562" t="s">
        <v>9428</v>
      </c>
      <c r="B8562">
        <v>3</v>
      </c>
    </row>
    <row r="8563" spans="1:2" x14ac:dyDescent="0.25">
      <c r="A8563" t="s">
        <v>9429</v>
      </c>
      <c r="B8563">
        <v>36</v>
      </c>
    </row>
    <row r="8564" spans="1:2" x14ac:dyDescent="0.25">
      <c r="A8564" t="s">
        <v>9430</v>
      </c>
      <c r="B8564">
        <v>36</v>
      </c>
    </row>
    <row r="8565" spans="1:2" x14ac:dyDescent="0.25">
      <c r="A8565" t="s">
        <v>9431</v>
      </c>
      <c r="B8565">
        <v>-999</v>
      </c>
    </row>
    <row r="8566" spans="1:2" x14ac:dyDescent="0.25">
      <c r="A8566" t="s">
        <v>9432</v>
      </c>
      <c r="B8566">
        <v>-999</v>
      </c>
    </row>
    <row r="8567" spans="1:2" x14ac:dyDescent="0.25">
      <c r="A8567" t="s">
        <v>9433</v>
      </c>
      <c r="B8567">
        <v>-999</v>
      </c>
    </row>
    <row r="8568" spans="1:2" x14ac:dyDescent="0.25">
      <c r="A8568" t="s">
        <v>9434</v>
      </c>
      <c r="B8568">
        <v>-999</v>
      </c>
    </row>
    <row r="8569" spans="1:2" x14ac:dyDescent="0.25">
      <c r="A8569" t="s">
        <v>9435</v>
      </c>
      <c r="B8569">
        <v>-999</v>
      </c>
    </row>
    <row r="8570" spans="1:2" x14ac:dyDescent="0.25">
      <c r="A8570" t="s">
        <v>9436</v>
      </c>
      <c r="B8570">
        <v>-999</v>
      </c>
    </row>
    <row r="8571" spans="1:2" x14ac:dyDescent="0.25">
      <c r="A8571" t="s">
        <v>9437</v>
      </c>
      <c r="B8571">
        <v>-999</v>
      </c>
    </row>
    <row r="8572" spans="1:2" x14ac:dyDescent="0.25">
      <c r="A8572" t="s">
        <v>9438</v>
      </c>
      <c r="B8572">
        <v>-999</v>
      </c>
    </row>
    <row r="8573" spans="1:2" x14ac:dyDescent="0.25">
      <c r="A8573" t="s">
        <v>9439</v>
      </c>
      <c r="B8573">
        <v>-999</v>
      </c>
    </row>
    <row r="8574" spans="1:2" x14ac:dyDescent="0.25">
      <c r="A8574" t="s">
        <v>9440</v>
      </c>
      <c r="B8574">
        <v>-999</v>
      </c>
    </row>
    <row r="8575" spans="1:2" x14ac:dyDescent="0.25">
      <c r="A8575" t="s">
        <v>9441</v>
      </c>
      <c r="B8575">
        <v>-999</v>
      </c>
    </row>
    <row r="8576" spans="1:2" x14ac:dyDescent="0.25">
      <c r="A8576" t="s">
        <v>9442</v>
      </c>
      <c r="B8576">
        <v>-999</v>
      </c>
    </row>
    <row r="8577" spans="1:2" x14ac:dyDescent="0.25">
      <c r="A8577" t="s">
        <v>9443</v>
      </c>
      <c r="B8577">
        <v>-999</v>
      </c>
    </row>
    <row r="8578" spans="1:2" x14ac:dyDescent="0.25">
      <c r="A8578" t="s">
        <v>9444</v>
      </c>
      <c r="B8578">
        <v>-999</v>
      </c>
    </row>
    <row r="8579" spans="1:2" x14ac:dyDescent="0.25">
      <c r="A8579" t="s">
        <v>9445</v>
      </c>
      <c r="B8579">
        <v>-999</v>
      </c>
    </row>
    <row r="8580" spans="1:2" x14ac:dyDescent="0.25">
      <c r="A8580" t="s">
        <v>9446</v>
      </c>
      <c r="B8580">
        <v>-999</v>
      </c>
    </row>
    <row r="8581" spans="1:2" x14ac:dyDescent="0.25">
      <c r="A8581" t="s">
        <v>9447</v>
      </c>
      <c r="B8581">
        <v>-999</v>
      </c>
    </row>
    <row r="8582" spans="1:2" x14ac:dyDescent="0.25">
      <c r="A8582" t="s">
        <v>9448</v>
      </c>
      <c r="B8582">
        <v>-999</v>
      </c>
    </row>
    <row r="8583" spans="1:2" x14ac:dyDescent="0.25">
      <c r="A8583" t="s">
        <v>9449</v>
      </c>
      <c r="B8583">
        <v>-999</v>
      </c>
    </row>
    <row r="8584" spans="1:2" x14ac:dyDescent="0.25">
      <c r="A8584" t="s">
        <v>9450</v>
      </c>
      <c r="B8584">
        <v>-999</v>
      </c>
    </row>
    <row r="8585" spans="1:2" x14ac:dyDescent="0.25">
      <c r="A8585" t="s">
        <v>9451</v>
      </c>
      <c r="B8585">
        <v>-999</v>
      </c>
    </row>
    <row r="8586" spans="1:2" x14ac:dyDescent="0.25">
      <c r="A8586" t="s">
        <v>9452</v>
      </c>
      <c r="B8586">
        <v>-999</v>
      </c>
    </row>
    <row r="8587" spans="1:2" x14ac:dyDescent="0.25">
      <c r="A8587" t="s">
        <v>9453</v>
      </c>
      <c r="B8587">
        <v>-999</v>
      </c>
    </row>
    <row r="8588" spans="1:2" x14ac:dyDescent="0.25">
      <c r="A8588" t="s">
        <v>9454</v>
      </c>
      <c r="B8588">
        <v>-999</v>
      </c>
    </row>
    <row r="8589" spans="1:2" x14ac:dyDescent="0.25">
      <c r="A8589" t="s">
        <v>9455</v>
      </c>
      <c r="B8589">
        <v>-999</v>
      </c>
    </row>
    <row r="8590" spans="1:2" x14ac:dyDescent="0.25">
      <c r="A8590" t="s">
        <v>9456</v>
      </c>
      <c r="B8590">
        <v>-999</v>
      </c>
    </row>
    <row r="8591" spans="1:2" x14ac:dyDescent="0.25">
      <c r="A8591" t="s">
        <v>9457</v>
      </c>
      <c r="B8591">
        <v>-999</v>
      </c>
    </row>
    <row r="8592" spans="1:2" x14ac:dyDescent="0.25">
      <c r="A8592" t="s">
        <v>9458</v>
      </c>
      <c r="B8592">
        <v>-999</v>
      </c>
    </row>
    <row r="8593" spans="1:2" x14ac:dyDescent="0.25">
      <c r="A8593" t="s">
        <v>9459</v>
      </c>
      <c r="B8593">
        <v>-999</v>
      </c>
    </row>
    <row r="8594" spans="1:2" x14ac:dyDescent="0.25">
      <c r="A8594" t="s">
        <v>9460</v>
      </c>
      <c r="B8594">
        <v>-999</v>
      </c>
    </row>
    <row r="8595" spans="1:2" x14ac:dyDescent="0.25">
      <c r="A8595" t="s">
        <v>9461</v>
      </c>
      <c r="B8595">
        <v>-999</v>
      </c>
    </row>
    <row r="8596" spans="1:2" x14ac:dyDescent="0.25">
      <c r="A8596" t="s">
        <v>9462</v>
      </c>
      <c r="B8596">
        <v>-999</v>
      </c>
    </row>
    <row r="8597" spans="1:2" x14ac:dyDescent="0.25">
      <c r="A8597" t="s">
        <v>9463</v>
      </c>
      <c r="B8597">
        <v>-999</v>
      </c>
    </row>
    <row r="8598" spans="1:2" x14ac:dyDescent="0.25">
      <c r="A8598" t="s">
        <v>11105</v>
      </c>
      <c r="B8598">
        <v>-999</v>
      </c>
    </row>
    <row r="8599" spans="1:2" x14ac:dyDescent="0.25">
      <c r="A8599" t="s">
        <v>9464</v>
      </c>
      <c r="B8599">
        <v>4792</v>
      </c>
    </row>
    <row r="8600" spans="1:2" x14ac:dyDescent="0.25">
      <c r="A8600" t="s">
        <v>9465</v>
      </c>
      <c r="B8600">
        <v>3290</v>
      </c>
    </row>
    <row r="8601" spans="1:2" x14ac:dyDescent="0.25">
      <c r="A8601" t="s">
        <v>9466</v>
      </c>
      <c r="B8601">
        <v>4791</v>
      </c>
    </row>
    <row r="8602" spans="1:2" x14ac:dyDescent="0.25">
      <c r="A8602" t="s">
        <v>9467</v>
      </c>
      <c r="B8602">
        <v>99</v>
      </c>
    </row>
    <row r="8603" spans="1:2" x14ac:dyDescent="0.25">
      <c r="A8603" t="s">
        <v>9468</v>
      </c>
      <c r="B8603">
        <v>119</v>
      </c>
    </row>
    <row r="8604" spans="1:2" x14ac:dyDescent="0.25">
      <c r="A8604" t="s">
        <v>9469</v>
      </c>
      <c r="B8604">
        <v>234</v>
      </c>
    </row>
    <row r="8605" spans="1:2" x14ac:dyDescent="0.25">
      <c r="A8605" t="s">
        <v>9470</v>
      </c>
      <c r="B8605">
        <v>0</v>
      </c>
    </row>
    <row r="8606" spans="1:2" x14ac:dyDescent="0.25">
      <c r="A8606" t="s">
        <v>9471</v>
      </c>
      <c r="B8606">
        <v>526</v>
      </c>
    </row>
    <row r="8607" spans="1:2" x14ac:dyDescent="0.25">
      <c r="A8607" t="s">
        <v>9472</v>
      </c>
      <c r="B8607">
        <v>761</v>
      </c>
    </row>
    <row r="8608" spans="1:2" x14ac:dyDescent="0.25">
      <c r="A8608" t="s">
        <v>9473</v>
      </c>
      <c r="B8608">
        <v>172</v>
      </c>
    </row>
    <row r="8609" spans="1:2" x14ac:dyDescent="0.25">
      <c r="A8609" t="s">
        <v>9474</v>
      </c>
      <c r="B8609">
        <v>2114</v>
      </c>
    </row>
    <row r="8610" spans="1:2" x14ac:dyDescent="0.25">
      <c r="A8610" t="s">
        <v>9475</v>
      </c>
      <c r="B8610">
        <v>91</v>
      </c>
    </row>
    <row r="8611" spans="1:2" x14ac:dyDescent="0.25">
      <c r="A8611" t="s">
        <v>9476</v>
      </c>
      <c r="B8611">
        <v>0</v>
      </c>
    </row>
    <row r="8612" spans="1:2" x14ac:dyDescent="0.25">
      <c r="A8612" t="s">
        <v>9477</v>
      </c>
      <c r="B8612">
        <v>95</v>
      </c>
    </row>
    <row r="8613" spans="1:2" x14ac:dyDescent="0.25">
      <c r="A8613" t="s">
        <v>9478</v>
      </c>
      <c r="B8613">
        <v>1</v>
      </c>
    </row>
    <row r="8614" spans="1:2" x14ac:dyDescent="0.25">
      <c r="A8614" t="s">
        <v>9479</v>
      </c>
      <c r="B8614">
        <v>0</v>
      </c>
    </row>
    <row r="8615" spans="1:2" x14ac:dyDescent="0.25">
      <c r="A8615" t="s">
        <v>9480</v>
      </c>
      <c r="B8615">
        <v>0</v>
      </c>
    </row>
    <row r="8616" spans="1:2" x14ac:dyDescent="0.25">
      <c r="A8616" t="s">
        <v>9481</v>
      </c>
      <c r="B8616">
        <v>0</v>
      </c>
    </row>
    <row r="8617" spans="1:2" x14ac:dyDescent="0.25">
      <c r="A8617" t="s">
        <v>9482</v>
      </c>
      <c r="B8617">
        <v>233</v>
      </c>
    </row>
    <row r="8618" spans="1:2" x14ac:dyDescent="0.25">
      <c r="A8618" t="s">
        <v>9483</v>
      </c>
      <c r="B8618">
        <v>18</v>
      </c>
    </row>
    <row r="8619" spans="1:2" x14ac:dyDescent="0.25">
      <c r="A8619" t="s">
        <v>9484</v>
      </c>
      <c r="B8619">
        <v>329</v>
      </c>
    </row>
    <row r="8620" spans="1:2" x14ac:dyDescent="0.25">
      <c r="A8620" t="s">
        <v>9485</v>
      </c>
      <c r="B8620">
        <v>4792</v>
      </c>
    </row>
    <row r="8621" spans="1:2" x14ac:dyDescent="0.25">
      <c r="A8621" t="s">
        <v>9486</v>
      </c>
      <c r="B8621">
        <v>376</v>
      </c>
    </row>
    <row r="8622" spans="1:2" x14ac:dyDescent="0.25">
      <c r="A8622" t="s">
        <v>9487</v>
      </c>
      <c r="B8622">
        <v>139</v>
      </c>
    </row>
    <row r="8623" spans="1:2" x14ac:dyDescent="0.25">
      <c r="A8623" t="s">
        <v>9488</v>
      </c>
      <c r="B8623">
        <v>3195</v>
      </c>
    </row>
    <row r="8624" spans="1:2" x14ac:dyDescent="0.25">
      <c r="A8624" t="s">
        <v>9489</v>
      </c>
      <c r="B8624">
        <v>269</v>
      </c>
    </row>
    <row r="8625" spans="1:2" x14ac:dyDescent="0.25">
      <c r="A8625" t="s">
        <v>9490</v>
      </c>
      <c r="B8625">
        <v>2121</v>
      </c>
    </row>
    <row r="8626" spans="1:2" x14ac:dyDescent="0.25">
      <c r="A8626" t="s">
        <v>9491</v>
      </c>
      <c r="B8626">
        <v>805</v>
      </c>
    </row>
    <row r="8627" spans="1:2" x14ac:dyDescent="0.25">
      <c r="A8627" t="s">
        <v>9492</v>
      </c>
      <c r="B8627">
        <v>3195</v>
      </c>
    </row>
    <row r="8628" spans="1:2" x14ac:dyDescent="0.25">
      <c r="A8628" t="s">
        <v>9493</v>
      </c>
      <c r="B8628">
        <v>623</v>
      </c>
    </row>
    <row r="8629" spans="1:2" x14ac:dyDescent="0.25">
      <c r="A8629" t="s">
        <v>9494</v>
      </c>
      <c r="B8629">
        <v>605</v>
      </c>
    </row>
    <row r="8630" spans="1:2" x14ac:dyDescent="0.25">
      <c r="A8630" t="s">
        <v>9495</v>
      </c>
      <c r="B8630">
        <v>3128</v>
      </c>
    </row>
    <row r="8631" spans="1:2" x14ac:dyDescent="0.25">
      <c r="A8631" t="s">
        <v>9496</v>
      </c>
      <c r="B8631">
        <v>0</v>
      </c>
    </row>
    <row r="8632" spans="1:2" x14ac:dyDescent="0.25">
      <c r="A8632" t="s">
        <v>9497</v>
      </c>
      <c r="B8632">
        <v>3195</v>
      </c>
    </row>
    <row r="8633" spans="1:2" x14ac:dyDescent="0.25">
      <c r="A8633" t="s">
        <v>9498</v>
      </c>
      <c r="B8633">
        <v>0</v>
      </c>
    </row>
    <row r="8634" spans="1:2" x14ac:dyDescent="0.25">
      <c r="A8634" t="s">
        <v>9499</v>
      </c>
      <c r="B8634">
        <v>289</v>
      </c>
    </row>
    <row r="8635" spans="1:2" x14ac:dyDescent="0.25">
      <c r="A8635" t="s">
        <v>9500</v>
      </c>
      <c r="B8635">
        <v>94</v>
      </c>
    </row>
    <row r="8636" spans="1:2" x14ac:dyDescent="0.25">
      <c r="A8636" t="s">
        <v>9501</v>
      </c>
      <c r="B8636">
        <v>3050</v>
      </c>
    </row>
    <row r="8637" spans="1:2" x14ac:dyDescent="0.25">
      <c r="A8637" t="s">
        <v>9502</v>
      </c>
      <c r="B8637">
        <v>117</v>
      </c>
    </row>
    <row r="8638" spans="1:2" x14ac:dyDescent="0.25">
      <c r="A8638" t="s">
        <v>9503</v>
      </c>
      <c r="B8638">
        <v>12</v>
      </c>
    </row>
    <row r="8639" spans="1:2" x14ac:dyDescent="0.25">
      <c r="A8639" t="s">
        <v>9504</v>
      </c>
      <c r="B8639">
        <v>74</v>
      </c>
    </row>
    <row r="8640" spans="1:2" x14ac:dyDescent="0.25">
      <c r="A8640" t="s">
        <v>9505</v>
      </c>
      <c r="B8640">
        <v>31</v>
      </c>
    </row>
    <row r="8641" spans="1:2" x14ac:dyDescent="0.25">
      <c r="A8641" t="s">
        <v>9506</v>
      </c>
      <c r="B8641">
        <v>117</v>
      </c>
    </row>
    <row r="8642" spans="1:2" x14ac:dyDescent="0.25">
      <c r="A8642" t="s">
        <v>9507</v>
      </c>
      <c r="B8642">
        <v>756</v>
      </c>
    </row>
    <row r="8643" spans="1:2" x14ac:dyDescent="0.25">
      <c r="A8643" t="s">
        <v>9508</v>
      </c>
      <c r="B8643">
        <v>30</v>
      </c>
    </row>
    <row r="8644" spans="1:2" x14ac:dyDescent="0.25">
      <c r="A8644" t="s">
        <v>11106</v>
      </c>
      <c r="B8644">
        <v>-999</v>
      </c>
    </row>
    <row r="8645" spans="1:2" x14ac:dyDescent="0.25">
      <c r="A8645" t="s">
        <v>9509</v>
      </c>
      <c r="B8645">
        <v>2056</v>
      </c>
    </row>
    <row r="8646" spans="1:2" x14ac:dyDescent="0.25">
      <c r="A8646" t="s">
        <v>9510</v>
      </c>
      <c r="B8646">
        <v>249</v>
      </c>
    </row>
    <row r="8647" spans="1:2" x14ac:dyDescent="0.25">
      <c r="A8647" t="s">
        <v>9511</v>
      </c>
      <c r="B8647">
        <v>1449</v>
      </c>
    </row>
    <row r="8648" spans="1:2" x14ac:dyDescent="0.25">
      <c r="A8648" t="s">
        <v>9512</v>
      </c>
      <c r="B8648">
        <v>222</v>
      </c>
    </row>
    <row r="8649" spans="1:2" x14ac:dyDescent="0.25">
      <c r="A8649" t="s">
        <v>9513</v>
      </c>
      <c r="B8649">
        <v>136</v>
      </c>
    </row>
    <row r="8650" spans="1:2" x14ac:dyDescent="0.25">
      <c r="A8650" t="s">
        <v>9514</v>
      </c>
      <c r="B8650">
        <v>2056</v>
      </c>
    </row>
    <row r="8651" spans="1:2" x14ac:dyDescent="0.25">
      <c r="A8651" t="s">
        <v>9515</v>
      </c>
      <c r="B8651">
        <v>243</v>
      </c>
    </row>
    <row r="8652" spans="1:2" x14ac:dyDescent="0.25">
      <c r="A8652" t="s">
        <v>9516</v>
      </c>
      <c r="B8652">
        <v>1397</v>
      </c>
    </row>
    <row r="8653" spans="1:2" x14ac:dyDescent="0.25">
      <c r="A8653" t="s">
        <v>9517</v>
      </c>
      <c r="B8653">
        <v>200</v>
      </c>
    </row>
    <row r="8654" spans="1:2" x14ac:dyDescent="0.25">
      <c r="A8654" t="s">
        <v>9518</v>
      </c>
      <c r="B8654">
        <v>113</v>
      </c>
    </row>
    <row r="8655" spans="1:2" x14ac:dyDescent="0.25">
      <c r="A8655" t="s">
        <v>9519</v>
      </c>
      <c r="B8655">
        <v>1953</v>
      </c>
    </row>
    <row r="8656" spans="1:2" x14ac:dyDescent="0.25">
      <c r="A8656" t="s">
        <v>9520</v>
      </c>
      <c r="B8656">
        <v>31</v>
      </c>
    </row>
    <row r="8657" spans="1:2" x14ac:dyDescent="0.25">
      <c r="A8657" t="s">
        <v>9521</v>
      </c>
      <c r="B8657">
        <v>684</v>
      </c>
    </row>
    <row r="8658" spans="1:2" x14ac:dyDescent="0.25">
      <c r="A8658" t="s">
        <v>9522</v>
      </c>
      <c r="B8658">
        <v>528</v>
      </c>
    </row>
    <row r="8659" spans="1:2" x14ac:dyDescent="0.25">
      <c r="A8659" t="s">
        <v>9523</v>
      </c>
      <c r="B8659">
        <v>160</v>
      </c>
    </row>
    <row r="8660" spans="1:2" x14ac:dyDescent="0.25">
      <c r="A8660" t="s">
        <v>9524</v>
      </c>
      <c r="B8660">
        <v>22</v>
      </c>
    </row>
    <row r="8661" spans="1:2" x14ac:dyDescent="0.25">
      <c r="A8661" t="s">
        <v>9525</v>
      </c>
      <c r="B8661">
        <v>7</v>
      </c>
    </row>
    <row r="8662" spans="1:2" x14ac:dyDescent="0.25">
      <c r="A8662" t="s">
        <v>9526</v>
      </c>
      <c r="B8662">
        <v>5</v>
      </c>
    </row>
    <row r="8663" spans="1:2" x14ac:dyDescent="0.25">
      <c r="A8663" t="s">
        <v>9527</v>
      </c>
      <c r="B8663">
        <v>11</v>
      </c>
    </row>
    <row r="8664" spans="1:2" x14ac:dyDescent="0.25">
      <c r="A8664" t="s">
        <v>9528</v>
      </c>
      <c r="B8664">
        <v>2</v>
      </c>
    </row>
    <row r="8665" spans="1:2" x14ac:dyDescent="0.25">
      <c r="A8665" t="s">
        <v>9529</v>
      </c>
      <c r="B8665">
        <v>47</v>
      </c>
    </row>
    <row r="8666" spans="1:2" x14ac:dyDescent="0.25">
      <c r="A8666" t="s">
        <v>9530</v>
      </c>
      <c r="B8666">
        <v>4</v>
      </c>
    </row>
    <row r="8667" spans="1:2" x14ac:dyDescent="0.25">
      <c r="A8667" t="s">
        <v>9531</v>
      </c>
      <c r="B8667">
        <v>4</v>
      </c>
    </row>
    <row r="8668" spans="1:2" x14ac:dyDescent="0.25">
      <c r="A8668" t="s">
        <v>9532</v>
      </c>
      <c r="B8668">
        <v>3</v>
      </c>
    </row>
    <row r="8669" spans="1:2" x14ac:dyDescent="0.25">
      <c r="A8669" t="s">
        <v>9533</v>
      </c>
      <c r="B8669">
        <v>7</v>
      </c>
    </row>
    <row r="8670" spans="1:2" x14ac:dyDescent="0.25">
      <c r="A8670" t="s">
        <v>9534</v>
      </c>
      <c r="B8670">
        <v>0</v>
      </c>
    </row>
    <row r="8671" spans="1:2" x14ac:dyDescent="0.25">
      <c r="A8671" t="s">
        <v>9535</v>
      </c>
      <c r="B8671">
        <v>18</v>
      </c>
    </row>
    <row r="8672" spans="1:2" x14ac:dyDescent="0.25">
      <c r="A8672" t="s">
        <v>9536</v>
      </c>
      <c r="B8672">
        <v>1</v>
      </c>
    </row>
    <row r="8673" spans="1:2" x14ac:dyDescent="0.25">
      <c r="A8673" t="s">
        <v>9537</v>
      </c>
      <c r="B8673">
        <v>1</v>
      </c>
    </row>
    <row r="8674" spans="1:2" x14ac:dyDescent="0.25">
      <c r="A8674" t="s">
        <v>9538</v>
      </c>
      <c r="B8674">
        <v>1</v>
      </c>
    </row>
    <row r="8675" spans="1:2" x14ac:dyDescent="0.25">
      <c r="A8675" t="s">
        <v>9539</v>
      </c>
      <c r="B8675">
        <v>6</v>
      </c>
    </row>
    <row r="8676" spans="1:2" x14ac:dyDescent="0.25">
      <c r="A8676" t="s">
        <v>9540</v>
      </c>
      <c r="B8676">
        <v>0</v>
      </c>
    </row>
    <row r="8677" spans="1:2" x14ac:dyDescent="0.25">
      <c r="A8677" t="s">
        <v>9541</v>
      </c>
      <c r="B8677">
        <v>9</v>
      </c>
    </row>
    <row r="8678" spans="1:2" x14ac:dyDescent="0.25">
      <c r="A8678" t="s">
        <v>9542</v>
      </c>
      <c r="B8678">
        <v>7</v>
      </c>
    </row>
    <row r="8679" spans="1:2" x14ac:dyDescent="0.25">
      <c r="A8679" t="s">
        <v>9543</v>
      </c>
      <c r="B8679">
        <v>9</v>
      </c>
    </row>
    <row r="8680" spans="1:2" x14ac:dyDescent="0.25">
      <c r="A8680" t="s">
        <v>9544</v>
      </c>
      <c r="B8680">
        <v>19</v>
      </c>
    </row>
    <row r="8681" spans="1:2" x14ac:dyDescent="0.25">
      <c r="A8681" t="s">
        <v>9545</v>
      </c>
      <c r="B8681">
        <v>14</v>
      </c>
    </row>
    <row r="8682" spans="1:2" x14ac:dyDescent="0.25">
      <c r="A8682" t="s">
        <v>9546</v>
      </c>
      <c r="B8682">
        <v>0</v>
      </c>
    </row>
    <row r="8683" spans="1:2" x14ac:dyDescent="0.25">
      <c r="A8683" t="s">
        <v>9547</v>
      </c>
      <c r="B8683">
        <v>49</v>
      </c>
    </row>
    <row r="8684" spans="1:2" x14ac:dyDescent="0.25">
      <c r="A8684" t="s">
        <v>9548</v>
      </c>
      <c r="B8684">
        <v>0</v>
      </c>
    </row>
    <row r="8685" spans="1:2" x14ac:dyDescent="0.25">
      <c r="A8685" t="s">
        <v>9549</v>
      </c>
      <c r="B8685">
        <v>0</v>
      </c>
    </row>
    <row r="8686" spans="1:2" x14ac:dyDescent="0.25">
      <c r="A8686" t="s">
        <v>9550</v>
      </c>
      <c r="B8686">
        <v>0</v>
      </c>
    </row>
    <row r="8687" spans="1:2" x14ac:dyDescent="0.25">
      <c r="A8687" t="s">
        <v>9551</v>
      </c>
      <c r="B8687">
        <v>0</v>
      </c>
    </row>
    <row r="8688" spans="1:2" x14ac:dyDescent="0.25">
      <c r="A8688" t="s">
        <v>9552</v>
      </c>
      <c r="B8688">
        <v>0</v>
      </c>
    </row>
    <row r="8689" spans="1:2" x14ac:dyDescent="0.25">
      <c r="A8689" t="s">
        <v>9553</v>
      </c>
      <c r="B8689">
        <v>0</v>
      </c>
    </row>
    <row r="8690" spans="1:2" x14ac:dyDescent="0.25">
      <c r="A8690" t="s">
        <v>9554</v>
      </c>
      <c r="B8690">
        <v>0</v>
      </c>
    </row>
    <row r="8691" spans="1:2" x14ac:dyDescent="0.25">
      <c r="A8691" t="s">
        <v>9555</v>
      </c>
      <c r="B8691">
        <v>0</v>
      </c>
    </row>
    <row r="8692" spans="1:2" x14ac:dyDescent="0.25">
      <c r="A8692" t="s">
        <v>9556</v>
      </c>
      <c r="B8692">
        <v>0</v>
      </c>
    </row>
    <row r="8693" spans="1:2" x14ac:dyDescent="0.25">
      <c r="A8693" t="s">
        <v>9557</v>
      </c>
      <c r="B8693">
        <v>0</v>
      </c>
    </row>
    <row r="8694" spans="1:2" x14ac:dyDescent="0.25">
      <c r="A8694" t="s">
        <v>9558</v>
      </c>
      <c r="B8694">
        <v>0</v>
      </c>
    </row>
    <row r="8695" spans="1:2" x14ac:dyDescent="0.25">
      <c r="A8695" t="s">
        <v>9559</v>
      </c>
      <c r="B8695">
        <v>0</v>
      </c>
    </row>
    <row r="8696" spans="1:2" x14ac:dyDescent="0.25">
      <c r="A8696" t="s">
        <v>9560</v>
      </c>
      <c r="B8696">
        <v>0</v>
      </c>
    </row>
    <row r="8697" spans="1:2" x14ac:dyDescent="0.25">
      <c r="A8697" t="s">
        <v>9561</v>
      </c>
      <c r="B8697">
        <v>0</v>
      </c>
    </row>
    <row r="8698" spans="1:2" x14ac:dyDescent="0.25">
      <c r="A8698" t="s">
        <v>9562</v>
      </c>
      <c r="B8698">
        <v>0</v>
      </c>
    </row>
    <row r="8699" spans="1:2" x14ac:dyDescent="0.25">
      <c r="A8699" t="s">
        <v>9563</v>
      </c>
      <c r="B8699">
        <v>0</v>
      </c>
    </row>
    <row r="8700" spans="1:2" x14ac:dyDescent="0.25">
      <c r="A8700" t="s">
        <v>9564</v>
      </c>
      <c r="B8700">
        <v>0</v>
      </c>
    </row>
    <row r="8701" spans="1:2" x14ac:dyDescent="0.25">
      <c r="A8701" t="s">
        <v>9565</v>
      </c>
      <c r="B8701">
        <v>0</v>
      </c>
    </row>
    <row r="8702" spans="1:2" x14ac:dyDescent="0.25">
      <c r="A8702" t="s">
        <v>9566</v>
      </c>
      <c r="B8702">
        <v>0</v>
      </c>
    </row>
    <row r="8703" spans="1:2" x14ac:dyDescent="0.25">
      <c r="A8703" t="s">
        <v>9567</v>
      </c>
      <c r="B8703">
        <v>0</v>
      </c>
    </row>
    <row r="8704" spans="1:2" x14ac:dyDescent="0.25">
      <c r="A8704" t="s">
        <v>9568</v>
      </c>
      <c r="B8704">
        <v>0</v>
      </c>
    </row>
    <row r="8705" spans="1:2" x14ac:dyDescent="0.25">
      <c r="A8705" t="s">
        <v>9569</v>
      </c>
      <c r="B8705">
        <v>0</v>
      </c>
    </row>
    <row r="8706" spans="1:2" x14ac:dyDescent="0.25">
      <c r="A8706" t="s">
        <v>9570</v>
      </c>
      <c r="B8706">
        <v>0</v>
      </c>
    </row>
    <row r="8707" spans="1:2" x14ac:dyDescent="0.25">
      <c r="A8707" t="s">
        <v>9571</v>
      </c>
      <c r="B8707">
        <v>0</v>
      </c>
    </row>
    <row r="8708" spans="1:2" x14ac:dyDescent="0.25">
      <c r="A8708" t="s">
        <v>9572</v>
      </c>
      <c r="B8708">
        <v>0</v>
      </c>
    </row>
    <row r="8709" spans="1:2" x14ac:dyDescent="0.25">
      <c r="A8709" t="s">
        <v>9573</v>
      </c>
      <c r="B8709">
        <v>0</v>
      </c>
    </row>
    <row r="8710" spans="1:2" x14ac:dyDescent="0.25">
      <c r="A8710" t="s">
        <v>9574</v>
      </c>
      <c r="B8710">
        <v>0</v>
      </c>
    </row>
    <row r="8711" spans="1:2" x14ac:dyDescent="0.25">
      <c r="A8711" t="s">
        <v>9575</v>
      </c>
      <c r="B8711">
        <v>0</v>
      </c>
    </row>
    <row r="8712" spans="1:2" x14ac:dyDescent="0.25">
      <c r="A8712" t="s">
        <v>9576</v>
      </c>
      <c r="B8712">
        <v>0</v>
      </c>
    </row>
    <row r="8713" spans="1:2" x14ac:dyDescent="0.25">
      <c r="A8713" t="s">
        <v>9577</v>
      </c>
      <c r="B8713">
        <v>0</v>
      </c>
    </row>
    <row r="8714" spans="1:2" x14ac:dyDescent="0.25">
      <c r="A8714" t="s">
        <v>9578</v>
      </c>
      <c r="B8714">
        <v>34</v>
      </c>
    </row>
    <row r="8715" spans="1:2" x14ac:dyDescent="0.25">
      <c r="A8715" t="s">
        <v>9579</v>
      </c>
      <c r="B8715">
        <v>21</v>
      </c>
    </row>
    <row r="8716" spans="1:2" x14ac:dyDescent="0.25">
      <c r="A8716" t="s">
        <v>9580</v>
      </c>
      <c r="B8716">
        <v>28</v>
      </c>
    </row>
    <row r="8717" spans="1:2" x14ac:dyDescent="0.25">
      <c r="A8717" t="s">
        <v>9581</v>
      </c>
      <c r="B8717">
        <v>38</v>
      </c>
    </row>
    <row r="8718" spans="1:2" x14ac:dyDescent="0.25">
      <c r="A8718" t="s">
        <v>9582</v>
      </c>
      <c r="B8718">
        <v>2</v>
      </c>
    </row>
    <row r="8719" spans="1:2" x14ac:dyDescent="0.25">
      <c r="A8719" t="s">
        <v>9583</v>
      </c>
      <c r="B8719">
        <v>123</v>
      </c>
    </row>
    <row r="8720" spans="1:2" x14ac:dyDescent="0.25">
      <c r="A8720" t="s">
        <v>9584</v>
      </c>
      <c r="B8720">
        <v>33</v>
      </c>
    </row>
    <row r="8721" spans="1:2" x14ac:dyDescent="0.25">
      <c r="A8721" t="s">
        <v>9585</v>
      </c>
      <c r="B8721">
        <v>4</v>
      </c>
    </row>
    <row r="8722" spans="1:2" x14ac:dyDescent="0.25">
      <c r="A8722" t="s">
        <v>9586</v>
      </c>
      <c r="B8722">
        <v>6</v>
      </c>
    </row>
    <row r="8723" spans="1:2" x14ac:dyDescent="0.25">
      <c r="A8723" t="s">
        <v>9587</v>
      </c>
      <c r="B8723">
        <v>136</v>
      </c>
    </row>
    <row r="8724" spans="1:2" x14ac:dyDescent="0.25">
      <c r="A8724" t="s">
        <v>9588</v>
      </c>
      <c r="B8724">
        <v>93</v>
      </c>
    </row>
    <row r="8725" spans="1:2" x14ac:dyDescent="0.25">
      <c r="A8725" t="s">
        <v>9589</v>
      </c>
      <c r="B8725">
        <v>119</v>
      </c>
    </row>
    <row r="8726" spans="1:2" x14ac:dyDescent="0.25">
      <c r="A8726" t="s">
        <v>9590</v>
      </c>
      <c r="B8726">
        <v>88</v>
      </c>
    </row>
    <row r="8727" spans="1:2" x14ac:dyDescent="0.25">
      <c r="A8727" t="s">
        <v>9591</v>
      </c>
      <c r="B8727">
        <v>1948</v>
      </c>
    </row>
    <row r="8728" spans="1:2" x14ac:dyDescent="0.25">
      <c r="A8728" t="s">
        <v>9592</v>
      </c>
      <c r="B8728">
        <v>1163</v>
      </c>
    </row>
    <row r="8729" spans="1:2" x14ac:dyDescent="0.25">
      <c r="A8729" t="s">
        <v>9593</v>
      </c>
      <c r="B8729">
        <v>500</v>
      </c>
    </row>
    <row r="8730" spans="1:2" x14ac:dyDescent="0.25">
      <c r="A8730" t="s">
        <v>9594</v>
      </c>
      <c r="B8730">
        <v>148</v>
      </c>
    </row>
    <row r="8731" spans="1:2" x14ac:dyDescent="0.25">
      <c r="A8731" t="s">
        <v>11107</v>
      </c>
      <c r="B8731">
        <v>-999</v>
      </c>
    </row>
    <row r="8732" spans="1:2" x14ac:dyDescent="0.25">
      <c r="A8732" t="s">
        <v>11108</v>
      </c>
      <c r="B8732">
        <v>-999</v>
      </c>
    </row>
    <row r="8733" spans="1:2" x14ac:dyDescent="0.25">
      <c r="A8733" t="s">
        <v>9595</v>
      </c>
      <c r="B8733">
        <v>61</v>
      </c>
    </row>
    <row r="8734" spans="1:2" x14ac:dyDescent="0.25">
      <c r="A8734" t="s">
        <v>9596</v>
      </c>
      <c r="B8734">
        <v>46</v>
      </c>
    </row>
    <row r="8735" spans="1:2" x14ac:dyDescent="0.25">
      <c r="A8735" t="s">
        <v>9597</v>
      </c>
      <c r="B8735">
        <v>31</v>
      </c>
    </row>
    <row r="8736" spans="1:2" x14ac:dyDescent="0.25">
      <c r="A8736" t="s">
        <v>9598</v>
      </c>
      <c r="B8736">
        <v>0</v>
      </c>
    </row>
    <row r="8737" spans="1:2" x14ac:dyDescent="0.25">
      <c r="A8737" t="s">
        <v>9599</v>
      </c>
      <c r="B8737">
        <v>77</v>
      </c>
    </row>
    <row r="8738" spans="1:2" x14ac:dyDescent="0.25">
      <c r="A8738" t="s">
        <v>9600</v>
      </c>
      <c r="B8738">
        <v>26299</v>
      </c>
    </row>
    <row r="8739" spans="1:2" x14ac:dyDescent="0.25">
      <c r="A8739" t="s">
        <v>9601</v>
      </c>
      <c r="B8739">
        <v>110</v>
      </c>
    </row>
    <row r="8740" spans="1:2" x14ac:dyDescent="0.25">
      <c r="A8740" t="s">
        <v>9602</v>
      </c>
      <c r="B8740">
        <v>25</v>
      </c>
    </row>
    <row r="8741" spans="1:2" x14ac:dyDescent="0.25">
      <c r="A8741" t="s">
        <v>9603</v>
      </c>
      <c r="B8741">
        <v>62</v>
      </c>
    </row>
    <row r="8742" spans="1:2" x14ac:dyDescent="0.25">
      <c r="A8742" t="s">
        <v>9604</v>
      </c>
      <c r="B8742">
        <v>62</v>
      </c>
    </row>
    <row r="8743" spans="1:2" x14ac:dyDescent="0.25">
      <c r="A8743" t="s">
        <v>9605</v>
      </c>
      <c r="B8743">
        <v>-999</v>
      </c>
    </row>
    <row r="8744" spans="1:2" x14ac:dyDescent="0.25">
      <c r="A8744" t="s">
        <v>9606</v>
      </c>
      <c r="B8744">
        <v>60</v>
      </c>
    </row>
    <row r="8745" spans="1:2" x14ac:dyDescent="0.25">
      <c r="A8745" t="s">
        <v>9607</v>
      </c>
      <c r="B8745">
        <v>407</v>
      </c>
    </row>
    <row r="8746" spans="1:2" x14ac:dyDescent="0.25">
      <c r="A8746" t="s">
        <v>9608</v>
      </c>
      <c r="B8746">
        <v>0</v>
      </c>
    </row>
    <row r="8747" spans="1:2" x14ac:dyDescent="0.25">
      <c r="A8747" t="s">
        <v>9609</v>
      </c>
      <c r="B8747">
        <v>3098</v>
      </c>
    </row>
    <row r="8748" spans="1:2" x14ac:dyDescent="0.25">
      <c r="A8748" t="s">
        <v>9610</v>
      </c>
      <c r="B8748">
        <v>1633</v>
      </c>
    </row>
    <row r="8749" spans="1:2" x14ac:dyDescent="0.25">
      <c r="A8749" t="s">
        <v>9611</v>
      </c>
      <c r="B8749">
        <v>31</v>
      </c>
    </row>
    <row r="8750" spans="1:2" x14ac:dyDescent="0.25">
      <c r="A8750" t="s">
        <v>9612</v>
      </c>
      <c r="B8750">
        <v>9</v>
      </c>
    </row>
    <row r="8751" spans="1:2" x14ac:dyDescent="0.25">
      <c r="A8751" t="s">
        <v>9613</v>
      </c>
      <c r="B8751">
        <v>51</v>
      </c>
    </row>
    <row r="8752" spans="1:2" x14ac:dyDescent="0.25">
      <c r="A8752" t="s">
        <v>9614</v>
      </c>
      <c r="B8752">
        <v>186</v>
      </c>
    </row>
    <row r="8753" spans="1:2" x14ac:dyDescent="0.25">
      <c r="A8753" t="s">
        <v>9615</v>
      </c>
      <c r="B8753">
        <v>96</v>
      </c>
    </row>
    <row r="8754" spans="1:2" x14ac:dyDescent="0.25">
      <c r="A8754" t="s">
        <v>9616</v>
      </c>
      <c r="B8754">
        <v>17</v>
      </c>
    </row>
    <row r="8755" spans="1:2" x14ac:dyDescent="0.25">
      <c r="A8755" t="s">
        <v>9617</v>
      </c>
      <c r="B8755">
        <v>29</v>
      </c>
    </row>
    <row r="8756" spans="1:2" x14ac:dyDescent="0.25">
      <c r="A8756" t="s">
        <v>9618</v>
      </c>
      <c r="B8756">
        <v>22</v>
      </c>
    </row>
    <row r="8757" spans="1:2" x14ac:dyDescent="0.25">
      <c r="A8757" t="s">
        <v>9619</v>
      </c>
      <c r="B8757">
        <v>29</v>
      </c>
    </row>
    <row r="8758" spans="1:2" x14ac:dyDescent="0.25">
      <c r="A8758" t="s">
        <v>9620</v>
      </c>
      <c r="B8758">
        <v>1</v>
      </c>
    </row>
    <row r="8759" spans="1:2" x14ac:dyDescent="0.25">
      <c r="A8759" t="s">
        <v>9621</v>
      </c>
      <c r="B8759">
        <v>58</v>
      </c>
    </row>
    <row r="8760" spans="1:2" x14ac:dyDescent="0.25">
      <c r="A8760" t="s">
        <v>9622</v>
      </c>
      <c r="B8760">
        <v>2</v>
      </c>
    </row>
    <row r="8761" spans="1:2" x14ac:dyDescent="0.25">
      <c r="A8761" t="s">
        <v>9623</v>
      </c>
      <c r="B8761">
        <v>87</v>
      </c>
    </row>
    <row r="8762" spans="1:2" x14ac:dyDescent="0.25">
      <c r="A8762" t="s">
        <v>9624</v>
      </c>
      <c r="B8762">
        <v>0</v>
      </c>
    </row>
    <row r="8763" spans="1:2" x14ac:dyDescent="0.25">
      <c r="A8763" t="s">
        <v>9625</v>
      </c>
      <c r="B8763">
        <v>3</v>
      </c>
    </row>
    <row r="8764" spans="1:2" x14ac:dyDescent="0.25">
      <c r="A8764" t="s">
        <v>9626</v>
      </c>
      <c r="B8764">
        <v>1</v>
      </c>
    </row>
    <row r="8765" spans="1:2" x14ac:dyDescent="0.25">
      <c r="A8765" t="s">
        <v>9627</v>
      </c>
      <c r="B8765">
        <v>151</v>
      </c>
    </row>
    <row r="8766" spans="1:2" x14ac:dyDescent="0.25">
      <c r="A8766" t="s">
        <v>9628</v>
      </c>
      <c r="B8766">
        <v>14</v>
      </c>
    </row>
    <row r="8767" spans="1:2" x14ac:dyDescent="0.25">
      <c r="A8767" t="s">
        <v>9629</v>
      </c>
      <c r="B8767">
        <v>11</v>
      </c>
    </row>
    <row r="8768" spans="1:2" x14ac:dyDescent="0.25">
      <c r="A8768" t="s">
        <v>9630</v>
      </c>
      <c r="B8768">
        <v>23</v>
      </c>
    </row>
    <row r="8769" spans="1:2" x14ac:dyDescent="0.25">
      <c r="A8769" t="s">
        <v>9631</v>
      </c>
      <c r="B8769">
        <v>22</v>
      </c>
    </row>
    <row r="8770" spans="1:2" x14ac:dyDescent="0.25">
      <c r="A8770" t="s">
        <v>9632</v>
      </c>
      <c r="B8770">
        <v>12</v>
      </c>
    </row>
    <row r="8771" spans="1:2" x14ac:dyDescent="0.25">
      <c r="A8771" t="s">
        <v>9633</v>
      </c>
      <c r="B8771">
        <v>120</v>
      </c>
    </row>
    <row r="8772" spans="1:2" x14ac:dyDescent="0.25">
      <c r="A8772" t="s">
        <v>9634</v>
      </c>
      <c r="B8772">
        <v>95</v>
      </c>
    </row>
    <row r="8773" spans="1:2" x14ac:dyDescent="0.25">
      <c r="A8773" t="s">
        <v>9635</v>
      </c>
      <c r="B8773">
        <v>98</v>
      </c>
    </row>
    <row r="8774" spans="1:2" x14ac:dyDescent="0.25">
      <c r="A8774" t="s">
        <v>9636</v>
      </c>
      <c r="B8774">
        <v>95</v>
      </c>
    </row>
    <row r="8775" spans="1:2" x14ac:dyDescent="0.25">
      <c r="A8775" t="s">
        <v>9637</v>
      </c>
      <c r="B8775">
        <v>4</v>
      </c>
    </row>
    <row r="8776" spans="1:2" x14ac:dyDescent="0.25">
      <c r="A8776" t="s">
        <v>9638</v>
      </c>
      <c r="B8776">
        <v>1</v>
      </c>
    </row>
    <row r="8777" spans="1:2" x14ac:dyDescent="0.25">
      <c r="A8777" t="s">
        <v>9639</v>
      </c>
      <c r="B8777">
        <v>0</v>
      </c>
    </row>
    <row r="8778" spans="1:2" x14ac:dyDescent="0.25">
      <c r="A8778" t="s">
        <v>9640</v>
      </c>
      <c r="B8778">
        <v>0</v>
      </c>
    </row>
    <row r="8779" spans="1:2" x14ac:dyDescent="0.25">
      <c r="A8779" t="s">
        <v>9641</v>
      </c>
      <c r="B8779">
        <v>4</v>
      </c>
    </row>
    <row r="8780" spans="1:2" x14ac:dyDescent="0.25">
      <c r="A8780" t="s">
        <v>9642</v>
      </c>
      <c r="B8780">
        <v>31</v>
      </c>
    </row>
    <row r="8781" spans="1:2" x14ac:dyDescent="0.25">
      <c r="A8781" t="s">
        <v>9643</v>
      </c>
      <c r="B8781">
        <v>9</v>
      </c>
    </row>
    <row r="8782" spans="1:2" x14ac:dyDescent="0.25">
      <c r="A8782" t="s">
        <v>9644</v>
      </c>
      <c r="B8782">
        <v>0</v>
      </c>
    </row>
    <row r="8783" spans="1:2" x14ac:dyDescent="0.25">
      <c r="A8783" t="s">
        <v>9645</v>
      </c>
      <c r="B8783">
        <v>0</v>
      </c>
    </row>
    <row r="8784" spans="1:2" x14ac:dyDescent="0.25">
      <c r="A8784" t="s">
        <v>9646</v>
      </c>
      <c r="B8784">
        <v>0</v>
      </c>
    </row>
    <row r="8785" spans="1:2" x14ac:dyDescent="0.25">
      <c r="A8785" t="s">
        <v>9647</v>
      </c>
      <c r="B8785">
        <v>1</v>
      </c>
    </row>
    <row r="8786" spans="1:2" x14ac:dyDescent="0.25">
      <c r="A8786" t="s">
        <v>9648</v>
      </c>
      <c r="B8786">
        <v>0</v>
      </c>
    </row>
    <row r="8787" spans="1:2" x14ac:dyDescent="0.25">
      <c r="A8787" t="s">
        <v>9649</v>
      </c>
      <c r="B8787">
        <v>0</v>
      </c>
    </row>
    <row r="8788" spans="1:2" x14ac:dyDescent="0.25">
      <c r="A8788" t="s">
        <v>9650</v>
      </c>
      <c r="B8788">
        <v>0</v>
      </c>
    </row>
    <row r="8789" spans="1:2" x14ac:dyDescent="0.25">
      <c r="A8789" t="s">
        <v>9651</v>
      </c>
      <c r="B8789">
        <v>0</v>
      </c>
    </row>
    <row r="8790" spans="1:2" x14ac:dyDescent="0.25">
      <c r="A8790" t="s">
        <v>9652</v>
      </c>
      <c r="B8790">
        <v>3</v>
      </c>
    </row>
    <row r="8791" spans="1:2" x14ac:dyDescent="0.25">
      <c r="A8791" t="s">
        <v>9653</v>
      </c>
      <c r="B8791">
        <v>45</v>
      </c>
    </row>
    <row r="8792" spans="1:2" x14ac:dyDescent="0.25">
      <c r="A8792" t="s">
        <v>9654</v>
      </c>
      <c r="B8792">
        <v>0</v>
      </c>
    </row>
    <row r="8793" spans="1:2" x14ac:dyDescent="0.25">
      <c r="A8793" t="s">
        <v>9655</v>
      </c>
      <c r="B8793">
        <v>98</v>
      </c>
    </row>
    <row r="8794" spans="1:2" x14ac:dyDescent="0.25">
      <c r="A8794" t="s">
        <v>9656</v>
      </c>
      <c r="B8794">
        <v>116</v>
      </c>
    </row>
    <row r="8795" spans="1:2" x14ac:dyDescent="0.25">
      <c r="A8795" t="s">
        <v>9657</v>
      </c>
      <c r="B8795">
        <v>97</v>
      </c>
    </row>
    <row r="8796" spans="1:2" x14ac:dyDescent="0.25">
      <c r="A8796" t="s">
        <v>9658</v>
      </c>
      <c r="B8796">
        <v>3</v>
      </c>
    </row>
    <row r="8797" spans="1:2" x14ac:dyDescent="0.25">
      <c r="A8797" t="s">
        <v>9659</v>
      </c>
      <c r="B8797">
        <v>16</v>
      </c>
    </row>
    <row r="8798" spans="1:2" x14ac:dyDescent="0.25">
      <c r="A8798" t="s">
        <v>9660</v>
      </c>
      <c r="B8798">
        <v>116</v>
      </c>
    </row>
    <row r="8799" spans="1:2" x14ac:dyDescent="0.25">
      <c r="A8799" t="s">
        <v>9661</v>
      </c>
      <c r="B8799">
        <v>78</v>
      </c>
    </row>
    <row r="8800" spans="1:2" x14ac:dyDescent="0.25">
      <c r="A8800" t="s">
        <v>9662</v>
      </c>
      <c r="B8800">
        <v>0</v>
      </c>
    </row>
    <row r="8801" spans="1:2" x14ac:dyDescent="0.25">
      <c r="A8801" t="s">
        <v>9663</v>
      </c>
      <c r="B8801">
        <v>78</v>
      </c>
    </row>
    <row r="8802" spans="1:2" x14ac:dyDescent="0.25">
      <c r="A8802" t="s">
        <v>9664</v>
      </c>
      <c r="B8802">
        <v>156</v>
      </c>
    </row>
    <row r="8803" spans="1:2" x14ac:dyDescent="0.25">
      <c r="A8803" t="s">
        <v>9665</v>
      </c>
      <c r="B8803">
        <v>20</v>
      </c>
    </row>
    <row r="8804" spans="1:2" x14ac:dyDescent="0.25">
      <c r="A8804" t="s">
        <v>9666</v>
      </c>
      <c r="B8804">
        <v>256</v>
      </c>
    </row>
    <row r="8805" spans="1:2" x14ac:dyDescent="0.25">
      <c r="A8805" t="s">
        <v>9667</v>
      </c>
      <c r="B8805">
        <v>89</v>
      </c>
    </row>
    <row r="8806" spans="1:2" x14ac:dyDescent="0.25">
      <c r="A8806" t="s">
        <v>11109</v>
      </c>
      <c r="B8806">
        <v>-999</v>
      </c>
    </row>
    <row r="8807" spans="1:2" x14ac:dyDescent="0.25">
      <c r="A8807" t="s">
        <v>9668</v>
      </c>
      <c r="B8807">
        <v>5776</v>
      </c>
    </row>
    <row r="8808" spans="1:2" x14ac:dyDescent="0.25">
      <c r="A8808" t="s">
        <v>9669</v>
      </c>
      <c r="B8808">
        <v>3379</v>
      </c>
    </row>
    <row r="8809" spans="1:2" x14ac:dyDescent="0.25">
      <c r="A8809" t="s">
        <v>9670</v>
      </c>
      <c r="B8809">
        <v>5769</v>
      </c>
    </row>
    <row r="8810" spans="1:2" x14ac:dyDescent="0.25">
      <c r="A8810" t="s">
        <v>9671</v>
      </c>
      <c r="B8810">
        <v>5</v>
      </c>
    </row>
    <row r="8811" spans="1:2" x14ac:dyDescent="0.25">
      <c r="A8811" t="s">
        <v>9672</v>
      </c>
      <c r="B8811">
        <v>80</v>
      </c>
    </row>
    <row r="8812" spans="1:2" x14ac:dyDescent="0.25">
      <c r="A8812" t="s">
        <v>9673</v>
      </c>
      <c r="B8812">
        <v>80</v>
      </c>
    </row>
    <row r="8813" spans="1:2" x14ac:dyDescent="0.25">
      <c r="A8813" t="s">
        <v>9674</v>
      </c>
      <c r="B8813">
        <v>13</v>
      </c>
    </row>
    <row r="8814" spans="1:2" x14ac:dyDescent="0.25">
      <c r="A8814" t="s">
        <v>9675</v>
      </c>
      <c r="B8814">
        <v>549</v>
      </c>
    </row>
    <row r="8815" spans="1:2" x14ac:dyDescent="0.25">
      <c r="A8815" t="s">
        <v>9676</v>
      </c>
      <c r="B8815">
        <v>1251</v>
      </c>
    </row>
    <row r="8816" spans="1:2" x14ac:dyDescent="0.25">
      <c r="A8816" t="s">
        <v>9677</v>
      </c>
      <c r="B8816">
        <v>64</v>
      </c>
    </row>
    <row r="8817" spans="1:2" x14ac:dyDescent="0.25">
      <c r="A8817" t="s">
        <v>9678</v>
      </c>
      <c r="B8817">
        <v>2009</v>
      </c>
    </row>
    <row r="8818" spans="1:2" x14ac:dyDescent="0.25">
      <c r="A8818" t="s">
        <v>9679</v>
      </c>
      <c r="B8818">
        <v>98</v>
      </c>
    </row>
    <row r="8819" spans="1:2" x14ac:dyDescent="0.25">
      <c r="A8819" t="s">
        <v>9680</v>
      </c>
      <c r="B8819">
        <v>40</v>
      </c>
    </row>
    <row r="8820" spans="1:2" x14ac:dyDescent="0.25">
      <c r="A8820" t="s">
        <v>9681</v>
      </c>
      <c r="B8820">
        <v>554</v>
      </c>
    </row>
    <row r="8821" spans="1:2" x14ac:dyDescent="0.25">
      <c r="A8821" t="s">
        <v>9682</v>
      </c>
      <c r="B8821">
        <v>1</v>
      </c>
    </row>
    <row r="8822" spans="1:2" x14ac:dyDescent="0.25">
      <c r="A8822" t="s">
        <v>9683</v>
      </c>
      <c r="B8822">
        <v>28</v>
      </c>
    </row>
    <row r="8823" spans="1:2" x14ac:dyDescent="0.25">
      <c r="A8823" t="s">
        <v>9684</v>
      </c>
      <c r="B8823">
        <v>4</v>
      </c>
    </row>
    <row r="8824" spans="1:2" x14ac:dyDescent="0.25">
      <c r="A8824" t="s">
        <v>9685</v>
      </c>
      <c r="B8824">
        <v>7</v>
      </c>
    </row>
    <row r="8825" spans="1:2" x14ac:dyDescent="0.25">
      <c r="A8825" t="s">
        <v>9686</v>
      </c>
      <c r="B8825">
        <v>15</v>
      </c>
    </row>
    <row r="8826" spans="1:2" x14ac:dyDescent="0.25">
      <c r="A8826" t="s">
        <v>9687</v>
      </c>
      <c r="B8826">
        <v>566</v>
      </c>
    </row>
    <row r="8827" spans="1:2" x14ac:dyDescent="0.25">
      <c r="A8827" t="s">
        <v>9688</v>
      </c>
      <c r="B8827">
        <v>412</v>
      </c>
    </row>
    <row r="8828" spans="1:2" x14ac:dyDescent="0.25">
      <c r="A8828" t="s">
        <v>9689</v>
      </c>
      <c r="B8828">
        <v>5776</v>
      </c>
    </row>
    <row r="8829" spans="1:2" x14ac:dyDescent="0.25">
      <c r="A8829" t="s">
        <v>9690</v>
      </c>
      <c r="B8829">
        <v>57</v>
      </c>
    </row>
    <row r="8830" spans="1:2" x14ac:dyDescent="0.25">
      <c r="A8830" t="s">
        <v>9691</v>
      </c>
      <c r="B8830">
        <v>30</v>
      </c>
    </row>
    <row r="8831" spans="1:2" x14ac:dyDescent="0.25">
      <c r="A8831" t="s">
        <v>9692</v>
      </c>
      <c r="B8831">
        <v>884</v>
      </c>
    </row>
    <row r="8832" spans="1:2" x14ac:dyDescent="0.25">
      <c r="A8832" t="s">
        <v>9693</v>
      </c>
      <c r="B8832">
        <v>264</v>
      </c>
    </row>
    <row r="8833" spans="1:2" x14ac:dyDescent="0.25">
      <c r="A8833" t="s">
        <v>9694</v>
      </c>
      <c r="B8833">
        <v>424</v>
      </c>
    </row>
    <row r="8834" spans="1:2" x14ac:dyDescent="0.25">
      <c r="A8834" t="s">
        <v>9695</v>
      </c>
      <c r="B8834">
        <v>17</v>
      </c>
    </row>
    <row r="8835" spans="1:2" x14ac:dyDescent="0.25">
      <c r="A8835" t="s">
        <v>9696</v>
      </c>
      <c r="B8835">
        <v>705</v>
      </c>
    </row>
    <row r="8836" spans="1:2" x14ac:dyDescent="0.25">
      <c r="A8836" t="s">
        <v>9697</v>
      </c>
      <c r="B8836">
        <v>861</v>
      </c>
    </row>
    <row r="8837" spans="1:2" x14ac:dyDescent="0.25">
      <c r="A8837" t="s">
        <v>9698</v>
      </c>
      <c r="B8837">
        <v>834</v>
      </c>
    </row>
    <row r="8838" spans="1:2" x14ac:dyDescent="0.25">
      <c r="A8838" t="s">
        <v>9699</v>
      </c>
      <c r="B8838">
        <v>802</v>
      </c>
    </row>
    <row r="8839" spans="1:2" x14ac:dyDescent="0.25">
      <c r="A8839" t="s">
        <v>9700</v>
      </c>
      <c r="B8839">
        <v>3</v>
      </c>
    </row>
    <row r="8840" spans="1:2" x14ac:dyDescent="0.25">
      <c r="A8840" t="s">
        <v>9701</v>
      </c>
      <c r="B8840">
        <v>856</v>
      </c>
    </row>
    <row r="8841" spans="1:2" x14ac:dyDescent="0.25">
      <c r="A8841" t="s">
        <v>9702</v>
      </c>
      <c r="B8841">
        <v>0</v>
      </c>
    </row>
    <row r="8842" spans="1:2" x14ac:dyDescent="0.25">
      <c r="A8842" t="s">
        <v>9703</v>
      </c>
      <c r="B8842">
        <v>126</v>
      </c>
    </row>
    <row r="8843" spans="1:2" x14ac:dyDescent="0.25">
      <c r="A8843" t="s">
        <v>9704</v>
      </c>
      <c r="B8843">
        <v>37</v>
      </c>
    </row>
    <row r="8844" spans="1:2" x14ac:dyDescent="0.25">
      <c r="A8844" t="s">
        <v>9705</v>
      </c>
      <c r="B8844">
        <v>806</v>
      </c>
    </row>
    <row r="8845" spans="1:2" x14ac:dyDescent="0.25">
      <c r="A8845" t="s">
        <v>9706</v>
      </c>
      <c r="B8845">
        <v>-999</v>
      </c>
    </row>
    <row r="8846" spans="1:2" x14ac:dyDescent="0.25">
      <c r="A8846" t="s">
        <v>9707</v>
      </c>
      <c r="B8846">
        <v>-999</v>
      </c>
    </row>
    <row r="8847" spans="1:2" x14ac:dyDescent="0.25">
      <c r="A8847" t="s">
        <v>9708</v>
      </c>
      <c r="B8847">
        <v>-999</v>
      </c>
    </row>
    <row r="8848" spans="1:2" x14ac:dyDescent="0.25">
      <c r="A8848" t="s">
        <v>9709</v>
      </c>
      <c r="B8848">
        <v>-999</v>
      </c>
    </row>
    <row r="8849" spans="1:2" x14ac:dyDescent="0.25">
      <c r="A8849" t="s">
        <v>9710</v>
      </c>
      <c r="B8849">
        <v>-999</v>
      </c>
    </row>
    <row r="8850" spans="1:2" x14ac:dyDescent="0.25">
      <c r="A8850" t="s">
        <v>9711</v>
      </c>
      <c r="B8850">
        <v>518</v>
      </c>
    </row>
    <row r="8851" spans="1:2" x14ac:dyDescent="0.25">
      <c r="A8851" t="s">
        <v>9712</v>
      </c>
      <c r="B8851">
        <v>54</v>
      </c>
    </row>
    <row r="8852" spans="1:2" x14ac:dyDescent="0.25">
      <c r="A8852" t="s">
        <v>11110</v>
      </c>
      <c r="B8852">
        <v>-999</v>
      </c>
    </row>
    <row r="8853" spans="1:2" x14ac:dyDescent="0.25">
      <c r="A8853" t="s">
        <v>9713</v>
      </c>
      <c r="B8853">
        <v>1330</v>
      </c>
    </row>
    <row r="8854" spans="1:2" x14ac:dyDescent="0.25">
      <c r="A8854" t="s">
        <v>9714</v>
      </c>
      <c r="B8854">
        <v>249</v>
      </c>
    </row>
    <row r="8855" spans="1:2" x14ac:dyDescent="0.25">
      <c r="A8855" t="s">
        <v>9715</v>
      </c>
      <c r="B8855">
        <v>484</v>
      </c>
    </row>
    <row r="8856" spans="1:2" x14ac:dyDescent="0.25">
      <c r="A8856" t="s">
        <v>9716</v>
      </c>
      <c r="B8856">
        <v>597</v>
      </c>
    </row>
    <row r="8857" spans="1:2" x14ac:dyDescent="0.25">
      <c r="A8857" t="s">
        <v>9717</v>
      </c>
      <c r="B8857">
        <v>-999</v>
      </c>
    </row>
    <row r="8858" spans="1:2" x14ac:dyDescent="0.25">
      <c r="A8858" t="s">
        <v>9718</v>
      </c>
      <c r="B8858">
        <v>1330</v>
      </c>
    </row>
    <row r="8859" spans="1:2" x14ac:dyDescent="0.25">
      <c r="A8859" t="s">
        <v>9719</v>
      </c>
      <c r="B8859">
        <v>239</v>
      </c>
    </row>
    <row r="8860" spans="1:2" x14ac:dyDescent="0.25">
      <c r="A8860" t="s">
        <v>9720</v>
      </c>
      <c r="B8860">
        <v>477</v>
      </c>
    </row>
    <row r="8861" spans="1:2" x14ac:dyDescent="0.25">
      <c r="A8861" t="s">
        <v>9721</v>
      </c>
      <c r="B8861">
        <v>396</v>
      </c>
    </row>
    <row r="8862" spans="1:2" x14ac:dyDescent="0.25">
      <c r="A8862" t="s">
        <v>9722</v>
      </c>
      <c r="B8862">
        <v>-999</v>
      </c>
    </row>
    <row r="8863" spans="1:2" x14ac:dyDescent="0.25">
      <c r="A8863" t="s">
        <v>9723</v>
      </c>
      <c r="B8863">
        <v>1112</v>
      </c>
    </row>
    <row r="8864" spans="1:2" x14ac:dyDescent="0.25">
      <c r="A8864" t="s">
        <v>9724</v>
      </c>
      <c r="B8864">
        <v>-999</v>
      </c>
    </row>
    <row r="8865" spans="1:2" x14ac:dyDescent="0.25">
      <c r="A8865" t="s">
        <v>9725</v>
      </c>
      <c r="B8865">
        <v>845</v>
      </c>
    </row>
    <row r="8866" spans="1:2" x14ac:dyDescent="0.25">
      <c r="A8866" t="s">
        <v>9726</v>
      </c>
      <c r="B8866">
        <v>630</v>
      </c>
    </row>
    <row r="8867" spans="1:2" x14ac:dyDescent="0.25">
      <c r="A8867" t="s">
        <v>9727</v>
      </c>
      <c r="B8867">
        <v>176</v>
      </c>
    </row>
    <row r="8868" spans="1:2" x14ac:dyDescent="0.25">
      <c r="A8868" t="s">
        <v>9728</v>
      </c>
      <c r="B8868">
        <v>20</v>
      </c>
    </row>
    <row r="8869" spans="1:2" x14ac:dyDescent="0.25">
      <c r="A8869" t="s">
        <v>9729</v>
      </c>
      <c r="B8869">
        <v>16</v>
      </c>
    </row>
    <row r="8870" spans="1:2" x14ac:dyDescent="0.25">
      <c r="A8870" t="s">
        <v>9730</v>
      </c>
      <c r="B8870">
        <v>15</v>
      </c>
    </row>
    <row r="8871" spans="1:2" x14ac:dyDescent="0.25">
      <c r="A8871" t="s">
        <v>9731</v>
      </c>
      <c r="B8871">
        <v>9</v>
      </c>
    </row>
    <row r="8872" spans="1:2" x14ac:dyDescent="0.25">
      <c r="A8872" t="s">
        <v>9732</v>
      </c>
      <c r="B8872">
        <v>1</v>
      </c>
    </row>
    <row r="8873" spans="1:2" x14ac:dyDescent="0.25">
      <c r="A8873" t="s">
        <v>9733</v>
      </c>
      <c r="B8873">
        <v>61</v>
      </c>
    </row>
    <row r="8874" spans="1:2" x14ac:dyDescent="0.25">
      <c r="A8874" t="s">
        <v>9734</v>
      </c>
      <c r="B8874">
        <v>0</v>
      </c>
    </row>
    <row r="8875" spans="1:2" x14ac:dyDescent="0.25">
      <c r="A8875" t="s">
        <v>9735</v>
      </c>
      <c r="B8875">
        <v>1</v>
      </c>
    </row>
    <row r="8876" spans="1:2" x14ac:dyDescent="0.25">
      <c r="A8876" t="s">
        <v>9736</v>
      </c>
      <c r="B8876">
        <v>5</v>
      </c>
    </row>
    <row r="8877" spans="1:2" x14ac:dyDescent="0.25">
      <c r="A8877" t="s">
        <v>9737</v>
      </c>
      <c r="B8877">
        <v>4</v>
      </c>
    </row>
    <row r="8878" spans="1:2" x14ac:dyDescent="0.25">
      <c r="A8878" t="s">
        <v>9738</v>
      </c>
      <c r="B8878">
        <v>1</v>
      </c>
    </row>
    <row r="8879" spans="1:2" x14ac:dyDescent="0.25">
      <c r="A8879" t="s">
        <v>9739</v>
      </c>
      <c r="B8879">
        <v>11</v>
      </c>
    </row>
    <row r="8880" spans="1:2" x14ac:dyDescent="0.25">
      <c r="A8880" t="s">
        <v>9740</v>
      </c>
      <c r="B8880">
        <v>0</v>
      </c>
    </row>
    <row r="8881" spans="1:2" x14ac:dyDescent="0.25">
      <c r="A8881" t="s">
        <v>9741</v>
      </c>
      <c r="B8881">
        <v>1</v>
      </c>
    </row>
    <row r="8882" spans="1:2" x14ac:dyDescent="0.25">
      <c r="A8882" t="s">
        <v>9742</v>
      </c>
      <c r="B8882">
        <v>0</v>
      </c>
    </row>
    <row r="8883" spans="1:2" x14ac:dyDescent="0.25">
      <c r="A8883" t="s">
        <v>9743</v>
      </c>
      <c r="B8883">
        <v>4</v>
      </c>
    </row>
    <row r="8884" spans="1:2" x14ac:dyDescent="0.25">
      <c r="A8884" t="s">
        <v>9744</v>
      </c>
      <c r="B8884">
        <v>0</v>
      </c>
    </row>
    <row r="8885" spans="1:2" x14ac:dyDescent="0.25">
      <c r="A8885" t="s">
        <v>9745</v>
      </c>
      <c r="B8885">
        <v>5</v>
      </c>
    </row>
    <row r="8886" spans="1:2" x14ac:dyDescent="0.25">
      <c r="A8886" t="s">
        <v>9746</v>
      </c>
      <c r="B8886">
        <v>4</v>
      </c>
    </row>
    <row r="8887" spans="1:2" x14ac:dyDescent="0.25">
      <c r="A8887" t="s">
        <v>9747</v>
      </c>
      <c r="B8887">
        <v>13</v>
      </c>
    </row>
    <row r="8888" spans="1:2" x14ac:dyDescent="0.25">
      <c r="A8888" t="s">
        <v>9748</v>
      </c>
      <c r="B8888">
        <v>21</v>
      </c>
    </row>
    <row r="8889" spans="1:2" x14ac:dyDescent="0.25">
      <c r="A8889" t="s">
        <v>9749</v>
      </c>
      <c r="B8889">
        <v>36</v>
      </c>
    </row>
    <row r="8890" spans="1:2" x14ac:dyDescent="0.25">
      <c r="A8890" t="s">
        <v>9750</v>
      </c>
      <c r="B8890">
        <v>6</v>
      </c>
    </row>
    <row r="8891" spans="1:2" x14ac:dyDescent="0.25">
      <c r="A8891" t="s">
        <v>9751</v>
      </c>
      <c r="B8891">
        <v>80</v>
      </c>
    </row>
    <row r="8892" spans="1:2" x14ac:dyDescent="0.25">
      <c r="A8892" t="s">
        <v>9752</v>
      </c>
      <c r="B8892">
        <v>0</v>
      </c>
    </row>
    <row r="8893" spans="1:2" x14ac:dyDescent="0.25">
      <c r="A8893" t="s">
        <v>9753</v>
      </c>
      <c r="B8893">
        <v>0</v>
      </c>
    </row>
    <row r="8894" spans="1:2" x14ac:dyDescent="0.25">
      <c r="A8894" t="s">
        <v>9754</v>
      </c>
      <c r="B8894">
        <v>0</v>
      </c>
    </row>
    <row r="8895" spans="1:2" x14ac:dyDescent="0.25">
      <c r="A8895" t="s">
        <v>9755</v>
      </c>
      <c r="B8895">
        <v>0</v>
      </c>
    </row>
    <row r="8896" spans="1:2" x14ac:dyDescent="0.25">
      <c r="A8896" t="s">
        <v>9756</v>
      </c>
      <c r="B8896">
        <v>0</v>
      </c>
    </row>
    <row r="8897" spans="1:2" x14ac:dyDescent="0.25">
      <c r="A8897" t="s">
        <v>9757</v>
      </c>
      <c r="B8897">
        <v>0</v>
      </c>
    </row>
    <row r="8898" spans="1:2" x14ac:dyDescent="0.25">
      <c r="A8898" t="s">
        <v>9758</v>
      </c>
      <c r="B8898">
        <v>0</v>
      </c>
    </row>
    <row r="8899" spans="1:2" x14ac:dyDescent="0.25">
      <c r="A8899" t="s">
        <v>9759</v>
      </c>
      <c r="B8899">
        <v>0</v>
      </c>
    </row>
    <row r="8900" spans="1:2" x14ac:dyDescent="0.25">
      <c r="A8900" t="s">
        <v>9760</v>
      </c>
      <c r="B8900">
        <v>0</v>
      </c>
    </row>
    <row r="8901" spans="1:2" x14ac:dyDescent="0.25">
      <c r="A8901" t="s">
        <v>9761</v>
      </c>
      <c r="B8901">
        <v>0</v>
      </c>
    </row>
    <row r="8902" spans="1:2" x14ac:dyDescent="0.25">
      <c r="A8902" t="s">
        <v>9762</v>
      </c>
      <c r="B8902">
        <v>0</v>
      </c>
    </row>
    <row r="8903" spans="1:2" x14ac:dyDescent="0.25">
      <c r="A8903" t="s">
        <v>9763</v>
      </c>
      <c r="B8903">
        <v>0</v>
      </c>
    </row>
    <row r="8904" spans="1:2" x14ac:dyDescent="0.25">
      <c r="A8904" t="s">
        <v>9764</v>
      </c>
      <c r="B8904">
        <v>0</v>
      </c>
    </row>
    <row r="8905" spans="1:2" x14ac:dyDescent="0.25">
      <c r="A8905" t="s">
        <v>9765</v>
      </c>
      <c r="B8905">
        <v>0</v>
      </c>
    </row>
    <row r="8906" spans="1:2" x14ac:dyDescent="0.25">
      <c r="A8906" t="s">
        <v>9766</v>
      </c>
      <c r="B8906">
        <v>0</v>
      </c>
    </row>
    <row r="8907" spans="1:2" x14ac:dyDescent="0.25">
      <c r="A8907" t="s">
        <v>9767</v>
      </c>
      <c r="B8907">
        <v>0</v>
      </c>
    </row>
    <row r="8908" spans="1:2" x14ac:dyDescent="0.25">
      <c r="A8908" t="s">
        <v>9768</v>
      </c>
      <c r="B8908">
        <v>0</v>
      </c>
    </row>
    <row r="8909" spans="1:2" x14ac:dyDescent="0.25">
      <c r="A8909" t="s">
        <v>9769</v>
      </c>
      <c r="B8909">
        <v>0</v>
      </c>
    </row>
    <row r="8910" spans="1:2" x14ac:dyDescent="0.25">
      <c r="A8910" t="s">
        <v>9770</v>
      </c>
      <c r="B8910">
        <v>0</v>
      </c>
    </row>
    <row r="8911" spans="1:2" x14ac:dyDescent="0.25">
      <c r="A8911" t="s">
        <v>9771</v>
      </c>
      <c r="B8911">
        <v>0</v>
      </c>
    </row>
    <row r="8912" spans="1:2" x14ac:dyDescent="0.25">
      <c r="A8912" t="s">
        <v>9772</v>
      </c>
      <c r="B8912">
        <v>0</v>
      </c>
    </row>
    <row r="8913" spans="1:2" x14ac:dyDescent="0.25">
      <c r="A8913" t="s">
        <v>9773</v>
      </c>
      <c r="B8913">
        <v>0</v>
      </c>
    </row>
    <row r="8914" spans="1:2" x14ac:dyDescent="0.25">
      <c r="A8914" t="s">
        <v>9774</v>
      </c>
      <c r="B8914">
        <v>0</v>
      </c>
    </row>
    <row r="8915" spans="1:2" x14ac:dyDescent="0.25">
      <c r="A8915" t="s">
        <v>9775</v>
      </c>
      <c r="B8915">
        <v>0</v>
      </c>
    </row>
    <row r="8916" spans="1:2" x14ac:dyDescent="0.25">
      <c r="A8916" t="s">
        <v>9776</v>
      </c>
      <c r="B8916">
        <v>0</v>
      </c>
    </row>
    <row r="8917" spans="1:2" x14ac:dyDescent="0.25">
      <c r="A8917" t="s">
        <v>9777</v>
      </c>
      <c r="B8917">
        <v>0</v>
      </c>
    </row>
    <row r="8918" spans="1:2" x14ac:dyDescent="0.25">
      <c r="A8918" t="s">
        <v>9778</v>
      </c>
      <c r="B8918">
        <v>0</v>
      </c>
    </row>
    <row r="8919" spans="1:2" x14ac:dyDescent="0.25">
      <c r="A8919" t="s">
        <v>9779</v>
      </c>
      <c r="B8919">
        <v>0</v>
      </c>
    </row>
    <row r="8920" spans="1:2" x14ac:dyDescent="0.25">
      <c r="A8920" t="s">
        <v>9780</v>
      </c>
      <c r="B8920">
        <v>0</v>
      </c>
    </row>
    <row r="8921" spans="1:2" x14ac:dyDescent="0.25">
      <c r="A8921" t="s">
        <v>9781</v>
      </c>
      <c r="B8921">
        <v>0</v>
      </c>
    </row>
    <row r="8922" spans="1:2" x14ac:dyDescent="0.25">
      <c r="A8922" t="s">
        <v>9782</v>
      </c>
      <c r="B8922">
        <v>24</v>
      </c>
    </row>
    <row r="8923" spans="1:2" x14ac:dyDescent="0.25">
      <c r="A8923" t="s">
        <v>9783</v>
      </c>
      <c r="B8923">
        <v>31</v>
      </c>
    </row>
    <row r="8924" spans="1:2" x14ac:dyDescent="0.25">
      <c r="A8924" t="s">
        <v>9784</v>
      </c>
      <c r="B8924">
        <v>41</v>
      </c>
    </row>
    <row r="8925" spans="1:2" x14ac:dyDescent="0.25">
      <c r="A8925" t="s">
        <v>9785</v>
      </c>
      <c r="B8925">
        <v>53</v>
      </c>
    </row>
    <row r="8926" spans="1:2" x14ac:dyDescent="0.25">
      <c r="A8926" t="s">
        <v>9786</v>
      </c>
      <c r="B8926">
        <v>8</v>
      </c>
    </row>
    <row r="8927" spans="1:2" x14ac:dyDescent="0.25">
      <c r="A8927" t="s">
        <v>9787</v>
      </c>
      <c r="B8927">
        <v>157</v>
      </c>
    </row>
    <row r="8928" spans="1:2" x14ac:dyDescent="0.25">
      <c r="A8928" t="s">
        <v>9788</v>
      </c>
      <c r="B8928">
        <v>16</v>
      </c>
    </row>
    <row r="8929" spans="1:2" x14ac:dyDescent="0.25">
      <c r="A8929" t="s">
        <v>9789</v>
      </c>
      <c r="B8929">
        <v>3</v>
      </c>
    </row>
    <row r="8930" spans="1:2" x14ac:dyDescent="0.25">
      <c r="A8930" t="s">
        <v>9790</v>
      </c>
      <c r="B8930">
        <v>1</v>
      </c>
    </row>
    <row r="8931" spans="1:2" x14ac:dyDescent="0.25">
      <c r="A8931" t="s">
        <v>9791</v>
      </c>
      <c r="B8931">
        <v>37</v>
      </c>
    </row>
    <row r="8932" spans="1:2" x14ac:dyDescent="0.25">
      <c r="A8932" t="s">
        <v>9792</v>
      </c>
      <c r="B8932">
        <v>123</v>
      </c>
    </row>
    <row r="8933" spans="1:2" x14ac:dyDescent="0.25">
      <c r="A8933" t="s">
        <v>9793</v>
      </c>
      <c r="B8933">
        <v>131</v>
      </c>
    </row>
    <row r="8934" spans="1:2" x14ac:dyDescent="0.25">
      <c r="A8934" t="s">
        <v>9794</v>
      </c>
      <c r="B8934">
        <v>120</v>
      </c>
    </row>
    <row r="8935" spans="1:2" x14ac:dyDescent="0.25">
      <c r="A8935" t="s">
        <v>9795</v>
      </c>
      <c r="B8935">
        <v>2161</v>
      </c>
    </row>
    <row r="8936" spans="1:2" x14ac:dyDescent="0.25">
      <c r="A8936" t="s">
        <v>9796</v>
      </c>
      <c r="B8936">
        <v>1256</v>
      </c>
    </row>
    <row r="8937" spans="1:2" x14ac:dyDescent="0.25">
      <c r="A8937" t="s">
        <v>9797</v>
      </c>
      <c r="B8937">
        <v>89</v>
      </c>
    </row>
    <row r="8938" spans="1:2" x14ac:dyDescent="0.25">
      <c r="A8938" t="s">
        <v>9798</v>
      </c>
      <c r="B8938">
        <v>49</v>
      </c>
    </row>
    <row r="8939" spans="1:2" x14ac:dyDescent="0.25">
      <c r="A8939" t="s">
        <v>11111</v>
      </c>
      <c r="B8939">
        <v>-999</v>
      </c>
    </row>
    <row r="8940" spans="1:2" x14ac:dyDescent="0.25">
      <c r="A8940" t="s">
        <v>11112</v>
      </c>
      <c r="B8940">
        <v>-999</v>
      </c>
    </row>
    <row r="8941" spans="1:2" x14ac:dyDescent="0.25">
      <c r="A8941" t="s">
        <v>9799</v>
      </c>
      <c r="B8941">
        <v>67</v>
      </c>
    </row>
    <row r="8942" spans="1:2" x14ac:dyDescent="0.25">
      <c r="A8942" t="s">
        <v>9800</v>
      </c>
      <c r="B8942">
        <v>43</v>
      </c>
    </row>
    <row r="8943" spans="1:2" x14ac:dyDescent="0.25">
      <c r="A8943" t="s">
        <v>9801</v>
      </c>
      <c r="B8943">
        <v>26</v>
      </c>
    </row>
    <row r="8944" spans="1:2" x14ac:dyDescent="0.25">
      <c r="A8944" t="s">
        <v>9802</v>
      </c>
      <c r="B8944">
        <v>0</v>
      </c>
    </row>
    <row r="8945" spans="1:2" x14ac:dyDescent="0.25">
      <c r="A8945" t="s">
        <v>9803</v>
      </c>
      <c r="B8945">
        <v>69</v>
      </c>
    </row>
    <row r="8946" spans="1:2" x14ac:dyDescent="0.25">
      <c r="A8946" t="s">
        <v>9804</v>
      </c>
      <c r="B8946">
        <v>19537</v>
      </c>
    </row>
    <row r="8947" spans="1:2" x14ac:dyDescent="0.25">
      <c r="A8947" t="s">
        <v>9805</v>
      </c>
      <c r="B8947">
        <v>91</v>
      </c>
    </row>
    <row r="8948" spans="1:2" x14ac:dyDescent="0.25">
      <c r="A8948" t="s">
        <v>9806</v>
      </c>
      <c r="B8948">
        <v>17</v>
      </c>
    </row>
    <row r="8949" spans="1:2" x14ac:dyDescent="0.25">
      <c r="A8949" t="s">
        <v>9807</v>
      </c>
      <c r="B8949">
        <v>44</v>
      </c>
    </row>
    <row r="8950" spans="1:2" x14ac:dyDescent="0.25">
      <c r="A8950" t="s">
        <v>9808</v>
      </c>
      <c r="B8950">
        <v>44</v>
      </c>
    </row>
    <row r="8951" spans="1:2" x14ac:dyDescent="0.25">
      <c r="A8951" t="s">
        <v>9809</v>
      </c>
      <c r="B8951">
        <v>-999</v>
      </c>
    </row>
    <row r="8952" spans="1:2" x14ac:dyDescent="0.25">
      <c r="A8952" t="s">
        <v>9810</v>
      </c>
      <c r="B8952">
        <v>21</v>
      </c>
    </row>
    <row r="8953" spans="1:2" x14ac:dyDescent="0.25">
      <c r="A8953" t="s">
        <v>9811</v>
      </c>
      <c r="B8953">
        <v>208</v>
      </c>
    </row>
    <row r="8954" spans="1:2" x14ac:dyDescent="0.25">
      <c r="A8954" t="s">
        <v>9812</v>
      </c>
      <c r="B8954">
        <v>0</v>
      </c>
    </row>
    <row r="8955" spans="1:2" x14ac:dyDescent="0.25">
      <c r="A8955" t="s">
        <v>9813</v>
      </c>
      <c r="B8955">
        <v>-999</v>
      </c>
    </row>
    <row r="8956" spans="1:2" x14ac:dyDescent="0.25">
      <c r="A8956" t="s">
        <v>9814</v>
      </c>
      <c r="B8956">
        <v>-999</v>
      </c>
    </row>
    <row r="8957" spans="1:2" x14ac:dyDescent="0.25">
      <c r="A8957" t="s">
        <v>9815</v>
      </c>
      <c r="B8957">
        <v>14</v>
      </c>
    </row>
    <row r="8958" spans="1:2" x14ac:dyDescent="0.25">
      <c r="A8958" t="s">
        <v>9816</v>
      </c>
      <c r="B8958">
        <v>-999</v>
      </c>
    </row>
    <row r="8959" spans="1:2" x14ac:dyDescent="0.25">
      <c r="A8959" t="s">
        <v>9817</v>
      </c>
      <c r="B8959">
        <v>19</v>
      </c>
    </row>
    <row r="8960" spans="1:2" x14ac:dyDescent="0.25">
      <c r="A8960" t="s">
        <v>9818</v>
      </c>
      <c r="B8960">
        <v>127</v>
      </c>
    </row>
    <row r="8961" spans="1:2" x14ac:dyDescent="0.25">
      <c r="A8961" t="s">
        <v>9819</v>
      </c>
      <c r="B8961">
        <v>60</v>
      </c>
    </row>
    <row r="8962" spans="1:2" x14ac:dyDescent="0.25">
      <c r="A8962" t="s">
        <v>9820</v>
      </c>
      <c r="B8962">
        <v>22</v>
      </c>
    </row>
    <row r="8963" spans="1:2" x14ac:dyDescent="0.25">
      <c r="A8963" t="s">
        <v>9821</v>
      </c>
      <c r="B8963">
        <v>11</v>
      </c>
    </row>
    <row r="8964" spans="1:2" x14ac:dyDescent="0.25">
      <c r="A8964" t="s">
        <v>9822</v>
      </c>
      <c r="B8964">
        <v>11</v>
      </c>
    </row>
    <row r="8965" spans="1:2" x14ac:dyDescent="0.25">
      <c r="A8965" t="s">
        <v>9823</v>
      </c>
      <c r="B8965">
        <v>8</v>
      </c>
    </row>
    <row r="8966" spans="1:2" x14ac:dyDescent="0.25">
      <c r="A8966" t="s">
        <v>9824</v>
      </c>
      <c r="B8966">
        <v>4</v>
      </c>
    </row>
    <row r="8967" spans="1:2" x14ac:dyDescent="0.25">
      <c r="A8967" t="s">
        <v>9825</v>
      </c>
      <c r="B8967">
        <v>26</v>
      </c>
    </row>
    <row r="8968" spans="1:2" x14ac:dyDescent="0.25">
      <c r="A8968" t="s">
        <v>9826</v>
      </c>
      <c r="B8968">
        <v>0</v>
      </c>
    </row>
    <row r="8969" spans="1:2" x14ac:dyDescent="0.25">
      <c r="A8969" t="s">
        <v>9827</v>
      </c>
      <c r="B8969">
        <v>32</v>
      </c>
    </row>
    <row r="8970" spans="1:2" x14ac:dyDescent="0.25">
      <c r="A8970" t="s">
        <v>9828</v>
      </c>
      <c r="B8970">
        <v>1</v>
      </c>
    </row>
    <row r="8971" spans="1:2" x14ac:dyDescent="0.25">
      <c r="A8971" t="s">
        <v>9829</v>
      </c>
      <c r="B8971">
        <v>1</v>
      </c>
    </row>
    <row r="8972" spans="1:2" x14ac:dyDescent="0.25">
      <c r="A8972" t="s">
        <v>9830</v>
      </c>
      <c r="B8972">
        <v>0</v>
      </c>
    </row>
    <row r="8973" spans="1:2" x14ac:dyDescent="0.25">
      <c r="A8973" t="s">
        <v>9831</v>
      </c>
      <c r="B8973">
        <v>60</v>
      </c>
    </row>
    <row r="8974" spans="1:2" x14ac:dyDescent="0.25">
      <c r="A8974" t="s">
        <v>9832</v>
      </c>
      <c r="B8974">
        <v>11</v>
      </c>
    </row>
    <row r="8975" spans="1:2" x14ac:dyDescent="0.25">
      <c r="A8975" t="s">
        <v>9833</v>
      </c>
      <c r="B8975">
        <v>1</v>
      </c>
    </row>
    <row r="8976" spans="1:2" x14ac:dyDescent="0.25">
      <c r="A8976" t="s">
        <v>9834</v>
      </c>
      <c r="B8976">
        <v>15</v>
      </c>
    </row>
    <row r="8977" spans="1:2" x14ac:dyDescent="0.25">
      <c r="A8977" t="s">
        <v>9835</v>
      </c>
      <c r="B8977">
        <v>4</v>
      </c>
    </row>
    <row r="8978" spans="1:2" x14ac:dyDescent="0.25">
      <c r="A8978" t="s">
        <v>9836</v>
      </c>
      <c r="B8978">
        <v>2</v>
      </c>
    </row>
    <row r="8979" spans="1:2" x14ac:dyDescent="0.25">
      <c r="A8979" t="s">
        <v>9837</v>
      </c>
      <c r="B8979">
        <v>105</v>
      </c>
    </row>
    <row r="8980" spans="1:2" x14ac:dyDescent="0.25">
      <c r="A8980" t="s">
        <v>9838</v>
      </c>
      <c r="B8980">
        <v>43</v>
      </c>
    </row>
    <row r="8981" spans="1:2" x14ac:dyDescent="0.25">
      <c r="A8981" t="s">
        <v>9839</v>
      </c>
      <c r="B8981">
        <v>233</v>
      </c>
    </row>
    <row r="8982" spans="1:2" x14ac:dyDescent="0.25">
      <c r="A8982" t="s">
        <v>9840</v>
      </c>
      <c r="B8982">
        <v>86</v>
      </c>
    </row>
    <row r="8983" spans="1:2" x14ac:dyDescent="0.25">
      <c r="A8983" t="s">
        <v>9841</v>
      </c>
      <c r="B8983">
        <v>0</v>
      </c>
    </row>
    <row r="8984" spans="1:2" x14ac:dyDescent="0.25">
      <c r="A8984" t="s">
        <v>9842</v>
      </c>
      <c r="B8984">
        <v>2</v>
      </c>
    </row>
    <row r="8985" spans="1:2" x14ac:dyDescent="0.25">
      <c r="A8985" t="s">
        <v>9843</v>
      </c>
      <c r="B8985">
        <v>4</v>
      </c>
    </row>
    <row r="8986" spans="1:2" x14ac:dyDescent="0.25">
      <c r="A8986" t="s">
        <v>9844</v>
      </c>
      <c r="B8986">
        <v>0</v>
      </c>
    </row>
    <row r="8987" spans="1:2" x14ac:dyDescent="0.25">
      <c r="A8987" t="s">
        <v>9845</v>
      </c>
      <c r="B8987">
        <v>18</v>
      </c>
    </row>
    <row r="8988" spans="1:2" x14ac:dyDescent="0.25">
      <c r="A8988" t="s">
        <v>9846</v>
      </c>
      <c r="B8988">
        <v>66</v>
      </c>
    </row>
    <row r="8989" spans="1:2" x14ac:dyDescent="0.25">
      <c r="A8989" t="s">
        <v>9847</v>
      </c>
      <c r="B8989">
        <v>3</v>
      </c>
    </row>
    <row r="8990" spans="1:2" x14ac:dyDescent="0.25">
      <c r="A8990" t="s">
        <v>9848</v>
      </c>
      <c r="B8990">
        <v>65</v>
      </c>
    </row>
    <row r="8991" spans="1:2" x14ac:dyDescent="0.25">
      <c r="A8991" t="s">
        <v>9849</v>
      </c>
      <c r="B8991">
        <v>2</v>
      </c>
    </row>
    <row r="8992" spans="1:2" x14ac:dyDescent="0.25">
      <c r="A8992" t="s">
        <v>9850</v>
      </c>
      <c r="B8992">
        <v>1</v>
      </c>
    </row>
    <row r="8993" spans="1:2" x14ac:dyDescent="0.25">
      <c r="A8993" t="s">
        <v>9851</v>
      </c>
      <c r="B8993">
        <v>36</v>
      </c>
    </row>
    <row r="8994" spans="1:2" x14ac:dyDescent="0.25">
      <c r="A8994" t="s">
        <v>9852</v>
      </c>
      <c r="B8994">
        <v>0</v>
      </c>
    </row>
    <row r="8995" spans="1:2" x14ac:dyDescent="0.25">
      <c r="A8995" t="s">
        <v>9853</v>
      </c>
      <c r="B8995">
        <v>0</v>
      </c>
    </row>
    <row r="8996" spans="1:2" x14ac:dyDescent="0.25">
      <c r="A8996" t="s">
        <v>9854</v>
      </c>
      <c r="B8996">
        <v>0</v>
      </c>
    </row>
    <row r="8997" spans="1:2" x14ac:dyDescent="0.25">
      <c r="A8997" t="s">
        <v>9855</v>
      </c>
      <c r="B8997">
        <v>0</v>
      </c>
    </row>
    <row r="8998" spans="1:2" x14ac:dyDescent="0.25">
      <c r="A8998" t="s">
        <v>9856</v>
      </c>
      <c r="B8998">
        <v>2</v>
      </c>
    </row>
    <row r="8999" spans="1:2" x14ac:dyDescent="0.25">
      <c r="A8999" t="s">
        <v>9857</v>
      </c>
      <c r="B8999">
        <v>18</v>
      </c>
    </row>
    <row r="9000" spans="1:2" x14ac:dyDescent="0.25">
      <c r="A9000" t="s">
        <v>9858</v>
      </c>
      <c r="B9000">
        <v>16</v>
      </c>
    </row>
    <row r="9001" spans="1:2" x14ac:dyDescent="0.25">
      <c r="A9001" t="s">
        <v>9859</v>
      </c>
      <c r="B9001">
        <v>233</v>
      </c>
    </row>
    <row r="9002" spans="1:2" x14ac:dyDescent="0.25">
      <c r="A9002" t="s">
        <v>9860</v>
      </c>
      <c r="B9002">
        <v>40</v>
      </c>
    </row>
    <row r="9003" spans="1:2" x14ac:dyDescent="0.25">
      <c r="A9003" t="s">
        <v>9861</v>
      </c>
      <c r="B9003">
        <v>18</v>
      </c>
    </row>
    <row r="9004" spans="1:2" x14ac:dyDescent="0.25">
      <c r="A9004" t="s">
        <v>9862</v>
      </c>
      <c r="B9004">
        <v>11</v>
      </c>
    </row>
    <row r="9005" spans="1:2" x14ac:dyDescent="0.25">
      <c r="A9005" t="s">
        <v>9863</v>
      </c>
      <c r="B9005">
        <v>0</v>
      </c>
    </row>
    <row r="9006" spans="1:2" x14ac:dyDescent="0.25">
      <c r="A9006" t="s">
        <v>9864</v>
      </c>
      <c r="B9006">
        <v>29</v>
      </c>
    </row>
    <row r="9007" spans="1:2" x14ac:dyDescent="0.25">
      <c r="A9007" t="s">
        <v>9865</v>
      </c>
      <c r="B9007">
        <v>32</v>
      </c>
    </row>
    <row r="9008" spans="1:2" x14ac:dyDescent="0.25">
      <c r="A9008" t="s">
        <v>9866</v>
      </c>
      <c r="B9008">
        <v>0</v>
      </c>
    </row>
    <row r="9009" spans="1:2" x14ac:dyDescent="0.25">
      <c r="A9009" t="s">
        <v>9867</v>
      </c>
      <c r="B9009">
        <v>38</v>
      </c>
    </row>
    <row r="9010" spans="1:2" x14ac:dyDescent="0.25">
      <c r="A9010" t="s">
        <v>9868</v>
      </c>
      <c r="B9010">
        <v>1</v>
      </c>
    </row>
    <row r="9011" spans="1:2" x14ac:dyDescent="0.25">
      <c r="A9011" t="s">
        <v>9869</v>
      </c>
      <c r="B9011">
        <v>34</v>
      </c>
    </row>
    <row r="9012" spans="1:2" x14ac:dyDescent="0.25">
      <c r="A9012" t="s">
        <v>9870</v>
      </c>
      <c r="B9012">
        <v>40</v>
      </c>
    </row>
    <row r="9013" spans="1:2" x14ac:dyDescent="0.25">
      <c r="A9013" t="s">
        <v>9871</v>
      </c>
      <c r="B9013">
        <v>28</v>
      </c>
    </row>
    <row r="9014" spans="1:2" x14ac:dyDescent="0.25">
      <c r="A9014" t="s">
        <v>11113</v>
      </c>
      <c r="B9014">
        <v>-999</v>
      </c>
    </row>
    <row r="9015" spans="1:2" x14ac:dyDescent="0.25">
      <c r="A9015" t="s">
        <v>9872</v>
      </c>
      <c r="B9015">
        <v>11311</v>
      </c>
    </row>
    <row r="9016" spans="1:2" x14ac:dyDescent="0.25">
      <c r="A9016" t="s">
        <v>9873</v>
      </c>
      <c r="B9016">
        <v>5419</v>
      </c>
    </row>
    <row r="9017" spans="1:2" x14ac:dyDescent="0.25">
      <c r="A9017" t="s">
        <v>9874</v>
      </c>
      <c r="B9017">
        <v>10086</v>
      </c>
    </row>
    <row r="9018" spans="1:2" x14ac:dyDescent="0.25">
      <c r="A9018" t="s">
        <v>9875</v>
      </c>
      <c r="B9018">
        <v>74</v>
      </c>
    </row>
    <row r="9019" spans="1:2" x14ac:dyDescent="0.25">
      <c r="A9019" t="s">
        <v>9876</v>
      </c>
      <c r="B9019">
        <v>725</v>
      </c>
    </row>
    <row r="9020" spans="1:2" x14ac:dyDescent="0.25">
      <c r="A9020" t="s">
        <v>9877</v>
      </c>
      <c r="B9020">
        <v>93</v>
      </c>
    </row>
    <row r="9021" spans="1:2" x14ac:dyDescent="0.25">
      <c r="A9021" t="s">
        <v>9878</v>
      </c>
      <c r="B9021">
        <v>35</v>
      </c>
    </row>
    <row r="9022" spans="1:2" x14ac:dyDescent="0.25">
      <c r="A9022" t="s">
        <v>9879</v>
      </c>
      <c r="B9022">
        <v>1247</v>
      </c>
    </row>
    <row r="9023" spans="1:2" x14ac:dyDescent="0.25">
      <c r="A9023" t="s">
        <v>9880</v>
      </c>
      <c r="B9023">
        <v>1739</v>
      </c>
    </row>
    <row r="9024" spans="1:2" x14ac:dyDescent="0.25">
      <c r="A9024" t="s">
        <v>9881</v>
      </c>
      <c r="B9024">
        <v>88</v>
      </c>
    </row>
    <row r="9025" spans="1:2" x14ac:dyDescent="0.25">
      <c r="A9025" t="s">
        <v>9882</v>
      </c>
      <c r="B9025">
        <v>4986</v>
      </c>
    </row>
    <row r="9026" spans="1:2" x14ac:dyDescent="0.25">
      <c r="A9026" t="s">
        <v>9883</v>
      </c>
      <c r="B9026">
        <v>207</v>
      </c>
    </row>
    <row r="9027" spans="1:2" x14ac:dyDescent="0.25">
      <c r="A9027" t="s">
        <v>9884</v>
      </c>
      <c r="B9027">
        <v>167</v>
      </c>
    </row>
    <row r="9028" spans="1:2" x14ac:dyDescent="0.25">
      <c r="A9028" t="s">
        <v>9885</v>
      </c>
      <c r="B9028">
        <v>238</v>
      </c>
    </row>
    <row r="9029" spans="1:2" x14ac:dyDescent="0.25">
      <c r="A9029" t="s">
        <v>9886</v>
      </c>
      <c r="B9029">
        <v>0</v>
      </c>
    </row>
    <row r="9030" spans="1:2" x14ac:dyDescent="0.25">
      <c r="A9030" t="s">
        <v>9887</v>
      </c>
      <c r="B9030">
        <v>11</v>
      </c>
    </row>
    <row r="9031" spans="1:2" x14ac:dyDescent="0.25">
      <c r="A9031" t="s">
        <v>9888</v>
      </c>
      <c r="B9031">
        <v>0</v>
      </c>
    </row>
    <row r="9032" spans="1:2" x14ac:dyDescent="0.25">
      <c r="A9032" t="s">
        <v>9889</v>
      </c>
      <c r="B9032">
        <v>0</v>
      </c>
    </row>
    <row r="9033" spans="1:2" x14ac:dyDescent="0.25">
      <c r="A9033" t="s">
        <v>9890</v>
      </c>
      <c r="B9033">
        <v>3</v>
      </c>
    </row>
    <row r="9034" spans="1:2" x14ac:dyDescent="0.25">
      <c r="A9034" t="s">
        <v>9891</v>
      </c>
      <c r="B9034">
        <v>1195</v>
      </c>
    </row>
    <row r="9035" spans="1:2" x14ac:dyDescent="0.25">
      <c r="A9035" t="s">
        <v>9892</v>
      </c>
      <c r="B9035">
        <v>503</v>
      </c>
    </row>
    <row r="9036" spans="1:2" x14ac:dyDescent="0.25">
      <c r="A9036" t="s">
        <v>9893</v>
      </c>
      <c r="B9036">
        <v>11311</v>
      </c>
    </row>
    <row r="9037" spans="1:2" x14ac:dyDescent="0.25">
      <c r="A9037" t="s">
        <v>9894</v>
      </c>
      <c r="B9037">
        <v>677</v>
      </c>
    </row>
    <row r="9038" spans="1:2" x14ac:dyDescent="0.25">
      <c r="A9038" t="s">
        <v>9895</v>
      </c>
      <c r="B9038">
        <v>85</v>
      </c>
    </row>
    <row r="9039" spans="1:2" x14ac:dyDescent="0.25">
      <c r="A9039" t="s">
        <v>9896</v>
      </c>
      <c r="B9039">
        <v>5105</v>
      </c>
    </row>
    <row r="9040" spans="1:2" x14ac:dyDescent="0.25">
      <c r="A9040" t="s">
        <v>9897</v>
      </c>
      <c r="B9040">
        <v>392</v>
      </c>
    </row>
    <row r="9041" spans="1:2" x14ac:dyDescent="0.25">
      <c r="A9041" t="s">
        <v>9898</v>
      </c>
      <c r="B9041">
        <v>2672</v>
      </c>
    </row>
    <row r="9042" spans="1:2" x14ac:dyDescent="0.25">
      <c r="A9042" t="s">
        <v>9899</v>
      </c>
      <c r="B9042">
        <v>2041</v>
      </c>
    </row>
    <row r="9043" spans="1:2" x14ac:dyDescent="0.25">
      <c r="A9043" t="s">
        <v>9900</v>
      </c>
      <c r="B9043">
        <v>5105</v>
      </c>
    </row>
    <row r="9044" spans="1:2" x14ac:dyDescent="0.25">
      <c r="A9044" t="s">
        <v>9901</v>
      </c>
      <c r="B9044">
        <v>5080</v>
      </c>
    </row>
    <row r="9045" spans="1:2" x14ac:dyDescent="0.25">
      <c r="A9045" t="s">
        <v>9902</v>
      </c>
      <c r="B9045">
        <v>1425</v>
      </c>
    </row>
    <row r="9046" spans="1:2" x14ac:dyDescent="0.25">
      <c r="A9046" t="s">
        <v>9903</v>
      </c>
      <c r="B9046">
        <v>4728</v>
      </c>
    </row>
    <row r="9047" spans="1:2" x14ac:dyDescent="0.25">
      <c r="A9047" t="s">
        <v>9904</v>
      </c>
      <c r="B9047">
        <v>0</v>
      </c>
    </row>
    <row r="9048" spans="1:2" x14ac:dyDescent="0.25">
      <c r="A9048" t="s">
        <v>9905</v>
      </c>
      <c r="B9048">
        <v>4712</v>
      </c>
    </row>
    <row r="9049" spans="1:2" x14ac:dyDescent="0.25">
      <c r="A9049" t="s">
        <v>9906</v>
      </c>
      <c r="B9049">
        <v>0</v>
      </c>
    </row>
    <row r="9050" spans="1:2" x14ac:dyDescent="0.25">
      <c r="A9050" t="s">
        <v>9907</v>
      </c>
      <c r="B9050">
        <v>262</v>
      </c>
    </row>
    <row r="9051" spans="1:2" x14ac:dyDescent="0.25">
      <c r="A9051" t="s">
        <v>9908</v>
      </c>
      <c r="B9051">
        <v>151</v>
      </c>
    </row>
    <row r="9052" spans="1:2" x14ac:dyDescent="0.25">
      <c r="A9052" t="s">
        <v>9909</v>
      </c>
      <c r="B9052">
        <v>4347</v>
      </c>
    </row>
    <row r="9053" spans="1:2" x14ac:dyDescent="0.25">
      <c r="A9053" t="s">
        <v>9910</v>
      </c>
      <c r="B9053">
        <v>414</v>
      </c>
    </row>
    <row r="9054" spans="1:2" x14ac:dyDescent="0.25">
      <c r="A9054" t="s">
        <v>9911</v>
      </c>
      <c r="B9054">
        <v>29</v>
      </c>
    </row>
    <row r="9055" spans="1:2" x14ac:dyDescent="0.25">
      <c r="A9055" t="s">
        <v>9912</v>
      </c>
      <c r="B9055">
        <v>228</v>
      </c>
    </row>
    <row r="9056" spans="1:2" x14ac:dyDescent="0.25">
      <c r="A9056" t="s">
        <v>9913</v>
      </c>
      <c r="B9056">
        <v>157</v>
      </c>
    </row>
    <row r="9057" spans="1:2" x14ac:dyDescent="0.25">
      <c r="A9057" t="s">
        <v>9914</v>
      </c>
      <c r="B9057">
        <v>414</v>
      </c>
    </row>
    <row r="9058" spans="1:2" x14ac:dyDescent="0.25">
      <c r="A9058" t="s">
        <v>9915</v>
      </c>
      <c r="B9058">
        <v>945</v>
      </c>
    </row>
    <row r="9059" spans="1:2" x14ac:dyDescent="0.25">
      <c r="A9059" t="s">
        <v>9916</v>
      </c>
      <c r="B9059">
        <v>46</v>
      </c>
    </row>
    <row r="9060" spans="1:2" x14ac:dyDescent="0.25">
      <c r="A9060" t="s">
        <v>11114</v>
      </c>
      <c r="B9060">
        <v>-999</v>
      </c>
    </row>
    <row r="9061" spans="1:2" x14ac:dyDescent="0.25">
      <c r="A9061" t="s">
        <v>9917</v>
      </c>
      <c r="B9061">
        <v>2060</v>
      </c>
    </row>
    <row r="9062" spans="1:2" x14ac:dyDescent="0.25">
      <c r="A9062" t="s">
        <v>9918</v>
      </c>
      <c r="B9062">
        <v>384</v>
      </c>
    </row>
    <row r="9063" spans="1:2" x14ac:dyDescent="0.25">
      <c r="A9063" t="s">
        <v>9919</v>
      </c>
      <c r="B9063">
        <v>962</v>
      </c>
    </row>
    <row r="9064" spans="1:2" x14ac:dyDescent="0.25">
      <c r="A9064" t="s">
        <v>9920</v>
      </c>
      <c r="B9064">
        <v>526</v>
      </c>
    </row>
    <row r="9065" spans="1:2" x14ac:dyDescent="0.25">
      <c r="A9065" t="s">
        <v>9921</v>
      </c>
      <c r="B9065">
        <v>188</v>
      </c>
    </row>
    <row r="9066" spans="1:2" x14ac:dyDescent="0.25">
      <c r="A9066" t="s">
        <v>9922</v>
      </c>
      <c r="B9066">
        <v>2060</v>
      </c>
    </row>
    <row r="9067" spans="1:2" x14ac:dyDescent="0.25">
      <c r="A9067" t="s">
        <v>9923</v>
      </c>
      <c r="B9067">
        <v>356</v>
      </c>
    </row>
    <row r="9068" spans="1:2" x14ac:dyDescent="0.25">
      <c r="A9068" t="s">
        <v>9924</v>
      </c>
      <c r="B9068">
        <v>833</v>
      </c>
    </row>
    <row r="9069" spans="1:2" x14ac:dyDescent="0.25">
      <c r="A9069" t="s">
        <v>9925</v>
      </c>
      <c r="B9069">
        <v>198</v>
      </c>
    </row>
    <row r="9070" spans="1:2" x14ac:dyDescent="0.25">
      <c r="A9070" t="s">
        <v>9926</v>
      </c>
      <c r="B9070">
        <v>166</v>
      </c>
    </row>
    <row r="9071" spans="1:2" x14ac:dyDescent="0.25">
      <c r="A9071" t="s">
        <v>9927</v>
      </c>
      <c r="B9071">
        <v>1553</v>
      </c>
    </row>
    <row r="9072" spans="1:2" x14ac:dyDescent="0.25">
      <c r="A9072" t="s">
        <v>9928</v>
      </c>
      <c r="B9072">
        <v>507</v>
      </c>
    </row>
    <row r="9073" spans="1:2" x14ac:dyDescent="0.25">
      <c r="A9073" t="s">
        <v>9929</v>
      </c>
      <c r="B9073">
        <v>1463</v>
      </c>
    </row>
    <row r="9074" spans="1:2" x14ac:dyDescent="0.25">
      <c r="A9074" t="s">
        <v>9930</v>
      </c>
      <c r="B9074">
        <v>1395</v>
      </c>
    </row>
    <row r="9075" spans="1:2" x14ac:dyDescent="0.25">
      <c r="A9075" t="s">
        <v>9931</v>
      </c>
      <c r="B9075">
        <v>200</v>
      </c>
    </row>
    <row r="9076" spans="1:2" x14ac:dyDescent="0.25">
      <c r="A9076" t="s">
        <v>9932</v>
      </c>
      <c r="B9076">
        <v>17</v>
      </c>
    </row>
    <row r="9077" spans="1:2" x14ac:dyDescent="0.25">
      <c r="A9077" t="s">
        <v>9933</v>
      </c>
      <c r="B9077">
        <v>15</v>
      </c>
    </row>
    <row r="9078" spans="1:2" x14ac:dyDescent="0.25">
      <c r="A9078" t="s">
        <v>9934</v>
      </c>
      <c r="B9078">
        <v>13</v>
      </c>
    </row>
    <row r="9079" spans="1:2" x14ac:dyDescent="0.25">
      <c r="A9079" t="s">
        <v>9935</v>
      </c>
      <c r="B9079">
        <v>22</v>
      </c>
    </row>
    <row r="9080" spans="1:2" x14ac:dyDescent="0.25">
      <c r="A9080" t="s">
        <v>9936</v>
      </c>
      <c r="B9080">
        <v>3</v>
      </c>
    </row>
    <row r="9081" spans="1:2" x14ac:dyDescent="0.25">
      <c r="A9081" t="s">
        <v>9937</v>
      </c>
      <c r="B9081">
        <v>70</v>
      </c>
    </row>
    <row r="9082" spans="1:2" x14ac:dyDescent="0.25">
      <c r="A9082" t="s">
        <v>9938</v>
      </c>
      <c r="B9082">
        <v>3</v>
      </c>
    </row>
    <row r="9083" spans="1:2" x14ac:dyDescent="0.25">
      <c r="A9083" t="s">
        <v>9939</v>
      </c>
      <c r="B9083">
        <v>4</v>
      </c>
    </row>
    <row r="9084" spans="1:2" x14ac:dyDescent="0.25">
      <c r="A9084" t="s">
        <v>9940</v>
      </c>
      <c r="B9084">
        <v>3</v>
      </c>
    </row>
    <row r="9085" spans="1:2" x14ac:dyDescent="0.25">
      <c r="A9085" t="s">
        <v>9941</v>
      </c>
      <c r="B9085">
        <v>1</v>
      </c>
    </row>
    <row r="9086" spans="1:2" x14ac:dyDescent="0.25">
      <c r="A9086" t="s">
        <v>9942</v>
      </c>
      <c r="B9086">
        <v>0</v>
      </c>
    </row>
    <row r="9087" spans="1:2" x14ac:dyDescent="0.25">
      <c r="A9087" t="s">
        <v>9943</v>
      </c>
      <c r="B9087">
        <v>11</v>
      </c>
    </row>
    <row r="9088" spans="1:2" x14ac:dyDescent="0.25">
      <c r="A9088" t="s">
        <v>9944</v>
      </c>
      <c r="B9088">
        <v>2</v>
      </c>
    </row>
    <row r="9089" spans="1:2" x14ac:dyDescent="0.25">
      <c r="A9089" t="s">
        <v>9945</v>
      </c>
      <c r="B9089">
        <v>2</v>
      </c>
    </row>
    <row r="9090" spans="1:2" x14ac:dyDescent="0.25">
      <c r="A9090" t="s">
        <v>9946</v>
      </c>
      <c r="B9090">
        <v>3</v>
      </c>
    </row>
    <row r="9091" spans="1:2" x14ac:dyDescent="0.25">
      <c r="A9091" t="s">
        <v>9947</v>
      </c>
      <c r="B9091">
        <v>0</v>
      </c>
    </row>
    <row r="9092" spans="1:2" x14ac:dyDescent="0.25">
      <c r="A9092" t="s">
        <v>9948</v>
      </c>
      <c r="B9092">
        <v>0</v>
      </c>
    </row>
    <row r="9093" spans="1:2" x14ac:dyDescent="0.25">
      <c r="A9093" t="s">
        <v>9949</v>
      </c>
      <c r="B9093">
        <v>7</v>
      </c>
    </row>
    <row r="9094" spans="1:2" x14ac:dyDescent="0.25">
      <c r="A9094" t="s">
        <v>9950</v>
      </c>
      <c r="B9094">
        <v>16</v>
      </c>
    </row>
    <row r="9095" spans="1:2" x14ac:dyDescent="0.25">
      <c r="A9095" t="s">
        <v>9951</v>
      </c>
      <c r="B9095">
        <v>23</v>
      </c>
    </row>
    <row r="9096" spans="1:2" x14ac:dyDescent="0.25">
      <c r="A9096" t="s">
        <v>9952</v>
      </c>
      <c r="B9096">
        <v>20</v>
      </c>
    </row>
    <row r="9097" spans="1:2" x14ac:dyDescent="0.25">
      <c r="A9097" t="s">
        <v>9953</v>
      </c>
      <c r="B9097">
        <v>26</v>
      </c>
    </row>
    <row r="9098" spans="1:2" x14ac:dyDescent="0.25">
      <c r="A9098" t="s">
        <v>9954</v>
      </c>
      <c r="B9098">
        <v>3</v>
      </c>
    </row>
    <row r="9099" spans="1:2" x14ac:dyDescent="0.25">
      <c r="A9099" t="s">
        <v>9955</v>
      </c>
      <c r="B9099">
        <v>88</v>
      </c>
    </row>
    <row r="9100" spans="1:2" x14ac:dyDescent="0.25">
      <c r="A9100" t="s">
        <v>9956</v>
      </c>
      <c r="B9100">
        <v>0</v>
      </c>
    </row>
    <row r="9101" spans="1:2" x14ac:dyDescent="0.25">
      <c r="A9101" t="s">
        <v>9957</v>
      </c>
      <c r="B9101">
        <v>0</v>
      </c>
    </row>
    <row r="9102" spans="1:2" x14ac:dyDescent="0.25">
      <c r="A9102" t="s">
        <v>9958</v>
      </c>
      <c r="B9102">
        <v>0</v>
      </c>
    </row>
    <row r="9103" spans="1:2" x14ac:dyDescent="0.25">
      <c r="A9103" t="s">
        <v>9959</v>
      </c>
      <c r="B9103">
        <v>0</v>
      </c>
    </row>
    <row r="9104" spans="1:2" x14ac:dyDescent="0.25">
      <c r="A9104" t="s">
        <v>9960</v>
      </c>
      <c r="B9104">
        <v>0</v>
      </c>
    </row>
    <row r="9105" spans="1:2" x14ac:dyDescent="0.25">
      <c r="A9105" t="s">
        <v>9961</v>
      </c>
      <c r="B9105">
        <v>0</v>
      </c>
    </row>
    <row r="9106" spans="1:2" x14ac:dyDescent="0.25">
      <c r="A9106" t="s">
        <v>9962</v>
      </c>
      <c r="B9106">
        <v>0</v>
      </c>
    </row>
    <row r="9107" spans="1:2" x14ac:dyDescent="0.25">
      <c r="A9107" t="s">
        <v>9963</v>
      </c>
      <c r="B9107">
        <v>0</v>
      </c>
    </row>
    <row r="9108" spans="1:2" x14ac:dyDescent="0.25">
      <c r="A9108" t="s">
        <v>9964</v>
      </c>
      <c r="B9108">
        <v>0</v>
      </c>
    </row>
    <row r="9109" spans="1:2" x14ac:dyDescent="0.25">
      <c r="A9109" t="s">
        <v>9965</v>
      </c>
      <c r="B9109">
        <v>0</v>
      </c>
    </row>
    <row r="9110" spans="1:2" x14ac:dyDescent="0.25">
      <c r="A9110" t="s">
        <v>9966</v>
      </c>
      <c r="B9110">
        <v>0</v>
      </c>
    </row>
    <row r="9111" spans="1:2" x14ac:dyDescent="0.25">
      <c r="A9111" t="s">
        <v>9967</v>
      </c>
      <c r="B9111">
        <v>0</v>
      </c>
    </row>
    <row r="9112" spans="1:2" x14ac:dyDescent="0.25">
      <c r="A9112" t="s">
        <v>9968</v>
      </c>
      <c r="B9112">
        <v>0</v>
      </c>
    </row>
    <row r="9113" spans="1:2" x14ac:dyDescent="0.25">
      <c r="A9113" t="s">
        <v>9969</v>
      </c>
      <c r="B9113">
        <v>0</v>
      </c>
    </row>
    <row r="9114" spans="1:2" x14ac:dyDescent="0.25">
      <c r="A9114" t="s">
        <v>9970</v>
      </c>
      <c r="B9114">
        <v>0</v>
      </c>
    </row>
    <row r="9115" spans="1:2" x14ac:dyDescent="0.25">
      <c r="A9115" t="s">
        <v>9971</v>
      </c>
      <c r="B9115">
        <v>0</v>
      </c>
    </row>
    <row r="9116" spans="1:2" x14ac:dyDescent="0.25">
      <c r="A9116" t="s">
        <v>9972</v>
      </c>
      <c r="B9116">
        <v>0</v>
      </c>
    </row>
    <row r="9117" spans="1:2" x14ac:dyDescent="0.25">
      <c r="A9117" t="s">
        <v>9973</v>
      </c>
      <c r="B9117">
        <v>0</v>
      </c>
    </row>
    <row r="9118" spans="1:2" x14ac:dyDescent="0.25">
      <c r="A9118" t="s">
        <v>9974</v>
      </c>
      <c r="B9118">
        <v>0</v>
      </c>
    </row>
    <row r="9119" spans="1:2" x14ac:dyDescent="0.25">
      <c r="A9119" t="s">
        <v>9975</v>
      </c>
      <c r="B9119">
        <v>0</v>
      </c>
    </row>
    <row r="9120" spans="1:2" x14ac:dyDescent="0.25">
      <c r="A9120" t="s">
        <v>9976</v>
      </c>
      <c r="B9120">
        <v>0</v>
      </c>
    </row>
    <row r="9121" spans="1:2" x14ac:dyDescent="0.25">
      <c r="A9121" t="s">
        <v>9977</v>
      </c>
      <c r="B9121">
        <v>0</v>
      </c>
    </row>
    <row r="9122" spans="1:2" x14ac:dyDescent="0.25">
      <c r="A9122" t="s">
        <v>9978</v>
      </c>
      <c r="B9122">
        <v>0</v>
      </c>
    </row>
    <row r="9123" spans="1:2" x14ac:dyDescent="0.25">
      <c r="A9123" t="s">
        <v>9979</v>
      </c>
      <c r="B9123">
        <v>0</v>
      </c>
    </row>
    <row r="9124" spans="1:2" x14ac:dyDescent="0.25">
      <c r="A9124" t="s">
        <v>9980</v>
      </c>
      <c r="B9124">
        <v>0</v>
      </c>
    </row>
    <row r="9125" spans="1:2" x14ac:dyDescent="0.25">
      <c r="A9125" t="s">
        <v>9981</v>
      </c>
      <c r="B9125">
        <v>0</v>
      </c>
    </row>
    <row r="9126" spans="1:2" x14ac:dyDescent="0.25">
      <c r="A9126" t="s">
        <v>9982</v>
      </c>
      <c r="B9126">
        <v>0</v>
      </c>
    </row>
    <row r="9127" spans="1:2" x14ac:dyDescent="0.25">
      <c r="A9127" t="s">
        <v>9983</v>
      </c>
      <c r="B9127">
        <v>0</v>
      </c>
    </row>
    <row r="9128" spans="1:2" x14ac:dyDescent="0.25">
      <c r="A9128" t="s">
        <v>9984</v>
      </c>
      <c r="B9128">
        <v>0</v>
      </c>
    </row>
    <row r="9129" spans="1:2" x14ac:dyDescent="0.25">
      <c r="A9129" t="s">
        <v>9985</v>
      </c>
      <c r="B9129">
        <v>0</v>
      </c>
    </row>
    <row r="9130" spans="1:2" x14ac:dyDescent="0.25">
      <c r="A9130" t="s">
        <v>9986</v>
      </c>
      <c r="B9130">
        <v>38</v>
      </c>
    </row>
    <row r="9131" spans="1:2" x14ac:dyDescent="0.25">
      <c r="A9131" t="s">
        <v>9987</v>
      </c>
      <c r="B9131">
        <v>44</v>
      </c>
    </row>
    <row r="9132" spans="1:2" x14ac:dyDescent="0.25">
      <c r="A9132" t="s">
        <v>9988</v>
      </c>
      <c r="B9132">
        <v>39</v>
      </c>
    </row>
    <row r="9133" spans="1:2" x14ac:dyDescent="0.25">
      <c r="A9133" t="s">
        <v>9989</v>
      </c>
      <c r="B9133">
        <v>49</v>
      </c>
    </row>
    <row r="9134" spans="1:2" x14ac:dyDescent="0.25">
      <c r="A9134" t="s">
        <v>9990</v>
      </c>
      <c r="B9134">
        <v>6</v>
      </c>
    </row>
    <row r="9135" spans="1:2" x14ac:dyDescent="0.25">
      <c r="A9135" t="s">
        <v>9991</v>
      </c>
      <c r="B9135">
        <v>176</v>
      </c>
    </row>
    <row r="9136" spans="1:2" x14ac:dyDescent="0.25">
      <c r="A9136" t="s">
        <v>9992</v>
      </c>
      <c r="B9136">
        <v>19</v>
      </c>
    </row>
    <row r="9137" spans="1:2" x14ac:dyDescent="0.25">
      <c r="A9137" t="s">
        <v>9993</v>
      </c>
      <c r="B9137">
        <v>5</v>
      </c>
    </row>
    <row r="9138" spans="1:2" x14ac:dyDescent="0.25">
      <c r="A9138" t="s">
        <v>9994</v>
      </c>
      <c r="B9138">
        <v>8</v>
      </c>
    </row>
    <row r="9139" spans="1:2" x14ac:dyDescent="0.25">
      <c r="A9139" t="s">
        <v>9995</v>
      </c>
      <c r="B9139">
        <v>138</v>
      </c>
    </row>
    <row r="9140" spans="1:2" x14ac:dyDescent="0.25">
      <c r="A9140" t="s">
        <v>9996</v>
      </c>
      <c r="B9140">
        <v>127</v>
      </c>
    </row>
    <row r="9141" spans="1:2" x14ac:dyDescent="0.25">
      <c r="A9141" t="s">
        <v>9997</v>
      </c>
      <c r="B9141">
        <v>139</v>
      </c>
    </row>
    <row r="9142" spans="1:2" x14ac:dyDescent="0.25">
      <c r="A9142" t="s">
        <v>9998</v>
      </c>
      <c r="B9142">
        <v>103</v>
      </c>
    </row>
    <row r="9143" spans="1:2" x14ac:dyDescent="0.25">
      <c r="A9143" t="s">
        <v>9999</v>
      </c>
      <c r="B9143">
        <v>3141</v>
      </c>
    </row>
    <row r="9144" spans="1:2" x14ac:dyDescent="0.25">
      <c r="A9144" t="s">
        <v>10000</v>
      </c>
      <c r="B9144">
        <v>1943</v>
      </c>
    </row>
    <row r="9145" spans="1:2" x14ac:dyDescent="0.25">
      <c r="A9145" t="s">
        <v>10001</v>
      </c>
      <c r="B9145">
        <v>324</v>
      </c>
    </row>
    <row r="9146" spans="1:2" x14ac:dyDescent="0.25">
      <c r="A9146" t="s">
        <v>10002</v>
      </c>
      <c r="B9146">
        <v>82</v>
      </c>
    </row>
    <row r="9147" spans="1:2" x14ac:dyDescent="0.25">
      <c r="A9147" t="s">
        <v>11115</v>
      </c>
      <c r="B9147">
        <v>-999</v>
      </c>
    </row>
    <row r="9148" spans="1:2" x14ac:dyDescent="0.25">
      <c r="A9148" t="s">
        <v>11116</v>
      </c>
      <c r="B9148">
        <v>-999</v>
      </c>
    </row>
    <row r="9149" spans="1:2" x14ac:dyDescent="0.25">
      <c r="A9149" t="s">
        <v>10003</v>
      </c>
      <c r="B9149">
        <v>122</v>
      </c>
    </row>
    <row r="9150" spans="1:2" x14ac:dyDescent="0.25">
      <c r="A9150" t="s">
        <v>10004</v>
      </c>
      <c r="B9150">
        <v>74</v>
      </c>
    </row>
    <row r="9151" spans="1:2" x14ac:dyDescent="0.25">
      <c r="A9151" t="s">
        <v>10005</v>
      </c>
      <c r="B9151">
        <v>69</v>
      </c>
    </row>
    <row r="9152" spans="1:2" x14ac:dyDescent="0.25">
      <c r="A9152" t="s">
        <v>10006</v>
      </c>
      <c r="B9152">
        <v>11</v>
      </c>
    </row>
    <row r="9153" spans="1:2" x14ac:dyDescent="0.25">
      <c r="A9153" t="s">
        <v>10007</v>
      </c>
      <c r="B9153">
        <v>154</v>
      </c>
    </row>
    <row r="9154" spans="1:2" x14ac:dyDescent="0.25">
      <c r="A9154" t="s">
        <v>10008</v>
      </c>
      <c r="B9154">
        <v>60130</v>
      </c>
    </row>
    <row r="9155" spans="1:2" x14ac:dyDescent="0.25">
      <c r="A9155" t="s">
        <v>10009</v>
      </c>
      <c r="B9155">
        <v>207</v>
      </c>
    </row>
    <row r="9156" spans="1:2" x14ac:dyDescent="0.25">
      <c r="A9156" t="s">
        <v>10010</v>
      </c>
      <c r="B9156">
        <v>20</v>
      </c>
    </row>
    <row r="9157" spans="1:2" x14ac:dyDescent="0.25">
      <c r="A9157" t="s">
        <v>10011</v>
      </c>
      <c r="B9157">
        <v>115</v>
      </c>
    </row>
    <row r="9158" spans="1:2" x14ac:dyDescent="0.25">
      <c r="A9158" t="s">
        <v>10012</v>
      </c>
      <c r="B9158">
        <v>116</v>
      </c>
    </row>
    <row r="9159" spans="1:2" x14ac:dyDescent="0.25">
      <c r="A9159" t="s">
        <v>10013</v>
      </c>
      <c r="B9159">
        <v>105</v>
      </c>
    </row>
    <row r="9160" spans="1:2" x14ac:dyDescent="0.25">
      <c r="A9160" t="s">
        <v>10014</v>
      </c>
      <c r="B9160">
        <v>47</v>
      </c>
    </row>
    <row r="9161" spans="1:2" x14ac:dyDescent="0.25">
      <c r="A9161" t="s">
        <v>10015</v>
      </c>
      <c r="B9161">
        <v>370</v>
      </c>
    </row>
    <row r="9162" spans="1:2" x14ac:dyDescent="0.25">
      <c r="A9162" t="s">
        <v>10016</v>
      </c>
      <c r="B9162">
        <v>0</v>
      </c>
    </row>
    <row r="9163" spans="1:2" x14ac:dyDescent="0.25">
      <c r="A9163" t="s">
        <v>10017</v>
      </c>
      <c r="B9163">
        <v>2560</v>
      </c>
    </row>
    <row r="9164" spans="1:2" x14ac:dyDescent="0.25">
      <c r="A9164" t="s">
        <v>10018</v>
      </c>
      <c r="B9164">
        <v>2342</v>
      </c>
    </row>
    <row r="9165" spans="1:2" x14ac:dyDescent="0.25">
      <c r="A9165" t="s">
        <v>10019</v>
      </c>
      <c r="B9165">
        <v>46</v>
      </c>
    </row>
    <row r="9166" spans="1:2" x14ac:dyDescent="0.25">
      <c r="A9166" t="s">
        <v>10020</v>
      </c>
      <c r="B9166">
        <v>24</v>
      </c>
    </row>
    <row r="9167" spans="1:2" x14ac:dyDescent="0.25">
      <c r="A9167" t="s">
        <v>10021</v>
      </c>
      <c r="B9167">
        <v>34</v>
      </c>
    </row>
    <row r="9168" spans="1:2" x14ac:dyDescent="0.25">
      <c r="A9168" t="s">
        <v>10022</v>
      </c>
      <c r="B9168">
        <v>264</v>
      </c>
    </row>
    <row r="9169" spans="1:2" x14ac:dyDescent="0.25">
      <c r="A9169" t="s">
        <v>10023</v>
      </c>
      <c r="B9169">
        <v>105</v>
      </c>
    </row>
    <row r="9170" spans="1:2" x14ac:dyDescent="0.25">
      <c r="A9170" t="s">
        <v>10024</v>
      </c>
      <c r="B9170">
        <v>22</v>
      </c>
    </row>
    <row r="9171" spans="1:2" x14ac:dyDescent="0.25">
      <c r="A9171" t="s">
        <v>10025</v>
      </c>
      <c r="B9171">
        <v>26</v>
      </c>
    </row>
    <row r="9172" spans="1:2" x14ac:dyDescent="0.25">
      <c r="A9172" t="s">
        <v>10026</v>
      </c>
      <c r="B9172">
        <v>18</v>
      </c>
    </row>
    <row r="9173" spans="1:2" x14ac:dyDescent="0.25">
      <c r="A9173" t="s">
        <v>10027</v>
      </c>
      <c r="B9173">
        <v>25</v>
      </c>
    </row>
    <row r="9174" spans="1:2" x14ac:dyDescent="0.25">
      <c r="A9174" t="s">
        <v>10028</v>
      </c>
      <c r="B9174">
        <v>39</v>
      </c>
    </row>
    <row r="9175" spans="1:2" x14ac:dyDescent="0.25">
      <c r="A9175" t="s">
        <v>10029</v>
      </c>
      <c r="B9175">
        <v>78</v>
      </c>
    </row>
    <row r="9176" spans="1:2" x14ac:dyDescent="0.25">
      <c r="A9176" t="s">
        <v>10030</v>
      </c>
      <c r="B9176">
        <v>3</v>
      </c>
    </row>
    <row r="9177" spans="1:2" x14ac:dyDescent="0.25">
      <c r="A9177" t="s">
        <v>10031</v>
      </c>
      <c r="B9177">
        <v>119</v>
      </c>
    </row>
    <row r="9178" spans="1:2" x14ac:dyDescent="0.25">
      <c r="A9178" t="s">
        <v>10032</v>
      </c>
      <c r="B9178">
        <v>43</v>
      </c>
    </row>
    <row r="9179" spans="1:2" x14ac:dyDescent="0.25">
      <c r="A9179" t="s">
        <v>10033</v>
      </c>
      <c r="B9179">
        <v>1</v>
      </c>
    </row>
    <row r="9180" spans="1:2" x14ac:dyDescent="0.25">
      <c r="A9180" t="s">
        <v>10034</v>
      </c>
      <c r="B9180">
        <v>9</v>
      </c>
    </row>
    <row r="9181" spans="1:2" x14ac:dyDescent="0.25">
      <c r="A9181" t="s">
        <v>10035</v>
      </c>
      <c r="B9181">
        <v>253</v>
      </c>
    </row>
    <row r="9182" spans="1:2" x14ac:dyDescent="0.25">
      <c r="A9182" t="s">
        <v>10036</v>
      </c>
      <c r="B9182">
        <v>19</v>
      </c>
    </row>
    <row r="9183" spans="1:2" x14ac:dyDescent="0.25">
      <c r="A9183" t="s">
        <v>10037</v>
      </c>
      <c r="B9183">
        <v>22</v>
      </c>
    </row>
    <row r="9184" spans="1:2" x14ac:dyDescent="0.25">
      <c r="A9184" t="s">
        <v>10038</v>
      </c>
      <c r="B9184">
        <v>35</v>
      </c>
    </row>
    <row r="9185" spans="1:2" x14ac:dyDescent="0.25">
      <c r="A9185" t="s">
        <v>10039</v>
      </c>
      <c r="B9185">
        <v>72</v>
      </c>
    </row>
    <row r="9186" spans="1:2" x14ac:dyDescent="0.25">
      <c r="A9186" t="s">
        <v>10040</v>
      </c>
      <c r="B9186">
        <v>15</v>
      </c>
    </row>
    <row r="9187" spans="1:2" x14ac:dyDescent="0.25">
      <c r="A9187" t="s">
        <v>10041</v>
      </c>
      <c r="B9187">
        <v>185</v>
      </c>
    </row>
    <row r="9188" spans="1:2" x14ac:dyDescent="0.25">
      <c r="A9188" t="s">
        <v>10042</v>
      </c>
      <c r="B9188">
        <v>51</v>
      </c>
    </row>
    <row r="9189" spans="1:2" x14ac:dyDescent="0.25">
      <c r="A9189" t="s">
        <v>10043</v>
      </c>
      <c r="B9189">
        <v>127</v>
      </c>
    </row>
    <row r="9190" spans="1:2" x14ac:dyDescent="0.25">
      <c r="A9190" t="s">
        <v>10044</v>
      </c>
      <c r="B9190">
        <v>82</v>
      </c>
    </row>
    <row r="9191" spans="1:2" x14ac:dyDescent="0.25">
      <c r="A9191" t="s">
        <v>10045</v>
      </c>
      <c r="B9191">
        <v>15</v>
      </c>
    </row>
    <row r="9192" spans="1:2" x14ac:dyDescent="0.25">
      <c r="A9192" t="s">
        <v>10046</v>
      </c>
      <c r="B9192">
        <v>0</v>
      </c>
    </row>
    <row r="9193" spans="1:2" x14ac:dyDescent="0.25">
      <c r="A9193" t="s">
        <v>10047</v>
      </c>
      <c r="B9193">
        <v>0</v>
      </c>
    </row>
    <row r="9194" spans="1:2" x14ac:dyDescent="0.25">
      <c r="A9194" t="s">
        <v>10048</v>
      </c>
      <c r="B9194">
        <v>3</v>
      </c>
    </row>
    <row r="9195" spans="1:2" x14ac:dyDescent="0.25">
      <c r="A9195" t="s">
        <v>10049</v>
      </c>
      <c r="B9195">
        <v>8</v>
      </c>
    </row>
    <row r="9196" spans="1:2" x14ac:dyDescent="0.25">
      <c r="A9196" t="s">
        <v>10050</v>
      </c>
      <c r="B9196">
        <v>44</v>
      </c>
    </row>
    <row r="9197" spans="1:2" x14ac:dyDescent="0.25">
      <c r="A9197" t="s">
        <v>10051</v>
      </c>
      <c r="B9197">
        <v>0</v>
      </c>
    </row>
    <row r="9198" spans="1:2" x14ac:dyDescent="0.25">
      <c r="A9198" t="s">
        <v>10052</v>
      </c>
      <c r="B9198">
        <v>0</v>
      </c>
    </row>
    <row r="9199" spans="1:2" x14ac:dyDescent="0.25">
      <c r="A9199" t="s">
        <v>10053</v>
      </c>
      <c r="B9199">
        <v>2</v>
      </c>
    </row>
    <row r="9200" spans="1:2" x14ac:dyDescent="0.25">
      <c r="A9200" t="s">
        <v>10054</v>
      </c>
      <c r="B9200">
        <v>23</v>
      </c>
    </row>
    <row r="9201" spans="1:2" x14ac:dyDescent="0.25">
      <c r="A9201" t="s">
        <v>10055</v>
      </c>
      <c r="B9201">
        <v>0</v>
      </c>
    </row>
    <row r="9202" spans="1:2" x14ac:dyDescent="0.25">
      <c r="A9202" t="s">
        <v>10056</v>
      </c>
      <c r="B9202">
        <v>0</v>
      </c>
    </row>
    <row r="9203" spans="1:2" x14ac:dyDescent="0.25">
      <c r="A9203" t="s">
        <v>10057</v>
      </c>
      <c r="B9203">
        <v>0</v>
      </c>
    </row>
    <row r="9204" spans="1:2" x14ac:dyDescent="0.25">
      <c r="A9204" t="s">
        <v>10058</v>
      </c>
      <c r="B9204">
        <v>0</v>
      </c>
    </row>
    <row r="9205" spans="1:2" x14ac:dyDescent="0.25">
      <c r="A9205" t="s">
        <v>10059</v>
      </c>
      <c r="B9205">
        <v>0</v>
      </c>
    </row>
    <row r="9206" spans="1:2" x14ac:dyDescent="0.25">
      <c r="A9206" t="s">
        <v>10060</v>
      </c>
      <c r="B9206">
        <v>0</v>
      </c>
    </row>
    <row r="9207" spans="1:2" x14ac:dyDescent="0.25">
      <c r="A9207" t="s">
        <v>10061</v>
      </c>
      <c r="B9207">
        <v>31</v>
      </c>
    </row>
    <row r="9208" spans="1:2" x14ac:dyDescent="0.25">
      <c r="A9208" t="s">
        <v>10062</v>
      </c>
      <c r="B9208">
        <v>1</v>
      </c>
    </row>
    <row r="9209" spans="1:2" x14ac:dyDescent="0.25">
      <c r="A9209" t="s">
        <v>10063</v>
      </c>
      <c r="B9209">
        <v>127</v>
      </c>
    </row>
    <row r="9210" spans="1:2" x14ac:dyDescent="0.25">
      <c r="A9210" t="s">
        <v>10064</v>
      </c>
      <c r="B9210">
        <v>82</v>
      </c>
    </row>
    <row r="9211" spans="1:2" x14ac:dyDescent="0.25">
      <c r="A9211" t="s">
        <v>10065</v>
      </c>
      <c r="B9211">
        <v>82</v>
      </c>
    </row>
    <row r="9212" spans="1:2" x14ac:dyDescent="0.25">
      <c r="A9212" t="s">
        <v>10066</v>
      </c>
      <c r="B9212">
        <v>0</v>
      </c>
    </row>
    <row r="9213" spans="1:2" x14ac:dyDescent="0.25">
      <c r="A9213" t="s">
        <v>10067</v>
      </c>
      <c r="B9213">
        <v>0</v>
      </c>
    </row>
    <row r="9214" spans="1:2" x14ac:dyDescent="0.25">
      <c r="A9214" t="s">
        <v>10068</v>
      </c>
      <c r="B9214">
        <v>82</v>
      </c>
    </row>
    <row r="9215" spans="1:2" x14ac:dyDescent="0.25">
      <c r="A9215" t="s">
        <v>10069</v>
      </c>
      <c r="B9215">
        <v>82</v>
      </c>
    </row>
    <row r="9216" spans="1:2" x14ac:dyDescent="0.25">
      <c r="A9216" t="s">
        <v>10070</v>
      </c>
      <c r="B9216">
        <v>0</v>
      </c>
    </row>
    <row r="9217" spans="1:2" x14ac:dyDescent="0.25">
      <c r="A9217" t="s">
        <v>10071</v>
      </c>
      <c r="B9217">
        <v>82</v>
      </c>
    </row>
    <row r="9218" spans="1:2" x14ac:dyDescent="0.25">
      <c r="A9218" t="s">
        <v>10072</v>
      </c>
      <c r="B9218">
        <v>89</v>
      </c>
    </row>
    <row r="9219" spans="1:2" x14ac:dyDescent="0.25">
      <c r="A9219" t="s">
        <v>10073</v>
      </c>
      <c r="B9219">
        <v>5</v>
      </c>
    </row>
    <row r="9220" spans="1:2" x14ac:dyDescent="0.25">
      <c r="A9220" t="s">
        <v>10074</v>
      </c>
      <c r="B9220">
        <v>100</v>
      </c>
    </row>
    <row r="9221" spans="1:2" x14ac:dyDescent="0.25">
      <c r="A9221" t="s">
        <v>10075</v>
      </c>
      <c r="B9221">
        <v>74</v>
      </c>
    </row>
    <row r="9222" spans="1:2" x14ac:dyDescent="0.25">
      <c r="A9222" t="s">
        <v>11117</v>
      </c>
      <c r="B9222">
        <v>-999</v>
      </c>
    </row>
    <row r="9223" spans="1:2" x14ac:dyDescent="0.25">
      <c r="A9223" t="s">
        <v>10076</v>
      </c>
      <c r="B9223">
        <v>29474</v>
      </c>
    </row>
    <row r="9224" spans="1:2" x14ac:dyDescent="0.25">
      <c r="A9224" t="s">
        <v>10077</v>
      </c>
      <c r="B9224">
        <v>12452</v>
      </c>
    </row>
    <row r="9225" spans="1:2" x14ac:dyDescent="0.25">
      <c r="A9225" t="s">
        <v>10078</v>
      </c>
      <c r="B9225">
        <v>20026</v>
      </c>
    </row>
    <row r="9226" spans="1:2" x14ac:dyDescent="0.25">
      <c r="A9226" t="s">
        <v>10079</v>
      </c>
      <c r="B9226">
        <v>1318</v>
      </c>
    </row>
    <row r="9227" spans="1:2" x14ac:dyDescent="0.25">
      <c r="A9227" t="s">
        <v>10080</v>
      </c>
      <c r="B9227">
        <v>1558</v>
      </c>
    </row>
    <row r="9228" spans="1:2" x14ac:dyDescent="0.25">
      <c r="A9228" t="s">
        <v>10081</v>
      </c>
      <c r="B9228">
        <v>216</v>
      </c>
    </row>
    <row r="9229" spans="1:2" x14ac:dyDescent="0.25">
      <c r="A9229" t="s">
        <v>10082</v>
      </c>
      <c r="B9229">
        <v>0</v>
      </c>
    </row>
    <row r="9230" spans="1:2" x14ac:dyDescent="0.25">
      <c r="A9230" t="s">
        <v>10083</v>
      </c>
      <c r="B9230">
        <v>4753</v>
      </c>
    </row>
    <row r="9231" spans="1:2" x14ac:dyDescent="0.25">
      <c r="A9231" t="s">
        <v>10084</v>
      </c>
      <c r="B9231">
        <v>4285</v>
      </c>
    </row>
    <row r="9232" spans="1:2" x14ac:dyDescent="0.25">
      <c r="A9232" t="s">
        <v>10085</v>
      </c>
      <c r="B9232">
        <v>224</v>
      </c>
    </row>
    <row r="9233" spans="1:2" x14ac:dyDescent="0.25">
      <c r="A9233" t="s">
        <v>10086</v>
      </c>
      <c r="B9233">
        <v>11876</v>
      </c>
    </row>
    <row r="9234" spans="1:2" x14ac:dyDescent="0.25">
      <c r="A9234" t="s">
        <v>10087</v>
      </c>
      <c r="B9234">
        <v>756</v>
      </c>
    </row>
    <row r="9235" spans="1:2" x14ac:dyDescent="0.25">
      <c r="A9235" t="s">
        <v>10088</v>
      </c>
      <c r="B9235">
        <v>1342</v>
      </c>
    </row>
    <row r="9236" spans="1:2" x14ac:dyDescent="0.25">
      <c r="A9236" t="s">
        <v>10089</v>
      </c>
      <c r="B9236">
        <v>495</v>
      </c>
    </row>
    <row r="9237" spans="1:2" x14ac:dyDescent="0.25">
      <c r="A9237" t="s">
        <v>10090</v>
      </c>
      <c r="B9237">
        <v>0</v>
      </c>
    </row>
    <row r="9238" spans="1:2" x14ac:dyDescent="0.25">
      <c r="A9238" t="s">
        <v>10091</v>
      </c>
      <c r="B9238">
        <v>124</v>
      </c>
    </row>
    <row r="9239" spans="1:2" x14ac:dyDescent="0.25">
      <c r="A9239" t="s">
        <v>10092</v>
      </c>
      <c r="B9239">
        <v>0</v>
      </c>
    </row>
    <row r="9240" spans="1:2" x14ac:dyDescent="0.25">
      <c r="A9240" t="s">
        <v>10093</v>
      </c>
      <c r="B9240">
        <v>0</v>
      </c>
    </row>
    <row r="9241" spans="1:2" x14ac:dyDescent="0.25">
      <c r="A9241" t="s">
        <v>10094</v>
      </c>
      <c r="B9241">
        <v>0</v>
      </c>
    </row>
    <row r="9242" spans="1:2" x14ac:dyDescent="0.25">
      <c r="A9242" t="s">
        <v>10095</v>
      </c>
      <c r="B9242">
        <v>498</v>
      </c>
    </row>
    <row r="9243" spans="1:2" x14ac:dyDescent="0.25">
      <c r="A9243" t="s">
        <v>10096</v>
      </c>
      <c r="B9243">
        <v>2029</v>
      </c>
    </row>
    <row r="9244" spans="1:2" x14ac:dyDescent="0.25">
      <c r="A9244" t="s">
        <v>10097</v>
      </c>
      <c r="B9244">
        <v>29474</v>
      </c>
    </row>
    <row r="9245" spans="1:2" x14ac:dyDescent="0.25">
      <c r="A9245" t="s">
        <v>10098</v>
      </c>
      <c r="B9245">
        <v>805</v>
      </c>
    </row>
    <row r="9246" spans="1:2" x14ac:dyDescent="0.25">
      <c r="A9246" t="s">
        <v>10099</v>
      </c>
      <c r="B9246">
        <v>655</v>
      </c>
    </row>
    <row r="9247" spans="1:2" x14ac:dyDescent="0.25">
      <c r="A9247" t="s">
        <v>10100</v>
      </c>
      <c r="B9247">
        <v>2509</v>
      </c>
    </row>
    <row r="9248" spans="1:2" x14ac:dyDescent="0.25">
      <c r="A9248" t="s">
        <v>10101</v>
      </c>
      <c r="B9248">
        <v>677</v>
      </c>
    </row>
    <row r="9249" spans="1:2" x14ac:dyDescent="0.25">
      <c r="A9249" t="s">
        <v>10102</v>
      </c>
      <c r="B9249">
        <v>986</v>
      </c>
    </row>
    <row r="9250" spans="1:2" x14ac:dyDescent="0.25">
      <c r="A9250" t="s">
        <v>10103</v>
      </c>
      <c r="B9250">
        <v>846</v>
      </c>
    </row>
    <row r="9251" spans="1:2" x14ac:dyDescent="0.25">
      <c r="A9251" t="s">
        <v>10104</v>
      </c>
      <c r="B9251">
        <v>2509</v>
      </c>
    </row>
    <row r="9252" spans="1:2" x14ac:dyDescent="0.25">
      <c r="A9252" t="s">
        <v>10105</v>
      </c>
      <c r="B9252">
        <v>1139</v>
      </c>
    </row>
    <row r="9253" spans="1:2" x14ac:dyDescent="0.25">
      <c r="A9253" t="s">
        <v>10106</v>
      </c>
      <c r="B9253">
        <v>711</v>
      </c>
    </row>
    <row r="9254" spans="1:2" x14ac:dyDescent="0.25">
      <c r="A9254" t="s">
        <v>10107</v>
      </c>
      <c r="B9254">
        <v>713</v>
      </c>
    </row>
    <row r="9255" spans="1:2" x14ac:dyDescent="0.25">
      <c r="A9255" t="s">
        <v>10108</v>
      </c>
      <c r="B9255">
        <v>26</v>
      </c>
    </row>
    <row r="9256" spans="1:2" x14ac:dyDescent="0.25">
      <c r="A9256" t="s">
        <v>10109</v>
      </c>
      <c r="B9256">
        <v>-999</v>
      </c>
    </row>
    <row r="9257" spans="1:2" x14ac:dyDescent="0.25">
      <c r="A9257" t="s">
        <v>10110</v>
      </c>
      <c r="B9257">
        <v>1</v>
      </c>
    </row>
    <row r="9258" spans="1:2" x14ac:dyDescent="0.25">
      <c r="A9258" t="s">
        <v>10111</v>
      </c>
      <c r="B9258">
        <v>68</v>
      </c>
    </row>
    <row r="9259" spans="1:2" x14ac:dyDescent="0.25">
      <c r="A9259" t="s">
        <v>10112</v>
      </c>
      <c r="B9259">
        <v>10</v>
      </c>
    </row>
    <row r="9260" spans="1:2" x14ac:dyDescent="0.25">
      <c r="A9260" t="s">
        <v>10113</v>
      </c>
      <c r="B9260">
        <v>1141</v>
      </c>
    </row>
    <row r="9261" spans="1:2" x14ac:dyDescent="0.25">
      <c r="A9261" t="s">
        <v>10114</v>
      </c>
      <c r="B9261">
        <v>0</v>
      </c>
    </row>
    <row r="9262" spans="1:2" x14ac:dyDescent="0.25">
      <c r="A9262" t="s">
        <v>10115</v>
      </c>
      <c r="B9262">
        <v>0</v>
      </c>
    </row>
    <row r="9263" spans="1:2" x14ac:dyDescent="0.25">
      <c r="A9263" t="s">
        <v>10116</v>
      </c>
      <c r="B9263">
        <v>0</v>
      </c>
    </row>
    <row r="9264" spans="1:2" x14ac:dyDescent="0.25">
      <c r="A9264" t="s">
        <v>10117</v>
      </c>
      <c r="B9264">
        <v>0</v>
      </c>
    </row>
    <row r="9265" spans="1:2" x14ac:dyDescent="0.25">
      <c r="A9265" t="s">
        <v>10118</v>
      </c>
      <c r="B9265">
        <v>0</v>
      </c>
    </row>
    <row r="9266" spans="1:2" x14ac:dyDescent="0.25">
      <c r="A9266" t="s">
        <v>10119</v>
      </c>
      <c r="B9266">
        <v>2941</v>
      </c>
    </row>
    <row r="9267" spans="1:2" x14ac:dyDescent="0.25">
      <c r="A9267" t="s">
        <v>10120</v>
      </c>
      <c r="B9267">
        <v>171</v>
      </c>
    </row>
    <row r="9268" spans="1:2" x14ac:dyDescent="0.25">
      <c r="A9268" t="s">
        <v>11118</v>
      </c>
      <c r="B9268">
        <v>-999</v>
      </c>
    </row>
    <row r="9269" spans="1:2" x14ac:dyDescent="0.25">
      <c r="A9269" t="s">
        <v>10121</v>
      </c>
      <c r="B9269">
        <v>5446</v>
      </c>
    </row>
    <row r="9270" spans="1:2" x14ac:dyDescent="0.25">
      <c r="A9270" t="s">
        <v>10122</v>
      </c>
      <c r="B9270">
        <v>1186</v>
      </c>
    </row>
    <row r="9271" spans="1:2" x14ac:dyDescent="0.25">
      <c r="A9271" t="s">
        <v>10123</v>
      </c>
      <c r="B9271">
        <v>2700</v>
      </c>
    </row>
    <row r="9272" spans="1:2" x14ac:dyDescent="0.25">
      <c r="A9272" t="s">
        <v>10124</v>
      </c>
      <c r="B9272">
        <v>1275</v>
      </c>
    </row>
    <row r="9273" spans="1:2" x14ac:dyDescent="0.25">
      <c r="A9273" t="s">
        <v>10125</v>
      </c>
      <c r="B9273">
        <v>285</v>
      </c>
    </row>
    <row r="9274" spans="1:2" x14ac:dyDescent="0.25">
      <c r="A9274" t="s">
        <v>10126</v>
      </c>
      <c r="B9274">
        <v>5446</v>
      </c>
    </row>
    <row r="9275" spans="1:2" x14ac:dyDescent="0.25">
      <c r="A9275" t="s">
        <v>10127</v>
      </c>
      <c r="B9275">
        <v>1001</v>
      </c>
    </row>
    <row r="9276" spans="1:2" x14ac:dyDescent="0.25">
      <c r="A9276" t="s">
        <v>10128</v>
      </c>
      <c r="B9276">
        <v>2102</v>
      </c>
    </row>
    <row r="9277" spans="1:2" x14ac:dyDescent="0.25">
      <c r="A9277" t="s">
        <v>10129</v>
      </c>
      <c r="B9277">
        <v>648</v>
      </c>
    </row>
    <row r="9278" spans="1:2" x14ac:dyDescent="0.25">
      <c r="A9278" t="s">
        <v>10130</v>
      </c>
      <c r="B9278">
        <v>33</v>
      </c>
    </row>
    <row r="9279" spans="1:2" x14ac:dyDescent="0.25">
      <c r="A9279" t="s">
        <v>10131</v>
      </c>
      <c r="B9279">
        <v>3784</v>
      </c>
    </row>
    <row r="9280" spans="1:2" x14ac:dyDescent="0.25">
      <c r="A9280" t="s">
        <v>10132</v>
      </c>
      <c r="B9280">
        <v>373</v>
      </c>
    </row>
    <row r="9281" spans="1:2" x14ac:dyDescent="0.25">
      <c r="A9281" t="s">
        <v>10133</v>
      </c>
      <c r="B9281">
        <v>5338</v>
      </c>
    </row>
    <row r="9282" spans="1:2" x14ac:dyDescent="0.25">
      <c r="A9282" t="s">
        <v>10134</v>
      </c>
      <c r="B9282">
        <v>4171</v>
      </c>
    </row>
    <row r="9283" spans="1:2" x14ac:dyDescent="0.25">
      <c r="A9283" t="s">
        <v>10135</v>
      </c>
      <c r="B9283">
        <v>657</v>
      </c>
    </row>
    <row r="9284" spans="1:2" x14ac:dyDescent="0.25">
      <c r="A9284" t="s">
        <v>10136</v>
      </c>
      <c r="B9284">
        <v>28</v>
      </c>
    </row>
    <row r="9285" spans="1:2" x14ac:dyDescent="0.25">
      <c r="A9285" t="s">
        <v>10137</v>
      </c>
      <c r="B9285">
        <v>35</v>
      </c>
    </row>
    <row r="9286" spans="1:2" x14ac:dyDescent="0.25">
      <c r="A9286" t="s">
        <v>10138</v>
      </c>
      <c r="B9286">
        <v>42</v>
      </c>
    </row>
    <row r="9287" spans="1:2" x14ac:dyDescent="0.25">
      <c r="A9287" t="s">
        <v>10139</v>
      </c>
      <c r="B9287">
        <v>57</v>
      </c>
    </row>
    <row r="9288" spans="1:2" x14ac:dyDescent="0.25">
      <c r="A9288" t="s">
        <v>10140</v>
      </c>
      <c r="B9288">
        <v>10</v>
      </c>
    </row>
    <row r="9289" spans="1:2" x14ac:dyDescent="0.25">
      <c r="A9289" t="s">
        <v>10141</v>
      </c>
      <c r="B9289">
        <v>172</v>
      </c>
    </row>
    <row r="9290" spans="1:2" x14ac:dyDescent="0.25">
      <c r="A9290" t="s">
        <v>10142</v>
      </c>
      <c r="B9290">
        <v>20</v>
      </c>
    </row>
    <row r="9291" spans="1:2" x14ac:dyDescent="0.25">
      <c r="A9291" t="s">
        <v>10143</v>
      </c>
      <c r="B9291">
        <v>35</v>
      </c>
    </row>
    <row r="9292" spans="1:2" x14ac:dyDescent="0.25">
      <c r="A9292" t="s">
        <v>10144</v>
      </c>
      <c r="B9292">
        <v>40</v>
      </c>
    </row>
    <row r="9293" spans="1:2" x14ac:dyDescent="0.25">
      <c r="A9293" t="s">
        <v>10145</v>
      </c>
      <c r="B9293">
        <v>56</v>
      </c>
    </row>
    <row r="9294" spans="1:2" x14ac:dyDescent="0.25">
      <c r="A9294" t="s">
        <v>10146</v>
      </c>
      <c r="B9294">
        <v>8</v>
      </c>
    </row>
    <row r="9295" spans="1:2" x14ac:dyDescent="0.25">
      <c r="A9295" t="s">
        <v>10147</v>
      </c>
      <c r="B9295">
        <v>159</v>
      </c>
    </row>
    <row r="9296" spans="1:2" x14ac:dyDescent="0.25">
      <c r="A9296" t="s">
        <v>10148</v>
      </c>
      <c r="B9296">
        <v>1</v>
      </c>
    </row>
    <row r="9297" spans="1:2" x14ac:dyDescent="0.25">
      <c r="A9297" t="s">
        <v>10149</v>
      </c>
      <c r="B9297">
        <v>3</v>
      </c>
    </row>
    <row r="9298" spans="1:2" x14ac:dyDescent="0.25">
      <c r="A9298" t="s">
        <v>10150</v>
      </c>
      <c r="B9298">
        <v>8</v>
      </c>
    </row>
    <row r="9299" spans="1:2" x14ac:dyDescent="0.25">
      <c r="A9299" t="s">
        <v>10151</v>
      </c>
      <c r="B9299">
        <v>8</v>
      </c>
    </row>
    <row r="9300" spans="1:2" x14ac:dyDescent="0.25">
      <c r="A9300" t="s">
        <v>10152</v>
      </c>
      <c r="B9300">
        <v>2</v>
      </c>
    </row>
    <row r="9301" spans="1:2" x14ac:dyDescent="0.25">
      <c r="A9301" t="s">
        <v>10153</v>
      </c>
      <c r="B9301">
        <v>22</v>
      </c>
    </row>
    <row r="9302" spans="1:2" x14ac:dyDescent="0.25">
      <c r="A9302" t="s">
        <v>10154</v>
      </c>
      <c r="B9302">
        <v>18</v>
      </c>
    </row>
    <row r="9303" spans="1:2" x14ac:dyDescent="0.25">
      <c r="A9303" t="s">
        <v>10155</v>
      </c>
      <c r="B9303">
        <v>31</v>
      </c>
    </row>
    <row r="9304" spans="1:2" x14ac:dyDescent="0.25">
      <c r="A9304" t="s">
        <v>10156</v>
      </c>
      <c r="B9304">
        <v>63</v>
      </c>
    </row>
    <row r="9305" spans="1:2" x14ac:dyDescent="0.25">
      <c r="A9305" t="s">
        <v>10157</v>
      </c>
      <c r="B9305">
        <v>52</v>
      </c>
    </row>
    <row r="9306" spans="1:2" x14ac:dyDescent="0.25">
      <c r="A9306" t="s">
        <v>10158</v>
      </c>
      <c r="B9306">
        <v>2</v>
      </c>
    </row>
    <row r="9307" spans="1:2" x14ac:dyDescent="0.25">
      <c r="A9307" t="s">
        <v>10159</v>
      </c>
      <c r="B9307">
        <v>166</v>
      </c>
    </row>
    <row r="9308" spans="1:2" x14ac:dyDescent="0.25">
      <c r="A9308" t="s">
        <v>10160</v>
      </c>
      <c r="B9308">
        <v>0</v>
      </c>
    </row>
    <row r="9309" spans="1:2" x14ac:dyDescent="0.25">
      <c r="A9309" t="s">
        <v>10161</v>
      </c>
      <c r="B9309">
        <v>0</v>
      </c>
    </row>
    <row r="9310" spans="1:2" x14ac:dyDescent="0.25">
      <c r="A9310" t="s">
        <v>10162</v>
      </c>
      <c r="B9310">
        <v>0</v>
      </c>
    </row>
    <row r="9311" spans="1:2" x14ac:dyDescent="0.25">
      <c r="A9311" t="s">
        <v>10163</v>
      </c>
      <c r="B9311">
        <v>0</v>
      </c>
    </row>
    <row r="9312" spans="1:2" x14ac:dyDescent="0.25">
      <c r="A9312" t="s">
        <v>10164</v>
      </c>
      <c r="B9312">
        <v>0</v>
      </c>
    </row>
    <row r="9313" spans="1:2" x14ac:dyDescent="0.25">
      <c r="A9313" t="s">
        <v>10165</v>
      </c>
      <c r="B9313">
        <v>0</v>
      </c>
    </row>
    <row r="9314" spans="1:2" x14ac:dyDescent="0.25">
      <c r="A9314" t="s">
        <v>10166</v>
      </c>
      <c r="B9314">
        <v>21</v>
      </c>
    </row>
    <row r="9315" spans="1:2" x14ac:dyDescent="0.25">
      <c r="A9315" t="s">
        <v>10167</v>
      </c>
      <c r="B9315">
        <v>8</v>
      </c>
    </row>
    <row r="9316" spans="1:2" x14ac:dyDescent="0.25">
      <c r="A9316" t="s">
        <v>10168</v>
      </c>
      <c r="B9316">
        <v>10</v>
      </c>
    </row>
    <row r="9317" spans="1:2" x14ac:dyDescent="0.25">
      <c r="A9317" t="s">
        <v>10169</v>
      </c>
      <c r="B9317">
        <v>13</v>
      </c>
    </row>
    <row r="9318" spans="1:2" x14ac:dyDescent="0.25">
      <c r="A9318" t="s">
        <v>10170</v>
      </c>
      <c r="B9318">
        <v>2</v>
      </c>
    </row>
    <row r="9319" spans="1:2" x14ac:dyDescent="0.25">
      <c r="A9319" t="s">
        <v>10171</v>
      </c>
      <c r="B9319">
        <v>54</v>
      </c>
    </row>
    <row r="9320" spans="1:2" x14ac:dyDescent="0.25">
      <c r="A9320" t="s">
        <v>10172</v>
      </c>
      <c r="B9320">
        <v>1</v>
      </c>
    </row>
    <row r="9321" spans="1:2" x14ac:dyDescent="0.25">
      <c r="A9321" t="s">
        <v>10173</v>
      </c>
      <c r="B9321">
        <v>0</v>
      </c>
    </row>
    <row r="9322" spans="1:2" x14ac:dyDescent="0.25">
      <c r="A9322" t="s">
        <v>10174</v>
      </c>
      <c r="B9322">
        <v>2</v>
      </c>
    </row>
    <row r="9323" spans="1:2" x14ac:dyDescent="0.25">
      <c r="A9323" t="s">
        <v>10175</v>
      </c>
      <c r="B9323">
        <v>5</v>
      </c>
    </row>
    <row r="9324" spans="1:2" x14ac:dyDescent="0.25">
      <c r="A9324" t="s">
        <v>10176</v>
      </c>
      <c r="B9324">
        <v>0</v>
      </c>
    </row>
    <row r="9325" spans="1:2" x14ac:dyDescent="0.25">
      <c r="A9325" t="s">
        <v>10177</v>
      </c>
      <c r="B9325">
        <v>8</v>
      </c>
    </row>
    <row r="9326" spans="1:2" x14ac:dyDescent="0.25">
      <c r="A9326" t="s">
        <v>10178</v>
      </c>
      <c r="B9326">
        <v>1</v>
      </c>
    </row>
    <row r="9327" spans="1:2" x14ac:dyDescent="0.25">
      <c r="A9327" t="s">
        <v>10179</v>
      </c>
      <c r="B9327">
        <v>3</v>
      </c>
    </row>
    <row r="9328" spans="1:2" x14ac:dyDescent="0.25">
      <c r="A9328" t="s">
        <v>10180</v>
      </c>
      <c r="B9328">
        <v>5</v>
      </c>
    </row>
    <row r="9329" spans="1:2" x14ac:dyDescent="0.25">
      <c r="A9329" t="s">
        <v>10181</v>
      </c>
      <c r="B9329">
        <v>8</v>
      </c>
    </row>
    <row r="9330" spans="1:2" x14ac:dyDescent="0.25">
      <c r="A9330" t="s">
        <v>10182</v>
      </c>
      <c r="B9330">
        <v>1</v>
      </c>
    </row>
    <row r="9331" spans="1:2" x14ac:dyDescent="0.25">
      <c r="A9331" t="s">
        <v>10183</v>
      </c>
      <c r="B9331">
        <v>18</v>
      </c>
    </row>
    <row r="9332" spans="1:2" x14ac:dyDescent="0.25">
      <c r="A9332" t="s">
        <v>10184</v>
      </c>
      <c r="B9332">
        <v>1</v>
      </c>
    </row>
    <row r="9333" spans="1:2" x14ac:dyDescent="0.25">
      <c r="A9333" t="s">
        <v>10185</v>
      </c>
      <c r="B9333">
        <v>1</v>
      </c>
    </row>
    <row r="9334" spans="1:2" x14ac:dyDescent="0.25">
      <c r="A9334" t="s">
        <v>10186</v>
      </c>
      <c r="B9334">
        <v>1</v>
      </c>
    </row>
    <row r="9335" spans="1:2" x14ac:dyDescent="0.25">
      <c r="A9335" t="s">
        <v>10187</v>
      </c>
      <c r="B9335">
        <v>0</v>
      </c>
    </row>
    <row r="9336" spans="1:2" x14ac:dyDescent="0.25">
      <c r="A9336" t="s">
        <v>10188</v>
      </c>
      <c r="B9336">
        <v>0</v>
      </c>
    </row>
    <row r="9337" spans="1:2" x14ac:dyDescent="0.25">
      <c r="A9337" t="s">
        <v>10189</v>
      </c>
      <c r="B9337">
        <v>3</v>
      </c>
    </row>
    <row r="9338" spans="1:2" x14ac:dyDescent="0.25">
      <c r="A9338" t="s">
        <v>10190</v>
      </c>
      <c r="B9338">
        <v>91</v>
      </c>
    </row>
    <row r="9339" spans="1:2" x14ac:dyDescent="0.25">
      <c r="A9339" t="s">
        <v>10191</v>
      </c>
      <c r="B9339">
        <v>116</v>
      </c>
    </row>
    <row r="9340" spans="1:2" x14ac:dyDescent="0.25">
      <c r="A9340" t="s">
        <v>10192</v>
      </c>
      <c r="B9340">
        <v>171</v>
      </c>
    </row>
    <row r="9341" spans="1:2" x14ac:dyDescent="0.25">
      <c r="A9341" t="s">
        <v>10193</v>
      </c>
      <c r="B9341">
        <v>199</v>
      </c>
    </row>
    <row r="9342" spans="1:2" x14ac:dyDescent="0.25">
      <c r="A9342" t="s">
        <v>10194</v>
      </c>
      <c r="B9342">
        <v>25</v>
      </c>
    </row>
    <row r="9343" spans="1:2" x14ac:dyDescent="0.25">
      <c r="A9343" t="s">
        <v>10195</v>
      </c>
      <c r="B9343">
        <v>602</v>
      </c>
    </row>
    <row r="9344" spans="1:2" x14ac:dyDescent="0.25">
      <c r="A9344" t="s">
        <v>10196</v>
      </c>
      <c r="B9344">
        <v>33</v>
      </c>
    </row>
    <row r="9345" spans="1:2" x14ac:dyDescent="0.25">
      <c r="A9345" t="s">
        <v>10197</v>
      </c>
      <c r="B9345">
        <v>22</v>
      </c>
    </row>
    <row r="9346" spans="1:2" x14ac:dyDescent="0.25">
      <c r="A9346" t="s">
        <v>10198</v>
      </c>
      <c r="B9346">
        <v>25</v>
      </c>
    </row>
    <row r="9347" spans="1:2" x14ac:dyDescent="0.25">
      <c r="A9347" t="s">
        <v>10199</v>
      </c>
      <c r="B9347">
        <v>483</v>
      </c>
    </row>
    <row r="9348" spans="1:2" x14ac:dyDescent="0.25">
      <c r="A9348" t="s">
        <v>10200</v>
      </c>
      <c r="B9348">
        <v>444</v>
      </c>
    </row>
    <row r="9349" spans="1:2" x14ac:dyDescent="0.25">
      <c r="A9349" t="s">
        <v>10201</v>
      </c>
      <c r="B9349">
        <v>611</v>
      </c>
    </row>
    <row r="9350" spans="1:2" x14ac:dyDescent="0.25">
      <c r="A9350" t="s">
        <v>10202</v>
      </c>
      <c r="B9350">
        <v>201</v>
      </c>
    </row>
    <row r="9351" spans="1:2" x14ac:dyDescent="0.25">
      <c r="A9351" t="s">
        <v>10203</v>
      </c>
      <c r="B9351">
        <v>9408</v>
      </c>
    </row>
    <row r="9352" spans="1:2" x14ac:dyDescent="0.25">
      <c r="A9352" t="s">
        <v>10204</v>
      </c>
      <c r="B9352">
        <v>6215</v>
      </c>
    </row>
    <row r="9353" spans="1:2" x14ac:dyDescent="0.25">
      <c r="A9353" t="s">
        <v>10205</v>
      </c>
      <c r="B9353">
        <v>52</v>
      </c>
    </row>
    <row r="9354" spans="1:2" x14ac:dyDescent="0.25">
      <c r="A9354" t="s">
        <v>10206</v>
      </c>
      <c r="B9354">
        <v>27</v>
      </c>
    </row>
    <row r="9355" spans="1:2" x14ac:dyDescent="0.25">
      <c r="A9355" t="s">
        <v>11119</v>
      </c>
      <c r="B9355">
        <v>-999</v>
      </c>
    </row>
    <row r="9356" spans="1:2" x14ac:dyDescent="0.25">
      <c r="A9356" t="s">
        <v>11120</v>
      </c>
      <c r="B9356">
        <v>-999</v>
      </c>
    </row>
    <row r="9357" spans="1:2" x14ac:dyDescent="0.25">
      <c r="A9357" t="s">
        <v>10207</v>
      </c>
      <c r="B9357">
        <v>133</v>
      </c>
    </row>
    <row r="9358" spans="1:2" x14ac:dyDescent="0.25">
      <c r="A9358" t="s">
        <v>10208</v>
      </c>
      <c r="B9358">
        <v>83</v>
      </c>
    </row>
    <row r="9359" spans="1:2" x14ac:dyDescent="0.25">
      <c r="A9359" t="s">
        <v>10209</v>
      </c>
      <c r="B9359">
        <v>49</v>
      </c>
    </row>
    <row r="9360" spans="1:2" x14ac:dyDescent="0.25">
      <c r="A9360" t="s">
        <v>10210</v>
      </c>
      <c r="B9360">
        <v>1</v>
      </c>
    </row>
    <row r="9361" spans="1:2" x14ac:dyDescent="0.25">
      <c r="A9361" t="s">
        <v>10211</v>
      </c>
      <c r="B9361">
        <v>133</v>
      </c>
    </row>
    <row r="9362" spans="1:2" x14ac:dyDescent="0.25">
      <c r="A9362" t="s">
        <v>10212</v>
      </c>
      <c r="B9362">
        <v>138555</v>
      </c>
    </row>
    <row r="9363" spans="1:2" x14ac:dyDescent="0.25">
      <c r="A9363" t="s">
        <v>10213</v>
      </c>
      <c r="B9363">
        <v>627</v>
      </c>
    </row>
    <row r="9364" spans="1:2" x14ac:dyDescent="0.25">
      <c r="A9364" t="s">
        <v>10214</v>
      </c>
      <c r="B9364">
        <v>65</v>
      </c>
    </row>
    <row r="9365" spans="1:2" x14ac:dyDescent="0.25">
      <c r="A9365" t="s">
        <v>10215</v>
      </c>
      <c r="B9365">
        <v>290</v>
      </c>
    </row>
    <row r="9366" spans="1:2" x14ac:dyDescent="0.25">
      <c r="A9366" t="s">
        <v>10216</v>
      </c>
      <c r="B9366">
        <v>297</v>
      </c>
    </row>
    <row r="9367" spans="1:2" x14ac:dyDescent="0.25">
      <c r="A9367" t="s">
        <v>10217</v>
      </c>
      <c r="B9367">
        <v>-999</v>
      </c>
    </row>
    <row r="9368" spans="1:2" x14ac:dyDescent="0.25">
      <c r="A9368" t="s">
        <v>10218</v>
      </c>
      <c r="B9368">
        <v>49</v>
      </c>
    </row>
    <row r="9369" spans="1:2" x14ac:dyDescent="0.25">
      <c r="A9369" t="s">
        <v>10219</v>
      </c>
      <c r="B9369">
        <v>1039</v>
      </c>
    </row>
    <row r="9370" spans="1:2" x14ac:dyDescent="0.25">
      <c r="A9370" t="s">
        <v>10220</v>
      </c>
      <c r="B9370">
        <v>0</v>
      </c>
    </row>
    <row r="9371" spans="1:2" x14ac:dyDescent="0.25">
      <c r="A9371" t="s">
        <v>10221</v>
      </c>
      <c r="B9371">
        <v>3988</v>
      </c>
    </row>
    <row r="9372" spans="1:2" x14ac:dyDescent="0.25">
      <c r="A9372" t="s">
        <v>10222</v>
      </c>
      <c r="B9372">
        <v>2347</v>
      </c>
    </row>
    <row r="9373" spans="1:2" x14ac:dyDescent="0.25">
      <c r="A9373" t="s">
        <v>10223</v>
      </c>
      <c r="B9373">
        <v>88</v>
      </c>
    </row>
    <row r="9374" spans="1:2" x14ac:dyDescent="0.25">
      <c r="A9374" t="s">
        <v>10224</v>
      </c>
      <c r="B9374">
        <v>92</v>
      </c>
    </row>
    <row r="9375" spans="1:2" x14ac:dyDescent="0.25">
      <c r="A9375" t="s">
        <v>10225</v>
      </c>
      <c r="B9375">
        <v>69</v>
      </c>
    </row>
    <row r="9376" spans="1:2" x14ac:dyDescent="0.25">
      <c r="A9376" t="s">
        <v>10226</v>
      </c>
      <c r="B9376">
        <v>617</v>
      </c>
    </row>
    <row r="9377" spans="1:2" x14ac:dyDescent="0.25">
      <c r="A9377" t="s">
        <v>10227</v>
      </c>
      <c r="B9377">
        <v>325</v>
      </c>
    </row>
    <row r="9378" spans="1:2" x14ac:dyDescent="0.25">
      <c r="A9378" t="s">
        <v>10228</v>
      </c>
      <c r="B9378">
        <v>34</v>
      </c>
    </row>
    <row r="9379" spans="1:2" x14ac:dyDescent="0.25">
      <c r="A9379" t="s">
        <v>10229</v>
      </c>
      <c r="B9379">
        <v>95</v>
      </c>
    </row>
    <row r="9380" spans="1:2" x14ac:dyDescent="0.25">
      <c r="A9380" t="s">
        <v>10230</v>
      </c>
      <c r="B9380">
        <v>54</v>
      </c>
    </row>
    <row r="9381" spans="1:2" x14ac:dyDescent="0.25">
      <c r="A9381" t="s">
        <v>10231</v>
      </c>
      <c r="B9381">
        <v>42</v>
      </c>
    </row>
    <row r="9382" spans="1:2" x14ac:dyDescent="0.25">
      <c r="A9382" t="s">
        <v>10232</v>
      </c>
      <c r="B9382">
        <v>15</v>
      </c>
    </row>
    <row r="9383" spans="1:2" x14ac:dyDescent="0.25">
      <c r="A9383" t="s">
        <v>10233</v>
      </c>
      <c r="B9383">
        <v>166</v>
      </c>
    </row>
    <row r="9384" spans="1:2" x14ac:dyDescent="0.25">
      <c r="A9384" t="s">
        <v>10234</v>
      </c>
      <c r="B9384">
        <v>14</v>
      </c>
    </row>
    <row r="9385" spans="1:2" x14ac:dyDescent="0.25">
      <c r="A9385" t="s">
        <v>10235</v>
      </c>
      <c r="B9385">
        <v>313</v>
      </c>
    </row>
    <row r="9386" spans="1:2" x14ac:dyDescent="0.25">
      <c r="A9386" t="s">
        <v>10236</v>
      </c>
      <c r="B9386">
        <v>64</v>
      </c>
    </row>
    <row r="9387" spans="1:2" x14ac:dyDescent="0.25">
      <c r="A9387" t="s">
        <v>10237</v>
      </c>
      <c r="B9387">
        <v>0</v>
      </c>
    </row>
    <row r="9388" spans="1:2" x14ac:dyDescent="0.25">
      <c r="A9388" t="s">
        <v>10238</v>
      </c>
      <c r="B9388">
        <v>24</v>
      </c>
    </row>
    <row r="9389" spans="1:2" x14ac:dyDescent="0.25">
      <c r="A9389" t="s">
        <v>10239</v>
      </c>
      <c r="B9389">
        <v>581</v>
      </c>
    </row>
    <row r="9390" spans="1:2" x14ac:dyDescent="0.25">
      <c r="A9390" t="s">
        <v>10240</v>
      </c>
      <c r="B9390">
        <v>76</v>
      </c>
    </row>
    <row r="9391" spans="1:2" x14ac:dyDescent="0.25">
      <c r="A9391" t="s">
        <v>10241</v>
      </c>
      <c r="B9391">
        <v>133</v>
      </c>
    </row>
    <row r="9392" spans="1:2" x14ac:dyDescent="0.25">
      <c r="A9392" t="s">
        <v>10242</v>
      </c>
      <c r="B9392">
        <v>119</v>
      </c>
    </row>
    <row r="9393" spans="1:2" x14ac:dyDescent="0.25">
      <c r="A9393" t="s">
        <v>10243</v>
      </c>
      <c r="B9393">
        <v>196</v>
      </c>
    </row>
    <row r="9394" spans="1:2" x14ac:dyDescent="0.25">
      <c r="A9394" t="s">
        <v>10244</v>
      </c>
      <c r="B9394">
        <v>21</v>
      </c>
    </row>
    <row r="9395" spans="1:2" x14ac:dyDescent="0.25">
      <c r="A9395" t="s">
        <v>10245</v>
      </c>
      <c r="B9395">
        <v>328</v>
      </c>
    </row>
    <row r="9396" spans="1:2" x14ac:dyDescent="0.25">
      <c r="A9396" t="s">
        <v>10246</v>
      </c>
      <c r="B9396">
        <v>141</v>
      </c>
    </row>
    <row r="9397" spans="1:2" x14ac:dyDescent="0.25">
      <c r="A9397" t="s">
        <v>10247</v>
      </c>
      <c r="B9397">
        <v>245</v>
      </c>
    </row>
    <row r="9398" spans="1:2" x14ac:dyDescent="0.25">
      <c r="A9398" t="s">
        <v>10248</v>
      </c>
      <c r="B9398">
        <v>148</v>
      </c>
    </row>
    <row r="9399" spans="1:2" x14ac:dyDescent="0.25">
      <c r="A9399" t="s">
        <v>10249</v>
      </c>
      <c r="B9399">
        <v>21</v>
      </c>
    </row>
    <row r="9400" spans="1:2" x14ac:dyDescent="0.25">
      <c r="A9400" t="s">
        <v>10250</v>
      </c>
      <c r="B9400">
        <v>17</v>
      </c>
    </row>
    <row r="9401" spans="1:2" x14ac:dyDescent="0.25">
      <c r="A9401" t="s">
        <v>10251</v>
      </c>
      <c r="B9401">
        <v>0</v>
      </c>
    </row>
    <row r="9402" spans="1:2" x14ac:dyDescent="0.25">
      <c r="A9402" t="s">
        <v>10252</v>
      </c>
      <c r="B9402">
        <v>0</v>
      </c>
    </row>
    <row r="9403" spans="1:2" x14ac:dyDescent="0.25">
      <c r="A9403" t="s">
        <v>10253</v>
      </c>
      <c r="B9403">
        <v>39</v>
      </c>
    </row>
    <row r="9404" spans="1:2" x14ac:dyDescent="0.25">
      <c r="A9404" t="s">
        <v>10254</v>
      </c>
      <c r="B9404">
        <v>75</v>
      </c>
    </row>
    <row r="9405" spans="1:2" x14ac:dyDescent="0.25">
      <c r="A9405" t="s">
        <v>10255</v>
      </c>
      <c r="B9405">
        <v>1</v>
      </c>
    </row>
    <row r="9406" spans="1:2" x14ac:dyDescent="0.25">
      <c r="A9406" t="s">
        <v>10256</v>
      </c>
      <c r="B9406">
        <v>30</v>
      </c>
    </row>
    <row r="9407" spans="1:2" x14ac:dyDescent="0.25">
      <c r="A9407" t="s">
        <v>10257</v>
      </c>
      <c r="B9407">
        <v>0</v>
      </c>
    </row>
    <row r="9408" spans="1:2" x14ac:dyDescent="0.25">
      <c r="A9408" t="s">
        <v>10258</v>
      </c>
      <c r="B9408">
        <v>10</v>
      </c>
    </row>
    <row r="9409" spans="1:2" x14ac:dyDescent="0.25">
      <c r="A9409" t="s">
        <v>10259</v>
      </c>
      <c r="B9409">
        <v>3</v>
      </c>
    </row>
    <row r="9410" spans="1:2" x14ac:dyDescent="0.25">
      <c r="A9410" t="s">
        <v>10260</v>
      </c>
      <c r="B9410">
        <v>0</v>
      </c>
    </row>
    <row r="9411" spans="1:2" x14ac:dyDescent="0.25">
      <c r="A9411" t="s">
        <v>10261</v>
      </c>
      <c r="B9411">
        <v>3</v>
      </c>
    </row>
    <row r="9412" spans="1:2" x14ac:dyDescent="0.25">
      <c r="A9412" t="s">
        <v>10262</v>
      </c>
      <c r="B9412">
        <v>0</v>
      </c>
    </row>
    <row r="9413" spans="1:2" x14ac:dyDescent="0.25">
      <c r="A9413" t="s">
        <v>10263</v>
      </c>
      <c r="B9413">
        <v>0</v>
      </c>
    </row>
    <row r="9414" spans="1:2" x14ac:dyDescent="0.25">
      <c r="A9414" t="s">
        <v>10264</v>
      </c>
      <c r="B9414">
        <v>0</v>
      </c>
    </row>
    <row r="9415" spans="1:2" x14ac:dyDescent="0.25">
      <c r="A9415" t="s">
        <v>10265</v>
      </c>
      <c r="B9415">
        <v>42</v>
      </c>
    </row>
    <row r="9416" spans="1:2" x14ac:dyDescent="0.25">
      <c r="A9416" t="s">
        <v>10266</v>
      </c>
      <c r="B9416">
        <v>4</v>
      </c>
    </row>
    <row r="9417" spans="1:2" x14ac:dyDescent="0.25">
      <c r="A9417" t="s">
        <v>10267</v>
      </c>
      <c r="B9417">
        <v>245</v>
      </c>
    </row>
    <row r="9418" spans="1:2" x14ac:dyDescent="0.25">
      <c r="A9418" t="s">
        <v>10268</v>
      </c>
      <c r="B9418">
        <v>55</v>
      </c>
    </row>
    <row r="9419" spans="1:2" x14ac:dyDescent="0.25">
      <c r="A9419" t="s">
        <v>10269</v>
      </c>
      <c r="B9419">
        <v>2</v>
      </c>
    </row>
    <row r="9420" spans="1:2" x14ac:dyDescent="0.25">
      <c r="A9420" t="s">
        <v>10270</v>
      </c>
      <c r="B9420">
        <v>44</v>
      </c>
    </row>
    <row r="9421" spans="1:2" x14ac:dyDescent="0.25">
      <c r="A9421" t="s">
        <v>10271</v>
      </c>
      <c r="B9421">
        <v>9</v>
      </c>
    </row>
    <row r="9422" spans="1:2" x14ac:dyDescent="0.25">
      <c r="A9422" t="s">
        <v>10272</v>
      </c>
      <c r="B9422">
        <v>55</v>
      </c>
    </row>
    <row r="9423" spans="1:2" x14ac:dyDescent="0.25">
      <c r="A9423" t="s">
        <v>10273</v>
      </c>
      <c r="B9423">
        <v>2</v>
      </c>
    </row>
    <row r="9424" spans="1:2" x14ac:dyDescent="0.25">
      <c r="A9424" t="s">
        <v>10274</v>
      </c>
      <c r="B9424">
        <v>0</v>
      </c>
    </row>
    <row r="9425" spans="1:2" x14ac:dyDescent="0.25">
      <c r="A9425" t="s">
        <v>10275</v>
      </c>
      <c r="B9425">
        <v>-999</v>
      </c>
    </row>
    <row r="9426" spans="1:2" x14ac:dyDescent="0.25">
      <c r="A9426" t="s">
        <v>10276</v>
      </c>
      <c r="B9426">
        <v>1</v>
      </c>
    </row>
    <row r="9427" spans="1:2" x14ac:dyDescent="0.25">
      <c r="A9427" t="s">
        <v>10277</v>
      </c>
      <c r="B9427">
        <v>1</v>
      </c>
    </row>
    <row r="9428" spans="1:2" x14ac:dyDescent="0.25">
      <c r="A9428" t="s">
        <v>10278</v>
      </c>
      <c r="B9428">
        <v>-999</v>
      </c>
    </row>
    <row r="9429" spans="1:2" x14ac:dyDescent="0.25">
      <c r="A9429" t="s">
        <v>10279</v>
      </c>
      <c r="B9429">
        <v>-999</v>
      </c>
    </row>
    <row r="9430" spans="1:2" x14ac:dyDescent="0.25">
      <c r="A9430" t="s">
        <v>11121</v>
      </c>
      <c r="B9430">
        <v>-999</v>
      </c>
    </row>
    <row r="9431" spans="1:2" x14ac:dyDescent="0.25">
      <c r="A9431" t="s">
        <v>10280</v>
      </c>
      <c r="B9431">
        <v>209008</v>
      </c>
    </row>
    <row r="9432" spans="1:2" x14ac:dyDescent="0.25">
      <c r="A9432" t="s">
        <v>10281</v>
      </c>
      <c r="B9432">
        <v>85126</v>
      </c>
    </row>
    <row r="9433" spans="1:2" x14ac:dyDescent="0.25">
      <c r="A9433" t="s">
        <v>10282</v>
      </c>
      <c r="B9433">
        <v>162261</v>
      </c>
    </row>
    <row r="9434" spans="1:2" x14ac:dyDescent="0.25">
      <c r="A9434" t="s">
        <v>10283</v>
      </c>
      <c r="B9434">
        <v>2784</v>
      </c>
    </row>
    <row r="9435" spans="1:2" x14ac:dyDescent="0.25">
      <c r="A9435" t="s">
        <v>10284</v>
      </c>
      <c r="B9435">
        <v>10658</v>
      </c>
    </row>
    <row r="9436" spans="1:2" x14ac:dyDescent="0.25">
      <c r="A9436" t="s">
        <v>10285</v>
      </c>
      <c r="B9436">
        <v>1471</v>
      </c>
    </row>
    <row r="9437" spans="1:2" x14ac:dyDescent="0.25">
      <c r="A9437" t="s">
        <v>10286</v>
      </c>
      <c r="B9437">
        <v>1493</v>
      </c>
    </row>
    <row r="9438" spans="1:2" x14ac:dyDescent="0.25">
      <c r="A9438" t="s">
        <v>10287</v>
      </c>
      <c r="B9438">
        <v>24880</v>
      </c>
    </row>
    <row r="9439" spans="1:2" x14ac:dyDescent="0.25">
      <c r="A9439" t="s">
        <v>10288</v>
      </c>
      <c r="B9439">
        <v>26055</v>
      </c>
    </row>
    <row r="9440" spans="1:2" x14ac:dyDescent="0.25">
      <c r="A9440" t="s">
        <v>10289</v>
      </c>
      <c r="B9440">
        <v>1837</v>
      </c>
    </row>
    <row r="9441" spans="1:2" x14ac:dyDescent="0.25">
      <c r="A9441" t="s">
        <v>10290</v>
      </c>
      <c r="B9441">
        <v>93652</v>
      </c>
    </row>
    <row r="9442" spans="1:2" x14ac:dyDescent="0.25">
      <c r="A9442" t="s">
        <v>10291</v>
      </c>
      <c r="B9442">
        <v>5736</v>
      </c>
    </row>
    <row r="9443" spans="1:2" x14ac:dyDescent="0.25">
      <c r="A9443" t="s">
        <v>10292</v>
      </c>
      <c r="B9443">
        <v>5047</v>
      </c>
    </row>
    <row r="9444" spans="1:2" x14ac:dyDescent="0.25">
      <c r="A9444" t="s">
        <v>10293</v>
      </c>
      <c r="B9444">
        <v>4731</v>
      </c>
    </row>
    <row r="9445" spans="1:2" x14ac:dyDescent="0.25">
      <c r="A9445" t="s">
        <v>10294</v>
      </c>
      <c r="B9445">
        <v>35</v>
      </c>
    </row>
    <row r="9446" spans="1:2" x14ac:dyDescent="0.25">
      <c r="A9446" t="s">
        <v>10295</v>
      </c>
      <c r="B9446">
        <v>1030</v>
      </c>
    </row>
    <row r="9447" spans="1:2" x14ac:dyDescent="0.25">
      <c r="A9447" t="s">
        <v>10296</v>
      </c>
      <c r="B9447">
        <v>202</v>
      </c>
    </row>
    <row r="9448" spans="1:2" x14ac:dyDescent="0.25">
      <c r="A9448" t="s">
        <v>10297</v>
      </c>
      <c r="B9448">
        <v>1410</v>
      </c>
    </row>
    <row r="9449" spans="1:2" x14ac:dyDescent="0.25">
      <c r="A9449" t="s">
        <v>10298</v>
      </c>
      <c r="B9449">
        <v>289</v>
      </c>
    </row>
    <row r="9450" spans="1:2" x14ac:dyDescent="0.25">
      <c r="A9450" t="s">
        <v>10299</v>
      </c>
      <c r="B9450">
        <v>16602</v>
      </c>
    </row>
    <row r="9451" spans="1:2" x14ac:dyDescent="0.25">
      <c r="A9451" t="s">
        <v>10300</v>
      </c>
      <c r="B9451">
        <v>11096</v>
      </c>
    </row>
    <row r="9452" spans="1:2" x14ac:dyDescent="0.25">
      <c r="A9452" t="s">
        <v>10301</v>
      </c>
      <c r="B9452">
        <v>209008</v>
      </c>
    </row>
    <row r="9453" spans="1:2" x14ac:dyDescent="0.25">
      <c r="A9453" t="s">
        <v>10302</v>
      </c>
      <c r="B9453">
        <v>3245</v>
      </c>
    </row>
    <row r="9454" spans="1:2" x14ac:dyDescent="0.25">
      <c r="A9454" t="s">
        <v>10303</v>
      </c>
      <c r="B9454">
        <v>1635</v>
      </c>
    </row>
    <row r="9455" spans="1:2" x14ac:dyDescent="0.25">
      <c r="A9455" t="s">
        <v>10304</v>
      </c>
      <c r="B9455">
        <v>46685</v>
      </c>
    </row>
    <row r="9456" spans="1:2" x14ac:dyDescent="0.25">
      <c r="A9456" t="s">
        <v>10305</v>
      </c>
      <c r="B9456">
        <v>8171</v>
      </c>
    </row>
    <row r="9457" spans="1:2" x14ac:dyDescent="0.25">
      <c r="A9457" t="s">
        <v>10306</v>
      </c>
      <c r="B9457">
        <v>27868</v>
      </c>
    </row>
    <row r="9458" spans="1:2" x14ac:dyDescent="0.25">
      <c r="A9458" t="s">
        <v>10307</v>
      </c>
      <c r="B9458">
        <v>10467</v>
      </c>
    </row>
    <row r="9459" spans="1:2" x14ac:dyDescent="0.25">
      <c r="A9459" t="s">
        <v>10308</v>
      </c>
      <c r="B9459">
        <v>46506</v>
      </c>
    </row>
    <row r="9460" spans="1:2" x14ac:dyDescent="0.25">
      <c r="A9460" t="s">
        <v>10309</v>
      </c>
      <c r="B9460">
        <v>31935</v>
      </c>
    </row>
    <row r="9461" spans="1:2" x14ac:dyDescent="0.25">
      <c r="A9461" t="s">
        <v>10310</v>
      </c>
      <c r="B9461">
        <v>17306</v>
      </c>
    </row>
    <row r="9462" spans="1:2" x14ac:dyDescent="0.25">
      <c r="A9462" t="s">
        <v>10311</v>
      </c>
      <c r="B9462">
        <v>28958</v>
      </c>
    </row>
    <row r="9463" spans="1:2" x14ac:dyDescent="0.25">
      <c r="A9463" t="s">
        <v>10312</v>
      </c>
      <c r="B9463">
        <v>449</v>
      </c>
    </row>
    <row r="9464" spans="1:2" x14ac:dyDescent="0.25">
      <c r="A9464" t="s">
        <v>10313</v>
      </c>
      <c r="B9464">
        <v>29319</v>
      </c>
    </row>
    <row r="9465" spans="1:2" x14ac:dyDescent="0.25">
      <c r="A9465" t="s">
        <v>10314</v>
      </c>
      <c r="B9465">
        <v>47</v>
      </c>
    </row>
    <row r="9466" spans="1:2" x14ac:dyDescent="0.25">
      <c r="A9466" t="s">
        <v>10315</v>
      </c>
      <c r="B9466">
        <v>1627</v>
      </c>
    </row>
    <row r="9467" spans="1:2" x14ac:dyDescent="0.25">
      <c r="A9467" t="s">
        <v>10316</v>
      </c>
      <c r="B9467">
        <v>722</v>
      </c>
    </row>
    <row r="9468" spans="1:2" x14ac:dyDescent="0.25">
      <c r="A9468" t="s">
        <v>10317</v>
      </c>
      <c r="B9468">
        <v>36860</v>
      </c>
    </row>
    <row r="9469" spans="1:2" x14ac:dyDescent="0.25">
      <c r="A9469" t="s">
        <v>10318</v>
      </c>
      <c r="B9469">
        <v>998</v>
      </c>
    </row>
    <row r="9470" spans="1:2" x14ac:dyDescent="0.25">
      <c r="A9470" t="s">
        <v>10319</v>
      </c>
      <c r="B9470">
        <v>128</v>
      </c>
    </row>
    <row r="9471" spans="1:2" x14ac:dyDescent="0.25">
      <c r="A9471" t="s">
        <v>10320</v>
      </c>
      <c r="B9471">
        <v>600</v>
      </c>
    </row>
    <row r="9472" spans="1:2" x14ac:dyDescent="0.25">
      <c r="A9472" t="s">
        <v>10321</v>
      </c>
      <c r="B9472">
        <v>270</v>
      </c>
    </row>
    <row r="9473" spans="1:2" x14ac:dyDescent="0.25">
      <c r="A9473" t="s">
        <v>10322</v>
      </c>
      <c r="B9473">
        <v>998</v>
      </c>
    </row>
    <row r="9474" spans="1:2" x14ac:dyDescent="0.25">
      <c r="A9474" t="s">
        <v>10323</v>
      </c>
      <c r="B9474">
        <v>19668</v>
      </c>
    </row>
    <row r="9475" spans="1:2" x14ac:dyDescent="0.25">
      <c r="A9475" t="s">
        <v>10324</v>
      </c>
      <c r="B9475">
        <v>1463</v>
      </c>
    </row>
    <row r="9476" spans="1:2" x14ac:dyDescent="0.25">
      <c r="A9476" t="s">
        <v>11122</v>
      </c>
      <c r="B9476">
        <v>-999</v>
      </c>
    </row>
    <row r="9477" spans="1:2" x14ac:dyDescent="0.25">
      <c r="A9477" t="s">
        <v>10325</v>
      </c>
      <c r="B9477">
        <v>42248</v>
      </c>
    </row>
    <row r="9478" spans="1:2" x14ac:dyDescent="0.25">
      <c r="A9478" t="s">
        <v>10326</v>
      </c>
      <c r="B9478">
        <v>7822</v>
      </c>
    </row>
    <row r="9479" spans="1:2" x14ac:dyDescent="0.25">
      <c r="A9479" t="s">
        <v>10327</v>
      </c>
      <c r="B9479">
        <v>18082</v>
      </c>
    </row>
    <row r="9480" spans="1:2" x14ac:dyDescent="0.25">
      <c r="A9480" t="s">
        <v>10328</v>
      </c>
      <c r="B9480">
        <v>14265</v>
      </c>
    </row>
    <row r="9481" spans="1:2" x14ac:dyDescent="0.25">
      <c r="A9481" t="s">
        <v>10329</v>
      </c>
      <c r="B9481">
        <v>2079</v>
      </c>
    </row>
    <row r="9482" spans="1:2" x14ac:dyDescent="0.25">
      <c r="A9482" t="s">
        <v>10330</v>
      </c>
      <c r="B9482">
        <v>42248</v>
      </c>
    </row>
    <row r="9483" spans="1:2" x14ac:dyDescent="0.25">
      <c r="A9483" t="s">
        <v>10331</v>
      </c>
      <c r="B9483">
        <v>7007</v>
      </c>
    </row>
    <row r="9484" spans="1:2" x14ac:dyDescent="0.25">
      <c r="A9484" t="s">
        <v>10332</v>
      </c>
      <c r="B9484">
        <v>16025</v>
      </c>
    </row>
    <row r="9485" spans="1:2" x14ac:dyDescent="0.25">
      <c r="A9485" t="s">
        <v>10333</v>
      </c>
      <c r="B9485">
        <v>10480</v>
      </c>
    </row>
    <row r="9486" spans="1:2" x14ac:dyDescent="0.25">
      <c r="A9486" t="s">
        <v>10334</v>
      </c>
      <c r="B9486">
        <v>1344</v>
      </c>
    </row>
    <row r="9487" spans="1:2" x14ac:dyDescent="0.25">
      <c r="A9487" t="s">
        <v>10335</v>
      </c>
      <c r="B9487">
        <v>34856</v>
      </c>
    </row>
    <row r="9488" spans="1:2" x14ac:dyDescent="0.25">
      <c r="A9488" t="s">
        <v>10336</v>
      </c>
      <c r="B9488">
        <v>2294</v>
      </c>
    </row>
    <row r="9489" spans="1:2" x14ac:dyDescent="0.25">
      <c r="A9489" t="s">
        <v>10337</v>
      </c>
      <c r="B9489">
        <v>25281</v>
      </c>
    </row>
    <row r="9490" spans="1:2" x14ac:dyDescent="0.25">
      <c r="A9490" t="s">
        <v>10338</v>
      </c>
      <c r="B9490">
        <v>17071</v>
      </c>
    </row>
    <row r="9491" spans="1:2" x14ac:dyDescent="0.25">
      <c r="A9491" t="s">
        <v>10339</v>
      </c>
      <c r="B9491">
        <v>4072</v>
      </c>
    </row>
    <row r="9492" spans="1:2" x14ac:dyDescent="0.25">
      <c r="A9492" t="s">
        <v>10340</v>
      </c>
      <c r="B9492">
        <v>262</v>
      </c>
    </row>
    <row r="9493" spans="1:2" x14ac:dyDescent="0.25">
      <c r="A9493" t="s">
        <v>10341</v>
      </c>
      <c r="B9493">
        <v>337</v>
      </c>
    </row>
    <row r="9494" spans="1:2" x14ac:dyDescent="0.25">
      <c r="A9494" t="s">
        <v>10342</v>
      </c>
      <c r="B9494">
        <v>318</v>
      </c>
    </row>
    <row r="9495" spans="1:2" x14ac:dyDescent="0.25">
      <c r="A9495" t="s">
        <v>10343</v>
      </c>
      <c r="B9495">
        <v>320</v>
      </c>
    </row>
    <row r="9496" spans="1:2" x14ac:dyDescent="0.25">
      <c r="A9496" t="s">
        <v>10344</v>
      </c>
      <c r="B9496">
        <v>49</v>
      </c>
    </row>
    <row r="9497" spans="1:2" x14ac:dyDescent="0.25">
      <c r="A9497" t="s">
        <v>10345</v>
      </c>
      <c r="B9497">
        <v>1286</v>
      </c>
    </row>
    <row r="9498" spans="1:2" x14ac:dyDescent="0.25">
      <c r="A9498" t="s">
        <v>10346</v>
      </c>
      <c r="B9498">
        <v>100</v>
      </c>
    </row>
    <row r="9499" spans="1:2" x14ac:dyDescent="0.25">
      <c r="A9499" t="s">
        <v>10347</v>
      </c>
      <c r="B9499">
        <v>119</v>
      </c>
    </row>
    <row r="9500" spans="1:2" x14ac:dyDescent="0.25">
      <c r="A9500" t="s">
        <v>10348</v>
      </c>
      <c r="B9500">
        <v>148</v>
      </c>
    </row>
    <row r="9501" spans="1:2" x14ac:dyDescent="0.25">
      <c r="A9501" t="s">
        <v>10349</v>
      </c>
      <c r="B9501">
        <v>170</v>
      </c>
    </row>
    <row r="9502" spans="1:2" x14ac:dyDescent="0.25">
      <c r="A9502" t="s">
        <v>10350</v>
      </c>
      <c r="B9502">
        <v>21</v>
      </c>
    </row>
    <row r="9503" spans="1:2" x14ac:dyDescent="0.25">
      <c r="A9503" t="s">
        <v>10351</v>
      </c>
      <c r="B9503">
        <v>558</v>
      </c>
    </row>
    <row r="9504" spans="1:2" x14ac:dyDescent="0.25">
      <c r="A9504" t="s">
        <v>10352</v>
      </c>
      <c r="B9504">
        <v>17</v>
      </c>
    </row>
    <row r="9505" spans="1:2" x14ac:dyDescent="0.25">
      <c r="A9505" t="s">
        <v>10353</v>
      </c>
      <c r="B9505">
        <v>13</v>
      </c>
    </row>
    <row r="9506" spans="1:2" x14ac:dyDescent="0.25">
      <c r="A9506" t="s">
        <v>10354</v>
      </c>
      <c r="B9506">
        <v>29</v>
      </c>
    </row>
    <row r="9507" spans="1:2" x14ac:dyDescent="0.25">
      <c r="A9507" t="s">
        <v>10355</v>
      </c>
      <c r="B9507">
        <v>58</v>
      </c>
    </row>
    <row r="9508" spans="1:2" x14ac:dyDescent="0.25">
      <c r="A9508" t="s">
        <v>10356</v>
      </c>
      <c r="B9508">
        <v>10</v>
      </c>
    </row>
    <row r="9509" spans="1:2" x14ac:dyDescent="0.25">
      <c r="A9509" t="s">
        <v>10357</v>
      </c>
      <c r="B9509">
        <v>127</v>
      </c>
    </row>
    <row r="9510" spans="1:2" x14ac:dyDescent="0.25">
      <c r="A9510" t="s">
        <v>10358</v>
      </c>
      <c r="B9510">
        <v>182</v>
      </c>
    </row>
    <row r="9511" spans="1:2" x14ac:dyDescent="0.25">
      <c r="A9511" t="s">
        <v>10359</v>
      </c>
      <c r="B9511">
        <v>336</v>
      </c>
    </row>
    <row r="9512" spans="1:2" x14ac:dyDescent="0.25">
      <c r="A9512" t="s">
        <v>10360</v>
      </c>
      <c r="B9512">
        <v>453</v>
      </c>
    </row>
    <row r="9513" spans="1:2" x14ac:dyDescent="0.25">
      <c r="A9513" t="s">
        <v>10361</v>
      </c>
      <c r="B9513">
        <v>488</v>
      </c>
    </row>
    <row r="9514" spans="1:2" x14ac:dyDescent="0.25">
      <c r="A9514" t="s">
        <v>10362</v>
      </c>
      <c r="B9514">
        <v>54</v>
      </c>
    </row>
    <row r="9515" spans="1:2" x14ac:dyDescent="0.25">
      <c r="A9515" t="s">
        <v>10363</v>
      </c>
      <c r="B9515">
        <v>1513</v>
      </c>
    </row>
    <row r="9516" spans="1:2" x14ac:dyDescent="0.25">
      <c r="A9516" t="s">
        <v>10364</v>
      </c>
      <c r="B9516">
        <v>0</v>
      </c>
    </row>
    <row r="9517" spans="1:2" x14ac:dyDescent="0.25">
      <c r="A9517" t="s">
        <v>10365</v>
      </c>
      <c r="B9517">
        <v>0</v>
      </c>
    </row>
    <row r="9518" spans="1:2" x14ac:dyDescent="0.25">
      <c r="A9518" t="s">
        <v>10366</v>
      </c>
      <c r="B9518">
        <v>0</v>
      </c>
    </row>
    <row r="9519" spans="1:2" x14ac:dyDescent="0.25">
      <c r="A9519" t="s">
        <v>10367</v>
      </c>
      <c r="B9519">
        <v>0</v>
      </c>
    </row>
    <row r="9520" spans="1:2" x14ac:dyDescent="0.25">
      <c r="A9520" t="s">
        <v>10368</v>
      </c>
      <c r="B9520">
        <v>0</v>
      </c>
    </row>
    <row r="9521" spans="1:2" x14ac:dyDescent="0.25">
      <c r="A9521" t="s">
        <v>10369</v>
      </c>
      <c r="B9521">
        <v>0</v>
      </c>
    </row>
    <row r="9522" spans="1:2" x14ac:dyDescent="0.25">
      <c r="A9522" t="s">
        <v>10370</v>
      </c>
      <c r="B9522">
        <v>45</v>
      </c>
    </row>
    <row r="9523" spans="1:2" x14ac:dyDescent="0.25">
      <c r="A9523" t="s">
        <v>10371</v>
      </c>
      <c r="B9523">
        <v>24</v>
      </c>
    </row>
    <row r="9524" spans="1:2" x14ac:dyDescent="0.25">
      <c r="A9524" t="s">
        <v>10372</v>
      </c>
      <c r="B9524">
        <v>25</v>
      </c>
    </row>
    <row r="9525" spans="1:2" x14ac:dyDescent="0.25">
      <c r="A9525" t="s">
        <v>10373</v>
      </c>
      <c r="B9525">
        <v>26</v>
      </c>
    </row>
    <row r="9526" spans="1:2" x14ac:dyDescent="0.25">
      <c r="A9526" t="s">
        <v>10374</v>
      </c>
      <c r="B9526">
        <v>3</v>
      </c>
    </row>
    <row r="9527" spans="1:2" x14ac:dyDescent="0.25">
      <c r="A9527" t="s">
        <v>10375</v>
      </c>
      <c r="B9527">
        <v>123</v>
      </c>
    </row>
    <row r="9528" spans="1:2" x14ac:dyDescent="0.25">
      <c r="A9528" t="s">
        <v>10376</v>
      </c>
      <c r="B9528">
        <v>4</v>
      </c>
    </row>
    <row r="9529" spans="1:2" x14ac:dyDescent="0.25">
      <c r="A9529" t="s">
        <v>10377</v>
      </c>
      <c r="B9529">
        <v>2</v>
      </c>
    </row>
    <row r="9530" spans="1:2" x14ac:dyDescent="0.25">
      <c r="A9530" t="s">
        <v>10378</v>
      </c>
      <c r="B9530">
        <v>5</v>
      </c>
    </row>
    <row r="9531" spans="1:2" x14ac:dyDescent="0.25">
      <c r="A9531" t="s">
        <v>10379</v>
      </c>
      <c r="B9531">
        <v>7</v>
      </c>
    </row>
    <row r="9532" spans="1:2" x14ac:dyDescent="0.25">
      <c r="A9532" t="s">
        <v>10380</v>
      </c>
      <c r="B9532">
        <v>4</v>
      </c>
    </row>
    <row r="9533" spans="1:2" x14ac:dyDescent="0.25">
      <c r="A9533" t="s">
        <v>10381</v>
      </c>
      <c r="B9533">
        <v>22</v>
      </c>
    </row>
    <row r="9534" spans="1:2" x14ac:dyDescent="0.25">
      <c r="A9534" t="s">
        <v>10382</v>
      </c>
      <c r="B9534">
        <v>4</v>
      </c>
    </row>
    <row r="9535" spans="1:2" x14ac:dyDescent="0.25">
      <c r="A9535" t="s">
        <v>10383</v>
      </c>
      <c r="B9535">
        <v>4</v>
      </c>
    </row>
    <row r="9536" spans="1:2" x14ac:dyDescent="0.25">
      <c r="A9536" t="s">
        <v>10384</v>
      </c>
      <c r="B9536">
        <v>6</v>
      </c>
    </row>
    <row r="9537" spans="1:2" x14ac:dyDescent="0.25">
      <c r="A9537" t="s">
        <v>10385</v>
      </c>
      <c r="B9537">
        <v>18</v>
      </c>
    </row>
    <row r="9538" spans="1:2" x14ac:dyDescent="0.25">
      <c r="A9538" t="s">
        <v>10386</v>
      </c>
      <c r="B9538">
        <v>3</v>
      </c>
    </row>
    <row r="9539" spans="1:2" x14ac:dyDescent="0.25">
      <c r="A9539" t="s">
        <v>10387</v>
      </c>
      <c r="B9539">
        <v>35</v>
      </c>
    </row>
    <row r="9540" spans="1:2" x14ac:dyDescent="0.25">
      <c r="A9540" t="s">
        <v>10388</v>
      </c>
      <c r="B9540">
        <v>1</v>
      </c>
    </row>
    <row r="9541" spans="1:2" x14ac:dyDescent="0.25">
      <c r="A9541" t="s">
        <v>10389</v>
      </c>
      <c r="B9541">
        <v>2</v>
      </c>
    </row>
    <row r="9542" spans="1:2" x14ac:dyDescent="0.25">
      <c r="A9542" t="s">
        <v>10390</v>
      </c>
      <c r="B9542">
        <v>1</v>
      </c>
    </row>
    <row r="9543" spans="1:2" x14ac:dyDescent="0.25">
      <c r="A9543" t="s">
        <v>10391</v>
      </c>
      <c r="B9543">
        <v>2</v>
      </c>
    </row>
    <row r="9544" spans="1:2" x14ac:dyDescent="0.25">
      <c r="A9544" t="s">
        <v>10392</v>
      </c>
      <c r="B9544">
        <v>0</v>
      </c>
    </row>
    <row r="9545" spans="1:2" x14ac:dyDescent="0.25">
      <c r="A9545" t="s">
        <v>10393</v>
      </c>
      <c r="B9545">
        <v>6</v>
      </c>
    </row>
    <row r="9546" spans="1:2" x14ac:dyDescent="0.25">
      <c r="A9546" t="s">
        <v>10394</v>
      </c>
      <c r="B9546">
        <v>615</v>
      </c>
    </row>
    <row r="9547" spans="1:2" x14ac:dyDescent="0.25">
      <c r="A9547" t="s">
        <v>10395</v>
      </c>
      <c r="B9547">
        <v>837</v>
      </c>
    </row>
    <row r="9548" spans="1:2" x14ac:dyDescent="0.25">
      <c r="A9548" t="s">
        <v>10396</v>
      </c>
      <c r="B9548">
        <v>985</v>
      </c>
    </row>
    <row r="9549" spans="1:2" x14ac:dyDescent="0.25">
      <c r="A9549" t="s">
        <v>10397</v>
      </c>
      <c r="B9549">
        <v>1089</v>
      </c>
    </row>
    <row r="9550" spans="1:2" x14ac:dyDescent="0.25">
      <c r="A9550" t="s">
        <v>10398</v>
      </c>
      <c r="B9550">
        <v>144</v>
      </c>
    </row>
    <row r="9551" spans="1:2" x14ac:dyDescent="0.25">
      <c r="A9551" t="s">
        <v>10399</v>
      </c>
      <c r="B9551">
        <v>3670</v>
      </c>
    </row>
    <row r="9552" spans="1:2" x14ac:dyDescent="0.25">
      <c r="A9552" t="s">
        <v>10400</v>
      </c>
      <c r="B9552">
        <v>271</v>
      </c>
    </row>
    <row r="9553" spans="1:2" x14ac:dyDescent="0.25">
      <c r="A9553" t="s">
        <v>10401</v>
      </c>
      <c r="B9553">
        <v>131</v>
      </c>
    </row>
    <row r="9554" spans="1:2" x14ac:dyDescent="0.25">
      <c r="A9554" t="s">
        <v>10402</v>
      </c>
      <c r="B9554">
        <v>227</v>
      </c>
    </row>
    <row r="9555" spans="1:2" x14ac:dyDescent="0.25">
      <c r="A9555" t="s">
        <v>10403</v>
      </c>
      <c r="B9555">
        <v>2784</v>
      </c>
    </row>
    <row r="9556" spans="1:2" x14ac:dyDescent="0.25">
      <c r="A9556" t="s">
        <v>10404</v>
      </c>
      <c r="B9556">
        <v>2932</v>
      </c>
    </row>
    <row r="9557" spans="1:2" x14ac:dyDescent="0.25">
      <c r="A9557" t="s">
        <v>10405</v>
      </c>
      <c r="B9557">
        <v>3585</v>
      </c>
    </row>
    <row r="9558" spans="1:2" x14ac:dyDescent="0.25">
      <c r="A9558" t="s">
        <v>10406</v>
      </c>
      <c r="B9558">
        <v>2726</v>
      </c>
    </row>
    <row r="9559" spans="1:2" x14ac:dyDescent="0.25">
      <c r="A9559" t="s">
        <v>10407</v>
      </c>
      <c r="B9559">
        <v>71394</v>
      </c>
    </row>
    <row r="9560" spans="1:2" x14ac:dyDescent="0.25">
      <c r="A9560" t="s">
        <v>10408</v>
      </c>
      <c r="B9560">
        <v>52602</v>
      </c>
    </row>
    <row r="9561" spans="1:2" x14ac:dyDescent="0.25">
      <c r="A9561" t="s">
        <v>10409</v>
      </c>
      <c r="B9561">
        <v>3744</v>
      </c>
    </row>
    <row r="9562" spans="1:2" x14ac:dyDescent="0.25">
      <c r="A9562" t="s">
        <v>10410</v>
      </c>
      <c r="B9562">
        <v>1422</v>
      </c>
    </row>
    <row r="9563" spans="1:2" x14ac:dyDescent="0.25">
      <c r="A9563" t="s">
        <v>11123</v>
      </c>
      <c r="B9563">
        <v>-999</v>
      </c>
    </row>
    <row r="9564" spans="1:2" x14ac:dyDescent="0.25">
      <c r="A9564" t="s">
        <v>11124</v>
      </c>
      <c r="B9564">
        <v>-999</v>
      </c>
    </row>
    <row r="9565" spans="1:2" x14ac:dyDescent="0.25">
      <c r="A9565" t="s">
        <v>10411</v>
      </c>
      <c r="B9565">
        <v>1345</v>
      </c>
    </row>
    <row r="9566" spans="1:2" x14ac:dyDescent="0.25">
      <c r="A9566" t="s">
        <v>10412</v>
      </c>
      <c r="B9566">
        <v>932</v>
      </c>
    </row>
    <row r="9567" spans="1:2" x14ac:dyDescent="0.25">
      <c r="A9567" t="s">
        <v>10413</v>
      </c>
      <c r="B9567">
        <v>1012</v>
      </c>
    </row>
    <row r="9568" spans="1:2" x14ac:dyDescent="0.25">
      <c r="A9568" t="s">
        <v>10414</v>
      </c>
      <c r="B9568">
        <v>63</v>
      </c>
    </row>
    <row r="9569" spans="1:2" x14ac:dyDescent="0.25">
      <c r="A9569" t="s">
        <v>10415</v>
      </c>
      <c r="B9569">
        <v>2008</v>
      </c>
    </row>
    <row r="9570" spans="1:2" x14ac:dyDescent="0.25">
      <c r="A9570" t="s">
        <v>10416</v>
      </c>
      <c r="B9570">
        <v>939030</v>
      </c>
    </row>
    <row r="9571" spans="1:2" x14ac:dyDescent="0.25">
      <c r="A9571" t="s">
        <v>10417</v>
      </c>
      <c r="B9571">
        <v>3470</v>
      </c>
    </row>
    <row r="9572" spans="1:2" x14ac:dyDescent="0.25">
      <c r="A9572" t="s">
        <v>10418</v>
      </c>
      <c r="B9572">
        <v>370</v>
      </c>
    </row>
    <row r="9573" spans="1:2" x14ac:dyDescent="0.25">
      <c r="A9573" t="s">
        <v>10419</v>
      </c>
      <c r="B9573">
        <v>1692</v>
      </c>
    </row>
    <row r="9574" spans="1:2" x14ac:dyDescent="0.25">
      <c r="A9574" t="s">
        <v>10420</v>
      </c>
      <c r="B9574">
        <v>1754</v>
      </c>
    </row>
    <row r="9575" spans="1:2" x14ac:dyDescent="0.25">
      <c r="A9575" t="s">
        <v>10421</v>
      </c>
      <c r="B9575">
        <v>-999</v>
      </c>
    </row>
    <row r="9576" spans="1:2" x14ac:dyDescent="0.25">
      <c r="A9576" t="s">
        <v>10422</v>
      </c>
      <c r="B9576">
        <v>820</v>
      </c>
    </row>
    <row r="9577" spans="1:2" x14ac:dyDescent="0.25">
      <c r="A9577" t="s">
        <v>10423</v>
      </c>
      <c r="B9577">
        <v>7053</v>
      </c>
    </row>
    <row r="9578" spans="1:2" x14ac:dyDescent="0.25">
      <c r="A9578" t="s">
        <v>10424</v>
      </c>
      <c r="B9578">
        <v>43</v>
      </c>
    </row>
    <row r="9579" spans="1:2" x14ac:dyDescent="0.25">
      <c r="A9579" t="s">
        <v>10425</v>
      </c>
      <c r="B9579">
        <v>43075</v>
      </c>
    </row>
    <row r="9580" spans="1:2" x14ac:dyDescent="0.25">
      <c r="A9580" t="s">
        <v>10426</v>
      </c>
      <c r="B9580">
        <v>35033</v>
      </c>
    </row>
    <row r="9581" spans="1:2" x14ac:dyDescent="0.25">
      <c r="A9581" t="s">
        <v>10427</v>
      </c>
      <c r="B9581">
        <v>617</v>
      </c>
    </row>
    <row r="9582" spans="1:2" x14ac:dyDescent="0.25">
      <c r="A9582" t="s">
        <v>10428</v>
      </c>
      <c r="B9582">
        <v>413</v>
      </c>
    </row>
    <row r="9583" spans="1:2" x14ac:dyDescent="0.25">
      <c r="A9583" t="s">
        <v>10429</v>
      </c>
      <c r="B9583">
        <v>668</v>
      </c>
    </row>
    <row r="9584" spans="1:2" x14ac:dyDescent="0.25">
      <c r="A9584" t="s">
        <v>10430</v>
      </c>
      <c r="B9584">
        <v>4142</v>
      </c>
    </row>
    <row r="9585" spans="1:2" x14ac:dyDescent="0.25">
      <c r="A9585" t="s">
        <v>10431</v>
      </c>
      <c r="B9585">
        <v>1854</v>
      </c>
    </row>
    <row r="9586" spans="1:2" x14ac:dyDescent="0.25">
      <c r="A9586" t="s">
        <v>10432</v>
      </c>
      <c r="B9586">
        <v>414</v>
      </c>
    </row>
    <row r="9587" spans="1:2" x14ac:dyDescent="0.25">
      <c r="A9587" t="s">
        <v>10433</v>
      </c>
      <c r="B9587">
        <v>551</v>
      </c>
    </row>
    <row r="9588" spans="1:2" x14ac:dyDescent="0.25">
      <c r="A9588" t="s">
        <v>10434</v>
      </c>
      <c r="B9588">
        <v>351</v>
      </c>
    </row>
    <row r="9589" spans="1:2" x14ac:dyDescent="0.25">
      <c r="A9589" t="s">
        <v>10435</v>
      </c>
      <c r="B9589">
        <v>409</v>
      </c>
    </row>
    <row r="9590" spans="1:2" x14ac:dyDescent="0.25">
      <c r="A9590" t="s">
        <v>10436</v>
      </c>
      <c r="B9590">
        <v>301</v>
      </c>
    </row>
    <row r="9591" spans="1:2" x14ac:dyDescent="0.25">
      <c r="A9591" t="s">
        <v>10437</v>
      </c>
      <c r="B9591">
        <v>1071</v>
      </c>
    </row>
    <row r="9592" spans="1:2" x14ac:dyDescent="0.25">
      <c r="A9592" t="s">
        <v>10438</v>
      </c>
      <c r="B9592">
        <v>59</v>
      </c>
    </row>
    <row r="9593" spans="1:2" x14ac:dyDescent="0.25">
      <c r="A9593" t="s">
        <v>10439</v>
      </c>
      <c r="B9593">
        <v>2293</v>
      </c>
    </row>
    <row r="9594" spans="1:2" x14ac:dyDescent="0.25">
      <c r="A9594" t="s">
        <v>10440</v>
      </c>
      <c r="B9594">
        <v>414</v>
      </c>
    </row>
    <row r="9595" spans="1:2" x14ac:dyDescent="0.25">
      <c r="A9595" t="s">
        <v>10441</v>
      </c>
      <c r="B9595">
        <v>63</v>
      </c>
    </row>
    <row r="9596" spans="1:2" x14ac:dyDescent="0.25">
      <c r="A9596" t="s">
        <v>10442</v>
      </c>
      <c r="B9596">
        <v>62</v>
      </c>
    </row>
    <row r="9597" spans="1:2" x14ac:dyDescent="0.25">
      <c r="A9597" t="s">
        <v>10443</v>
      </c>
      <c r="B9597">
        <v>3962</v>
      </c>
    </row>
    <row r="9598" spans="1:2" x14ac:dyDescent="0.25">
      <c r="A9598" t="s">
        <v>10444</v>
      </c>
      <c r="B9598">
        <v>392</v>
      </c>
    </row>
    <row r="9599" spans="1:2" x14ac:dyDescent="0.25">
      <c r="A9599" t="s">
        <v>10445</v>
      </c>
      <c r="B9599">
        <v>537</v>
      </c>
    </row>
    <row r="9600" spans="1:2" x14ac:dyDescent="0.25">
      <c r="A9600" t="s">
        <v>10446</v>
      </c>
      <c r="B9600">
        <v>529</v>
      </c>
    </row>
    <row r="9601" spans="1:2" x14ac:dyDescent="0.25">
      <c r="A9601" t="s">
        <v>10447</v>
      </c>
      <c r="B9601">
        <v>810</v>
      </c>
    </row>
    <row r="9602" spans="1:2" x14ac:dyDescent="0.25">
      <c r="A9602" t="s">
        <v>10448</v>
      </c>
      <c r="B9602">
        <v>199</v>
      </c>
    </row>
    <row r="9603" spans="1:2" x14ac:dyDescent="0.25">
      <c r="A9603" t="s">
        <v>10449</v>
      </c>
      <c r="B9603">
        <v>2397</v>
      </c>
    </row>
    <row r="9604" spans="1:2" x14ac:dyDescent="0.25">
      <c r="A9604" t="s">
        <v>10450</v>
      </c>
      <c r="B9604">
        <v>1099</v>
      </c>
    </row>
    <row r="9605" spans="1:2" x14ac:dyDescent="0.25">
      <c r="A9605" t="s">
        <v>10451</v>
      </c>
      <c r="B9605">
        <v>1648</v>
      </c>
    </row>
    <row r="9606" spans="1:2" x14ac:dyDescent="0.25">
      <c r="A9606" t="s">
        <v>10452</v>
      </c>
      <c r="B9606">
        <v>1157</v>
      </c>
    </row>
    <row r="9607" spans="1:2" x14ac:dyDescent="0.25">
      <c r="A9607" t="s">
        <v>10453</v>
      </c>
      <c r="B9607">
        <v>132</v>
      </c>
    </row>
    <row r="9608" spans="1:2" x14ac:dyDescent="0.25">
      <c r="A9608" t="s">
        <v>10454</v>
      </c>
      <c r="B9608">
        <v>48</v>
      </c>
    </row>
    <row r="9609" spans="1:2" x14ac:dyDescent="0.25">
      <c r="A9609" t="s">
        <v>10455</v>
      </c>
      <c r="B9609">
        <v>20</v>
      </c>
    </row>
    <row r="9610" spans="1:2" x14ac:dyDescent="0.25">
      <c r="A9610" t="s">
        <v>10456</v>
      </c>
      <c r="B9610">
        <v>148</v>
      </c>
    </row>
    <row r="9611" spans="1:2" x14ac:dyDescent="0.25">
      <c r="A9611" t="s">
        <v>10457</v>
      </c>
      <c r="B9611">
        <v>102</v>
      </c>
    </row>
    <row r="9612" spans="1:2" x14ac:dyDescent="0.25">
      <c r="A9612" t="s">
        <v>10458</v>
      </c>
      <c r="B9612">
        <v>346</v>
      </c>
    </row>
    <row r="9613" spans="1:2" x14ac:dyDescent="0.25">
      <c r="A9613" t="s">
        <v>10459</v>
      </c>
      <c r="B9613">
        <v>15</v>
      </c>
    </row>
    <row r="9614" spans="1:2" x14ac:dyDescent="0.25">
      <c r="A9614" t="s">
        <v>10460</v>
      </c>
      <c r="B9614">
        <v>112</v>
      </c>
    </row>
    <row r="9615" spans="1:2" x14ac:dyDescent="0.25">
      <c r="A9615" t="s">
        <v>10461</v>
      </c>
      <c r="B9615">
        <v>4</v>
      </c>
    </row>
    <row r="9616" spans="1:2" x14ac:dyDescent="0.25">
      <c r="A9616" t="s">
        <v>10462</v>
      </c>
      <c r="B9616">
        <v>101</v>
      </c>
    </row>
    <row r="9617" spans="1:2" x14ac:dyDescent="0.25">
      <c r="A9617" t="s">
        <v>10463</v>
      </c>
      <c r="B9617">
        <v>60</v>
      </c>
    </row>
    <row r="9618" spans="1:2" x14ac:dyDescent="0.25">
      <c r="A9618" t="s">
        <v>10464</v>
      </c>
      <c r="B9618">
        <v>0</v>
      </c>
    </row>
    <row r="9619" spans="1:2" x14ac:dyDescent="0.25">
      <c r="A9619" t="s">
        <v>10465</v>
      </c>
      <c r="B9619">
        <v>3</v>
      </c>
    </row>
    <row r="9620" spans="1:2" x14ac:dyDescent="0.25">
      <c r="A9620" t="s">
        <v>10466</v>
      </c>
      <c r="B9620">
        <v>0</v>
      </c>
    </row>
    <row r="9621" spans="1:2" x14ac:dyDescent="0.25">
      <c r="A9621" t="s">
        <v>10467</v>
      </c>
      <c r="B9621">
        <v>1</v>
      </c>
    </row>
    <row r="9622" spans="1:2" x14ac:dyDescent="0.25">
      <c r="A9622" t="s">
        <v>10468</v>
      </c>
      <c r="B9622">
        <v>5</v>
      </c>
    </row>
    <row r="9623" spans="1:2" x14ac:dyDescent="0.25">
      <c r="A9623" t="s">
        <v>10469</v>
      </c>
      <c r="B9623">
        <v>438</v>
      </c>
    </row>
    <row r="9624" spans="1:2" x14ac:dyDescent="0.25">
      <c r="A9624" t="s">
        <v>10470</v>
      </c>
      <c r="B9624">
        <v>113</v>
      </c>
    </row>
    <row r="9625" spans="1:2" x14ac:dyDescent="0.25">
      <c r="A9625" t="s">
        <v>10471</v>
      </c>
      <c r="B9625">
        <v>1648</v>
      </c>
    </row>
    <row r="9626" spans="1:2" x14ac:dyDescent="0.25">
      <c r="A9626" t="s">
        <v>10472</v>
      </c>
      <c r="B9626">
        <v>1223</v>
      </c>
    </row>
    <row r="9627" spans="1:2" x14ac:dyDescent="0.25">
      <c r="A9627" t="s">
        <v>10473</v>
      </c>
      <c r="B9627">
        <v>832</v>
      </c>
    </row>
    <row r="9628" spans="1:2" x14ac:dyDescent="0.25">
      <c r="A9628" t="s">
        <v>10474</v>
      </c>
      <c r="B9628">
        <v>320</v>
      </c>
    </row>
    <row r="9629" spans="1:2" x14ac:dyDescent="0.25">
      <c r="A9629" t="s">
        <v>10475</v>
      </c>
      <c r="B9629">
        <v>59</v>
      </c>
    </row>
    <row r="9630" spans="1:2" x14ac:dyDescent="0.25">
      <c r="A9630" t="s">
        <v>10476</v>
      </c>
      <c r="B9630">
        <v>1211</v>
      </c>
    </row>
    <row r="9631" spans="1:2" x14ac:dyDescent="0.25">
      <c r="A9631" t="s">
        <v>10477</v>
      </c>
      <c r="B9631">
        <v>1025</v>
      </c>
    </row>
    <row r="9632" spans="1:2" x14ac:dyDescent="0.25">
      <c r="A9632" t="s">
        <v>10478</v>
      </c>
      <c r="B9632">
        <v>21</v>
      </c>
    </row>
    <row r="9633" spans="1:2" x14ac:dyDescent="0.25">
      <c r="A9633" t="s">
        <v>10479</v>
      </c>
      <c r="B9633">
        <v>1070</v>
      </c>
    </row>
    <row r="9634" spans="1:2" x14ac:dyDescent="0.25">
      <c r="A9634" t="s">
        <v>10480</v>
      </c>
      <c r="B9634">
        <v>1751</v>
      </c>
    </row>
    <row r="9635" spans="1:2" x14ac:dyDescent="0.25">
      <c r="A9635" t="s">
        <v>10481</v>
      </c>
      <c r="B9635">
        <v>854</v>
      </c>
    </row>
    <row r="9636" spans="1:2" x14ac:dyDescent="0.25">
      <c r="A9636" t="s">
        <v>10482</v>
      </c>
      <c r="B9636">
        <v>1932</v>
      </c>
    </row>
    <row r="9637" spans="1:2" x14ac:dyDescent="0.25">
      <c r="A9637" t="s">
        <v>10483</v>
      </c>
      <c r="B9637">
        <v>1500</v>
      </c>
    </row>
    <row r="9638" spans="1:2" x14ac:dyDescent="0.25">
      <c r="A9638" t="s">
        <v>11125</v>
      </c>
      <c r="B9638">
        <v>-999</v>
      </c>
    </row>
    <row r="9639" spans="1:2" x14ac:dyDescent="0.25">
      <c r="A9639" t="s">
        <v>11126</v>
      </c>
      <c r="B9639">
        <v>4698</v>
      </c>
    </row>
    <row r="9640" spans="1:2" x14ac:dyDescent="0.25">
      <c r="A9640" t="s">
        <v>11127</v>
      </c>
      <c r="B9640">
        <v>4197</v>
      </c>
    </row>
    <row r="9641" spans="1:2" x14ac:dyDescent="0.25">
      <c r="A9641" t="s">
        <v>11128</v>
      </c>
      <c r="B9641">
        <v>4126</v>
      </c>
    </row>
    <row r="9642" spans="1:2" x14ac:dyDescent="0.25">
      <c r="A9642" t="s">
        <v>11129</v>
      </c>
      <c r="B9642">
        <v>62</v>
      </c>
    </row>
    <row r="9643" spans="1:2" x14ac:dyDescent="0.25">
      <c r="A9643" t="s">
        <v>11130</v>
      </c>
      <c r="B9643">
        <v>73</v>
      </c>
    </row>
    <row r="9644" spans="1:2" x14ac:dyDescent="0.25">
      <c r="A9644" t="s">
        <v>11131</v>
      </c>
      <c r="B9644">
        <v>4</v>
      </c>
    </row>
    <row r="9645" spans="1:2" x14ac:dyDescent="0.25">
      <c r="A9645" t="s">
        <v>11132</v>
      </c>
      <c r="B9645">
        <v>57</v>
      </c>
    </row>
    <row r="9646" spans="1:2" x14ac:dyDescent="0.25">
      <c r="A9646" t="s">
        <v>11133</v>
      </c>
      <c r="B9646">
        <v>558</v>
      </c>
    </row>
    <row r="9647" spans="1:2" x14ac:dyDescent="0.25">
      <c r="A9647" t="s">
        <v>11134</v>
      </c>
      <c r="B9647">
        <v>497</v>
      </c>
    </row>
    <row r="9648" spans="1:2" x14ac:dyDescent="0.25">
      <c r="A9648" t="s">
        <v>11135</v>
      </c>
      <c r="B9648">
        <v>43</v>
      </c>
    </row>
    <row r="9649" spans="1:2" x14ac:dyDescent="0.25">
      <c r="A9649" t="s">
        <v>11136</v>
      </c>
      <c r="B9649">
        <v>2235</v>
      </c>
    </row>
    <row r="9650" spans="1:2" x14ac:dyDescent="0.25">
      <c r="A9650" t="s">
        <v>11137</v>
      </c>
      <c r="B9650">
        <v>225</v>
      </c>
    </row>
    <row r="9651" spans="1:2" x14ac:dyDescent="0.25">
      <c r="A9651" t="s">
        <v>11138</v>
      </c>
      <c r="B9651">
        <v>32</v>
      </c>
    </row>
    <row r="9652" spans="1:2" x14ac:dyDescent="0.25">
      <c r="A9652" t="s">
        <v>11139</v>
      </c>
      <c r="B9652">
        <v>235</v>
      </c>
    </row>
    <row r="9653" spans="1:2" x14ac:dyDescent="0.25">
      <c r="A9653" t="s">
        <v>11140</v>
      </c>
      <c r="B9653">
        <v>1</v>
      </c>
    </row>
    <row r="9654" spans="1:2" x14ac:dyDescent="0.25">
      <c r="A9654" t="s">
        <v>11141</v>
      </c>
      <c r="B9654">
        <v>1</v>
      </c>
    </row>
    <row r="9655" spans="1:2" x14ac:dyDescent="0.25">
      <c r="A9655" t="s">
        <v>11142</v>
      </c>
      <c r="B9655">
        <v>1</v>
      </c>
    </row>
    <row r="9656" spans="1:2" x14ac:dyDescent="0.25">
      <c r="A9656" t="s">
        <v>11143</v>
      </c>
      <c r="B9656">
        <v>1</v>
      </c>
    </row>
    <row r="9657" spans="1:2" x14ac:dyDescent="0.25">
      <c r="A9657" t="s">
        <v>11144</v>
      </c>
      <c r="B9657">
        <v>0</v>
      </c>
    </row>
    <row r="9658" spans="1:2" x14ac:dyDescent="0.25">
      <c r="A9658" t="s">
        <v>11145</v>
      </c>
      <c r="B9658">
        <v>521</v>
      </c>
    </row>
    <row r="9659" spans="1:2" x14ac:dyDescent="0.25">
      <c r="A9659" t="s">
        <v>11146</v>
      </c>
      <c r="B9659">
        <v>152</v>
      </c>
    </row>
    <row r="9660" spans="1:2" x14ac:dyDescent="0.25">
      <c r="A9660" t="s">
        <v>11147</v>
      </c>
      <c r="B9660">
        <v>4698</v>
      </c>
    </row>
    <row r="9661" spans="1:2" x14ac:dyDescent="0.25">
      <c r="A9661" t="s">
        <v>11148</v>
      </c>
      <c r="B9661">
        <v>0</v>
      </c>
    </row>
    <row r="9662" spans="1:2" x14ac:dyDescent="0.25">
      <c r="A9662" t="s">
        <v>11149</v>
      </c>
      <c r="B9662">
        <v>0</v>
      </c>
    </row>
    <row r="9663" spans="1:2" x14ac:dyDescent="0.25">
      <c r="A9663" t="s">
        <v>11150</v>
      </c>
      <c r="B9663">
        <v>400</v>
      </c>
    </row>
    <row r="9664" spans="1:2" x14ac:dyDescent="0.25">
      <c r="A9664" t="s">
        <v>11151</v>
      </c>
      <c r="B9664">
        <v>21</v>
      </c>
    </row>
    <row r="9665" spans="1:2" x14ac:dyDescent="0.25">
      <c r="A9665" t="s">
        <v>11152</v>
      </c>
      <c r="B9665">
        <v>287</v>
      </c>
    </row>
    <row r="9666" spans="1:2" x14ac:dyDescent="0.25">
      <c r="A9666" t="s">
        <v>11153</v>
      </c>
      <c r="B9666">
        <v>92</v>
      </c>
    </row>
    <row r="9667" spans="1:2" x14ac:dyDescent="0.25">
      <c r="A9667" t="s">
        <v>11154</v>
      </c>
      <c r="B9667">
        <v>400</v>
      </c>
    </row>
    <row r="9668" spans="1:2" x14ac:dyDescent="0.25">
      <c r="A9668" t="s">
        <v>11155</v>
      </c>
      <c r="B9668">
        <v>399</v>
      </c>
    </row>
    <row r="9669" spans="1:2" x14ac:dyDescent="0.25">
      <c r="A9669" t="s">
        <v>11156</v>
      </c>
      <c r="B9669">
        <v>265</v>
      </c>
    </row>
    <row r="9670" spans="1:2" x14ac:dyDescent="0.25">
      <c r="A9670" t="s">
        <v>11157</v>
      </c>
      <c r="B9670">
        <v>309</v>
      </c>
    </row>
    <row r="9671" spans="1:2" x14ac:dyDescent="0.25">
      <c r="A9671" t="s">
        <v>11158</v>
      </c>
      <c r="B9671">
        <v>88</v>
      </c>
    </row>
    <row r="9672" spans="1:2" x14ac:dyDescent="0.25">
      <c r="A9672" t="s">
        <v>11159</v>
      </c>
      <c r="B9672">
        <v>309</v>
      </c>
    </row>
    <row r="9673" spans="1:2" x14ac:dyDescent="0.25">
      <c r="A9673" t="s">
        <v>11160</v>
      </c>
      <c r="B9673">
        <v>0</v>
      </c>
    </row>
    <row r="9674" spans="1:2" x14ac:dyDescent="0.25">
      <c r="A9674" t="s">
        <v>11161</v>
      </c>
      <c r="B9674">
        <v>0</v>
      </c>
    </row>
    <row r="9675" spans="1:2" x14ac:dyDescent="0.25">
      <c r="A9675" t="s">
        <v>11162</v>
      </c>
      <c r="B9675">
        <v>0</v>
      </c>
    </row>
    <row r="9676" spans="1:2" x14ac:dyDescent="0.25">
      <c r="A9676" t="s">
        <v>11163</v>
      </c>
      <c r="B9676">
        <v>347</v>
      </c>
    </row>
    <row r="9677" spans="1:2" x14ac:dyDescent="0.25">
      <c r="A9677" t="s">
        <v>11164</v>
      </c>
      <c r="B9677">
        <v>28</v>
      </c>
    </row>
    <row r="9678" spans="1:2" x14ac:dyDescent="0.25">
      <c r="A9678" t="s">
        <v>11165</v>
      </c>
      <c r="B9678">
        <v>2</v>
      </c>
    </row>
    <row r="9679" spans="1:2" x14ac:dyDescent="0.25">
      <c r="A9679" t="s">
        <v>11166</v>
      </c>
      <c r="B9679">
        <v>25</v>
      </c>
    </row>
    <row r="9680" spans="1:2" x14ac:dyDescent="0.25">
      <c r="A9680" t="s">
        <v>11167</v>
      </c>
      <c r="B9680">
        <v>1</v>
      </c>
    </row>
    <row r="9681" spans="1:2" x14ac:dyDescent="0.25">
      <c r="A9681" t="s">
        <v>11168</v>
      </c>
      <c r="B9681">
        <v>28</v>
      </c>
    </row>
    <row r="9682" spans="1:2" x14ac:dyDescent="0.25">
      <c r="A9682" t="s">
        <v>11169</v>
      </c>
      <c r="B9682">
        <v>419</v>
      </c>
    </row>
    <row r="9683" spans="1:2" x14ac:dyDescent="0.25">
      <c r="A9683" t="s">
        <v>11170</v>
      </c>
      <c r="B9683">
        <v>14</v>
      </c>
    </row>
    <row r="9684" spans="1:2" x14ac:dyDescent="0.25">
      <c r="A9684" t="s">
        <v>11171</v>
      </c>
      <c r="B9684">
        <v>12</v>
      </c>
    </row>
    <row r="9685" spans="1:2" x14ac:dyDescent="0.25">
      <c r="A9685" t="s">
        <v>11172</v>
      </c>
      <c r="B9685">
        <v>589</v>
      </c>
    </row>
    <row r="9686" spans="1:2" x14ac:dyDescent="0.25">
      <c r="A9686" t="s">
        <v>11173</v>
      </c>
      <c r="B9686">
        <v>121</v>
      </c>
    </row>
    <row r="9687" spans="1:2" x14ac:dyDescent="0.25">
      <c r="A9687" t="s">
        <v>11174</v>
      </c>
      <c r="B9687">
        <v>375</v>
      </c>
    </row>
    <row r="9688" spans="1:2" x14ac:dyDescent="0.25">
      <c r="A9688" t="s">
        <v>11175</v>
      </c>
      <c r="B9688">
        <v>-999</v>
      </c>
    </row>
    <row r="9689" spans="1:2" x14ac:dyDescent="0.25">
      <c r="A9689" t="s">
        <v>11176</v>
      </c>
      <c r="B9689">
        <v>2</v>
      </c>
    </row>
    <row r="9690" spans="1:2" x14ac:dyDescent="0.25">
      <c r="A9690" t="s">
        <v>11177</v>
      </c>
      <c r="B9690">
        <v>145</v>
      </c>
    </row>
    <row r="9691" spans="1:2" x14ac:dyDescent="0.25">
      <c r="A9691" t="s">
        <v>11178</v>
      </c>
      <c r="B9691">
        <v>441</v>
      </c>
    </row>
    <row r="9692" spans="1:2" x14ac:dyDescent="0.25">
      <c r="A9692" t="s">
        <v>11179</v>
      </c>
      <c r="B9692">
        <v>-999</v>
      </c>
    </row>
    <row r="9693" spans="1:2" x14ac:dyDescent="0.25">
      <c r="A9693" t="s">
        <v>11180</v>
      </c>
      <c r="B9693">
        <v>2</v>
      </c>
    </row>
    <row r="9694" spans="1:2" x14ac:dyDescent="0.25">
      <c r="A9694" t="s">
        <v>11181</v>
      </c>
      <c r="B9694">
        <v>1</v>
      </c>
    </row>
    <row r="9695" spans="1:2" x14ac:dyDescent="0.25">
      <c r="A9695" t="s">
        <v>11182</v>
      </c>
      <c r="B9695">
        <v>-999</v>
      </c>
    </row>
    <row r="9696" spans="1:2" x14ac:dyDescent="0.25">
      <c r="A9696" t="s">
        <v>11183</v>
      </c>
      <c r="B9696">
        <v>498</v>
      </c>
    </row>
    <row r="9697" spans="1:2" x14ac:dyDescent="0.25">
      <c r="A9697" t="s">
        <v>11184</v>
      </c>
      <c r="B9697">
        <v>144</v>
      </c>
    </row>
    <row r="9698" spans="1:2" x14ac:dyDescent="0.25">
      <c r="A9698" t="s">
        <v>11185</v>
      </c>
      <c r="B9698">
        <v>441</v>
      </c>
    </row>
    <row r="9699" spans="1:2" x14ac:dyDescent="0.25">
      <c r="A9699" t="s">
        <v>11186</v>
      </c>
      <c r="B9699">
        <v>-999</v>
      </c>
    </row>
    <row r="9700" spans="1:2" x14ac:dyDescent="0.25">
      <c r="A9700" t="s">
        <v>11187</v>
      </c>
      <c r="B9700">
        <v>2</v>
      </c>
    </row>
    <row r="9701" spans="1:2" x14ac:dyDescent="0.25">
      <c r="A9701" t="s">
        <v>11188</v>
      </c>
      <c r="B9701">
        <v>-999</v>
      </c>
    </row>
    <row r="9702" spans="1:2" x14ac:dyDescent="0.25">
      <c r="A9702" t="s">
        <v>11189</v>
      </c>
      <c r="B9702">
        <v>587</v>
      </c>
    </row>
    <row r="9703" spans="1:2" x14ac:dyDescent="0.25">
      <c r="A9703" t="s">
        <v>11190</v>
      </c>
      <c r="B9703">
        <v>-999</v>
      </c>
    </row>
    <row r="9704" spans="1:2" x14ac:dyDescent="0.25">
      <c r="A9704" t="s">
        <v>11191</v>
      </c>
      <c r="B9704">
        <v>673</v>
      </c>
    </row>
    <row r="9705" spans="1:2" x14ac:dyDescent="0.25">
      <c r="A9705" t="s">
        <v>11192</v>
      </c>
      <c r="B9705">
        <v>302</v>
      </c>
    </row>
    <row r="9706" spans="1:2" x14ac:dyDescent="0.25">
      <c r="A9706" t="s">
        <v>11193</v>
      </c>
      <c r="B9706">
        <v>74</v>
      </c>
    </row>
    <row r="9707" spans="1:2" x14ac:dyDescent="0.25">
      <c r="A9707" t="s">
        <v>11194</v>
      </c>
      <c r="B9707">
        <v>2</v>
      </c>
    </row>
    <row r="9708" spans="1:2" x14ac:dyDescent="0.25">
      <c r="A9708" t="s">
        <v>11195</v>
      </c>
      <c r="B9708">
        <v>5</v>
      </c>
    </row>
    <row r="9709" spans="1:2" x14ac:dyDescent="0.25">
      <c r="A9709" t="s">
        <v>11196</v>
      </c>
      <c r="B9709">
        <v>3</v>
      </c>
    </row>
    <row r="9710" spans="1:2" x14ac:dyDescent="0.25">
      <c r="A9710" t="s">
        <v>11197</v>
      </c>
      <c r="B9710">
        <v>1</v>
      </c>
    </row>
    <row r="9711" spans="1:2" x14ac:dyDescent="0.25">
      <c r="A9711" t="s">
        <v>11198</v>
      </c>
      <c r="B9711">
        <v>1</v>
      </c>
    </row>
    <row r="9712" spans="1:2" x14ac:dyDescent="0.25">
      <c r="A9712" t="s">
        <v>11199</v>
      </c>
      <c r="B9712">
        <v>12</v>
      </c>
    </row>
    <row r="9713" spans="1:2" x14ac:dyDescent="0.25">
      <c r="A9713" t="s">
        <v>11200</v>
      </c>
      <c r="B9713">
        <v>2</v>
      </c>
    </row>
    <row r="9714" spans="1:2" x14ac:dyDescent="0.25">
      <c r="A9714" t="s">
        <v>11201</v>
      </c>
      <c r="B9714">
        <v>3</v>
      </c>
    </row>
    <row r="9715" spans="1:2" x14ac:dyDescent="0.25">
      <c r="A9715" t="s">
        <v>11202</v>
      </c>
      <c r="B9715">
        <v>2</v>
      </c>
    </row>
    <row r="9716" spans="1:2" x14ac:dyDescent="0.25">
      <c r="A9716" t="s">
        <v>11203</v>
      </c>
      <c r="B9716">
        <v>10</v>
      </c>
    </row>
    <row r="9717" spans="1:2" x14ac:dyDescent="0.25">
      <c r="A9717" t="s">
        <v>11204</v>
      </c>
      <c r="B9717">
        <v>0</v>
      </c>
    </row>
    <row r="9718" spans="1:2" x14ac:dyDescent="0.25">
      <c r="A9718" t="s">
        <v>11205</v>
      </c>
      <c r="B9718">
        <v>17</v>
      </c>
    </row>
    <row r="9719" spans="1:2" x14ac:dyDescent="0.25">
      <c r="A9719" t="s">
        <v>11206</v>
      </c>
      <c r="B9719">
        <v>0</v>
      </c>
    </row>
    <row r="9720" spans="1:2" x14ac:dyDescent="0.25">
      <c r="A9720" t="s">
        <v>11207</v>
      </c>
      <c r="B9720">
        <v>0</v>
      </c>
    </row>
    <row r="9721" spans="1:2" x14ac:dyDescent="0.25">
      <c r="A9721" t="s">
        <v>11208</v>
      </c>
      <c r="B9721">
        <v>2</v>
      </c>
    </row>
    <row r="9722" spans="1:2" x14ac:dyDescent="0.25">
      <c r="A9722" t="s">
        <v>11209</v>
      </c>
      <c r="B9722">
        <v>5</v>
      </c>
    </row>
    <row r="9723" spans="1:2" x14ac:dyDescent="0.25">
      <c r="A9723" t="s">
        <v>11210</v>
      </c>
      <c r="B9723">
        <v>1</v>
      </c>
    </row>
    <row r="9724" spans="1:2" x14ac:dyDescent="0.25">
      <c r="A9724" t="s">
        <v>11211</v>
      </c>
      <c r="B9724">
        <v>8</v>
      </c>
    </row>
    <row r="9725" spans="1:2" x14ac:dyDescent="0.25">
      <c r="A9725" t="s">
        <v>11212</v>
      </c>
      <c r="B9725">
        <v>3</v>
      </c>
    </row>
    <row r="9726" spans="1:2" x14ac:dyDescent="0.25">
      <c r="A9726" t="s">
        <v>11213</v>
      </c>
      <c r="B9726">
        <v>4</v>
      </c>
    </row>
    <row r="9727" spans="1:2" x14ac:dyDescent="0.25">
      <c r="A9727" t="s">
        <v>11214</v>
      </c>
      <c r="B9727">
        <v>10</v>
      </c>
    </row>
    <row r="9728" spans="1:2" x14ac:dyDescent="0.25">
      <c r="A9728" t="s">
        <v>11215</v>
      </c>
      <c r="B9728">
        <v>7</v>
      </c>
    </row>
    <row r="9729" spans="1:2" x14ac:dyDescent="0.25">
      <c r="A9729" t="s">
        <v>11216</v>
      </c>
      <c r="B9729">
        <v>1</v>
      </c>
    </row>
    <row r="9730" spans="1:2" x14ac:dyDescent="0.25">
      <c r="A9730" t="s">
        <v>11217</v>
      </c>
      <c r="B9730">
        <v>25</v>
      </c>
    </row>
    <row r="9731" spans="1:2" x14ac:dyDescent="0.25">
      <c r="A9731" t="s">
        <v>11218</v>
      </c>
      <c r="B9731">
        <v>0</v>
      </c>
    </row>
    <row r="9732" spans="1:2" x14ac:dyDescent="0.25">
      <c r="A9732" t="s">
        <v>11219</v>
      </c>
      <c r="B9732">
        <v>0</v>
      </c>
    </row>
    <row r="9733" spans="1:2" x14ac:dyDescent="0.25">
      <c r="A9733" t="s">
        <v>11220</v>
      </c>
      <c r="B9733">
        <v>0</v>
      </c>
    </row>
    <row r="9734" spans="1:2" x14ac:dyDescent="0.25">
      <c r="A9734" t="s">
        <v>11221</v>
      </c>
      <c r="B9734">
        <v>0</v>
      </c>
    </row>
    <row r="9735" spans="1:2" x14ac:dyDescent="0.25">
      <c r="A9735" t="s">
        <v>11222</v>
      </c>
      <c r="B9735">
        <v>0</v>
      </c>
    </row>
    <row r="9736" spans="1:2" x14ac:dyDescent="0.25">
      <c r="A9736" t="s">
        <v>11223</v>
      </c>
      <c r="B9736">
        <v>0</v>
      </c>
    </row>
    <row r="9737" spans="1:2" x14ac:dyDescent="0.25">
      <c r="A9737" t="s">
        <v>11224</v>
      </c>
      <c r="B9737">
        <v>2</v>
      </c>
    </row>
    <row r="9738" spans="1:2" x14ac:dyDescent="0.25">
      <c r="A9738" t="s">
        <v>11225</v>
      </c>
      <c r="B9738">
        <v>2</v>
      </c>
    </row>
    <row r="9739" spans="1:2" x14ac:dyDescent="0.25">
      <c r="A9739" t="s">
        <v>11226</v>
      </c>
      <c r="B9739">
        <v>1</v>
      </c>
    </row>
    <row r="9740" spans="1:2" x14ac:dyDescent="0.25">
      <c r="A9740" t="s">
        <v>11227</v>
      </c>
      <c r="B9740">
        <v>0</v>
      </c>
    </row>
    <row r="9741" spans="1:2" x14ac:dyDescent="0.25">
      <c r="A9741" t="s">
        <v>11228</v>
      </c>
      <c r="B9741">
        <v>0</v>
      </c>
    </row>
    <row r="9742" spans="1:2" x14ac:dyDescent="0.25">
      <c r="A9742" t="s">
        <v>11229</v>
      </c>
      <c r="B9742">
        <v>5</v>
      </c>
    </row>
    <row r="9743" spans="1:2" x14ac:dyDescent="0.25">
      <c r="A9743" t="s">
        <v>11230</v>
      </c>
      <c r="B9743">
        <v>0</v>
      </c>
    </row>
    <row r="9744" spans="1:2" x14ac:dyDescent="0.25">
      <c r="A9744" t="s">
        <v>11231</v>
      </c>
      <c r="B9744">
        <v>0</v>
      </c>
    </row>
    <row r="9745" spans="1:2" x14ac:dyDescent="0.25">
      <c r="A9745" t="s">
        <v>11232</v>
      </c>
      <c r="B9745">
        <v>0</v>
      </c>
    </row>
    <row r="9746" spans="1:2" x14ac:dyDescent="0.25">
      <c r="A9746" t="s">
        <v>11233</v>
      </c>
      <c r="B9746">
        <v>1</v>
      </c>
    </row>
    <row r="9747" spans="1:2" x14ac:dyDescent="0.25">
      <c r="A9747" t="s">
        <v>11234</v>
      </c>
      <c r="B9747">
        <v>0</v>
      </c>
    </row>
    <row r="9748" spans="1:2" x14ac:dyDescent="0.25">
      <c r="A9748" t="s">
        <v>11235</v>
      </c>
      <c r="B9748">
        <v>1</v>
      </c>
    </row>
    <row r="9749" spans="1:2" x14ac:dyDescent="0.25">
      <c r="A9749" t="s">
        <v>11236</v>
      </c>
      <c r="B9749">
        <v>0</v>
      </c>
    </row>
    <row r="9750" spans="1:2" x14ac:dyDescent="0.25">
      <c r="A9750" t="s">
        <v>11237</v>
      </c>
      <c r="B9750">
        <v>0</v>
      </c>
    </row>
    <row r="9751" spans="1:2" x14ac:dyDescent="0.25">
      <c r="A9751" t="s">
        <v>11238</v>
      </c>
      <c r="B9751">
        <v>0</v>
      </c>
    </row>
    <row r="9752" spans="1:2" x14ac:dyDescent="0.25">
      <c r="A9752" t="s">
        <v>11239</v>
      </c>
      <c r="B9752">
        <v>0</v>
      </c>
    </row>
    <row r="9753" spans="1:2" x14ac:dyDescent="0.25">
      <c r="A9753" t="s">
        <v>11240</v>
      </c>
      <c r="B9753">
        <v>0</v>
      </c>
    </row>
    <row r="9754" spans="1:2" x14ac:dyDescent="0.25">
      <c r="A9754" t="s">
        <v>11241</v>
      </c>
      <c r="B9754">
        <v>0</v>
      </c>
    </row>
    <row r="9755" spans="1:2" x14ac:dyDescent="0.25">
      <c r="A9755" t="s">
        <v>11242</v>
      </c>
      <c r="B9755">
        <v>0</v>
      </c>
    </row>
    <row r="9756" spans="1:2" x14ac:dyDescent="0.25">
      <c r="A9756" t="s">
        <v>11243</v>
      </c>
      <c r="B9756">
        <v>0</v>
      </c>
    </row>
    <row r="9757" spans="1:2" x14ac:dyDescent="0.25">
      <c r="A9757" t="s">
        <v>11244</v>
      </c>
      <c r="B9757">
        <v>0</v>
      </c>
    </row>
    <row r="9758" spans="1:2" x14ac:dyDescent="0.25">
      <c r="A9758" t="s">
        <v>11245</v>
      </c>
      <c r="B9758">
        <v>0</v>
      </c>
    </row>
    <row r="9759" spans="1:2" x14ac:dyDescent="0.25">
      <c r="A9759" t="s">
        <v>11246</v>
      </c>
      <c r="B9759">
        <v>0</v>
      </c>
    </row>
    <row r="9760" spans="1:2" x14ac:dyDescent="0.25">
      <c r="A9760" t="s">
        <v>11247</v>
      </c>
      <c r="B9760">
        <v>0</v>
      </c>
    </row>
    <row r="9761" spans="1:2" x14ac:dyDescent="0.25">
      <c r="A9761" t="s">
        <v>11248</v>
      </c>
      <c r="B9761">
        <v>9</v>
      </c>
    </row>
    <row r="9762" spans="1:2" x14ac:dyDescent="0.25">
      <c r="A9762" t="s">
        <v>11249</v>
      </c>
      <c r="B9762">
        <v>14</v>
      </c>
    </row>
    <row r="9763" spans="1:2" x14ac:dyDescent="0.25">
      <c r="A9763" t="s">
        <v>11250</v>
      </c>
      <c r="B9763">
        <v>18</v>
      </c>
    </row>
    <row r="9764" spans="1:2" x14ac:dyDescent="0.25">
      <c r="A9764" t="s">
        <v>11251</v>
      </c>
      <c r="B9764">
        <v>24</v>
      </c>
    </row>
    <row r="9765" spans="1:2" x14ac:dyDescent="0.25">
      <c r="A9765" t="s">
        <v>11252</v>
      </c>
      <c r="B9765">
        <v>3</v>
      </c>
    </row>
    <row r="9766" spans="1:2" x14ac:dyDescent="0.25">
      <c r="A9766" t="s">
        <v>11253</v>
      </c>
      <c r="B9766">
        <v>68</v>
      </c>
    </row>
    <row r="9767" spans="1:2" x14ac:dyDescent="0.25">
      <c r="A9767" t="s">
        <v>11254</v>
      </c>
      <c r="B9767">
        <v>6</v>
      </c>
    </row>
    <row r="9768" spans="1:2" x14ac:dyDescent="0.25">
      <c r="A9768" t="s">
        <v>11255</v>
      </c>
      <c r="B9768">
        <v>0</v>
      </c>
    </row>
    <row r="9769" spans="1:2" x14ac:dyDescent="0.25">
      <c r="A9769" t="s">
        <v>11256</v>
      </c>
      <c r="B9769">
        <v>4</v>
      </c>
    </row>
    <row r="9770" spans="1:2" x14ac:dyDescent="0.25">
      <c r="A9770" t="s">
        <v>11257</v>
      </c>
      <c r="B9770">
        <v>25</v>
      </c>
    </row>
    <row r="9771" spans="1:2" x14ac:dyDescent="0.25">
      <c r="A9771" t="s">
        <v>11258</v>
      </c>
      <c r="B9771">
        <v>55</v>
      </c>
    </row>
    <row r="9772" spans="1:2" x14ac:dyDescent="0.25">
      <c r="A9772" t="s">
        <v>11259</v>
      </c>
      <c r="B9772">
        <v>68</v>
      </c>
    </row>
    <row r="9773" spans="1:2" x14ac:dyDescent="0.25">
      <c r="A9773" t="s">
        <v>11260</v>
      </c>
      <c r="B9773">
        <v>49</v>
      </c>
    </row>
    <row r="9774" spans="1:2" x14ac:dyDescent="0.25">
      <c r="A9774" t="s">
        <v>11261</v>
      </c>
      <c r="B9774">
        <v>1207</v>
      </c>
    </row>
    <row r="9775" spans="1:2" x14ac:dyDescent="0.25">
      <c r="A9775" t="s">
        <v>11262</v>
      </c>
      <c r="B9775">
        <v>1023</v>
      </c>
    </row>
    <row r="9776" spans="1:2" x14ac:dyDescent="0.25">
      <c r="A9776" t="s">
        <v>11263</v>
      </c>
      <c r="B9776">
        <v>151</v>
      </c>
    </row>
    <row r="9777" spans="1:2" x14ac:dyDescent="0.25">
      <c r="A9777" t="s">
        <v>11264</v>
      </c>
      <c r="B9777">
        <v>92</v>
      </c>
    </row>
    <row r="9778" spans="1:2" x14ac:dyDescent="0.25">
      <c r="A9778" t="s">
        <v>11265</v>
      </c>
      <c r="B9778">
        <v>113</v>
      </c>
    </row>
    <row r="9779" spans="1:2" x14ac:dyDescent="0.25">
      <c r="A9779" t="s">
        <v>11266</v>
      </c>
      <c r="B9779">
        <v>1207</v>
      </c>
    </row>
    <row r="9780" spans="1:2" x14ac:dyDescent="0.25">
      <c r="A9780" t="s">
        <v>11267</v>
      </c>
      <c r="B9780">
        <v>77</v>
      </c>
    </row>
    <row r="9781" spans="1:2" x14ac:dyDescent="0.25">
      <c r="A9781" t="s">
        <v>11268</v>
      </c>
      <c r="B9781">
        <v>39</v>
      </c>
    </row>
    <row r="9782" spans="1:2" x14ac:dyDescent="0.25">
      <c r="A9782" t="s">
        <v>11269</v>
      </c>
      <c r="B9782">
        <v>36</v>
      </c>
    </row>
    <row r="9783" spans="1:2" x14ac:dyDescent="0.25">
      <c r="A9783" t="s">
        <v>11270</v>
      </c>
      <c r="B9783">
        <v>11</v>
      </c>
    </row>
    <row r="9784" spans="1:2" x14ac:dyDescent="0.25">
      <c r="A9784" t="s">
        <v>11271</v>
      </c>
      <c r="B9784">
        <v>86</v>
      </c>
    </row>
    <row r="9785" spans="1:2" x14ac:dyDescent="0.25">
      <c r="A9785" t="s">
        <v>11272</v>
      </c>
      <c r="B9785">
        <v>18589</v>
      </c>
    </row>
    <row r="9786" spans="1:2" x14ac:dyDescent="0.25">
      <c r="A9786" t="s">
        <v>11273</v>
      </c>
      <c r="B9786">
        <v>62</v>
      </c>
    </row>
    <row r="9787" spans="1:2" x14ac:dyDescent="0.25">
      <c r="A9787" t="s">
        <v>11274</v>
      </c>
      <c r="B9787">
        <v>8</v>
      </c>
    </row>
    <row r="9788" spans="1:2" x14ac:dyDescent="0.25">
      <c r="A9788" t="s">
        <v>11275</v>
      </c>
      <c r="B9788">
        <v>44</v>
      </c>
    </row>
    <row r="9789" spans="1:2" x14ac:dyDescent="0.25">
      <c r="A9789" t="s">
        <v>11276</v>
      </c>
      <c r="B9789">
        <v>45</v>
      </c>
    </row>
    <row r="9790" spans="1:2" x14ac:dyDescent="0.25">
      <c r="A9790" t="s">
        <v>11277</v>
      </c>
      <c r="B9790">
        <v>31</v>
      </c>
    </row>
    <row r="9791" spans="1:2" x14ac:dyDescent="0.25">
      <c r="A9791" t="s">
        <v>11278</v>
      </c>
      <c r="B9791">
        <v>6</v>
      </c>
    </row>
    <row r="9792" spans="1:2" x14ac:dyDescent="0.25">
      <c r="A9792" t="s">
        <v>11279</v>
      </c>
      <c r="B9792">
        <v>147</v>
      </c>
    </row>
    <row r="9793" spans="1:2" x14ac:dyDescent="0.25">
      <c r="A9793" t="s">
        <v>11280</v>
      </c>
      <c r="B9793">
        <v>1</v>
      </c>
    </row>
    <row r="9794" spans="1:2" x14ac:dyDescent="0.25">
      <c r="A9794" t="s">
        <v>11281</v>
      </c>
      <c r="B9794">
        <v>811</v>
      </c>
    </row>
    <row r="9795" spans="1:2" x14ac:dyDescent="0.25">
      <c r="A9795" t="s">
        <v>11282</v>
      </c>
      <c r="B9795">
        <v>761</v>
      </c>
    </row>
    <row r="9796" spans="1:2" x14ac:dyDescent="0.25">
      <c r="A9796" t="s">
        <v>11283</v>
      </c>
      <c r="B9796">
        <v>13</v>
      </c>
    </row>
    <row r="9797" spans="1:2" x14ac:dyDescent="0.25">
      <c r="A9797" t="s">
        <v>11284</v>
      </c>
      <c r="B9797">
        <v>7</v>
      </c>
    </row>
    <row r="9798" spans="1:2" x14ac:dyDescent="0.25">
      <c r="A9798" t="s">
        <v>11285</v>
      </c>
      <c r="B9798">
        <v>8</v>
      </c>
    </row>
    <row r="9799" spans="1:2" x14ac:dyDescent="0.25">
      <c r="A9799" t="s">
        <v>11286</v>
      </c>
      <c r="B9799">
        <v>88</v>
      </c>
    </row>
    <row r="9800" spans="1:2" x14ac:dyDescent="0.25">
      <c r="A9800" t="s">
        <v>11287</v>
      </c>
      <c r="B9800">
        <v>27</v>
      </c>
    </row>
    <row r="9801" spans="1:2" x14ac:dyDescent="0.25">
      <c r="A9801" t="s">
        <v>11288</v>
      </c>
      <c r="B9801">
        <v>8</v>
      </c>
    </row>
    <row r="9802" spans="1:2" x14ac:dyDescent="0.25">
      <c r="A9802" t="s">
        <v>11289</v>
      </c>
      <c r="B9802">
        <v>9</v>
      </c>
    </row>
    <row r="9803" spans="1:2" x14ac:dyDescent="0.25">
      <c r="A9803" t="s">
        <v>11290</v>
      </c>
      <c r="B9803">
        <v>4</v>
      </c>
    </row>
    <row r="9804" spans="1:2" x14ac:dyDescent="0.25">
      <c r="A9804" t="s">
        <v>11291</v>
      </c>
      <c r="B9804">
        <v>5</v>
      </c>
    </row>
    <row r="9805" spans="1:2" x14ac:dyDescent="0.25">
      <c r="A9805" t="s">
        <v>11292</v>
      </c>
      <c r="B9805">
        <v>3</v>
      </c>
    </row>
    <row r="9806" spans="1:2" x14ac:dyDescent="0.25">
      <c r="A9806" t="s">
        <v>11293</v>
      </c>
      <c r="B9806">
        <v>809</v>
      </c>
    </row>
    <row r="9807" spans="1:2" x14ac:dyDescent="0.25">
      <c r="A9807" t="s">
        <v>11294</v>
      </c>
      <c r="B9807">
        <v>23</v>
      </c>
    </row>
    <row r="9808" spans="1:2" x14ac:dyDescent="0.25">
      <c r="A9808" t="s">
        <v>11295</v>
      </c>
      <c r="B9808">
        <v>4</v>
      </c>
    </row>
    <row r="9809" spans="1:2" x14ac:dyDescent="0.25">
      <c r="A9809" t="s">
        <v>11296</v>
      </c>
      <c r="B9809">
        <v>45</v>
      </c>
    </row>
    <row r="9810" spans="1:2" x14ac:dyDescent="0.25">
      <c r="A9810" t="s">
        <v>11297</v>
      </c>
      <c r="B9810">
        <v>23</v>
      </c>
    </row>
    <row r="9811" spans="1:2" x14ac:dyDescent="0.25">
      <c r="A9811" t="s">
        <v>11298</v>
      </c>
      <c r="B9811">
        <v>0</v>
      </c>
    </row>
    <row r="9812" spans="1:2" x14ac:dyDescent="0.25">
      <c r="A9812" t="s">
        <v>11299</v>
      </c>
      <c r="B9812">
        <v>11</v>
      </c>
    </row>
    <row r="9813" spans="1:2" x14ac:dyDescent="0.25">
      <c r="A9813" t="s">
        <v>11300</v>
      </c>
      <c r="B9813">
        <v>106</v>
      </c>
    </row>
    <row r="9814" spans="1:2" x14ac:dyDescent="0.25">
      <c r="A9814" t="s">
        <v>11301</v>
      </c>
      <c r="B9814">
        <v>10</v>
      </c>
    </row>
    <row r="9815" spans="1:2" x14ac:dyDescent="0.25">
      <c r="A9815" t="s">
        <v>11302</v>
      </c>
      <c r="B9815">
        <v>4</v>
      </c>
    </row>
    <row r="9816" spans="1:2" x14ac:dyDescent="0.25">
      <c r="A9816" t="s">
        <v>11303</v>
      </c>
      <c r="B9816">
        <v>15</v>
      </c>
    </row>
    <row r="9817" spans="1:2" x14ac:dyDescent="0.25">
      <c r="A9817" t="s">
        <v>11304</v>
      </c>
      <c r="B9817">
        <v>10</v>
      </c>
    </row>
    <row r="9818" spans="1:2" x14ac:dyDescent="0.25">
      <c r="A9818" t="s">
        <v>11305</v>
      </c>
      <c r="B9818">
        <v>5</v>
      </c>
    </row>
    <row r="9819" spans="1:2" x14ac:dyDescent="0.25">
      <c r="A9819" t="s">
        <v>11306</v>
      </c>
      <c r="B9819">
        <v>19</v>
      </c>
    </row>
    <row r="9820" spans="1:2" x14ac:dyDescent="0.25">
      <c r="A9820" t="s">
        <v>11307</v>
      </c>
      <c r="B9820">
        <v>14</v>
      </c>
    </row>
    <row r="9821" spans="1:2" x14ac:dyDescent="0.25">
      <c r="A9821" t="s">
        <v>11308</v>
      </c>
      <c r="B9821">
        <v>66</v>
      </c>
    </row>
    <row r="9822" spans="1:2" x14ac:dyDescent="0.25">
      <c r="A9822" t="s">
        <v>11309</v>
      </c>
      <c r="B9822">
        <v>66</v>
      </c>
    </row>
    <row r="9823" spans="1:2" x14ac:dyDescent="0.25">
      <c r="A9823" t="s">
        <v>11310</v>
      </c>
      <c r="B9823">
        <v>2</v>
      </c>
    </row>
    <row r="9824" spans="1:2" x14ac:dyDescent="0.25">
      <c r="A9824" t="s">
        <v>11311</v>
      </c>
      <c r="B9824">
        <v>0</v>
      </c>
    </row>
    <row r="9825" spans="1:2" x14ac:dyDescent="0.25">
      <c r="A9825" t="s">
        <v>11312</v>
      </c>
      <c r="B9825">
        <v>0</v>
      </c>
    </row>
    <row r="9826" spans="1:2" x14ac:dyDescent="0.25">
      <c r="A9826" t="s">
        <v>11313</v>
      </c>
      <c r="B9826">
        <v>12</v>
      </c>
    </row>
    <row r="9827" spans="1:2" x14ac:dyDescent="0.25">
      <c r="A9827" t="s">
        <v>11314</v>
      </c>
      <c r="B9827">
        <v>10</v>
      </c>
    </row>
    <row r="9828" spans="1:2" x14ac:dyDescent="0.25">
      <c r="A9828" t="s">
        <v>11315</v>
      </c>
      <c r="B9828">
        <v>5</v>
      </c>
    </row>
    <row r="9829" spans="1:2" x14ac:dyDescent="0.25">
      <c r="A9829" t="s">
        <v>11316</v>
      </c>
      <c r="B9829">
        <v>0</v>
      </c>
    </row>
    <row r="9830" spans="1:2" x14ac:dyDescent="0.25">
      <c r="A9830" t="s">
        <v>11317</v>
      </c>
      <c r="B9830">
        <v>0</v>
      </c>
    </row>
    <row r="9831" spans="1:2" x14ac:dyDescent="0.25">
      <c r="A9831" t="s">
        <v>11318</v>
      </c>
      <c r="B9831">
        <v>0</v>
      </c>
    </row>
    <row r="9832" spans="1:2" x14ac:dyDescent="0.25">
      <c r="A9832" t="s">
        <v>11319</v>
      </c>
      <c r="B9832">
        <v>5</v>
      </c>
    </row>
    <row r="9833" spans="1:2" x14ac:dyDescent="0.25">
      <c r="A9833" t="s">
        <v>11320</v>
      </c>
      <c r="B9833">
        <v>0</v>
      </c>
    </row>
    <row r="9834" spans="1:2" x14ac:dyDescent="0.25">
      <c r="A9834" t="s">
        <v>11321</v>
      </c>
      <c r="B9834">
        <v>0</v>
      </c>
    </row>
    <row r="9835" spans="1:2" x14ac:dyDescent="0.25">
      <c r="A9835" t="s">
        <v>11322</v>
      </c>
      <c r="B9835">
        <v>0</v>
      </c>
    </row>
    <row r="9836" spans="1:2" x14ac:dyDescent="0.25">
      <c r="A9836" t="s">
        <v>11323</v>
      </c>
      <c r="B9836">
        <v>0</v>
      </c>
    </row>
    <row r="9837" spans="1:2" x14ac:dyDescent="0.25">
      <c r="A9837" t="s">
        <v>11324</v>
      </c>
      <c r="B9837">
        <v>0</v>
      </c>
    </row>
    <row r="9838" spans="1:2" x14ac:dyDescent="0.25">
      <c r="A9838" t="s">
        <v>11325</v>
      </c>
      <c r="B9838">
        <v>0</v>
      </c>
    </row>
    <row r="9839" spans="1:2" x14ac:dyDescent="0.25">
      <c r="A9839" t="s">
        <v>11326</v>
      </c>
      <c r="B9839">
        <v>32</v>
      </c>
    </row>
    <row r="9840" spans="1:2" x14ac:dyDescent="0.25">
      <c r="A9840" t="s">
        <v>11327</v>
      </c>
      <c r="B9840">
        <v>0</v>
      </c>
    </row>
    <row r="9841" spans="1:2" x14ac:dyDescent="0.25">
      <c r="A9841" t="s">
        <v>11328</v>
      </c>
      <c r="B9841">
        <v>66</v>
      </c>
    </row>
    <row r="9842" spans="1:2" x14ac:dyDescent="0.25">
      <c r="A9842" t="s">
        <v>11329</v>
      </c>
      <c r="B9842">
        <v>50</v>
      </c>
    </row>
    <row r="9843" spans="1:2" x14ac:dyDescent="0.25">
      <c r="A9843" t="s">
        <v>11330</v>
      </c>
      <c r="B9843">
        <v>31</v>
      </c>
    </row>
    <row r="9844" spans="1:2" x14ac:dyDescent="0.25">
      <c r="A9844" t="s">
        <v>11331</v>
      </c>
      <c r="B9844">
        <v>19</v>
      </c>
    </row>
    <row r="9845" spans="1:2" x14ac:dyDescent="0.25">
      <c r="A9845" t="s">
        <v>11332</v>
      </c>
      <c r="B9845">
        <v>0</v>
      </c>
    </row>
    <row r="9846" spans="1:2" x14ac:dyDescent="0.25">
      <c r="A9846" t="s">
        <v>11333</v>
      </c>
      <c r="B9846">
        <v>50</v>
      </c>
    </row>
    <row r="9847" spans="1:2" x14ac:dyDescent="0.25">
      <c r="A9847" t="s">
        <v>11334</v>
      </c>
      <c r="B9847">
        <v>50</v>
      </c>
    </row>
    <row r="9848" spans="1:2" x14ac:dyDescent="0.25">
      <c r="A9848" t="s">
        <v>11335</v>
      </c>
      <c r="B9848">
        <v>10</v>
      </c>
    </row>
    <row r="9849" spans="1:2" x14ac:dyDescent="0.25">
      <c r="A9849" t="s">
        <v>11336</v>
      </c>
      <c r="B9849">
        <v>50</v>
      </c>
    </row>
    <row r="9850" spans="1:2" x14ac:dyDescent="0.25">
      <c r="A9850" t="s">
        <v>11337</v>
      </c>
      <c r="B9850">
        <v>67</v>
      </c>
    </row>
    <row r="9851" spans="1:2" x14ac:dyDescent="0.25">
      <c r="A9851" t="s">
        <v>11338</v>
      </c>
      <c r="B9851">
        <v>12</v>
      </c>
    </row>
    <row r="9852" spans="1:2" x14ac:dyDescent="0.25">
      <c r="A9852" t="s">
        <v>11339</v>
      </c>
      <c r="B9852">
        <v>126</v>
      </c>
    </row>
    <row r="9853" spans="1:2" x14ac:dyDescent="0.25">
      <c r="A9853" t="s">
        <v>11340</v>
      </c>
      <c r="B9853">
        <v>84</v>
      </c>
    </row>
    <row r="9854" spans="1:2" x14ac:dyDescent="0.25">
      <c r="A9854" t="s">
        <v>11341</v>
      </c>
      <c r="B9854">
        <v>84</v>
      </c>
    </row>
    <row r="9855" spans="1:2" x14ac:dyDescent="0.25">
      <c r="A9855" t="s">
        <v>11342</v>
      </c>
      <c r="B9855">
        <v>6286</v>
      </c>
    </row>
    <row r="9856" spans="1:2" x14ac:dyDescent="0.25">
      <c r="A9856" t="s">
        <v>11343</v>
      </c>
      <c r="B9856">
        <v>1098</v>
      </c>
    </row>
    <row r="9857" spans="1:2" x14ac:dyDescent="0.25">
      <c r="A9857" t="s">
        <v>11344</v>
      </c>
      <c r="B9857">
        <v>6140</v>
      </c>
    </row>
    <row r="9858" spans="1:2" x14ac:dyDescent="0.25">
      <c r="A9858" t="s">
        <v>11345</v>
      </c>
      <c r="B9858">
        <v>307</v>
      </c>
    </row>
    <row r="9859" spans="1:2" x14ac:dyDescent="0.25">
      <c r="A9859" t="s">
        <v>11346</v>
      </c>
      <c r="B9859">
        <v>56</v>
      </c>
    </row>
    <row r="9860" spans="1:2" x14ac:dyDescent="0.25">
      <c r="A9860" t="s">
        <v>11347</v>
      </c>
      <c r="B9860">
        <v>61</v>
      </c>
    </row>
    <row r="9861" spans="1:2" x14ac:dyDescent="0.25">
      <c r="A9861" t="s">
        <v>11348</v>
      </c>
      <c r="B9861">
        <v>12</v>
      </c>
    </row>
    <row r="9862" spans="1:2" x14ac:dyDescent="0.25">
      <c r="A9862" t="s">
        <v>11349</v>
      </c>
      <c r="B9862">
        <v>508</v>
      </c>
    </row>
    <row r="9863" spans="1:2" x14ac:dyDescent="0.25">
      <c r="A9863" t="s">
        <v>11350</v>
      </c>
      <c r="B9863">
        <v>555</v>
      </c>
    </row>
    <row r="9864" spans="1:2" x14ac:dyDescent="0.25">
      <c r="A9864" t="s">
        <v>11351</v>
      </c>
      <c r="B9864">
        <v>66</v>
      </c>
    </row>
    <row r="9865" spans="1:2" x14ac:dyDescent="0.25">
      <c r="A9865" t="s">
        <v>11352</v>
      </c>
      <c r="B9865">
        <v>3210</v>
      </c>
    </row>
    <row r="9866" spans="1:2" x14ac:dyDescent="0.25">
      <c r="A9866" t="s">
        <v>11353</v>
      </c>
      <c r="B9866">
        <v>320</v>
      </c>
    </row>
    <row r="9867" spans="1:2" x14ac:dyDescent="0.25">
      <c r="A9867" t="s">
        <v>11354</v>
      </c>
      <c r="B9867">
        <v>103</v>
      </c>
    </row>
    <row r="9868" spans="1:2" x14ac:dyDescent="0.25">
      <c r="A9868" t="s">
        <v>11355</v>
      </c>
      <c r="B9868">
        <v>226</v>
      </c>
    </row>
    <row r="9869" spans="1:2" x14ac:dyDescent="0.25">
      <c r="A9869" t="s">
        <v>11356</v>
      </c>
      <c r="B9869">
        <v>0</v>
      </c>
    </row>
    <row r="9870" spans="1:2" x14ac:dyDescent="0.25">
      <c r="A9870" t="s">
        <v>11357</v>
      </c>
      <c r="B9870">
        <v>39</v>
      </c>
    </row>
    <row r="9871" spans="1:2" x14ac:dyDescent="0.25">
      <c r="A9871" t="s">
        <v>11358</v>
      </c>
      <c r="B9871">
        <v>191</v>
      </c>
    </row>
    <row r="9872" spans="1:2" x14ac:dyDescent="0.25">
      <c r="A9872" t="s">
        <v>11359</v>
      </c>
      <c r="B9872">
        <v>80</v>
      </c>
    </row>
    <row r="9873" spans="1:2" x14ac:dyDescent="0.25">
      <c r="A9873" t="s">
        <v>11360</v>
      </c>
      <c r="B9873">
        <v>0</v>
      </c>
    </row>
    <row r="9874" spans="1:2" x14ac:dyDescent="0.25">
      <c r="A9874" t="s">
        <v>11361</v>
      </c>
      <c r="B9874">
        <v>391</v>
      </c>
    </row>
    <row r="9875" spans="1:2" x14ac:dyDescent="0.25">
      <c r="A9875" t="s">
        <v>11362</v>
      </c>
      <c r="B9875">
        <v>161</v>
      </c>
    </row>
    <row r="9876" spans="1:2" x14ac:dyDescent="0.25">
      <c r="A9876" t="s">
        <v>11363</v>
      </c>
      <c r="B9876">
        <v>6286</v>
      </c>
    </row>
    <row r="9877" spans="1:2" x14ac:dyDescent="0.25">
      <c r="A9877" t="s">
        <v>11364</v>
      </c>
      <c r="B9877">
        <v>79</v>
      </c>
    </row>
    <row r="9878" spans="1:2" x14ac:dyDescent="0.25">
      <c r="A9878" t="s">
        <v>11365</v>
      </c>
      <c r="B9878">
        <v>11</v>
      </c>
    </row>
    <row r="9879" spans="1:2" x14ac:dyDescent="0.25">
      <c r="A9879" t="s">
        <v>11366</v>
      </c>
      <c r="B9879">
        <v>821</v>
      </c>
    </row>
    <row r="9880" spans="1:2" x14ac:dyDescent="0.25">
      <c r="A9880" t="s">
        <v>11367</v>
      </c>
      <c r="B9880">
        <v>146</v>
      </c>
    </row>
    <row r="9881" spans="1:2" x14ac:dyDescent="0.25">
      <c r="A9881" t="s">
        <v>11368</v>
      </c>
      <c r="B9881">
        <v>610</v>
      </c>
    </row>
    <row r="9882" spans="1:2" x14ac:dyDescent="0.25">
      <c r="A9882" t="s">
        <v>11369</v>
      </c>
      <c r="B9882">
        <v>65</v>
      </c>
    </row>
    <row r="9883" spans="1:2" x14ac:dyDescent="0.25">
      <c r="A9883" t="s">
        <v>11370</v>
      </c>
      <c r="B9883">
        <v>821</v>
      </c>
    </row>
    <row r="9884" spans="1:2" x14ac:dyDescent="0.25">
      <c r="A9884" t="s">
        <v>11371</v>
      </c>
      <c r="B9884">
        <v>792</v>
      </c>
    </row>
    <row r="9885" spans="1:2" x14ac:dyDescent="0.25">
      <c r="A9885" t="s">
        <v>11372</v>
      </c>
      <c r="B9885">
        <v>713</v>
      </c>
    </row>
    <row r="9886" spans="1:2" x14ac:dyDescent="0.25">
      <c r="A9886" t="s">
        <v>11373</v>
      </c>
      <c r="B9886">
        <v>723</v>
      </c>
    </row>
    <row r="9887" spans="1:2" x14ac:dyDescent="0.25">
      <c r="A9887" t="s">
        <v>11374</v>
      </c>
      <c r="B9887">
        <v>291</v>
      </c>
    </row>
    <row r="9888" spans="1:2" x14ac:dyDescent="0.25">
      <c r="A9888" t="s">
        <v>11375</v>
      </c>
      <c r="B9888">
        <v>796</v>
      </c>
    </row>
    <row r="9889" spans="1:2" x14ac:dyDescent="0.25">
      <c r="A9889" t="s">
        <v>11376</v>
      </c>
      <c r="B9889">
        <v>0</v>
      </c>
    </row>
    <row r="9890" spans="1:2" x14ac:dyDescent="0.25">
      <c r="A9890" t="s">
        <v>11377</v>
      </c>
      <c r="B9890">
        <v>36</v>
      </c>
    </row>
    <row r="9891" spans="1:2" x14ac:dyDescent="0.25">
      <c r="A9891" t="s">
        <v>11378</v>
      </c>
      <c r="B9891">
        <v>1</v>
      </c>
    </row>
    <row r="9892" spans="1:2" x14ac:dyDescent="0.25">
      <c r="A9892" t="s">
        <v>11379</v>
      </c>
      <c r="B9892">
        <v>638</v>
      </c>
    </row>
    <row r="9893" spans="1:2" x14ac:dyDescent="0.25">
      <c r="A9893" t="s">
        <v>11380</v>
      </c>
      <c r="B9893">
        <v>11</v>
      </c>
    </row>
    <row r="9894" spans="1:2" x14ac:dyDescent="0.25">
      <c r="A9894" t="s">
        <v>11381</v>
      </c>
      <c r="B9894">
        <v>2</v>
      </c>
    </row>
    <row r="9895" spans="1:2" x14ac:dyDescent="0.25">
      <c r="A9895" t="s">
        <v>11382</v>
      </c>
      <c r="B9895">
        <v>7</v>
      </c>
    </row>
    <row r="9896" spans="1:2" x14ac:dyDescent="0.25">
      <c r="A9896" t="s">
        <v>11383</v>
      </c>
      <c r="B9896">
        <v>2</v>
      </c>
    </row>
    <row r="9897" spans="1:2" x14ac:dyDescent="0.25">
      <c r="A9897" t="s">
        <v>11384</v>
      </c>
      <c r="B9897">
        <v>11</v>
      </c>
    </row>
    <row r="9898" spans="1:2" x14ac:dyDescent="0.25">
      <c r="A9898" t="s">
        <v>11385</v>
      </c>
      <c r="B9898">
        <v>862</v>
      </c>
    </row>
    <row r="9899" spans="1:2" x14ac:dyDescent="0.25">
      <c r="A9899" t="s">
        <v>11386</v>
      </c>
      <c r="B9899">
        <v>35</v>
      </c>
    </row>
    <row r="9900" spans="1:2" x14ac:dyDescent="0.25">
      <c r="A9900" t="s">
        <v>11387</v>
      </c>
      <c r="B9900">
        <v>16</v>
      </c>
    </row>
    <row r="9901" spans="1:2" x14ac:dyDescent="0.25">
      <c r="A9901" t="s">
        <v>11388</v>
      </c>
      <c r="B9901">
        <v>972</v>
      </c>
    </row>
    <row r="9902" spans="1:2" x14ac:dyDescent="0.25">
      <c r="A9902" t="s">
        <v>11389</v>
      </c>
      <c r="B9902">
        <v>150</v>
      </c>
    </row>
    <row r="9903" spans="1:2" x14ac:dyDescent="0.25">
      <c r="A9903" t="s">
        <v>11390</v>
      </c>
      <c r="B9903">
        <v>690</v>
      </c>
    </row>
    <row r="9904" spans="1:2" x14ac:dyDescent="0.25">
      <c r="A9904" t="s">
        <v>11391</v>
      </c>
      <c r="B9904">
        <v>-999</v>
      </c>
    </row>
    <row r="9905" spans="1:2" x14ac:dyDescent="0.25">
      <c r="A9905" t="s">
        <v>11392</v>
      </c>
      <c r="B9905">
        <v>5</v>
      </c>
    </row>
    <row r="9906" spans="1:2" x14ac:dyDescent="0.25">
      <c r="A9906" t="s">
        <v>11393</v>
      </c>
      <c r="B9906">
        <v>178</v>
      </c>
    </row>
    <row r="9907" spans="1:2" x14ac:dyDescent="0.25">
      <c r="A9907" t="s">
        <v>11394</v>
      </c>
      <c r="B9907">
        <v>769</v>
      </c>
    </row>
    <row r="9908" spans="1:2" x14ac:dyDescent="0.25">
      <c r="A9908" t="s">
        <v>11395</v>
      </c>
      <c r="B9908">
        <v>-999</v>
      </c>
    </row>
    <row r="9909" spans="1:2" x14ac:dyDescent="0.25">
      <c r="A9909" t="s">
        <v>11396</v>
      </c>
      <c r="B9909">
        <v>25</v>
      </c>
    </row>
    <row r="9910" spans="1:2" x14ac:dyDescent="0.25">
      <c r="A9910" t="s">
        <v>11397</v>
      </c>
      <c r="B9910">
        <v>-999</v>
      </c>
    </row>
    <row r="9911" spans="1:2" x14ac:dyDescent="0.25">
      <c r="A9911" t="s">
        <v>11398</v>
      </c>
      <c r="B9911">
        <v>-999</v>
      </c>
    </row>
    <row r="9912" spans="1:2" x14ac:dyDescent="0.25">
      <c r="A9912" t="s">
        <v>11399</v>
      </c>
      <c r="B9912">
        <v>845</v>
      </c>
    </row>
    <row r="9913" spans="1:2" x14ac:dyDescent="0.25">
      <c r="A9913" t="s">
        <v>11400</v>
      </c>
      <c r="B9913">
        <v>175</v>
      </c>
    </row>
    <row r="9914" spans="1:2" x14ac:dyDescent="0.25">
      <c r="A9914" t="s">
        <v>11401</v>
      </c>
      <c r="B9914">
        <v>766</v>
      </c>
    </row>
    <row r="9915" spans="1:2" x14ac:dyDescent="0.25">
      <c r="A9915" t="s">
        <v>11402</v>
      </c>
      <c r="B9915">
        <v>-999</v>
      </c>
    </row>
    <row r="9916" spans="1:2" x14ac:dyDescent="0.25">
      <c r="A9916" t="s">
        <v>11403</v>
      </c>
      <c r="B9916">
        <v>10</v>
      </c>
    </row>
    <row r="9917" spans="1:2" x14ac:dyDescent="0.25">
      <c r="A9917" t="s">
        <v>11404</v>
      </c>
      <c r="B9917">
        <v>-999</v>
      </c>
    </row>
    <row r="9918" spans="1:2" x14ac:dyDescent="0.25">
      <c r="A9918" t="s">
        <v>11405</v>
      </c>
      <c r="B9918">
        <v>951</v>
      </c>
    </row>
    <row r="9919" spans="1:2" x14ac:dyDescent="0.25">
      <c r="A9919" t="s">
        <v>11406</v>
      </c>
      <c r="B9919">
        <v>-999</v>
      </c>
    </row>
    <row r="9920" spans="1:2" x14ac:dyDescent="0.25">
      <c r="A9920" t="s">
        <v>11407</v>
      </c>
      <c r="B9920">
        <v>493</v>
      </c>
    </row>
    <row r="9921" spans="1:2" x14ac:dyDescent="0.25">
      <c r="A9921" t="s">
        <v>11408</v>
      </c>
      <c r="B9921">
        <v>312</v>
      </c>
    </row>
    <row r="9922" spans="1:2" x14ac:dyDescent="0.25">
      <c r="A9922" t="s">
        <v>11409</v>
      </c>
      <c r="B9922">
        <v>114</v>
      </c>
    </row>
    <row r="9923" spans="1:2" x14ac:dyDescent="0.25">
      <c r="A9923" t="s">
        <v>11410</v>
      </c>
      <c r="B9923">
        <v>5</v>
      </c>
    </row>
    <row r="9924" spans="1:2" x14ac:dyDescent="0.25">
      <c r="A9924" t="s">
        <v>11411</v>
      </c>
      <c r="B9924">
        <v>7</v>
      </c>
    </row>
    <row r="9925" spans="1:2" x14ac:dyDescent="0.25">
      <c r="A9925" t="s">
        <v>11412</v>
      </c>
      <c r="B9925">
        <v>4</v>
      </c>
    </row>
    <row r="9926" spans="1:2" x14ac:dyDescent="0.25">
      <c r="A9926" t="s">
        <v>11413</v>
      </c>
      <c r="B9926">
        <v>6</v>
      </c>
    </row>
    <row r="9927" spans="1:2" x14ac:dyDescent="0.25">
      <c r="A9927" t="s">
        <v>11414</v>
      </c>
      <c r="B9927">
        <v>0</v>
      </c>
    </row>
    <row r="9928" spans="1:2" x14ac:dyDescent="0.25">
      <c r="A9928" t="s">
        <v>11415</v>
      </c>
      <c r="B9928">
        <v>22</v>
      </c>
    </row>
    <row r="9929" spans="1:2" x14ac:dyDescent="0.25">
      <c r="A9929" t="s">
        <v>11416</v>
      </c>
      <c r="B9929">
        <v>0</v>
      </c>
    </row>
    <row r="9930" spans="1:2" x14ac:dyDescent="0.25">
      <c r="A9930" t="s">
        <v>11417</v>
      </c>
      <c r="B9930">
        <v>0</v>
      </c>
    </row>
    <row r="9931" spans="1:2" x14ac:dyDescent="0.25">
      <c r="A9931" t="s">
        <v>11418</v>
      </c>
      <c r="B9931">
        <v>2</v>
      </c>
    </row>
    <row r="9932" spans="1:2" x14ac:dyDescent="0.25">
      <c r="A9932" t="s">
        <v>11419</v>
      </c>
      <c r="B9932">
        <v>5</v>
      </c>
    </row>
    <row r="9933" spans="1:2" x14ac:dyDescent="0.25">
      <c r="A9933" t="s">
        <v>11420</v>
      </c>
      <c r="B9933">
        <v>0</v>
      </c>
    </row>
    <row r="9934" spans="1:2" x14ac:dyDescent="0.25">
      <c r="A9934" t="s">
        <v>11421</v>
      </c>
      <c r="B9934">
        <v>7</v>
      </c>
    </row>
    <row r="9935" spans="1:2" x14ac:dyDescent="0.25">
      <c r="A9935" t="s">
        <v>11422</v>
      </c>
      <c r="B9935">
        <v>0</v>
      </c>
    </row>
    <row r="9936" spans="1:2" x14ac:dyDescent="0.25">
      <c r="A9936" t="s">
        <v>11423</v>
      </c>
      <c r="B9936">
        <v>0</v>
      </c>
    </row>
    <row r="9937" spans="1:2" x14ac:dyDescent="0.25">
      <c r="A9937" t="s">
        <v>11424</v>
      </c>
      <c r="B9937">
        <v>2</v>
      </c>
    </row>
    <row r="9938" spans="1:2" x14ac:dyDescent="0.25">
      <c r="A9938" t="s">
        <v>11425</v>
      </c>
      <c r="B9938">
        <v>1</v>
      </c>
    </row>
    <row r="9939" spans="1:2" x14ac:dyDescent="0.25">
      <c r="A9939" t="s">
        <v>11426</v>
      </c>
      <c r="B9939">
        <v>0</v>
      </c>
    </row>
    <row r="9940" spans="1:2" x14ac:dyDescent="0.25">
      <c r="A9940" t="s">
        <v>11427</v>
      </c>
      <c r="B9940">
        <v>3</v>
      </c>
    </row>
    <row r="9941" spans="1:2" x14ac:dyDescent="0.25">
      <c r="A9941" t="s">
        <v>11428</v>
      </c>
      <c r="B9941">
        <v>21</v>
      </c>
    </row>
    <row r="9942" spans="1:2" x14ac:dyDescent="0.25">
      <c r="A9942" t="s">
        <v>11429</v>
      </c>
      <c r="B9942">
        <v>15</v>
      </c>
    </row>
    <row r="9943" spans="1:2" x14ac:dyDescent="0.25">
      <c r="A9943" t="s">
        <v>11430</v>
      </c>
      <c r="B9943">
        <v>9</v>
      </c>
    </row>
    <row r="9944" spans="1:2" x14ac:dyDescent="0.25">
      <c r="A9944" t="s">
        <v>11431</v>
      </c>
      <c r="B9944">
        <v>16</v>
      </c>
    </row>
    <row r="9945" spans="1:2" x14ac:dyDescent="0.25">
      <c r="A9945" t="s">
        <v>11432</v>
      </c>
      <c r="B9945">
        <v>1</v>
      </c>
    </row>
    <row r="9946" spans="1:2" x14ac:dyDescent="0.25">
      <c r="A9946" t="s">
        <v>11433</v>
      </c>
      <c r="B9946">
        <v>62</v>
      </c>
    </row>
    <row r="9947" spans="1:2" x14ac:dyDescent="0.25">
      <c r="A9947" t="s">
        <v>11434</v>
      </c>
      <c r="B9947">
        <v>0</v>
      </c>
    </row>
    <row r="9948" spans="1:2" x14ac:dyDescent="0.25">
      <c r="A9948" t="s">
        <v>11435</v>
      </c>
      <c r="B9948">
        <v>0</v>
      </c>
    </row>
    <row r="9949" spans="1:2" x14ac:dyDescent="0.25">
      <c r="A9949" t="s">
        <v>11436</v>
      </c>
      <c r="B9949">
        <v>0</v>
      </c>
    </row>
    <row r="9950" spans="1:2" x14ac:dyDescent="0.25">
      <c r="A9950" t="s">
        <v>11437</v>
      </c>
      <c r="B9950">
        <v>0</v>
      </c>
    </row>
    <row r="9951" spans="1:2" x14ac:dyDescent="0.25">
      <c r="A9951" t="s">
        <v>11438</v>
      </c>
      <c r="B9951">
        <v>0</v>
      </c>
    </row>
    <row r="9952" spans="1:2" x14ac:dyDescent="0.25">
      <c r="A9952" t="s">
        <v>11439</v>
      </c>
      <c r="B9952">
        <v>0</v>
      </c>
    </row>
    <row r="9953" spans="1:2" x14ac:dyDescent="0.25">
      <c r="A9953" t="s">
        <v>11440</v>
      </c>
      <c r="B9953">
        <v>5</v>
      </c>
    </row>
    <row r="9954" spans="1:2" x14ac:dyDescent="0.25">
      <c r="A9954" t="s">
        <v>11441</v>
      </c>
      <c r="B9954">
        <v>2</v>
      </c>
    </row>
    <row r="9955" spans="1:2" x14ac:dyDescent="0.25">
      <c r="A9955" t="s">
        <v>11442</v>
      </c>
      <c r="B9955">
        <v>0</v>
      </c>
    </row>
    <row r="9956" spans="1:2" x14ac:dyDescent="0.25">
      <c r="A9956" t="s">
        <v>11443</v>
      </c>
      <c r="B9956">
        <v>2</v>
      </c>
    </row>
    <row r="9957" spans="1:2" x14ac:dyDescent="0.25">
      <c r="A9957" t="s">
        <v>11444</v>
      </c>
      <c r="B9957">
        <v>1</v>
      </c>
    </row>
    <row r="9958" spans="1:2" x14ac:dyDescent="0.25">
      <c r="A9958" t="s">
        <v>11445</v>
      </c>
      <c r="B9958">
        <v>10</v>
      </c>
    </row>
    <row r="9959" spans="1:2" x14ac:dyDescent="0.25">
      <c r="A9959" t="s">
        <v>11446</v>
      </c>
      <c r="B9959">
        <v>0</v>
      </c>
    </row>
    <row r="9960" spans="1:2" x14ac:dyDescent="0.25">
      <c r="A9960" t="s">
        <v>11447</v>
      </c>
      <c r="B9960">
        <v>0</v>
      </c>
    </row>
    <row r="9961" spans="1:2" x14ac:dyDescent="0.25">
      <c r="A9961" t="s">
        <v>11448</v>
      </c>
      <c r="B9961">
        <v>0</v>
      </c>
    </row>
    <row r="9962" spans="1:2" x14ac:dyDescent="0.25">
      <c r="A9962" t="s">
        <v>11449</v>
      </c>
      <c r="B9962">
        <v>0</v>
      </c>
    </row>
    <row r="9963" spans="1:2" x14ac:dyDescent="0.25">
      <c r="A9963" t="s">
        <v>11450</v>
      </c>
      <c r="B9963">
        <v>0</v>
      </c>
    </row>
    <row r="9964" spans="1:2" x14ac:dyDescent="0.25">
      <c r="A9964" t="s">
        <v>11451</v>
      </c>
      <c r="B9964">
        <v>0</v>
      </c>
    </row>
    <row r="9965" spans="1:2" x14ac:dyDescent="0.25">
      <c r="A9965" t="s">
        <v>11452</v>
      </c>
      <c r="B9965">
        <v>0</v>
      </c>
    </row>
    <row r="9966" spans="1:2" x14ac:dyDescent="0.25">
      <c r="A9966" t="s">
        <v>11453</v>
      </c>
      <c r="B9966">
        <v>0</v>
      </c>
    </row>
    <row r="9967" spans="1:2" x14ac:dyDescent="0.25">
      <c r="A9967" t="s">
        <v>11454</v>
      </c>
      <c r="B9967">
        <v>0</v>
      </c>
    </row>
    <row r="9968" spans="1:2" x14ac:dyDescent="0.25">
      <c r="A9968" t="s">
        <v>11455</v>
      </c>
      <c r="B9968">
        <v>0</v>
      </c>
    </row>
    <row r="9969" spans="1:2" x14ac:dyDescent="0.25">
      <c r="A9969" t="s">
        <v>11456</v>
      </c>
      <c r="B9969">
        <v>0</v>
      </c>
    </row>
    <row r="9970" spans="1:2" x14ac:dyDescent="0.25">
      <c r="A9970" t="s">
        <v>11457</v>
      </c>
      <c r="B9970">
        <v>0</v>
      </c>
    </row>
    <row r="9971" spans="1:2" x14ac:dyDescent="0.25">
      <c r="A9971" t="s">
        <v>11458</v>
      </c>
      <c r="B9971">
        <v>0</v>
      </c>
    </row>
    <row r="9972" spans="1:2" x14ac:dyDescent="0.25">
      <c r="A9972" t="s">
        <v>11459</v>
      </c>
      <c r="B9972">
        <v>0</v>
      </c>
    </row>
    <row r="9973" spans="1:2" x14ac:dyDescent="0.25">
      <c r="A9973" t="s">
        <v>11460</v>
      </c>
      <c r="B9973">
        <v>0</v>
      </c>
    </row>
    <row r="9974" spans="1:2" x14ac:dyDescent="0.25">
      <c r="A9974" t="s">
        <v>11461</v>
      </c>
      <c r="B9974">
        <v>0</v>
      </c>
    </row>
    <row r="9975" spans="1:2" x14ac:dyDescent="0.25">
      <c r="A9975" t="s">
        <v>11462</v>
      </c>
      <c r="B9975">
        <v>0</v>
      </c>
    </row>
    <row r="9976" spans="1:2" x14ac:dyDescent="0.25">
      <c r="A9976" t="s">
        <v>11463</v>
      </c>
      <c r="B9976">
        <v>0</v>
      </c>
    </row>
    <row r="9977" spans="1:2" x14ac:dyDescent="0.25">
      <c r="A9977" t="s">
        <v>11464</v>
      </c>
      <c r="B9977">
        <v>31</v>
      </c>
    </row>
    <row r="9978" spans="1:2" x14ac:dyDescent="0.25">
      <c r="A9978" t="s">
        <v>11465</v>
      </c>
      <c r="B9978">
        <v>24</v>
      </c>
    </row>
    <row r="9979" spans="1:2" x14ac:dyDescent="0.25">
      <c r="A9979" t="s">
        <v>11466</v>
      </c>
      <c r="B9979">
        <v>17</v>
      </c>
    </row>
    <row r="9980" spans="1:2" x14ac:dyDescent="0.25">
      <c r="A9980" t="s">
        <v>11467</v>
      </c>
      <c r="B9980">
        <v>30</v>
      </c>
    </row>
    <row r="9981" spans="1:2" x14ac:dyDescent="0.25">
      <c r="A9981" t="s">
        <v>11468</v>
      </c>
      <c r="B9981">
        <v>2</v>
      </c>
    </row>
    <row r="9982" spans="1:2" x14ac:dyDescent="0.25">
      <c r="A9982" t="s">
        <v>11469</v>
      </c>
      <c r="B9982">
        <v>104</v>
      </c>
    </row>
    <row r="9983" spans="1:2" x14ac:dyDescent="0.25">
      <c r="A9983" t="s">
        <v>11470</v>
      </c>
      <c r="B9983">
        <v>2</v>
      </c>
    </row>
    <row r="9984" spans="1:2" x14ac:dyDescent="0.25">
      <c r="A9984" t="s">
        <v>11471</v>
      </c>
      <c r="B9984">
        <v>1</v>
      </c>
    </row>
    <row r="9985" spans="1:2" x14ac:dyDescent="0.25">
      <c r="A9985" t="s">
        <v>11472</v>
      </c>
      <c r="B9985">
        <v>7</v>
      </c>
    </row>
    <row r="9986" spans="1:2" x14ac:dyDescent="0.25">
      <c r="A9986" t="s">
        <v>11473</v>
      </c>
      <c r="B9986">
        <v>70</v>
      </c>
    </row>
    <row r="9987" spans="1:2" x14ac:dyDescent="0.25">
      <c r="A9987" t="s">
        <v>11474</v>
      </c>
      <c r="B9987">
        <v>68</v>
      </c>
    </row>
    <row r="9988" spans="1:2" x14ac:dyDescent="0.25">
      <c r="A9988" t="s">
        <v>11475</v>
      </c>
      <c r="B9988">
        <v>102</v>
      </c>
    </row>
    <row r="9989" spans="1:2" x14ac:dyDescent="0.25">
      <c r="A9989" t="s">
        <v>11476</v>
      </c>
      <c r="B9989">
        <v>77</v>
      </c>
    </row>
    <row r="9990" spans="1:2" x14ac:dyDescent="0.25">
      <c r="A9990" t="s">
        <v>11477</v>
      </c>
      <c r="B9990">
        <v>1561</v>
      </c>
    </row>
    <row r="9991" spans="1:2" x14ac:dyDescent="0.25">
      <c r="A9991" t="s">
        <v>11478</v>
      </c>
      <c r="B9991">
        <v>1149</v>
      </c>
    </row>
    <row r="9992" spans="1:2" x14ac:dyDescent="0.25">
      <c r="A9992" t="s">
        <v>11479</v>
      </c>
      <c r="B9992">
        <v>130</v>
      </c>
    </row>
    <row r="9993" spans="1:2" x14ac:dyDescent="0.25">
      <c r="A9993" t="s">
        <v>11480</v>
      </c>
      <c r="B9993">
        <v>66</v>
      </c>
    </row>
    <row r="9994" spans="1:2" x14ac:dyDescent="0.25">
      <c r="A9994" t="s">
        <v>11481</v>
      </c>
      <c r="B9994">
        <v>155</v>
      </c>
    </row>
    <row r="9995" spans="1:2" x14ac:dyDescent="0.25">
      <c r="A9995" t="s">
        <v>11482</v>
      </c>
      <c r="B9995">
        <v>1503</v>
      </c>
    </row>
    <row r="9996" spans="1:2" x14ac:dyDescent="0.25">
      <c r="A9996" t="s">
        <v>11483</v>
      </c>
      <c r="B9996">
        <v>21</v>
      </c>
    </row>
    <row r="9997" spans="1:2" x14ac:dyDescent="0.25">
      <c r="A9997" t="s">
        <v>11484</v>
      </c>
      <c r="B9997">
        <v>37</v>
      </c>
    </row>
    <row r="9998" spans="1:2" x14ac:dyDescent="0.25">
      <c r="A9998" t="s">
        <v>11485</v>
      </c>
      <c r="B9998">
        <v>16</v>
      </c>
    </row>
    <row r="9999" spans="1:2" x14ac:dyDescent="0.25">
      <c r="A9999" t="s">
        <v>11486</v>
      </c>
      <c r="B9999">
        <v>8</v>
      </c>
    </row>
    <row r="10000" spans="1:2" x14ac:dyDescent="0.25">
      <c r="A10000" t="s">
        <v>11487</v>
      </c>
      <c r="B10000">
        <v>61</v>
      </c>
    </row>
    <row r="10001" spans="1:2" x14ac:dyDescent="0.25">
      <c r="A10001" t="s">
        <v>11488</v>
      </c>
      <c r="B10001">
        <v>18974</v>
      </c>
    </row>
    <row r="10002" spans="1:2" x14ac:dyDescent="0.25">
      <c r="A10002" t="s">
        <v>11489</v>
      </c>
      <c r="B10002">
        <v>87</v>
      </c>
    </row>
    <row r="10003" spans="1:2" x14ac:dyDescent="0.25">
      <c r="A10003" t="s">
        <v>11490</v>
      </c>
      <c r="B10003">
        <v>20</v>
      </c>
    </row>
    <row r="10004" spans="1:2" x14ac:dyDescent="0.25">
      <c r="A10004" t="s">
        <v>11491</v>
      </c>
      <c r="B10004">
        <v>59</v>
      </c>
    </row>
    <row r="10005" spans="1:2" x14ac:dyDescent="0.25">
      <c r="A10005" t="s">
        <v>11492</v>
      </c>
      <c r="B10005">
        <v>59</v>
      </c>
    </row>
    <row r="10006" spans="1:2" x14ac:dyDescent="0.25">
      <c r="A10006" t="s">
        <v>11493</v>
      </c>
      <c r="B10006">
        <v>42</v>
      </c>
    </row>
    <row r="10007" spans="1:2" x14ac:dyDescent="0.25">
      <c r="A10007" t="s">
        <v>11494</v>
      </c>
      <c r="B10007">
        <v>50</v>
      </c>
    </row>
    <row r="10008" spans="1:2" x14ac:dyDescent="0.25">
      <c r="A10008" t="s">
        <v>11495</v>
      </c>
      <c r="B10008">
        <v>281</v>
      </c>
    </row>
    <row r="10009" spans="1:2" x14ac:dyDescent="0.25">
      <c r="A10009" t="s">
        <v>11496</v>
      </c>
      <c r="B10009">
        <v>0</v>
      </c>
    </row>
    <row r="10010" spans="1:2" x14ac:dyDescent="0.25">
      <c r="A10010" t="s">
        <v>11497</v>
      </c>
      <c r="B10010">
        <v>2465</v>
      </c>
    </row>
    <row r="10011" spans="1:2" x14ac:dyDescent="0.25">
      <c r="A10011" t="s">
        <v>11498</v>
      </c>
      <c r="B10011">
        <v>2121</v>
      </c>
    </row>
    <row r="10012" spans="1:2" x14ac:dyDescent="0.25">
      <c r="A10012" t="s">
        <v>11499</v>
      </c>
      <c r="B10012">
        <v>12</v>
      </c>
    </row>
    <row r="10013" spans="1:2" x14ac:dyDescent="0.25">
      <c r="A10013" t="s">
        <v>11500</v>
      </c>
      <c r="B10013">
        <v>12</v>
      </c>
    </row>
    <row r="10014" spans="1:2" x14ac:dyDescent="0.25">
      <c r="A10014" t="s">
        <v>11501</v>
      </c>
      <c r="B10014">
        <v>21</v>
      </c>
    </row>
    <row r="10015" spans="1:2" x14ac:dyDescent="0.25">
      <c r="A10015" t="s">
        <v>11502</v>
      </c>
      <c r="B10015">
        <v>151</v>
      </c>
    </row>
    <row r="10016" spans="1:2" x14ac:dyDescent="0.25">
      <c r="A10016" t="s">
        <v>11503</v>
      </c>
      <c r="B10016">
        <v>59</v>
      </c>
    </row>
    <row r="10017" spans="1:2" x14ac:dyDescent="0.25">
      <c r="A10017" t="s">
        <v>11504</v>
      </c>
      <c r="B10017">
        <v>23</v>
      </c>
    </row>
    <row r="10018" spans="1:2" x14ac:dyDescent="0.25">
      <c r="A10018" t="s">
        <v>11505</v>
      </c>
      <c r="B10018">
        <v>26</v>
      </c>
    </row>
    <row r="10019" spans="1:2" x14ac:dyDescent="0.25">
      <c r="A10019" t="s">
        <v>11506</v>
      </c>
      <c r="B10019">
        <v>16</v>
      </c>
    </row>
    <row r="10020" spans="1:2" x14ac:dyDescent="0.25">
      <c r="A10020" t="s">
        <v>11507</v>
      </c>
      <c r="B10020">
        <v>26</v>
      </c>
    </row>
    <row r="10021" spans="1:2" x14ac:dyDescent="0.25">
      <c r="A10021" t="s">
        <v>11508</v>
      </c>
      <c r="B10021">
        <v>10</v>
      </c>
    </row>
    <row r="10022" spans="1:2" x14ac:dyDescent="0.25">
      <c r="A10022" t="s">
        <v>11509</v>
      </c>
      <c r="B10022">
        <v>-999</v>
      </c>
    </row>
    <row r="10023" spans="1:2" x14ac:dyDescent="0.25">
      <c r="A10023" t="s">
        <v>11510</v>
      </c>
      <c r="B10023">
        <v>44</v>
      </c>
    </row>
    <row r="10024" spans="1:2" x14ac:dyDescent="0.25">
      <c r="A10024" t="s">
        <v>11511</v>
      </c>
      <c r="B10024">
        <v>1</v>
      </c>
    </row>
    <row r="10025" spans="1:2" x14ac:dyDescent="0.25">
      <c r="A10025" t="s">
        <v>11512</v>
      </c>
      <c r="B10025">
        <v>125</v>
      </c>
    </row>
    <row r="10026" spans="1:2" x14ac:dyDescent="0.25">
      <c r="A10026" t="s">
        <v>11513</v>
      </c>
      <c r="B10026">
        <v>1</v>
      </c>
    </row>
    <row r="10027" spans="1:2" x14ac:dyDescent="0.25">
      <c r="A10027" t="s">
        <v>11514</v>
      </c>
      <c r="B10027">
        <v>0</v>
      </c>
    </row>
    <row r="10028" spans="1:2" x14ac:dyDescent="0.25">
      <c r="A10028" t="s">
        <v>11515</v>
      </c>
      <c r="B10028">
        <v>0</v>
      </c>
    </row>
    <row r="10029" spans="1:2" x14ac:dyDescent="0.25">
      <c r="A10029" t="s">
        <v>11516</v>
      </c>
      <c r="B10029">
        <v>171</v>
      </c>
    </row>
    <row r="10030" spans="1:2" x14ac:dyDescent="0.25">
      <c r="A10030" t="s">
        <v>11517</v>
      </c>
      <c r="B10030">
        <v>12</v>
      </c>
    </row>
    <row r="10031" spans="1:2" x14ac:dyDescent="0.25">
      <c r="A10031" t="s">
        <v>11518</v>
      </c>
      <c r="B10031">
        <v>13</v>
      </c>
    </row>
    <row r="10032" spans="1:2" x14ac:dyDescent="0.25">
      <c r="A10032" t="s">
        <v>11519</v>
      </c>
      <c r="B10032">
        <v>21</v>
      </c>
    </row>
    <row r="10033" spans="1:2" x14ac:dyDescent="0.25">
      <c r="A10033" t="s">
        <v>11520</v>
      </c>
      <c r="B10033">
        <v>15</v>
      </c>
    </row>
    <row r="10034" spans="1:2" x14ac:dyDescent="0.25">
      <c r="A10034" t="s">
        <v>11521</v>
      </c>
      <c r="B10034">
        <v>5</v>
      </c>
    </row>
    <row r="10035" spans="1:2" x14ac:dyDescent="0.25">
      <c r="A10035" t="s">
        <v>11522</v>
      </c>
      <c r="B10035">
        <v>20</v>
      </c>
    </row>
    <row r="10036" spans="1:2" x14ac:dyDescent="0.25">
      <c r="A10036" t="s">
        <v>11523</v>
      </c>
      <c r="B10036">
        <v>9</v>
      </c>
    </row>
    <row r="10037" spans="1:2" x14ac:dyDescent="0.25">
      <c r="A10037" t="s">
        <v>11524</v>
      </c>
      <c r="B10037">
        <v>50</v>
      </c>
    </row>
    <row r="10038" spans="1:2" x14ac:dyDescent="0.25">
      <c r="A10038" t="s">
        <v>11525</v>
      </c>
      <c r="B10038">
        <v>50</v>
      </c>
    </row>
    <row r="10039" spans="1:2" x14ac:dyDescent="0.25">
      <c r="A10039" t="s">
        <v>11526</v>
      </c>
      <c r="B10039">
        <v>6</v>
      </c>
    </row>
    <row r="10040" spans="1:2" x14ac:dyDescent="0.25">
      <c r="A10040" t="s">
        <v>11527</v>
      </c>
      <c r="B10040">
        <v>0</v>
      </c>
    </row>
    <row r="10041" spans="1:2" x14ac:dyDescent="0.25">
      <c r="A10041" t="s">
        <v>11528</v>
      </c>
      <c r="B10041">
        <v>0</v>
      </c>
    </row>
    <row r="10042" spans="1:2" x14ac:dyDescent="0.25">
      <c r="A10042" t="s">
        <v>11529</v>
      </c>
      <c r="B10042">
        <v>2</v>
      </c>
    </row>
    <row r="10043" spans="1:2" x14ac:dyDescent="0.25">
      <c r="A10043" t="s">
        <v>11530</v>
      </c>
      <c r="B10043">
        <v>16</v>
      </c>
    </row>
    <row r="10044" spans="1:2" x14ac:dyDescent="0.25">
      <c r="A10044" t="s">
        <v>11531</v>
      </c>
      <c r="B10044">
        <v>9</v>
      </c>
    </row>
    <row r="10045" spans="1:2" x14ac:dyDescent="0.25">
      <c r="A10045" t="s">
        <v>11532</v>
      </c>
      <c r="B10045">
        <v>0</v>
      </c>
    </row>
    <row r="10046" spans="1:2" x14ac:dyDescent="0.25">
      <c r="A10046" t="s">
        <v>11533</v>
      </c>
      <c r="B10046">
        <v>0</v>
      </c>
    </row>
    <row r="10047" spans="1:2" x14ac:dyDescent="0.25">
      <c r="A10047" t="s">
        <v>11534</v>
      </c>
      <c r="B10047">
        <v>0</v>
      </c>
    </row>
    <row r="10048" spans="1:2" x14ac:dyDescent="0.25">
      <c r="A10048" t="s">
        <v>11535</v>
      </c>
      <c r="B10048">
        <v>3</v>
      </c>
    </row>
    <row r="10049" spans="1:2" x14ac:dyDescent="0.25">
      <c r="A10049" t="s">
        <v>11536</v>
      </c>
      <c r="B10049">
        <v>0</v>
      </c>
    </row>
    <row r="10050" spans="1:2" x14ac:dyDescent="0.25">
      <c r="A10050" t="s">
        <v>11537</v>
      </c>
      <c r="B10050">
        <v>0</v>
      </c>
    </row>
    <row r="10051" spans="1:2" x14ac:dyDescent="0.25">
      <c r="A10051" t="s">
        <v>11538</v>
      </c>
      <c r="B10051">
        <v>0</v>
      </c>
    </row>
    <row r="10052" spans="1:2" x14ac:dyDescent="0.25">
      <c r="A10052" t="s">
        <v>11539</v>
      </c>
      <c r="B10052">
        <v>0</v>
      </c>
    </row>
    <row r="10053" spans="1:2" x14ac:dyDescent="0.25">
      <c r="A10053" t="s">
        <v>11540</v>
      </c>
      <c r="B10053">
        <v>0</v>
      </c>
    </row>
    <row r="10054" spans="1:2" x14ac:dyDescent="0.25">
      <c r="A10054" t="s">
        <v>11541</v>
      </c>
      <c r="B10054">
        <v>0</v>
      </c>
    </row>
    <row r="10055" spans="1:2" x14ac:dyDescent="0.25">
      <c r="A10055" t="s">
        <v>11542</v>
      </c>
      <c r="B10055">
        <v>14</v>
      </c>
    </row>
    <row r="10056" spans="1:2" x14ac:dyDescent="0.25">
      <c r="A10056" t="s">
        <v>11543</v>
      </c>
      <c r="B10056">
        <v>0</v>
      </c>
    </row>
    <row r="10057" spans="1:2" x14ac:dyDescent="0.25">
      <c r="A10057" t="s">
        <v>11544</v>
      </c>
      <c r="B10057">
        <v>50</v>
      </c>
    </row>
    <row r="10058" spans="1:2" x14ac:dyDescent="0.25">
      <c r="A10058" t="s">
        <v>11545</v>
      </c>
      <c r="B10058">
        <v>44</v>
      </c>
    </row>
    <row r="10059" spans="1:2" x14ac:dyDescent="0.25">
      <c r="A10059" t="s">
        <v>11546</v>
      </c>
      <c r="B10059">
        <v>34</v>
      </c>
    </row>
    <row r="10060" spans="1:2" x14ac:dyDescent="0.25">
      <c r="A10060" t="s">
        <v>11547</v>
      </c>
      <c r="B10060">
        <v>10</v>
      </c>
    </row>
    <row r="10061" spans="1:2" x14ac:dyDescent="0.25">
      <c r="A10061" t="s">
        <v>11548</v>
      </c>
      <c r="B10061">
        <v>0</v>
      </c>
    </row>
    <row r="10062" spans="1:2" x14ac:dyDescent="0.25">
      <c r="A10062" t="s">
        <v>11549</v>
      </c>
      <c r="B10062">
        <v>44</v>
      </c>
    </row>
    <row r="10063" spans="1:2" x14ac:dyDescent="0.25">
      <c r="A10063" t="s">
        <v>11550</v>
      </c>
      <c r="B10063">
        <v>44</v>
      </c>
    </row>
    <row r="10064" spans="1:2" x14ac:dyDescent="0.25">
      <c r="A10064" t="s">
        <v>11551</v>
      </c>
      <c r="B10064">
        <v>14</v>
      </c>
    </row>
    <row r="10065" spans="1:2" x14ac:dyDescent="0.25">
      <c r="A10065" t="s">
        <v>11552</v>
      </c>
      <c r="B10065">
        <v>44</v>
      </c>
    </row>
    <row r="10066" spans="1:2" x14ac:dyDescent="0.25">
      <c r="A10066" t="s">
        <v>11553</v>
      </c>
      <c r="B10066">
        <v>88</v>
      </c>
    </row>
    <row r="10067" spans="1:2" x14ac:dyDescent="0.25">
      <c r="A10067" t="s">
        <v>11554</v>
      </c>
      <c r="B10067">
        <v>16</v>
      </c>
    </row>
    <row r="10068" spans="1:2" x14ac:dyDescent="0.25">
      <c r="A10068" t="s">
        <v>11555</v>
      </c>
      <c r="B10068">
        <v>122</v>
      </c>
    </row>
    <row r="10069" spans="1:2" x14ac:dyDescent="0.25">
      <c r="A10069" t="s">
        <v>11556</v>
      </c>
      <c r="B10069">
        <v>114</v>
      </c>
    </row>
    <row r="10070" spans="1:2" x14ac:dyDescent="0.25">
      <c r="A10070" t="s">
        <v>11557</v>
      </c>
      <c r="B10070">
        <v>114</v>
      </c>
    </row>
    <row r="10071" spans="1:2" x14ac:dyDescent="0.25">
      <c r="A10071" t="s">
        <v>11558</v>
      </c>
      <c r="B10071">
        <v>9298</v>
      </c>
    </row>
    <row r="10072" spans="1:2" x14ac:dyDescent="0.25">
      <c r="A10072" t="s">
        <v>11559</v>
      </c>
      <c r="B10072">
        <v>-999</v>
      </c>
    </row>
    <row r="10073" spans="1:2" x14ac:dyDescent="0.25">
      <c r="A10073" t="s">
        <v>11560</v>
      </c>
      <c r="B10073">
        <v>7146</v>
      </c>
    </row>
    <row r="10074" spans="1:2" x14ac:dyDescent="0.25">
      <c r="A10074" t="s">
        <v>11561</v>
      </c>
      <c r="B10074">
        <v>0</v>
      </c>
    </row>
    <row r="10075" spans="1:2" x14ac:dyDescent="0.25">
      <c r="A10075" t="s">
        <v>11562</v>
      </c>
      <c r="B10075">
        <v>79</v>
      </c>
    </row>
    <row r="10076" spans="1:2" x14ac:dyDescent="0.25">
      <c r="A10076" t="s">
        <v>11563</v>
      </c>
      <c r="B10076">
        <v>3</v>
      </c>
    </row>
    <row r="10077" spans="1:2" x14ac:dyDescent="0.25">
      <c r="A10077" t="s">
        <v>11564</v>
      </c>
      <c r="B10077">
        <v>0</v>
      </c>
    </row>
    <row r="10078" spans="1:2" x14ac:dyDescent="0.25">
      <c r="A10078" t="s">
        <v>11565</v>
      </c>
      <c r="B10078">
        <v>885</v>
      </c>
    </row>
    <row r="10079" spans="1:2" x14ac:dyDescent="0.25">
      <c r="A10079" t="s">
        <v>11566</v>
      </c>
      <c r="B10079">
        <v>1091</v>
      </c>
    </row>
    <row r="10080" spans="1:2" x14ac:dyDescent="0.25">
      <c r="A10080" t="s">
        <v>11567</v>
      </c>
      <c r="B10080">
        <v>35</v>
      </c>
    </row>
    <row r="10081" spans="1:2" x14ac:dyDescent="0.25">
      <c r="A10081" t="s">
        <v>11568</v>
      </c>
      <c r="B10081">
        <v>5130</v>
      </c>
    </row>
    <row r="10082" spans="1:2" x14ac:dyDescent="0.25">
      <c r="A10082" t="s">
        <v>11569</v>
      </c>
      <c r="B10082">
        <v>74</v>
      </c>
    </row>
    <row r="10083" spans="1:2" x14ac:dyDescent="0.25">
      <c r="A10083" t="s">
        <v>11570</v>
      </c>
      <c r="B10083">
        <v>0</v>
      </c>
    </row>
    <row r="10084" spans="1:2" x14ac:dyDescent="0.25">
      <c r="A10084" t="s">
        <v>11571</v>
      </c>
      <c r="B10084">
        <v>170</v>
      </c>
    </row>
    <row r="10085" spans="1:2" x14ac:dyDescent="0.25">
      <c r="A10085" t="s">
        <v>11572</v>
      </c>
      <c r="B10085">
        <v>0</v>
      </c>
    </row>
    <row r="10086" spans="1:2" x14ac:dyDescent="0.25">
      <c r="A10086" t="s">
        <v>11573</v>
      </c>
      <c r="B10086">
        <v>0</v>
      </c>
    </row>
    <row r="10087" spans="1:2" x14ac:dyDescent="0.25">
      <c r="A10087" t="s">
        <v>11574</v>
      </c>
      <c r="B10087">
        <v>0</v>
      </c>
    </row>
    <row r="10088" spans="1:2" x14ac:dyDescent="0.25">
      <c r="A10088" t="s">
        <v>11575</v>
      </c>
      <c r="B10088">
        <v>61</v>
      </c>
    </row>
    <row r="10089" spans="1:2" x14ac:dyDescent="0.25">
      <c r="A10089" t="s">
        <v>11576</v>
      </c>
      <c r="B10089">
        <v>0</v>
      </c>
    </row>
    <row r="10090" spans="1:2" x14ac:dyDescent="0.25">
      <c r="A10090" t="s">
        <v>11577</v>
      </c>
      <c r="B10090">
        <v>653</v>
      </c>
    </row>
    <row r="10091" spans="1:2" x14ac:dyDescent="0.25">
      <c r="A10091" t="s">
        <v>11578</v>
      </c>
      <c r="B10091">
        <v>1117</v>
      </c>
    </row>
    <row r="10092" spans="1:2" x14ac:dyDescent="0.25">
      <c r="A10092" t="s">
        <v>11579</v>
      </c>
      <c r="B10092">
        <v>9298</v>
      </c>
    </row>
    <row r="10093" spans="1:2" x14ac:dyDescent="0.25">
      <c r="A10093" t="s">
        <v>11580</v>
      </c>
      <c r="B10093">
        <v>440</v>
      </c>
    </row>
    <row r="10094" spans="1:2" x14ac:dyDescent="0.25">
      <c r="A10094" t="s">
        <v>11581</v>
      </c>
      <c r="B10094">
        <v>183</v>
      </c>
    </row>
    <row r="10095" spans="1:2" x14ac:dyDescent="0.25">
      <c r="A10095" t="s">
        <v>11582</v>
      </c>
      <c r="B10095">
        <v>179</v>
      </c>
    </row>
    <row r="10096" spans="1:2" x14ac:dyDescent="0.25">
      <c r="A10096" t="s">
        <v>11583</v>
      </c>
      <c r="B10096">
        <v>47</v>
      </c>
    </row>
    <row r="10097" spans="1:2" x14ac:dyDescent="0.25">
      <c r="A10097" t="s">
        <v>11584</v>
      </c>
      <c r="B10097">
        <v>20</v>
      </c>
    </row>
    <row r="10098" spans="1:2" x14ac:dyDescent="0.25">
      <c r="A10098" t="s">
        <v>11585</v>
      </c>
      <c r="B10098">
        <v>112</v>
      </c>
    </row>
    <row r="10099" spans="1:2" x14ac:dyDescent="0.25">
      <c r="A10099" t="s">
        <v>11586</v>
      </c>
      <c r="B10099">
        <v>179</v>
      </c>
    </row>
    <row r="10100" spans="1:2" x14ac:dyDescent="0.25">
      <c r="A10100" t="s">
        <v>11587</v>
      </c>
      <c r="B10100">
        <v>173</v>
      </c>
    </row>
    <row r="10101" spans="1:2" x14ac:dyDescent="0.25">
      <c r="A10101" t="s">
        <v>11588</v>
      </c>
      <c r="B10101">
        <v>149</v>
      </c>
    </row>
    <row r="10102" spans="1:2" x14ac:dyDescent="0.25">
      <c r="A10102" t="s">
        <v>11589</v>
      </c>
      <c r="B10102">
        <v>8</v>
      </c>
    </row>
    <row r="10103" spans="1:2" x14ac:dyDescent="0.25">
      <c r="A10103" t="s">
        <v>11590</v>
      </c>
      <c r="B10103">
        <v>5</v>
      </c>
    </row>
    <row r="10104" spans="1:2" x14ac:dyDescent="0.25">
      <c r="A10104" t="s">
        <v>11591</v>
      </c>
      <c r="B10104">
        <v>176</v>
      </c>
    </row>
    <row r="10105" spans="1:2" x14ac:dyDescent="0.25">
      <c r="A10105" t="s">
        <v>11592</v>
      </c>
      <c r="B10105">
        <v>0</v>
      </c>
    </row>
    <row r="10106" spans="1:2" x14ac:dyDescent="0.25">
      <c r="A10106" t="s">
        <v>11593</v>
      </c>
      <c r="B10106">
        <v>19</v>
      </c>
    </row>
    <row r="10107" spans="1:2" x14ac:dyDescent="0.25">
      <c r="A10107" t="s">
        <v>11594</v>
      </c>
      <c r="B10107">
        <v>9</v>
      </c>
    </row>
    <row r="10108" spans="1:2" x14ac:dyDescent="0.25">
      <c r="A10108" t="s">
        <v>11595</v>
      </c>
      <c r="B10108">
        <v>72</v>
      </c>
    </row>
    <row r="10109" spans="1:2" x14ac:dyDescent="0.25">
      <c r="A10109" t="s">
        <v>11596</v>
      </c>
      <c r="B10109">
        <v>2</v>
      </c>
    </row>
    <row r="10110" spans="1:2" x14ac:dyDescent="0.25">
      <c r="A10110" t="s">
        <v>11597</v>
      </c>
      <c r="B10110">
        <v>2</v>
      </c>
    </row>
    <row r="10111" spans="1:2" x14ac:dyDescent="0.25">
      <c r="A10111" t="s">
        <v>11598</v>
      </c>
      <c r="B10111">
        <v>0</v>
      </c>
    </row>
    <row r="10112" spans="1:2" x14ac:dyDescent="0.25">
      <c r="A10112" t="s">
        <v>11599</v>
      </c>
      <c r="B10112">
        <v>0</v>
      </c>
    </row>
    <row r="10113" spans="1:2" x14ac:dyDescent="0.25">
      <c r="A10113" t="s">
        <v>11600</v>
      </c>
      <c r="B10113">
        <v>2</v>
      </c>
    </row>
    <row r="10114" spans="1:2" x14ac:dyDescent="0.25">
      <c r="A10114" t="s">
        <v>11601</v>
      </c>
      <c r="B10114">
        <v>737</v>
      </c>
    </row>
    <row r="10115" spans="1:2" x14ac:dyDescent="0.25">
      <c r="A10115" t="s">
        <v>11602</v>
      </c>
      <c r="B10115">
        <v>56</v>
      </c>
    </row>
    <row r="10116" spans="1:2" x14ac:dyDescent="0.25">
      <c r="A10116" t="s">
        <v>11603</v>
      </c>
      <c r="B10116">
        <v>35</v>
      </c>
    </row>
    <row r="10117" spans="1:2" x14ac:dyDescent="0.25">
      <c r="A10117" t="s">
        <v>11604</v>
      </c>
      <c r="B10117">
        <v>1147</v>
      </c>
    </row>
    <row r="10118" spans="1:2" x14ac:dyDescent="0.25">
      <c r="A10118" t="s">
        <v>11605</v>
      </c>
      <c r="B10118">
        <v>232</v>
      </c>
    </row>
    <row r="10119" spans="1:2" x14ac:dyDescent="0.25">
      <c r="A10119" t="s">
        <v>11606</v>
      </c>
      <c r="B10119">
        <v>587</v>
      </c>
    </row>
    <row r="10120" spans="1:2" x14ac:dyDescent="0.25">
      <c r="A10120" t="s">
        <v>11607</v>
      </c>
      <c r="B10120">
        <v>221</v>
      </c>
    </row>
    <row r="10121" spans="1:2" x14ac:dyDescent="0.25">
      <c r="A10121" t="s">
        <v>11608</v>
      </c>
      <c r="B10121">
        <v>7</v>
      </c>
    </row>
    <row r="10122" spans="1:2" x14ac:dyDescent="0.25">
      <c r="A10122" t="s">
        <v>11609</v>
      </c>
      <c r="B10122">
        <v>235</v>
      </c>
    </row>
    <row r="10123" spans="1:2" x14ac:dyDescent="0.25">
      <c r="A10123" t="s">
        <v>11610</v>
      </c>
      <c r="B10123">
        <v>617</v>
      </c>
    </row>
    <row r="10124" spans="1:2" x14ac:dyDescent="0.25">
      <c r="A10124" t="s">
        <v>11611</v>
      </c>
      <c r="B10124">
        <v>263</v>
      </c>
    </row>
    <row r="10125" spans="1:2" x14ac:dyDescent="0.25">
      <c r="A10125" t="s">
        <v>11612</v>
      </c>
      <c r="B10125">
        <v>7</v>
      </c>
    </row>
    <row r="10126" spans="1:2" x14ac:dyDescent="0.25">
      <c r="A10126" t="s">
        <v>11613</v>
      </c>
      <c r="B10126">
        <v>25</v>
      </c>
    </row>
    <row r="10127" spans="1:2" x14ac:dyDescent="0.25">
      <c r="A10127" t="s">
        <v>11614</v>
      </c>
      <c r="B10127">
        <v>17</v>
      </c>
    </row>
    <row r="10128" spans="1:2" x14ac:dyDescent="0.25">
      <c r="A10128" t="s">
        <v>11615</v>
      </c>
      <c r="B10128">
        <v>1064</v>
      </c>
    </row>
    <row r="10129" spans="1:2" x14ac:dyDescent="0.25">
      <c r="A10129" t="s">
        <v>11616</v>
      </c>
      <c r="B10129">
        <v>235</v>
      </c>
    </row>
    <row r="10130" spans="1:2" x14ac:dyDescent="0.25">
      <c r="A10130" t="s">
        <v>11617</v>
      </c>
      <c r="B10130">
        <v>617</v>
      </c>
    </row>
    <row r="10131" spans="1:2" x14ac:dyDescent="0.25">
      <c r="A10131" t="s">
        <v>11618</v>
      </c>
      <c r="B10131">
        <v>263</v>
      </c>
    </row>
    <row r="10132" spans="1:2" x14ac:dyDescent="0.25">
      <c r="A10132" t="s">
        <v>11619</v>
      </c>
      <c r="B10132">
        <v>7</v>
      </c>
    </row>
    <row r="10133" spans="1:2" x14ac:dyDescent="0.25">
      <c r="A10133" t="s">
        <v>11620</v>
      </c>
      <c r="B10133">
        <v>17</v>
      </c>
    </row>
    <row r="10134" spans="1:2" x14ac:dyDescent="0.25">
      <c r="A10134" t="s">
        <v>11621</v>
      </c>
      <c r="B10134">
        <v>1139</v>
      </c>
    </row>
    <row r="10135" spans="1:2" x14ac:dyDescent="0.25">
      <c r="A10135" t="s">
        <v>11622</v>
      </c>
      <c r="B10135">
        <v>-999</v>
      </c>
    </row>
    <row r="10136" spans="1:2" x14ac:dyDescent="0.25">
      <c r="A10136" t="s">
        <v>11623</v>
      </c>
      <c r="B10136">
        <v>958</v>
      </c>
    </row>
    <row r="10137" spans="1:2" x14ac:dyDescent="0.25">
      <c r="A10137" t="s">
        <v>11624</v>
      </c>
      <c r="B10137">
        <v>552</v>
      </c>
    </row>
    <row r="10138" spans="1:2" x14ac:dyDescent="0.25">
      <c r="A10138" t="s">
        <v>11625</v>
      </c>
      <c r="B10138">
        <v>79</v>
      </c>
    </row>
    <row r="10139" spans="1:2" x14ac:dyDescent="0.25">
      <c r="A10139" t="s">
        <v>11626</v>
      </c>
      <c r="B10139">
        <v>8</v>
      </c>
    </row>
    <row r="10140" spans="1:2" x14ac:dyDescent="0.25">
      <c r="A10140" t="s">
        <v>11627</v>
      </c>
      <c r="B10140">
        <v>8</v>
      </c>
    </row>
    <row r="10141" spans="1:2" x14ac:dyDescent="0.25">
      <c r="A10141" t="s">
        <v>11628</v>
      </c>
      <c r="B10141">
        <v>7</v>
      </c>
    </row>
    <row r="10142" spans="1:2" x14ac:dyDescent="0.25">
      <c r="A10142" t="s">
        <v>11629</v>
      </c>
      <c r="B10142">
        <v>8</v>
      </c>
    </row>
    <row r="10143" spans="1:2" x14ac:dyDescent="0.25">
      <c r="A10143" t="s">
        <v>11630</v>
      </c>
      <c r="B10143">
        <v>4</v>
      </c>
    </row>
    <row r="10144" spans="1:2" x14ac:dyDescent="0.25">
      <c r="A10144" t="s">
        <v>11631</v>
      </c>
      <c r="B10144">
        <v>35</v>
      </c>
    </row>
    <row r="10145" spans="1:2" x14ac:dyDescent="0.25">
      <c r="A10145" t="s">
        <v>11632</v>
      </c>
      <c r="B10145">
        <v>1</v>
      </c>
    </row>
    <row r="10146" spans="1:2" x14ac:dyDescent="0.25">
      <c r="A10146" t="s">
        <v>11633</v>
      </c>
      <c r="B10146">
        <v>1</v>
      </c>
    </row>
    <row r="10147" spans="1:2" x14ac:dyDescent="0.25">
      <c r="A10147" t="s">
        <v>11634</v>
      </c>
      <c r="B10147">
        <v>1</v>
      </c>
    </row>
    <row r="10148" spans="1:2" x14ac:dyDescent="0.25">
      <c r="A10148" t="s">
        <v>11635</v>
      </c>
      <c r="B10148">
        <v>4</v>
      </c>
    </row>
    <row r="10149" spans="1:2" x14ac:dyDescent="0.25">
      <c r="A10149" t="s">
        <v>11636</v>
      </c>
      <c r="B10149">
        <v>2</v>
      </c>
    </row>
    <row r="10150" spans="1:2" x14ac:dyDescent="0.25">
      <c r="A10150" t="s">
        <v>11637</v>
      </c>
      <c r="B10150">
        <v>9</v>
      </c>
    </row>
    <row r="10151" spans="1:2" x14ac:dyDescent="0.25">
      <c r="A10151" t="s">
        <v>11638</v>
      </c>
      <c r="B10151">
        <v>1</v>
      </c>
    </row>
    <row r="10152" spans="1:2" x14ac:dyDescent="0.25">
      <c r="A10152" t="s">
        <v>11639</v>
      </c>
      <c r="B10152">
        <v>0</v>
      </c>
    </row>
    <row r="10153" spans="1:2" x14ac:dyDescent="0.25">
      <c r="A10153" t="s">
        <v>11640</v>
      </c>
      <c r="B10153">
        <v>0</v>
      </c>
    </row>
    <row r="10154" spans="1:2" x14ac:dyDescent="0.25">
      <c r="A10154" t="s">
        <v>11641</v>
      </c>
      <c r="B10154">
        <v>0</v>
      </c>
    </row>
    <row r="10155" spans="1:2" x14ac:dyDescent="0.25">
      <c r="A10155" t="s">
        <v>11642</v>
      </c>
      <c r="B10155">
        <v>0</v>
      </c>
    </row>
    <row r="10156" spans="1:2" x14ac:dyDescent="0.25">
      <c r="A10156" t="s">
        <v>11643</v>
      </c>
      <c r="B10156">
        <v>1</v>
      </c>
    </row>
    <row r="10157" spans="1:2" x14ac:dyDescent="0.25">
      <c r="A10157" t="s">
        <v>11644</v>
      </c>
      <c r="B10157">
        <v>5</v>
      </c>
    </row>
    <row r="10158" spans="1:2" x14ac:dyDescent="0.25">
      <c r="A10158" t="s">
        <v>11645</v>
      </c>
      <c r="B10158">
        <v>7</v>
      </c>
    </row>
    <row r="10159" spans="1:2" x14ac:dyDescent="0.25">
      <c r="A10159" t="s">
        <v>11646</v>
      </c>
      <c r="B10159">
        <v>9</v>
      </c>
    </row>
    <row r="10160" spans="1:2" x14ac:dyDescent="0.25">
      <c r="A10160" t="s">
        <v>11647</v>
      </c>
      <c r="B10160">
        <v>7</v>
      </c>
    </row>
    <row r="10161" spans="1:2" x14ac:dyDescent="0.25">
      <c r="A10161" t="s">
        <v>11648</v>
      </c>
      <c r="B10161">
        <v>2</v>
      </c>
    </row>
    <row r="10162" spans="1:2" x14ac:dyDescent="0.25">
      <c r="A10162" t="s">
        <v>11649</v>
      </c>
      <c r="B10162">
        <v>30</v>
      </c>
    </row>
    <row r="10163" spans="1:2" x14ac:dyDescent="0.25">
      <c r="A10163" t="s">
        <v>11650</v>
      </c>
      <c r="B10163">
        <v>0</v>
      </c>
    </row>
    <row r="10164" spans="1:2" x14ac:dyDescent="0.25">
      <c r="A10164" t="s">
        <v>11651</v>
      </c>
      <c r="B10164">
        <v>0</v>
      </c>
    </row>
    <row r="10165" spans="1:2" x14ac:dyDescent="0.25">
      <c r="A10165" t="s">
        <v>11652</v>
      </c>
      <c r="B10165">
        <v>0</v>
      </c>
    </row>
    <row r="10166" spans="1:2" x14ac:dyDescent="0.25">
      <c r="A10166" t="s">
        <v>11653</v>
      </c>
      <c r="B10166">
        <v>0</v>
      </c>
    </row>
    <row r="10167" spans="1:2" x14ac:dyDescent="0.25">
      <c r="A10167" t="s">
        <v>11654</v>
      </c>
      <c r="B10167">
        <v>0</v>
      </c>
    </row>
    <row r="10168" spans="1:2" x14ac:dyDescent="0.25">
      <c r="A10168" t="s">
        <v>11655</v>
      </c>
      <c r="B10168">
        <v>0</v>
      </c>
    </row>
    <row r="10169" spans="1:2" x14ac:dyDescent="0.25">
      <c r="A10169" t="s">
        <v>11656</v>
      </c>
      <c r="B10169">
        <v>0</v>
      </c>
    </row>
    <row r="10170" spans="1:2" x14ac:dyDescent="0.25">
      <c r="A10170" t="s">
        <v>11657</v>
      </c>
      <c r="B10170">
        <v>0</v>
      </c>
    </row>
    <row r="10171" spans="1:2" x14ac:dyDescent="0.25">
      <c r="A10171" t="s">
        <v>11658</v>
      </c>
      <c r="B10171">
        <v>0</v>
      </c>
    </row>
    <row r="10172" spans="1:2" x14ac:dyDescent="0.25">
      <c r="A10172" t="s">
        <v>11659</v>
      </c>
      <c r="B10172">
        <v>0</v>
      </c>
    </row>
    <row r="10173" spans="1:2" x14ac:dyDescent="0.25">
      <c r="A10173" t="s">
        <v>11660</v>
      </c>
      <c r="B10173">
        <v>0</v>
      </c>
    </row>
    <row r="10174" spans="1:2" x14ac:dyDescent="0.25">
      <c r="A10174" t="s">
        <v>11661</v>
      </c>
      <c r="B10174">
        <v>0</v>
      </c>
    </row>
    <row r="10175" spans="1:2" x14ac:dyDescent="0.25">
      <c r="A10175" t="s">
        <v>11662</v>
      </c>
      <c r="B10175">
        <v>0</v>
      </c>
    </row>
    <row r="10176" spans="1:2" x14ac:dyDescent="0.25">
      <c r="A10176" t="s">
        <v>11663</v>
      </c>
      <c r="B10176">
        <v>0</v>
      </c>
    </row>
    <row r="10177" spans="1:2" x14ac:dyDescent="0.25">
      <c r="A10177" t="s">
        <v>11664</v>
      </c>
      <c r="B10177">
        <v>0</v>
      </c>
    </row>
    <row r="10178" spans="1:2" x14ac:dyDescent="0.25">
      <c r="A10178" t="s">
        <v>11665</v>
      </c>
      <c r="B10178">
        <v>0</v>
      </c>
    </row>
    <row r="10179" spans="1:2" x14ac:dyDescent="0.25">
      <c r="A10179" t="s">
        <v>11666</v>
      </c>
      <c r="B10179">
        <v>0</v>
      </c>
    </row>
    <row r="10180" spans="1:2" x14ac:dyDescent="0.25">
      <c r="A10180" t="s">
        <v>11667</v>
      </c>
      <c r="B10180">
        <v>0</v>
      </c>
    </row>
    <row r="10181" spans="1:2" x14ac:dyDescent="0.25">
      <c r="A10181" t="s">
        <v>11668</v>
      </c>
      <c r="B10181">
        <v>0</v>
      </c>
    </row>
    <row r="10182" spans="1:2" x14ac:dyDescent="0.25">
      <c r="A10182" t="s">
        <v>11669</v>
      </c>
      <c r="B10182">
        <v>0</v>
      </c>
    </row>
    <row r="10183" spans="1:2" x14ac:dyDescent="0.25">
      <c r="A10183" t="s">
        <v>11670</v>
      </c>
      <c r="B10183">
        <v>0</v>
      </c>
    </row>
    <row r="10184" spans="1:2" x14ac:dyDescent="0.25">
      <c r="A10184" t="s">
        <v>11671</v>
      </c>
      <c r="B10184">
        <v>0</v>
      </c>
    </row>
    <row r="10185" spans="1:2" x14ac:dyDescent="0.25">
      <c r="A10185" t="s">
        <v>11672</v>
      </c>
      <c r="B10185">
        <v>0</v>
      </c>
    </row>
    <row r="10186" spans="1:2" x14ac:dyDescent="0.25">
      <c r="A10186" t="s">
        <v>11673</v>
      </c>
      <c r="B10186">
        <v>0</v>
      </c>
    </row>
    <row r="10187" spans="1:2" x14ac:dyDescent="0.25">
      <c r="A10187" t="s">
        <v>11674</v>
      </c>
      <c r="B10187">
        <v>0</v>
      </c>
    </row>
    <row r="10188" spans="1:2" x14ac:dyDescent="0.25">
      <c r="A10188" t="s">
        <v>11675</v>
      </c>
      <c r="B10188">
        <v>0</v>
      </c>
    </row>
    <row r="10189" spans="1:2" x14ac:dyDescent="0.25">
      <c r="A10189" t="s">
        <v>11676</v>
      </c>
      <c r="B10189">
        <v>0</v>
      </c>
    </row>
    <row r="10190" spans="1:2" x14ac:dyDescent="0.25">
      <c r="A10190" t="s">
        <v>11677</v>
      </c>
      <c r="B10190">
        <v>0</v>
      </c>
    </row>
    <row r="10191" spans="1:2" x14ac:dyDescent="0.25">
      <c r="A10191" t="s">
        <v>11678</v>
      </c>
      <c r="B10191">
        <v>0</v>
      </c>
    </row>
    <row r="10192" spans="1:2" x14ac:dyDescent="0.25">
      <c r="A10192" t="s">
        <v>11679</v>
      </c>
      <c r="B10192">
        <v>0</v>
      </c>
    </row>
    <row r="10193" spans="1:2" x14ac:dyDescent="0.25">
      <c r="A10193" t="s">
        <v>11680</v>
      </c>
      <c r="B10193">
        <v>15</v>
      </c>
    </row>
    <row r="10194" spans="1:2" x14ac:dyDescent="0.25">
      <c r="A10194" t="s">
        <v>11681</v>
      </c>
      <c r="B10194">
        <v>16</v>
      </c>
    </row>
    <row r="10195" spans="1:2" x14ac:dyDescent="0.25">
      <c r="A10195" t="s">
        <v>11682</v>
      </c>
      <c r="B10195">
        <v>17</v>
      </c>
    </row>
    <row r="10196" spans="1:2" x14ac:dyDescent="0.25">
      <c r="A10196" t="s">
        <v>11683</v>
      </c>
      <c r="B10196">
        <v>19</v>
      </c>
    </row>
    <row r="10197" spans="1:2" x14ac:dyDescent="0.25">
      <c r="A10197" t="s">
        <v>11684</v>
      </c>
      <c r="B10197">
        <v>8</v>
      </c>
    </row>
    <row r="10198" spans="1:2" x14ac:dyDescent="0.25">
      <c r="A10198" t="s">
        <v>11685</v>
      </c>
      <c r="B10198">
        <v>75</v>
      </c>
    </row>
    <row r="10199" spans="1:2" x14ac:dyDescent="0.25">
      <c r="A10199" t="s">
        <v>11686</v>
      </c>
      <c r="B10199">
        <v>4</v>
      </c>
    </row>
    <row r="10200" spans="1:2" x14ac:dyDescent="0.25">
      <c r="A10200" t="s">
        <v>11687</v>
      </c>
      <c r="B10200">
        <v>0</v>
      </c>
    </row>
    <row r="10201" spans="1:2" x14ac:dyDescent="0.25">
      <c r="A10201" t="s">
        <v>11688</v>
      </c>
      <c r="B10201">
        <v>0</v>
      </c>
    </row>
    <row r="10202" spans="1:2" x14ac:dyDescent="0.25">
      <c r="A10202" t="s">
        <v>11689</v>
      </c>
      <c r="B10202">
        <v>79</v>
      </c>
    </row>
    <row r="10203" spans="1:2" x14ac:dyDescent="0.25">
      <c r="A10203" t="s">
        <v>11690</v>
      </c>
      <c r="B10203">
        <v>43</v>
      </c>
    </row>
    <row r="10204" spans="1:2" x14ac:dyDescent="0.25">
      <c r="A10204" t="s">
        <v>11691</v>
      </c>
      <c r="B10204">
        <v>75</v>
      </c>
    </row>
    <row r="10205" spans="1:2" x14ac:dyDescent="0.25">
      <c r="A10205" t="s">
        <v>11692</v>
      </c>
      <c r="B10205">
        <v>59</v>
      </c>
    </row>
    <row r="10206" spans="1:2" x14ac:dyDescent="0.25">
      <c r="A10206" t="s">
        <v>11693</v>
      </c>
      <c r="B10206">
        <v>1087</v>
      </c>
    </row>
    <row r="10207" spans="1:2" x14ac:dyDescent="0.25">
      <c r="A10207" t="s">
        <v>11694</v>
      </c>
      <c r="B10207">
        <v>1218</v>
      </c>
    </row>
    <row r="10208" spans="1:2" x14ac:dyDescent="0.25">
      <c r="A10208" t="s">
        <v>11695</v>
      </c>
      <c r="B10208">
        <v>441</v>
      </c>
    </row>
    <row r="10209" spans="1:2" x14ac:dyDescent="0.25">
      <c r="A10209" t="s">
        <v>11696</v>
      </c>
      <c r="B10209">
        <v>273</v>
      </c>
    </row>
    <row r="10210" spans="1:2" x14ac:dyDescent="0.25">
      <c r="A10210" t="s">
        <v>11697</v>
      </c>
      <c r="B10210">
        <v>119</v>
      </c>
    </row>
    <row r="10211" spans="1:2" x14ac:dyDescent="0.25">
      <c r="A10211" t="s">
        <v>11698</v>
      </c>
      <c r="B10211">
        <v>1397</v>
      </c>
    </row>
    <row r="10212" spans="1:2" x14ac:dyDescent="0.25">
      <c r="A10212" t="s">
        <v>11699</v>
      </c>
      <c r="B10212">
        <v>63</v>
      </c>
    </row>
    <row r="10213" spans="1:2" x14ac:dyDescent="0.25">
      <c r="A10213" t="s">
        <v>11700</v>
      </c>
      <c r="B10213">
        <v>34</v>
      </c>
    </row>
    <row r="10214" spans="1:2" x14ac:dyDescent="0.25">
      <c r="A10214" t="s">
        <v>11701</v>
      </c>
      <c r="B10214">
        <v>29</v>
      </c>
    </row>
    <row r="10215" spans="1:2" x14ac:dyDescent="0.25">
      <c r="A10215" t="s">
        <v>11702</v>
      </c>
      <c r="B10215">
        <v>0</v>
      </c>
    </row>
    <row r="10216" spans="1:2" x14ac:dyDescent="0.25">
      <c r="A10216" t="s">
        <v>11703</v>
      </c>
      <c r="B10216">
        <v>63</v>
      </c>
    </row>
    <row r="10217" spans="1:2" x14ac:dyDescent="0.25">
      <c r="A10217" t="s">
        <v>11704</v>
      </c>
      <c r="B10217">
        <v>15268</v>
      </c>
    </row>
    <row r="10218" spans="1:2" x14ac:dyDescent="0.25">
      <c r="A10218" t="s">
        <v>11705</v>
      </c>
      <c r="B10218">
        <v>83</v>
      </c>
    </row>
    <row r="10219" spans="1:2" x14ac:dyDescent="0.25">
      <c r="A10219" t="s">
        <v>11706</v>
      </c>
      <c r="B10219">
        <v>9</v>
      </c>
    </row>
    <row r="10220" spans="1:2" x14ac:dyDescent="0.25">
      <c r="A10220" t="s">
        <v>11707</v>
      </c>
      <c r="B10220">
        <v>51</v>
      </c>
    </row>
    <row r="10221" spans="1:2" x14ac:dyDescent="0.25">
      <c r="A10221" t="s">
        <v>11708</v>
      </c>
      <c r="B10221">
        <v>53</v>
      </c>
    </row>
    <row r="10222" spans="1:2" x14ac:dyDescent="0.25">
      <c r="A10222" t="s">
        <v>11709</v>
      </c>
      <c r="B10222">
        <v>37</v>
      </c>
    </row>
    <row r="10223" spans="1:2" x14ac:dyDescent="0.25">
      <c r="A10223" t="s">
        <v>11710</v>
      </c>
      <c r="B10223">
        <v>29</v>
      </c>
    </row>
    <row r="10224" spans="1:2" x14ac:dyDescent="0.25">
      <c r="A10224" t="s">
        <v>11711</v>
      </c>
      <c r="B10224">
        <v>217</v>
      </c>
    </row>
    <row r="10225" spans="1:2" x14ac:dyDescent="0.25">
      <c r="A10225" t="s">
        <v>11712</v>
      </c>
      <c r="B10225">
        <v>0</v>
      </c>
    </row>
    <row r="10226" spans="1:2" x14ac:dyDescent="0.25">
      <c r="A10226" t="s">
        <v>11713</v>
      </c>
      <c r="B10226">
        <v>1359</v>
      </c>
    </row>
    <row r="10227" spans="1:2" x14ac:dyDescent="0.25">
      <c r="A10227" t="s">
        <v>11714</v>
      </c>
      <c r="B10227">
        <v>1107</v>
      </c>
    </row>
    <row r="10228" spans="1:2" x14ac:dyDescent="0.25">
      <c r="A10228" t="s">
        <v>11715</v>
      </c>
      <c r="B10228">
        <v>23</v>
      </c>
    </row>
    <row r="10229" spans="1:2" x14ac:dyDescent="0.25">
      <c r="A10229" t="s">
        <v>11716</v>
      </c>
      <c r="B10229">
        <v>17</v>
      </c>
    </row>
    <row r="10230" spans="1:2" x14ac:dyDescent="0.25">
      <c r="A10230" t="s">
        <v>11717</v>
      </c>
      <c r="B10230">
        <v>17</v>
      </c>
    </row>
    <row r="10231" spans="1:2" x14ac:dyDescent="0.25">
      <c r="A10231" t="s">
        <v>11718</v>
      </c>
      <c r="B10231">
        <v>152</v>
      </c>
    </row>
    <row r="10232" spans="1:2" x14ac:dyDescent="0.25">
      <c r="A10232" t="s">
        <v>11719</v>
      </c>
      <c r="B10232">
        <v>45</v>
      </c>
    </row>
    <row r="10233" spans="1:2" x14ac:dyDescent="0.25">
      <c r="A10233" t="s">
        <v>11720</v>
      </c>
      <c r="B10233">
        <v>39</v>
      </c>
    </row>
    <row r="10234" spans="1:2" x14ac:dyDescent="0.25">
      <c r="A10234" t="s">
        <v>11721</v>
      </c>
      <c r="B10234">
        <v>30</v>
      </c>
    </row>
    <row r="10235" spans="1:2" x14ac:dyDescent="0.25">
      <c r="A10235" t="s">
        <v>11722</v>
      </c>
      <c r="B10235">
        <v>25</v>
      </c>
    </row>
    <row r="10236" spans="1:2" x14ac:dyDescent="0.25">
      <c r="A10236" t="s">
        <v>11723</v>
      </c>
      <c r="B10236">
        <v>10</v>
      </c>
    </row>
    <row r="10237" spans="1:2" x14ac:dyDescent="0.25">
      <c r="A10237" t="s">
        <v>11724</v>
      </c>
      <c r="B10237">
        <v>26</v>
      </c>
    </row>
    <row r="10238" spans="1:2" x14ac:dyDescent="0.25">
      <c r="A10238" t="s">
        <v>11725</v>
      </c>
      <c r="B10238">
        <v>1235</v>
      </c>
    </row>
    <row r="10239" spans="1:2" x14ac:dyDescent="0.25">
      <c r="A10239" t="s">
        <v>11726</v>
      </c>
      <c r="B10239">
        <v>46</v>
      </c>
    </row>
    <row r="10240" spans="1:2" x14ac:dyDescent="0.25">
      <c r="A10240" t="s">
        <v>11727</v>
      </c>
      <c r="B10240">
        <v>3</v>
      </c>
    </row>
    <row r="10241" spans="1:2" x14ac:dyDescent="0.25">
      <c r="A10241" t="s">
        <v>11728</v>
      </c>
      <c r="B10241">
        <v>60</v>
      </c>
    </row>
    <row r="10242" spans="1:2" x14ac:dyDescent="0.25">
      <c r="A10242" t="s">
        <v>11729</v>
      </c>
      <c r="B10242">
        <v>34</v>
      </c>
    </row>
    <row r="10243" spans="1:2" x14ac:dyDescent="0.25">
      <c r="A10243" t="s">
        <v>11730</v>
      </c>
      <c r="B10243">
        <v>0</v>
      </c>
    </row>
    <row r="10244" spans="1:2" x14ac:dyDescent="0.25">
      <c r="A10244" t="s">
        <v>11731</v>
      </c>
      <c r="B10244">
        <v>0</v>
      </c>
    </row>
    <row r="10245" spans="1:2" x14ac:dyDescent="0.25">
      <c r="A10245" t="s">
        <v>11732</v>
      </c>
      <c r="B10245">
        <v>143</v>
      </c>
    </row>
    <row r="10246" spans="1:2" x14ac:dyDescent="0.25">
      <c r="A10246" t="s">
        <v>11733</v>
      </c>
      <c r="B10246">
        <v>7</v>
      </c>
    </row>
    <row r="10247" spans="1:2" x14ac:dyDescent="0.25">
      <c r="A10247" t="s">
        <v>11734</v>
      </c>
      <c r="B10247">
        <v>25</v>
      </c>
    </row>
    <row r="10248" spans="1:2" x14ac:dyDescent="0.25">
      <c r="A10248" t="s">
        <v>11735</v>
      </c>
      <c r="B10248">
        <v>17</v>
      </c>
    </row>
    <row r="10249" spans="1:2" x14ac:dyDescent="0.25">
      <c r="A10249" t="s">
        <v>11736</v>
      </c>
      <c r="B10249">
        <v>40</v>
      </c>
    </row>
    <row r="10250" spans="1:2" x14ac:dyDescent="0.25">
      <c r="A10250" t="s">
        <v>11737</v>
      </c>
      <c r="B10250">
        <v>1</v>
      </c>
    </row>
    <row r="10251" spans="1:2" x14ac:dyDescent="0.25">
      <c r="A10251" t="s">
        <v>11738</v>
      </c>
      <c r="B10251">
        <v>566</v>
      </c>
    </row>
    <row r="10252" spans="1:2" x14ac:dyDescent="0.25">
      <c r="A10252" t="s">
        <v>11739</v>
      </c>
      <c r="B10252">
        <v>32</v>
      </c>
    </row>
    <row r="10253" spans="1:2" x14ac:dyDescent="0.25">
      <c r="A10253" t="s">
        <v>11740</v>
      </c>
      <c r="B10253">
        <v>89</v>
      </c>
    </row>
    <row r="10254" spans="1:2" x14ac:dyDescent="0.25">
      <c r="A10254" t="s">
        <v>11741</v>
      </c>
      <c r="B10254">
        <v>89</v>
      </c>
    </row>
    <row r="10255" spans="1:2" x14ac:dyDescent="0.25">
      <c r="A10255" t="s">
        <v>11742</v>
      </c>
      <c r="B10255">
        <v>9</v>
      </c>
    </row>
    <row r="10256" spans="1:2" x14ac:dyDescent="0.25">
      <c r="A10256" t="s">
        <v>11743</v>
      </c>
      <c r="B10256">
        <v>0</v>
      </c>
    </row>
    <row r="10257" spans="1:2" x14ac:dyDescent="0.25">
      <c r="A10257" t="s">
        <v>11744</v>
      </c>
      <c r="B10257">
        <v>4</v>
      </c>
    </row>
    <row r="10258" spans="1:2" x14ac:dyDescent="0.25">
      <c r="A10258" t="s">
        <v>11745</v>
      </c>
      <c r="B10258">
        <v>41</v>
      </c>
    </row>
    <row r="10259" spans="1:2" x14ac:dyDescent="0.25">
      <c r="A10259" t="s">
        <v>11746</v>
      </c>
      <c r="B10259">
        <v>11</v>
      </c>
    </row>
    <row r="10260" spans="1:2" x14ac:dyDescent="0.25">
      <c r="A10260" t="s">
        <v>11747</v>
      </c>
      <c r="B10260">
        <v>2</v>
      </c>
    </row>
    <row r="10261" spans="1:2" x14ac:dyDescent="0.25">
      <c r="A10261" t="s">
        <v>11748</v>
      </c>
      <c r="B10261">
        <v>0</v>
      </c>
    </row>
    <row r="10262" spans="1:2" x14ac:dyDescent="0.25">
      <c r="A10262" t="s">
        <v>11749</v>
      </c>
      <c r="B10262">
        <v>0</v>
      </c>
    </row>
    <row r="10263" spans="1:2" x14ac:dyDescent="0.25">
      <c r="A10263" t="s">
        <v>11750</v>
      </c>
      <c r="B10263">
        <v>0</v>
      </c>
    </row>
    <row r="10264" spans="1:2" x14ac:dyDescent="0.25">
      <c r="A10264" t="s">
        <v>11751</v>
      </c>
      <c r="B10264">
        <v>0</v>
      </c>
    </row>
    <row r="10265" spans="1:2" x14ac:dyDescent="0.25">
      <c r="A10265" t="s">
        <v>11752</v>
      </c>
      <c r="B10265">
        <v>17</v>
      </c>
    </row>
    <row r="10266" spans="1:2" x14ac:dyDescent="0.25">
      <c r="A10266" t="s">
        <v>11753</v>
      </c>
      <c r="B10266">
        <v>0</v>
      </c>
    </row>
    <row r="10267" spans="1:2" x14ac:dyDescent="0.25">
      <c r="A10267" t="s">
        <v>11754</v>
      </c>
      <c r="B10267">
        <v>0</v>
      </c>
    </row>
    <row r="10268" spans="1:2" x14ac:dyDescent="0.25">
      <c r="A10268" t="s">
        <v>11755</v>
      </c>
      <c r="B10268">
        <v>0</v>
      </c>
    </row>
    <row r="10269" spans="1:2" x14ac:dyDescent="0.25">
      <c r="A10269" t="s">
        <v>11756</v>
      </c>
      <c r="B10269">
        <v>0</v>
      </c>
    </row>
    <row r="10270" spans="1:2" x14ac:dyDescent="0.25">
      <c r="A10270" t="s">
        <v>11757</v>
      </c>
      <c r="B10270">
        <v>0</v>
      </c>
    </row>
    <row r="10271" spans="1:2" x14ac:dyDescent="0.25">
      <c r="A10271" t="s">
        <v>11758</v>
      </c>
      <c r="B10271">
        <v>2</v>
      </c>
    </row>
    <row r="10272" spans="1:2" x14ac:dyDescent="0.25">
      <c r="A10272" t="s">
        <v>11759</v>
      </c>
      <c r="B10272">
        <v>3</v>
      </c>
    </row>
    <row r="10273" spans="1:2" x14ac:dyDescent="0.25">
      <c r="A10273" t="s">
        <v>11760</v>
      </c>
      <c r="B10273">
        <v>89</v>
      </c>
    </row>
    <row r="10274" spans="1:2" x14ac:dyDescent="0.25">
      <c r="A10274" t="s">
        <v>11761</v>
      </c>
      <c r="B10274">
        <v>121</v>
      </c>
    </row>
    <row r="10275" spans="1:2" x14ac:dyDescent="0.25">
      <c r="A10275" t="s">
        <v>11762</v>
      </c>
      <c r="B10275">
        <v>109</v>
      </c>
    </row>
    <row r="10276" spans="1:2" x14ac:dyDescent="0.25">
      <c r="A10276" t="s">
        <v>11763</v>
      </c>
      <c r="B10276">
        <v>0</v>
      </c>
    </row>
    <row r="10277" spans="1:2" x14ac:dyDescent="0.25">
      <c r="A10277" t="s">
        <v>11764</v>
      </c>
      <c r="B10277">
        <v>12</v>
      </c>
    </row>
    <row r="10278" spans="1:2" x14ac:dyDescent="0.25">
      <c r="A10278" t="s">
        <v>11765</v>
      </c>
      <c r="B10278">
        <v>121</v>
      </c>
    </row>
    <row r="10279" spans="1:2" x14ac:dyDescent="0.25">
      <c r="A10279" t="s">
        <v>11766</v>
      </c>
      <c r="B10279">
        <v>121</v>
      </c>
    </row>
    <row r="10280" spans="1:2" x14ac:dyDescent="0.25">
      <c r="A10280" t="s">
        <v>11767</v>
      </c>
      <c r="B10280">
        <v>0</v>
      </c>
    </row>
    <row r="10281" spans="1:2" x14ac:dyDescent="0.25">
      <c r="A10281" t="s">
        <v>11768</v>
      </c>
      <c r="B10281">
        <v>121</v>
      </c>
    </row>
    <row r="10282" spans="1:2" x14ac:dyDescent="0.25">
      <c r="A10282" t="s">
        <v>11769</v>
      </c>
      <c r="B10282">
        <v>271</v>
      </c>
    </row>
    <row r="10283" spans="1:2" x14ac:dyDescent="0.25">
      <c r="A10283" t="s">
        <v>11770</v>
      </c>
      <c r="B10283">
        <v>271</v>
      </c>
    </row>
    <row r="10284" spans="1:2" x14ac:dyDescent="0.25">
      <c r="A10284" t="s">
        <v>11771</v>
      </c>
      <c r="B10284">
        <v>321</v>
      </c>
    </row>
    <row r="10285" spans="1:2" x14ac:dyDescent="0.25">
      <c r="A10285" t="s">
        <v>11772</v>
      </c>
      <c r="B10285">
        <v>268</v>
      </c>
    </row>
    <row r="10286" spans="1:2" x14ac:dyDescent="0.25">
      <c r="A10286" t="s">
        <v>11773</v>
      </c>
      <c r="B10286">
        <v>321</v>
      </c>
    </row>
    <row r="10287" spans="1:2" x14ac:dyDescent="0.25">
      <c r="A10287" t="s">
        <v>11774</v>
      </c>
      <c r="B10287">
        <v>7844</v>
      </c>
    </row>
    <row r="10288" spans="1:2" x14ac:dyDescent="0.25">
      <c r="A10288" t="s">
        <v>11775</v>
      </c>
      <c r="B10288">
        <v>754</v>
      </c>
    </row>
    <row r="10289" spans="1:2" x14ac:dyDescent="0.25">
      <c r="A10289" t="s">
        <v>11776</v>
      </c>
      <c r="B10289">
        <v>7191</v>
      </c>
    </row>
    <row r="10290" spans="1:2" x14ac:dyDescent="0.25">
      <c r="A10290" t="s">
        <v>11777</v>
      </c>
      <c r="B10290">
        <v>5</v>
      </c>
    </row>
    <row r="10291" spans="1:2" x14ac:dyDescent="0.25">
      <c r="A10291" t="s">
        <v>11778</v>
      </c>
      <c r="B10291">
        <v>264</v>
      </c>
    </row>
    <row r="10292" spans="1:2" x14ac:dyDescent="0.25">
      <c r="A10292" t="s">
        <v>11779</v>
      </c>
      <c r="B10292">
        <v>7</v>
      </c>
    </row>
    <row r="10293" spans="1:2" x14ac:dyDescent="0.25">
      <c r="A10293" t="s">
        <v>11780</v>
      </c>
      <c r="B10293">
        <v>35</v>
      </c>
    </row>
    <row r="10294" spans="1:2" x14ac:dyDescent="0.25">
      <c r="A10294" t="s">
        <v>11781</v>
      </c>
      <c r="B10294">
        <v>719</v>
      </c>
    </row>
    <row r="10295" spans="1:2" x14ac:dyDescent="0.25">
      <c r="A10295" t="s">
        <v>11782</v>
      </c>
      <c r="B10295">
        <v>1222</v>
      </c>
    </row>
    <row r="10296" spans="1:2" x14ac:dyDescent="0.25">
      <c r="A10296" t="s">
        <v>11783</v>
      </c>
      <c r="B10296">
        <v>42</v>
      </c>
    </row>
    <row r="10297" spans="1:2" x14ac:dyDescent="0.25">
      <c r="A10297" t="s">
        <v>11784</v>
      </c>
      <c r="B10297">
        <v>3887</v>
      </c>
    </row>
    <row r="10298" spans="1:2" x14ac:dyDescent="0.25">
      <c r="A10298" t="s">
        <v>11785</v>
      </c>
      <c r="B10298">
        <v>165</v>
      </c>
    </row>
    <row r="10299" spans="1:2" x14ac:dyDescent="0.25">
      <c r="A10299" t="s">
        <v>11786</v>
      </c>
      <c r="B10299">
        <v>78</v>
      </c>
    </row>
    <row r="10300" spans="1:2" x14ac:dyDescent="0.25">
      <c r="A10300" t="s">
        <v>11787</v>
      </c>
      <c r="B10300">
        <v>132</v>
      </c>
    </row>
    <row r="10301" spans="1:2" x14ac:dyDescent="0.25">
      <c r="A10301" t="s">
        <v>11788</v>
      </c>
      <c r="B10301">
        <v>0</v>
      </c>
    </row>
    <row r="10302" spans="1:2" x14ac:dyDescent="0.25">
      <c r="A10302" t="s">
        <v>11789</v>
      </c>
      <c r="B10302">
        <v>50</v>
      </c>
    </row>
    <row r="10303" spans="1:2" x14ac:dyDescent="0.25">
      <c r="A10303" t="s">
        <v>11790</v>
      </c>
      <c r="B10303">
        <v>0</v>
      </c>
    </row>
    <row r="10304" spans="1:2" x14ac:dyDescent="0.25">
      <c r="A10304" t="s">
        <v>11791</v>
      </c>
      <c r="B10304">
        <v>280</v>
      </c>
    </row>
    <row r="10305" spans="1:2" x14ac:dyDescent="0.25">
      <c r="A10305" t="s">
        <v>11792</v>
      </c>
      <c r="B10305">
        <v>1</v>
      </c>
    </row>
    <row r="10306" spans="1:2" x14ac:dyDescent="0.25">
      <c r="A10306" t="s">
        <v>11793</v>
      </c>
      <c r="B10306">
        <v>606</v>
      </c>
    </row>
    <row r="10307" spans="1:2" x14ac:dyDescent="0.25">
      <c r="A10307" t="s">
        <v>11794</v>
      </c>
      <c r="B10307">
        <v>351</v>
      </c>
    </row>
    <row r="10308" spans="1:2" x14ac:dyDescent="0.25">
      <c r="A10308" t="s">
        <v>11795</v>
      </c>
      <c r="B10308">
        <v>7844</v>
      </c>
    </row>
    <row r="10309" spans="1:2" x14ac:dyDescent="0.25">
      <c r="A10309" t="s">
        <v>11796</v>
      </c>
      <c r="B10309">
        <v>56</v>
      </c>
    </row>
    <row r="10310" spans="1:2" x14ac:dyDescent="0.25">
      <c r="A10310" t="s">
        <v>11797</v>
      </c>
      <c r="B10310">
        <v>23</v>
      </c>
    </row>
    <row r="10311" spans="1:2" x14ac:dyDescent="0.25">
      <c r="A10311" t="s">
        <v>11798</v>
      </c>
      <c r="B10311">
        <v>983</v>
      </c>
    </row>
    <row r="10312" spans="1:2" x14ac:dyDescent="0.25">
      <c r="A10312" t="s">
        <v>11799</v>
      </c>
      <c r="B10312">
        <v>10</v>
      </c>
    </row>
    <row r="10313" spans="1:2" x14ac:dyDescent="0.25">
      <c r="A10313" t="s">
        <v>11800</v>
      </c>
      <c r="B10313">
        <v>969</v>
      </c>
    </row>
    <row r="10314" spans="1:2" x14ac:dyDescent="0.25">
      <c r="A10314" t="s">
        <v>11801</v>
      </c>
      <c r="B10314">
        <v>4</v>
      </c>
    </row>
    <row r="10315" spans="1:2" x14ac:dyDescent="0.25">
      <c r="A10315" t="s">
        <v>11802</v>
      </c>
      <c r="B10315">
        <v>983</v>
      </c>
    </row>
    <row r="10316" spans="1:2" x14ac:dyDescent="0.25">
      <c r="A10316" t="s">
        <v>11803</v>
      </c>
      <c r="B10316">
        <v>940</v>
      </c>
    </row>
    <row r="10317" spans="1:2" x14ac:dyDescent="0.25">
      <c r="A10317" t="s">
        <v>11804</v>
      </c>
      <c r="B10317">
        <v>375</v>
      </c>
    </row>
    <row r="10318" spans="1:2" x14ac:dyDescent="0.25">
      <c r="A10318" t="s">
        <v>11805</v>
      </c>
      <c r="B10318">
        <v>234</v>
      </c>
    </row>
    <row r="10319" spans="1:2" x14ac:dyDescent="0.25">
      <c r="A10319" t="s">
        <v>11806</v>
      </c>
      <c r="B10319">
        <v>0</v>
      </c>
    </row>
    <row r="10320" spans="1:2" x14ac:dyDescent="0.25">
      <c r="A10320" t="s">
        <v>11807</v>
      </c>
      <c r="B10320">
        <v>983</v>
      </c>
    </row>
    <row r="10321" spans="1:2" x14ac:dyDescent="0.25">
      <c r="A10321" t="s">
        <v>11808</v>
      </c>
      <c r="B10321">
        <v>0</v>
      </c>
    </row>
    <row r="10322" spans="1:2" x14ac:dyDescent="0.25">
      <c r="A10322" t="s">
        <v>11809</v>
      </c>
      <c r="B10322">
        <v>13</v>
      </c>
    </row>
    <row r="10323" spans="1:2" x14ac:dyDescent="0.25">
      <c r="A10323" t="s">
        <v>11810</v>
      </c>
      <c r="B10323">
        <v>5</v>
      </c>
    </row>
    <row r="10324" spans="1:2" x14ac:dyDescent="0.25">
      <c r="A10324" t="s">
        <v>11811</v>
      </c>
      <c r="B10324">
        <v>754</v>
      </c>
    </row>
    <row r="10325" spans="1:2" x14ac:dyDescent="0.25">
      <c r="A10325" t="s">
        <v>11812</v>
      </c>
      <c r="B10325">
        <v>20</v>
      </c>
    </row>
    <row r="10326" spans="1:2" x14ac:dyDescent="0.25">
      <c r="A10326" t="s">
        <v>11813</v>
      </c>
      <c r="B10326">
        <v>5</v>
      </c>
    </row>
    <row r="10327" spans="1:2" x14ac:dyDescent="0.25">
      <c r="A10327" t="s">
        <v>11814</v>
      </c>
      <c r="B10327">
        <v>7</v>
      </c>
    </row>
    <row r="10328" spans="1:2" x14ac:dyDescent="0.25">
      <c r="A10328" t="s">
        <v>11815</v>
      </c>
      <c r="B10328">
        <v>6</v>
      </c>
    </row>
    <row r="10329" spans="1:2" x14ac:dyDescent="0.25">
      <c r="A10329" t="s">
        <v>11816</v>
      </c>
      <c r="B10329">
        <v>18</v>
      </c>
    </row>
    <row r="10330" spans="1:2" x14ac:dyDescent="0.25">
      <c r="A10330" t="s">
        <v>11817</v>
      </c>
      <c r="B10330">
        <v>453</v>
      </c>
    </row>
    <row r="10331" spans="1:2" x14ac:dyDescent="0.25">
      <c r="A10331" t="s">
        <v>11818</v>
      </c>
      <c r="B10331">
        <v>19</v>
      </c>
    </row>
    <row r="10332" spans="1:2" x14ac:dyDescent="0.25">
      <c r="A10332" t="s">
        <v>11819</v>
      </c>
      <c r="B10332">
        <v>373</v>
      </c>
    </row>
    <row r="10333" spans="1:2" x14ac:dyDescent="0.25">
      <c r="A10333" t="s">
        <v>11820</v>
      </c>
      <c r="B10333">
        <v>459</v>
      </c>
    </row>
    <row r="10334" spans="1:2" x14ac:dyDescent="0.25">
      <c r="A10334" t="s">
        <v>11821</v>
      </c>
      <c r="B10334">
        <v>84</v>
      </c>
    </row>
    <row r="10335" spans="1:2" x14ac:dyDescent="0.25">
      <c r="A10335" t="s">
        <v>11822</v>
      </c>
      <c r="B10335">
        <v>49</v>
      </c>
    </row>
    <row r="10336" spans="1:2" x14ac:dyDescent="0.25">
      <c r="A10336" t="s">
        <v>11823</v>
      </c>
      <c r="B10336">
        <v>85</v>
      </c>
    </row>
    <row r="10337" spans="1:2" x14ac:dyDescent="0.25">
      <c r="A10337" t="s">
        <v>11824</v>
      </c>
      <c r="B10337">
        <v>0</v>
      </c>
    </row>
    <row r="10338" spans="1:2" x14ac:dyDescent="0.25">
      <c r="A10338" t="s">
        <v>11825</v>
      </c>
      <c r="B10338">
        <v>104</v>
      </c>
    </row>
    <row r="10339" spans="1:2" x14ac:dyDescent="0.25">
      <c r="A10339" t="s">
        <v>11826</v>
      </c>
      <c r="B10339">
        <v>213</v>
      </c>
    </row>
    <row r="10340" spans="1:2" x14ac:dyDescent="0.25">
      <c r="A10340" t="s">
        <v>11827</v>
      </c>
      <c r="B10340">
        <v>142</v>
      </c>
    </row>
    <row r="10341" spans="1:2" x14ac:dyDescent="0.25">
      <c r="A10341" t="s">
        <v>11828</v>
      </c>
      <c r="B10341">
        <v>0</v>
      </c>
    </row>
    <row r="10342" spans="1:2" x14ac:dyDescent="0.25">
      <c r="A10342" t="s">
        <v>11829</v>
      </c>
      <c r="B10342">
        <v>0</v>
      </c>
    </row>
    <row r="10343" spans="1:2" x14ac:dyDescent="0.25">
      <c r="A10343" t="s">
        <v>11830</v>
      </c>
      <c r="B10343">
        <v>0</v>
      </c>
    </row>
    <row r="10344" spans="1:2" x14ac:dyDescent="0.25">
      <c r="A10344" t="s">
        <v>11831</v>
      </c>
      <c r="B10344">
        <v>218</v>
      </c>
    </row>
    <row r="10345" spans="1:2" x14ac:dyDescent="0.25">
      <c r="A10345" t="s">
        <v>11832</v>
      </c>
      <c r="B10345">
        <v>94</v>
      </c>
    </row>
    <row r="10346" spans="1:2" x14ac:dyDescent="0.25">
      <c r="A10346" t="s">
        <v>11833</v>
      </c>
      <c r="B10346">
        <v>165</v>
      </c>
    </row>
    <row r="10347" spans="1:2" x14ac:dyDescent="0.25">
      <c r="A10347" t="s">
        <v>11834</v>
      </c>
      <c r="B10347">
        <v>105</v>
      </c>
    </row>
    <row r="10348" spans="1:2" x14ac:dyDescent="0.25">
      <c r="A10348" t="s">
        <v>11835</v>
      </c>
      <c r="B10348">
        <v>0</v>
      </c>
    </row>
    <row r="10349" spans="1:2" x14ac:dyDescent="0.25">
      <c r="A10349" t="s">
        <v>11836</v>
      </c>
      <c r="B10349">
        <v>0</v>
      </c>
    </row>
    <row r="10350" spans="1:2" x14ac:dyDescent="0.25">
      <c r="A10350" t="s">
        <v>11837</v>
      </c>
      <c r="B10350">
        <v>364</v>
      </c>
    </row>
    <row r="10351" spans="1:2" x14ac:dyDescent="0.25">
      <c r="A10351" t="s">
        <v>11838</v>
      </c>
      <c r="B10351">
        <v>-999</v>
      </c>
    </row>
    <row r="10352" spans="1:2" x14ac:dyDescent="0.25">
      <c r="A10352" t="s">
        <v>11839</v>
      </c>
      <c r="B10352">
        <v>1129</v>
      </c>
    </row>
    <row r="10353" spans="1:2" x14ac:dyDescent="0.25">
      <c r="A10353" t="s">
        <v>11840</v>
      </c>
      <c r="B10353">
        <v>417</v>
      </c>
    </row>
    <row r="10354" spans="1:2" x14ac:dyDescent="0.25">
      <c r="A10354" t="s">
        <v>11841</v>
      </c>
      <c r="B10354">
        <v>66</v>
      </c>
    </row>
    <row r="10355" spans="1:2" x14ac:dyDescent="0.25">
      <c r="A10355" t="s">
        <v>11842</v>
      </c>
      <c r="B10355">
        <v>8</v>
      </c>
    </row>
    <row r="10356" spans="1:2" x14ac:dyDescent="0.25">
      <c r="A10356" t="s">
        <v>11843</v>
      </c>
      <c r="B10356">
        <v>9</v>
      </c>
    </row>
    <row r="10357" spans="1:2" x14ac:dyDescent="0.25">
      <c r="A10357" t="s">
        <v>11844</v>
      </c>
      <c r="B10357">
        <v>6</v>
      </c>
    </row>
    <row r="10358" spans="1:2" x14ac:dyDescent="0.25">
      <c r="A10358" t="s">
        <v>11845</v>
      </c>
      <c r="B10358">
        <v>7</v>
      </c>
    </row>
    <row r="10359" spans="1:2" x14ac:dyDescent="0.25">
      <c r="A10359" t="s">
        <v>11846</v>
      </c>
      <c r="B10359">
        <v>0</v>
      </c>
    </row>
    <row r="10360" spans="1:2" x14ac:dyDescent="0.25">
      <c r="A10360" t="s">
        <v>11847</v>
      </c>
      <c r="B10360">
        <v>30</v>
      </c>
    </row>
    <row r="10361" spans="1:2" x14ac:dyDescent="0.25">
      <c r="A10361" t="s">
        <v>11848</v>
      </c>
      <c r="B10361">
        <v>1</v>
      </c>
    </row>
    <row r="10362" spans="1:2" x14ac:dyDescent="0.25">
      <c r="A10362" t="s">
        <v>11849</v>
      </c>
      <c r="B10362">
        <v>1</v>
      </c>
    </row>
    <row r="10363" spans="1:2" x14ac:dyDescent="0.25">
      <c r="A10363" t="s">
        <v>11850</v>
      </c>
      <c r="B10363">
        <v>0</v>
      </c>
    </row>
    <row r="10364" spans="1:2" x14ac:dyDescent="0.25">
      <c r="A10364" t="s">
        <v>11851</v>
      </c>
      <c r="B10364">
        <v>0</v>
      </c>
    </row>
    <row r="10365" spans="1:2" x14ac:dyDescent="0.25">
      <c r="A10365" t="s">
        <v>11852</v>
      </c>
      <c r="B10365">
        <v>0</v>
      </c>
    </row>
    <row r="10366" spans="1:2" x14ac:dyDescent="0.25">
      <c r="A10366" t="s">
        <v>11853</v>
      </c>
      <c r="B10366">
        <v>2</v>
      </c>
    </row>
    <row r="10367" spans="1:2" x14ac:dyDescent="0.25">
      <c r="A10367" t="s">
        <v>11854</v>
      </c>
      <c r="B10367">
        <v>1</v>
      </c>
    </row>
    <row r="10368" spans="1:2" x14ac:dyDescent="0.25">
      <c r="A10368" t="s">
        <v>11855</v>
      </c>
      <c r="B10368">
        <v>0</v>
      </c>
    </row>
    <row r="10369" spans="1:2" x14ac:dyDescent="0.25">
      <c r="A10369" t="s">
        <v>11856</v>
      </c>
      <c r="B10369">
        <v>1</v>
      </c>
    </row>
    <row r="10370" spans="1:2" x14ac:dyDescent="0.25">
      <c r="A10370" t="s">
        <v>11857</v>
      </c>
      <c r="B10370">
        <v>1</v>
      </c>
    </row>
    <row r="10371" spans="1:2" x14ac:dyDescent="0.25">
      <c r="A10371" t="s">
        <v>11858</v>
      </c>
      <c r="B10371">
        <v>0</v>
      </c>
    </row>
    <row r="10372" spans="1:2" x14ac:dyDescent="0.25">
      <c r="A10372" t="s">
        <v>11859</v>
      </c>
      <c r="B10372">
        <v>3</v>
      </c>
    </row>
    <row r="10373" spans="1:2" x14ac:dyDescent="0.25">
      <c r="A10373" t="s">
        <v>11860</v>
      </c>
      <c r="B10373">
        <v>5</v>
      </c>
    </row>
    <row r="10374" spans="1:2" x14ac:dyDescent="0.25">
      <c r="A10374" t="s">
        <v>11861</v>
      </c>
      <c r="B10374">
        <v>7</v>
      </c>
    </row>
    <row r="10375" spans="1:2" x14ac:dyDescent="0.25">
      <c r="A10375" t="s">
        <v>11862</v>
      </c>
      <c r="B10375">
        <v>7</v>
      </c>
    </row>
    <row r="10376" spans="1:2" x14ac:dyDescent="0.25">
      <c r="A10376" t="s">
        <v>11863</v>
      </c>
      <c r="B10376">
        <v>5</v>
      </c>
    </row>
    <row r="10377" spans="1:2" x14ac:dyDescent="0.25">
      <c r="A10377" t="s">
        <v>11864</v>
      </c>
      <c r="B10377">
        <v>0</v>
      </c>
    </row>
    <row r="10378" spans="1:2" x14ac:dyDescent="0.25">
      <c r="A10378" t="s">
        <v>11865</v>
      </c>
      <c r="B10378">
        <v>24</v>
      </c>
    </row>
    <row r="10379" spans="1:2" x14ac:dyDescent="0.25">
      <c r="A10379" t="s">
        <v>11866</v>
      </c>
      <c r="B10379">
        <v>0</v>
      </c>
    </row>
    <row r="10380" spans="1:2" x14ac:dyDescent="0.25">
      <c r="A10380" t="s">
        <v>11867</v>
      </c>
      <c r="B10380">
        <v>0</v>
      </c>
    </row>
    <row r="10381" spans="1:2" x14ac:dyDescent="0.25">
      <c r="A10381" t="s">
        <v>11868</v>
      </c>
      <c r="B10381">
        <v>0</v>
      </c>
    </row>
    <row r="10382" spans="1:2" x14ac:dyDescent="0.25">
      <c r="A10382" t="s">
        <v>11869</v>
      </c>
      <c r="B10382">
        <v>0</v>
      </c>
    </row>
    <row r="10383" spans="1:2" x14ac:dyDescent="0.25">
      <c r="A10383" t="s">
        <v>11870</v>
      </c>
      <c r="B10383">
        <v>0</v>
      </c>
    </row>
    <row r="10384" spans="1:2" x14ac:dyDescent="0.25">
      <c r="A10384" t="s">
        <v>11871</v>
      </c>
      <c r="B10384">
        <v>0</v>
      </c>
    </row>
    <row r="10385" spans="1:2" x14ac:dyDescent="0.25">
      <c r="A10385" t="s">
        <v>11872</v>
      </c>
      <c r="B10385">
        <v>0</v>
      </c>
    </row>
    <row r="10386" spans="1:2" x14ac:dyDescent="0.25">
      <c r="A10386" t="s">
        <v>11873</v>
      </c>
      <c r="B10386">
        <v>0</v>
      </c>
    </row>
    <row r="10387" spans="1:2" x14ac:dyDescent="0.25">
      <c r="A10387" t="s">
        <v>11874</v>
      </c>
      <c r="B10387">
        <v>0</v>
      </c>
    </row>
    <row r="10388" spans="1:2" x14ac:dyDescent="0.25">
      <c r="A10388" t="s">
        <v>11875</v>
      </c>
      <c r="B10388">
        <v>0</v>
      </c>
    </row>
    <row r="10389" spans="1:2" x14ac:dyDescent="0.25">
      <c r="A10389" t="s">
        <v>11876</v>
      </c>
      <c r="B10389">
        <v>0</v>
      </c>
    </row>
    <row r="10390" spans="1:2" x14ac:dyDescent="0.25">
      <c r="A10390" t="s">
        <v>11877</v>
      </c>
      <c r="B10390">
        <v>0</v>
      </c>
    </row>
    <row r="10391" spans="1:2" x14ac:dyDescent="0.25">
      <c r="A10391" t="s">
        <v>11878</v>
      </c>
      <c r="B10391">
        <v>0</v>
      </c>
    </row>
    <row r="10392" spans="1:2" x14ac:dyDescent="0.25">
      <c r="A10392" t="s">
        <v>11879</v>
      </c>
      <c r="B10392">
        <v>0</v>
      </c>
    </row>
    <row r="10393" spans="1:2" x14ac:dyDescent="0.25">
      <c r="A10393" t="s">
        <v>11880</v>
      </c>
      <c r="B10393">
        <v>0</v>
      </c>
    </row>
    <row r="10394" spans="1:2" x14ac:dyDescent="0.25">
      <c r="A10394" t="s">
        <v>11881</v>
      </c>
      <c r="B10394">
        <v>0</v>
      </c>
    </row>
    <row r="10395" spans="1:2" x14ac:dyDescent="0.25">
      <c r="A10395" t="s">
        <v>11882</v>
      </c>
      <c r="B10395">
        <v>0</v>
      </c>
    </row>
    <row r="10396" spans="1:2" x14ac:dyDescent="0.25">
      <c r="A10396" t="s">
        <v>11883</v>
      </c>
      <c r="B10396">
        <v>0</v>
      </c>
    </row>
    <row r="10397" spans="1:2" x14ac:dyDescent="0.25">
      <c r="A10397" t="s">
        <v>11884</v>
      </c>
      <c r="B10397">
        <v>0</v>
      </c>
    </row>
    <row r="10398" spans="1:2" x14ac:dyDescent="0.25">
      <c r="A10398" t="s">
        <v>11885</v>
      </c>
      <c r="B10398">
        <v>0</v>
      </c>
    </row>
    <row r="10399" spans="1:2" x14ac:dyDescent="0.25">
      <c r="A10399" t="s">
        <v>11886</v>
      </c>
      <c r="B10399">
        <v>0</v>
      </c>
    </row>
    <row r="10400" spans="1:2" x14ac:dyDescent="0.25">
      <c r="A10400" t="s">
        <v>11887</v>
      </c>
      <c r="B10400">
        <v>0</v>
      </c>
    </row>
    <row r="10401" spans="1:2" x14ac:dyDescent="0.25">
      <c r="A10401" t="s">
        <v>11888</v>
      </c>
      <c r="B10401">
        <v>0</v>
      </c>
    </row>
    <row r="10402" spans="1:2" x14ac:dyDescent="0.25">
      <c r="A10402" t="s">
        <v>11889</v>
      </c>
      <c r="B10402">
        <v>0</v>
      </c>
    </row>
    <row r="10403" spans="1:2" x14ac:dyDescent="0.25">
      <c r="A10403" t="s">
        <v>11890</v>
      </c>
      <c r="B10403">
        <v>0</v>
      </c>
    </row>
    <row r="10404" spans="1:2" x14ac:dyDescent="0.25">
      <c r="A10404" t="s">
        <v>11891</v>
      </c>
      <c r="B10404">
        <v>0</v>
      </c>
    </row>
    <row r="10405" spans="1:2" x14ac:dyDescent="0.25">
      <c r="A10405" t="s">
        <v>11892</v>
      </c>
      <c r="B10405">
        <v>0</v>
      </c>
    </row>
    <row r="10406" spans="1:2" x14ac:dyDescent="0.25">
      <c r="A10406" t="s">
        <v>11893</v>
      </c>
      <c r="B10406">
        <v>0</v>
      </c>
    </row>
    <row r="10407" spans="1:2" x14ac:dyDescent="0.25">
      <c r="A10407" t="s">
        <v>11894</v>
      </c>
      <c r="B10407">
        <v>0</v>
      </c>
    </row>
    <row r="10408" spans="1:2" x14ac:dyDescent="0.25">
      <c r="A10408" t="s">
        <v>11895</v>
      </c>
      <c r="B10408">
        <v>0</v>
      </c>
    </row>
    <row r="10409" spans="1:2" x14ac:dyDescent="0.25">
      <c r="A10409" t="s">
        <v>11896</v>
      </c>
      <c r="B10409">
        <v>15</v>
      </c>
    </row>
    <row r="10410" spans="1:2" x14ac:dyDescent="0.25">
      <c r="A10410" t="s">
        <v>11897</v>
      </c>
      <c r="B10410">
        <v>17</v>
      </c>
    </row>
    <row r="10411" spans="1:2" x14ac:dyDescent="0.25">
      <c r="A10411" t="s">
        <v>11898</v>
      </c>
      <c r="B10411">
        <v>14</v>
      </c>
    </row>
    <row r="10412" spans="1:2" x14ac:dyDescent="0.25">
      <c r="A10412" t="s">
        <v>11899</v>
      </c>
      <c r="B10412">
        <v>13</v>
      </c>
    </row>
    <row r="10413" spans="1:2" x14ac:dyDescent="0.25">
      <c r="A10413" t="s">
        <v>11900</v>
      </c>
      <c r="B10413">
        <v>0</v>
      </c>
    </row>
    <row r="10414" spans="1:2" x14ac:dyDescent="0.25">
      <c r="A10414" t="s">
        <v>11901</v>
      </c>
      <c r="B10414">
        <v>59</v>
      </c>
    </row>
    <row r="10415" spans="1:2" x14ac:dyDescent="0.25">
      <c r="A10415" t="s">
        <v>11902</v>
      </c>
      <c r="B10415">
        <v>5</v>
      </c>
    </row>
    <row r="10416" spans="1:2" x14ac:dyDescent="0.25">
      <c r="A10416" t="s">
        <v>11903</v>
      </c>
      <c r="B10416">
        <v>2</v>
      </c>
    </row>
    <row r="10417" spans="1:2" x14ac:dyDescent="0.25">
      <c r="A10417" t="s">
        <v>11904</v>
      </c>
      <c r="B10417">
        <v>4</v>
      </c>
    </row>
    <row r="10418" spans="1:2" x14ac:dyDescent="0.25">
      <c r="A10418" t="s">
        <v>11905</v>
      </c>
      <c r="B10418">
        <v>57</v>
      </c>
    </row>
    <row r="10419" spans="1:2" x14ac:dyDescent="0.25">
      <c r="A10419" t="s">
        <v>11906</v>
      </c>
      <c r="B10419">
        <v>64</v>
      </c>
    </row>
    <row r="10420" spans="1:2" x14ac:dyDescent="0.25">
      <c r="A10420" t="s">
        <v>11907</v>
      </c>
      <c r="B10420">
        <v>55</v>
      </c>
    </row>
    <row r="10421" spans="1:2" x14ac:dyDescent="0.25">
      <c r="A10421" t="s">
        <v>11908</v>
      </c>
      <c r="B10421">
        <v>37</v>
      </c>
    </row>
    <row r="10422" spans="1:2" x14ac:dyDescent="0.25">
      <c r="A10422" t="s">
        <v>11909</v>
      </c>
      <c r="B10422">
        <v>1606</v>
      </c>
    </row>
    <row r="10423" spans="1:2" x14ac:dyDescent="0.25">
      <c r="A10423" t="s">
        <v>11910</v>
      </c>
      <c r="B10423">
        <v>635</v>
      </c>
    </row>
    <row r="10424" spans="1:2" x14ac:dyDescent="0.25">
      <c r="A10424" t="s">
        <v>11911</v>
      </c>
      <c r="B10424">
        <v>670</v>
      </c>
    </row>
    <row r="10425" spans="1:2" x14ac:dyDescent="0.25">
      <c r="A10425" t="s">
        <v>11912</v>
      </c>
      <c r="B10425">
        <v>195</v>
      </c>
    </row>
    <row r="10426" spans="1:2" x14ac:dyDescent="0.25">
      <c r="A10426" t="s">
        <v>11913</v>
      </c>
      <c r="B10426">
        <v>140</v>
      </c>
    </row>
    <row r="10427" spans="1:2" x14ac:dyDescent="0.25">
      <c r="A10427" t="s">
        <v>11914</v>
      </c>
      <c r="B10427">
        <v>1052</v>
      </c>
    </row>
    <row r="10428" spans="1:2" x14ac:dyDescent="0.25">
      <c r="A10428" t="s">
        <v>11915</v>
      </c>
      <c r="B10428">
        <v>31</v>
      </c>
    </row>
    <row r="10429" spans="1:2" x14ac:dyDescent="0.25">
      <c r="A10429" t="s">
        <v>11916</v>
      </c>
      <c r="B10429">
        <v>29</v>
      </c>
    </row>
    <row r="10430" spans="1:2" x14ac:dyDescent="0.25">
      <c r="A10430" t="s">
        <v>11917</v>
      </c>
      <c r="B10430">
        <v>6</v>
      </c>
    </row>
    <row r="10431" spans="1:2" x14ac:dyDescent="0.25">
      <c r="A10431" t="s">
        <v>11918</v>
      </c>
      <c r="B10431">
        <v>0</v>
      </c>
    </row>
    <row r="10432" spans="1:2" x14ac:dyDescent="0.25">
      <c r="A10432" t="s">
        <v>11919</v>
      </c>
      <c r="B10432">
        <v>35</v>
      </c>
    </row>
    <row r="10433" spans="1:2" x14ac:dyDescent="0.25">
      <c r="A10433" t="s">
        <v>11920</v>
      </c>
      <c r="B10433">
        <v>27354</v>
      </c>
    </row>
    <row r="10434" spans="1:2" x14ac:dyDescent="0.25">
      <c r="A10434" t="s">
        <v>11921</v>
      </c>
      <c r="B10434">
        <v>77</v>
      </c>
    </row>
    <row r="10435" spans="1:2" x14ac:dyDescent="0.25">
      <c r="A10435" t="s">
        <v>11922</v>
      </c>
      <c r="B10435">
        <v>7</v>
      </c>
    </row>
    <row r="10436" spans="1:2" x14ac:dyDescent="0.25">
      <c r="A10436" t="s">
        <v>11923</v>
      </c>
      <c r="B10436">
        <v>60</v>
      </c>
    </row>
    <row r="10437" spans="1:2" x14ac:dyDescent="0.25">
      <c r="A10437" t="s">
        <v>11924</v>
      </c>
      <c r="B10437">
        <v>61</v>
      </c>
    </row>
    <row r="10438" spans="1:2" x14ac:dyDescent="0.25">
      <c r="A10438" t="s">
        <v>11925</v>
      </c>
      <c r="B10438">
        <v>37</v>
      </c>
    </row>
    <row r="10439" spans="1:2" x14ac:dyDescent="0.25">
      <c r="A10439" t="s">
        <v>11926</v>
      </c>
      <c r="B10439">
        <v>11</v>
      </c>
    </row>
    <row r="10440" spans="1:2" x14ac:dyDescent="0.25">
      <c r="A10440" t="s">
        <v>11927</v>
      </c>
      <c r="B10440">
        <v>203</v>
      </c>
    </row>
    <row r="10441" spans="1:2" x14ac:dyDescent="0.25">
      <c r="A10441" t="s">
        <v>11928</v>
      </c>
      <c r="B10441">
        <v>0</v>
      </c>
    </row>
    <row r="10442" spans="1:2" x14ac:dyDescent="0.25">
      <c r="A10442" t="s">
        <v>11929</v>
      </c>
      <c r="B10442">
        <v>1062</v>
      </c>
    </row>
    <row r="10443" spans="1:2" x14ac:dyDescent="0.25">
      <c r="A10443" t="s">
        <v>11930</v>
      </c>
      <c r="B10443">
        <v>553</v>
      </c>
    </row>
    <row r="10444" spans="1:2" x14ac:dyDescent="0.25">
      <c r="A10444" t="s">
        <v>11931</v>
      </c>
      <c r="B10444">
        <v>17</v>
      </c>
    </row>
    <row r="10445" spans="1:2" x14ac:dyDescent="0.25">
      <c r="A10445" t="s">
        <v>11932</v>
      </c>
      <c r="B10445">
        <v>4</v>
      </c>
    </row>
    <row r="10446" spans="1:2" x14ac:dyDescent="0.25">
      <c r="A10446" t="s">
        <v>11933</v>
      </c>
      <c r="B10446">
        <v>10</v>
      </c>
    </row>
    <row r="10447" spans="1:2" x14ac:dyDescent="0.25">
      <c r="A10447" t="s">
        <v>11934</v>
      </c>
      <c r="B10447">
        <v>154</v>
      </c>
    </row>
    <row r="10448" spans="1:2" x14ac:dyDescent="0.25">
      <c r="A10448" t="s">
        <v>11935</v>
      </c>
      <c r="B10448">
        <v>37</v>
      </c>
    </row>
    <row r="10449" spans="1:2" x14ac:dyDescent="0.25">
      <c r="A10449" t="s">
        <v>11936</v>
      </c>
      <c r="B10449">
        <v>33</v>
      </c>
    </row>
    <row r="10450" spans="1:2" x14ac:dyDescent="0.25">
      <c r="A10450" t="s">
        <v>11937</v>
      </c>
      <c r="B10450">
        <v>14</v>
      </c>
    </row>
    <row r="10451" spans="1:2" x14ac:dyDescent="0.25">
      <c r="A10451" t="s">
        <v>11938</v>
      </c>
      <c r="B10451">
        <v>10</v>
      </c>
    </row>
    <row r="10452" spans="1:2" x14ac:dyDescent="0.25">
      <c r="A10452" t="s">
        <v>11939</v>
      </c>
      <c r="B10452">
        <v>19</v>
      </c>
    </row>
    <row r="10453" spans="1:2" x14ac:dyDescent="0.25">
      <c r="A10453" t="s">
        <v>11940</v>
      </c>
      <c r="B10453">
        <v>7</v>
      </c>
    </row>
    <row r="10454" spans="1:2" x14ac:dyDescent="0.25">
      <c r="A10454" t="s">
        <v>11941</v>
      </c>
      <c r="B10454">
        <v>926</v>
      </c>
    </row>
    <row r="10455" spans="1:2" x14ac:dyDescent="0.25">
      <c r="A10455" t="s">
        <v>11942</v>
      </c>
      <c r="B10455">
        <v>40</v>
      </c>
    </row>
    <row r="10456" spans="1:2" x14ac:dyDescent="0.25">
      <c r="A10456" t="s">
        <v>11943</v>
      </c>
      <c r="B10456">
        <v>1</v>
      </c>
    </row>
    <row r="10457" spans="1:2" x14ac:dyDescent="0.25">
      <c r="A10457" t="s">
        <v>11944</v>
      </c>
      <c r="B10457">
        <v>52</v>
      </c>
    </row>
    <row r="10458" spans="1:2" x14ac:dyDescent="0.25">
      <c r="A10458" t="s">
        <v>11945</v>
      </c>
      <c r="B10458">
        <v>1</v>
      </c>
    </row>
    <row r="10459" spans="1:2" x14ac:dyDescent="0.25">
      <c r="A10459" t="s">
        <v>11946</v>
      </c>
      <c r="B10459">
        <v>0</v>
      </c>
    </row>
    <row r="10460" spans="1:2" x14ac:dyDescent="0.25">
      <c r="A10460" t="s">
        <v>11947</v>
      </c>
      <c r="B10460">
        <v>0</v>
      </c>
    </row>
    <row r="10461" spans="1:2" x14ac:dyDescent="0.25">
      <c r="A10461" t="s">
        <v>11948</v>
      </c>
      <c r="B10461">
        <v>94</v>
      </c>
    </row>
    <row r="10462" spans="1:2" x14ac:dyDescent="0.25">
      <c r="A10462" t="s">
        <v>11949</v>
      </c>
      <c r="B10462">
        <v>10</v>
      </c>
    </row>
    <row r="10463" spans="1:2" x14ac:dyDescent="0.25">
      <c r="A10463" t="s">
        <v>11950</v>
      </c>
      <c r="B10463">
        <v>7</v>
      </c>
    </row>
    <row r="10464" spans="1:2" x14ac:dyDescent="0.25">
      <c r="A10464" t="s">
        <v>11951</v>
      </c>
      <c r="B10464">
        <v>14</v>
      </c>
    </row>
    <row r="10465" spans="1:2" x14ac:dyDescent="0.25">
      <c r="A10465" t="s">
        <v>11952</v>
      </c>
      <c r="B10465">
        <v>11</v>
      </c>
    </row>
    <row r="10466" spans="1:2" x14ac:dyDescent="0.25">
      <c r="A10466" t="s">
        <v>11953</v>
      </c>
      <c r="B10466">
        <v>9</v>
      </c>
    </row>
    <row r="10467" spans="1:2" x14ac:dyDescent="0.25">
      <c r="A10467" t="s">
        <v>11954</v>
      </c>
      <c r="B10467">
        <v>136</v>
      </c>
    </row>
    <row r="10468" spans="1:2" x14ac:dyDescent="0.25">
      <c r="A10468" t="s">
        <v>11955</v>
      </c>
      <c r="B10468">
        <v>24</v>
      </c>
    </row>
    <row r="10469" spans="1:2" x14ac:dyDescent="0.25">
      <c r="A10469" t="s">
        <v>11956</v>
      </c>
      <c r="B10469">
        <v>5</v>
      </c>
    </row>
    <row r="10470" spans="1:2" x14ac:dyDescent="0.25">
      <c r="A10470" t="s">
        <v>11957</v>
      </c>
      <c r="B10470">
        <v>7</v>
      </c>
    </row>
    <row r="10471" spans="1:2" x14ac:dyDescent="0.25">
      <c r="A10471" t="s">
        <v>11958</v>
      </c>
      <c r="B10471">
        <v>12</v>
      </c>
    </row>
    <row r="10472" spans="1:2" x14ac:dyDescent="0.25">
      <c r="A10472" t="s">
        <v>11959</v>
      </c>
      <c r="B10472">
        <v>0</v>
      </c>
    </row>
    <row r="10473" spans="1:2" x14ac:dyDescent="0.25">
      <c r="A10473" t="s">
        <v>11960</v>
      </c>
      <c r="B10473">
        <v>7</v>
      </c>
    </row>
    <row r="10474" spans="1:2" x14ac:dyDescent="0.25">
      <c r="A10474" t="s">
        <v>11961</v>
      </c>
      <c r="B10474">
        <v>48</v>
      </c>
    </row>
    <row r="10475" spans="1:2" x14ac:dyDescent="0.25">
      <c r="A10475" t="s">
        <v>11962</v>
      </c>
      <c r="B10475">
        <v>5</v>
      </c>
    </row>
    <row r="10476" spans="1:2" x14ac:dyDescent="0.25">
      <c r="A10476" t="s">
        <v>11963</v>
      </c>
      <c r="B10476">
        <v>16</v>
      </c>
    </row>
    <row r="10477" spans="1:2" x14ac:dyDescent="0.25">
      <c r="A10477" t="s">
        <v>11964</v>
      </c>
      <c r="B10477">
        <v>0</v>
      </c>
    </row>
    <row r="10478" spans="1:2" x14ac:dyDescent="0.25">
      <c r="A10478" t="s">
        <v>11965</v>
      </c>
      <c r="B10478">
        <v>0</v>
      </c>
    </row>
    <row r="10479" spans="1:2" x14ac:dyDescent="0.25">
      <c r="A10479" t="s">
        <v>11966</v>
      </c>
      <c r="B10479">
        <v>0</v>
      </c>
    </row>
    <row r="10480" spans="1:2" x14ac:dyDescent="0.25">
      <c r="A10480" t="s">
        <v>11967</v>
      </c>
      <c r="B10480">
        <v>0</v>
      </c>
    </row>
    <row r="10481" spans="1:2" x14ac:dyDescent="0.25">
      <c r="A10481" t="s">
        <v>11968</v>
      </c>
      <c r="B10481">
        <v>0</v>
      </c>
    </row>
    <row r="10482" spans="1:2" x14ac:dyDescent="0.25">
      <c r="A10482" t="s">
        <v>11969</v>
      </c>
      <c r="B10482">
        <v>0</v>
      </c>
    </row>
    <row r="10483" spans="1:2" x14ac:dyDescent="0.25">
      <c r="A10483" t="s">
        <v>11970</v>
      </c>
      <c r="B10483">
        <v>0</v>
      </c>
    </row>
    <row r="10484" spans="1:2" x14ac:dyDescent="0.25">
      <c r="A10484" t="s">
        <v>11971</v>
      </c>
      <c r="B10484">
        <v>0</v>
      </c>
    </row>
    <row r="10485" spans="1:2" x14ac:dyDescent="0.25">
      <c r="A10485" t="s">
        <v>11972</v>
      </c>
      <c r="B10485">
        <v>0</v>
      </c>
    </row>
    <row r="10486" spans="1:2" x14ac:dyDescent="0.25">
      <c r="A10486" t="s">
        <v>11973</v>
      </c>
      <c r="B10486">
        <v>0</v>
      </c>
    </row>
    <row r="10487" spans="1:2" x14ac:dyDescent="0.25">
      <c r="A10487" t="s">
        <v>11974</v>
      </c>
      <c r="B10487">
        <v>20</v>
      </c>
    </row>
    <row r="10488" spans="1:2" x14ac:dyDescent="0.25">
      <c r="A10488" t="s">
        <v>11975</v>
      </c>
      <c r="B10488">
        <v>3</v>
      </c>
    </row>
    <row r="10489" spans="1:2" x14ac:dyDescent="0.25">
      <c r="A10489" t="s">
        <v>11976</v>
      </c>
      <c r="B10489">
        <v>111</v>
      </c>
    </row>
    <row r="10490" spans="1:2" x14ac:dyDescent="0.25">
      <c r="A10490" t="s">
        <v>11977</v>
      </c>
      <c r="B10490">
        <v>103</v>
      </c>
    </row>
    <row r="10491" spans="1:2" x14ac:dyDescent="0.25">
      <c r="A10491" t="s">
        <v>11978</v>
      </c>
      <c r="B10491">
        <v>103</v>
      </c>
    </row>
    <row r="10492" spans="1:2" x14ac:dyDescent="0.25">
      <c r="A10492" t="s">
        <v>11979</v>
      </c>
      <c r="B10492">
        <v>0</v>
      </c>
    </row>
    <row r="10493" spans="1:2" x14ac:dyDescent="0.25">
      <c r="A10493" t="s">
        <v>11980</v>
      </c>
      <c r="B10493">
        <v>0</v>
      </c>
    </row>
    <row r="10494" spans="1:2" x14ac:dyDescent="0.25">
      <c r="A10494" t="s">
        <v>11981</v>
      </c>
      <c r="B10494">
        <v>103</v>
      </c>
    </row>
    <row r="10495" spans="1:2" x14ac:dyDescent="0.25">
      <c r="A10495" t="s">
        <v>11982</v>
      </c>
      <c r="B10495">
        <v>103</v>
      </c>
    </row>
    <row r="10496" spans="1:2" x14ac:dyDescent="0.25">
      <c r="A10496" t="s">
        <v>11983</v>
      </c>
      <c r="B10496">
        <v>0</v>
      </c>
    </row>
    <row r="10497" spans="1:2" x14ac:dyDescent="0.25">
      <c r="A10497" t="s">
        <v>11984</v>
      </c>
      <c r="B10497">
        <v>103</v>
      </c>
    </row>
    <row r="10498" spans="1:2" x14ac:dyDescent="0.25">
      <c r="A10498" t="s">
        <v>11985</v>
      </c>
      <c r="B10498">
        <v>373</v>
      </c>
    </row>
    <row r="10499" spans="1:2" x14ac:dyDescent="0.25">
      <c r="A10499" t="s">
        <v>11986</v>
      </c>
      <c r="B10499">
        <v>373</v>
      </c>
    </row>
    <row r="10500" spans="1:2" x14ac:dyDescent="0.25">
      <c r="A10500" t="s">
        <v>11987</v>
      </c>
      <c r="B10500">
        <v>429</v>
      </c>
    </row>
    <row r="10501" spans="1:2" x14ac:dyDescent="0.25">
      <c r="A10501" t="s">
        <v>11988</v>
      </c>
      <c r="B10501">
        <v>384</v>
      </c>
    </row>
    <row r="10502" spans="1:2" x14ac:dyDescent="0.25">
      <c r="A10502" t="s">
        <v>11989</v>
      </c>
      <c r="B10502">
        <v>-999</v>
      </c>
    </row>
    <row r="10503" spans="1:2" x14ac:dyDescent="0.25">
      <c r="A10503" t="s">
        <v>11990</v>
      </c>
      <c r="B10503">
        <v>13202</v>
      </c>
    </row>
    <row r="10504" spans="1:2" x14ac:dyDescent="0.25">
      <c r="A10504" t="s">
        <v>11991</v>
      </c>
      <c r="B10504">
        <v>9899</v>
      </c>
    </row>
    <row r="10505" spans="1:2" x14ac:dyDescent="0.25">
      <c r="A10505" t="s">
        <v>11992</v>
      </c>
      <c r="B10505">
        <v>12999</v>
      </c>
    </row>
    <row r="10506" spans="1:2" x14ac:dyDescent="0.25">
      <c r="A10506" t="s">
        <v>11993</v>
      </c>
      <c r="B10506">
        <v>99</v>
      </c>
    </row>
    <row r="10507" spans="1:2" x14ac:dyDescent="0.25">
      <c r="A10507" t="s">
        <v>11994</v>
      </c>
      <c r="B10507">
        <v>625</v>
      </c>
    </row>
    <row r="10508" spans="1:2" x14ac:dyDescent="0.25">
      <c r="A10508" t="s">
        <v>11995</v>
      </c>
      <c r="B10508">
        <v>0</v>
      </c>
    </row>
    <row r="10509" spans="1:2" x14ac:dyDescent="0.25">
      <c r="A10509" t="s">
        <v>11996</v>
      </c>
      <c r="B10509">
        <v>997</v>
      </c>
    </row>
    <row r="10510" spans="1:2" x14ac:dyDescent="0.25">
      <c r="A10510" t="s">
        <v>11997</v>
      </c>
      <c r="B10510">
        <v>1410</v>
      </c>
    </row>
    <row r="10511" spans="1:2" x14ac:dyDescent="0.25">
      <c r="A10511" t="s">
        <v>11998</v>
      </c>
      <c r="B10511">
        <v>1086</v>
      </c>
    </row>
    <row r="10512" spans="1:2" x14ac:dyDescent="0.25">
      <c r="A10512" t="s">
        <v>11999</v>
      </c>
      <c r="B10512">
        <v>100</v>
      </c>
    </row>
    <row r="10513" spans="1:2" x14ac:dyDescent="0.25">
      <c r="A10513" t="s">
        <v>12000</v>
      </c>
      <c r="B10513">
        <v>6800</v>
      </c>
    </row>
    <row r="10514" spans="1:2" x14ac:dyDescent="0.25">
      <c r="A10514" t="s">
        <v>12001</v>
      </c>
      <c r="B10514">
        <v>340</v>
      </c>
    </row>
    <row r="10515" spans="1:2" x14ac:dyDescent="0.25">
      <c r="A10515" t="s">
        <v>12002</v>
      </c>
      <c r="B10515">
        <v>661</v>
      </c>
    </row>
    <row r="10516" spans="1:2" x14ac:dyDescent="0.25">
      <c r="A10516" t="s">
        <v>12003</v>
      </c>
      <c r="B10516">
        <v>30</v>
      </c>
    </row>
    <row r="10517" spans="1:2" x14ac:dyDescent="0.25">
      <c r="A10517" t="s">
        <v>12004</v>
      </c>
      <c r="B10517">
        <v>0</v>
      </c>
    </row>
    <row r="10518" spans="1:2" x14ac:dyDescent="0.25">
      <c r="A10518" t="s">
        <v>12005</v>
      </c>
      <c r="B10518">
        <v>267</v>
      </c>
    </row>
    <row r="10519" spans="1:2" x14ac:dyDescent="0.25">
      <c r="A10519" t="s">
        <v>12006</v>
      </c>
      <c r="B10519">
        <v>0</v>
      </c>
    </row>
    <row r="10520" spans="1:2" x14ac:dyDescent="0.25">
      <c r="A10520" t="s">
        <v>12007</v>
      </c>
      <c r="B10520">
        <v>101</v>
      </c>
    </row>
    <row r="10521" spans="1:2" x14ac:dyDescent="0.25">
      <c r="A10521" t="s">
        <v>12008</v>
      </c>
      <c r="B10521">
        <v>0</v>
      </c>
    </row>
    <row r="10522" spans="1:2" x14ac:dyDescent="0.25">
      <c r="A10522" t="s">
        <v>12009</v>
      </c>
      <c r="B10522">
        <v>387</v>
      </c>
    </row>
    <row r="10523" spans="1:2" x14ac:dyDescent="0.25">
      <c r="A10523" t="s">
        <v>12010</v>
      </c>
      <c r="B10523">
        <v>299</v>
      </c>
    </row>
    <row r="10524" spans="1:2" x14ac:dyDescent="0.25">
      <c r="A10524" t="s">
        <v>12011</v>
      </c>
      <c r="B10524">
        <v>13202</v>
      </c>
    </row>
    <row r="10525" spans="1:2" x14ac:dyDescent="0.25">
      <c r="A10525" t="s">
        <v>12012</v>
      </c>
      <c r="B10525">
        <v>167</v>
      </c>
    </row>
    <row r="10526" spans="1:2" x14ac:dyDescent="0.25">
      <c r="A10526" t="s">
        <v>12013</v>
      </c>
      <c r="B10526">
        <v>110</v>
      </c>
    </row>
    <row r="10527" spans="1:2" x14ac:dyDescent="0.25">
      <c r="A10527" t="s">
        <v>12014</v>
      </c>
      <c r="B10527">
        <v>2206</v>
      </c>
    </row>
    <row r="10528" spans="1:2" x14ac:dyDescent="0.25">
      <c r="A10528" t="s">
        <v>12015</v>
      </c>
      <c r="B10528">
        <v>495</v>
      </c>
    </row>
    <row r="10529" spans="1:2" x14ac:dyDescent="0.25">
      <c r="A10529" t="s">
        <v>12016</v>
      </c>
      <c r="B10529">
        <v>1400</v>
      </c>
    </row>
    <row r="10530" spans="1:2" x14ac:dyDescent="0.25">
      <c r="A10530" t="s">
        <v>12017</v>
      </c>
      <c r="B10530">
        <v>311</v>
      </c>
    </row>
    <row r="10531" spans="1:2" x14ac:dyDescent="0.25">
      <c r="A10531" t="s">
        <v>12018</v>
      </c>
      <c r="B10531">
        <v>2206</v>
      </c>
    </row>
    <row r="10532" spans="1:2" x14ac:dyDescent="0.25">
      <c r="A10532" t="s">
        <v>12019</v>
      </c>
      <c r="B10532">
        <v>2101</v>
      </c>
    </row>
    <row r="10533" spans="1:2" x14ac:dyDescent="0.25">
      <c r="A10533" t="s">
        <v>12020</v>
      </c>
      <c r="B10533">
        <v>777</v>
      </c>
    </row>
    <row r="10534" spans="1:2" x14ac:dyDescent="0.25">
      <c r="A10534" t="s">
        <v>12021</v>
      </c>
      <c r="B10534">
        <v>2206</v>
      </c>
    </row>
    <row r="10535" spans="1:2" x14ac:dyDescent="0.25">
      <c r="A10535" t="s">
        <v>12022</v>
      </c>
      <c r="B10535">
        <v>0</v>
      </c>
    </row>
    <row r="10536" spans="1:2" x14ac:dyDescent="0.25">
      <c r="A10536" t="s">
        <v>12023</v>
      </c>
      <c r="B10536">
        <v>2206</v>
      </c>
    </row>
    <row r="10537" spans="1:2" x14ac:dyDescent="0.25">
      <c r="A10537" t="s">
        <v>12024</v>
      </c>
      <c r="B10537">
        <v>0</v>
      </c>
    </row>
    <row r="10538" spans="1:2" x14ac:dyDescent="0.25">
      <c r="A10538" t="s">
        <v>12025</v>
      </c>
      <c r="B10538">
        <v>55</v>
      </c>
    </row>
    <row r="10539" spans="1:2" x14ac:dyDescent="0.25">
      <c r="A10539" t="s">
        <v>12026</v>
      </c>
      <c r="B10539">
        <v>37</v>
      </c>
    </row>
    <row r="10540" spans="1:2" x14ac:dyDescent="0.25">
      <c r="A10540" t="s">
        <v>12027</v>
      </c>
      <c r="B10540">
        <v>1199</v>
      </c>
    </row>
    <row r="10541" spans="1:2" x14ac:dyDescent="0.25">
      <c r="A10541" t="s">
        <v>12028</v>
      </c>
      <c r="B10541">
        <v>3</v>
      </c>
    </row>
    <row r="10542" spans="1:2" x14ac:dyDescent="0.25">
      <c r="A10542" t="s">
        <v>12029</v>
      </c>
      <c r="B10542">
        <v>1</v>
      </c>
    </row>
    <row r="10543" spans="1:2" x14ac:dyDescent="0.25">
      <c r="A10543" t="s">
        <v>12030</v>
      </c>
      <c r="B10543">
        <v>2</v>
      </c>
    </row>
    <row r="10544" spans="1:2" x14ac:dyDescent="0.25">
      <c r="A10544" t="s">
        <v>12031</v>
      </c>
      <c r="B10544">
        <v>0</v>
      </c>
    </row>
    <row r="10545" spans="1:2" x14ac:dyDescent="0.25">
      <c r="A10545" t="s">
        <v>12032</v>
      </c>
      <c r="B10545">
        <v>3</v>
      </c>
    </row>
    <row r="10546" spans="1:2" x14ac:dyDescent="0.25">
      <c r="A10546" t="s">
        <v>12033</v>
      </c>
      <c r="B10546">
        <v>770</v>
      </c>
    </row>
    <row r="10547" spans="1:2" x14ac:dyDescent="0.25">
      <c r="A10547" t="s">
        <v>12034</v>
      </c>
      <c r="B10547">
        <v>106</v>
      </c>
    </row>
    <row r="10548" spans="1:2" x14ac:dyDescent="0.25">
      <c r="A10548" t="s">
        <v>12035</v>
      </c>
      <c r="B10548">
        <v>0</v>
      </c>
    </row>
    <row r="10549" spans="1:2" x14ac:dyDescent="0.25">
      <c r="A10549" t="s">
        <v>12036</v>
      </c>
      <c r="B10549">
        <v>1951</v>
      </c>
    </row>
    <row r="10550" spans="1:2" x14ac:dyDescent="0.25">
      <c r="A10550" t="s">
        <v>12037</v>
      </c>
      <c r="B10550">
        <v>469</v>
      </c>
    </row>
    <row r="10551" spans="1:2" x14ac:dyDescent="0.25">
      <c r="A10551" t="s">
        <v>12038</v>
      </c>
      <c r="B10551">
        <v>847</v>
      </c>
    </row>
    <row r="10552" spans="1:2" x14ac:dyDescent="0.25">
      <c r="A10552" t="s">
        <v>12039</v>
      </c>
      <c r="B10552">
        <v>421</v>
      </c>
    </row>
    <row r="10553" spans="1:2" x14ac:dyDescent="0.25">
      <c r="A10553" t="s">
        <v>12040</v>
      </c>
      <c r="B10553">
        <v>3</v>
      </c>
    </row>
    <row r="10554" spans="1:2" x14ac:dyDescent="0.25">
      <c r="A10554" t="s">
        <v>12041</v>
      </c>
      <c r="B10554">
        <v>474</v>
      </c>
    </row>
    <row r="10555" spans="1:2" x14ac:dyDescent="0.25">
      <c r="A10555" t="s">
        <v>12042</v>
      </c>
      <c r="B10555">
        <v>912</v>
      </c>
    </row>
    <row r="10556" spans="1:2" x14ac:dyDescent="0.25">
      <c r="A10556" t="s">
        <v>12043</v>
      </c>
      <c r="B10556">
        <v>515</v>
      </c>
    </row>
    <row r="10557" spans="1:2" x14ac:dyDescent="0.25">
      <c r="A10557" t="s">
        <v>12044</v>
      </c>
      <c r="B10557">
        <v>8</v>
      </c>
    </row>
    <row r="10558" spans="1:2" x14ac:dyDescent="0.25">
      <c r="A10558" t="s">
        <v>12045</v>
      </c>
      <c r="B10558">
        <v>42</v>
      </c>
    </row>
    <row r="10559" spans="1:2" x14ac:dyDescent="0.25">
      <c r="A10559" t="s">
        <v>12046</v>
      </c>
      <c r="B10559">
        <v>38</v>
      </c>
    </row>
    <row r="10560" spans="1:2" x14ac:dyDescent="0.25">
      <c r="A10560" t="s">
        <v>12047</v>
      </c>
      <c r="B10560">
        <v>1778</v>
      </c>
    </row>
    <row r="10561" spans="1:2" x14ac:dyDescent="0.25">
      <c r="A10561" t="s">
        <v>12048</v>
      </c>
      <c r="B10561">
        <v>474</v>
      </c>
    </row>
    <row r="10562" spans="1:2" x14ac:dyDescent="0.25">
      <c r="A10562" t="s">
        <v>12049</v>
      </c>
      <c r="B10562">
        <v>883</v>
      </c>
    </row>
    <row r="10563" spans="1:2" x14ac:dyDescent="0.25">
      <c r="A10563" t="s">
        <v>12050</v>
      </c>
      <c r="B10563">
        <v>481</v>
      </c>
    </row>
    <row r="10564" spans="1:2" x14ac:dyDescent="0.25">
      <c r="A10564" t="s">
        <v>12051</v>
      </c>
      <c r="B10564">
        <v>6</v>
      </c>
    </row>
    <row r="10565" spans="1:2" x14ac:dyDescent="0.25">
      <c r="A10565" t="s">
        <v>12052</v>
      </c>
      <c r="B10565">
        <v>42</v>
      </c>
    </row>
    <row r="10566" spans="1:2" x14ac:dyDescent="0.25">
      <c r="A10566" t="s">
        <v>12053</v>
      </c>
      <c r="B10566">
        <v>1886</v>
      </c>
    </row>
    <row r="10567" spans="1:2" x14ac:dyDescent="0.25">
      <c r="A10567" t="s">
        <v>12054</v>
      </c>
      <c r="B10567">
        <v>-999</v>
      </c>
    </row>
    <row r="10568" spans="1:2" x14ac:dyDescent="0.25">
      <c r="A10568" t="s">
        <v>12055</v>
      </c>
      <c r="B10568">
        <v>1223</v>
      </c>
    </row>
    <row r="10569" spans="1:2" x14ac:dyDescent="0.25">
      <c r="A10569" t="s">
        <v>12056</v>
      </c>
      <c r="B10569">
        <v>526</v>
      </c>
    </row>
    <row r="10570" spans="1:2" x14ac:dyDescent="0.25">
      <c r="A10570" t="s">
        <v>12057</v>
      </c>
      <c r="B10570">
        <v>199</v>
      </c>
    </row>
    <row r="10571" spans="1:2" x14ac:dyDescent="0.25">
      <c r="A10571" t="s">
        <v>12058</v>
      </c>
      <c r="B10571">
        <v>4.2041230000000001</v>
      </c>
    </row>
    <row r="10572" spans="1:2" x14ac:dyDescent="0.25">
      <c r="A10572" t="s">
        <v>12059</v>
      </c>
      <c r="B10572">
        <v>13.6675</v>
      </c>
    </row>
    <row r="10573" spans="1:2" x14ac:dyDescent="0.25">
      <c r="A10573" t="s">
        <v>12060</v>
      </c>
      <c r="B10573">
        <v>22.075745999999999</v>
      </c>
    </row>
    <row r="10574" spans="1:2" x14ac:dyDescent="0.25">
      <c r="A10574" t="s">
        <v>12061</v>
      </c>
      <c r="B10574">
        <v>14.717164</v>
      </c>
    </row>
    <row r="10575" spans="1:2" x14ac:dyDescent="0.25">
      <c r="A10575" t="s">
        <v>12062</v>
      </c>
      <c r="B10575">
        <v>0</v>
      </c>
    </row>
    <row r="10576" spans="1:2" x14ac:dyDescent="0.25">
      <c r="A10576" t="s">
        <v>12063</v>
      </c>
      <c r="B10576">
        <v>54.664532999999992</v>
      </c>
    </row>
    <row r="10577" spans="1:2" x14ac:dyDescent="0.25">
      <c r="A10577" t="s">
        <v>12064</v>
      </c>
      <c r="B10577">
        <v>4.2041509999999995</v>
      </c>
    </row>
    <row r="10578" spans="1:2" x14ac:dyDescent="0.25">
      <c r="A10578" t="s">
        <v>12065</v>
      </c>
      <c r="B10578">
        <v>14.722099</v>
      </c>
    </row>
    <row r="10579" spans="1:2" x14ac:dyDescent="0.25">
      <c r="A10579" t="s">
        <v>12066</v>
      </c>
      <c r="B10579">
        <v>13.667275999999999</v>
      </c>
    </row>
    <row r="10580" spans="1:2" x14ac:dyDescent="0.25">
      <c r="A10580" t="s">
        <v>12067</v>
      </c>
      <c r="B10580">
        <v>16.821650999999999</v>
      </c>
    </row>
    <row r="10581" spans="1:2" x14ac:dyDescent="0.25">
      <c r="A10581" t="s">
        <v>12068</v>
      </c>
      <c r="B10581">
        <v>1.0497759999999998</v>
      </c>
    </row>
    <row r="10582" spans="1:2" x14ac:dyDescent="0.25">
      <c r="A10582" t="s">
        <v>12069</v>
      </c>
      <c r="B10582">
        <v>50.464953000000001</v>
      </c>
    </row>
    <row r="10583" spans="1:2" x14ac:dyDescent="0.25">
      <c r="A10583" t="s">
        <v>12070</v>
      </c>
      <c r="B10583">
        <v>0</v>
      </c>
    </row>
    <row r="10584" spans="1:2" x14ac:dyDescent="0.25">
      <c r="A10584" t="s">
        <v>12071</v>
      </c>
      <c r="B10584">
        <v>0</v>
      </c>
    </row>
    <row r="10585" spans="1:2" x14ac:dyDescent="0.25">
      <c r="A10585" t="s">
        <v>12072</v>
      </c>
      <c r="B10585">
        <v>0</v>
      </c>
    </row>
    <row r="10586" spans="1:2" x14ac:dyDescent="0.25">
      <c r="A10586" t="s">
        <v>12073</v>
      </c>
      <c r="B10586">
        <v>0</v>
      </c>
    </row>
    <row r="10587" spans="1:2" x14ac:dyDescent="0.25">
      <c r="A10587" t="s">
        <v>12074</v>
      </c>
      <c r="B10587">
        <v>0</v>
      </c>
    </row>
    <row r="10588" spans="1:2" x14ac:dyDescent="0.25">
      <c r="A10588" t="s">
        <v>12075</v>
      </c>
      <c r="B10588">
        <v>0</v>
      </c>
    </row>
    <row r="10589" spans="1:2" x14ac:dyDescent="0.25">
      <c r="A10589" t="s">
        <v>12076</v>
      </c>
      <c r="B10589">
        <v>3.1574399999999998</v>
      </c>
    </row>
    <row r="10590" spans="1:2" x14ac:dyDescent="0.25">
      <c r="A10590" t="s">
        <v>12077</v>
      </c>
      <c r="B10590">
        <v>19.975039999999996</v>
      </c>
    </row>
    <row r="10591" spans="1:2" x14ac:dyDescent="0.25">
      <c r="A10591" t="s">
        <v>12078</v>
      </c>
      <c r="B10591">
        <v>19.975039999999996</v>
      </c>
    </row>
    <row r="10592" spans="1:2" x14ac:dyDescent="0.25">
      <c r="A10592" t="s">
        <v>12079</v>
      </c>
      <c r="B10592">
        <v>27.335039999999999</v>
      </c>
    </row>
    <row r="10593" spans="1:2" x14ac:dyDescent="0.25">
      <c r="A10593" t="s">
        <v>12080</v>
      </c>
      <c r="B10593">
        <v>3.1574399999999998</v>
      </c>
    </row>
    <row r="10594" spans="1:2" x14ac:dyDescent="0.25">
      <c r="A10594" t="s">
        <v>12081</v>
      </c>
      <c r="B10594">
        <v>73.59999999999998</v>
      </c>
    </row>
    <row r="10595" spans="1:2" x14ac:dyDescent="0.25">
      <c r="A10595" t="s">
        <v>12082</v>
      </c>
      <c r="B10595">
        <v>0</v>
      </c>
    </row>
    <row r="10596" spans="1:2" x14ac:dyDescent="0.25">
      <c r="A10596" t="s">
        <v>12083</v>
      </c>
      <c r="B10596">
        <v>0</v>
      </c>
    </row>
    <row r="10597" spans="1:2" x14ac:dyDescent="0.25">
      <c r="A10597" t="s">
        <v>12084</v>
      </c>
      <c r="B10597">
        <v>0</v>
      </c>
    </row>
    <row r="10598" spans="1:2" x14ac:dyDescent="0.25">
      <c r="A10598" t="s">
        <v>12085</v>
      </c>
      <c r="B10598">
        <v>0</v>
      </c>
    </row>
    <row r="10599" spans="1:2" x14ac:dyDescent="0.25">
      <c r="A10599" t="s">
        <v>12086</v>
      </c>
      <c r="B10599">
        <v>0</v>
      </c>
    </row>
    <row r="10600" spans="1:2" x14ac:dyDescent="0.25">
      <c r="A10600" t="s">
        <v>12087</v>
      </c>
      <c r="B10600">
        <v>0</v>
      </c>
    </row>
    <row r="10601" spans="1:2" x14ac:dyDescent="0.25">
      <c r="A10601" t="s">
        <v>12088</v>
      </c>
      <c r="B10601">
        <v>2</v>
      </c>
    </row>
    <row r="10602" spans="1:2" x14ac:dyDescent="0.25">
      <c r="A10602" t="s">
        <v>12089</v>
      </c>
      <c r="B10602">
        <v>0</v>
      </c>
    </row>
    <row r="10603" spans="1:2" x14ac:dyDescent="0.25">
      <c r="A10603" t="s">
        <v>12090</v>
      </c>
      <c r="B10603">
        <v>0</v>
      </c>
    </row>
    <row r="10604" spans="1:2" x14ac:dyDescent="0.25">
      <c r="A10604" t="s">
        <v>12091</v>
      </c>
      <c r="B10604">
        <v>0</v>
      </c>
    </row>
    <row r="10605" spans="1:2" x14ac:dyDescent="0.25">
      <c r="A10605" t="s">
        <v>12092</v>
      </c>
      <c r="B10605">
        <v>0</v>
      </c>
    </row>
    <row r="10606" spans="1:2" x14ac:dyDescent="0.25">
      <c r="A10606" t="s">
        <v>12093</v>
      </c>
      <c r="B10606">
        <v>2</v>
      </c>
    </row>
    <row r="10607" spans="1:2" x14ac:dyDescent="0.25">
      <c r="A10607" t="s">
        <v>12094</v>
      </c>
      <c r="B10607">
        <v>0</v>
      </c>
    </row>
    <row r="10608" spans="1:2" x14ac:dyDescent="0.25">
      <c r="A10608" t="s">
        <v>12095</v>
      </c>
      <c r="B10608">
        <v>0</v>
      </c>
    </row>
    <row r="10609" spans="1:2" x14ac:dyDescent="0.25">
      <c r="A10609" t="s">
        <v>12096</v>
      </c>
      <c r="B10609">
        <v>0</v>
      </c>
    </row>
    <row r="10610" spans="1:2" x14ac:dyDescent="0.25">
      <c r="A10610" t="s">
        <v>12097</v>
      </c>
      <c r="B10610">
        <v>0</v>
      </c>
    </row>
    <row r="10611" spans="1:2" x14ac:dyDescent="0.25">
      <c r="A10611" t="s">
        <v>12098</v>
      </c>
      <c r="B10611">
        <v>0</v>
      </c>
    </row>
    <row r="10612" spans="1:2" x14ac:dyDescent="0.25">
      <c r="A10612" t="s">
        <v>12099</v>
      </c>
      <c r="B10612">
        <v>0</v>
      </c>
    </row>
    <row r="10613" spans="1:2" x14ac:dyDescent="0.25">
      <c r="A10613" t="s">
        <v>12100</v>
      </c>
      <c r="B10613">
        <v>0</v>
      </c>
    </row>
    <row r="10614" spans="1:2" x14ac:dyDescent="0.25">
      <c r="A10614" t="s">
        <v>12101</v>
      </c>
      <c r="B10614">
        <v>0</v>
      </c>
    </row>
    <row r="10615" spans="1:2" x14ac:dyDescent="0.25">
      <c r="A10615" t="s">
        <v>12102</v>
      </c>
      <c r="B10615">
        <v>1</v>
      </c>
    </row>
    <row r="10616" spans="1:2" x14ac:dyDescent="0.25">
      <c r="A10616" t="s">
        <v>12103</v>
      </c>
      <c r="B10616">
        <v>2</v>
      </c>
    </row>
    <row r="10617" spans="1:2" x14ac:dyDescent="0.25">
      <c r="A10617" t="s">
        <v>12104</v>
      </c>
      <c r="B10617">
        <v>0</v>
      </c>
    </row>
    <row r="10618" spans="1:2" x14ac:dyDescent="0.25">
      <c r="A10618" t="s">
        <v>12105</v>
      </c>
      <c r="B10618">
        <v>3</v>
      </c>
    </row>
    <row r="10619" spans="1:2" x14ac:dyDescent="0.25">
      <c r="A10619" t="s">
        <v>12106</v>
      </c>
      <c r="B10619">
        <v>0</v>
      </c>
    </row>
    <row r="10620" spans="1:2" x14ac:dyDescent="0.25">
      <c r="A10620" t="s">
        <v>12107</v>
      </c>
      <c r="B10620">
        <v>0</v>
      </c>
    </row>
    <row r="10621" spans="1:2" x14ac:dyDescent="0.25">
      <c r="A10621" t="s">
        <v>12108</v>
      </c>
      <c r="B10621">
        <v>0</v>
      </c>
    </row>
    <row r="10622" spans="1:2" x14ac:dyDescent="0.25">
      <c r="A10622" t="s">
        <v>12109</v>
      </c>
      <c r="B10622">
        <v>0</v>
      </c>
    </row>
    <row r="10623" spans="1:2" x14ac:dyDescent="0.25">
      <c r="A10623" t="s">
        <v>12110</v>
      </c>
      <c r="B10623">
        <v>0</v>
      </c>
    </row>
    <row r="10624" spans="1:2" x14ac:dyDescent="0.25">
      <c r="A10624" t="s">
        <v>12111</v>
      </c>
      <c r="B10624">
        <v>0</v>
      </c>
    </row>
    <row r="10625" spans="1:2" x14ac:dyDescent="0.25">
      <c r="A10625" t="s">
        <v>12112</v>
      </c>
      <c r="B10625">
        <v>13.565713999999998</v>
      </c>
    </row>
    <row r="10626" spans="1:2" x14ac:dyDescent="0.25">
      <c r="A10626" t="s">
        <v>12113</v>
      </c>
      <c r="B10626">
        <v>48.364638999999997</v>
      </c>
    </row>
    <row r="10627" spans="1:2" x14ac:dyDescent="0.25">
      <c r="A10627" t="s">
        <v>12114</v>
      </c>
      <c r="B10627">
        <v>56.718061999999989</v>
      </c>
    </row>
    <row r="10628" spans="1:2" x14ac:dyDescent="0.25">
      <c r="A10628" t="s">
        <v>12115</v>
      </c>
      <c r="B10628">
        <v>60.873854999999999</v>
      </c>
    </row>
    <row r="10629" spans="1:2" x14ac:dyDescent="0.25">
      <c r="A10629" t="s">
        <v>12116</v>
      </c>
      <c r="B10629">
        <v>4.2072159999999998</v>
      </c>
    </row>
    <row r="10630" spans="1:2" x14ac:dyDescent="0.25">
      <c r="A10630" t="s">
        <v>12117</v>
      </c>
      <c r="B10630">
        <v>183.72948599999998</v>
      </c>
    </row>
    <row r="10631" spans="1:2" x14ac:dyDescent="0.25">
      <c r="A10631" t="s">
        <v>12118</v>
      </c>
      <c r="B10631">
        <v>8</v>
      </c>
    </row>
    <row r="10632" spans="1:2" x14ac:dyDescent="0.25">
      <c r="A10632" t="s">
        <v>12119</v>
      </c>
      <c r="B10632">
        <v>7.2705140000000199</v>
      </c>
    </row>
    <row r="10633" spans="1:2" x14ac:dyDescent="0.25">
      <c r="A10633" t="s">
        <v>12120</v>
      </c>
      <c r="B10633">
        <v>24</v>
      </c>
    </row>
    <row r="10634" spans="1:2" x14ac:dyDescent="0.25">
      <c r="A10634" t="s">
        <v>12121</v>
      </c>
      <c r="B10634">
        <v>180</v>
      </c>
    </row>
    <row r="10635" spans="1:2" x14ac:dyDescent="0.25">
      <c r="A10635" t="s">
        <v>12122</v>
      </c>
      <c r="B10635">
        <v>216</v>
      </c>
    </row>
    <row r="10636" spans="1:2" x14ac:dyDescent="0.25">
      <c r="A10636" t="s">
        <v>12123</v>
      </c>
      <c r="B10636">
        <v>183.72948599999998</v>
      </c>
    </row>
    <row r="10637" spans="1:2" x14ac:dyDescent="0.25">
      <c r="A10637" t="s">
        <v>12124</v>
      </c>
      <c r="B10637">
        <v>178</v>
      </c>
    </row>
    <row r="10638" spans="1:2" x14ac:dyDescent="0.25">
      <c r="A10638" t="s">
        <v>12125</v>
      </c>
      <c r="B10638">
        <v>5090</v>
      </c>
    </row>
    <row r="10639" spans="1:2" x14ac:dyDescent="0.25">
      <c r="A10639" t="s">
        <v>12126</v>
      </c>
      <c r="B10639">
        <v>4675</v>
      </c>
    </row>
    <row r="10640" spans="1:2" x14ac:dyDescent="0.25">
      <c r="A10640" t="s">
        <v>12127</v>
      </c>
      <c r="B10640">
        <v>279</v>
      </c>
    </row>
    <row r="10641" spans="1:2" x14ac:dyDescent="0.25">
      <c r="A10641" t="s">
        <v>12128</v>
      </c>
      <c r="B10641">
        <v>116</v>
      </c>
    </row>
    <row r="10642" spans="1:2" x14ac:dyDescent="0.25">
      <c r="A10642" t="s">
        <v>12129</v>
      </c>
      <c r="B10642">
        <v>368</v>
      </c>
    </row>
    <row r="10643" spans="1:2" x14ac:dyDescent="0.25">
      <c r="A10643" t="s">
        <v>12130</v>
      </c>
      <c r="B10643">
        <v>5090</v>
      </c>
    </row>
    <row r="10644" spans="1:2" x14ac:dyDescent="0.25">
      <c r="A10644" t="s">
        <v>12131</v>
      </c>
      <c r="B10644">
        <v>37</v>
      </c>
    </row>
    <row r="10645" spans="1:2" x14ac:dyDescent="0.25">
      <c r="A10645" t="s">
        <v>12132</v>
      </c>
      <c r="B10645">
        <v>6</v>
      </c>
    </row>
    <row r="10646" spans="1:2" x14ac:dyDescent="0.25">
      <c r="A10646" t="s">
        <v>12133</v>
      </c>
      <c r="B10646">
        <v>31</v>
      </c>
    </row>
    <row r="10647" spans="1:2" x14ac:dyDescent="0.25">
      <c r="A10647" t="s">
        <v>12134</v>
      </c>
      <c r="B10647">
        <v>0</v>
      </c>
    </row>
    <row r="10648" spans="1:2" x14ac:dyDescent="0.25">
      <c r="A10648" t="s">
        <v>12135</v>
      </c>
      <c r="B10648">
        <v>37</v>
      </c>
    </row>
    <row r="10649" spans="1:2" x14ac:dyDescent="0.25">
      <c r="A10649" t="s">
        <v>12136</v>
      </c>
      <c r="B10649">
        <v>44869</v>
      </c>
    </row>
    <row r="10650" spans="1:2" x14ac:dyDescent="0.25">
      <c r="A10650" t="s">
        <v>12137</v>
      </c>
      <c r="B10650">
        <v>152</v>
      </c>
    </row>
    <row r="10651" spans="1:2" x14ac:dyDescent="0.25">
      <c r="A10651" t="s">
        <v>12138</v>
      </c>
      <c r="B10651">
        <v>17</v>
      </c>
    </row>
    <row r="10652" spans="1:2" x14ac:dyDescent="0.25">
      <c r="A10652" t="s">
        <v>12139</v>
      </c>
      <c r="B10652">
        <v>61</v>
      </c>
    </row>
    <row r="10653" spans="1:2" x14ac:dyDescent="0.25">
      <c r="A10653" t="s">
        <v>12140</v>
      </c>
      <c r="B10653">
        <v>64</v>
      </c>
    </row>
    <row r="10654" spans="1:2" x14ac:dyDescent="0.25">
      <c r="A10654" t="s">
        <v>12141</v>
      </c>
      <c r="B10654">
        <v>38</v>
      </c>
    </row>
    <row r="10655" spans="1:2" x14ac:dyDescent="0.25">
      <c r="A10655" t="s">
        <v>12142</v>
      </c>
      <c r="B10655">
        <v>23</v>
      </c>
    </row>
    <row r="10656" spans="1:2" x14ac:dyDescent="0.25">
      <c r="A10656" t="s">
        <v>12143</v>
      </c>
      <c r="B10656">
        <v>246</v>
      </c>
    </row>
    <row r="10657" spans="1:2" x14ac:dyDescent="0.25">
      <c r="A10657" t="s">
        <v>12144</v>
      </c>
      <c r="B10657">
        <v>0</v>
      </c>
    </row>
    <row r="10658" spans="1:2" x14ac:dyDescent="0.25">
      <c r="A10658" t="s">
        <v>12145</v>
      </c>
      <c r="B10658">
        <v>1943</v>
      </c>
    </row>
    <row r="10659" spans="1:2" x14ac:dyDescent="0.25">
      <c r="A10659" t="s">
        <v>12146</v>
      </c>
      <c r="B10659">
        <v>1505</v>
      </c>
    </row>
    <row r="10660" spans="1:2" x14ac:dyDescent="0.25">
      <c r="A10660" t="s">
        <v>12147</v>
      </c>
      <c r="B10660">
        <v>28</v>
      </c>
    </row>
    <row r="10661" spans="1:2" x14ac:dyDescent="0.25">
      <c r="A10661" t="s">
        <v>12148</v>
      </c>
      <c r="B10661">
        <v>30</v>
      </c>
    </row>
    <row r="10662" spans="1:2" x14ac:dyDescent="0.25">
      <c r="A10662" t="s">
        <v>12149</v>
      </c>
      <c r="B10662">
        <v>33</v>
      </c>
    </row>
    <row r="10663" spans="1:2" x14ac:dyDescent="0.25">
      <c r="A10663" t="s">
        <v>12150</v>
      </c>
      <c r="B10663">
        <v>157</v>
      </c>
    </row>
    <row r="10664" spans="1:2" x14ac:dyDescent="0.25">
      <c r="A10664" t="s">
        <v>12151</v>
      </c>
      <c r="B10664">
        <v>52</v>
      </c>
    </row>
    <row r="10665" spans="1:2" x14ac:dyDescent="0.25">
      <c r="A10665" t="s">
        <v>12152</v>
      </c>
      <c r="B10665">
        <v>51</v>
      </c>
    </row>
    <row r="10666" spans="1:2" x14ac:dyDescent="0.25">
      <c r="A10666" t="s">
        <v>12153</v>
      </c>
      <c r="B10666">
        <v>32</v>
      </c>
    </row>
    <row r="10667" spans="1:2" x14ac:dyDescent="0.25">
      <c r="A10667" t="s">
        <v>12154</v>
      </c>
      <c r="B10667">
        <v>27</v>
      </c>
    </row>
    <row r="10668" spans="1:2" x14ac:dyDescent="0.25">
      <c r="A10668" t="s">
        <v>12155</v>
      </c>
      <c r="B10668">
        <v>13</v>
      </c>
    </row>
    <row r="10669" spans="1:2" x14ac:dyDescent="0.25">
      <c r="A10669" t="s">
        <v>12156</v>
      </c>
      <c r="B10669">
        <v>15</v>
      </c>
    </row>
    <row r="10670" spans="1:2" x14ac:dyDescent="0.25">
      <c r="A10670" t="s">
        <v>12157</v>
      </c>
      <c r="B10670">
        <v>1996</v>
      </c>
    </row>
    <row r="10671" spans="1:2" x14ac:dyDescent="0.25">
      <c r="A10671" t="s">
        <v>12158</v>
      </c>
      <c r="B10671">
        <v>46</v>
      </c>
    </row>
    <row r="10672" spans="1:2" x14ac:dyDescent="0.25">
      <c r="A10672" t="s">
        <v>12159</v>
      </c>
      <c r="B10672">
        <v>0</v>
      </c>
    </row>
    <row r="10673" spans="1:2" x14ac:dyDescent="0.25">
      <c r="A10673" t="s">
        <v>12160</v>
      </c>
      <c r="B10673">
        <v>55</v>
      </c>
    </row>
    <row r="10674" spans="1:2" x14ac:dyDescent="0.25">
      <c r="A10674" t="s">
        <v>12161</v>
      </c>
      <c r="B10674">
        <v>9</v>
      </c>
    </row>
    <row r="10675" spans="1:2" x14ac:dyDescent="0.25">
      <c r="A10675" t="s">
        <v>12162</v>
      </c>
      <c r="B10675">
        <v>0</v>
      </c>
    </row>
    <row r="10676" spans="1:2" x14ac:dyDescent="0.25">
      <c r="A10676" t="s">
        <v>12163</v>
      </c>
      <c r="B10676">
        <v>0</v>
      </c>
    </row>
    <row r="10677" spans="1:2" x14ac:dyDescent="0.25">
      <c r="A10677" t="s">
        <v>12164</v>
      </c>
      <c r="B10677">
        <v>110</v>
      </c>
    </row>
    <row r="10678" spans="1:2" x14ac:dyDescent="0.25">
      <c r="A10678" t="s">
        <v>12165</v>
      </c>
      <c r="B10678">
        <v>5</v>
      </c>
    </row>
    <row r="10679" spans="1:2" x14ac:dyDescent="0.25">
      <c r="A10679" t="s">
        <v>12166</v>
      </c>
      <c r="B10679">
        <v>12</v>
      </c>
    </row>
    <row r="10680" spans="1:2" x14ac:dyDescent="0.25">
      <c r="A10680" t="s">
        <v>12167</v>
      </c>
      <c r="B10680">
        <v>15</v>
      </c>
    </row>
    <row r="10681" spans="1:2" x14ac:dyDescent="0.25">
      <c r="A10681" t="s">
        <v>12168</v>
      </c>
      <c r="B10681">
        <v>18</v>
      </c>
    </row>
    <row r="10682" spans="1:2" x14ac:dyDescent="0.25">
      <c r="A10682" t="s">
        <v>12169</v>
      </c>
      <c r="B10682">
        <v>7</v>
      </c>
    </row>
    <row r="10683" spans="1:2" x14ac:dyDescent="0.25">
      <c r="A10683" t="s">
        <v>12170</v>
      </c>
      <c r="B10683">
        <v>138</v>
      </c>
    </row>
    <row r="10684" spans="1:2" x14ac:dyDescent="0.25">
      <c r="A10684" t="s">
        <v>12171</v>
      </c>
      <c r="B10684">
        <v>8</v>
      </c>
    </row>
    <row r="10685" spans="1:2" x14ac:dyDescent="0.25">
      <c r="A10685" t="s">
        <v>12172</v>
      </c>
      <c r="B10685">
        <v>128</v>
      </c>
    </row>
    <row r="10686" spans="1:2" x14ac:dyDescent="0.25">
      <c r="A10686" t="s">
        <v>12173</v>
      </c>
      <c r="B10686">
        <v>128</v>
      </c>
    </row>
    <row r="10687" spans="1:2" x14ac:dyDescent="0.25">
      <c r="A10687" t="s">
        <v>12174</v>
      </c>
      <c r="B10687">
        <v>36</v>
      </c>
    </row>
    <row r="10688" spans="1:2" x14ac:dyDescent="0.25">
      <c r="A10688" t="s">
        <v>12175</v>
      </c>
      <c r="B10688">
        <v>3</v>
      </c>
    </row>
    <row r="10689" spans="1:2" x14ac:dyDescent="0.25">
      <c r="A10689" t="s">
        <v>12176</v>
      </c>
      <c r="B10689">
        <v>7</v>
      </c>
    </row>
    <row r="10690" spans="1:2" x14ac:dyDescent="0.25">
      <c r="A10690" t="s">
        <v>12177</v>
      </c>
      <c r="B10690">
        <v>8</v>
      </c>
    </row>
    <row r="10691" spans="1:2" x14ac:dyDescent="0.25">
      <c r="A10691" t="s">
        <v>12178</v>
      </c>
      <c r="B10691">
        <v>5</v>
      </c>
    </row>
    <row r="10692" spans="1:2" x14ac:dyDescent="0.25">
      <c r="A10692" t="s">
        <v>12179</v>
      </c>
      <c r="B10692">
        <v>8</v>
      </c>
    </row>
    <row r="10693" spans="1:2" x14ac:dyDescent="0.25">
      <c r="A10693" t="s">
        <v>12180</v>
      </c>
      <c r="B10693">
        <v>0</v>
      </c>
    </row>
    <row r="10694" spans="1:2" x14ac:dyDescent="0.25">
      <c r="A10694" t="s">
        <v>12181</v>
      </c>
      <c r="B10694">
        <v>0</v>
      </c>
    </row>
    <row r="10695" spans="1:2" x14ac:dyDescent="0.25">
      <c r="A10695" t="s">
        <v>12182</v>
      </c>
      <c r="B10695">
        <v>0</v>
      </c>
    </row>
    <row r="10696" spans="1:2" x14ac:dyDescent="0.25">
      <c r="A10696" t="s">
        <v>12183</v>
      </c>
      <c r="B10696">
        <v>13</v>
      </c>
    </row>
    <row r="10697" spans="1:2" x14ac:dyDescent="0.25">
      <c r="A10697" t="s">
        <v>12184</v>
      </c>
      <c r="B10697">
        <v>4</v>
      </c>
    </row>
    <row r="10698" spans="1:2" x14ac:dyDescent="0.25">
      <c r="A10698" t="s">
        <v>12185</v>
      </c>
      <c r="B10698">
        <v>0</v>
      </c>
    </row>
    <row r="10699" spans="1:2" x14ac:dyDescent="0.25">
      <c r="A10699" t="s">
        <v>12186</v>
      </c>
      <c r="B10699">
        <v>0</v>
      </c>
    </row>
    <row r="10700" spans="1:2" x14ac:dyDescent="0.25">
      <c r="A10700" t="s">
        <v>12187</v>
      </c>
      <c r="B10700">
        <v>0</v>
      </c>
    </row>
    <row r="10701" spans="1:2" x14ac:dyDescent="0.25">
      <c r="A10701" t="s">
        <v>12188</v>
      </c>
      <c r="B10701">
        <v>0</v>
      </c>
    </row>
    <row r="10702" spans="1:2" x14ac:dyDescent="0.25">
      <c r="A10702" t="s">
        <v>12189</v>
      </c>
      <c r="B10702">
        <v>0</v>
      </c>
    </row>
    <row r="10703" spans="1:2" x14ac:dyDescent="0.25">
      <c r="A10703" t="s">
        <v>12190</v>
      </c>
      <c r="B10703">
        <v>40</v>
      </c>
    </row>
    <row r="10704" spans="1:2" x14ac:dyDescent="0.25">
      <c r="A10704" t="s">
        <v>12191</v>
      </c>
      <c r="B10704">
        <v>4</v>
      </c>
    </row>
    <row r="10705" spans="1:2" x14ac:dyDescent="0.25">
      <c r="A10705" t="s">
        <v>12192</v>
      </c>
      <c r="B10705">
        <v>128</v>
      </c>
    </row>
    <row r="10706" spans="1:2" x14ac:dyDescent="0.25">
      <c r="A10706" t="s">
        <v>12193</v>
      </c>
      <c r="B10706">
        <v>76</v>
      </c>
    </row>
    <row r="10707" spans="1:2" x14ac:dyDescent="0.25">
      <c r="A10707" t="s">
        <v>12194</v>
      </c>
      <c r="B10707">
        <v>72</v>
      </c>
    </row>
    <row r="10708" spans="1:2" x14ac:dyDescent="0.25">
      <c r="A10708" t="s">
        <v>12195</v>
      </c>
      <c r="B10708">
        <v>3</v>
      </c>
    </row>
    <row r="10709" spans="1:2" x14ac:dyDescent="0.25">
      <c r="A10709" t="s">
        <v>12196</v>
      </c>
      <c r="B10709">
        <v>1</v>
      </c>
    </row>
    <row r="10710" spans="1:2" x14ac:dyDescent="0.25">
      <c r="A10710" t="s">
        <v>12197</v>
      </c>
      <c r="B10710">
        <v>76</v>
      </c>
    </row>
    <row r="10711" spans="1:2" x14ac:dyDescent="0.25">
      <c r="A10711" t="s">
        <v>12198</v>
      </c>
      <c r="B10711">
        <v>76</v>
      </c>
    </row>
    <row r="10712" spans="1:2" x14ac:dyDescent="0.25">
      <c r="A10712" t="s">
        <v>12199</v>
      </c>
      <c r="B10712">
        <v>0</v>
      </c>
    </row>
    <row r="10713" spans="1:2" x14ac:dyDescent="0.25">
      <c r="A10713" t="s">
        <v>12200</v>
      </c>
      <c r="B10713">
        <v>76</v>
      </c>
    </row>
    <row r="10714" spans="1:2" x14ac:dyDescent="0.25">
      <c r="A10714" t="s">
        <v>12201</v>
      </c>
      <c r="B10714">
        <v>31</v>
      </c>
    </row>
    <row r="10715" spans="1:2" x14ac:dyDescent="0.25">
      <c r="A10715" t="s">
        <v>12202</v>
      </c>
      <c r="B10715">
        <v>0</v>
      </c>
    </row>
    <row r="10716" spans="1:2" x14ac:dyDescent="0.25">
      <c r="A10716" t="s">
        <v>12203</v>
      </c>
      <c r="B10716">
        <v>67</v>
      </c>
    </row>
    <row r="10717" spans="1:2" x14ac:dyDescent="0.25">
      <c r="A10717" t="s">
        <v>12204</v>
      </c>
      <c r="B10717">
        <v>62</v>
      </c>
    </row>
    <row r="10718" spans="1:2" x14ac:dyDescent="0.25">
      <c r="A10718" t="s">
        <v>12205</v>
      </c>
      <c r="B10718">
        <v>67</v>
      </c>
    </row>
    <row r="10719" spans="1:2" x14ac:dyDescent="0.25">
      <c r="A10719" t="s">
        <v>12206</v>
      </c>
      <c r="B10719">
        <v>13453</v>
      </c>
    </row>
    <row r="10720" spans="1:2" x14ac:dyDescent="0.25">
      <c r="A10720" t="s">
        <v>12207</v>
      </c>
      <c r="B10720">
        <v>3318</v>
      </c>
    </row>
    <row r="10721" spans="1:2" x14ac:dyDescent="0.25">
      <c r="A10721" t="s">
        <v>12208</v>
      </c>
      <c r="B10721">
        <v>13389</v>
      </c>
    </row>
    <row r="10722" spans="1:2" x14ac:dyDescent="0.25">
      <c r="A10722" t="s">
        <v>12209</v>
      </c>
      <c r="B10722">
        <v>14</v>
      </c>
    </row>
    <row r="10723" spans="1:2" x14ac:dyDescent="0.25">
      <c r="A10723" t="s">
        <v>12210</v>
      </c>
      <c r="B10723">
        <v>694</v>
      </c>
    </row>
    <row r="10724" spans="1:2" x14ac:dyDescent="0.25">
      <c r="A10724" t="s">
        <v>12211</v>
      </c>
      <c r="B10724">
        <v>13</v>
      </c>
    </row>
    <row r="10725" spans="1:2" x14ac:dyDescent="0.25">
      <c r="A10725" t="s">
        <v>12212</v>
      </c>
      <c r="B10725">
        <v>0</v>
      </c>
    </row>
    <row r="10726" spans="1:2" x14ac:dyDescent="0.25">
      <c r="A10726" t="s">
        <v>12213</v>
      </c>
      <c r="B10726">
        <v>1395</v>
      </c>
    </row>
    <row r="10727" spans="1:2" x14ac:dyDescent="0.25">
      <c r="A10727" t="s">
        <v>12214</v>
      </c>
      <c r="B10727">
        <v>1379</v>
      </c>
    </row>
    <row r="10728" spans="1:2" x14ac:dyDescent="0.25">
      <c r="A10728" t="s">
        <v>12215</v>
      </c>
      <c r="B10728">
        <v>79</v>
      </c>
    </row>
    <row r="10729" spans="1:2" x14ac:dyDescent="0.25">
      <c r="A10729" t="s">
        <v>12216</v>
      </c>
      <c r="B10729">
        <v>4860</v>
      </c>
    </row>
    <row r="10730" spans="1:2" x14ac:dyDescent="0.25">
      <c r="A10730" t="s">
        <v>12217</v>
      </c>
      <c r="B10730">
        <v>216</v>
      </c>
    </row>
    <row r="10731" spans="1:2" x14ac:dyDescent="0.25">
      <c r="A10731" t="s">
        <v>12218</v>
      </c>
      <c r="B10731">
        <v>21</v>
      </c>
    </row>
    <row r="10732" spans="1:2" x14ac:dyDescent="0.25">
      <c r="A10732" t="s">
        <v>12219</v>
      </c>
      <c r="B10732">
        <v>76</v>
      </c>
    </row>
    <row r="10733" spans="1:2" x14ac:dyDescent="0.25">
      <c r="A10733" t="s">
        <v>12220</v>
      </c>
      <c r="B10733">
        <v>0</v>
      </c>
    </row>
    <row r="10734" spans="1:2" x14ac:dyDescent="0.25">
      <c r="A10734" t="s">
        <v>12221</v>
      </c>
      <c r="B10734">
        <v>19</v>
      </c>
    </row>
    <row r="10735" spans="1:2" x14ac:dyDescent="0.25">
      <c r="A10735" t="s">
        <v>12222</v>
      </c>
      <c r="B10735">
        <v>0</v>
      </c>
    </row>
    <row r="10736" spans="1:2" x14ac:dyDescent="0.25">
      <c r="A10736" t="s">
        <v>12223</v>
      </c>
      <c r="B10736">
        <v>5</v>
      </c>
    </row>
    <row r="10737" spans="1:2" x14ac:dyDescent="0.25">
      <c r="A10737" t="s">
        <v>12224</v>
      </c>
      <c r="B10737">
        <v>0</v>
      </c>
    </row>
    <row r="10738" spans="1:2" x14ac:dyDescent="0.25">
      <c r="A10738" t="s">
        <v>12225</v>
      </c>
      <c r="B10738">
        <v>4045</v>
      </c>
    </row>
    <row r="10739" spans="1:2" x14ac:dyDescent="0.25">
      <c r="A10739" t="s">
        <v>12226</v>
      </c>
      <c r="B10739">
        <v>637</v>
      </c>
    </row>
    <row r="10740" spans="1:2" x14ac:dyDescent="0.25">
      <c r="A10740" t="s">
        <v>12227</v>
      </c>
      <c r="B10740">
        <v>13453</v>
      </c>
    </row>
    <row r="10741" spans="1:2" x14ac:dyDescent="0.25">
      <c r="A10741" t="s">
        <v>12228</v>
      </c>
      <c r="B10741">
        <v>8</v>
      </c>
    </row>
    <row r="10742" spans="1:2" x14ac:dyDescent="0.25">
      <c r="A10742" t="s">
        <v>12229</v>
      </c>
      <c r="B10742">
        <v>1</v>
      </c>
    </row>
    <row r="10743" spans="1:2" x14ac:dyDescent="0.25">
      <c r="A10743" t="s">
        <v>12230</v>
      </c>
      <c r="B10743">
        <v>3790</v>
      </c>
    </row>
    <row r="10744" spans="1:2" x14ac:dyDescent="0.25">
      <c r="A10744" t="s">
        <v>12231</v>
      </c>
      <c r="B10744">
        <v>915</v>
      </c>
    </row>
    <row r="10745" spans="1:2" x14ac:dyDescent="0.25">
      <c r="A10745" t="s">
        <v>12232</v>
      </c>
      <c r="B10745">
        <v>1986</v>
      </c>
    </row>
    <row r="10746" spans="1:2" x14ac:dyDescent="0.25">
      <c r="A10746" t="s">
        <v>12233</v>
      </c>
      <c r="B10746">
        <v>889</v>
      </c>
    </row>
    <row r="10747" spans="1:2" x14ac:dyDescent="0.25">
      <c r="A10747" t="s">
        <v>12234</v>
      </c>
      <c r="B10747">
        <v>3790</v>
      </c>
    </row>
    <row r="10748" spans="1:2" x14ac:dyDescent="0.25">
      <c r="A10748" t="s">
        <v>12235</v>
      </c>
      <c r="B10748">
        <v>3744</v>
      </c>
    </row>
    <row r="10749" spans="1:2" x14ac:dyDescent="0.25">
      <c r="A10749" t="s">
        <v>12236</v>
      </c>
      <c r="B10749">
        <v>1985</v>
      </c>
    </row>
    <row r="10750" spans="1:2" x14ac:dyDescent="0.25">
      <c r="A10750" t="s">
        <v>12237</v>
      </c>
      <c r="B10750">
        <v>3764</v>
      </c>
    </row>
    <row r="10751" spans="1:2" x14ac:dyDescent="0.25">
      <c r="A10751" t="s">
        <v>12238</v>
      </c>
      <c r="B10751">
        <v>1570</v>
      </c>
    </row>
    <row r="10752" spans="1:2" x14ac:dyDescent="0.25">
      <c r="A10752" t="s">
        <v>12239</v>
      </c>
      <c r="B10752">
        <v>1570</v>
      </c>
    </row>
    <row r="10753" spans="1:2" x14ac:dyDescent="0.25">
      <c r="A10753" t="s">
        <v>12240</v>
      </c>
      <c r="B10753">
        <v>17</v>
      </c>
    </row>
    <row r="10754" spans="1:2" x14ac:dyDescent="0.25">
      <c r="A10754" t="s">
        <v>12241</v>
      </c>
      <c r="B10754">
        <v>6</v>
      </c>
    </row>
    <row r="10755" spans="1:2" x14ac:dyDescent="0.25">
      <c r="A10755" t="s">
        <v>12242</v>
      </c>
      <c r="B10755">
        <v>0</v>
      </c>
    </row>
    <row r="10756" spans="1:2" x14ac:dyDescent="0.25">
      <c r="A10756" t="s">
        <v>12243</v>
      </c>
      <c r="B10756">
        <v>2910</v>
      </c>
    </row>
    <row r="10757" spans="1:2" x14ac:dyDescent="0.25">
      <c r="A10757" t="s">
        <v>12244</v>
      </c>
      <c r="B10757">
        <v>66</v>
      </c>
    </row>
    <row r="10758" spans="1:2" x14ac:dyDescent="0.25">
      <c r="A10758" t="s">
        <v>12245</v>
      </c>
      <c r="B10758">
        <v>32</v>
      </c>
    </row>
    <row r="10759" spans="1:2" x14ac:dyDescent="0.25">
      <c r="A10759" t="s">
        <v>12246</v>
      </c>
      <c r="B10759">
        <v>11</v>
      </c>
    </row>
    <row r="10760" spans="1:2" x14ac:dyDescent="0.25">
      <c r="A10760" t="s">
        <v>12247</v>
      </c>
      <c r="B10760">
        <v>23</v>
      </c>
    </row>
    <row r="10761" spans="1:2" x14ac:dyDescent="0.25">
      <c r="A10761" t="s">
        <v>12248</v>
      </c>
      <c r="B10761">
        <v>66</v>
      </c>
    </row>
    <row r="10762" spans="1:2" x14ac:dyDescent="0.25">
      <c r="A10762" t="s">
        <v>12249</v>
      </c>
      <c r="B10762">
        <v>885</v>
      </c>
    </row>
    <row r="10763" spans="1:2" x14ac:dyDescent="0.25">
      <c r="A10763" t="s">
        <v>12250</v>
      </c>
      <c r="B10763">
        <v>41</v>
      </c>
    </row>
    <row r="10764" spans="1:2" x14ac:dyDescent="0.25">
      <c r="A10764" t="s">
        <v>12251</v>
      </c>
      <c r="B10764">
        <v>-999</v>
      </c>
    </row>
    <row r="10765" spans="1:2" x14ac:dyDescent="0.25">
      <c r="A10765" t="s">
        <v>12252</v>
      </c>
      <c r="B10765">
        <v>2227</v>
      </c>
    </row>
    <row r="10766" spans="1:2" x14ac:dyDescent="0.25">
      <c r="A10766" t="s">
        <v>12253</v>
      </c>
      <c r="B10766">
        <v>440</v>
      </c>
    </row>
    <row r="10767" spans="1:2" x14ac:dyDescent="0.25">
      <c r="A10767" t="s">
        <v>12254</v>
      </c>
      <c r="B10767">
        <v>848</v>
      </c>
    </row>
    <row r="10768" spans="1:2" x14ac:dyDescent="0.25">
      <c r="A10768" t="s">
        <v>12255</v>
      </c>
      <c r="B10768">
        <v>433</v>
      </c>
    </row>
    <row r="10769" spans="1:2" x14ac:dyDescent="0.25">
      <c r="A10769" t="s">
        <v>12256</v>
      </c>
      <c r="B10769">
        <v>-999</v>
      </c>
    </row>
    <row r="10770" spans="1:2" x14ac:dyDescent="0.25">
      <c r="A10770" t="s">
        <v>12257</v>
      </c>
      <c r="B10770">
        <v>587</v>
      </c>
    </row>
    <row r="10771" spans="1:2" x14ac:dyDescent="0.25">
      <c r="A10771" t="s">
        <v>12258</v>
      </c>
      <c r="B10771">
        <v>979</v>
      </c>
    </row>
    <row r="10772" spans="1:2" x14ac:dyDescent="0.25">
      <c r="A10772" t="s">
        <v>12259</v>
      </c>
      <c r="B10772">
        <v>591</v>
      </c>
    </row>
    <row r="10773" spans="1:2" x14ac:dyDescent="0.25">
      <c r="A10773" t="s">
        <v>12260</v>
      </c>
      <c r="B10773">
        <v>70</v>
      </c>
    </row>
    <row r="10774" spans="1:2" x14ac:dyDescent="0.25">
      <c r="A10774" t="s">
        <v>12261</v>
      </c>
      <c r="B10774">
        <v>-999</v>
      </c>
    </row>
    <row r="10775" spans="1:2" x14ac:dyDescent="0.25">
      <c r="A10775" t="s">
        <v>12262</v>
      </c>
      <c r="B10775">
        <v>-999</v>
      </c>
    </row>
    <row r="10776" spans="1:2" x14ac:dyDescent="0.25">
      <c r="A10776" t="s">
        <v>12263</v>
      </c>
      <c r="B10776">
        <v>1721</v>
      </c>
    </row>
    <row r="10777" spans="1:2" x14ac:dyDescent="0.25">
      <c r="A10777" t="s">
        <v>12264</v>
      </c>
      <c r="B10777">
        <v>587</v>
      </c>
    </row>
    <row r="10778" spans="1:2" x14ac:dyDescent="0.25">
      <c r="A10778" t="s">
        <v>12265</v>
      </c>
      <c r="B10778">
        <v>979</v>
      </c>
    </row>
    <row r="10779" spans="1:2" x14ac:dyDescent="0.25">
      <c r="A10779" t="s">
        <v>12266</v>
      </c>
      <c r="B10779">
        <v>591</v>
      </c>
    </row>
    <row r="10780" spans="1:2" x14ac:dyDescent="0.25">
      <c r="A10780" t="s">
        <v>12267</v>
      </c>
      <c r="B10780">
        <v>58</v>
      </c>
    </row>
    <row r="10781" spans="1:2" x14ac:dyDescent="0.25">
      <c r="A10781" t="s">
        <v>12268</v>
      </c>
      <c r="B10781">
        <v>-999</v>
      </c>
    </row>
    <row r="10782" spans="1:2" x14ac:dyDescent="0.25">
      <c r="A10782" t="s">
        <v>12269</v>
      </c>
      <c r="B10782">
        <v>2215</v>
      </c>
    </row>
    <row r="10783" spans="1:2" x14ac:dyDescent="0.25">
      <c r="A10783" t="s">
        <v>12270</v>
      </c>
      <c r="B10783">
        <v>-999</v>
      </c>
    </row>
    <row r="10784" spans="1:2" x14ac:dyDescent="0.25">
      <c r="A10784" t="s">
        <v>12271</v>
      </c>
      <c r="B10784">
        <v>2258</v>
      </c>
    </row>
    <row r="10785" spans="1:2" x14ac:dyDescent="0.25">
      <c r="A10785" t="s">
        <v>12272</v>
      </c>
      <c r="B10785">
        <v>692</v>
      </c>
    </row>
    <row r="10786" spans="1:2" x14ac:dyDescent="0.25">
      <c r="A10786" t="s">
        <v>12273</v>
      </c>
      <c r="B10786">
        <v>188</v>
      </c>
    </row>
    <row r="10787" spans="1:2" x14ac:dyDescent="0.25">
      <c r="A10787" t="s">
        <v>12274</v>
      </c>
      <c r="B10787">
        <v>21</v>
      </c>
    </row>
    <row r="10788" spans="1:2" x14ac:dyDescent="0.25">
      <c r="A10788" t="s">
        <v>12275</v>
      </c>
      <c r="B10788">
        <v>23</v>
      </c>
    </row>
    <row r="10789" spans="1:2" x14ac:dyDescent="0.25">
      <c r="A10789" t="s">
        <v>12276</v>
      </c>
      <c r="B10789">
        <v>21</v>
      </c>
    </row>
    <row r="10790" spans="1:2" x14ac:dyDescent="0.25">
      <c r="A10790" t="s">
        <v>12277</v>
      </c>
      <c r="B10790">
        <v>24</v>
      </c>
    </row>
    <row r="10791" spans="1:2" x14ac:dyDescent="0.25">
      <c r="A10791" t="s">
        <v>12278</v>
      </c>
      <c r="B10791">
        <v>5</v>
      </c>
    </row>
    <row r="10792" spans="1:2" x14ac:dyDescent="0.25">
      <c r="A10792" t="s">
        <v>12279</v>
      </c>
      <c r="B10792">
        <v>94</v>
      </c>
    </row>
    <row r="10793" spans="1:2" x14ac:dyDescent="0.25">
      <c r="A10793" t="s">
        <v>12280</v>
      </c>
      <c r="B10793">
        <v>0</v>
      </c>
    </row>
    <row r="10794" spans="1:2" x14ac:dyDescent="0.25">
      <c r="A10794" t="s">
        <v>12281</v>
      </c>
      <c r="B10794">
        <v>1</v>
      </c>
    </row>
    <row r="10795" spans="1:2" x14ac:dyDescent="0.25">
      <c r="A10795" t="s">
        <v>12282</v>
      </c>
      <c r="B10795">
        <v>0</v>
      </c>
    </row>
    <row r="10796" spans="1:2" x14ac:dyDescent="0.25">
      <c r="A10796" t="s">
        <v>12283</v>
      </c>
      <c r="B10796">
        <v>2</v>
      </c>
    </row>
    <row r="10797" spans="1:2" x14ac:dyDescent="0.25">
      <c r="A10797" t="s">
        <v>12284</v>
      </c>
      <c r="B10797">
        <v>0</v>
      </c>
    </row>
    <row r="10798" spans="1:2" x14ac:dyDescent="0.25">
      <c r="A10798" t="s">
        <v>12285</v>
      </c>
      <c r="B10798">
        <v>3</v>
      </c>
    </row>
    <row r="10799" spans="1:2" x14ac:dyDescent="0.25">
      <c r="A10799" t="s">
        <v>12286</v>
      </c>
      <c r="B10799">
        <v>1</v>
      </c>
    </row>
    <row r="10800" spans="1:2" x14ac:dyDescent="0.25">
      <c r="A10800" t="s">
        <v>12287</v>
      </c>
      <c r="B10800">
        <v>0</v>
      </c>
    </row>
    <row r="10801" spans="1:2" x14ac:dyDescent="0.25">
      <c r="A10801" t="s">
        <v>12288</v>
      </c>
      <c r="B10801">
        <v>0</v>
      </c>
    </row>
    <row r="10802" spans="1:2" x14ac:dyDescent="0.25">
      <c r="A10802" t="s">
        <v>12289</v>
      </c>
      <c r="B10802">
        <v>0</v>
      </c>
    </row>
    <row r="10803" spans="1:2" x14ac:dyDescent="0.25">
      <c r="A10803" t="s">
        <v>12290</v>
      </c>
      <c r="B10803">
        <v>0</v>
      </c>
    </row>
    <row r="10804" spans="1:2" x14ac:dyDescent="0.25">
      <c r="A10804" t="s">
        <v>12291</v>
      </c>
      <c r="B10804">
        <v>1</v>
      </c>
    </row>
    <row r="10805" spans="1:2" x14ac:dyDescent="0.25">
      <c r="A10805" t="s">
        <v>12292</v>
      </c>
      <c r="B10805">
        <v>14</v>
      </c>
    </row>
    <row r="10806" spans="1:2" x14ac:dyDescent="0.25">
      <c r="A10806" t="s">
        <v>12293</v>
      </c>
      <c r="B10806">
        <v>15</v>
      </c>
    </row>
    <row r="10807" spans="1:2" x14ac:dyDescent="0.25">
      <c r="A10807" t="s">
        <v>12294</v>
      </c>
      <c r="B10807">
        <v>22</v>
      </c>
    </row>
    <row r="10808" spans="1:2" x14ac:dyDescent="0.25">
      <c r="A10808" t="s">
        <v>12295</v>
      </c>
      <c r="B10808">
        <v>33</v>
      </c>
    </row>
    <row r="10809" spans="1:2" x14ac:dyDescent="0.25">
      <c r="A10809" t="s">
        <v>12296</v>
      </c>
      <c r="B10809">
        <v>8</v>
      </c>
    </row>
    <row r="10810" spans="1:2" x14ac:dyDescent="0.25">
      <c r="A10810" t="s">
        <v>12297</v>
      </c>
      <c r="B10810">
        <v>92</v>
      </c>
    </row>
    <row r="10811" spans="1:2" x14ac:dyDescent="0.25">
      <c r="A10811" t="s">
        <v>12298</v>
      </c>
      <c r="B10811">
        <v>0</v>
      </c>
    </row>
    <row r="10812" spans="1:2" x14ac:dyDescent="0.25">
      <c r="A10812" t="s">
        <v>12299</v>
      </c>
      <c r="B10812">
        <v>0</v>
      </c>
    </row>
    <row r="10813" spans="1:2" x14ac:dyDescent="0.25">
      <c r="A10813" t="s">
        <v>12300</v>
      </c>
      <c r="B10813">
        <v>0</v>
      </c>
    </row>
    <row r="10814" spans="1:2" x14ac:dyDescent="0.25">
      <c r="A10814" t="s">
        <v>12301</v>
      </c>
      <c r="B10814">
        <v>0</v>
      </c>
    </row>
    <row r="10815" spans="1:2" x14ac:dyDescent="0.25">
      <c r="A10815" t="s">
        <v>12302</v>
      </c>
      <c r="B10815">
        <v>0</v>
      </c>
    </row>
    <row r="10816" spans="1:2" x14ac:dyDescent="0.25">
      <c r="A10816" t="s">
        <v>12303</v>
      </c>
      <c r="B10816">
        <v>0</v>
      </c>
    </row>
    <row r="10817" spans="1:2" x14ac:dyDescent="0.25">
      <c r="A10817" t="s">
        <v>12304</v>
      </c>
      <c r="B10817">
        <v>0</v>
      </c>
    </row>
    <row r="10818" spans="1:2" x14ac:dyDescent="0.25">
      <c r="A10818" t="s">
        <v>12305</v>
      </c>
      <c r="B10818">
        <v>0</v>
      </c>
    </row>
    <row r="10819" spans="1:2" x14ac:dyDescent="0.25">
      <c r="A10819" t="s">
        <v>12306</v>
      </c>
      <c r="B10819">
        <v>0</v>
      </c>
    </row>
    <row r="10820" spans="1:2" x14ac:dyDescent="0.25">
      <c r="A10820" t="s">
        <v>12307</v>
      </c>
      <c r="B10820">
        <v>0</v>
      </c>
    </row>
    <row r="10821" spans="1:2" x14ac:dyDescent="0.25">
      <c r="A10821" t="s">
        <v>12308</v>
      </c>
      <c r="B10821">
        <v>0</v>
      </c>
    </row>
    <row r="10822" spans="1:2" x14ac:dyDescent="0.25">
      <c r="A10822" t="s">
        <v>12309</v>
      </c>
      <c r="B10822">
        <v>0</v>
      </c>
    </row>
    <row r="10823" spans="1:2" x14ac:dyDescent="0.25">
      <c r="A10823" t="s">
        <v>12310</v>
      </c>
      <c r="B10823">
        <v>0</v>
      </c>
    </row>
    <row r="10824" spans="1:2" x14ac:dyDescent="0.25">
      <c r="A10824" t="s">
        <v>12311</v>
      </c>
      <c r="B10824">
        <v>0</v>
      </c>
    </row>
    <row r="10825" spans="1:2" x14ac:dyDescent="0.25">
      <c r="A10825" t="s">
        <v>12312</v>
      </c>
      <c r="B10825">
        <v>0</v>
      </c>
    </row>
    <row r="10826" spans="1:2" x14ac:dyDescent="0.25">
      <c r="A10826" t="s">
        <v>12313</v>
      </c>
      <c r="B10826">
        <v>0</v>
      </c>
    </row>
    <row r="10827" spans="1:2" x14ac:dyDescent="0.25">
      <c r="A10827" t="s">
        <v>12314</v>
      </c>
      <c r="B10827">
        <v>0</v>
      </c>
    </row>
    <row r="10828" spans="1:2" x14ac:dyDescent="0.25">
      <c r="A10828" t="s">
        <v>12315</v>
      </c>
      <c r="B10828">
        <v>0</v>
      </c>
    </row>
    <row r="10829" spans="1:2" x14ac:dyDescent="0.25">
      <c r="A10829" t="s">
        <v>12316</v>
      </c>
      <c r="B10829">
        <v>0</v>
      </c>
    </row>
    <row r="10830" spans="1:2" x14ac:dyDescent="0.25">
      <c r="A10830" t="s">
        <v>12317</v>
      </c>
      <c r="B10830">
        <v>0</v>
      </c>
    </row>
    <row r="10831" spans="1:2" x14ac:dyDescent="0.25">
      <c r="A10831" t="s">
        <v>12318</v>
      </c>
      <c r="B10831">
        <v>0</v>
      </c>
    </row>
    <row r="10832" spans="1:2" x14ac:dyDescent="0.25">
      <c r="A10832" t="s">
        <v>12319</v>
      </c>
      <c r="B10832">
        <v>0</v>
      </c>
    </row>
    <row r="10833" spans="1:2" x14ac:dyDescent="0.25">
      <c r="A10833" t="s">
        <v>12320</v>
      </c>
      <c r="B10833">
        <v>0</v>
      </c>
    </row>
    <row r="10834" spans="1:2" x14ac:dyDescent="0.25">
      <c r="A10834" t="s">
        <v>12321</v>
      </c>
      <c r="B10834">
        <v>0</v>
      </c>
    </row>
    <row r="10835" spans="1:2" x14ac:dyDescent="0.25">
      <c r="A10835" t="s">
        <v>12322</v>
      </c>
      <c r="B10835">
        <v>0</v>
      </c>
    </row>
    <row r="10836" spans="1:2" x14ac:dyDescent="0.25">
      <c r="A10836" t="s">
        <v>12323</v>
      </c>
      <c r="B10836">
        <v>0</v>
      </c>
    </row>
    <row r="10837" spans="1:2" x14ac:dyDescent="0.25">
      <c r="A10837" t="s">
        <v>12324</v>
      </c>
      <c r="B10837">
        <v>0</v>
      </c>
    </row>
    <row r="10838" spans="1:2" x14ac:dyDescent="0.25">
      <c r="A10838" t="s">
        <v>12325</v>
      </c>
      <c r="B10838">
        <v>0</v>
      </c>
    </row>
    <row r="10839" spans="1:2" x14ac:dyDescent="0.25">
      <c r="A10839" t="s">
        <v>12326</v>
      </c>
      <c r="B10839">
        <v>0</v>
      </c>
    </row>
    <row r="10840" spans="1:2" x14ac:dyDescent="0.25">
      <c r="A10840" t="s">
        <v>12327</v>
      </c>
      <c r="B10840">
        <v>0</v>
      </c>
    </row>
    <row r="10841" spans="1:2" x14ac:dyDescent="0.25">
      <c r="A10841" t="s">
        <v>12328</v>
      </c>
      <c r="B10841">
        <v>36</v>
      </c>
    </row>
    <row r="10842" spans="1:2" x14ac:dyDescent="0.25">
      <c r="A10842" t="s">
        <v>12329</v>
      </c>
      <c r="B10842">
        <v>39</v>
      </c>
    </row>
    <row r="10843" spans="1:2" x14ac:dyDescent="0.25">
      <c r="A10843" t="s">
        <v>12330</v>
      </c>
      <c r="B10843">
        <v>43</v>
      </c>
    </row>
    <row r="10844" spans="1:2" x14ac:dyDescent="0.25">
      <c r="A10844" t="s">
        <v>12331</v>
      </c>
      <c r="B10844">
        <v>59</v>
      </c>
    </row>
    <row r="10845" spans="1:2" x14ac:dyDescent="0.25">
      <c r="A10845" t="s">
        <v>12332</v>
      </c>
      <c r="B10845">
        <v>13</v>
      </c>
    </row>
    <row r="10846" spans="1:2" x14ac:dyDescent="0.25">
      <c r="A10846" t="s">
        <v>12333</v>
      </c>
      <c r="B10846">
        <v>190</v>
      </c>
    </row>
    <row r="10847" spans="1:2" x14ac:dyDescent="0.25">
      <c r="A10847" t="s">
        <v>12334</v>
      </c>
      <c r="B10847">
        <v>9</v>
      </c>
    </row>
    <row r="10848" spans="1:2" x14ac:dyDescent="0.25">
      <c r="A10848" t="s">
        <v>12335</v>
      </c>
      <c r="B10848">
        <v>1</v>
      </c>
    </row>
    <row r="10849" spans="1:2" x14ac:dyDescent="0.25">
      <c r="A10849" t="s">
        <v>12336</v>
      </c>
      <c r="B10849">
        <v>13</v>
      </c>
    </row>
    <row r="10850" spans="1:2" x14ac:dyDescent="0.25">
      <c r="A10850" t="s">
        <v>12337</v>
      </c>
      <c r="B10850">
        <v>141</v>
      </c>
    </row>
    <row r="10851" spans="1:2" x14ac:dyDescent="0.25">
      <c r="A10851" t="s">
        <v>12338</v>
      </c>
      <c r="B10851">
        <v>133</v>
      </c>
    </row>
    <row r="10852" spans="1:2" x14ac:dyDescent="0.25">
      <c r="A10852" t="s">
        <v>12339</v>
      </c>
      <c r="B10852">
        <v>193</v>
      </c>
    </row>
    <row r="10853" spans="1:2" x14ac:dyDescent="0.25">
      <c r="A10853" t="s">
        <v>12340</v>
      </c>
      <c r="B10853">
        <v>135</v>
      </c>
    </row>
    <row r="10854" spans="1:2" x14ac:dyDescent="0.25">
      <c r="A10854" t="s">
        <v>12341</v>
      </c>
      <c r="B10854">
        <v>4941</v>
      </c>
    </row>
    <row r="10855" spans="1:2" x14ac:dyDescent="0.25">
      <c r="A10855" t="s">
        <v>12342</v>
      </c>
      <c r="B10855">
        <v>3257</v>
      </c>
    </row>
    <row r="10856" spans="1:2" x14ac:dyDescent="0.25">
      <c r="A10856" t="s">
        <v>12343</v>
      </c>
      <c r="B10856">
        <v>654</v>
      </c>
    </row>
    <row r="10857" spans="1:2" x14ac:dyDescent="0.25">
      <c r="A10857" t="s">
        <v>12344</v>
      </c>
      <c r="B10857">
        <v>205</v>
      </c>
    </row>
    <row r="10858" spans="1:2" x14ac:dyDescent="0.25">
      <c r="A10858" t="s">
        <v>12345</v>
      </c>
      <c r="B10858">
        <v>190</v>
      </c>
    </row>
    <row r="10859" spans="1:2" x14ac:dyDescent="0.25">
      <c r="A10859" t="s">
        <v>12346</v>
      </c>
      <c r="B10859">
        <v>4972</v>
      </c>
    </row>
    <row r="10860" spans="1:2" x14ac:dyDescent="0.25">
      <c r="A10860" t="s">
        <v>12347</v>
      </c>
      <c r="B10860">
        <v>200</v>
      </c>
    </row>
    <row r="10861" spans="1:2" x14ac:dyDescent="0.25">
      <c r="A10861" t="s">
        <v>12348</v>
      </c>
      <c r="B10861">
        <v>146</v>
      </c>
    </row>
    <row r="10862" spans="1:2" x14ac:dyDescent="0.25">
      <c r="A10862" t="s">
        <v>12349</v>
      </c>
      <c r="B10862">
        <v>95</v>
      </c>
    </row>
    <row r="10863" spans="1:2" x14ac:dyDescent="0.25">
      <c r="A10863" t="s">
        <v>12350</v>
      </c>
      <c r="B10863">
        <v>26</v>
      </c>
    </row>
    <row r="10864" spans="1:2" x14ac:dyDescent="0.25">
      <c r="A10864" t="s">
        <v>12351</v>
      </c>
      <c r="B10864">
        <v>267</v>
      </c>
    </row>
    <row r="10865" spans="1:2" x14ac:dyDescent="0.25">
      <c r="A10865" t="s">
        <v>12352</v>
      </c>
      <c r="B10865">
        <v>82551</v>
      </c>
    </row>
    <row r="10866" spans="1:2" x14ac:dyDescent="0.25">
      <c r="A10866" t="s">
        <v>12353</v>
      </c>
      <c r="B10866">
        <v>269</v>
      </c>
    </row>
    <row r="10867" spans="1:2" x14ac:dyDescent="0.25">
      <c r="A10867" t="s">
        <v>12354</v>
      </c>
      <c r="B10867">
        <v>28</v>
      </c>
    </row>
    <row r="10868" spans="1:2" x14ac:dyDescent="0.25">
      <c r="A10868" t="s">
        <v>12355</v>
      </c>
      <c r="B10868">
        <v>98</v>
      </c>
    </row>
    <row r="10869" spans="1:2" x14ac:dyDescent="0.25">
      <c r="A10869" t="s">
        <v>12356</v>
      </c>
      <c r="B10869">
        <v>99</v>
      </c>
    </row>
    <row r="10870" spans="1:2" x14ac:dyDescent="0.25">
      <c r="A10870" t="s">
        <v>12357</v>
      </c>
      <c r="B10870">
        <v>70</v>
      </c>
    </row>
    <row r="10871" spans="1:2" x14ac:dyDescent="0.25">
      <c r="A10871" t="s">
        <v>12358</v>
      </c>
      <c r="B10871">
        <v>48</v>
      </c>
    </row>
    <row r="10872" spans="1:2" x14ac:dyDescent="0.25">
      <c r="A10872" t="s">
        <v>12359</v>
      </c>
      <c r="B10872">
        <v>353</v>
      </c>
    </row>
    <row r="10873" spans="1:2" x14ac:dyDescent="0.25">
      <c r="A10873" t="s">
        <v>12360</v>
      </c>
      <c r="B10873">
        <v>0</v>
      </c>
    </row>
    <row r="10874" spans="1:2" x14ac:dyDescent="0.25">
      <c r="A10874" t="s">
        <v>12361</v>
      </c>
      <c r="B10874">
        <v>2161</v>
      </c>
    </row>
    <row r="10875" spans="1:2" x14ac:dyDescent="0.25">
      <c r="A10875" t="s">
        <v>12362</v>
      </c>
      <c r="B10875">
        <v>1905</v>
      </c>
    </row>
    <row r="10876" spans="1:2" x14ac:dyDescent="0.25">
      <c r="A10876" t="s">
        <v>12363</v>
      </c>
      <c r="B10876">
        <v>36</v>
      </c>
    </row>
    <row r="10877" spans="1:2" x14ac:dyDescent="0.25">
      <c r="A10877" t="s">
        <v>12364</v>
      </c>
      <c r="B10877">
        <v>26</v>
      </c>
    </row>
    <row r="10878" spans="1:2" x14ac:dyDescent="0.25">
      <c r="A10878" t="s">
        <v>12365</v>
      </c>
      <c r="B10878">
        <v>24</v>
      </c>
    </row>
    <row r="10879" spans="1:2" x14ac:dyDescent="0.25">
      <c r="A10879" t="s">
        <v>12366</v>
      </c>
      <c r="B10879">
        <v>203</v>
      </c>
    </row>
    <row r="10880" spans="1:2" x14ac:dyDescent="0.25">
      <c r="A10880" t="s">
        <v>12367</v>
      </c>
      <c r="B10880">
        <v>94</v>
      </c>
    </row>
    <row r="10881" spans="1:2" x14ac:dyDescent="0.25">
      <c r="A10881" t="s">
        <v>12368</v>
      </c>
      <c r="B10881">
        <v>41</v>
      </c>
    </row>
    <row r="10882" spans="1:2" x14ac:dyDescent="0.25">
      <c r="A10882" t="s">
        <v>12369</v>
      </c>
      <c r="B10882">
        <v>31</v>
      </c>
    </row>
    <row r="10883" spans="1:2" x14ac:dyDescent="0.25">
      <c r="A10883" t="s">
        <v>12370</v>
      </c>
      <c r="B10883">
        <v>15</v>
      </c>
    </row>
    <row r="10884" spans="1:2" x14ac:dyDescent="0.25">
      <c r="A10884" t="s">
        <v>12371</v>
      </c>
      <c r="B10884">
        <v>2</v>
      </c>
    </row>
    <row r="10885" spans="1:2" x14ac:dyDescent="0.25">
      <c r="A10885" t="s">
        <v>12372</v>
      </c>
      <c r="B10885">
        <v>21</v>
      </c>
    </row>
    <row r="10886" spans="1:2" x14ac:dyDescent="0.25">
      <c r="A10886" t="s">
        <v>12373</v>
      </c>
      <c r="B10886">
        <v>1905</v>
      </c>
    </row>
    <row r="10887" spans="1:2" x14ac:dyDescent="0.25">
      <c r="A10887" t="s">
        <v>12374</v>
      </c>
      <c r="B10887">
        <v>54</v>
      </c>
    </row>
    <row r="10888" spans="1:2" x14ac:dyDescent="0.25">
      <c r="A10888" t="s">
        <v>12375</v>
      </c>
      <c r="B10888">
        <v>3</v>
      </c>
    </row>
    <row r="10889" spans="1:2" x14ac:dyDescent="0.25">
      <c r="A10889" t="s">
        <v>12376</v>
      </c>
      <c r="B10889">
        <v>80</v>
      </c>
    </row>
    <row r="10890" spans="1:2" x14ac:dyDescent="0.25">
      <c r="A10890" t="s">
        <v>12377</v>
      </c>
      <c r="B10890">
        <v>27</v>
      </c>
    </row>
    <row r="10891" spans="1:2" x14ac:dyDescent="0.25">
      <c r="A10891" t="s">
        <v>12378</v>
      </c>
      <c r="B10891">
        <v>0</v>
      </c>
    </row>
    <row r="10892" spans="1:2" x14ac:dyDescent="0.25">
      <c r="A10892" t="s">
        <v>12379</v>
      </c>
      <c r="B10892">
        <v>0</v>
      </c>
    </row>
    <row r="10893" spans="1:2" x14ac:dyDescent="0.25">
      <c r="A10893" t="s">
        <v>12380</v>
      </c>
      <c r="B10893">
        <v>164</v>
      </c>
    </row>
    <row r="10894" spans="1:2" x14ac:dyDescent="0.25">
      <c r="A10894" t="s">
        <v>12381</v>
      </c>
      <c r="B10894">
        <v>12</v>
      </c>
    </row>
    <row r="10895" spans="1:2" x14ac:dyDescent="0.25">
      <c r="A10895" t="s">
        <v>12382</v>
      </c>
      <c r="B10895">
        <v>11</v>
      </c>
    </row>
    <row r="10896" spans="1:2" x14ac:dyDescent="0.25">
      <c r="A10896" t="s">
        <v>12383</v>
      </c>
      <c r="B10896">
        <v>21</v>
      </c>
    </row>
    <row r="10897" spans="1:2" x14ac:dyDescent="0.25">
      <c r="A10897" t="s">
        <v>12384</v>
      </c>
      <c r="B10897">
        <v>21</v>
      </c>
    </row>
    <row r="10898" spans="1:2" x14ac:dyDescent="0.25">
      <c r="A10898" t="s">
        <v>12385</v>
      </c>
      <c r="B10898">
        <v>9</v>
      </c>
    </row>
    <row r="10899" spans="1:2" x14ac:dyDescent="0.25">
      <c r="A10899" t="s">
        <v>12386</v>
      </c>
      <c r="B10899">
        <v>84</v>
      </c>
    </row>
    <row r="10900" spans="1:2" x14ac:dyDescent="0.25">
      <c r="A10900" t="s">
        <v>12387</v>
      </c>
      <c r="B10900">
        <v>48</v>
      </c>
    </row>
    <row r="10901" spans="1:2" x14ac:dyDescent="0.25">
      <c r="A10901" t="s">
        <v>12388</v>
      </c>
      <c r="B10901">
        <v>1</v>
      </c>
    </row>
    <row r="10902" spans="1:2" x14ac:dyDescent="0.25">
      <c r="A10902" t="s">
        <v>12389</v>
      </c>
      <c r="B10902">
        <v>1</v>
      </c>
    </row>
    <row r="10903" spans="1:2" x14ac:dyDescent="0.25">
      <c r="A10903" t="s">
        <v>12390</v>
      </c>
      <c r="B10903">
        <v>0</v>
      </c>
    </row>
    <row r="10904" spans="1:2" x14ac:dyDescent="0.25">
      <c r="A10904" t="s">
        <v>12391</v>
      </c>
      <c r="B10904">
        <v>0</v>
      </c>
    </row>
    <row r="10905" spans="1:2" x14ac:dyDescent="0.25">
      <c r="A10905" t="s">
        <v>12392</v>
      </c>
      <c r="B10905">
        <v>0</v>
      </c>
    </row>
    <row r="10906" spans="1:2" x14ac:dyDescent="0.25">
      <c r="A10906" t="s">
        <v>12393</v>
      </c>
      <c r="B10906">
        <v>0</v>
      </c>
    </row>
    <row r="10907" spans="1:2" x14ac:dyDescent="0.25">
      <c r="A10907" t="s">
        <v>12394</v>
      </c>
      <c r="B10907">
        <v>0</v>
      </c>
    </row>
    <row r="10908" spans="1:2" x14ac:dyDescent="0.25">
      <c r="A10908" t="s">
        <v>12395</v>
      </c>
      <c r="B10908">
        <v>0</v>
      </c>
    </row>
    <row r="10909" spans="1:2" x14ac:dyDescent="0.25">
      <c r="A10909" t="s">
        <v>12396</v>
      </c>
      <c r="B10909">
        <v>0</v>
      </c>
    </row>
    <row r="10910" spans="1:2" x14ac:dyDescent="0.25">
      <c r="A10910" t="s">
        <v>12397</v>
      </c>
      <c r="B10910">
        <v>0</v>
      </c>
    </row>
    <row r="10911" spans="1:2" x14ac:dyDescent="0.25">
      <c r="A10911" t="s">
        <v>12398</v>
      </c>
      <c r="B10911">
        <v>0</v>
      </c>
    </row>
    <row r="10912" spans="1:2" x14ac:dyDescent="0.25">
      <c r="A10912" t="s">
        <v>12399</v>
      </c>
      <c r="B10912">
        <v>0</v>
      </c>
    </row>
    <row r="10913" spans="1:2" x14ac:dyDescent="0.25">
      <c r="A10913" t="s">
        <v>12400</v>
      </c>
      <c r="B10913">
        <v>0</v>
      </c>
    </row>
    <row r="10914" spans="1:2" x14ac:dyDescent="0.25">
      <c r="A10914" t="s">
        <v>12401</v>
      </c>
      <c r="B10914">
        <v>0</v>
      </c>
    </row>
    <row r="10915" spans="1:2" x14ac:dyDescent="0.25">
      <c r="A10915" t="s">
        <v>12402</v>
      </c>
      <c r="B10915">
        <v>0</v>
      </c>
    </row>
    <row r="10916" spans="1:2" x14ac:dyDescent="0.25">
      <c r="A10916" t="s">
        <v>12403</v>
      </c>
      <c r="B10916">
        <v>0</v>
      </c>
    </row>
    <row r="10917" spans="1:2" x14ac:dyDescent="0.25">
      <c r="A10917" t="s">
        <v>12404</v>
      </c>
      <c r="B10917">
        <v>0</v>
      </c>
    </row>
    <row r="10918" spans="1:2" x14ac:dyDescent="0.25">
      <c r="A10918" t="s">
        <v>12405</v>
      </c>
      <c r="B10918">
        <v>0</v>
      </c>
    </row>
    <row r="10919" spans="1:2" x14ac:dyDescent="0.25">
      <c r="A10919" t="s">
        <v>12406</v>
      </c>
      <c r="B10919">
        <v>0</v>
      </c>
    </row>
    <row r="10920" spans="1:2" x14ac:dyDescent="0.25">
      <c r="A10920" t="s">
        <v>12407</v>
      </c>
      <c r="B10920">
        <v>1</v>
      </c>
    </row>
    <row r="10921" spans="1:2" x14ac:dyDescent="0.25">
      <c r="A10921" t="s">
        <v>12408</v>
      </c>
      <c r="B10921">
        <v>1</v>
      </c>
    </row>
    <row r="10922" spans="1:2" x14ac:dyDescent="0.25">
      <c r="A10922" t="s">
        <v>12409</v>
      </c>
      <c r="B10922">
        <v>110</v>
      </c>
    </row>
    <row r="10923" spans="1:2" x14ac:dyDescent="0.25">
      <c r="A10923" t="s">
        <v>12410</v>
      </c>
      <c r="B10923">
        <v>107</v>
      </c>
    </row>
    <row r="10924" spans="1:2" x14ac:dyDescent="0.25">
      <c r="A10924" t="s">
        <v>12411</v>
      </c>
      <c r="B10924">
        <v>-999</v>
      </c>
    </row>
    <row r="10925" spans="1:2" x14ac:dyDescent="0.25">
      <c r="A10925" t="s">
        <v>12412</v>
      </c>
      <c r="B10925">
        <v>-999</v>
      </c>
    </row>
    <row r="10926" spans="1:2" x14ac:dyDescent="0.25">
      <c r="A10926" t="s">
        <v>12413</v>
      </c>
      <c r="B10926">
        <v>107</v>
      </c>
    </row>
    <row r="10927" spans="1:2" x14ac:dyDescent="0.25">
      <c r="A10927" t="s">
        <v>12414</v>
      </c>
      <c r="B10927">
        <v>110</v>
      </c>
    </row>
    <row r="10928" spans="1:2" x14ac:dyDescent="0.25">
      <c r="A10928" t="s">
        <v>12415</v>
      </c>
      <c r="B10928">
        <v>0</v>
      </c>
    </row>
    <row r="10929" spans="1:2" x14ac:dyDescent="0.25">
      <c r="A10929" t="s">
        <v>12416</v>
      </c>
      <c r="B10929">
        <v>110</v>
      </c>
    </row>
    <row r="10930" spans="1:2" x14ac:dyDescent="0.25">
      <c r="A10930" t="s">
        <v>12417</v>
      </c>
      <c r="B10930">
        <v>356</v>
      </c>
    </row>
    <row r="10931" spans="1:2" x14ac:dyDescent="0.25">
      <c r="A10931" t="s">
        <v>12418</v>
      </c>
      <c r="B10931">
        <v>-999</v>
      </c>
    </row>
    <row r="10932" spans="1:2" x14ac:dyDescent="0.25">
      <c r="A10932" t="s">
        <v>12419</v>
      </c>
      <c r="B10932">
        <v>390</v>
      </c>
    </row>
    <row r="10933" spans="1:2" x14ac:dyDescent="0.25">
      <c r="A10933" t="s">
        <v>12420</v>
      </c>
      <c r="B10933">
        <v>-999</v>
      </c>
    </row>
    <row r="10934" spans="1:2" x14ac:dyDescent="0.25">
      <c r="A10934" t="s">
        <v>12421</v>
      </c>
      <c r="B10934">
        <v>591</v>
      </c>
    </row>
    <row r="10935" spans="1:2" x14ac:dyDescent="0.25">
      <c r="A10935" t="s">
        <v>12422</v>
      </c>
      <c r="B10935">
        <v>7545</v>
      </c>
    </row>
    <row r="10936" spans="1:2" x14ac:dyDescent="0.25">
      <c r="A10936" t="s">
        <v>12423</v>
      </c>
      <c r="B10936">
        <v>6050</v>
      </c>
    </row>
    <row r="10937" spans="1:2" x14ac:dyDescent="0.25">
      <c r="A10937" t="s">
        <v>12424</v>
      </c>
      <c r="B10937">
        <v>5255</v>
      </c>
    </row>
    <row r="10938" spans="1:2" x14ac:dyDescent="0.25">
      <c r="A10938" t="s">
        <v>12425</v>
      </c>
      <c r="B10938">
        <v>13</v>
      </c>
    </row>
    <row r="10939" spans="1:2" x14ac:dyDescent="0.25">
      <c r="A10939" t="s">
        <v>12426</v>
      </c>
      <c r="B10939">
        <v>196</v>
      </c>
    </row>
    <row r="10940" spans="1:2" x14ac:dyDescent="0.25">
      <c r="A10940" t="s">
        <v>12427</v>
      </c>
      <c r="B10940">
        <v>48</v>
      </c>
    </row>
    <row r="10941" spans="1:2" x14ac:dyDescent="0.25">
      <c r="A10941" t="s">
        <v>12428</v>
      </c>
      <c r="B10941">
        <v>64</v>
      </c>
    </row>
    <row r="10942" spans="1:2" x14ac:dyDescent="0.25">
      <c r="A10942" t="s">
        <v>12429</v>
      </c>
      <c r="B10942">
        <v>509</v>
      </c>
    </row>
    <row r="10943" spans="1:2" x14ac:dyDescent="0.25">
      <c r="A10943" t="s">
        <v>12430</v>
      </c>
      <c r="B10943">
        <v>761</v>
      </c>
    </row>
    <row r="10944" spans="1:2" x14ac:dyDescent="0.25">
      <c r="A10944" t="s">
        <v>12431</v>
      </c>
      <c r="B10944">
        <v>39</v>
      </c>
    </row>
    <row r="10945" spans="1:2" x14ac:dyDescent="0.25">
      <c r="A10945" t="s">
        <v>12432</v>
      </c>
      <c r="B10945">
        <v>3359</v>
      </c>
    </row>
    <row r="10946" spans="1:2" x14ac:dyDescent="0.25">
      <c r="A10946" t="s">
        <v>12433</v>
      </c>
      <c r="B10946">
        <v>208</v>
      </c>
    </row>
    <row r="10947" spans="1:2" x14ac:dyDescent="0.25">
      <c r="A10947" t="s">
        <v>12434</v>
      </c>
      <c r="B10947">
        <v>54</v>
      </c>
    </row>
    <row r="10948" spans="1:2" x14ac:dyDescent="0.25">
      <c r="A10948" t="s">
        <v>12435</v>
      </c>
      <c r="B10948">
        <v>45</v>
      </c>
    </row>
    <row r="10949" spans="1:2" x14ac:dyDescent="0.25">
      <c r="A10949" t="s">
        <v>12436</v>
      </c>
      <c r="B10949">
        <v>0</v>
      </c>
    </row>
    <row r="10950" spans="1:2" x14ac:dyDescent="0.25">
      <c r="A10950" t="s">
        <v>12437</v>
      </c>
      <c r="B10950">
        <v>0</v>
      </c>
    </row>
    <row r="10951" spans="1:2" x14ac:dyDescent="0.25">
      <c r="A10951" t="s">
        <v>12438</v>
      </c>
      <c r="B10951">
        <v>244</v>
      </c>
    </row>
    <row r="10952" spans="1:2" x14ac:dyDescent="0.25">
      <c r="A10952" t="s">
        <v>12439</v>
      </c>
      <c r="B10952">
        <v>120</v>
      </c>
    </row>
    <row r="10953" spans="1:2" x14ac:dyDescent="0.25">
      <c r="A10953" t="s">
        <v>12440</v>
      </c>
      <c r="B10953">
        <v>0</v>
      </c>
    </row>
    <row r="10954" spans="1:2" x14ac:dyDescent="0.25">
      <c r="A10954" t="s">
        <v>12441</v>
      </c>
      <c r="B10954">
        <v>1094</v>
      </c>
    </row>
    <row r="10955" spans="1:2" x14ac:dyDescent="0.25">
      <c r="A10955" t="s">
        <v>12442</v>
      </c>
      <c r="B10955">
        <v>791</v>
      </c>
    </row>
    <row r="10956" spans="1:2" x14ac:dyDescent="0.25">
      <c r="A10956" t="s">
        <v>12443</v>
      </c>
      <c r="B10956">
        <v>7545</v>
      </c>
    </row>
    <row r="10957" spans="1:2" x14ac:dyDescent="0.25">
      <c r="A10957" t="s">
        <v>12444</v>
      </c>
      <c r="B10957">
        <v>459</v>
      </c>
    </row>
    <row r="10958" spans="1:2" x14ac:dyDescent="0.25">
      <c r="A10958" t="s">
        <v>12445</v>
      </c>
      <c r="B10958">
        <v>217</v>
      </c>
    </row>
    <row r="10959" spans="1:2" x14ac:dyDescent="0.25">
      <c r="A10959" t="s">
        <v>12446</v>
      </c>
      <c r="B10959">
        <v>734</v>
      </c>
    </row>
    <row r="10960" spans="1:2" x14ac:dyDescent="0.25">
      <c r="A10960" t="s">
        <v>12447</v>
      </c>
      <c r="B10960">
        <v>298</v>
      </c>
    </row>
    <row r="10961" spans="1:2" x14ac:dyDescent="0.25">
      <c r="A10961" t="s">
        <v>12448</v>
      </c>
      <c r="B10961">
        <v>125</v>
      </c>
    </row>
    <row r="10962" spans="1:2" x14ac:dyDescent="0.25">
      <c r="A10962" t="s">
        <v>12449</v>
      </c>
      <c r="B10962">
        <v>311</v>
      </c>
    </row>
    <row r="10963" spans="1:2" x14ac:dyDescent="0.25">
      <c r="A10963" t="s">
        <v>12450</v>
      </c>
      <c r="B10963">
        <v>734</v>
      </c>
    </row>
    <row r="10964" spans="1:2" x14ac:dyDescent="0.25">
      <c r="A10964" t="s">
        <v>12451</v>
      </c>
      <c r="B10964">
        <v>533</v>
      </c>
    </row>
    <row r="10965" spans="1:2" x14ac:dyDescent="0.25">
      <c r="A10965" t="s">
        <v>12452</v>
      </c>
      <c r="B10965">
        <v>331</v>
      </c>
    </row>
    <row r="10966" spans="1:2" x14ac:dyDescent="0.25">
      <c r="A10966" t="s">
        <v>12453</v>
      </c>
      <c r="B10966">
        <v>123</v>
      </c>
    </row>
    <row r="10967" spans="1:2" x14ac:dyDescent="0.25">
      <c r="A10967" t="s">
        <v>12454</v>
      </c>
      <c r="B10967">
        <v>16</v>
      </c>
    </row>
    <row r="10968" spans="1:2" x14ac:dyDescent="0.25">
      <c r="A10968" t="s">
        <v>12455</v>
      </c>
      <c r="B10968">
        <v>340</v>
      </c>
    </row>
    <row r="10969" spans="1:2" x14ac:dyDescent="0.25">
      <c r="A10969" t="s">
        <v>12456</v>
      </c>
      <c r="B10969">
        <v>7</v>
      </c>
    </row>
    <row r="10970" spans="1:2" x14ac:dyDescent="0.25">
      <c r="A10970" t="s">
        <v>12457</v>
      </c>
      <c r="B10970">
        <v>65</v>
      </c>
    </row>
    <row r="10971" spans="1:2" x14ac:dyDescent="0.25">
      <c r="A10971" t="s">
        <v>12458</v>
      </c>
      <c r="B10971">
        <v>19</v>
      </c>
    </row>
    <row r="10972" spans="1:2" x14ac:dyDescent="0.25">
      <c r="A10972" t="s">
        <v>12459</v>
      </c>
      <c r="B10972">
        <v>351</v>
      </c>
    </row>
    <row r="10973" spans="1:2" x14ac:dyDescent="0.25">
      <c r="A10973" t="s">
        <v>12460</v>
      </c>
      <c r="B10973">
        <v>8</v>
      </c>
    </row>
    <row r="10974" spans="1:2" x14ac:dyDescent="0.25">
      <c r="A10974" t="s">
        <v>12461</v>
      </c>
      <c r="B10974">
        <v>0</v>
      </c>
    </row>
    <row r="10975" spans="1:2" x14ac:dyDescent="0.25">
      <c r="A10975" t="s">
        <v>12462</v>
      </c>
      <c r="B10975">
        <v>4</v>
      </c>
    </row>
    <row r="10976" spans="1:2" x14ac:dyDescent="0.25">
      <c r="A10976" t="s">
        <v>12463</v>
      </c>
      <c r="B10976">
        <v>4</v>
      </c>
    </row>
    <row r="10977" spans="1:2" x14ac:dyDescent="0.25">
      <c r="A10977" t="s">
        <v>12464</v>
      </c>
      <c r="B10977">
        <v>8</v>
      </c>
    </row>
    <row r="10978" spans="1:2" x14ac:dyDescent="0.25">
      <c r="A10978" t="s">
        <v>12465</v>
      </c>
      <c r="B10978">
        <v>709</v>
      </c>
    </row>
    <row r="10979" spans="1:2" x14ac:dyDescent="0.25">
      <c r="A10979" t="s">
        <v>12466</v>
      </c>
      <c r="B10979">
        <v>76</v>
      </c>
    </row>
    <row r="10980" spans="1:2" x14ac:dyDescent="0.25">
      <c r="A10980" t="s">
        <v>12467</v>
      </c>
      <c r="B10980">
        <v>0</v>
      </c>
    </row>
    <row r="10981" spans="1:2" x14ac:dyDescent="0.25">
      <c r="A10981" t="s">
        <v>12468</v>
      </c>
      <c r="B10981">
        <v>1242</v>
      </c>
    </row>
    <row r="10982" spans="1:2" x14ac:dyDescent="0.25">
      <c r="A10982" t="s">
        <v>12469</v>
      </c>
      <c r="B10982">
        <v>282</v>
      </c>
    </row>
    <row r="10983" spans="1:2" x14ac:dyDescent="0.25">
      <c r="A10983" t="s">
        <v>12470</v>
      </c>
      <c r="B10983">
        <v>371</v>
      </c>
    </row>
    <row r="10984" spans="1:2" x14ac:dyDescent="0.25">
      <c r="A10984" t="s">
        <v>12471</v>
      </c>
      <c r="B10984">
        <v>123</v>
      </c>
    </row>
    <row r="10985" spans="1:2" x14ac:dyDescent="0.25">
      <c r="A10985" t="s">
        <v>12472</v>
      </c>
      <c r="B10985">
        <v>53</v>
      </c>
    </row>
    <row r="10986" spans="1:2" x14ac:dyDescent="0.25">
      <c r="A10986" t="s">
        <v>12473</v>
      </c>
      <c r="B10986">
        <v>349</v>
      </c>
    </row>
    <row r="10987" spans="1:2" x14ac:dyDescent="0.25">
      <c r="A10987" t="s">
        <v>12474</v>
      </c>
      <c r="B10987">
        <v>668</v>
      </c>
    </row>
    <row r="10988" spans="1:2" x14ac:dyDescent="0.25">
      <c r="A10988" t="s">
        <v>12475</v>
      </c>
      <c r="B10988">
        <v>172</v>
      </c>
    </row>
    <row r="10989" spans="1:2" x14ac:dyDescent="0.25">
      <c r="A10989" t="s">
        <v>12476</v>
      </c>
      <c r="B10989">
        <v>53</v>
      </c>
    </row>
    <row r="10990" spans="1:2" x14ac:dyDescent="0.25">
      <c r="A10990" t="s">
        <v>12477</v>
      </c>
      <c r="B10990">
        <v>0</v>
      </c>
    </row>
    <row r="10991" spans="1:2" x14ac:dyDescent="0.25">
      <c r="A10991" t="s">
        <v>12478</v>
      </c>
      <c r="B10991">
        <v>0</v>
      </c>
    </row>
    <row r="10992" spans="1:2" x14ac:dyDescent="0.25">
      <c r="A10992" t="s">
        <v>12479</v>
      </c>
      <c r="B10992">
        <v>829</v>
      </c>
    </row>
    <row r="10993" spans="1:2" x14ac:dyDescent="0.25">
      <c r="A10993" t="s">
        <v>12480</v>
      </c>
      <c r="B10993">
        <v>349</v>
      </c>
    </row>
    <row r="10994" spans="1:2" x14ac:dyDescent="0.25">
      <c r="A10994" t="s">
        <v>12481</v>
      </c>
      <c r="B10994">
        <v>668</v>
      </c>
    </row>
    <row r="10995" spans="1:2" x14ac:dyDescent="0.25">
      <c r="A10995" t="s">
        <v>12482</v>
      </c>
      <c r="B10995">
        <v>150</v>
      </c>
    </row>
    <row r="10996" spans="1:2" x14ac:dyDescent="0.25">
      <c r="A10996" t="s">
        <v>12483</v>
      </c>
      <c r="B10996">
        <v>53</v>
      </c>
    </row>
    <row r="10997" spans="1:2" x14ac:dyDescent="0.25">
      <c r="A10997" t="s">
        <v>12484</v>
      </c>
      <c r="B10997">
        <v>0</v>
      </c>
    </row>
    <row r="10998" spans="1:2" x14ac:dyDescent="0.25">
      <c r="A10998" t="s">
        <v>12485</v>
      </c>
      <c r="B10998">
        <v>1220</v>
      </c>
    </row>
    <row r="10999" spans="1:2" x14ac:dyDescent="0.25">
      <c r="A10999" t="s">
        <v>12486</v>
      </c>
      <c r="B10999">
        <v>-999</v>
      </c>
    </row>
    <row r="11000" spans="1:2" x14ac:dyDescent="0.25">
      <c r="A11000" t="s">
        <v>12487</v>
      </c>
      <c r="B11000">
        <v>155</v>
      </c>
    </row>
    <row r="11001" spans="1:2" x14ac:dyDescent="0.25">
      <c r="A11001" t="s">
        <v>12488</v>
      </c>
      <c r="B11001">
        <v>532</v>
      </c>
    </row>
    <row r="11002" spans="1:2" x14ac:dyDescent="0.25">
      <c r="A11002" t="s">
        <v>12489</v>
      </c>
      <c r="B11002">
        <v>128</v>
      </c>
    </row>
    <row r="11003" spans="1:2" x14ac:dyDescent="0.25">
      <c r="A11003" t="s">
        <v>12490</v>
      </c>
      <c r="B11003">
        <v>1</v>
      </c>
    </row>
    <row r="11004" spans="1:2" x14ac:dyDescent="0.25">
      <c r="A11004" t="s">
        <v>12491</v>
      </c>
      <c r="B11004">
        <v>10</v>
      </c>
    </row>
    <row r="11005" spans="1:2" x14ac:dyDescent="0.25">
      <c r="A11005" t="s">
        <v>12492</v>
      </c>
      <c r="B11005">
        <v>13</v>
      </c>
    </row>
    <row r="11006" spans="1:2" x14ac:dyDescent="0.25">
      <c r="A11006" t="s">
        <v>12493</v>
      </c>
      <c r="B11006">
        <v>10</v>
      </c>
    </row>
    <row r="11007" spans="1:2" x14ac:dyDescent="0.25">
      <c r="A11007" t="s">
        <v>12494</v>
      </c>
      <c r="B11007">
        <v>4</v>
      </c>
    </row>
    <row r="11008" spans="1:2" x14ac:dyDescent="0.25">
      <c r="A11008" t="s">
        <v>12495</v>
      </c>
      <c r="B11008">
        <v>38</v>
      </c>
    </row>
    <row r="11009" spans="1:2" x14ac:dyDescent="0.25">
      <c r="A11009" t="s">
        <v>12496</v>
      </c>
      <c r="B11009">
        <v>0</v>
      </c>
    </row>
    <row r="11010" spans="1:2" x14ac:dyDescent="0.25">
      <c r="A11010" t="s">
        <v>12497</v>
      </c>
      <c r="B11010">
        <v>0</v>
      </c>
    </row>
    <row r="11011" spans="1:2" x14ac:dyDescent="0.25">
      <c r="A11011" t="s">
        <v>12498</v>
      </c>
      <c r="B11011">
        <v>0</v>
      </c>
    </row>
    <row r="11012" spans="1:2" x14ac:dyDescent="0.25">
      <c r="A11012" t="s">
        <v>12499</v>
      </c>
      <c r="B11012">
        <v>0</v>
      </c>
    </row>
    <row r="11013" spans="1:2" x14ac:dyDescent="0.25">
      <c r="A11013" t="s">
        <v>12500</v>
      </c>
      <c r="B11013">
        <v>0</v>
      </c>
    </row>
    <row r="11014" spans="1:2" x14ac:dyDescent="0.25">
      <c r="A11014" t="s">
        <v>12501</v>
      </c>
      <c r="B11014">
        <v>0</v>
      </c>
    </row>
    <row r="11015" spans="1:2" x14ac:dyDescent="0.25">
      <c r="A11015" t="s">
        <v>12502</v>
      </c>
      <c r="B11015">
        <v>0</v>
      </c>
    </row>
    <row r="11016" spans="1:2" x14ac:dyDescent="0.25">
      <c r="A11016" t="s">
        <v>12503</v>
      </c>
      <c r="B11016">
        <v>1</v>
      </c>
    </row>
    <row r="11017" spans="1:2" x14ac:dyDescent="0.25">
      <c r="A11017" t="s">
        <v>12504</v>
      </c>
      <c r="B11017">
        <v>1</v>
      </c>
    </row>
    <row r="11018" spans="1:2" x14ac:dyDescent="0.25">
      <c r="A11018" t="s">
        <v>12505</v>
      </c>
      <c r="B11018">
        <v>1</v>
      </c>
    </row>
    <row r="11019" spans="1:2" x14ac:dyDescent="0.25">
      <c r="A11019" t="s">
        <v>12506</v>
      </c>
      <c r="B11019">
        <v>0</v>
      </c>
    </row>
    <row r="11020" spans="1:2" x14ac:dyDescent="0.25">
      <c r="A11020" t="s">
        <v>12507</v>
      </c>
      <c r="B11020">
        <v>3</v>
      </c>
    </row>
    <row r="11021" spans="1:2" x14ac:dyDescent="0.25">
      <c r="A11021" t="s">
        <v>12508</v>
      </c>
      <c r="B11021">
        <v>2</v>
      </c>
    </row>
    <row r="11022" spans="1:2" x14ac:dyDescent="0.25">
      <c r="A11022" t="s">
        <v>12509</v>
      </c>
      <c r="B11022">
        <v>5</v>
      </c>
    </row>
    <row r="11023" spans="1:2" x14ac:dyDescent="0.25">
      <c r="A11023" t="s">
        <v>12510</v>
      </c>
      <c r="B11023">
        <v>10</v>
      </c>
    </row>
    <row r="11024" spans="1:2" x14ac:dyDescent="0.25">
      <c r="A11024" t="s">
        <v>12511</v>
      </c>
      <c r="B11024">
        <v>18</v>
      </c>
    </row>
    <row r="11025" spans="1:2" x14ac:dyDescent="0.25">
      <c r="A11025" t="s">
        <v>12512</v>
      </c>
      <c r="B11025">
        <v>6</v>
      </c>
    </row>
    <row r="11026" spans="1:2" x14ac:dyDescent="0.25">
      <c r="A11026" t="s">
        <v>12513</v>
      </c>
      <c r="B11026">
        <v>41</v>
      </c>
    </row>
    <row r="11027" spans="1:2" x14ac:dyDescent="0.25">
      <c r="A11027" t="s">
        <v>12514</v>
      </c>
      <c r="B11027">
        <v>0</v>
      </c>
    </row>
    <row r="11028" spans="1:2" x14ac:dyDescent="0.25">
      <c r="A11028" t="s">
        <v>12515</v>
      </c>
      <c r="B11028">
        <v>0</v>
      </c>
    </row>
    <row r="11029" spans="1:2" x14ac:dyDescent="0.25">
      <c r="A11029" t="s">
        <v>12516</v>
      </c>
      <c r="B11029">
        <v>0</v>
      </c>
    </row>
    <row r="11030" spans="1:2" x14ac:dyDescent="0.25">
      <c r="A11030" t="s">
        <v>12517</v>
      </c>
      <c r="B11030">
        <v>0</v>
      </c>
    </row>
    <row r="11031" spans="1:2" x14ac:dyDescent="0.25">
      <c r="A11031" t="s">
        <v>12518</v>
      </c>
      <c r="B11031">
        <v>0</v>
      </c>
    </row>
    <row r="11032" spans="1:2" x14ac:dyDescent="0.25">
      <c r="A11032" t="s">
        <v>12519</v>
      </c>
      <c r="B11032">
        <v>0</v>
      </c>
    </row>
    <row r="11033" spans="1:2" x14ac:dyDescent="0.25">
      <c r="A11033" t="s">
        <v>12520</v>
      </c>
      <c r="B11033">
        <v>0</v>
      </c>
    </row>
    <row r="11034" spans="1:2" x14ac:dyDescent="0.25">
      <c r="A11034" t="s">
        <v>12521</v>
      </c>
      <c r="B11034">
        <v>1</v>
      </c>
    </row>
    <row r="11035" spans="1:2" x14ac:dyDescent="0.25">
      <c r="A11035" t="s">
        <v>12522</v>
      </c>
      <c r="B11035">
        <v>0</v>
      </c>
    </row>
    <row r="11036" spans="1:2" x14ac:dyDescent="0.25">
      <c r="A11036" t="s">
        <v>12523</v>
      </c>
      <c r="B11036">
        <v>0</v>
      </c>
    </row>
    <row r="11037" spans="1:2" x14ac:dyDescent="0.25">
      <c r="A11037" t="s">
        <v>12524</v>
      </c>
      <c r="B11037">
        <v>0</v>
      </c>
    </row>
    <row r="11038" spans="1:2" x14ac:dyDescent="0.25">
      <c r="A11038" t="s">
        <v>12525</v>
      </c>
      <c r="B11038">
        <v>1</v>
      </c>
    </row>
    <row r="11039" spans="1:2" x14ac:dyDescent="0.25">
      <c r="A11039" t="s">
        <v>12526</v>
      </c>
      <c r="B11039">
        <v>0</v>
      </c>
    </row>
    <row r="11040" spans="1:2" x14ac:dyDescent="0.25">
      <c r="A11040" t="s">
        <v>12527</v>
      </c>
      <c r="B11040">
        <v>0</v>
      </c>
    </row>
    <row r="11041" spans="1:2" x14ac:dyDescent="0.25">
      <c r="A11041" t="s">
        <v>12528</v>
      </c>
      <c r="B11041">
        <v>0</v>
      </c>
    </row>
    <row r="11042" spans="1:2" x14ac:dyDescent="0.25">
      <c r="A11042" t="s">
        <v>12529</v>
      </c>
      <c r="B11042">
        <v>0</v>
      </c>
    </row>
    <row r="11043" spans="1:2" x14ac:dyDescent="0.25">
      <c r="A11043" t="s">
        <v>12530</v>
      </c>
      <c r="B11043">
        <v>0</v>
      </c>
    </row>
    <row r="11044" spans="1:2" x14ac:dyDescent="0.25">
      <c r="A11044" t="s">
        <v>12531</v>
      </c>
      <c r="B11044">
        <v>0</v>
      </c>
    </row>
    <row r="11045" spans="1:2" x14ac:dyDescent="0.25">
      <c r="A11045" t="s">
        <v>12532</v>
      </c>
      <c r="B11045">
        <v>0</v>
      </c>
    </row>
    <row r="11046" spans="1:2" x14ac:dyDescent="0.25">
      <c r="A11046" t="s">
        <v>12533</v>
      </c>
      <c r="B11046">
        <v>0</v>
      </c>
    </row>
    <row r="11047" spans="1:2" x14ac:dyDescent="0.25">
      <c r="A11047" t="s">
        <v>12534</v>
      </c>
      <c r="B11047">
        <v>0</v>
      </c>
    </row>
    <row r="11048" spans="1:2" x14ac:dyDescent="0.25">
      <c r="A11048" t="s">
        <v>12535</v>
      </c>
      <c r="B11048">
        <v>0</v>
      </c>
    </row>
    <row r="11049" spans="1:2" x14ac:dyDescent="0.25">
      <c r="A11049" t="s">
        <v>12536</v>
      </c>
      <c r="B11049">
        <v>1</v>
      </c>
    </row>
    <row r="11050" spans="1:2" x14ac:dyDescent="0.25">
      <c r="A11050" t="s">
        <v>12537</v>
      </c>
      <c r="B11050">
        <v>1</v>
      </c>
    </row>
    <row r="11051" spans="1:2" x14ac:dyDescent="0.25">
      <c r="A11051" t="s">
        <v>12538</v>
      </c>
      <c r="B11051">
        <v>0</v>
      </c>
    </row>
    <row r="11052" spans="1:2" x14ac:dyDescent="0.25">
      <c r="A11052" t="s">
        <v>12539</v>
      </c>
      <c r="B11052">
        <v>0</v>
      </c>
    </row>
    <row r="11053" spans="1:2" x14ac:dyDescent="0.25">
      <c r="A11053" t="s">
        <v>12540</v>
      </c>
      <c r="B11053">
        <v>0</v>
      </c>
    </row>
    <row r="11054" spans="1:2" x14ac:dyDescent="0.25">
      <c r="A11054" t="s">
        <v>12541</v>
      </c>
      <c r="B11054">
        <v>0</v>
      </c>
    </row>
    <row r="11055" spans="1:2" x14ac:dyDescent="0.25">
      <c r="A11055" t="s">
        <v>12542</v>
      </c>
      <c r="B11055">
        <v>0</v>
      </c>
    </row>
    <row r="11056" spans="1:2" x14ac:dyDescent="0.25">
      <c r="A11056" t="s">
        <v>12543</v>
      </c>
      <c r="B11056">
        <v>0</v>
      </c>
    </row>
    <row r="11057" spans="1:2" x14ac:dyDescent="0.25">
      <c r="A11057" t="s">
        <v>12544</v>
      </c>
      <c r="B11057">
        <v>3</v>
      </c>
    </row>
    <row r="11058" spans="1:2" x14ac:dyDescent="0.25">
      <c r="A11058" t="s">
        <v>12545</v>
      </c>
      <c r="B11058">
        <v>17</v>
      </c>
    </row>
    <row r="11059" spans="1:2" x14ac:dyDescent="0.25">
      <c r="A11059" t="s">
        <v>12546</v>
      </c>
      <c r="B11059">
        <v>24</v>
      </c>
    </row>
    <row r="11060" spans="1:2" x14ac:dyDescent="0.25">
      <c r="A11060" t="s">
        <v>12547</v>
      </c>
      <c r="B11060">
        <v>29</v>
      </c>
    </row>
    <row r="11061" spans="1:2" x14ac:dyDescent="0.25">
      <c r="A11061" t="s">
        <v>12548</v>
      </c>
      <c r="B11061">
        <v>11</v>
      </c>
    </row>
    <row r="11062" spans="1:2" x14ac:dyDescent="0.25">
      <c r="A11062" t="s">
        <v>12549</v>
      </c>
      <c r="B11062">
        <v>84</v>
      </c>
    </row>
    <row r="11063" spans="1:2" x14ac:dyDescent="0.25">
      <c r="A11063" t="s">
        <v>12550</v>
      </c>
      <c r="B11063">
        <v>29</v>
      </c>
    </row>
    <row r="11064" spans="1:2" x14ac:dyDescent="0.25">
      <c r="A11064" t="s">
        <v>12551</v>
      </c>
      <c r="B11064">
        <v>15</v>
      </c>
    </row>
    <row r="11065" spans="1:2" x14ac:dyDescent="0.25">
      <c r="A11065" t="s">
        <v>12552</v>
      </c>
      <c r="B11065">
        <v>8</v>
      </c>
    </row>
    <row r="11066" spans="1:2" x14ac:dyDescent="0.25">
      <c r="A11066" t="s">
        <v>12553</v>
      </c>
      <c r="B11066">
        <v>78</v>
      </c>
    </row>
    <row r="11067" spans="1:2" x14ac:dyDescent="0.25">
      <c r="A11067" t="s">
        <v>12554</v>
      </c>
      <c r="B11067">
        <v>100</v>
      </c>
    </row>
    <row r="11068" spans="1:2" x14ac:dyDescent="0.25">
      <c r="A11068" t="s">
        <v>12555</v>
      </c>
      <c r="B11068">
        <v>117</v>
      </c>
    </row>
    <row r="11069" spans="1:2" x14ac:dyDescent="0.25">
      <c r="A11069" t="s">
        <v>12556</v>
      </c>
      <c r="B11069">
        <v>111</v>
      </c>
    </row>
    <row r="11070" spans="1:2" x14ac:dyDescent="0.25">
      <c r="A11070" t="s">
        <v>12557</v>
      </c>
      <c r="B11070">
        <v>3590</v>
      </c>
    </row>
    <row r="11071" spans="1:2" x14ac:dyDescent="0.25">
      <c r="A11071" t="s">
        <v>12558</v>
      </c>
      <c r="B11071">
        <v>3004</v>
      </c>
    </row>
    <row r="11072" spans="1:2" x14ac:dyDescent="0.25">
      <c r="A11072" t="s">
        <v>12559</v>
      </c>
      <c r="B11072">
        <v>177</v>
      </c>
    </row>
    <row r="11073" spans="1:2" x14ac:dyDescent="0.25">
      <c r="A11073" t="s">
        <v>12560</v>
      </c>
      <c r="B11073">
        <v>85</v>
      </c>
    </row>
    <row r="11074" spans="1:2" x14ac:dyDescent="0.25">
      <c r="A11074" t="s">
        <v>12561</v>
      </c>
      <c r="B11074">
        <v>260</v>
      </c>
    </row>
    <row r="11075" spans="1:2" x14ac:dyDescent="0.25">
      <c r="A11075" t="s">
        <v>12562</v>
      </c>
      <c r="B11075">
        <v>3590</v>
      </c>
    </row>
    <row r="11076" spans="1:2" x14ac:dyDescent="0.25">
      <c r="A11076" t="s">
        <v>12563</v>
      </c>
      <c r="B11076">
        <v>134</v>
      </c>
    </row>
    <row r="11077" spans="1:2" x14ac:dyDescent="0.25">
      <c r="A11077" t="s">
        <v>12564</v>
      </c>
      <c r="B11077">
        <v>152</v>
      </c>
    </row>
    <row r="11078" spans="1:2" x14ac:dyDescent="0.25">
      <c r="A11078" t="s">
        <v>12565</v>
      </c>
      <c r="B11078">
        <v>237</v>
      </c>
    </row>
    <row r="11079" spans="1:2" x14ac:dyDescent="0.25">
      <c r="A11079" t="s">
        <v>12566</v>
      </c>
      <c r="B11079">
        <v>102</v>
      </c>
    </row>
    <row r="11080" spans="1:2" x14ac:dyDescent="0.25">
      <c r="A11080" t="s">
        <v>12567</v>
      </c>
      <c r="B11080">
        <v>491</v>
      </c>
    </row>
    <row r="11081" spans="1:2" x14ac:dyDescent="0.25">
      <c r="A11081" t="s">
        <v>12568</v>
      </c>
      <c r="B11081">
        <v>44240</v>
      </c>
    </row>
    <row r="11082" spans="1:2" x14ac:dyDescent="0.25">
      <c r="A11082" t="s">
        <v>12569</v>
      </c>
      <c r="B11082">
        <v>161</v>
      </c>
    </row>
    <row r="11083" spans="1:2" x14ac:dyDescent="0.25">
      <c r="A11083" t="s">
        <v>12570</v>
      </c>
      <c r="B11083">
        <v>20</v>
      </c>
    </row>
    <row r="11084" spans="1:2" x14ac:dyDescent="0.25">
      <c r="A11084" t="s">
        <v>12571</v>
      </c>
      <c r="B11084">
        <v>66</v>
      </c>
    </row>
    <row r="11085" spans="1:2" x14ac:dyDescent="0.25">
      <c r="A11085" t="s">
        <v>12572</v>
      </c>
      <c r="B11085">
        <v>70</v>
      </c>
    </row>
    <row r="11086" spans="1:2" x14ac:dyDescent="0.25">
      <c r="A11086" t="s">
        <v>12573</v>
      </c>
      <c r="B11086">
        <v>51</v>
      </c>
    </row>
    <row r="11087" spans="1:2" x14ac:dyDescent="0.25">
      <c r="A11087" t="s">
        <v>12574</v>
      </c>
      <c r="B11087">
        <v>17</v>
      </c>
    </row>
    <row r="11088" spans="1:2" x14ac:dyDescent="0.25">
      <c r="A11088" t="s">
        <v>12575</v>
      </c>
      <c r="B11088">
        <v>232</v>
      </c>
    </row>
    <row r="11089" spans="1:2" x14ac:dyDescent="0.25">
      <c r="A11089" t="s">
        <v>12576</v>
      </c>
      <c r="B11089">
        <v>1</v>
      </c>
    </row>
    <row r="11090" spans="1:2" x14ac:dyDescent="0.25">
      <c r="A11090" t="s">
        <v>12577</v>
      </c>
      <c r="B11090">
        <v>1898</v>
      </c>
    </row>
    <row r="11091" spans="1:2" x14ac:dyDescent="0.25">
      <c r="A11091" t="s">
        <v>12578</v>
      </c>
      <c r="B11091">
        <v>1660</v>
      </c>
    </row>
    <row r="11092" spans="1:2" x14ac:dyDescent="0.25">
      <c r="A11092" t="s">
        <v>12579</v>
      </c>
      <c r="B11092">
        <v>33</v>
      </c>
    </row>
    <row r="11093" spans="1:2" x14ac:dyDescent="0.25">
      <c r="A11093" t="s">
        <v>12580</v>
      </c>
      <c r="B11093">
        <v>0</v>
      </c>
    </row>
    <row r="11094" spans="1:2" x14ac:dyDescent="0.25">
      <c r="A11094" t="s">
        <v>12581</v>
      </c>
      <c r="B11094">
        <v>32</v>
      </c>
    </row>
    <row r="11095" spans="1:2" x14ac:dyDescent="0.25">
      <c r="A11095" t="s">
        <v>12582</v>
      </c>
      <c r="B11095">
        <v>165</v>
      </c>
    </row>
    <row r="11096" spans="1:2" x14ac:dyDescent="0.25">
      <c r="A11096" t="s">
        <v>12583</v>
      </c>
      <c r="B11096">
        <v>32</v>
      </c>
    </row>
    <row r="11097" spans="1:2" x14ac:dyDescent="0.25">
      <c r="A11097" t="s">
        <v>12584</v>
      </c>
      <c r="B11097">
        <v>25</v>
      </c>
    </row>
    <row r="11098" spans="1:2" x14ac:dyDescent="0.25">
      <c r="A11098" t="s">
        <v>12585</v>
      </c>
      <c r="B11098">
        <v>19</v>
      </c>
    </row>
    <row r="11099" spans="1:2" x14ac:dyDescent="0.25">
      <c r="A11099" t="s">
        <v>12586</v>
      </c>
      <c r="B11099">
        <v>16</v>
      </c>
    </row>
    <row r="11100" spans="1:2" x14ac:dyDescent="0.25">
      <c r="A11100" t="s">
        <v>12587</v>
      </c>
      <c r="B11100">
        <v>19</v>
      </c>
    </row>
    <row r="11101" spans="1:2" x14ac:dyDescent="0.25">
      <c r="A11101" t="s">
        <v>12588</v>
      </c>
      <c r="B11101">
        <v>0</v>
      </c>
    </row>
    <row r="11102" spans="1:2" x14ac:dyDescent="0.25">
      <c r="A11102" t="s">
        <v>12589</v>
      </c>
      <c r="B11102">
        <v>1869</v>
      </c>
    </row>
    <row r="11103" spans="1:2" x14ac:dyDescent="0.25">
      <c r="A11103" t="s">
        <v>12590</v>
      </c>
      <c r="B11103">
        <v>20</v>
      </c>
    </row>
    <row r="11104" spans="1:2" x14ac:dyDescent="0.25">
      <c r="A11104" t="s">
        <v>12591</v>
      </c>
      <c r="B11104">
        <v>1</v>
      </c>
    </row>
    <row r="11105" spans="1:2" x14ac:dyDescent="0.25">
      <c r="A11105" t="s">
        <v>12592</v>
      </c>
      <c r="B11105">
        <v>102</v>
      </c>
    </row>
    <row r="11106" spans="1:2" x14ac:dyDescent="0.25">
      <c r="A11106" t="s">
        <v>12593</v>
      </c>
      <c r="B11106">
        <v>0</v>
      </c>
    </row>
    <row r="11107" spans="1:2" x14ac:dyDescent="0.25">
      <c r="A11107" t="s">
        <v>12594</v>
      </c>
      <c r="B11107">
        <v>3</v>
      </c>
    </row>
    <row r="11108" spans="1:2" x14ac:dyDescent="0.25">
      <c r="A11108" t="s">
        <v>12595</v>
      </c>
      <c r="B11108">
        <v>1</v>
      </c>
    </row>
    <row r="11109" spans="1:2" x14ac:dyDescent="0.25">
      <c r="A11109" t="s">
        <v>12596</v>
      </c>
      <c r="B11109">
        <v>127</v>
      </c>
    </row>
    <row r="11110" spans="1:2" x14ac:dyDescent="0.25">
      <c r="A11110" t="s">
        <v>12597</v>
      </c>
      <c r="B11110">
        <v>15</v>
      </c>
    </row>
    <row r="11111" spans="1:2" x14ac:dyDescent="0.25">
      <c r="A11111" t="s">
        <v>12598</v>
      </c>
      <c r="B11111">
        <v>33</v>
      </c>
    </row>
    <row r="11112" spans="1:2" x14ac:dyDescent="0.25">
      <c r="A11112" t="s">
        <v>12599</v>
      </c>
      <c r="B11112">
        <v>23</v>
      </c>
    </row>
    <row r="11113" spans="1:2" x14ac:dyDescent="0.25">
      <c r="A11113" t="s">
        <v>12600</v>
      </c>
      <c r="B11113">
        <v>54</v>
      </c>
    </row>
    <row r="11114" spans="1:2" x14ac:dyDescent="0.25">
      <c r="A11114" t="s">
        <v>12601</v>
      </c>
      <c r="B11114">
        <v>10</v>
      </c>
    </row>
    <row r="11115" spans="1:2" x14ac:dyDescent="0.25">
      <c r="A11115" t="s">
        <v>12602</v>
      </c>
      <c r="B11115">
        <v>151</v>
      </c>
    </row>
    <row r="11116" spans="1:2" x14ac:dyDescent="0.25">
      <c r="A11116" t="s">
        <v>12603</v>
      </c>
      <c r="B11116">
        <v>27</v>
      </c>
    </row>
    <row r="11117" spans="1:2" x14ac:dyDescent="0.25">
      <c r="A11117" t="s">
        <v>12604</v>
      </c>
      <c r="B11117">
        <v>48</v>
      </c>
    </row>
    <row r="11118" spans="1:2" x14ac:dyDescent="0.25">
      <c r="A11118" t="s">
        <v>12605</v>
      </c>
      <c r="B11118">
        <v>26</v>
      </c>
    </row>
    <row r="11119" spans="1:2" x14ac:dyDescent="0.25">
      <c r="A11119" t="s">
        <v>12606</v>
      </c>
      <c r="B11119">
        <v>0</v>
      </c>
    </row>
    <row r="11120" spans="1:2" x14ac:dyDescent="0.25">
      <c r="A11120" t="s">
        <v>12607</v>
      </c>
      <c r="B11120">
        <v>1</v>
      </c>
    </row>
    <row r="11121" spans="1:2" x14ac:dyDescent="0.25">
      <c r="A11121" t="s">
        <v>12608</v>
      </c>
      <c r="B11121">
        <v>0</v>
      </c>
    </row>
    <row r="11122" spans="1:2" x14ac:dyDescent="0.25">
      <c r="A11122" t="s">
        <v>12609</v>
      </c>
      <c r="B11122">
        <v>0</v>
      </c>
    </row>
    <row r="11123" spans="1:2" x14ac:dyDescent="0.25">
      <c r="A11123" t="s">
        <v>12610</v>
      </c>
      <c r="B11123">
        <v>6</v>
      </c>
    </row>
    <row r="11124" spans="1:2" x14ac:dyDescent="0.25">
      <c r="A11124" t="s">
        <v>12611</v>
      </c>
      <c r="B11124">
        <v>11</v>
      </c>
    </row>
    <row r="11125" spans="1:2" x14ac:dyDescent="0.25">
      <c r="A11125" t="s">
        <v>12612</v>
      </c>
      <c r="B11125">
        <v>0</v>
      </c>
    </row>
    <row r="11126" spans="1:2" x14ac:dyDescent="0.25">
      <c r="A11126" t="s">
        <v>12613</v>
      </c>
      <c r="B11126">
        <v>21</v>
      </c>
    </row>
    <row r="11127" spans="1:2" x14ac:dyDescent="0.25">
      <c r="A11127" t="s">
        <v>12614</v>
      </c>
      <c r="B11127">
        <v>0</v>
      </c>
    </row>
    <row r="11128" spans="1:2" x14ac:dyDescent="0.25">
      <c r="A11128" t="s">
        <v>12615</v>
      </c>
      <c r="B11128">
        <v>3</v>
      </c>
    </row>
    <row r="11129" spans="1:2" x14ac:dyDescent="0.25">
      <c r="A11129" t="s">
        <v>12616</v>
      </c>
      <c r="B11129">
        <v>0</v>
      </c>
    </row>
    <row r="11130" spans="1:2" x14ac:dyDescent="0.25">
      <c r="A11130" t="s">
        <v>12617</v>
      </c>
      <c r="B11130">
        <v>0</v>
      </c>
    </row>
    <row r="11131" spans="1:2" x14ac:dyDescent="0.25">
      <c r="A11131" t="s">
        <v>12618</v>
      </c>
      <c r="B11131">
        <v>0</v>
      </c>
    </row>
    <row r="11132" spans="1:2" x14ac:dyDescent="0.25">
      <c r="A11132" t="s">
        <v>12619</v>
      </c>
      <c r="B11132">
        <v>0</v>
      </c>
    </row>
    <row r="11133" spans="1:2" x14ac:dyDescent="0.25">
      <c r="A11133" t="s">
        <v>12620</v>
      </c>
      <c r="B11133">
        <v>0</v>
      </c>
    </row>
    <row r="11134" spans="1:2" x14ac:dyDescent="0.25">
      <c r="A11134" t="s">
        <v>12621</v>
      </c>
      <c r="B11134">
        <v>0</v>
      </c>
    </row>
    <row r="11135" spans="1:2" x14ac:dyDescent="0.25">
      <c r="A11135" t="s">
        <v>12622</v>
      </c>
      <c r="B11135">
        <v>0</v>
      </c>
    </row>
    <row r="11136" spans="1:2" x14ac:dyDescent="0.25">
      <c r="A11136" t="s">
        <v>12623</v>
      </c>
      <c r="B11136">
        <v>6</v>
      </c>
    </row>
    <row r="11137" spans="1:2" x14ac:dyDescent="0.25">
      <c r="A11137" t="s">
        <v>12624</v>
      </c>
      <c r="B11137">
        <v>48</v>
      </c>
    </row>
    <row r="11138" spans="1:2" x14ac:dyDescent="0.25">
      <c r="A11138" t="s">
        <v>12625</v>
      </c>
      <c r="B11138">
        <v>22</v>
      </c>
    </row>
    <row r="11139" spans="1:2" x14ac:dyDescent="0.25">
      <c r="A11139" t="s">
        <v>12626</v>
      </c>
      <c r="B11139">
        <v>6</v>
      </c>
    </row>
    <row r="11140" spans="1:2" x14ac:dyDescent="0.25">
      <c r="A11140" t="s">
        <v>12627</v>
      </c>
      <c r="B11140">
        <v>7</v>
      </c>
    </row>
    <row r="11141" spans="1:2" x14ac:dyDescent="0.25">
      <c r="A11141" t="s">
        <v>12628</v>
      </c>
      <c r="B11141">
        <v>9</v>
      </c>
    </row>
    <row r="11142" spans="1:2" x14ac:dyDescent="0.25">
      <c r="A11142" t="s">
        <v>12629</v>
      </c>
      <c r="B11142">
        <v>22</v>
      </c>
    </row>
    <row r="11143" spans="1:2" x14ac:dyDescent="0.25">
      <c r="A11143" t="s">
        <v>12630</v>
      </c>
      <c r="B11143">
        <v>0</v>
      </c>
    </row>
    <row r="11144" spans="1:2" x14ac:dyDescent="0.25">
      <c r="A11144" t="s">
        <v>12631</v>
      </c>
      <c r="B11144">
        <v>0</v>
      </c>
    </row>
    <row r="11145" spans="1:2" x14ac:dyDescent="0.25">
      <c r="A11145" t="s">
        <v>12632</v>
      </c>
      <c r="B11145">
        <v>0</v>
      </c>
    </row>
    <row r="11146" spans="1:2" x14ac:dyDescent="0.25">
      <c r="A11146" t="s">
        <v>12633</v>
      </c>
      <c r="B11146">
        <v>0</v>
      </c>
    </row>
    <row r="11147" spans="1:2" x14ac:dyDescent="0.25">
      <c r="A11147" t="s">
        <v>12634</v>
      </c>
      <c r="B11147">
        <v>0</v>
      </c>
    </row>
    <row r="11148" spans="1:2" x14ac:dyDescent="0.25">
      <c r="A11148" t="s">
        <v>12635</v>
      </c>
      <c r="B11148">
        <v>0</v>
      </c>
    </row>
    <row r="11149" spans="1:2" x14ac:dyDescent="0.25">
      <c r="A11149" t="s">
        <v>12636</v>
      </c>
      <c r="B11149">
        <v>0</v>
      </c>
    </row>
    <row r="11150" spans="1:2" x14ac:dyDescent="0.25">
      <c r="A11150" t="s">
        <v>12637</v>
      </c>
      <c r="B11150">
        <v>0</v>
      </c>
    </row>
    <row r="11151" spans="1:2" x14ac:dyDescent="0.25">
      <c r="A11151" t="s">
        <v>12638</v>
      </c>
      <c r="B11151">
        <v>3344</v>
      </c>
    </row>
    <row r="11152" spans="1:2" x14ac:dyDescent="0.25">
      <c r="A11152" t="s">
        <v>12639</v>
      </c>
      <c r="B11152">
        <v>1458</v>
      </c>
    </row>
    <row r="11153" spans="1:2" x14ac:dyDescent="0.25">
      <c r="A11153" t="s">
        <v>12640</v>
      </c>
      <c r="B11153">
        <v>-999</v>
      </c>
    </row>
    <row r="11154" spans="1:2" x14ac:dyDescent="0.25">
      <c r="A11154" t="s">
        <v>12641</v>
      </c>
      <c r="B11154">
        <v>24</v>
      </c>
    </row>
    <row r="11155" spans="1:2" x14ac:dyDescent="0.25">
      <c r="A11155" t="s">
        <v>12642</v>
      </c>
      <c r="B11155">
        <v>140</v>
      </c>
    </row>
    <row r="11156" spans="1:2" x14ac:dyDescent="0.25">
      <c r="A11156" t="s">
        <v>12643</v>
      </c>
      <c r="B11156">
        <v>17</v>
      </c>
    </row>
    <row r="11157" spans="1:2" x14ac:dyDescent="0.25">
      <c r="A11157" t="s">
        <v>12644</v>
      </c>
      <c r="B11157">
        <v>0</v>
      </c>
    </row>
    <row r="11158" spans="1:2" x14ac:dyDescent="0.25">
      <c r="A11158" t="s">
        <v>12645</v>
      </c>
      <c r="B11158">
        <v>283</v>
      </c>
    </row>
    <row r="11159" spans="1:2" x14ac:dyDescent="0.25">
      <c r="A11159" t="s">
        <v>12646</v>
      </c>
      <c r="B11159">
        <v>321</v>
      </c>
    </row>
    <row r="11160" spans="1:2" x14ac:dyDescent="0.25">
      <c r="A11160" t="s">
        <v>12647</v>
      </c>
      <c r="B11160">
        <v>18</v>
      </c>
    </row>
    <row r="11161" spans="1:2" x14ac:dyDescent="0.25">
      <c r="A11161" t="s">
        <v>12648</v>
      </c>
      <c r="B11161">
        <v>1978</v>
      </c>
    </row>
    <row r="11162" spans="1:2" x14ac:dyDescent="0.25">
      <c r="A11162" t="s">
        <v>12649</v>
      </c>
      <c r="B11162">
        <v>37</v>
      </c>
    </row>
    <row r="11163" spans="1:2" x14ac:dyDescent="0.25">
      <c r="A11163" t="s">
        <v>12650</v>
      </c>
      <c r="B11163">
        <v>36</v>
      </c>
    </row>
    <row r="11164" spans="1:2" x14ac:dyDescent="0.25">
      <c r="A11164" t="s">
        <v>12651</v>
      </c>
      <c r="B11164">
        <v>118</v>
      </c>
    </row>
    <row r="11165" spans="1:2" x14ac:dyDescent="0.25">
      <c r="A11165" t="s">
        <v>12652</v>
      </c>
      <c r="B11165">
        <v>0</v>
      </c>
    </row>
    <row r="11166" spans="1:2" x14ac:dyDescent="0.25">
      <c r="A11166" t="s">
        <v>12653</v>
      </c>
      <c r="B11166">
        <v>20</v>
      </c>
    </row>
    <row r="11167" spans="1:2" x14ac:dyDescent="0.25">
      <c r="A11167" t="s">
        <v>12654</v>
      </c>
      <c r="B11167">
        <v>5</v>
      </c>
    </row>
    <row r="11168" spans="1:2" x14ac:dyDescent="0.25">
      <c r="A11168" t="s">
        <v>12655</v>
      </c>
      <c r="B11168">
        <v>28</v>
      </c>
    </row>
    <row r="11169" spans="1:2" x14ac:dyDescent="0.25">
      <c r="A11169" t="s">
        <v>12656</v>
      </c>
      <c r="B11169">
        <v>2</v>
      </c>
    </row>
    <row r="11170" spans="1:2" x14ac:dyDescent="0.25">
      <c r="A11170" t="s">
        <v>12657</v>
      </c>
      <c r="B11170">
        <v>248</v>
      </c>
    </row>
    <row r="11171" spans="1:2" x14ac:dyDescent="0.25">
      <c r="A11171" t="s">
        <v>12658</v>
      </c>
      <c r="B11171">
        <v>69</v>
      </c>
    </row>
    <row r="11172" spans="1:2" x14ac:dyDescent="0.25">
      <c r="A11172" t="s">
        <v>12659</v>
      </c>
      <c r="B11172">
        <v>3344</v>
      </c>
    </row>
    <row r="11173" spans="1:2" x14ac:dyDescent="0.25">
      <c r="A11173" t="s">
        <v>12660</v>
      </c>
      <c r="B11173">
        <v>-999</v>
      </c>
    </row>
    <row r="11174" spans="1:2" x14ac:dyDescent="0.25">
      <c r="A11174" t="s">
        <v>12661</v>
      </c>
      <c r="B11174">
        <v>-999</v>
      </c>
    </row>
    <row r="11175" spans="1:2" x14ac:dyDescent="0.25">
      <c r="A11175" t="s">
        <v>12662</v>
      </c>
      <c r="B11175">
        <v>2138</v>
      </c>
    </row>
    <row r="11176" spans="1:2" x14ac:dyDescent="0.25">
      <c r="A11176" t="s">
        <v>12663</v>
      </c>
      <c r="B11176">
        <v>112</v>
      </c>
    </row>
    <row r="11177" spans="1:2" x14ac:dyDescent="0.25">
      <c r="A11177" t="s">
        <v>12664</v>
      </c>
      <c r="B11177">
        <v>1458</v>
      </c>
    </row>
    <row r="11178" spans="1:2" x14ac:dyDescent="0.25">
      <c r="A11178" t="s">
        <v>12665</v>
      </c>
      <c r="B11178">
        <v>568</v>
      </c>
    </row>
    <row r="11179" spans="1:2" x14ac:dyDescent="0.25">
      <c r="A11179" t="s">
        <v>12666</v>
      </c>
      <c r="B11179">
        <v>2138</v>
      </c>
    </row>
    <row r="11180" spans="1:2" x14ac:dyDescent="0.25">
      <c r="A11180" t="s">
        <v>12667</v>
      </c>
      <c r="B11180">
        <v>2085</v>
      </c>
    </row>
    <row r="11181" spans="1:2" x14ac:dyDescent="0.25">
      <c r="A11181" t="s">
        <v>12668</v>
      </c>
      <c r="B11181">
        <v>474</v>
      </c>
    </row>
    <row r="11182" spans="1:2" x14ac:dyDescent="0.25">
      <c r="A11182" t="s">
        <v>12669</v>
      </c>
      <c r="B11182">
        <v>129</v>
      </c>
    </row>
    <row r="11183" spans="1:2" x14ac:dyDescent="0.25">
      <c r="A11183" t="s">
        <v>12670</v>
      </c>
      <c r="B11183">
        <v>0</v>
      </c>
    </row>
    <row r="11184" spans="1:2" x14ac:dyDescent="0.25">
      <c r="A11184" t="s">
        <v>12671</v>
      </c>
      <c r="B11184">
        <v>-999</v>
      </c>
    </row>
    <row r="11185" spans="1:2" x14ac:dyDescent="0.25">
      <c r="A11185" t="s">
        <v>12672</v>
      </c>
      <c r="B11185">
        <v>0</v>
      </c>
    </row>
    <row r="11186" spans="1:2" x14ac:dyDescent="0.25">
      <c r="A11186" t="s">
        <v>12673</v>
      </c>
      <c r="B11186">
        <v>-999</v>
      </c>
    </row>
    <row r="11187" spans="1:2" x14ac:dyDescent="0.25">
      <c r="A11187" t="s">
        <v>12674</v>
      </c>
      <c r="B11187">
        <v>-999</v>
      </c>
    </row>
    <row r="11188" spans="1:2" x14ac:dyDescent="0.25">
      <c r="A11188" t="s">
        <v>12675</v>
      </c>
      <c r="B11188">
        <v>1855</v>
      </c>
    </row>
    <row r="11189" spans="1:2" x14ac:dyDescent="0.25">
      <c r="A11189" t="s">
        <v>12676</v>
      </c>
      <c r="B11189">
        <v>93</v>
      </c>
    </row>
    <row r="11190" spans="1:2" x14ac:dyDescent="0.25">
      <c r="A11190" t="s">
        <v>12677</v>
      </c>
      <c r="B11190">
        <v>9</v>
      </c>
    </row>
    <row r="11191" spans="1:2" x14ac:dyDescent="0.25">
      <c r="A11191" t="s">
        <v>12678</v>
      </c>
      <c r="B11191">
        <v>62</v>
      </c>
    </row>
    <row r="11192" spans="1:2" x14ac:dyDescent="0.25">
      <c r="A11192" t="s">
        <v>12679</v>
      </c>
      <c r="B11192">
        <v>22</v>
      </c>
    </row>
    <row r="11193" spans="1:2" x14ac:dyDescent="0.25">
      <c r="A11193" t="s">
        <v>12680</v>
      </c>
      <c r="B11193">
        <v>93</v>
      </c>
    </row>
    <row r="11194" spans="1:2" x14ac:dyDescent="0.25">
      <c r="A11194" t="s">
        <v>12681</v>
      </c>
      <c r="B11194">
        <v>358</v>
      </c>
    </row>
    <row r="11195" spans="1:2" x14ac:dyDescent="0.25">
      <c r="A11195" t="s">
        <v>12682</v>
      </c>
      <c r="B11195">
        <v>85</v>
      </c>
    </row>
    <row r="11196" spans="1:2" x14ac:dyDescent="0.25">
      <c r="A11196" t="s">
        <v>12683</v>
      </c>
      <c r="B11196">
        <v>-999</v>
      </c>
    </row>
    <row r="11197" spans="1:2" x14ac:dyDescent="0.25">
      <c r="A11197" t="s">
        <v>12684</v>
      </c>
      <c r="B11197">
        <v>988</v>
      </c>
    </row>
    <row r="11198" spans="1:2" x14ac:dyDescent="0.25">
      <c r="A11198" t="s">
        <v>12685</v>
      </c>
      <c r="B11198">
        <v>139</v>
      </c>
    </row>
    <row r="11199" spans="1:2" x14ac:dyDescent="0.25">
      <c r="A11199" t="s">
        <v>12686</v>
      </c>
      <c r="B11199">
        <v>397</v>
      </c>
    </row>
    <row r="11200" spans="1:2" x14ac:dyDescent="0.25">
      <c r="A11200" t="s">
        <v>12687</v>
      </c>
      <c r="B11200">
        <v>241</v>
      </c>
    </row>
    <row r="11201" spans="1:2" x14ac:dyDescent="0.25">
      <c r="A11201" t="s">
        <v>12688</v>
      </c>
      <c r="B11201">
        <v>-999</v>
      </c>
    </row>
    <row r="11202" spans="1:2" x14ac:dyDescent="0.25">
      <c r="A11202" t="s">
        <v>12689</v>
      </c>
      <c r="B11202">
        <v>159</v>
      </c>
    </row>
    <row r="11203" spans="1:2" x14ac:dyDescent="0.25">
      <c r="A11203" t="s">
        <v>12690</v>
      </c>
      <c r="B11203">
        <v>455</v>
      </c>
    </row>
    <row r="11204" spans="1:2" x14ac:dyDescent="0.25">
      <c r="A11204" t="s">
        <v>12691</v>
      </c>
      <c r="B11204">
        <v>374</v>
      </c>
    </row>
    <row r="11205" spans="1:2" x14ac:dyDescent="0.25">
      <c r="A11205" t="s">
        <v>12692</v>
      </c>
      <c r="B11205">
        <v>-999</v>
      </c>
    </row>
    <row r="11206" spans="1:2" x14ac:dyDescent="0.25">
      <c r="A11206" t="s">
        <v>12693</v>
      </c>
      <c r="B11206">
        <v>-999</v>
      </c>
    </row>
    <row r="11207" spans="1:2" x14ac:dyDescent="0.25">
      <c r="A11207" t="s">
        <v>12694</v>
      </c>
      <c r="B11207">
        <v>-999</v>
      </c>
    </row>
    <row r="11208" spans="1:2" x14ac:dyDescent="0.25">
      <c r="A11208" t="s">
        <v>12695</v>
      </c>
      <c r="B11208">
        <v>777</v>
      </c>
    </row>
    <row r="11209" spans="1:2" x14ac:dyDescent="0.25">
      <c r="A11209" t="s">
        <v>12696</v>
      </c>
      <c r="B11209">
        <v>159</v>
      </c>
    </row>
    <row r="11210" spans="1:2" x14ac:dyDescent="0.25">
      <c r="A11210" t="s">
        <v>12697</v>
      </c>
      <c r="B11210">
        <v>455</v>
      </c>
    </row>
    <row r="11211" spans="1:2" x14ac:dyDescent="0.25">
      <c r="A11211" t="s">
        <v>12698</v>
      </c>
      <c r="B11211">
        <v>176</v>
      </c>
    </row>
    <row r="11212" spans="1:2" x14ac:dyDescent="0.25">
      <c r="A11212" t="s">
        <v>12699</v>
      </c>
      <c r="B11212">
        <v>-999</v>
      </c>
    </row>
    <row r="11213" spans="1:2" x14ac:dyDescent="0.25">
      <c r="A11213" t="s">
        <v>12700</v>
      </c>
      <c r="B11213">
        <v>-999</v>
      </c>
    </row>
    <row r="11214" spans="1:2" x14ac:dyDescent="0.25">
      <c r="A11214" t="s">
        <v>12701</v>
      </c>
      <c r="B11214">
        <v>790</v>
      </c>
    </row>
    <row r="11215" spans="1:2" x14ac:dyDescent="0.25">
      <c r="A11215" t="s">
        <v>12702</v>
      </c>
      <c r="B11215">
        <v>-999</v>
      </c>
    </row>
    <row r="11216" spans="1:2" x14ac:dyDescent="0.25">
      <c r="A11216" t="s">
        <v>12703</v>
      </c>
      <c r="B11216">
        <v>785</v>
      </c>
    </row>
    <row r="11217" spans="1:2" x14ac:dyDescent="0.25">
      <c r="A11217" t="s">
        <v>12704</v>
      </c>
      <c r="B11217">
        <v>361</v>
      </c>
    </row>
    <row r="11218" spans="1:2" x14ac:dyDescent="0.25">
      <c r="A11218" t="s">
        <v>12705</v>
      </c>
      <c r="B11218">
        <v>90</v>
      </c>
    </row>
    <row r="11219" spans="1:2" x14ac:dyDescent="0.25">
      <c r="A11219" t="s">
        <v>12706</v>
      </c>
      <c r="B11219">
        <v>7</v>
      </c>
    </row>
    <row r="11220" spans="1:2" x14ac:dyDescent="0.25">
      <c r="A11220" t="s">
        <v>12707</v>
      </c>
      <c r="B11220">
        <v>6</v>
      </c>
    </row>
    <row r="11221" spans="1:2" x14ac:dyDescent="0.25">
      <c r="A11221" t="s">
        <v>12708</v>
      </c>
      <c r="B11221">
        <v>5</v>
      </c>
    </row>
    <row r="11222" spans="1:2" x14ac:dyDescent="0.25">
      <c r="A11222" t="s">
        <v>12709</v>
      </c>
      <c r="B11222">
        <v>14</v>
      </c>
    </row>
    <row r="11223" spans="1:2" x14ac:dyDescent="0.25">
      <c r="A11223" t="s">
        <v>12710</v>
      </c>
      <c r="B11223">
        <v>2</v>
      </c>
    </row>
    <row r="11224" spans="1:2" x14ac:dyDescent="0.25">
      <c r="A11224" t="s">
        <v>12711</v>
      </c>
      <c r="B11224">
        <v>34</v>
      </c>
    </row>
    <row r="11225" spans="1:2" x14ac:dyDescent="0.25">
      <c r="A11225" t="s">
        <v>12712</v>
      </c>
      <c r="B11225">
        <v>0</v>
      </c>
    </row>
    <row r="11226" spans="1:2" x14ac:dyDescent="0.25">
      <c r="A11226" t="s">
        <v>12713</v>
      </c>
      <c r="B11226">
        <v>0</v>
      </c>
    </row>
    <row r="11227" spans="1:2" x14ac:dyDescent="0.25">
      <c r="A11227" t="s">
        <v>12714</v>
      </c>
      <c r="B11227">
        <v>0</v>
      </c>
    </row>
    <row r="11228" spans="1:2" x14ac:dyDescent="0.25">
      <c r="A11228" t="s">
        <v>12715</v>
      </c>
      <c r="B11228">
        <v>0</v>
      </c>
    </row>
    <row r="11229" spans="1:2" x14ac:dyDescent="0.25">
      <c r="A11229" t="s">
        <v>12716</v>
      </c>
      <c r="B11229">
        <v>0</v>
      </c>
    </row>
    <row r="11230" spans="1:2" x14ac:dyDescent="0.25">
      <c r="A11230" t="s">
        <v>12717</v>
      </c>
      <c r="B11230">
        <v>0</v>
      </c>
    </row>
    <row r="11231" spans="1:2" x14ac:dyDescent="0.25">
      <c r="A11231" t="s">
        <v>12718</v>
      </c>
      <c r="B11231">
        <v>0</v>
      </c>
    </row>
    <row r="11232" spans="1:2" x14ac:dyDescent="0.25">
      <c r="A11232" t="s">
        <v>12719</v>
      </c>
      <c r="B11232">
        <v>0</v>
      </c>
    </row>
    <row r="11233" spans="1:2" x14ac:dyDescent="0.25">
      <c r="A11233" t="s">
        <v>12720</v>
      </c>
      <c r="B11233">
        <v>0</v>
      </c>
    </row>
    <row r="11234" spans="1:2" x14ac:dyDescent="0.25">
      <c r="A11234" t="s">
        <v>12721</v>
      </c>
      <c r="B11234">
        <v>0</v>
      </c>
    </row>
    <row r="11235" spans="1:2" x14ac:dyDescent="0.25">
      <c r="A11235" t="s">
        <v>12722</v>
      </c>
      <c r="B11235">
        <v>0</v>
      </c>
    </row>
    <row r="11236" spans="1:2" x14ac:dyDescent="0.25">
      <c r="A11236" t="s">
        <v>12723</v>
      </c>
      <c r="B11236">
        <v>0</v>
      </c>
    </row>
    <row r="11237" spans="1:2" x14ac:dyDescent="0.25">
      <c r="A11237" t="s">
        <v>12724</v>
      </c>
      <c r="B11237">
        <v>4</v>
      </c>
    </row>
    <row r="11238" spans="1:2" x14ac:dyDescent="0.25">
      <c r="A11238" t="s">
        <v>12725</v>
      </c>
      <c r="B11238">
        <v>9</v>
      </c>
    </row>
    <row r="11239" spans="1:2" x14ac:dyDescent="0.25">
      <c r="A11239" t="s">
        <v>12726</v>
      </c>
      <c r="B11239">
        <v>12</v>
      </c>
    </row>
    <row r="11240" spans="1:2" x14ac:dyDescent="0.25">
      <c r="A11240" t="s">
        <v>12727</v>
      </c>
      <c r="B11240">
        <v>11</v>
      </c>
    </row>
    <row r="11241" spans="1:2" x14ac:dyDescent="0.25">
      <c r="A11241" t="s">
        <v>12728</v>
      </c>
      <c r="B11241">
        <v>3</v>
      </c>
    </row>
    <row r="11242" spans="1:2" x14ac:dyDescent="0.25">
      <c r="A11242" t="s">
        <v>12729</v>
      </c>
      <c r="B11242">
        <v>39</v>
      </c>
    </row>
    <row r="11243" spans="1:2" x14ac:dyDescent="0.25">
      <c r="A11243" t="s">
        <v>12730</v>
      </c>
      <c r="B11243">
        <v>0</v>
      </c>
    </row>
    <row r="11244" spans="1:2" x14ac:dyDescent="0.25">
      <c r="A11244" t="s">
        <v>12731</v>
      </c>
      <c r="B11244">
        <v>0</v>
      </c>
    </row>
    <row r="11245" spans="1:2" x14ac:dyDescent="0.25">
      <c r="A11245" t="s">
        <v>12732</v>
      </c>
      <c r="B11245">
        <v>0</v>
      </c>
    </row>
    <row r="11246" spans="1:2" x14ac:dyDescent="0.25">
      <c r="A11246" t="s">
        <v>12733</v>
      </c>
      <c r="B11246">
        <v>0</v>
      </c>
    </row>
    <row r="11247" spans="1:2" x14ac:dyDescent="0.25">
      <c r="A11247" t="s">
        <v>12734</v>
      </c>
      <c r="B11247">
        <v>0</v>
      </c>
    </row>
    <row r="11248" spans="1:2" x14ac:dyDescent="0.25">
      <c r="A11248" t="s">
        <v>12735</v>
      </c>
      <c r="B11248">
        <v>0</v>
      </c>
    </row>
    <row r="11249" spans="1:2" x14ac:dyDescent="0.25">
      <c r="A11249" t="s">
        <v>12736</v>
      </c>
      <c r="B11249">
        <v>1</v>
      </c>
    </row>
    <row r="11250" spans="1:2" x14ac:dyDescent="0.25">
      <c r="A11250" t="s">
        <v>12737</v>
      </c>
      <c r="B11250">
        <v>2</v>
      </c>
    </row>
    <row r="11251" spans="1:2" x14ac:dyDescent="0.25">
      <c r="A11251" t="s">
        <v>12738</v>
      </c>
      <c r="B11251">
        <v>2</v>
      </c>
    </row>
    <row r="11252" spans="1:2" x14ac:dyDescent="0.25">
      <c r="A11252" t="s">
        <v>12739</v>
      </c>
      <c r="B11252">
        <v>1</v>
      </c>
    </row>
    <row r="11253" spans="1:2" x14ac:dyDescent="0.25">
      <c r="A11253" t="s">
        <v>12740</v>
      </c>
      <c r="B11253">
        <v>0</v>
      </c>
    </row>
    <row r="11254" spans="1:2" x14ac:dyDescent="0.25">
      <c r="A11254" t="s">
        <v>12741</v>
      </c>
      <c r="B11254">
        <v>6</v>
      </c>
    </row>
    <row r="11255" spans="1:2" x14ac:dyDescent="0.25">
      <c r="A11255" t="s">
        <v>12742</v>
      </c>
      <c r="B11255">
        <v>0</v>
      </c>
    </row>
    <row r="11256" spans="1:2" x14ac:dyDescent="0.25">
      <c r="A11256" t="s">
        <v>12743</v>
      </c>
      <c r="B11256">
        <v>0</v>
      </c>
    </row>
    <row r="11257" spans="1:2" x14ac:dyDescent="0.25">
      <c r="A11257" t="s">
        <v>12744</v>
      </c>
      <c r="B11257">
        <v>0</v>
      </c>
    </row>
    <row r="11258" spans="1:2" x14ac:dyDescent="0.25">
      <c r="A11258" t="s">
        <v>12745</v>
      </c>
      <c r="B11258">
        <v>0</v>
      </c>
    </row>
    <row r="11259" spans="1:2" x14ac:dyDescent="0.25">
      <c r="A11259" t="s">
        <v>12746</v>
      </c>
      <c r="B11259">
        <v>0</v>
      </c>
    </row>
    <row r="11260" spans="1:2" x14ac:dyDescent="0.25">
      <c r="A11260" t="s">
        <v>12747</v>
      </c>
      <c r="B11260">
        <v>0</v>
      </c>
    </row>
    <row r="11261" spans="1:2" x14ac:dyDescent="0.25">
      <c r="A11261" t="s">
        <v>12748</v>
      </c>
      <c r="B11261">
        <v>0</v>
      </c>
    </row>
    <row r="11262" spans="1:2" x14ac:dyDescent="0.25">
      <c r="A11262" t="s">
        <v>12749</v>
      </c>
      <c r="B11262">
        <v>0</v>
      </c>
    </row>
    <row r="11263" spans="1:2" x14ac:dyDescent="0.25">
      <c r="A11263" t="s">
        <v>12750</v>
      </c>
      <c r="B11263">
        <v>0</v>
      </c>
    </row>
    <row r="11264" spans="1:2" x14ac:dyDescent="0.25">
      <c r="A11264" t="s">
        <v>12751</v>
      </c>
      <c r="B11264">
        <v>0</v>
      </c>
    </row>
    <row r="11265" spans="1:2" x14ac:dyDescent="0.25">
      <c r="A11265" t="s">
        <v>12752</v>
      </c>
      <c r="B11265">
        <v>0</v>
      </c>
    </row>
    <row r="11266" spans="1:2" x14ac:dyDescent="0.25">
      <c r="A11266" t="s">
        <v>12753</v>
      </c>
      <c r="B11266">
        <v>0</v>
      </c>
    </row>
    <row r="11267" spans="1:2" x14ac:dyDescent="0.25">
      <c r="A11267" t="s">
        <v>12754</v>
      </c>
      <c r="B11267">
        <v>0</v>
      </c>
    </row>
    <row r="11268" spans="1:2" x14ac:dyDescent="0.25">
      <c r="A11268" t="s">
        <v>12755</v>
      </c>
      <c r="B11268">
        <v>0</v>
      </c>
    </row>
    <row r="11269" spans="1:2" x14ac:dyDescent="0.25">
      <c r="A11269" t="s">
        <v>12756</v>
      </c>
      <c r="B11269">
        <v>0</v>
      </c>
    </row>
    <row r="11270" spans="1:2" x14ac:dyDescent="0.25">
      <c r="A11270" t="s">
        <v>12757</v>
      </c>
      <c r="B11270">
        <v>0</v>
      </c>
    </row>
    <row r="11271" spans="1:2" x14ac:dyDescent="0.25">
      <c r="A11271" t="s">
        <v>12758</v>
      </c>
      <c r="B11271">
        <v>0</v>
      </c>
    </row>
    <row r="11272" spans="1:2" x14ac:dyDescent="0.25">
      <c r="A11272" t="s">
        <v>12759</v>
      </c>
      <c r="B11272">
        <v>0</v>
      </c>
    </row>
    <row r="11273" spans="1:2" x14ac:dyDescent="0.25">
      <c r="A11273" t="s">
        <v>12760</v>
      </c>
      <c r="B11273">
        <v>12</v>
      </c>
    </row>
    <row r="11274" spans="1:2" x14ac:dyDescent="0.25">
      <c r="A11274" t="s">
        <v>12761</v>
      </c>
      <c r="B11274">
        <v>17</v>
      </c>
    </row>
    <row r="11275" spans="1:2" x14ac:dyDescent="0.25">
      <c r="A11275" t="s">
        <v>12762</v>
      </c>
      <c r="B11275">
        <v>19</v>
      </c>
    </row>
    <row r="11276" spans="1:2" x14ac:dyDescent="0.25">
      <c r="A11276" t="s">
        <v>12763</v>
      </c>
      <c r="B11276">
        <v>26</v>
      </c>
    </row>
    <row r="11277" spans="1:2" x14ac:dyDescent="0.25">
      <c r="A11277" t="s">
        <v>12764</v>
      </c>
      <c r="B11277">
        <v>5</v>
      </c>
    </row>
    <row r="11278" spans="1:2" x14ac:dyDescent="0.25">
      <c r="A11278" t="s">
        <v>12765</v>
      </c>
      <c r="B11278">
        <v>79</v>
      </c>
    </row>
    <row r="11279" spans="1:2" x14ac:dyDescent="0.25">
      <c r="A11279" t="s">
        <v>12766</v>
      </c>
      <c r="B11279">
        <v>11</v>
      </c>
    </row>
    <row r="11280" spans="1:2" x14ac:dyDescent="0.25">
      <c r="A11280" t="s">
        <v>12767</v>
      </c>
      <c r="B11280">
        <v>0</v>
      </c>
    </row>
    <row r="11281" spans="1:2" x14ac:dyDescent="0.25">
      <c r="A11281" t="s">
        <v>12768</v>
      </c>
      <c r="B11281">
        <v>8</v>
      </c>
    </row>
    <row r="11282" spans="1:2" x14ac:dyDescent="0.25">
      <c r="A11282" t="s">
        <v>12769</v>
      </c>
      <c r="B11282">
        <v>54</v>
      </c>
    </row>
    <row r="11283" spans="1:2" x14ac:dyDescent="0.25">
      <c r="A11283" t="s">
        <v>12770</v>
      </c>
      <c r="B11283">
        <v>52</v>
      </c>
    </row>
    <row r="11284" spans="1:2" x14ac:dyDescent="0.25">
      <c r="A11284" t="s">
        <v>12771</v>
      </c>
      <c r="B11284">
        <v>79</v>
      </c>
    </row>
    <row r="11285" spans="1:2" x14ac:dyDescent="0.25">
      <c r="A11285" t="s">
        <v>12772</v>
      </c>
      <c r="B11285">
        <v>75</v>
      </c>
    </row>
    <row r="11286" spans="1:2" x14ac:dyDescent="0.25">
      <c r="A11286" t="s">
        <v>12773</v>
      </c>
      <c r="B11286">
        <v>1116</v>
      </c>
    </row>
    <row r="11287" spans="1:2" x14ac:dyDescent="0.25">
      <c r="A11287" t="s">
        <v>12774</v>
      </c>
      <c r="B11287">
        <v>961</v>
      </c>
    </row>
    <row r="11288" spans="1:2" x14ac:dyDescent="0.25">
      <c r="A11288" t="s">
        <v>12775</v>
      </c>
      <c r="B11288">
        <v>115</v>
      </c>
    </row>
    <row r="11289" spans="1:2" x14ac:dyDescent="0.25">
      <c r="A11289" t="s">
        <v>12776</v>
      </c>
      <c r="B11289">
        <v>52</v>
      </c>
    </row>
    <row r="11290" spans="1:2" x14ac:dyDescent="0.25">
      <c r="A11290" t="s">
        <v>12777</v>
      </c>
      <c r="B11290">
        <v>116</v>
      </c>
    </row>
    <row r="11291" spans="1:2" x14ac:dyDescent="0.25">
      <c r="A11291" t="s">
        <v>12778</v>
      </c>
      <c r="B11291">
        <v>1260</v>
      </c>
    </row>
    <row r="11292" spans="1:2" x14ac:dyDescent="0.25">
      <c r="A11292" t="s">
        <v>12779</v>
      </c>
      <c r="B11292">
        <v>-999</v>
      </c>
    </row>
    <row r="11293" spans="1:2" x14ac:dyDescent="0.25">
      <c r="A11293" t="s">
        <v>12780</v>
      </c>
      <c r="B11293">
        <v>-999</v>
      </c>
    </row>
    <row r="11294" spans="1:2" x14ac:dyDescent="0.25">
      <c r="A11294" t="s">
        <v>12781</v>
      </c>
      <c r="B11294">
        <v>-999</v>
      </c>
    </row>
    <row r="11295" spans="1:2" x14ac:dyDescent="0.25">
      <c r="A11295" t="s">
        <v>12782</v>
      </c>
      <c r="B11295">
        <v>-999</v>
      </c>
    </row>
    <row r="11296" spans="1:2" x14ac:dyDescent="0.25">
      <c r="A11296" t="s">
        <v>12783</v>
      </c>
      <c r="B11296">
        <v>-999</v>
      </c>
    </row>
    <row r="11297" spans="1:2" x14ac:dyDescent="0.25">
      <c r="A11297" t="s">
        <v>12784</v>
      </c>
      <c r="B11297">
        <v>16859</v>
      </c>
    </row>
    <row r="11298" spans="1:2" x14ac:dyDescent="0.25">
      <c r="A11298" t="s">
        <v>12785</v>
      </c>
      <c r="B11298">
        <v>71</v>
      </c>
    </row>
    <row r="11299" spans="1:2" x14ac:dyDescent="0.25">
      <c r="A11299" t="s">
        <v>12786</v>
      </c>
      <c r="B11299">
        <v>9</v>
      </c>
    </row>
    <row r="11300" spans="1:2" x14ac:dyDescent="0.25">
      <c r="A11300" t="s">
        <v>12787</v>
      </c>
      <c r="B11300">
        <v>48</v>
      </c>
    </row>
    <row r="11301" spans="1:2" x14ac:dyDescent="0.25">
      <c r="A11301" t="s">
        <v>12788</v>
      </c>
      <c r="B11301">
        <v>51</v>
      </c>
    </row>
    <row r="11302" spans="1:2" x14ac:dyDescent="0.25">
      <c r="A11302" t="s">
        <v>12789</v>
      </c>
      <c r="B11302">
        <v>41</v>
      </c>
    </row>
    <row r="11303" spans="1:2" x14ac:dyDescent="0.25">
      <c r="A11303" t="s">
        <v>12790</v>
      </c>
      <c r="B11303">
        <v>-999</v>
      </c>
    </row>
    <row r="11304" spans="1:2" x14ac:dyDescent="0.25">
      <c r="A11304" t="s">
        <v>12791</v>
      </c>
      <c r="B11304">
        <v>132</v>
      </c>
    </row>
    <row r="11305" spans="1:2" x14ac:dyDescent="0.25">
      <c r="A11305" t="s">
        <v>12792</v>
      </c>
      <c r="B11305">
        <v>0</v>
      </c>
    </row>
    <row r="11306" spans="1:2" x14ac:dyDescent="0.25">
      <c r="A11306" t="s">
        <v>12793</v>
      </c>
      <c r="B11306">
        <v>720</v>
      </c>
    </row>
    <row r="11307" spans="1:2" x14ac:dyDescent="0.25">
      <c r="A11307" t="s">
        <v>12794</v>
      </c>
      <c r="B11307">
        <v>537</v>
      </c>
    </row>
    <row r="11308" spans="1:2" x14ac:dyDescent="0.25">
      <c r="A11308" t="s">
        <v>12795</v>
      </c>
      <c r="B11308">
        <v>12</v>
      </c>
    </row>
    <row r="11309" spans="1:2" x14ac:dyDescent="0.25">
      <c r="A11309" t="s">
        <v>12796</v>
      </c>
      <c r="B11309">
        <v>20</v>
      </c>
    </row>
    <row r="11310" spans="1:2" x14ac:dyDescent="0.25">
      <c r="A11310" t="s">
        <v>12797</v>
      </c>
      <c r="B11310">
        <v>5</v>
      </c>
    </row>
    <row r="11311" spans="1:2" x14ac:dyDescent="0.25">
      <c r="A11311" t="s">
        <v>12798</v>
      </c>
      <c r="B11311">
        <v>78</v>
      </c>
    </row>
    <row r="11312" spans="1:2" x14ac:dyDescent="0.25">
      <c r="A11312" t="s">
        <v>12799</v>
      </c>
      <c r="B11312">
        <v>8</v>
      </c>
    </row>
    <row r="11313" spans="1:2" x14ac:dyDescent="0.25">
      <c r="A11313" t="s">
        <v>12800</v>
      </c>
      <c r="B11313">
        <v>0</v>
      </c>
    </row>
    <row r="11314" spans="1:2" x14ac:dyDescent="0.25">
      <c r="A11314" t="s">
        <v>12801</v>
      </c>
      <c r="B11314">
        <v>-999</v>
      </c>
    </row>
    <row r="11315" spans="1:2" x14ac:dyDescent="0.25">
      <c r="A11315" t="s">
        <v>12802</v>
      </c>
      <c r="B11315">
        <v>-999</v>
      </c>
    </row>
    <row r="11316" spans="1:2" x14ac:dyDescent="0.25">
      <c r="A11316" t="s">
        <v>12803</v>
      </c>
      <c r="B11316">
        <v>0</v>
      </c>
    </row>
    <row r="11317" spans="1:2" x14ac:dyDescent="0.25">
      <c r="A11317" t="s">
        <v>12804</v>
      </c>
      <c r="B11317">
        <v>9</v>
      </c>
    </row>
    <row r="11318" spans="1:2" x14ac:dyDescent="0.25">
      <c r="A11318" t="s">
        <v>12805</v>
      </c>
      <c r="B11318">
        <v>1128</v>
      </c>
    </row>
    <row r="11319" spans="1:2" x14ac:dyDescent="0.25">
      <c r="A11319" t="s">
        <v>12806</v>
      </c>
      <c r="B11319">
        <v>17</v>
      </c>
    </row>
    <row r="11320" spans="1:2" x14ac:dyDescent="0.25">
      <c r="A11320" t="s">
        <v>12807</v>
      </c>
      <c r="B11320">
        <v>2</v>
      </c>
    </row>
    <row r="11321" spans="1:2" x14ac:dyDescent="0.25">
      <c r="A11321" t="s">
        <v>12808</v>
      </c>
      <c r="B11321">
        <v>25</v>
      </c>
    </row>
    <row r="11322" spans="1:2" x14ac:dyDescent="0.25">
      <c r="A11322" t="s">
        <v>12809</v>
      </c>
      <c r="B11322">
        <v>29</v>
      </c>
    </row>
    <row r="11323" spans="1:2" x14ac:dyDescent="0.25">
      <c r="A11323" t="s">
        <v>12810</v>
      </c>
      <c r="B11323">
        <v>-999</v>
      </c>
    </row>
    <row r="11324" spans="1:2" x14ac:dyDescent="0.25">
      <c r="A11324" t="s">
        <v>12811</v>
      </c>
      <c r="B11324">
        <v>0</v>
      </c>
    </row>
    <row r="11325" spans="1:2" x14ac:dyDescent="0.25">
      <c r="A11325" t="s">
        <v>12812</v>
      </c>
      <c r="B11325">
        <v>73</v>
      </c>
    </row>
    <row r="11326" spans="1:2" x14ac:dyDescent="0.25">
      <c r="A11326" t="s">
        <v>12813</v>
      </c>
      <c r="B11326">
        <v>8</v>
      </c>
    </row>
    <row r="11327" spans="1:2" x14ac:dyDescent="0.25">
      <c r="A11327" t="s">
        <v>12814</v>
      </c>
      <c r="B11327">
        <v>4</v>
      </c>
    </row>
    <row r="11328" spans="1:2" x14ac:dyDescent="0.25">
      <c r="A11328" t="s">
        <v>12815</v>
      </c>
      <c r="B11328">
        <v>8</v>
      </c>
    </row>
    <row r="11329" spans="1:2" x14ac:dyDescent="0.25">
      <c r="A11329" t="s">
        <v>12816</v>
      </c>
      <c r="B11329">
        <v>13</v>
      </c>
    </row>
    <row r="11330" spans="1:2" x14ac:dyDescent="0.25">
      <c r="A11330" t="s">
        <v>12817</v>
      </c>
      <c r="B11330">
        <v>2</v>
      </c>
    </row>
    <row r="11331" spans="1:2" x14ac:dyDescent="0.25">
      <c r="A11331" t="s">
        <v>12818</v>
      </c>
      <c r="B11331">
        <v>-999</v>
      </c>
    </row>
    <row r="11332" spans="1:2" x14ac:dyDescent="0.25">
      <c r="A11332" t="s">
        <v>12819</v>
      </c>
      <c r="B11332">
        <v>-999</v>
      </c>
    </row>
    <row r="11333" spans="1:2" x14ac:dyDescent="0.25">
      <c r="A11333" t="s">
        <v>12820</v>
      </c>
      <c r="B11333">
        <v>186</v>
      </c>
    </row>
    <row r="11334" spans="1:2" x14ac:dyDescent="0.25">
      <c r="A11334" t="s">
        <v>12821</v>
      </c>
      <c r="B11334">
        <v>180</v>
      </c>
    </row>
    <row r="11335" spans="1:2" x14ac:dyDescent="0.25">
      <c r="A11335" t="s">
        <v>12822</v>
      </c>
      <c r="B11335">
        <v>18</v>
      </c>
    </row>
    <row r="11336" spans="1:2" x14ac:dyDescent="0.25">
      <c r="A11336" t="s">
        <v>12823</v>
      </c>
      <c r="B11336">
        <v>17</v>
      </c>
    </row>
    <row r="11337" spans="1:2" x14ac:dyDescent="0.25">
      <c r="A11337" t="s">
        <v>12824</v>
      </c>
      <c r="B11337">
        <v>0</v>
      </c>
    </row>
    <row r="11338" spans="1:2" x14ac:dyDescent="0.25">
      <c r="A11338" t="s">
        <v>12825</v>
      </c>
      <c r="B11338">
        <v>0</v>
      </c>
    </row>
    <row r="11339" spans="1:2" x14ac:dyDescent="0.25">
      <c r="A11339" t="s">
        <v>12826</v>
      </c>
      <c r="B11339">
        <v>7</v>
      </c>
    </row>
    <row r="11340" spans="1:2" x14ac:dyDescent="0.25">
      <c r="A11340" t="s">
        <v>12827</v>
      </c>
      <c r="B11340">
        <v>7</v>
      </c>
    </row>
    <row r="11341" spans="1:2" x14ac:dyDescent="0.25">
      <c r="A11341" t="s">
        <v>12828</v>
      </c>
      <c r="B11341">
        <v>0</v>
      </c>
    </row>
    <row r="11342" spans="1:2" x14ac:dyDescent="0.25">
      <c r="A11342" t="s">
        <v>12829</v>
      </c>
      <c r="B11342">
        <v>16</v>
      </c>
    </row>
    <row r="11343" spans="1:2" x14ac:dyDescent="0.25">
      <c r="A11343" t="s">
        <v>12830</v>
      </c>
      <c r="B11343">
        <v>0</v>
      </c>
    </row>
    <row r="11344" spans="1:2" x14ac:dyDescent="0.25">
      <c r="A11344" t="s">
        <v>12831</v>
      </c>
      <c r="B11344">
        <v>0</v>
      </c>
    </row>
    <row r="11345" spans="1:2" x14ac:dyDescent="0.25">
      <c r="A11345" t="s">
        <v>12832</v>
      </c>
      <c r="B11345">
        <v>50</v>
      </c>
    </row>
    <row r="11346" spans="1:2" x14ac:dyDescent="0.25">
      <c r="A11346" t="s">
        <v>12833</v>
      </c>
      <c r="B11346">
        <v>0</v>
      </c>
    </row>
    <row r="11347" spans="1:2" x14ac:dyDescent="0.25">
      <c r="A11347" t="s">
        <v>12834</v>
      </c>
      <c r="B11347">
        <v>0</v>
      </c>
    </row>
    <row r="11348" spans="1:2" x14ac:dyDescent="0.25">
      <c r="A11348" t="s">
        <v>12835</v>
      </c>
      <c r="B11348">
        <v>0</v>
      </c>
    </row>
    <row r="11349" spans="1:2" x14ac:dyDescent="0.25">
      <c r="A11349" t="s">
        <v>12836</v>
      </c>
      <c r="B11349">
        <v>1</v>
      </c>
    </row>
    <row r="11350" spans="1:2" x14ac:dyDescent="0.25">
      <c r="A11350" t="s">
        <v>12837</v>
      </c>
      <c r="B11350">
        <v>0</v>
      </c>
    </row>
    <row r="11351" spans="1:2" x14ac:dyDescent="0.25">
      <c r="A11351" t="s">
        <v>12838</v>
      </c>
      <c r="B11351">
        <v>2</v>
      </c>
    </row>
    <row r="11352" spans="1:2" x14ac:dyDescent="0.25">
      <c r="A11352" t="s">
        <v>12839</v>
      </c>
      <c r="B11352">
        <v>68</v>
      </c>
    </row>
    <row r="11353" spans="1:2" x14ac:dyDescent="0.25">
      <c r="A11353" t="s">
        <v>12840</v>
      </c>
      <c r="B11353">
        <v>186</v>
      </c>
    </row>
    <row r="11354" spans="1:2" x14ac:dyDescent="0.25">
      <c r="A11354" t="s">
        <v>12841</v>
      </c>
      <c r="B11354">
        <v>151</v>
      </c>
    </row>
    <row r="11355" spans="1:2" x14ac:dyDescent="0.25">
      <c r="A11355" t="s">
        <v>12842</v>
      </c>
      <c r="B11355">
        <v>134</v>
      </c>
    </row>
    <row r="11356" spans="1:2" x14ac:dyDescent="0.25">
      <c r="A11356" t="s">
        <v>12843</v>
      </c>
      <c r="B11356">
        <v>17</v>
      </c>
    </row>
    <row r="11357" spans="1:2" x14ac:dyDescent="0.25">
      <c r="A11357" t="s">
        <v>12844</v>
      </c>
      <c r="B11357">
        <v>0</v>
      </c>
    </row>
    <row r="11358" spans="1:2" x14ac:dyDescent="0.25">
      <c r="A11358" t="s">
        <v>12845</v>
      </c>
      <c r="B11358">
        <v>151</v>
      </c>
    </row>
    <row r="11359" spans="1:2" x14ac:dyDescent="0.25">
      <c r="A11359" t="s">
        <v>12846</v>
      </c>
      <c r="B11359">
        <v>134</v>
      </c>
    </row>
    <row r="11360" spans="1:2" x14ac:dyDescent="0.25">
      <c r="A11360" t="s">
        <v>12847</v>
      </c>
      <c r="B11360">
        <v>21</v>
      </c>
    </row>
    <row r="11361" spans="1:2" x14ac:dyDescent="0.25">
      <c r="A11361" t="s">
        <v>12848</v>
      </c>
      <c r="B11361">
        <v>133</v>
      </c>
    </row>
    <row r="11362" spans="1:2" x14ac:dyDescent="0.25">
      <c r="A11362" t="s">
        <v>12849</v>
      </c>
      <c r="B11362">
        <v>102</v>
      </c>
    </row>
    <row r="11363" spans="1:2" x14ac:dyDescent="0.25">
      <c r="A11363" t="s">
        <v>12850</v>
      </c>
      <c r="B11363">
        <v>-999</v>
      </c>
    </row>
    <row r="11364" spans="1:2" x14ac:dyDescent="0.25">
      <c r="A11364" t="s">
        <v>12851</v>
      </c>
      <c r="B11364">
        <v>-999</v>
      </c>
    </row>
    <row r="11365" spans="1:2" x14ac:dyDescent="0.25">
      <c r="A11365" t="s">
        <v>12852</v>
      </c>
      <c r="B11365">
        <v>-999</v>
      </c>
    </row>
    <row r="11366" spans="1:2" x14ac:dyDescent="0.25">
      <c r="A11366" t="s">
        <v>12853</v>
      </c>
      <c r="B11366">
        <v>-999</v>
      </c>
    </row>
    <row r="11367" spans="1:2" x14ac:dyDescent="0.25">
      <c r="A11367" t="s">
        <v>12854</v>
      </c>
      <c r="B11367">
        <v>4512</v>
      </c>
    </row>
    <row r="11368" spans="1:2" x14ac:dyDescent="0.25">
      <c r="A11368" t="s">
        <v>12855</v>
      </c>
      <c r="B11368">
        <v>1611</v>
      </c>
    </row>
    <row r="11369" spans="1:2" x14ac:dyDescent="0.25">
      <c r="A11369" t="s">
        <v>12856</v>
      </c>
      <c r="B11369">
        <v>2664</v>
      </c>
    </row>
    <row r="11370" spans="1:2" x14ac:dyDescent="0.25">
      <c r="A11370" t="s">
        <v>12857</v>
      </c>
      <c r="B11370">
        <v>7</v>
      </c>
    </row>
    <row r="11371" spans="1:2" x14ac:dyDescent="0.25">
      <c r="A11371" t="s">
        <v>12858</v>
      </c>
      <c r="B11371">
        <v>103</v>
      </c>
    </row>
    <row r="11372" spans="1:2" x14ac:dyDescent="0.25">
      <c r="A11372" t="s">
        <v>12859</v>
      </c>
      <c r="B11372">
        <v>27</v>
      </c>
    </row>
    <row r="11373" spans="1:2" x14ac:dyDescent="0.25">
      <c r="A11373" t="s">
        <v>12860</v>
      </c>
      <c r="B11373">
        <v>0</v>
      </c>
    </row>
    <row r="11374" spans="1:2" x14ac:dyDescent="0.25">
      <c r="A11374" t="s">
        <v>12861</v>
      </c>
      <c r="B11374">
        <v>457</v>
      </c>
    </row>
    <row r="11375" spans="1:2" x14ac:dyDescent="0.25">
      <c r="A11375" t="s">
        <v>12862</v>
      </c>
      <c r="B11375">
        <v>646</v>
      </c>
    </row>
    <row r="11376" spans="1:2" x14ac:dyDescent="0.25">
      <c r="A11376" t="s">
        <v>12863</v>
      </c>
      <c r="B11376">
        <v>25</v>
      </c>
    </row>
    <row r="11377" spans="1:2" x14ac:dyDescent="0.25">
      <c r="A11377" t="s">
        <v>12864</v>
      </c>
      <c r="B11377">
        <v>2383</v>
      </c>
    </row>
    <row r="11378" spans="1:2" x14ac:dyDescent="0.25">
      <c r="A11378" t="s">
        <v>12865</v>
      </c>
      <c r="B11378">
        <v>68</v>
      </c>
    </row>
    <row r="11379" spans="1:2" x14ac:dyDescent="0.25">
      <c r="A11379" t="s">
        <v>12866</v>
      </c>
      <c r="B11379">
        <v>206</v>
      </c>
    </row>
    <row r="11380" spans="1:2" x14ac:dyDescent="0.25">
      <c r="A11380" t="s">
        <v>12867</v>
      </c>
      <c r="B11380">
        <v>66</v>
      </c>
    </row>
    <row r="11381" spans="1:2" x14ac:dyDescent="0.25">
      <c r="A11381" t="s">
        <v>12868</v>
      </c>
      <c r="B11381">
        <v>0</v>
      </c>
    </row>
    <row r="11382" spans="1:2" x14ac:dyDescent="0.25">
      <c r="A11382" t="s">
        <v>12869</v>
      </c>
      <c r="B11382">
        <v>0</v>
      </c>
    </row>
    <row r="11383" spans="1:2" x14ac:dyDescent="0.25">
      <c r="A11383" t="s">
        <v>12870</v>
      </c>
      <c r="B11383">
        <v>0</v>
      </c>
    </row>
    <row r="11384" spans="1:2" x14ac:dyDescent="0.25">
      <c r="A11384" t="s">
        <v>12871</v>
      </c>
      <c r="B11384">
        <v>0</v>
      </c>
    </row>
    <row r="11385" spans="1:2" x14ac:dyDescent="0.25">
      <c r="A11385" t="s">
        <v>12872</v>
      </c>
      <c r="B11385">
        <v>1</v>
      </c>
    </row>
    <row r="11386" spans="1:2" x14ac:dyDescent="0.25">
      <c r="A11386" t="s">
        <v>12873</v>
      </c>
      <c r="B11386">
        <v>254</v>
      </c>
    </row>
    <row r="11387" spans="1:2" x14ac:dyDescent="0.25">
      <c r="A11387" t="s">
        <v>12874</v>
      </c>
      <c r="B11387">
        <v>269</v>
      </c>
    </row>
    <row r="11388" spans="1:2" x14ac:dyDescent="0.25">
      <c r="A11388" t="s">
        <v>12875</v>
      </c>
      <c r="B11388">
        <v>4512</v>
      </c>
    </row>
    <row r="11389" spans="1:2" x14ac:dyDescent="0.25">
      <c r="A11389" t="s">
        <v>12876</v>
      </c>
      <c r="B11389">
        <v>114</v>
      </c>
    </row>
    <row r="11390" spans="1:2" x14ac:dyDescent="0.25">
      <c r="A11390" t="s">
        <v>12877</v>
      </c>
      <c r="B11390">
        <v>42</v>
      </c>
    </row>
    <row r="11391" spans="1:2" x14ac:dyDescent="0.25">
      <c r="A11391" t="s">
        <v>12878</v>
      </c>
      <c r="B11391">
        <v>1735</v>
      </c>
    </row>
    <row r="11392" spans="1:2" x14ac:dyDescent="0.25">
      <c r="A11392" t="s">
        <v>12879</v>
      </c>
      <c r="B11392">
        <v>980</v>
      </c>
    </row>
    <row r="11393" spans="1:2" x14ac:dyDescent="0.25">
      <c r="A11393" t="s">
        <v>12880</v>
      </c>
      <c r="B11393">
        <v>637</v>
      </c>
    </row>
    <row r="11394" spans="1:2" x14ac:dyDescent="0.25">
      <c r="A11394" t="s">
        <v>12881</v>
      </c>
      <c r="B11394">
        <v>118</v>
      </c>
    </row>
    <row r="11395" spans="1:2" x14ac:dyDescent="0.25">
      <c r="A11395" t="s">
        <v>12882</v>
      </c>
      <c r="B11395">
        <v>1735</v>
      </c>
    </row>
    <row r="11396" spans="1:2" x14ac:dyDescent="0.25">
      <c r="A11396" t="s">
        <v>12883</v>
      </c>
      <c r="B11396">
        <v>1725</v>
      </c>
    </row>
    <row r="11397" spans="1:2" x14ac:dyDescent="0.25">
      <c r="A11397" t="s">
        <v>12884</v>
      </c>
      <c r="B11397">
        <v>894</v>
      </c>
    </row>
    <row r="11398" spans="1:2" x14ac:dyDescent="0.25">
      <c r="A11398" t="s">
        <v>12885</v>
      </c>
      <c r="B11398">
        <v>1735</v>
      </c>
    </row>
    <row r="11399" spans="1:2" x14ac:dyDescent="0.25">
      <c r="A11399" t="s">
        <v>12886</v>
      </c>
      <c r="B11399">
        <v>3</v>
      </c>
    </row>
    <row r="11400" spans="1:2" x14ac:dyDescent="0.25">
      <c r="A11400" t="s">
        <v>12887</v>
      </c>
      <c r="B11400">
        <v>1735</v>
      </c>
    </row>
    <row r="11401" spans="1:2" x14ac:dyDescent="0.25">
      <c r="A11401" t="s">
        <v>12888</v>
      </c>
      <c r="B11401">
        <v>0</v>
      </c>
    </row>
    <row r="11402" spans="1:2" x14ac:dyDescent="0.25">
      <c r="A11402" t="s">
        <v>12889</v>
      </c>
      <c r="B11402">
        <v>316</v>
      </c>
    </row>
    <row r="11403" spans="1:2" x14ac:dyDescent="0.25">
      <c r="A11403" t="s">
        <v>12890</v>
      </c>
      <c r="B11403">
        <v>225</v>
      </c>
    </row>
    <row r="11404" spans="1:2" x14ac:dyDescent="0.25">
      <c r="A11404" t="s">
        <v>12891</v>
      </c>
      <c r="B11404">
        <v>1724</v>
      </c>
    </row>
    <row r="11405" spans="1:2" x14ac:dyDescent="0.25">
      <c r="A11405" t="s">
        <v>12892</v>
      </c>
      <c r="B11405">
        <v>0</v>
      </c>
    </row>
    <row r="11406" spans="1:2" x14ac:dyDescent="0.25">
      <c r="A11406" t="s">
        <v>12893</v>
      </c>
      <c r="B11406">
        <v>0</v>
      </c>
    </row>
    <row r="11407" spans="1:2" x14ac:dyDescent="0.25">
      <c r="A11407" t="s">
        <v>12894</v>
      </c>
      <c r="B11407">
        <v>0</v>
      </c>
    </row>
    <row r="11408" spans="1:2" x14ac:dyDescent="0.25">
      <c r="A11408" t="s">
        <v>12895</v>
      </c>
      <c r="B11408">
        <v>0</v>
      </c>
    </row>
    <row r="11409" spans="1:2" x14ac:dyDescent="0.25">
      <c r="A11409" t="s">
        <v>12896</v>
      </c>
      <c r="B11409">
        <v>0</v>
      </c>
    </row>
    <row r="11410" spans="1:2" x14ac:dyDescent="0.25">
      <c r="A11410" t="s">
        <v>12897</v>
      </c>
      <c r="B11410">
        <v>774</v>
      </c>
    </row>
    <row r="11411" spans="1:2" x14ac:dyDescent="0.25">
      <c r="A11411" t="s">
        <v>12898</v>
      </c>
      <c r="B11411">
        <v>38</v>
      </c>
    </row>
    <row r="11412" spans="1:2" x14ac:dyDescent="0.25">
      <c r="A11412" t="s">
        <v>12899</v>
      </c>
      <c r="B11412">
        <v>5</v>
      </c>
    </row>
    <row r="11413" spans="1:2" x14ac:dyDescent="0.25">
      <c r="A11413" t="s">
        <v>12900</v>
      </c>
      <c r="B11413">
        <v>1658</v>
      </c>
    </row>
    <row r="11414" spans="1:2" x14ac:dyDescent="0.25">
      <c r="A11414" t="s">
        <v>12901</v>
      </c>
      <c r="B11414">
        <v>156</v>
      </c>
    </row>
    <row r="11415" spans="1:2" x14ac:dyDescent="0.25">
      <c r="A11415" t="s">
        <v>12902</v>
      </c>
      <c r="B11415">
        <v>578</v>
      </c>
    </row>
    <row r="11416" spans="1:2" x14ac:dyDescent="0.25">
      <c r="A11416" t="s">
        <v>12903</v>
      </c>
      <c r="B11416">
        <v>527</v>
      </c>
    </row>
    <row r="11417" spans="1:2" x14ac:dyDescent="0.25">
      <c r="A11417" t="s">
        <v>12904</v>
      </c>
      <c r="B11417">
        <v>9</v>
      </c>
    </row>
    <row r="11418" spans="1:2" x14ac:dyDescent="0.25">
      <c r="A11418" t="s">
        <v>12905</v>
      </c>
      <c r="B11418">
        <v>175</v>
      </c>
    </row>
    <row r="11419" spans="1:2" x14ac:dyDescent="0.25">
      <c r="A11419" t="s">
        <v>12906</v>
      </c>
      <c r="B11419">
        <v>621</v>
      </c>
    </row>
    <row r="11420" spans="1:2" x14ac:dyDescent="0.25">
      <c r="A11420" t="s">
        <v>12907</v>
      </c>
      <c r="B11420">
        <v>680</v>
      </c>
    </row>
    <row r="11421" spans="1:2" x14ac:dyDescent="0.25">
      <c r="A11421" t="s">
        <v>12908</v>
      </c>
      <c r="B11421">
        <v>91</v>
      </c>
    </row>
    <row r="11422" spans="1:2" x14ac:dyDescent="0.25">
      <c r="A11422" t="s">
        <v>12909</v>
      </c>
      <c r="B11422">
        <v>91</v>
      </c>
    </row>
    <row r="11423" spans="1:2" x14ac:dyDescent="0.25">
      <c r="A11423" t="s">
        <v>12910</v>
      </c>
      <c r="B11423">
        <v>65</v>
      </c>
    </row>
    <row r="11424" spans="1:2" x14ac:dyDescent="0.25">
      <c r="A11424" t="s">
        <v>12911</v>
      </c>
      <c r="B11424">
        <v>1335</v>
      </c>
    </row>
    <row r="11425" spans="1:2" x14ac:dyDescent="0.25">
      <c r="A11425" t="s">
        <v>12912</v>
      </c>
      <c r="B11425">
        <v>175</v>
      </c>
    </row>
    <row r="11426" spans="1:2" x14ac:dyDescent="0.25">
      <c r="A11426" t="s">
        <v>12913</v>
      </c>
      <c r="B11426">
        <v>621</v>
      </c>
    </row>
    <row r="11427" spans="1:2" x14ac:dyDescent="0.25">
      <c r="A11427" t="s">
        <v>12914</v>
      </c>
      <c r="B11427">
        <v>680</v>
      </c>
    </row>
    <row r="11428" spans="1:2" x14ac:dyDescent="0.25">
      <c r="A11428" t="s">
        <v>12915</v>
      </c>
      <c r="B11428">
        <v>17</v>
      </c>
    </row>
    <row r="11429" spans="1:2" x14ac:dyDescent="0.25">
      <c r="A11429" t="s">
        <v>12916</v>
      </c>
      <c r="B11429">
        <v>65</v>
      </c>
    </row>
    <row r="11430" spans="1:2" x14ac:dyDescent="0.25">
      <c r="A11430" t="s">
        <v>12917</v>
      </c>
      <c r="B11430">
        <v>1558</v>
      </c>
    </row>
    <row r="11431" spans="1:2" x14ac:dyDescent="0.25">
      <c r="A11431" t="s">
        <v>12918</v>
      </c>
      <c r="B11431">
        <v>-999</v>
      </c>
    </row>
    <row r="11432" spans="1:2" x14ac:dyDescent="0.25">
      <c r="A11432" t="s">
        <v>12919</v>
      </c>
      <c r="B11432">
        <v>1527</v>
      </c>
    </row>
    <row r="11433" spans="1:2" x14ac:dyDescent="0.25">
      <c r="A11433" t="s">
        <v>12920</v>
      </c>
      <c r="B11433">
        <v>393</v>
      </c>
    </row>
    <row r="11434" spans="1:2" x14ac:dyDescent="0.25">
      <c r="A11434" t="s">
        <v>12921</v>
      </c>
      <c r="B11434">
        <v>45</v>
      </c>
    </row>
    <row r="11435" spans="1:2" x14ac:dyDescent="0.25">
      <c r="A11435" t="s">
        <v>12922</v>
      </c>
      <c r="B11435">
        <v>8</v>
      </c>
    </row>
    <row r="11436" spans="1:2" x14ac:dyDescent="0.25">
      <c r="A11436" t="s">
        <v>12923</v>
      </c>
      <c r="B11436">
        <v>2</v>
      </c>
    </row>
    <row r="11437" spans="1:2" x14ac:dyDescent="0.25">
      <c r="A11437" t="s">
        <v>12924</v>
      </c>
      <c r="B11437">
        <v>1</v>
      </c>
    </row>
    <row r="11438" spans="1:2" x14ac:dyDescent="0.25">
      <c r="A11438" t="s">
        <v>12925</v>
      </c>
      <c r="B11438">
        <v>0</v>
      </c>
    </row>
    <row r="11439" spans="1:2" x14ac:dyDescent="0.25">
      <c r="A11439" t="s">
        <v>12926</v>
      </c>
      <c r="B11439">
        <v>0</v>
      </c>
    </row>
    <row r="11440" spans="1:2" x14ac:dyDescent="0.25">
      <c r="A11440" t="s">
        <v>12927</v>
      </c>
      <c r="B11440">
        <v>11</v>
      </c>
    </row>
    <row r="11441" spans="1:2" x14ac:dyDescent="0.25">
      <c r="A11441" t="s">
        <v>12928</v>
      </c>
      <c r="B11441">
        <v>3</v>
      </c>
    </row>
    <row r="11442" spans="1:2" x14ac:dyDescent="0.25">
      <c r="A11442" t="s">
        <v>12929</v>
      </c>
      <c r="B11442">
        <v>2</v>
      </c>
    </row>
    <row r="11443" spans="1:2" x14ac:dyDescent="0.25">
      <c r="A11443" t="s">
        <v>12930</v>
      </c>
      <c r="B11443">
        <v>0</v>
      </c>
    </row>
    <row r="11444" spans="1:2" x14ac:dyDescent="0.25">
      <c r="A11444" t="s">
        <v>12931</v>
      </c>
      <c r="B11444">
        <v>0</v>
      </c>
    </row>
    <row r="11445" spans="1:2" x14ac:dyDescent="0.25">
      <c r="A11445" t="s">
        <v>12932</v>
      </c>
      <c r="B11445">
        <v>0</v>
      </c>
    </row>
    <row r="11446" spans="1:2" x14ac:dyDescent="0.25">
      <c r="A11446" t="s">
        <v>12933</v>
      </c>
      <c r="B11446">
        <v>5</v>
      </c>
    </row>
    <row r="11447" spans="1:2" x14ac:dyDescent="0.25">
      <c r="A11447" t="s">
        <v>12934</v>
      </c>
      <c r="B11447">
        <v>0</v>
      </c>
    </row>
    <row r="11448" spans="1:2" x14ac:dyDescent="0.25">
      <c r="A11448" t="s">
        <v>12935</v>
      </c>
      <c r="B11448">
        <v>0</v>
      </c>
    </row>
    <row r="11449" spans="1:2" x14ac:dyDescent="0.25">
      <c r="A11449" t="s">
        <v>12936</v>
      </c>
      <c r="B11449">
        <v>0</v>
      </c>
    </row>
    <row r="11450" spans="1:2" x14ac:dyDescent="0.25">
      <c r="A11450" t="s">
        <v>12937</v>
      </c>
      <c r="B11450">
        <v>0</v>
      </c>
    </row>
    <row r="11451" spans="1:2" x14ac:dyDescent="0.25">
      <c r="A11451" t="s">
        <v>12938</v>
      </c>
      <c r="B11451">
        <v>0</v>
      </c>
    </row>
    <row r="11452" spans="1:2" x14ac:dyDescent="0.25">
      <c r="A11452" t="s">
        <v>12939</v>
      </c>
      <c r="B11452">
        <v>0</v>
      </c>
    </row>
    <row r="11453" spans="1:2" x14ac:dyDescent="0.25">
      <c r="A11453" t="s">
        <v>12940</v>
      </c>
      <c r="B11453">
        <v>10</v>
      </c>
    </row>
    <row r="11454" spans="1:2" x14ac:dyDescent="0.25">
      <c r="A11454" t="s">
        <v>12941</v>
      </c>
      <c r="B11454">
        <v>7</v>
      </c>
    </row>
    <row r="11455" spans="1:2" x14ac:dyDescent="0.25">
      <c r="A11455" t="s">
        <v>12942</v>
      </c>
      <c r="B11455">
        <v>7</v>
      </c>
    </row>
    <row r="11456" spans="1:2" x14ac:dyDescent="0.25">
      <c r="A11456" t="s">
        <v>12943</v>
      </c>
      <c r="B11456">
        <v>0</v>
      </c>
    </row>
    <row r="11457" spans="1:2" x14ac:dyDescent="0.25">
      <c r="A11457" t="s">
        <v>12944</v>
      </c>
      <c r="B11457">
        <v>0</v>
      </c>
    </row>
    <row r="11458" spans="1:2" x14ac:dyDescent="0.25">
      <c r="A11458" t="s">
        <v>12945</v>
      </c>
      <c r="B11458">
        <v>24</v>
      </c>
    </row>
    <row r="11459" spans="1:2" x14ac:dyDescent="0.25">
      <c r="A11459" t="s">
        <v>12946</v>
      </c>
      <c r="B11459">
        <v>0</v>
      </c>
    </row>
    <row r="11460" spans="1:2" x14ac:dyDescent="0.25">
      <c r="A11460" t="s">
        <v>12947</v>
      </c>
      <c r="B11460">
        <v>0</v>
      </c>
    </row>
    <row r="11461" spans="1:2" x14ac:dyDescent="0.25">
      <c r="A11461" t="s">
        <v>12948</v>
      </c>
      <c r="B11461">
        <v>0</v>
      </c>
    </row>
    <row r="11462" spans="1:2" x14ac:dyDescent="0.25">
      <c r="A11462" t="s">
        <v>12949</v>
      </c>
      <c r="B11462">
        <v>0</v>
      </c>
    </row>
    <row r="11463" spans="1:2" x14ac:dyDescent="0.25">
      <c r="A11463" t="s">
        <v>12950</v>
      </c>
      <c r="B11463">
        <v>0</v>
      </c>
    </row>
    <row r="11464" spans="1:2" x14ac:dyDescent="0.25">
      <c r="A11464" t="s">
        <v>12951</v>
      </c>
      <c r="B11464">
        <v>0</v>
      </c>
    </row>
    <row r="11465" spans="1:2" x14ac:dyDescent="0.25">
      <c r="A11465" t="s">
        <v>12952</v>
      </c>
      <c r="B11465">
        <v>0</v>
      </c>
    </row>
    <row r="11466" spans="1:2" x14ac:dyDescent="0.25">
      <c r="A11466" t="s">
        <v>12953</v>
      </c>
      <c r="B11466">
        <v>0</v>
      </c>
    </row>
    <row r="11467" spans="1:2" x14ac:dyDescent="0.25">
      <c r="A11467" t="s">
        <v>12954</v>
      </c>
      <c r="B11467">
        <v>0</v>
      </c>
    </row>
    <row r="11468" spans="1:2" x14ac:dyDescent="0.25">
      <c r="A11468" t="s">
        <v>12955</v>
      </c>
      <c r="B11468">
        <v>0</v>
      </c>
    </row>
    <row r="11469" spans="1:2" x14ac:dyDescent="0.25">
      <c r="A11469" t="s">
        <v>12956</v>
      </c>
      <c r="B11469">
        <v>0</v>
      </c>
    </row>
    <row r="11470" spans="1:2" x14ac:dyDescent="0.25">
      <c r="A11470" t="s">
        <v>12957</v>
      </c>
      <c r="B11470">
        <v>0</v>
      </c>
    </row>
    <row r="11471" spans="1:2" x14ac:dyDescent="0.25">
      <c r="A11471" t="s">
        <v>12958</v>
      </c>
      <c r="B11471">
        <v>0</v>
      </c>
    </row>
    <row r="11472" spans="1:2" x14ac:dyDescent="0.25">
      <c r="A11472" t="s">
        <v>12959</v>
      </c>
      <c r="B11472">
        <v>0</v>
      </c>
    </row>
    <row r="11473" spans="1:2" x14ac:dyDescent="0.25">
      <c r="A11473" t="s">
        <v>12960</v>
      </c>
      <c r="B11473">
        <v>0</v>
      </c>
    </row>
    <row r="11474" spans="1:2" x14ac:dyDescent="0.25">
      <c r="A11474" t="s">
        <v>12961</v>
      </c>
      <c r="B11474">
        <v>0</v>
      </c>
    </row>
    <row r="11475" spans="1:2" x14ac:dyDescent="0.25">
      <c r="A11475" t="s">
        <v>12962</v>
      </c>
      <c r="B11475">
        <v>0</v>
      </c>
    </row>
    <row r="11476" spans="1:2" x14ac:dyDescent="0.25">
      <c r="A11476" t="s">
        <v>12963</v>
      </c>
      <c r="B11476">
        <v>0</v>
      </c>
    </row>
    <row r="11477" spans="1:2" x14ac:dyDescent="0.25">
      <c r="A11477" t="s">
        <v>12964</v>
      </c>
      <c r="B11477">
        <v>0</v>
      </c>
    </row>
    <row r="11478" spans="1:2" x14ac:dyDescent="0.25">
      <c r="A11478" t="s">
        <v>12965</v>
      </c>
      <c r="B11478">
        <v>0</v>
      </c>
    </row>
    <row r="11479" spans="1:2" x14ac:dyDescent="0.25">
      <c r="A11479" t="s">
        <v>12966</v>
      </c>
      <c r="B11479">
        <v>0</v>
      </c>
    </row>
    <row r="11480" spans="1:2" x14ac:dyDescent="0.25">
      <c r="A11480" t="s">
        <v>12967</v>
      </c>
      <c r="B11480">
        <v>0</v>
      </c>
    </row>
    <row r="11481" spans="1:2" x14ac:dyDescent="0.25">
      <c r="A11481" t="s">
        <v>12968</v>
      </c>
      <c r="B11481">
        <v>0</v>
      </c>
    </row>
    <row r="11482" spans="1:2" x14ac:dyDescent="0.25">
      <c r="A11482" t="s">
        <v>12969</v>
      </c>
      <c r="B11482">
        <v>0</v>
      </c>
    </row>
    <row r="11483" spans="1:2" x14ac:dyDescent="0.25">
      <c r="A11483" t="s">
        <v>12970</v>
      </c>
      <c r="B11483">
        <v>0</v>
      </c>
    </row>
    <row r="11484" spans="1:2" x14ac:dyDescent="0.25">
      <c r="A11484" t="s">
        <v>12971</v>
      </c>
      <c r="B11484">
        <v>0</v>
      </c>
    </row>
    <row r="11485" spans="1:2" x14ac:dyDescent="0.25">
      <c r="A11485" t="s">
        <v>12972</v>
      </c>
      <c r="B11485">
        <v>0</v>
      </c>
    </row>
    <row r="11486" spans="1:2" x14ac:dyDescent="0.25">
      <c r="A11486" t="s">
        <v>12973</v>
      </c>
      <c r="B11486">
        <v>0</v>
      </c>
    </row>
    <row r="11487" spans="1:2" x14ac:dyDescent="0.25">
      <c r="A11487" t="s">
        <v>12974</v>
      </c>
      <c r="B11487">
        <v>0</v>
      </c>
    </row>
    <row r="11488" spans="1:2" x14ac:dyDescent="0.25">
      <c r="A11488" t="s">
        <v>12975</v>
      </c>
      <c r="B11488">
        <v>0</v>
      </c>
    </row>
    <row r="11489" spans="1:2" x14ac:dyDescent="0.25">
      <c r="A11489" t="s">
        <v>12976</v>
      </c>
      <c r="B11489">
        <v>21</v>
      </c>
    </row>
    <row r="11490" spans="1:2" x14ac:dyDescent="0.25">
      <c r="A11490" t="s">
        <v>12977</v>
      </c>
      <c r="B11490">
        <v>11</v>
      </c>
    </row>
    <row r="11491" spans="1:2" x14ac:dyDescent="0.25">
      <c r="A11491" t="s">
        <v>12978</v>
      </c>
      <c r="B11491">
        <v>8</v>
      </c>
    </row>
    <row r="11492" spans="1:2" x14ac:dyDescent="0.25">
      <c r="A11492" t="s">
        <v>12979</v>
      </c>
      <c r="B11492">
        <v>0</v>
      </c>
    </row>
    <row r="11493" spans="1:2" x14ac:dyDescent="0.25">
      <c r="A11493" t="s">
        <v>12980</v>
      </c>
      <c r="B11493">
        <v>0</v>
      </c>
    </row>
    <row r="11494" spans="1:2" x14ac:dyDescent="0.25">
      <c r="A11494" t="s">
        <v>12981</v>
      </c>
      <c r="B11494">
        <v>40</v>
      </c>
    </row>
    <row r="11495" spans="1:2" x14ac:dyDescent="0.25">
      <c r="A11495" t="s">
        <v>12982</v>
      </c>
      <c r="B11495">
        <v>5</v>
      </c>
    </row>
    <row r="11496" spans="1:2" x14ac:dyDescent="0.25">
      <c r="A11496" t="s">
        <v>12983</v>
      </c>
      <c r="B11496">
        <v>0</v>
      </c>
    </row>
    <row r="11497" spans="1:2" x14ac:dyDescent="0.25">
      <c r="A11497" t="s">
        <v>12984</v>
      </c>
      <c r="B11497">
        <v>4</v>
      </c>
    </row>
    <row r="11498" spans="1:2" x14ac:dyDescent="0.25">
      <c r="A11498" t="s">
        <v>12985</v>
      </c>
      <c r="B11498">
        <v>37</v>
      </c>
    </row>
    <row r="11499" spans="1:2" x14ac:dyDescent="0.25">
      <c r="A11499" t="s">
        <v>12986</v>
      </c>
      <c r="B11499">
        <v>58</v>
      </c>
    </row>
    <row r="11500" spans="1:2" x14ac:dyDescent="0.25">
      <c r="A11500" t="s">
        <v>12987</v>
      </c>
      <c r="B11500">
        <v>40</v>
      </c>
    </row>
    <row r="11501" spans="1:2" x14ac:dyDescent="0.25">
      <c r="A11501" t="s">
        <v>12988</v>
      </c>
      <c r="B11501">
        <v>38</v>
      </c>
    </row>
    <row r="11502" spans="1:2" x14ac:dyDescent="0.25">
      <c r="A11502" t="s">
        <v>12989</v>
      </c>
      <c r="B11502">
        <v>1094</v>
      </c>
    </row>
    <row r="11503" spans="1:2" x14ac:dyDescent="0.25">
      <c r="A11503" t="s">
        <v>12990</v>
      </c>
      <c r="B11503">
        <v>1094</v>
      </c>
    </row>
    <row r="11504" spans="1:2" x14ac:dyDescent="0.25">
      <c r="A11504" t="s">
        <v>12991</v>
      </c>
      <c r="B11504">
        <v>28</v>
      </c>
    </row>
    <row r="11505" spans="1:2" x14ac:dyDescent="0.25">
      <c r="A11505" t="s">
        <v>12992</v>
      </c>
      <c r="B11505">
        <v>20</v>
      </c>
    </row>
    <row r="11506" spans="1:2" x14ac:dyDescent="0.25">
      <c r="A11506" t="s">
        <v>12993</v>
      </c>
      <c r="B11506">
        <v>143</v>
      </c>
    </row>
    <row r="11507" spans="1:2" x14ac:dyDescent="0.25">
      <c r="A11507" t="s">
        <v>12994</v>
      </c>
      <c r="B11507">
        <v>1481</v>
      </c>
    </row>
    <row r="11508" spans="1:2" x14ac:dyDescent="0.25">
      <c r="A11508" t="s">
        <v>12995</v>
      </c>
      <c r="B11508">
        <v>129</v>
      </c>
    </row>
    <row r="11509" spans="1:2" x14ac:dyDescent="0.25">
      <c r="A11509" t="s">
        <v>12996</v>
      </c>
      <c r="B11509">
        <v>26</v>
      </c>
    </row>
    <row r="11510" spans="1:2" x14ac:dyDescent="0.25">
      <c r="A11510" t="s">
        <v>12997</v>
      </c>
      <c r="B11510">
        <v>103</v>
      </c>
    </row>
    <row r="11511" spans="1:2" x14ac:dyDescent="0.25">
      <c r="A11511" t="s">
        <v>12998</v>
      </c>
      <c r="B11511">
        <v>0</v>
      </c>
    </row>
    <row r="11512" spans="1:2" x14ac:dyDescent="0.25">
      <c r="A11512" t="s">
        <v>12999</v>
      </c>
      <c r="B11512">
        <v>129</v>
      </c>
    </row>
    <row r="11513" spans="1:2" x14ac:dyDescent="0.25">
      <c r="A11513" t="s">
        <v>13000</v>
      </c>
      <c r="B11513">
        <v>22078</v>
      </c>
    </row>
    <row r="11514" spans="1:2" x14ac:dyDescent="0.25">
      <c r="A11514" t="s">
        <v>13001</v>
      </c>
      <c r="B11514">
        <v>89</v>
      </c>
    </row>
    <row r="11515" spans="1:2" x14ac:dyDescent="0.25">
      <c r="A11515" t="s">
        <v>13002</v>
      </c>
      <c r="B11515">
        <v>3</v>
      </c>
    </row>
    <row r="11516" spans="1:2" x14ac:dyDescent="0.25">
      <c r="A11516" t="s">
        <v>13003</v>
      </c>
      <c r="B11516">
        <v>119</v>
      </c>
    </row>
    <row r="11517" spans="1:2" x14ac:dyDescent="0.25">
      <c r="A11517" t="s">
        <v>13004</v>
      </c>
      <c r="B11517">
        <v>139</v>
      </c>
    </row>
    <row r="11518" spans="1:2" x14ac:dyDescent="0.25">
      <c r="A11518" t="s">
        <v>13005</v>
      </c>
      <c r="B11518">
        <v>70</v>
      </c>
    </row>
    <row r="11519" spans="1:2" x14ac:dyDescent="0.25">
      <c r="A11519" t="s">
        <v>13006</v>
      </c>
      <c r="B11519">
        <v>41</v>
      </c>
    </row>
    <row r="11520" spans="1:2" x14ac:dyDescent="0.25">
      <c r="A11520" t="s">
        <v>13007</v>
      </c>
      <c r="B11520">
        <v>242</v>
      </c>
    </row>
    <row r="11521" spans="1:2" x14ac:dyDescent="0.25">
      <c r="A11521" t="s">
        <v>13008</v>
      </c>
      <c r="B11521">
        <v>0</v>
      </c>
    </row>
    <row r="11522" spans="1:2" x14ac:dyDescent="0.25">
      <c r="A11522" t="s">
        <v>13009</v>
      </c>
      <c r="B11522">
        <v>1684</v>
      </c>
    </row>
    <row r="11523" spans="1:2" x14ac:dyDescent="0.25">
      <c r="A11523" t="s">
        <v>13010</v>
      </c>
      <c r="B11523">
        <v>1667</v>
      </c>
    </row>
    <row r="11524" spans="1:2" x14ac:dyDescent="0.25">
      <c r="A11524" t="s">
        <v>13011</v>
      </c>
      <c r="B11524">
        <v>31</v>
      </c>
    </row>
    <row r="11525" spans="1:2" x14ac:dyDescent="0.25">
      <c r="A11525" t="s">
        <v>13012</v>
      </c>
      <c r="B11525">
        <v>13</v>
      </c>
    </row>
    <row r="11526" spans="1:2" x14ac:dyDescent="0.25">
      <c r="A11526" t="s">
        <v>13013</v>
      </c>
      <c r="B11526">
        <v>43</v>
      </c>
    </row>
    <row r="11527" spans="1:2" x14ac:dyDescent="0.25">
      <c r="A11527" t="s">
        <v>13014</v>
      </c>
      <c r="B11527">
        <v>155</v>
      </c>
    </row>
    <row r="11528" spans="1:2" x14ac:dyDescent="0.25">
      <c r="A11528" t="s">
        <v>13015</v>
      </c>
      <c r="B11528">
        <v>36</v>
      </c>
    </row>
    <row r="11529" spans="1:2" x14ac:dyDescent="0.25">
      <c r="A11529" t="s">
        <v>13016</v>
      </c>
      <c r="B11529">
        <v>19</v>
      </c>
    </row>
    <row r="11530" spans="1:2" x14ac:dyDescent="0.25">
      <c r="A11530" t="s">
        <v>13017</v>
      </c>
      <c r="B11530">
        <v>12</v>
      </c>
    </row>
    <row r="11531" spans="1:2" x14ac:dyDescent="0.25">
      <c r="A11531" t="s">
        <v>13018</v>
      </c>
      <c r="B11531">
        <v>9</v>
      </c>
    </row>
    <row r="11532" spans="1:2" x14ac:dyDescent="0.25">
      <c r="A11532" t="s">
        <v>13019</v>
      </c>
      <c r="B11532">
        <v>11</v>
      </c>
    </row>
    <row r="11533" spans="1:2" x14ac:dyDescent="0.25">
      <c r="A11533" t="s">
        <v>13020</v>
      </c>
      <c r="B11533">
        <v>11</v>
      </c>
    </row>
    <row r="11534" spans="1:2" x14ac:dyDescent="0.25">
      <c r="A11534" t="s">
        <v>13021</v>
      </c>
      <c r="B11534">
        <v>2013</v>
      </c>
    </row>
    <row r="11535" spans="1:2" x14ac:dyDescent="0.25">
      <c r="A11535" t="s">
        <v>13022</v>
      </c>
      <c r="B11535">
        <v>43</v>
      </c>
    </row>
    <row r="11536" spans="1:2" x14ac:dyDescent="0.25">
      <c r="A11536" t="s">
        <v>13023</v>
      </c>
      <c r="B11536">
        <v>1</v>
      </c>
    </row>
    <row r="11537" spans="1:2" x14ac:dyDescent="0.25">
      <c r="A11537" t="s">
        <v>13024</v>
      </c>
      <c r="B11537">
        <v>74</v>
      </c>
    </row>
    <row r="11538" spans="1:2" x14ac:dyDescent="0.25">
      <c r="A11538" t="s">
        <v>13025</v>
      </c>
      <c r="B11538">
        <v>0</v>
      </c>
    </row>
    <row r="11539" spans="1:2" x14ac:dyDescent="0.25">
      <c r="A11539" t="s">
        <v>13026</v>
      </c>
      <c r="B11539">
        <v>0</v>
      </c>
    </row>
    <row r="11540" spans="1:2" x14ac:dyDescent="0.25">
      <c r="A11540" t="s">
        <v>13027</v>
      </c>
      <c r="B11540">
        <v>0</v>
      </c>
    </row>
    <row r="11541" spans="1:2" x14ac:dyDescent="0.25">
      <c r="A11541" t="s">
        <v>13028</v>
      </c>
      <c r="B11541">
        <v>118</v>
      </c>
    </row>
    <row r="11542" spans="1:2" x14ac:dyDescent="0.25">
      <c r="A11542" t="s">
        <v>13029</v>
      </c>
      <c r="B11542">
        <v>35</v>
      </c>
    </row>
    <row r="11543" spans="1:2" x14ac:dyDescent="0.25">
      <c r="A11543" t="s">
        <v>13030</v>
      </c>
      <c r="B11543">
        <v>14</v>
      </c>
    </row>
    <row r="11544" spans="1:2" x14ac:dyDescent="0.25">
      <c r="A11544" t="s">
        <v>13031</v>
      </c>
      <c r="B11544">
        <v>52</v>
      </c>
    </row>
    <row r="11545" spans="1:2" x14ac:dyDescent="0.25">
      <c r="A11545" t="s">
        <v>13032</v>
      </c>
      <c r="B11545">
        <v>66</v>
      </c>
    </row>
    <row r="11546" spans="1:2" x14ac:dyDescent="0.25">
      <c r="A11546" t="s">
        <v>13033</v>
      </c>
      <c r="B11546">
        <v>0</v>
      </c>
    </row>
    <row r="11547" spans="1:2" x14ac:dyDescent="0.25">
      <c r="A11547" t="s">
        <v>13034</v>
      </c>
      <c r="B11547">
        <v>36</v>
      </c>
    </row>
    <row r="11548" spans="1:2" x14ac:dyDescent="0.25">
      <c r="A11548" t="s">
        <v>13035</v>
      </c>
      <c r="B11548">
        <v>26</v>
      </c>
    </row>
    <row r="11549" spans="1:2" x14ac:dyDescent="0.25">
      <c r="A11549" t="s">
        <v>13036</v>
      </c>
      <c r="B11549">
        <v>149</v>
      </c>
    </row>
    <row r="11550" spans="1:2" x14ac:dyDescent="0.25">
      <c r="A11550" t="s">
        <v>13037</v>
      </c>
      <c r="B11550">
        <v>149</v>
      </c>
    </row>
    <row r="11551" spans="1:2" x14ac:dyDescent="0.25">
      <c r="A11551" t="s">
        <v>13038</v>
      </c>
      <c r="B11551">
        <v>31</v>
      </c>
    </row>
    <row r="11552" spans="1:2" x14ac:dyDescent="0.25">
      <c r="A11552" t="s">
        <v>13039</v>
      </c>
      <c r="B11552">
        <v>0</v>
      </c>
    </row>
    <row r="11553" spans="1:2" x14ac:dyDescent="0.25">
      <c r="A11553" t="s">
        <v>13040</v>
      </c>
      <c r="B11553">
        <v>0</v>
      </c>
    </row>
    <row r="11554" spans="1:2" x14ac:dyDescent="0.25">
      <c r="A11554" t="s">
        <v>13041</v>
      </c>
      <c r="B11554">
        <v>57</v>
      </c>
    </row>
    <row r="11555" spans="1:2" x14ac:dyDescent="0.25">
      <c r="A11555" t="s">
        <v>13042</v>
      </c>
      <c r="B11555">
        <v>4</v>
      </c>
    </row>
    <row r="11556" spans="1:2" x14ac:dyDescent="0.25">
      <c r="A11556" t="s">
        <v>13043</v>
      </c>
      <c r="B11556">
        <v>24</v>
      </c>
    </row>
    <row r="11557" spans="1:2" x14ac:dyDescent="0.25">
      <c r="A11557" t="s">
        <v>13044</v>
      </c>
      <c r="B11557">
        <v>0</v>
      </c>
    </row>
    <row r="11558" spans="1:2" x14ac:dyDescent="0.25">
      <c r="A11558" t="s">
        <v>13045</v>
      </c>
      <c r="B11558">
        <v>0</v>
      </c>
    </row>
    <row r="11559" spans="1:2" x14ac:dyDescent="0.25">
      <c r="A11559" t="s">
        <v>13046</v>
      </c>
      <c r="B11559">
        <v>0</v>
      </c>
    </row>
    <row r="11560" spans="1:2" x14ac:dyDescent="0.25">
      <c r="A11560" t="s">
        <v>13047</v>
      </c>
      <c r="B11560">
        <v>17</v>
      </c>
    </row>
    <row r="11561" spans="1:2" x14ac:dyDescent="0.25">
      <c r="A11561" t="s">
        <v>13048</v>
      </c>
      <c r="B11561">
        <v>0</v>
      </c>
    </row>
    <row r="11562" spans="1:2" x14ac:dyDescent="0.25">
      <c r="A11562" t="s">
        <v>13049</v>
      </c>
      <c r="B11562">
        <v>0</v>
      </c>
    </row>
    <row r="11563" spans="1:2" x14ac:dyDescent="0.25">
      <c r="A11563" t="s">
        <v>13050</v>
      </c>
      <c r="B11563">
        <v>0</v>
      </c>
    </row>
    <row r="11564" spans="1:2" x14ac:dyDescent="0.25">
      <c r="A11564" t="s">
        <v>13051</v>
      </c>
      <c r="B11564">
        <v>0</v>
      </c>
    </row>
    <row r="11565" spans="1:2" x14ac:dyDescent="0.25">
      <c r="A11565" t="s">
        <v>13052</v>
      </c>
      <c r="B11565">
        <v>0</v>
      </c>
    </row>
    <row r="11566" spans="1:2" x14ac:dyDescent="0.25">
      <c r="A11566" t="s">
        <v>13053</v>
      </c>
      <c r="B11566">
        <v>0</v>
      </c>
    </row>
    <row r="11567" spans="1:2" x14ac:dyDescent="0.25">
      <c r="A11567" t="s">
        <v>13054</v>
      </c>
      <c r="B11567">
        <v>12</v>
      </c>
    </row>
    <row r="11568" spans="1:2" x14ac:dyDescent="0.25">
      <c r="A11568" t="s">
        <v>13055</v>
      </c>
      <c r="B11568">
        <v>4</v>
      </c>
    </row>
    <row r="11569" spans="1:2" x14ac:dyDescent="0.25">
      <c r="A11569" t="s">
        <v>13056</v>
      </c>
      <c r="B11569">
        <v>149</v>
      </c>
    </row>
    <row r="11570" spans="1:2" x14ac:dyDescent="0.25">
      <c r="A11570" t="s">
        <v>13057</v>
      </c>
      <c r="B11570">
        <v>131</v>
      </c>
    </row>
    <row r="11571" spans="1:2" x14ac:dyDescent="0.25">
      <c r="A11571" t="s">
        <v>13058</v>
      </c>
      <c r="B11571">
        <v>131</v>
      </c>
    </row>
    <row r="11572" spans="1:2" x14ac:dyDescent="0.25">
      <c r="A11572" t="s">
        <v>13059</v>
      </c>
      <c r="B11572">
        <v>0</v>
      </c>
    </row>
    <row r="11573" spans="1:2" x14ac:dyDescent="0.25">
      <c r="A11573" t="s">
        <v>13060</v>
      </c>
      <c r="B11573">
        <v>0</v>
      </c>
    </row>
    <row r="11574" spans="1:2" x14ac:dyDescent="0.25">
      <c r="A11574" t="s">
        <v>13061</v>
      </c>
      <c r="B11574">
        <v>131</v>
      </c>
    </row>
    <row r="11575" spans="1:2" x14ac:dyDescent="0.25">
      <c r="A11575" t="s">
        <v>13062</v>
      </c>
      <c r="B11575">
        <v>131</v>
      </c>
    </row>
    <row r="11576" spans="1:2" x14ac:dyDescent="0.25">
      <c r="A11576" t="s">
        <v>13063</v>
      </c>
      <c r="B11576">
        <v>0</v>
      </c>
    </row>
    <row r="11577" spans="1:2" x14ac:dyDescent="0.25">
      <c r="A11577" t="s">
        <v>13064</v>
      </c>
      <c r="B11577">
        <v>131</v>
      </c>
    </row>
    <row r="11578" spans="1:2" x14ac:dyDescent="0.25">
      <c r="A11578" t="s">
        <v>13065</v>
      </c>
      <c r="B11578">
        <v>170</v>
      </c>
    </row>
    <row r="11579" spans="1:2" x14ac:dyDescent="0.25">
      <c r="A11579" t="s">
        <v>13066</v>
      </c>
      <c r="B11579">
        <v>170</v>
      </c>
    </row>
    <row r="11580" spans="1:2" x14ac:dyDescent="0.25">
      <c r="A11580" t="s">
        <v>13067</v>
      </c>
      <c r="B11580">
        <v>184</v>
      </c>
    </row>
    <row r="11581" spans="1:2" x14ac:dyDescent="0.25">
      <c r="A11581" t="s">
        <v>13068</v>
      </c>
      <c r="B11581">
        <v>184</v>
      </c>
    </row>
    <row r="11582" spans="1:2" x14ac:dyDescent="0.25">
      <c r="A11582" t="s">
        <v>13069</v>
      </c>
      <c r="B11582">
        <v>184</v>
      </c>
    </row>
    <row r="11583" spans="1:2" x14ac:dyDescent="0.25">
      <c r="A11583" t="s">
        <v>13070</v>
      </c>
      <c r="B11583">
        <v>13190</v>
      </c>
    </row>
    <row r="11584" spans="1:2" x14ac:dyDescent="0.25">
      <c r="A11584" t="s">
        <v>13071</v>
      </c>
      <c r="B11584">
        <v>6280</v>
      </c>
    </row>
    <row r="11585" spans="1:2" x14ac:dyDescent="0.25">
      <c r="A11585" t="s">
        <v>13072</v>
      </c>
      <c r="B11585">
        <v>12962</v>
      </c>
    </row>
    <row r="11586" spans="1:2" x14ac:dyDescent="0.25">
      <c r="A11586" t="s">
        <v>13073</v>
      </c>
      <c r="B11586">
        <v>13</v>
      </c>
    </row>
    <row r="11587" spans="1:2" x14ac:dyDescent="0.25">
      <c r="A11587" t="s">
        <v>13074</v>
      </c>
      <c r="B11587">
        <v>702</v>
      </c>
    </row>
    <row r="11588" spans="1:2" x14ac:dyDescent="0.25">
      <c r="A11588" t="s">
        <v>13075</v>
      </c>
      <c r="B11588">
        <v>79</v>
      </c>
    </row>
    <row r="11589" spans="1:2" x14ac:dyDescent="0.25">
      <c r="A11589" t="s">
        <v>13076</v>
      </c>
      <c r="B11589">
        <v>140</v>
      </c>
    </row>
    <row r="11590" spans="1:2" x14ac:dyDescent="0.25">
      <c r="A11590" t="s">
        <v>13077</v>
      </c>
      <c r="B11590">
        <v>1375</v>
      </c>
    </row>
    <row r="11591" spans="1:2" x14ac:dyDescent="0.25">
      <c r="A11591" t="s">
        <v>13078</v>
      </c>
      <c r="B11591">
        <v>1244</v>
      </c>
    </row>
    <row r="11592" spans="1:2" x14ac:dyDescent="0.25">
      <c r="A11592" t="s">
        <v>13079</v>
      </c>
      <c r="B11592">
        <v>167</v>
      </c>
    </row>
    <row r="11593" spans="1:2" x14ac:dyDescent="0.25">
      <c r="A11593" t="s">
        <v>13080</v>
      </c>
      <c r="B11593">
        <v>5712</v>
      </c>
    </row>
    <row r="11594" spans="1:2" x14ac:dyDescent="0.25">
      <c r="A11594" t="s">
        <v>13081</v>
      </c>
      <c r="B11594">
        <v>751</v>
      </c>
    </row>
    <row r="11595" spans="1:2" x14ac:dyDescent="0.25">
      <c r="A11595" t="s">
        <v>13082</v>
      </c>
      <c r="B11595">
        <v>384</v>
      </c>
    </row>
    <row r="11596" spans="1:2" x14ac:dyDescent="0.25">
      <c r="A11596" t="s">
        <v>13083</v>
      </c>
      <c r="B11596">
        <v>637</v>
      </c>
    </row>
    <row r="11597" spans="1:2" x14ac:dyDescent="0.25">
      <c r="A11597" t="s">
        <v>13084</v>
      </c>
      <c r="B11597">
        <v>0</v>
      </c>
    </row>
    <row r="11598" spans="1:2" x14ac:dyDescent="0.25">
      <c r="A11598" t="s">
        <v>13085</v>
      </c>
      <c r="B11598">
        <v>76</v>
      </c>
    </row>
    <row r="11599" spans="1:2" x14ac:dyDescent="0.25">
      <c r="A11599" t="s">
        <v>13086</v>
      </c>
      <c r="B11599">
        <v>3</v>
      </c>
    </row>
    <row r="11600" spans="1:2" x14ac:dyDescent="0.25">
      <c r="A11600" t="s">
        <v>13087</v>
      </c>
      <c r="B11600">
        <v>0</v>
      </c>
    </row>
    <row r="11601" spans="1:2" x14ac:dyDescent="0.25">
      <c r="A11601" t="s">
        <v>13088</v>
      </c>
      <c r="B11601">
        <v>6</v>
      </c>
    </row>
    <row r="11602" spans="1:2" x14ac:dyDescent="0.25">
      <c r="A11602" t="s">
        <v>13089</v>
      </c>
      <c r="B11602">
        <v>1003</v>
      </c>
    </row>
    <row r="11603" spans="1:2" x14ac:dyDescent="0.25">
      <c r="A11603" t="s">
        <v>13090</v>
      </c>
      <c r="B11603">
        <v>898</v>
      </c>
    </row>
    <row r="11604" spans="1:2" x14ac:dyDescent="0.25">
      <c r="A11604" t="s">
        <v>13091</v>
      </c>
      <c r="B11604">
        <v>13190</v>
      </c>
    </row>
    <row r="11605" spans="1:2" x14ac:dyDescent="0.25">
      <c r="A11605" t="s">
        <v>13092</v>
      </c>
      <c r="B11605">
        <v>92</v>
      </c>
    </row>
    <row r="11606" spans="1:2" x14ac:dyDescent="0.25">
      <c r="A11606" t="s">
        <v>13093</v>
      </c>
      <c r="B11606">
        <v>85</v>
      </c>
    </row>
    <row r="11607" spans="1:2" x14ac:dyDescent="0.25">
      <c r="A11607" t="s">
        <v>13094</v>
      </c>
      <c r="B11607">
        <v>2664</v>
      </c>
    </row>
    <row r="11608" spans="1:2" x14ac:dyDescent="0.25">
      <c r="A11608" t="s">
        <v>13095</v>
      </c>
      <c r="B11608">
        <v>811</v>
      </c>
    </row>
    <row r="11609" spans="1:2" x14ac:dyDescent="0.25">
      <c r="A11609" t="s">
        <v>13096</v>
      </c>
      <c r="B11609">
        <v>1800</v>
      </c>
    </row>
    <row r="11610" spans="1:2" x14ac:dyDescent="0.25">
      <c r="A11610" t="s">
        <v>13097</v>
      </c>
      <c r="B11610">
        <v>53</v>
      </c>
    </row>
    <row r="11611" spans="1:2" x14ac:dyDescent="0.25">
      <c r="A11611" t="s">
        <v>13098</v>
      </c>
      <c r="B11611">
        <v>2664</v>
      </c>
    </row>
    <row r="11612" spans="1:2" x14ac:dyDescent="0.25">
      <c r="A11612" t="s">
        <v>13099</v>
      </c>
      <c r="B11612">
        <v>1373</v>
      </c>
    </row>
    <row r="11613" spans="1:2" x14ac:dyDescent="0.25">
      <c r="A11613" t="s">
        <v>13100</v>
      </c>
      <c r="B11613">
        <v>1250</v>
      </c>
    </row>
    <row r="11614" spans="1:2" x14ac:dyDescent="0.25">
      <c r="A11614" t="s">
        <v>13101</v>
      </c>
      <c r="B11614">
        <v>2664</v>
      </c>
    </row>
    <row r="11615" spans="1:2" x14ac:dyDescent="0.25">
      <c r="A11615" t="s">
        <v>13102</v>
      </c>
      <c r="B11615">
        <v>12</v>
      </c>
    </row>
    <row r="11616" spans="1:2" x14ac:dyDescent="0.25">
      <c r="A11616" t="s">
        <v>13103</v>
      </c>
      <c r="B11616">
        <v>2664</v>
      </c>
    </row>
    <row r="11617" spans="1:2" x14ac:dyDescent="0.25">
      <c r="A11617" t="s">
        <v>13104</v>
      </c>
      <c r="B11617">
        <v>2</v>
      </c>
    </row>
    <row r="11618" spans="1:2" x14ac:dyDescent="0.25">
      <c r="A11618" t="s">
        <v>13105</v>
      </c>
      <c r="B11618">
        <v>56</v>
      </c>
    </row>
    <row r="11619" spans="1:2" x14ac:dyDescent="0.25">
      <c r="A11619" t="s">
        <v>13106</v>
      </c>
      <c r="B11619">
        <v>53</v>
      </c>
    </row>
    <row r="11620" spans="1:2" x14ac:dyDescent="0.25">
      <c r="A11620" t="s">
        <v>13107</v>
      </c>
      <c r="B11620">
        <v>2211</v>
      </c>
    </row>
    <row r="11621" spans="1:2" x14ac:dyDescent="0.25">
      <c r="A11621" t="s">
        <v>13108</v>
      </c>
      <c r="B11621">
        <v>0</v>
      </c>
    </row>
    <row r="11622" spans="1:2" x14ac:dyDescent="0.25">
      <c r="A11622" t="s">
        <v>13109</v>
      </c>
      <c r="B11622">
        <v>0</v>
      </c>
    </row>
    <row r="11623" spans="1:2" x14ac:dyDescent="0.25">
      <c r="A11623" t="s">
        <v>13110</v>
      </c>
      <c r="B11623">
        <v>0</v>
      </c>
    </row>
    <row r="11624" spans="1:2" x14ac:dyDescent="0.25">
      <c r="A11624" t="s">
        <v>13111</v>
      </c>
      <c r="B11624">
        <v>0</v>
      </c>
    </row>
    <row r="11625" spans="1:2" x14ac:dyDescent="0.25">
      <c r="A11625" t="s">
        <v>13112</v>
      </c>
      <c r="B11625">
        <v>0</v>
      </c>
    </row>
    <row r="11626" spans="1:2" x14ac:dyDescent="0.25">
      <c r="A11626" t="s">
        <v>13113</v>
      </c>
      <c r="B11626">
        <v>1307</v>
      </c>
    </row>
    <row r="11627" spans="1:2" x14ac:dyDescent="0.25">
      <c r="A11627" t="s">
        <v>13114</v>
      </c>
      <c r="B11627">
        <v>86</v>
      </c>
    </row>
    <row r="11628" spans="1:2" x14ac:dyDescent="0.25">
      <c r="A11628" t="s">
        <v>13115</v>
      </c>
      <c r="B11628">
        <v>21</v>
      </c>
    </row>
    <row r="11629" spans="1:2" x14ac:dyDescent="0.25">
      <c r="A11629" t="s">
        <v>13116</v>
      </c>
      <c r="B11629">
        <v>1707</v>
      </c>
    </row>
    <row r="11630" spans="1:2" x14ac:dyDescent="0.25">
      <c r="A11630" t="s">
        <v>13117</v>
      </c>
      <c r="B11630">
        <v>288</v>
      </c>
    </row>
    <row r="11631" spans="1:2" x14ac:dyDescent="0.25">
      <c r="A11631" t="s">
        <v>13118</v>
      </c>
      <c r="B11631">
        <v>427</v>
      </c>
    </row>
    <row r="11632" spans="1:2" x14ac:dyDescent="0.25">
      <c r="A11632" t="s">
        <v>13119</v>
      </c>
      <c r="B11632">
        <v>492</v>
      </c>
    </row>
    <row r="11633" spans="1:2" x14ac:dyDescent="0.25">
      <c r="A11633" t="s">
        <v>13120</v>
      </c>
      <c r="B11633">
        <v>83</v>
      </c>
    </row>
    <row r="11634" spans="1:2" x14ac:dyDescent="0.25">
      <c r="A11634" t="s">
        <v>13121</v>
      </c>
      <c r="B11634">
        <v>306</v>
      </c>
    </row>
    <row r="11635" spans="1:2" x14ac:dyDescent="0.25">
      <c r="A11635" t="s">
        <v>13122</v>
      </c>
      <c r="B11635">
        <v>461</v>
      </c>
    </row>
    <row r="11636" spans="1:2" x14ac:dyDescent="0.25">
      <c r="A11636" t="s">
        <v>13123</v>
      </c>
      <c r="B11636">
        <v>745</v>
      </c>
    </row>
    <row r="11637" spans="1:2" x14ac:dyDescent="0.25">
      <c r="A11637" t="s">
        <v>13124</v>
      </c>
      <c r="B11637">
        <v>110</v>
      </c>
    </row>
    <row r="11638" spans="1:2" x14ac:dyDescent="0.25">
      <c r="A11638" t="s">
        <v>13125</v>
      </c>
      <c r="B11638">
        <v>85</v>
      </c>
    </row>
    <row r="11639" spans="1:2" x14ac:dyDescent="0.25">
      <c r="A11639" t="s">
        <v>13126</v>
      </c>
      <c r="B11639">
        <v>63</v>
      </c>
    </row>
    <row r="11640" spans="1:2" x14ac:dyDescent="0.25">
      <c r="A11640" t="s">
        <v>13127</v>
      </c>
      <c r="B11640">
        <v>1353</v>
      </c>
    </row>
    <row r="11641" spans="1:2" x14ac:dyDescent="0.25">
      <c r="A11641" t="s">
        <v>13128</v>
      </c>
      <c r="B11641">
        <v>306</v>
      </c>
    </row>
    <row r="11642" spans="1:2" x14ac:dyDescent="0.25">
      <c r="A11642" t="s">
        <v>13129</v>
      </c>
      <c r="B11642">
        <v>456</v>
      </c>
    </row>
    <row r="11643" spans="1:2" x14ac:dyDescent="0.25">
      <c r="A11643" t="s">
        <v>13130</v>
      </c>
      <c r="B11643">
        <v>655</v>
      </c>
    </row>
    <row r="11644" spans="1:2" x14ac:dyDescent="0.25">
      <c r="A11644" t="s">
        <v>13131</v>
      </c>
      <c r="B11644">
        <v>110</v>
      </c>
    </row>
    <row r="11645" spans="1:2" x14ac:dyDescent="0.25">
      <c r="A11645" t="s">
        <v>13132</v>
      </c>
      <c r="B11645">
        <v>85</v>
      </c>
    </row>
    <row r="11646" spans="1:2" x14ac:dyDescent="0.25">
      <c r="A11646" t="s">
        <v>13133</v>
      </c>
      <c r="B11646">
        <v>1612</v>
      </c>
    </row>
    <row r="11647" spans="1:2" x14ac:dyDescent="0.25">
      <c r="A11647" t="s">
        <v>13134</v>
      </c>
      <c r="B11647">
        <v>-999</v>
      </c>
    </row>
    <row r="11648" spans="1:2" x14ac:dyDescent="0.25">
      <c r="A11648" t="s">
        <v>13135</v>
      </c>
      <c r="B11648">
        <v>849</v>
      </c>
    </row>
    <row r="11649" spans="1:2" x14ac:dyDescent="0.25">
      <c r="A11649" t="s">
        <v>13136</v>
      </c>
      <c r="B11649">
        <v>506</v>
      </c>
    </row>
    <row r="11650" spans="1:2" x14ac:dyDescent="0.25">
      <c r="A11650" t="s">
        <v>13137</v>
      </c>
      <c r="B11650">
        <v>156</v>
      </c>
    </row>
    <row r="11651" spans="1:2" x14ac:dyDescent="0.25">
      <c r="A11651" t="s">
        <v>13138</v>
      </c>
      <c r="B11651">
        <v>7</v>
      </c>
    </row>
    <row r="11652" spans="1:2" x14ac:dyDescent="0.25">
      <c r="A11652" t="s">
        <v>13139</v>
      </c>
      <c r="B11652">
        <v>8</v>
      </c>
    </row>
    <row r="11653" spans="1:2" x14ac:dyDescent="0.25">
      <c r="A11653" t="s">
        <v>13140</v>
      </c>
      <c r="B11653">
        <v>14</v>
      </c>
    </row>
    <row r="11654" spans="1:2" x14ac:dyDescent="0.25">
      <c r="A11654" t="s">
        <v>13141</v>
      </c>
      <c r="B11654">
        <v>15</v>
      </c>
    </row>
    <row r="11655" spans="1:2" x14ac:dyDescent="0.25">
      <c r="A11655" t="s">
        <v>13142</v>
      </c>
      <c r="B11655">
        <v>2</v>
      </c>
    </row>
    <row r="11656" spans="1:2" x14ac:dyDescent="0.25">
      <c r="A11656" t="s">
        <v>13143</v>
      </c>
      <c r="B11656">
        <v>46</v>
      </c>
    </row>
    <row r="11657" spans="1:2" x14ac:dyDescent="0.25">
      <c r="A11657" t="s">
        <v>13144</v>
      </c>
      <c r="B11657">
        <v>0</v>
      </c>
    </row>
    <row r="11658" spans="1:2" x14ac:dyDescent="0.25">
      <c r="A11658" t="s">
        <v>13145</v>
      </c>
      <c r="B11658">
        <v>2</v>
      </c>
    </row>
    <row r="11659" spans="1:2" x14ac:dyDescent="0.25">
      <c r="A11659" t="s">
        <v>13146</v>
      </c>
      <c r="B11659">
        <v>0</v>
      </c>
    </row>
    <row r="11660" spans="1:2" x14ac:dyDescent="0.25">
      <c r="A11660" t="s">
        <v>13147</v>
      </c>
      <c r="B11660">
        <v>3</v>
      </c>
    </row>
    <row r="11661" spans="1:2" x14ac:dyDescent="0.25">
      <c r="A11661" t="s">
        <v>13148</v>
      </c>
      <c r="B11661">
        <v>0</v>
      </c>
    </row>
    <row r="11662" spans="1:2" x14ac:dyDescent="0.25">
      <c r="A11662" t="s">
        <v>13149</v>
      </c>
      <c r="B11662">
        <v>5</v>
      </c>
    </row>
    <row r="11663" spans="1:2" x14ac:dyDescent="0.25">
      <c r="A11663" t="s">
        <v>13150</v>
      </c>
      <c r="B11663">
        <v>2</v>
      </c>
    </row>
    <row r="11664" spans="1:2" x14ac:dyDescent="0.25">
      <c r="A11664" t="s">
        <v>13151</v>
      </c>
      <c r="B11664">
        <v>2</v>
      </c>
    </row>
    <row r="11665" spans="1:2" x14ac:dyDescent="0.25">
      <c r="A11665" t="s">
        <v>13152</v>
      </c>
      <c r="B11665">
        <v>2</v>
      </c>
    </row>
    <row r="11666" spans="1:2" x14ac:dyDescent="0.25">
      <c r="A11666" t="s">
        <v>13153</v>
      </c>
      <c r="B11666">
        <v>4</v>
      </c>
    </row>
    <row r="11667" spans="1:2" x14ac:dyDescent="0.25">
      <c r="A11667" t="s">
        <v>13154</v>
      </c>
      <c r="B11667">
        <v>0</v>
      </c>
    </row>
    <row r="11668" spans="1:2" x14ac:dyDescent="0.25">
      <c r="A11668" t="s">
        <v>13155</v>
      </c>
      <c r="B11668">
        <v>10</v>
      </c>
    </row>
    <row r="11669" spans="1:2" x14ac:dyDescent="0.25">
      <c r="A11669" t="s">
        <v>13156</v>
      </c>
      <c r="B11669">
        <v>12</v>
      </c>
    </row>
    <row r="11670" spans="1:2" x14ac:dyDescent="0.25">
      <c r="A11670" t="s">
        <v>13157</v>
      </c>
      <c r="B11670">
        <v>21</v>
      </c>
    </row>
    <row r="11671" spans="1:2" x14ac:dyDescent="0.25">
      <c r="A11671" t="s">
        <v>13158</v>
      </c>
      <c r="B11671">
        <v>27</v>
      </c>
    </row>
    <row r="11672" spans="1:2" x14ac:dyDescent="0.25">
      <c r="A11672" t="s">
        <v>13159</v>
      </c>
      <c r="B11672">
        <v>28</v>
      </c>
    </row>
    <row r="11673" spans="1:2" x14ac:dyDescent="0.25">
      <c r="A11673" t="s">
        <v>13160</v>
      </c>
      <c r="B11673">
        <v>3</v>
      </c>
    </row>
    <row r="11674" spans="1:2" x14ac:dyDescent="0.25">
      <c r="A11674" t="s">
        <v>13161</v>
      </c>
      <c r="B11674">
        <v>91</v>
      </c>
    </row>
    <row r="11675" spans="1:2" x14ac:dyDescent="0.25">
      <c r="A11675" t="s">
        <v>13162</v>
      </c>
      <c r="B11675">
        <v>0</v>
      </c>
    </row>
    <row r="11676" spans="1:2" x14ac:dyDescent="0.25">
      <c r="A11676" t="s">
        <v>13163</v>
      </c>
      <c r="B11676">
        <v>0</v>
      </c>
    </row>
    <row r="11677" spans="1:2" x14ac:dyDescent="0.25">
      <c r="A11677" t="s">
        <v>13164</v>
      </c>
      <c r="B11677">
        <v>0</v>
      </c>
    </row>
    <row r="11678" spans="1:2" x14ac:dyDescent="0.25">
      <c r="A11678" t="s">
        <v>13165</v>
      </c>
      <c r="B11678">
        <v>0</v>
      </c>
    </row>
    <row r="11679" spans="1:2" x14ac:dyDescent="0.25">
      <c r="A11679" t="s">
        <v>13166</v>
      </c>
      <c r="B11679">
        <v>0</v>
      </c>
    </row>
    <row r="11680" spans="1:2" x14ac:dyDescent="0.25">
      <c r="A11680" t="s">
        <v>13167</v>
      </c>
      <c r="B11680">
        <v>0</v>
      </c>
    </row>
    <row r="11681" spans="1:2" x14ac:dyDescent="0.25">
      <c r="A11681" t="s">
        <v>13168</v>
      </c>
      <c r="B11681">
        <v>0</v>
      </c>
    </row>
    <row r="11682" spans="1:2" x14ac:dyDescent="0.25">
      <c r="A11682" t="s">
        <v>13169</v>
      </c>
      <c r="B11682">
        <v>0</v>
      </c>
    </row>
    <row r="11683" spans="1:2" x14ac:dyDescent="0.25">
      <c r="A11683" t="s">
        <v>13170</v>
      </c>
      <c r="B11683">
        <v>0</v>
      </c>
    </row>
    <row r="11684" spans="1:2" x14ac:dyDescent="0.25">
      <c r="A11684" t="s">
        <v>13171</v>
      </c>
      <c r="B11684">
        <v>0</v>
      </c>
    </row>
    <row r="11685" spans="1:2" x14ac:dyDescent="0.25">
      <c r="A11685" t="s">
        <v>13172</v>
      </c>
      <c r="B11685">
        <v>0</v>
      </c>
    </row>
    <row r="11686" spans="1:2" x14ac:dyDescent="0.25">
      <c r="A11686" t="s">
        <v>13173</v>
      </c>
      <c r="B11686">
        <v>0</v>
      </c>
    </row>
    <row r="11687" spans="1:2" x14ac:dyDescent="0.25">
      <c r="A11687" t="s">
        <v>13174</v>
      </c>
      <c r="B11687">
        <v>0</v>
      </c>
    </row>
    <row r="11688" spans="1:2" x14ac:dyDescent="0.25">
      <c r="A11688" t="s">
        <v>13175</v>
      </c>
      <c r="B11688">
        <v>0</v>
      </c>
    </row>
    <row r="11689" spans="1:2" x14ac:dyDescent="0.25">
      <c r="A11689" t="s">
        <v>13176</v>
      </c>
      <c r="B11689">
        <v>0</v>
      </c>
    </row>
    <row r="11690" spans="1:2" x14ac:dyDescent="0.25">
      <c r="A11690" t="s">
        <v>13177</v>
      </c>
      <c r="B11690">
        <v>1</v>
      </c>
    </row>
    <row r="11691" spans="1:2" x14ac:dyDescent="0.25">
      <c r="A11691" t="s">
        <v>13178</v>
      </c>
      <c r="B11691">
        <v>0</v>
      </c>
    </row>
    <row r="11692" spans="1:2" x14ac:dyDescent="0.25">
      <c r="A11692" t="s">
        <v>13179</v>
      </c>
      <c r="B11692">
        <v>1</v>
      </c>
    </row>
    <row r="11693" spans="1:2" x14ac:dyDescent="0.25">
      <c r="A11693" t="s">
        <v>13180</v>
      </c>
      <c r="B11693">
        <v>0</v>
      </c>
    </row>
    <row r="11694" spans="1:2" x14ac:dyDescent="0.25">
      <c r="A11694" t="s">
        <v>13181</v>
      </c>
      <c r="B11694">
        <v>0</v>
      </c>
    </row>
    <row r="11695" spans="1:2" x14ac:dyDescent="0.25">
      <c r="A11695" t="s">
        <v>13182</v>
      </c>
      <c r="B11695">
        <v>0</v>
      </c>
    </row>
    <row r="11696" spans="1:2" x14ac:dyDescent="0.25">
      <c r="A11696" t="s">
        <v>13183</v>
      </c>
      <c r="B11696">
        <v>0</v>
      </c>
    </row>
    <row r="11697" spans="1:2" x14ac:dyDescent="0.25">
      <c r="A11697" t="s">
        <v>13184</v>
      </c>
      <c r="B11697">
        <v>0</v>
      </c>
    </row>
    <row r="11698" spans="1:2" x14ac:dyDescent="0.25">
      <c r="A11698" t="s">
        <v>13185</v>
      </c>
      <c r="B11698">
        <v>0</v>
      </c>
    </row>
    <row r="11699" spans="1:2" x14ac:dyDescent="0.25">
      <c r="A11699" t="s">
        <v>13186</v>
      </c>
      <c r="B11699">
        <v>0</v>
      </c>
    </row>
    <row r="11700" spans="1:2" x14ac:dyDescent="0.25">
      <c r="A11700" t="s">
        <v>13187</v>
      </c>
      <c r="B11700">
        <v>0</v>
      </c>
    </row>
    <row r="11701" spans="1:2" x14ac:dyDescent="0.25">
      <c r="A11701" t="s">
        <v>13188</v>
      </c>
      <c r="B11701">
        <v>0</v>
      </c>
    </row>
    <row r="11702" spans="1:2" x14ac:dyDescent="0.25">
      <c r="A11702" t="s">
        <v>13189</v>
      </c>
      <c r="B11702">
        <v>0</v>
      </c>
    </row>
    <row r="11703" spans="1:2" x14ac:dyDescent="0.25">
      <c r="A11703" t="s">
        <v>13190</v>
      </c>
      <c r="B11703">
        <v>0</v>
      </c>
    </row>
    <row r="11704" spans="1:2" x14ac:dyDescent="0.25">
      <c r="A11704" t="s">
        <v>13191</v>
      </c>
      <c r="B11704">
        <v>0</v>
      </c>
    </row>
    <row r="11705" spans="1:2" x14ac:dyDescent="0.25">
      <c r="A11705" t="s">
        <v>13192</v>
      </c>
      <c r="B11705">
        <v>21</v>
      </c>
    </row>
    <row r="11706" spans="1:2" x14ac:dyDescent="0.25">
      <c r="A11706" t="s">
        <v>13193</v>
      </c>
      <c r="B11706">
        <v>33</v>
      </c>
    </row>
    <row r="11707" spans="1:2" x14ac:dyDescent="0.25">
      <c r="A11707" t="s">
        <v>13194</v>
      </c>
      <c r="B11707">
        <v>43</v>
      </c>
    </row>
    <row r="11708" spans="1:2" x14ac:dyDescent="0.25">
      <c r="A11708" t="s">
        <v>13195</v>
      </c>
      <c r="B11708">
        <v>51</v>
      </c>
    </row>
    <row r="11709" spans="1:2" x14ac:dyDescent="0.25">
      <c r="A11709" t="s">
        <v>13196</v>
      </c>
      <c r="B11709">
        <v>5</v>
      </c>
    </row>
    <row r="11710" spans="1:2" x14ac:dyDescent="0.25">
      <c r="A11710" t="s">
        <v>13197</v>
      </c>
      <c r="B11710">
        <v>153</v>
      </c>
    </row>
    <row r="11711" spans="1:2" x14ac:dyDescent="0.25">
      <c r="A11711" t="s">
        <v>13198</v>
      </c>
      <c r="B11711">
        <v>3</v>
      </c>
    </row>
    <row r="11712" spans="1:2" x14ac:dyDescent="0.25">
      <c r="A11712" t="s">
        <v>13199</v>
      </c>
      <c r="B11712">
        <v>0</v>
      </c>
    </row>
    <row r="11713" spans="1:2" x14ac:dyDescent="0.25">
      <c r="A11713" t="s">
        <v>13200</v>
      </c>
      <c r="B11713">
        <v>9</v>
      </c>
    </row>
    <row r="11714" spans="1:2" x14ac:dyDescent="0.25">
      <c r="A11714" t="s">
        <v>13201</v>
      </c>
      <c r="B11714">
        <v>156</v>
      </c>
    </row>
    <row r="11715" spans="1:2" x14ac:dyDescent="0.25">
      <c r="A11715" t="s">
        <v>13202</v>
      </c>
      <c r="B11715">
        <v>125</v>
      </c>
    </row>
    <row r="11716" spans="1:2" x14ac:dyDescent="0.25">
      <c r="A11716" t="s">
        <v>13203</v>
      </c>
      <c r="B11716">
        <v>153</v>
      </c>
    </row>
    <row r="11717" spans="1:2" x14ac:dyDescent="0.25">
      <c r="A11717" t="s">
        <v>13204</v>
      </c>
      <c r="B11717">
        <v>141</v>
      </c>
    </row>
    <row r="11718" spans="1:2" x14ac:dyDescent="0.25">
      <c r="A11718" t="s">
        <v>13205</v>
      </c>
      <c r="B11718">
        <v>2684</v>
      </c>
    </row>
    <row r="11719" spans="1:2" x14ac:dyDescent="0.25">
      <c r="A11719" t="s">
        <v>13206</v>
      </c>
      <c r="B11719">
        <v>2263</v>
      </c>
    </row>
    <row r="11720" spans="1:2" x14ac:dyDescent="0.25">
      <c r="A11720" t="s">
        <v>13207</v>
      </c>
      <c r="B11720">
        <v>182</v>
      </c>
    </row>
    <row r="11721" spans="1:2" x14ac:dyDescent="0.25">
      <c r="A11721" t="s">
        <v>13208</v>
      </c>
      <c r="B11721">
        <v>128</v>
      </c>
    </row>
    <row r="11722" spans="1:2" x14ac:dyDescent="0.25">
      <c r="A11722" t="s">
        <v>13209</v>
      </c>
      <c r="B11722">
        <v>255</v>
      </c>
    </row>
    <row r="11723" spans="1:2" x14ac:dyDescent="0.25">
      <c r="A11723" t="s">
        <v>13210</v>
      </c>
      <c r="B11723">
        <v>2683</v>
      </c>
    </row>
    <row r="11724" spans="1:2" x14ac:dyDescent="0.25">
      <c r="A11724" t="s">
        <v>13211</v>
      </c>
      <c r="B11724">
        <v>63</v>
      </c>
    </row>
    <row r="11725" spans="1:2" x14ac:dyDescent="0.25">
      <c r="A11725" t="s">
        <v>13212</v>
      </c>
      <c r="B11725">
        <v>77</v>
      </c>
    </row>
    <row r="11726" spans="1:2" x14ac:dyDescent="0.25">
      <c r="A11726" t="s">
        <v>13213</v>
      </c>
      <c r="B11726">
        <v>60</v>
      </c>
    </row>
    <row r="11727" spans="1:2" x14ac:dyDescent="0.25">
      <c r="A11727" t="s">
        <v>13214</v>
      </c>
      <c r="B11727">
        <v>4</v>
      </c>
    </row>
    <row r="11728" spans="1:2" x14ac:dyDescent="0.25">
      <c r="A11728" t="s">
        <v>13215</v>
      </c>
      <c r="B11728">
        <v>141</v>
      </c>
    </row>
    <row r="11729" spans="1:2" x14ac:dyDescent="0.25">
      <c r="A11729" t="s">
        <v>13216</v>
      </c>
      <c r="B11729">
        <v>33878</v>
      </c>
    </row>
    <row r="11730" spans="1:2" x14ac:dyDescent="0.25">
      <c r="A11730" t="s">
        <v>13217</v>
      </c>
      <c r="B11730">
        <v>135</v>
      </c>
    </row>
    <row r="11731" spans="1:2" x14ac:dyDescent="0.25">
      <c r="A11731" t="s">
        <v>13218</v>
      </c>
      <c r="B11731">
        <v>10</v>
      </c>
    </row>
    <row r="11732" spans="1:2" x14ac:dyDescent="0.25">
      <c r="A11732" t="s">
        <v>13219</v>
      </c>
      <c r="B11732">
        <v>66</v>
      </c>
    </row>
    <row r="11733" spans="1:2" x14ac:dyDescent="0.25">
      <c r="A11733" t="s">
        <v>13220</v>
      </c>
      <c r="B11733">
        <v>66</v>
      </c>
    </row>
    <row r="11734" spans="1:2" x14ac:dyDescent="0.25">
      <c r="A11734" t="s">
        <v>13221</v>
      </c>
      <c r="B11734">
        <v>40</v>
      </c>
    </row>
    <row r="11735" spans="1:2" x14ac:dyDescent="0.25">
      <c r="A11735" t="s">
        <v>13222</v>
      </c>
      <c r="B11735">
        <v>29</v>
      </c>
    </row>
    <row r="11736" spans="1:2" x14ac:dyDescent="0.25">
      <c r="A11736" t="s">
        <v>13223</v>
      </c>
      <c r="B11736">
        <v>190</v>
      </c>
    </row>
    <row r="11737" spans="1:2" x14ac:dyDescent="0.25">
      <c r="A11737" t="s">
        <v>13224</v>
      </c>
      <c r="B11737">
        <v>0</v>
      </c>
    </row>
    <row r="11738" spans="1:2" x14ac:dyDescent="0.25">
      <c r="A11738" t="s">
        <v>13225</v>
      </c>
      <c r="B11738">
        <v>1234</v>
      </c>
    </row>
    <row r="11739" spans="1:2" x14ac:dyDescent="0.25">
      <c r="A11739" t="s">
        <v>13226</v>
      </c>
      <c r="B11739">
        <v>1646</v>
      </c>
    </row>
    <row r="11740" spans="1:2" x14ac:dyDescent="0.25">
      <c r="A11740" t="s">
        <v>13227</v>
      </c>
      <c r="B11740">
        <v>14</v>
      </c>
    </row>
    <row r="11741" spans="1:2" x14ac:dyDescent="0.25">
      <c r="A11741" t="s">
        <v>13228</v>
      </c>
      <c r="B11741">
        <v>3</v>
      </c>
    </row>
    <row r="11742" spans="1:2" x14ac:dyDescent="0.25">
      <c r="A11742" t="s">
        <v>13229</v>
      </c>
      <c r="B11742">
        <v>9</v>
      </c>
    </row>
    <row r="11743" spans="1:2" x14ac:dyDescent="0.25">
      <c r="A11743" t="s">
        <v>13230</v>
      </c>
      <c r="B11743">
        <v>146</v>
      </c>
    </row>
    <row r="11744" spans="1:2" x14ac:dyDescent="0.25">
      <c r="A11744" t="s">
        <v>13231</v>
      </c>
      <c r="B11744">
        <v>14</v>
      </c>
    </row>
    <row r="11745" spans="1:2" x14ac:dyDescent="0.25">
      <c r="A11745" t="s">
        <v>13232</v>
      </c>
      <c r="B11745">
        <v>9</v>
      </c>
    </row>
    <row r="11746" spans="1:2" x14ac:dyDescent="0.25">
      <c r="A11746" t="s">
        <v>13233</v>
      </c>
      <c r="B11746">
        <v>27</v>
      </c>
    </row>
    <row r="11747" spans="1:2" x14ac:dyDescent="0.25">
      <c r="A11747" t="s">
        <v>13234</v>
      </c>
      <c r="B11747">
        <v>11</v>
      </c>
    </row>
    <row r="11748" spans="1:2" x14ac:dyDescent="0.25">
      <c r="A11748" t="s">
        <v>13235</v>
      </c>
      <c r="B11748">
        <v>27</v>
      </c>
    </row>
    <row r="11749" spans="1:2" x14ac:dyDescent="0.25">
      <c r="A11749" t="s">
        <v>13236</v>
      </c>
      <c r="B11749">
        <v>0</v>
      </c>
    </row>
    <row r="11750" spans="1:2" x14ac:dyDescent="0.25">
      <c r="A11750" t="s">
        <v>13237</v>
      </c>
      <c r="B11750">
        <v>1834</v>
      </c>
    </row>
    <row r="11751" spans="1:2" x14ac:dyDescent="0.25">
      <c r="A11751" t="s">
        <v>13238</v>
      </c>
      <c r="B11751">
        <v>26</v>
      </c>
    </row>
    <row r="11752" spans="1:2" x14ac:dyDescent="0.25">
      <c r="A11752" t="s">
        <v>13239</v>
      </c>
      <c r="B11752">
        <v>5</v>
      </c>
    </row>
    <row r="11753" spans="1:2" x14ac:dyDescent="0.25">
      <c r="A11753" t="s">
        <v>13240</v>
      </c>
      <c r="B11753">
        <v>89</v>
      </c>
    </row>
    <row r="11754" spans="1:2" x14ac:dyDescent="0.25">
      <c r="A11754" t="s">
        <v>13241</v>
      </c>
      <c r="B11754">
        <v>1</v>
      </c>
    </row>
    <row r="11755" spans="1:2" x14ac:dyDescent="0.25">
      <c r="A11755" t="s">
        <v>13242</v>
      </c>
      <c r="B11755">
        <v>14</v>
      </c>
    </row>
    <row r="11756" spans="1:2" x14ac:dyDescent="0.25">
      <c r="A11756" t="s">
        <v>13243</v>
      </c>
      <c r="B11756">
        <v>5</v>
      </c>
    </row>
    <row r="11757" spans="1:2" x14ac:dyDescent="0.25">
      <c r="A11757" t="s">
        <v>13244</v>
      </c>
      <c r="B11757">
        <v>140</v>
      </c>
    </row>
    <row r="11758" spans="1:2" x14ac:dyDescent="0.25">
      <c r="A11758" t="s">
        <v>13245</v>
      </c>
      <c r="B11758">
        <v>11</v>
      </c>
    </row>
    <row r="11759" spans="1:2" x14ac:dyDescent="0.25">
      <c r="A11759" t="s">
        <v>13246</v>
      </c>
      <c r="B11759">
        <v>13</v>
      </c>
    </row>
    <row r="11760" spans="1:2" x14ac:dyDescent="0.25">
      <c r="A11760" t="s">
        <v>13247</v>
      </c>
      <c r="B11760">
        <v>14</v>
      </c>
    </row>
    <row r="11761" spans="1:2" x14ac:dyDescent="0.25">
      <c r="A11761" t="s">
        <v>13248</v>
      </c>
      <c r="B11761">
        <v>22</v>
      </c>
    </row>
    <row r="11762" spans="1:2" x14ac:dyDescent="0.25">
      <c r="A11762" t="s">
        <v>13249</v>
      </c>
      <c r="B11762">
        <v>13</v>
      </c>
    </row>
    <row r="11763" spans="1:2" x14ac:dyDescent="0.25">
      <c r="A11763" t="s">
        <v>13250</v>
      </c>
      <c r="B11763">
        <v>93</v>
      </c>
    </row>
    <row r="11764" spans="1:2" x14ac:dyDescent="0.25">
      <c r="A11764" t="s">
        <v>13251</v>
      </c>
      <c r="B11764">
        <v>24</v>
      </c>
    </row>
    <row r="11765" spans="1:2" x14ac:dyDescent="0.25">
      <c r="A11765" t="s">
        <v>13252</v>
      </c>
      <c r="B11765">
        <v>89</v>
      </c>
    </row>
    <row r="11766" spans="1:2" x14ac:dyDescent="0.25">
      <c r="A11766" t="s">
        <v>13253</v>
      </c>
      <c r="B11766">
        <v>86</v>
      </c>
    </row>
    <row r="11767" spans="1:2" x14ac:dyDescent="0.25">
      <c r="A11767" t="s">
        <v>13254</v>
      </c>
      <c r="B11767">
        <v>0</v>
      </c>
    </row>
    <row r="11768" spans="1:2" x14ac:dyDescent="0.25">
      <c r="A11768" t="s">
        <v>13255</v>
      </c>
      <c r="B11768">
        <v>48</v>
      </c>
    </row>
    <row r="11769" spans="1:2" x14ac:dyDescent="0.25">
      <c r="A11769" t="s">
        <v>13256</v>
      </c>
      <c r="B11769">
        <v>0</v>
      </c>
    </row>
    <row r="11770" spans="1:2" x14ac:dyDescent="0.25">
      <c r="A11770" t="s">
        <v>13257</v>
      </c>
      <c r="B11770">
        <v>14</v>
      </c>
    </row>
    <row r="11771" spans="1:2" x14ac:dyDescent="0.25">
      <c r="A11771" t="s">
        <v>13258</v>
      </c>
      <c r="B11771">
        <v>1</v>
      </c>
    </row>
    <row r="11772" spans="1:2" x14ac:dyDescent="0.25">
      <c r="A11772" t="s">
        <v>13259</v>
      </c>
      <c r="B11772">
        <v>10</v>
      </c>
    </row>
    <row r="11773" spans="1:2" x14ac:dyDescent="0.25">
      <c r="A11773" t="s">
        <v>13260</v>
      </c>
      <c r="B11773">
        <v>0</v>
      </c>
    </row>
    <row r="11774" spans="1:2" x14ac:dyDescent="0.25">
      <c r="A11774" t="s">
        <v>13261</v>
      </c>
      <c r="B11774">
        <v>1</v>
      </c>
    </row>
    <row r="11775" spans="1:2" x14ac:dyDescent="0.25">
      <c r="A11775" t="s">
        <v>13262</v>
      </c>
      <c r="B11775">
        <v>0</v>
      </c>
    </row>
    <row r="11776" spans="1:2" x14ac:dyDescent="0.25">
      <c r="A11776" t="s">
        <v>13263</v>
      </c>
      <c r="B11776">
        <v>5</v>
      </c>
    </row>
    <row r="11777" spans="1:2" x14ac:dyDescent="0.25">
      <c r="A11777" t="s">
        <v>13264</v>
      </c>
      <c r="B11777">
        <v>0</v>
      </c>
    </row>
    <row r="11778" spans="1:2" x14ac:dyDescent="0.25">
      <c r="A11778" t="s">
        <v>13265</v>
      </c>
      <c r="B11778">
        <v>0</v>
      </c>
    </row>
    <row r="11779" spans="1:2" x14ac:dyDescent="0.25">
      <c r="A11779" t="s">
        <v>13266</v>
      </c>
      <c r="B11779">
        <v>0</v>
      </c>
    </row>
    <row r="11780" spans="1:2" x14ac:dyDescent="0.25">
      <c r="A11780" t="s">
        <v>13267</v>
      </c>
      <c r="B11780">
        <v>0</v>
      </c>
    </row>
    <row r="11781" spans="1:2" x14ac:dyDescent="0.25">
      <c r="A11781" t="s">
        <v>13268</v>
      </c>
      <c r="B11781">
        <v>0</v>
      </c>
    </row>
    <row r="11782" spans="1:2" x14ac:dyDescent="0.25">
      <c r="A11782" t="s">
        <v>13269</v>
      </c>
      <c r="B11782">
        <v>1</v>
      </c>
    </row>
    <row r="11783" spans="1:2" x14ac:dyDescent="0.25">
      <c r="A11783" t="s">
        <v>13270</v>
      </c>
      <c r="B11783">
        <v>9</v>
      </c>
    </row>
    <row r="11784" spans="1:2" x14ac:dyDescent="0.25">
      <c r="A11784" t="s">
        <v>13271</v>
      </c>
      <c r="B11784">
        <v>0</v>
      </c>
    </row>
    <row r="11785" spans="1:2" x14ac:dyDescent="0.25">
      <c r="A11785" t="s">
        <v>13272</v>
      </c>
      <c r="B11785">
        <v>89</v>
      </c>
    </row>
    <row r="11786" spans="1:2" x14ac:dyDescent="0.25">
      <c r="A11786" t="s">
        <v>13273</v>
      </c>
      <c r="B11786">
        <v>40</v>
      </c>
    </row>
    <row r="11787" spans="1:2" x14ac:dyDescent="0.25">
      <c r="A11787" t="s">
        <v>13274</v>
      </c>
      <c r="B11787">
        <v>21</v>
      </c>
    </row>
    <row r="11788" spans="1:2" x14ac:dyDescent="0.25">
      <c r="A11788" t="s">
        <v>13275</v>
      </c>
      <c r="B11788">
        <v>11</v>
      </c>
    </row>
    <row r="11789" spans="1:2" x14ac:dyDescent="0.25">
      <c r="A11789" t="s">
        <v>13276</v>
      </c>
      <c r="B11789">
        <v>8</v>
      </c>
    </row>
    <row r="11790" spans="1:2" x14ac:dyDescent="0.25">
      <c r="A11790" t="s">
        <v>13277</v>
      </c>
      <c r="B11790">
        <v>40</v>
      </c>
    </row>
    <row r="11791" spans="1:2" x14ac:dyDescent="0.25">
      <c r="A11791" t="s">
        <v>13278</v>
      </c>
      <c r="B11791">
        <v>40</v>
      </c>
    </row>
    <row r="11792" spans="1:2" x14ac:dyDescent="0.25">
      <c r="A11792" t="s">
        <v>13279</v>
      </c>
      <c r="B11792">
        <v>0</v>
      </c>
    </row>
    <row r="11793" spans="1:2" x14ac:dyDescent="0.25">
      <c r="A11793" t="s">
        <v>13280</v>
      </c>
      <c r="B11793">
        <v>40</v>
      </c>
    </row>
    <row r="11794" spans="1:2" x14ac:dyDescent="0.25">
      <c r="A11794" t="s">
        <v>13281</v>
      </c>
      <c r="B11794">
        <v>33</v>
      </c>
    </row>
    <row r="11795" spans="1:2" x14ac:dyDescent="0.25">
      <c r="A11795" t="s">
        <v>13282</v>
      </c>
      <c r="B11795">
        <v>4</v>
      </c>
    </row>
    <row r="11796" spans="1:2" x14ac:dyDescent="0.25">
      <c r="A11796" t="s">
        <v>13283</v>
      </c>
      <c r="B11796">
        <v>97</v>
      </c>
    </row>
    <row r="11797" spans="1:2" x14ac:dyDescent="0.25">
      <c r="A11797" t="s">
        <v>13284</v>
      </c>
      <c r="B11797">
        <v>90</v>
      </c>
    </row>
    <row r="11798" spans="1:2" x14ac:dyDescent="0.25">
      <c r="A11798" t="s">
        <v>13285</v>
      </c>
      <c r="B11798">
        <v>95</v>
      </c>
    </row>
    <row r="11799" spans="1:2" x14ac:dyDescent="0.25">
      <c r="A11799" t="s">
        <v>13286</v>
      </c>
      <c r="B11799">
        <v>7072</v>
      </c>
    </row>
    <row r="11800" spans="1:2" x14ac:dyDescent="0.25">
      <c r="A11800" t="s">
        <v>13287</v>
      </c>
      <c r="B11800">
        <v>2387</v>
      </c>
    </row>
    <row r="11801" spans="1:2" x14ac:dyDescent="0.25">
      <c r="A11801" t="s">
        <v>13288</v>
      </c>
      <c r="B11801">
        <v>1745</v>
      </c>
    </row>
    <row r="11802" spans="1:2" x14ac:dyDescent="0.25">
      <c r="A11802" t="s">
        <v>13289</v>
      </c>
      <c r="B11802">
        <v>179</v>
      </c>
    </row>
    <row r="11803" spans="1:2" x14ac:dyDescent="0.25">
      <c r="A11803" t="s">
        <v>13290</v>
      </c>
      <c r="B11803">
        <v>619</v>
      </c>
    </row>
    <row r="11804" spans="1:2" x14ac:dyDescent="0.25">
      <c r="A11804" t="s">
        <v>13291</v>
      </c>
      <c r="B11804">
        <v>53</v>
      </c>
    </row>
    <row r="11805" spans="1:2" x14ac:dyDescent="0.25">
      <c r="A11805" t="s">
        <v>13292</v>
      </c>
      <c r="B11805">
        <v>14</v>
      </c>
    </row>
    <row r="11806" spans="1:2" x14ac:dyDescent="0.25">
      <c r="A11806" t="s">
        <v>13293</v>
      </c>
      <c r="B11806">
        <v>1015</v>
      </c>
    </row>
    <row r="11807" spans="1:2" x14ac:dyDescent="0.25">
      <c r="A11807" t="s">
        <v>13294</v>
      </c>
      <c r="B11807">
        <v>448</v>
      </c>
    </row>
    <row r="11808" spans="1:2" x14ac:dyDescent="0.25">
      <c r="A11808" t="s">
        <v>13295</v>
      </c>
      <c r="B11808">
        <v>71</v>
      </c>
    </row>
    <row r="11809" spans="1:2" x14ac:dyDescent="0.25">
      <c r="A11809" t="s">
        <v>13296</v>
      </c>
      <c r="B11809">
        <v>2318</v>
      </c>
    </row>
    <row r="11810" spans="1:2" x14ac:dyDescent="0.25">
      <c r="A11810" t="s">
        <v>13297</v>
      </c>
      <c r="B11810">
        <v>229</v>
      </c>
    </row>
    <row r="11811" spans="1:2" x14ac:dyDescent="0.25">
      <c r="A11811" t="s">
        <v>13298</v>
      </c>
      <c r="B11811">
        <v>29</v>
      </c>
    </row>
    <row r="11812" spans="1:2" x14ac:dyDescent="0.25">
      <c r="A11812" t="s">
        <v>13299</v>
      </c>
      <c r="B11812">
        <v>165</v>
      </c>
    </row>
    <row r="11813" spans="1:2" x14ac:dyDescent="0.25">
      <c r="A11813" t="s">
        <v>13300</v>
      </c>
      <c r="B11813">
        <v>0</v>
      </c>
    </row>
    <row r="11814" spans="1:2" x14ac:dyDescent="0.25">
      <c r="A11814" t="s">
        <v>13301</v>
      </c>
      <c r="B11814">
        <v>9</v>
      </c>
    </row>
    <row r="11815" spans="1:2" x14ac:dyDescent="0.25">
      <c r="A11815" t="s">
        <v>13302</v>
      </c>
      <c r="B11815">
        <v>2</v>
      </c>
    </row>
    <row r="11816" spans="1:2" x14ac:dyDescent="0.25">
      <c r="A11816" t="s">
        <v>13303</v>
      </c>
      <c r="B11816">
        <v>0</v>
      </c>
    </row>
    <row r="11817" spans="1:2" x14ac:dyDescent="0.25">
      <c r="A11817" t="s">
        <v>13304</v>
      </c>
      <c r="B11817">
        <v>0</v>
      </c>
    </row>
    <row r="11818" spans="1:2" x14ac:dyDescent="0.25">
      <c r="A11818" t="s">
        <v>13305</v>
      </c>
      <c r="B11818">
        <v>1558</v>
      </c>
    </row>
    <row r="11819" spans="1:2" x14ac:dyDescent="0.25">
      <c r="A11819" t="s">
        <v>13306</v>
      </c>
      <c r="B11819">
        <v>363</v>
      </c>
    </row>
    <row r="11820" spans="1:2" x14ac:dyDescent="0.25">
      <c r="A11820" t="s">
        <v>13307</v>
      </c>
      <c r="B11820">
        <v>7072</v>
      </c>
    </row>
    <row r="11821" spans="1:2" x14ac:dyDescent="0.25">
      <c r="A11821" t="s">
        <v>13308</v>
      </c>
      <c r="B11821">
        <v>324</v>
      </c>
    </row>
    <row r="11822" spans="1:2" x14ac:dyDescent="0.25">
      <c r="A11822" t="s">
        <v>13309</v>
      </c>
      <c r="B11822">
        <v>107</v>
      </c>
    </row>
    <row r="11823" spans="1:2" x14ac:dyDescent="0.25">
      <c r="A11823" t="s">
        <v>13310</v>
      </c>
      <c r="B11823">
        <v>2576</v>
      </c>
    </row>
    <row r="11824" spans="1:2" x14ac:dyDescent="0.25">
      <c r="A11824" t="s">
        <v>13311</v>
      </c>
      <c r="B11824">
        <v>493</v>
      </c>
    </row>
    <row r="11825" spans="1:2" x14ac:dyDescent="0.25">
      <c r="A11825" t="s">
        <v>13312</v>
      </c>
      <c r="B11825">
        <v>1577</v>
      </c>
    </row>
    <row r="11826" spans="1:2" x14ac:dyDescent="0.25">
      <c r="A11826" t="s">
        <v>13313</v>
      </c>
      <c r="B11826">
        <v>506</v>
      </c>
    </row>
    <row r="11827" spans="1:2" x14ac:dyDescent="0.25">
      <c r="A11827" t="s">
        <v>13314</v>
      </c>
      <c r="B11827">
        <v>2576</v>
      </c>
    </row>
    <row r="11828" spans="1:2" x14ac:dyDescent="0.25">
      <c r="A11828" t="s">
        <v>13315</v>
      </c>
      <c r="B11828">
        <v>607</v>
      </c>
    </row>
    <row r="11829" spans="1:2" x14ac:dyDescent="0.25">
      <c r="A11829" t="s">
        <v>13316</v>
      </c>
      <c r="B11829">
        <v>578</v>
      </c>
    </row>
    <row r="11830" spans="1:2" x14ac:dyDescent="0.25">
      <c r="A11830" t="s">
        <v>13317</v>
      </c>
      <c r="B11830">
        <v>677</v>
      </c>
    </row>
    <row r="11831" spans="1:2" x14ac:dyDescent="0.25">
      <c r="A11831" t="s">
        <v>13318</v>
      </c>
      <c r="B11831">
        <v>2</v>
      </c>
    </row>
    <row r="11832" spans="1:2" x14ac:dyDescent="0.25">
      <c r="A11832" t="s">
        <v>13319</v>
      </c>
      <c r="B11832">
        <v>663</v>
      </c>
    </row>
    <row r="11833" spans="1:2" x14ac:dyDescent="0.25">
      <c r="A11833" t="s">
        <v>13320</v>
      </c>
      <c r="B11833">
        <v>0</v>
      </c>
    </row>
    <row r="11834" spans="1:2" x14ac:dyDescent="0.25">
      <c r="A11834" t="s">
        <v>13321</v>
      </c>
      <c r="B11834">
        <v>290</v>
      </c>
    </row>
    <row r="11835" spans="1:2" x14ac:dyDescent="0.25">
      <c r="A11835" t="s">
        <v>13322</v>
      </c>
      <c r="B11835">
        <v>98</v>
      </c>
    </row>
    <row r="11836" spans="1:2" x14ac:dyDescent="0.25">
      <c r="A11836" t="s">
        <v>13323</v>
      </c>
      <c r="B11836">
        <v>2155</v>
      </c>
    </row>
    <row r="11837" spans="1:2" x14ac:dyDescent="0.25">
      <c r="A11837" t="s">
        <v>13324</v>
      </c>
      <c r="B11837">
        <v>-999</v>
      </c>
    </row>
    <row r="11838" spans="1:2" x14ac:dyDescent="0.25">
      <c r="A11838" t="s">
        <v>13325</v>
      </c>
      <c r="B11838">
        <v>-999</v>
      </c>
    </row>
    <row r="11839" spans="1:2" x14ac:dyDescent="0.25">
      <c r="A11839" t="s">
        <v>13326</v>
      </c>
      <c r="B11839">
        <v>-999</v>
      </c>
    </row>
    <row r="11840" spans="1:2" x14ac:dyDescent="0.25">
      <c r="A11840" t="s">
        <v>13327</v>
      </c>
      <c r="B11840">
        <v>-999</v>
      </c>
    </row>
    <row r="11841" spans="1:2" x14ac:dyDescent="0.25">
      <c r="A11841" t="s">
        <v>13328</v>
      </c>
      <c r="B11841">
        <v>-999</v>
      </c>
    </row>
    <row r="11842" spans="1:2" x14ac:dyDescent="0.25">
      <c r="A11842" t="s">
        <v>13329</v>
      </c>
      <c r="B11842">
        <v>983</v>
      </c>
    </row>
    <row r="11843" spans="1:2" x14ac:dyDescent="0.25">
      <c r="A11843" t="s">
        <v>13330</v>
      </c>
      <c r="B11843">
        <v>119</v>
      </c>
    </row>
    <row r="11844" spans="1:2" x14ac:dyDescent="0.25">
      <c r="A11844" t="s">
        <v>13331</v>
      </c>
      <c r="B11844">
        <v>-999</v>
      </c>
    </row>
    <row r="11845" spans="1:2" x14ac:dyDescent="0.25">
      <c r="A11845" t="s">
        <v>13332</v>
      </c>
      <c r="B11845">
        <v>-999</v>
      </c>
    </row>
    <row r="11846" spans="1:2" x14ac:dyDescent="0.25">
      <c r="A11846" t="s">
        <v>13333</v>
      </c>
      <c r="B11846">
        <v>-999</v>
      </c>
    </row>
    <row r="11847" spans="1:2" x14ac:dyDescent="0.25">
      <c r="A11847" t="s">
        <v>13334</v>
      </c>
      <c r="B11847">
        <v>-999</v>
      </c>
    </row>
    <row r="11848" spans="1:2" x14ac:dyDescent="0.25">
      <c r="A11848" t="s">
        <v>13335</v>
      </c>
      <c r="B11848">
        <v>-999</v>
      </c>
    </row>
    <row r="11849" spans="1:2" x14ac:dyDescent="0.25">
      <c r="A11849" t="s">
        <v>13336</v>
      </c>
      <c r="B11849">
        <v>-999</v>
      </c>
    </row>
    <row r="11850" spans="1:2" x14ac:dyDescent="0.25">
      <c r="A11850" t="s">
        <v>13337</v>
      </c>
      <c r="B11850">
        <v>-999</v>
      </c>
    </row>
    <row r="11851" spans="1:2" x14ac:dyDescent="0.25">
      <c r="A11851" t="s">
        <v>13338</v>
      </c>
      <c r="B11851">
        <v>-999</v>
      </c>
    </row>
    <row r="11852" spans="1:2" x14ac:dyDescent="0.25">
      <c r="A11852" t="s">
        <v>13339</v>
      </c>
      <c r="B11852">
        <v>-999</v>
      </c>
    </row>
    <row r="11853" spans="1:2" x14ac:dyDescent="0.25">
      <c r="A11853" t="s">
        <v>13340</v>
      </c>
      <c r="B11853">
        <v>-999</v>
      </c>
    </row>
    <row r="11854" spans="1:2" x14ac:dyDescent="0.25">
      <c r="A11854" t="s">
        <v>13341</v>
      </c>
      <c r="B11854">
        <v>-999</v>
      </c>
    </row>
    <row r="11855" spans="1:2" x14ac:dyDescent="0.25">
      <c r="A11855" t="s">
        <v>13342</v>
      </c>
      <c r="B11855">
        <v>-999</v>
      </c>
    </row>
    <row r="11856" spans="1:2" x14ac:dyDescent="0.25">
      <c r="A11856" t="s">
        <v>13343</v>
      </c>
      <c r="B11856">
        <v>-999</v>
      </c>
    </row>
    <row r="11857" spans="1:2" x14ac:dyDescent="0.25">
      <c r="A11857" t="s">
        <v>13344</v>
      </c>
      <c r="B11857">
        <v>-999</v>
      </c>
    </row>
    <row r="11858" spans="1:2" x14ac:dyDescent="0.25">
      <c r="A11858" t="s">
        <v>13345</v>
      </c>
      <c r="B11858">
        <v>-999</v>
      </c>
    </row>
    <row r="11859" spans="1:2" x14ac:dyDescent="0.25">
      <c r="A11859" t="s">
        <v>13346</v>
      </c>
      <c r="B11859">
        <v>-999</v>
      </c>
    </row>
    <row r="11860" spans="1:2" x14ac:dyDescent="0.25">
      <c r="A11860" t="s">
        <v>13347</v>
      </c>
      <c r="B11860">
        <v>-999</v>
      </c>
    </row>
    <row r="11861" spans="1:2" x14ac:dyDescent="0.25">
      <c r="A11861" t="s">
        <v>13348</v>
      </c>
      <c r="B11861">
        <v>-999</v>
      </c>
    </row>
    <row r="11862" spans="1:2" x14ac:dyDescent="0.25">
      <c r="A11862" t="s">
        <v>13349</v>
      </c>
      <c r="B11862">
        <v>-999</v>
      </c>
    </row>
    <row r="11863" spans="1:2" x14ac:dyDescent="0.25">
      <c r="A11863" t="s">
        <v>13350</v>
      </c>
      <c r="B11863">
        <v>-999</v>
      </c>
    </row>
    <row r="11864" spans="1:2" x14ac:dyDescent="0.25">
      <c r="A11864" t="s">
        <v>13351</v>
      </c>
      <c r="B11864">
        <v>1000</v>
      </c>
    </row>
    <row r="11865" spans="1:2" x14ac:dyDescent="0.25">
      <c r="A11865" t="s">
        <v>13352</v>
      </c>
      <c r="B11865">
        <v>643</v>
      </c>
    </row>
    <row r="11866" spans="1:2" x14ac:dyDescent="0.25">
      <c r="A11866" t="s">
        <v>13353</v>
      </c>
      <c r="B11866">
        <v>274</v>
      </c>
    </row>
    <row r="11867" spans="1:2" x14ac:dyDescent="0.25">
      <c r="A11867" t="s">
        <v>13354</v>
      </c>
      <c r="B11867">
        <v>29</v>
      </c>
    </row>
    <row r="11868" spans="1:2" x14ac:dyDescent="0.25">
      <c r="A11868" t="s">
        <v>13355</v>
      </c>
      <c r="B11868">
        <v>28</v>
      </c>
    </row>
    <row r="11869" spans="1:2" x14ac:dyDescent="0.25">
      <c r="A11869" t="s">
        <v>13356</v>
      </c>
      <c r="B11869">
        <v>32</v>
      </c>
    </row>
    <row r="11870" spans="1:2" x14ac:dyDescent="0.25">
      <c r="A11870" t="s">
        <v>13357</v>
      </c>
      <c r="B11870">
        <v>24</v>
      </c>
    </row>
    <row r="11871" spans="1:2" x14ac:dyDescent="0.25">
      <c r="A11871" t="s">
        <v>13358</v>
      </c>
      <c r="B11871">
        <v>4</v>
      </c>
    </row>
    <row r="11872" spans="1:2" x14ac:dyDescent="0.25">
      <c r="A11872" t="s">
        <v>13359</v>
      </c>
      <c r="B11872">
        <v>117</v>
      </c>
    </row>
    <row r="11873" spans="1:2" x14ac:dyDescent="0.25">
      <c r="A11873" t="s">
        <v>13360</v>
      </c>
      <c r="B11873">
        <v>12</v>
      </c>
    </row>
    <row r="11874" spans="1:2" x14ac:dyDescent="0.25">
      <c r="A11874" t="s">
        <v>13361</v>
      </c>
      <c r="B11874">
        <v>15</v>
      </c>
    </row>
    <row r="11875" spans="1:2" x14ac:dyDescent="0.25">
      <c r="A11875" t="s">
        <v>13362</v>
      </c>
      <c r="B11875">
        <v>9</v>
      </c>
    </row>
    <row r="11876" spans="1:2" x14ac:dyDescent="0.25">
      <c r="A11876" t="s">
        <v>13363</v>
      </c>
      <c r="B11876">
        <v>13</v>
      </c>
    </row>
    <row r="11877" spans="1:2" x14ac:dyDescent="0.25">
      <c r="A11877" t="s">
        <v>13364</v>
      </c>
      <c r="B11877">
        <v>1</v>
      </c>
    </row>
    <row r="11878" spans="1:2" x14ac:dyDescent="0.25">
      <c r="A11878" t="s">
        <v>13365</v>
      </c>
      <c r="B11878">
        <v>50</v>
      </c>
    </row>
    <row r="11879" spans="1:2" x14ac:dyDescent="0.25">
      <c r="A11879" t="s">
        <v>13366</v>
      </c>
      <c r="B11879">
        <v>0</v>
      </c>
    </row>
    <row r="11880" spans="1:2" x14ac:dyDescent="0.25">
      <c r="A11880" t="s">
        <v>13367</v>
      </c>
      <c r="B11880">
        <v>2</v>
      </c>
    </row>
    <row r="11881" spans="1:2" x14ac:dyDescent="0.25">
      <c r="A11881" t="s">
        <v>13368</v>
      </c>
      <c r="B11881">
        <v>1</v>
      </c>
    </row>
    <row r="11882" spans="1:2" x14ac:dyDescent="0.25">
      <c r="A11882" t="s">
        <v>13369</v>
      </c>
      <c r="B11882">
        <v>3</v>
      </c>
    </row>
    <row r="11883" spans="1:2" x14ac:dyDescent="0.25">
      <c r="A11883" t="s">
        <v>13370</v>
      </c>
      <c r="B11883">
        <v>0</v>
      </c>
    </row>
    <row r="11884" spans="1:2" x14ac:dyDescent="0.25">
      <c r="A11884" t="s">
        <v>13371</v>
      </c>
      <c r="B11884">
        <v>6</v>
      </c>
    </row>
    <row r="11885" spans="1:2" x14ac:dyDescent="0.25">
      <c r="A11885" t="s">
        <v>13372</v>
      </c>
      <c r="B11885">
        <v>6</v>
      </c>
    </row>
    <row r="11886" spans="1:2" x14ac:dyDescent="0.25">
      <c r="A11886" t="s">
        <v>13373</v>
      </c>
      <c r="B11886">
        <v>10</v>
      </c>
    </row>
    <row r="11887" spans="1:2" x14ac:dyDescent="0.25">
      <c r="A11887" t="s">
        <v>13374</v>
      </c>
      <c r="B11887">
        <v>10</v>
      </c>
    </row>
    <row r="11888" spans="1:2" x14ac:dyDescent="0.25">
      <c r="A11888" t="s">
        <v>13375</v>
      </c>
      <c r="B11888">
        <v>13</v>
      </c>
    </row>
    <row r="11889" spans="1:2" x14ac:dyDescent="0.25">
      <c r="A11889" t="s">
        <v>13376</v>
      </c>
      <c r="B11889">
        <v>0</v>
      </c>
    </row>
    <row r="11890" spans="1:2" x14ac:dyDescent="0.25">
      <c r="A11890" t="s">
        <v>13377</v>
      </c>
      <c r="B11890">
        <v>39</v>
      </c>
    </row>
    <row r="11891" spans="1:2" x14ac:dyDescent="0.25">
      <c r="A11891" t="s">
        <v>13378</v>
      </c>
      <c r="B11891">
        <v>0</v>
      </c>
    </row>
    <row r="11892" spans="1:2" x14ac:dyDescent="0.25">
      <c r="A11892" t="s">
        <v>13379</v>
      </c>
      <c r="B11892">
        <v>0</v>
      </c>
    </row>
    <row r="11893" spans="1:2" x14ac:dyDescent="0.25">
      <c r="A11893" t="s">
        <v>13380</v>
      </c>
      <c r="B11893">
        <v>0</v>
      </c>
    </row>
    <row r="11894" spans="1:2" x14ac:dyDescent="0.25">
      <c r="A11894" t="s">
        <v>13381</v>
      </c>
      <c r="B11894">
        <v>0</v>
      </c>
    </row>
    <row r="11895" spans="1:2" x14ac:dyDescent="0.25">
      <c r="A11895" t="s">
        <v>13382</v>
      </c>
      <c r="B11895">
        <v>0</v>
      </c>
    </row>
    <row r="11896" spans="1:2" x14ac:dyDescent="0.25">
      <c r="A11896" t="s">
        <v>13383</v>
      </c>
      <c r="B11896">
        <v>0</v>
      </c>
    </row>
    <row r="11897" spans="1:2" x14ac:dyDescent="0.25">
      <c r="A11897" t="s">
        <v>13384</v>
      </c>
      <c r="B11897">
        <v>7</v>
      </c>
    </row>
    <row r="11898" spans="1:2" x14ac:dyDescent="0.25">
      <c r="A11898" t="s">
        <v>13385</v>
      </c>
      <c r="B11898">
        <v>9</v>
      </c>
    </row>
    <row r="11899" spans="1:2" x14ac:dyDescent="0.25">
      <c r="A11899" t="s">
        <v>13386</v>
      </c>
      <c r="B11899">
        <v>4</v>
      </c>
    </row>
    <row r="11900" spans="1:2" x14ac:dyDescent="0.25">
      <c r="A11900" t="s">
        <v>13387</v>
      </c>
      <c r="B11900">
        <v>9</v>
      </c>
    </row>
    <row r="11901" spans="1:2" x14ac:dyDescent="0.25">
      <c r="A11901" t="s">
        <v>13388</v>
      </c>
      <c r="B11901">
        <v>1</v>
      </c>
    </row>
    <row r="11902" spans="1:2" x14ac:dyDescent="0.25">
      <c r="A11902" t="s">
        <v>13389</v>
      </c>
      <c r="B11902">
        <v>30</v>
      </c>
    </row>
    <row r="11903" spans="1:2" x14ac:dyDescent="0.25">
      <c r="A11903" t="s">
        <v>13390</v>
      </c>
      <c r="B11903">
        <v>2</v>
      </c>
    </row>
    <row r="11904" spans="1:2" x14ac:dyDescent="0.25">
      <c r="A11904" t="s">
        <v>13391</v>
      </c>
      <c r="B11904">
        <v>0</v>
      </c>
    </row>
    <row r="11905" spans="1:2" x14ac:dyDescent="0.25">
      <c r="A11905" t="s">
        <v>13392</v>
      </c>
      <c r="B11905">
        <v>2</v>
      </c>
    </row>
    <row r="11906" spans="1:2" x14ac:dyDescent="0.25">
      <c r="A11906" t="s">
        <v>13393</v>
      </c>
      <c r="B11906">
        <v>3</v>
      </c>
    </row>
    <row r="11907" spans="1:2" x14ac:dyDescent="0.25">
      <c r="A11907" t="s">
        <v>13394</v>
      </c>
      <c r="B11907">
        <v>0</v>
      </c>
    </row>
    <row r="11908" spans="1:2" x14ac:dyDescent="0.25">
      <c r="A11908" t="s">
        <v>13395</v>
      </c>
      <c r="B11908">
        <v>7</v>
      </c>
    </row>
    <row r="11909" spans="1:2" x14ac:dyDescent="0.25">
      <c r="A11909" t="s">
        <v>13396</v>
      </c>
      <c r="B11909">
        <v>2</v>
      </c>
    </row>
    <row r="11910" spans="1:2" x14ac:dyDescent="0.25">
      <c r="A11910" t="s">
        <v>13397</v>
      </c>
      <c r="B11910">
        <v>0</v>
      </c>
    </row>
    <row r="11911" spans="1:2" x14ac:dyDescent="0.25">
      <c r="A11911" t="s">
        <v>13398</v>
      </c>
      <c r="B11911">
        <v>1</v>
      </c>
    </row>
    <row r="11912" spans="1:2" x14ac:dyDescent="0.25">
      <c r="A11912" t="s">
        <v>13399</v>
      </c>
      <c r="B11912">
        <v>0</v>
      </c>
    </row>
    <row r="11913" spans="1:2" x14ac:dyDescent="0.25">
      <c r="A11913" t="s">
        <v>13400</v>
      </c>
      <c r="B11913">
        <v>0</v>
      </c>
    </row>
    <row r="11914" spans="1:2" x14ac:dyDescent="0.25">
      <c r="A11914" t="s">
        <v>13401</v>
      </c>
      <c r="B11914">
        <v>3</v>
      </c>
    </row>
    <row r="11915" spans="1:2" x14ac:dyDescent="0.25">
      <c r="A11915" t="s">
        <v>13402</v>
      </c>
      <c r="B11915">
        <v>1</v>
      </c>
    </row>
    <row r="11916" spans="1:2" x14ac:dyDescent="0.25">
      <c r="A11916" t="s">
        <v>13403</v>
      </c>
      <c r="B11916">
        <v>0</v>
      </c>
    </row>
    <row r="11917" spans="1:2" x14ac:dyDescent="0.25">
      <c r="A11917" t="s">
        <v>13404</v>
      </c>
      <c r="B11917">
        <v>2</v>
      </c>
    </row>
    <row r="11918" spans="1:2" x14ac:dyDescent="0.25">
      <c r="A11918" t="s">
        <v>13405</v>
      </c>
      <c r="B11918">
        <v>1</v>
      </c>
    </row>
    <row r="11919" spans="1:2" x14ac:dyDescent="0.25">
      <c r="A11919" t="s">
        <v>13406</v>
      </c>
      <c r="B11919">
        <v>0</v>
      </c>
    </row>
    <row r="11920" spans="1:2" x14ac:dyDescent="0.25">
      <c r="A11920" t="s">
        <v>13407</v>
      </c>
      <c r="B11920">
        <v>4</v>
      </c>
    </row>
    <row r="11921" spans="1:2" x14ac:dyDescent="0.25">
      <c r="A11921" t="s">
        <v>13408</v>
      </c>
      <c r="B11921">
        <v>59</v>
      </c>
    </row>
    <row r="11922" spans="1:2" x14ac:dyDescent="0.25">
      <c r="A11922" t="s">
        <v>13409</v>
      </c>
      <c r="B11922">
        <v>64</v>
      </c>
    </row>
    <row r="11923" spans="1:2" x14ac:dyDescent="0.25">
      <c r="A11923" t="s">
        <v>13410</v>
      </c>
      <c r="B11923">
        <v>61</v>
      </c>
    </row>
    <row r="11924" spans="1:2" x14ac:dyDescent="0.25">
      <c r="A11924" t="s">
        <v>13411</v>
      </c>
      <c r="B11924">
        <v>66</v>
      </c>
    </row>
    <row r="11925" spans="1:2" x14ac:dyDescent="0.25">
      <c r="A11925" t="s">
        <v>13412</v>
      </c>
      <c r="B11925">
        <v>6</v>
      </c>
    </row>
    <row r="11926" spans="1:2" x14ac:dyDescent="0.25">
      <c r="A11926" t="s">
        <v>13413</v>
      </c>
      <c r="B11926">
        <v>256</v>
      </c>
    </row>
    <row r="11927" spans="1:2" x14ac:dyDescent="0.25">
      <c r="A11927" t="s">
        <v>13414</v>
      </c>
      <c r="B11927">
        <v>12</v>
      </c>
    </row>
    <row r="11928" spans="1:2" x14ac:dyDescent="0.25">
      <c r="A11928" t="s">
        <v>13415</v>
      </c>
      <c r="B11928">
        <v>6</v>
      </c>
    </row>
    <row r="11929" spans="1:2" x14ac:dyDescent="0.25">
      <c r="A11929" t="s">
        <v>13416</v>
      </c>
      <c r="B11929">
        <v>25</v>
      </c>
    </row>
    <row r="11930" spans="1:2" x14ac:dyDescent="0.25">
      <c r="A11930" t="s">
        <v>13417</v>
      </c>
      <c r="B11930">
        <v>259</v>
      </c>
    </row>
    <row r="11931" spans="1:2" x14ac:dyDescent="0.25">
      <c r="A11931" t="s">
        <v>13418</v>
      </c>
      <c r="B11931">
        <v>203</v>
      </c>
    </row>
    <row r="11932" spans="1:2" x14ac:dyDescent="0.25">
      <c r="A11932" t="s">
        <v>13419</v>
      </c>
      <c r="B11932">
        <v>256</v>
      </c>
    </row>
    <row r="11933" spans="1:2" x14ac:dyDescent="0.25">
      <c r="A11933" t="s">
        <v>13420</v>
      </c>
      <c r="B11933">
        <v>238</v>
      </c>
    </row>
    <row r="11934" spans="1:2" x14ac:dyDescent="0.25">
      <c r="A11934" t="s">
        <v>13421</v>
      </c>
      <c r="B11934">
        <v>4699</v>
      </c>
    </row>
    <row r="11935" spans="1:2" x14ac:dyDescent="0.25">
      <c r="A11935" t="s">
        <v>13422</v>
      </c>
      <c r="B11935">
        <v>2840</v>
      </c>
    </row>
    <row r="11936" spans="1:2" x14ac:dyDescent="0.25">
      <c r="A11936" t="s">
        <v>13423</v>
      </c>
      <c r="B11936">
        <v>450</v>
      </c>
    </row>
    <row r="11937" spans="1:2" x14ac:dyDescent="0.25">
      <c r="A11937" t="s">
        <v>13424</v>
      </c>
      <c r="B11937">
        <v>159</v>
      </c>
    </row>
    <row r="11938" spans="1:2" x14ac:dyDescent="0.25">
      <c r="A11938" t="s">
        <v>13425</v>
      </c>
      <c r="B11938">
        <v>463</v>
      </c>
    </row>
    <row r="11939" spans="1:2" x14ac:dyDescent="0.25">
      <c r="A11939" t="s">
        <v>13426</v>
      </c>
      <c r="B11939">
        <v>3415</v>
      </c>
    </row>
    <row r="11940" spans="1:2" x14ac:dyDescent="0.25">
      <c r="A11940" t="s">
        <v>13427</v>
      </c>
      <c r="B11940">
        <v>88</v>
      </c>
    </row>
    <row r="11941" spans="1:2" x14ac:dyDescent="0.25">
      <c r="A11941" t="s">
        <v>13428</v>
      </c>
      <c r="B11941">
        <v>163</v>
      </c>
    </row>
    <row r="11942" spans="1:2" x14ac:dyDescent="0.25">
      <c r="A11942" t="s">
        <v>13429</v>
      </c>
      <c r="B11942">
        <v>104</v>
      </c>
    </row>
    <row r="11943" spans="1:2" x14ac:dyDescent="0.25">
      <c r="A11943" t="s">
        <v>13430</v>
      </c>
      <c r="B11943">
        <v>-999</v>
      </c>
    </row>
    <row r="11944" spans="1:2" x14ac:dyDescent="0.25">
      <c r="A11944" t="s">
        <v>13431</v>
      </c>
      <c r="B11944">
        <v>267</v>
      </c>
    </row>
    <row r="11945" spans="1:2" x14ac:dyDescent="0.25">
      <c r="A11945" t="s">
        <v>13432</v>
      </c>
      <c r="B11945">
        <v>82727</v>
      </c>
    </row>
    <row r="11946" spans="1:2" x14ac:dyDescent="0.25">
      <c r="A11946" t="s">
        <v>13433</v>
      </c>
      <c r="B11946">
        <v>260</v>
      </c>
    </row>
    <row r="11947" spans="1:2" x14ac:dyDescent="0.25">
      <c r="A11947" t="s">
        <v>13434</v>
      </c>
      <c r="B11947">
        <v>43</v>
      </c>
    </row>
    <row r="11948" spans="1:2" x14ac:dyDescent="0.25">
      <c r="A11948" t="s">
        <v>13435</v>
      </c>
      <c r="B11948">
        <v>119</v>
      </c>
    </row>
    <row r="11949" spans="1:2" x14ac:dyDescent="0.25">
      <c r="A11949" t="s">
        <v>13436</v>
      </c>
      <c r="B11949">
        <v>126</v>
      </c>
    </row>
    <row r="11950" spans="1:2" x14ac:dyDescent="0.25">
      <c r="A11950" t="s">
        <v>13437</v>
      </c>
      <c r="B11950">
        <v>91</v>
      </c>
    </row>
    <row r="11951" spans="1:2" x14ac:dyDescent="0.25">
      <c r="A11951" t="s">
        <v>13438</v>
      </c>
      <c r="B11951">
        <v>67</v>
      </c>
    </row>
    <row r="11952" spans="1:2" x14ac:dyDescent="0.25">
      <c r="A11952" t="s">
        <v>13439</v>
      </c>
      <c r="B11952">
        <v>484</v>
      </c>
    </row>
    <row r="11953" spans="1:2" x14ac:dyDescent="0.25">
      <c r="A11953" t="s">
        <v>13440</v>
      </c>
      <c r="B11953">
        <v>10</v>
      </c>
    </row>
    <row r="11954" spans="1:2" x14ac:dyDescent="0.25">
      <c r="A11954" t="s">
        <v>13441</v>
      </c>
      <c r="B11954">
        <v>-999</v>
      </c>
    </row>
    <row r="11955" spans="1:2" x14ac:dyDescent="0.25">
      <c r="A11955" t="s">
        <v>13442</v>
      </c>
      <c r="B11955">
        <v>-999</v>
      </c>
    </row>
    <row r="11956" spans="1:2" x14ac:dyDescent="0.25">
      <c r="A11956" t="s">
        <v>13443</v>
      </c>
      <c r="B11956">
        <v>45</v>
      </c>
    </row>
    <row r="11957" spans="1:2" x14ac:dyDescent="0.25">
      <c r="A11957" t="s">
        <v>13444</v>
      </c>
      <c r="B11957">
        <v>32</v>
      </c>
    </row>
    <row r="11958" spans="1:2" x14ac:dyDescent="0.25">
      <c r="A11958" t="s">
        <v>13445</v>
      </c>
      <c r="B11958">
        <v>32</v>
      </c>
    </row>
    <row r="11959" spans="1:2" x14ac:dyDescent="0.25">
      <c r="A11959" t="s">
        <v>13446</v>
      </c>
      <c r="B11959">
        <v>305</v>
      </c>
    </row>
    <row r="11960" spans="1:2" x14ac:dyDescent="0.25">
      <c r="A11960" t="s">
        <v>13447</v>
      </c>
      <c r="B11960">
        <v>157</v>
      </c>
    </row>
    <row r="11961" spans="1:2" x14ac:dyDescent="0.25">
      <c r="A11961" t="s">
        <v>13448</v>
      </c>
      <c r="B11961">
        <v>19</v>
      </c>
    </row>
    <row r="11962" spans="1:2" x14ac:dyDescent="0.25">
      <c r="A11962" t="s">
        <v>13449</v>
      </c>
      <c r="B11962">
        <v>-999</v>
      </c>
    </row>
    <row r="11963" spans="1:2" x14ac:dyDescent="0.25">
      <c r="A11963" t="s">
        <v>13450</v>
      </c>
      <c r="B11963">
        <v>-999</v>
      </c>
    </row>
    <row r="11964" spans="1:2" x14ac:dyDescent="0.25">
      <c r="A11964" t="s">
        <v>13451</v>
      </c>
      <c r="B11964">
        <v>0</v>
      </c>
    </row>
    <row r="11965" spans="1:2" x14ac:dyDescent="0.25">
      <c r="A11965" t="s">
        <v>13452</v>
      </c>
      <c r="B11965">
        <v>48</v>
      </c>
    </row>
    <row r="11966" spans="1:2" x14ac:dyDescent="0.25">
      <c r="A11966" t="s">
        <v>13453</v>
      </c>
      <c r="B11966">
        <v>6127</v>
      </c>
    </row>
    <row r="11967" spans="1:2" x14ac:dyDescent="0.25">
      <c r="A11967" t="s">
        <v>13454</v>
      </c>
      <c r="B11967">
        <v>95</v>
      </c>
    </row>
    <row r="11968" spans="1:2" x14ac:dyDescent="0.25">
      <c r="A11968" t="s">
        <v>13455</v>
      </c>
      <c r="B11968">
        <v>6</v>
      </c>
    </row>
    <row r="11969" spans="1:2" x14ac:dyDescent="0.25">
      <c r="A11969" t="s">
        <v>13456</v>
      </c>
      <c r="B11969">
        <v>134</v>
      </c>
    </row>
    <row r="11970" spans="1:2" x14ac:dyDescent="0.25">
      <c r="A11970" t="s">
        <v>13457</v>
      </c>
      <c r="B11970">
        <v>2</v>
      </c>
    </row>
    <row r="11971" spans="1:2" x14ac:dyDescent="0.25">
      <c r="A11971" t="s">
        <v>13458</v>
      </c>
      <c r="B11971">
        <v>25</v>
      </c>
    </row>
    <row r="11972" spans="1:2" x14ac:dyDescent="0.25">
      <c r="A11972" t="s">
        <v>13459</v>
      </c>
      <c r="B11972">
        <v>8</v>
      </c>
    </row>
    <row r="11973" spans="1:2" x14ac:dyDescent="0.25">
      <c r="A11973" t="s">
        <v>13460</v>
      </c>
      <c r="B11973">
        <v>270</v>
      </c>
    </row>
    <row r="11974" spans="1:2" x14ac:dyDescent="0.25">
      <c r="A11974" t="s">
        <v>13461</v>
      </c>
      <c r="B11974">
        <v>-999</v>
      </c>
    </row>
    <row r="11975" spans="1:2" x14ac:dyDescent="0.25">
      <c r="A11975" t="s">
        <v>13462</v>
      </c>
      <c r="B11975">
        <v>-999</v>
      </c>
    </row>
    <row r="11976" spans="1:2" x14ac:dyDescent="0.25">
      <c r="A11976" t="s">
        <v>13463</v>
      </c>
      <c r="B11976">
        <v>-999</v>
      </c>
    </row>
    <row r="11977" spans="1:2" x14ac:dyDescent="0.25">
      <c r="A11977" t="s">
        <v>13464</v>
      </c>
      <c r="B11977">
        <v>-999</v>
      </c>
    </row>
    <row r="11978" spans="1:2" x14ac:dyDescent="0.25">
      <c r="A11978" t="s">
        <v>13465</v>
      </c>
      <c r="B11978">
        <v>14</v>
      </c>
    </row>
    <row r="11979" spans="1:2" x14ac:dyDescent="0.25">
      <c r="A11979" t="s">
        <v>13466</v>
      </c>
      <c r="B11979">
        <v>37</v>
      </c>
    </row>
    <row r="11980" spans="1:2" x14ac:dyDescent="0.25">
      <c r="A11980" t="s">
        <v>13467</v>
      </c>
      <c r="B11980">
        <v>35</v>
      </c>
    </row>
    <row r="11981" spans="1:2" x14ac:dyDescent="0.25">
      <c r="A11981" t="s">
        <v>13468</v>
      </c>
      <c r="B11981">
        <v>-999</v>
      </c>
    </row>
    <row r="11982" spans="1:2" x14ac:dyDescent="0.25">
      <c r="A11982" t="s">
        <v>13469</v>
      </c>
      <c r="B11982">
        <v>-999</v>
      </c>
    </row>
    <row r="11983" spans="1:2" x14ac:dyDescent="0.25">
      <c r="A11983" t="s">
        <v>13470</v>
      </c>
      <c r="B11983">
        <v>-999</v>
      </c>
    </row>
    <row r="11984" spans="1:2" x14ac:dyDescent="0.25">
      <c r="A11984" t="s">
        <v>13471</v>
      </c>
      <c r="B11984">
        <v>-999</v>
      </c>
    </row>
    <row r="11985" spans="1:2" x14ac:dyDescent="0.25">
      <c r="A11985" t="s">
        <v>13472</v>
      </c>
      <c r="B11985">
        <v>-999</v>
      </c>
    </row>
    <row r="11986" spans="1:2" x14ac:dyDescent="0.25">
      <c r="A11986" t="s">
        <v>13473</v>
      </c>
      <c r="B11986">
        <v>-999</v>
      </c>
    </row>
    <row r="11987" spans="1:2" x14ac:dyDescent="0.25">
      <c r="A11987" t="s">
        <v>13474</v>
      </c>
      <c r="B11987">
        <v>-999</v>
      </c>
    </row>
    <row r="11988" spans="1:2" x14ac:dyDescent="0.25">
      <c r="A11988" t="s">
        <v>13475</v>
      </c>
      <c r="B11988">
        <v>-999</v>
      </c>
    </row>
    <row r="11989" spans="1:2" x14ac:dyDescent="0.25">
      <c r="A11989" t="s">
        <v>13476</v>
      </c>
      <c r="B11989">
        <v>-999</v>
      </c>
    </row>
    <row r="11990" spans="1:2" x14ac:dyDescent="0.25">
      <c r="A11990" t="s">
        <v>13477</v>
      </c>
      <c r="B11990">
        <v>-999</v>
      </c>
    </row>
    <row r="11991" spans="1:2" x14ac:dyDescent="0.25">
      <c r="A11991" t="s">
        <v>13478</v>
      </c>
      <c r="B11991">
        <v>-999</v>
      </c>
    </row>
    <row r="11992" spans="1:2" x14ac:dyDescent="0.25">
      <c r="A11992" t="s">
        <v>13479</v>
      </c>
      <c r="B11992">
        <v>-999</v>
      </c>
    </row>
    <row r="11993" spans="1:2" x14ac:dyDescent="0.25">
      <c r="A11993" t="s">
        <v>13480</v>
      </c>
      <c r="B11993">
        <v>-999</v>
      </c>
    </row>
    <row r="11994" spans="1:2" x14ac:dyDescent="0.25">
      <c r="A11994" t="s">
        <v>13481</v>
      </c>
      <c r="B11994">
        <v>-999</v>
      </c>
    </row>
    <row r="11995" spans="1:2" x14ac:dyDescent="0.25">
      <c r="A11995" t="s">
        <v>13482</v>
      </c>
      <c r="B11995">
        <v>-999</v>
      </c>
    </row>
    <row r="11996" spans="1:2" x14ac:dyDescent="0.25">
      <c r="A11996" t="s">
        <v>13483</v>
      </c>
      <c r="B11996">
        <v>-999</v>
      </c>
    </row>
    <row r="11997" spans="1:2" x14ac:dyDescent="0.25">
      <c r="A11997" t="s">
        <v>13484</v>
      </c>
      <c r="B11997">
        <v>-999</v>
      </c>
    </row>
    <row r="11998" spans="1:2" x14ac:dyDescent="0.25">
      <c r="A11998" t="s">
        <v>13485</v>
      </c>
      <c r="B11998">
        <v>-999</v>
      </c>
    </row>
    <row r="11999" spans="1:2" x14ac:dyDescent="0.25">
      <c r="A11999" t="s">
        <v>13486</v>
      </c>
      <c r="B11999">
        <v>-999</v>
      </c>
    </row>
    <row r="12000" spans="1:2" x14ac:dyDescent="0.25">
      <c r="A12000" t="s">
        <v>13487</v>
      </c>
      <c r="B12000">
        <v>-999</v>
      </c>
    </row>
    <row r="12001" spans="1:2" x14ac:dyDescent="0.25">
      <c r="A12001" t="s">
        <v>13488</v>
      </c>
      <c r="B12001">
        <v>-999</v>
      </c>
    </row>
    <row r="12002" spans="1:2" x14ac:dyDescent="0.25">
      <c r="A12002" t="s">
        <v>13489</v>
      </c>
      <c r="B12002">
        <v>-999</v>
      </c>
    </row>
    <row r="12003" spans="1:2" x14ac:dyDescent="0.25">
      <c r="A12003" t="s">
        <v>13490</v>
      </c>
      <c r="B12003">
        <v>-999</v>
      </c>
    </row>
    <row r="12004" spans="1:2" x14ac:dyDescent="0.25">
      <c r="A12004" t="s">
        <v>13491</v>
      </c>
      <c r="B12004">
        <v>-999</v>
      </c>
    </row>
    <row r="12005" spans="1:2" x14ac:dyDescent="0.25">
      <c r="A12005" t="s">
        <v>13492</v>
      </c>
      <c r="B12005">
        <v>-999</v>
      </c>
    </row>
    <row r="12006" spans="1:2" x14ac:dyDescent="0.25">
      <c r="A12006" t="s">
        <v>13493</v>
      </c>
      <c r="B12006">
        <v>-999</v>
      </c>
    </row>
    <row r="12007" spans="1:2" x14ac:dyDescent="0.25">
      <c r="A12007" t="s">
        <v>13494</v>
      </c>
      <c r="B12007">
        <v>-999</v>
      </c>
    </row>
    <row r="12008" spans="1:2" x14ac:dyDescent="0.25">
      <c r="A12008" t="s">
        <v>13495</v>
      </c>
      <c r="B12008">
        <v>-999</v>
      </c>
    </row>
    <row r="12009" spans="1:2" x14ac:dyDescent="0.25">
      <c r="A12009" t="s">
        <v>13496</v>
      </c>
      <c r="B12009">
        <v>-999</v>
      </c>
    </row>
    <row r="12010" spans="1:2" x14ac:dyDescent="0.25">
      <c r="A12010" t="s">
        <v>13497</v>
      </c>
      <c r="B12010">
        <v>-999</v>
      </c>
    </row>
    <row r="12011" spans="1:2" x14ac:dyDescent="0.25">
      <c r="A12011" t="s">
        <v>13498</v>
      </c>
      <c r="B12011">
        <v>-999</v>
      </c>
    </row>
    <row r="12012" spans="1:2" x14ac:dyDescent="0.25">
      <c r="A12012" t="s">
        <v>13499</v>
      </c>
      <c r="B12012">
        <v>-999</v>
      </c>
    </row>
    <row r="12013" spans="1:2" x14ac:dyDescent="0.25">
      <c r="A12013" t="s">
        <v>13500</v>
      </c>
      <c r="B12013">
        <v>-999</v>
      </c>
    </row>
    <row r="12014" spans="1:2" x14ac:dyDescent="0.25">
      <c r="A12014" t="s">
        <v>13501</v>
      </c>
      <c r="B12014">
        <v>-999</v>
      </c>
    </row>
    <row r="12015" spans="1:2" x14ac:dyDescent="0.25">
      <c r="A12015" t="s">
        <v>13502</v>
      </c>
      <c r="B12015">
        <v>14374</v>
      </c>
    </row>
    <row r="12016" spans="1:2" x14ac:dyDescent="0.25">
      <c r="A12016" t="s">
        <v>13503</v>
      </c>
      <c r="B12016">
        <v>2614</v>
      </c>
    </row>
    <row r="12017" spans="1:2" x14ac:dyDescent="0.25">
      <c r="A12017" t="s">
        <v>13504</v>
      </c>
      <c r="B12017">
        <v>14374</v>
      </c>
    </row>
    <row r="12018" spans="1:2" x14ac:dyDescent="0.25">
      <c r="A12018" t="s">
        <v>13505</v>
      </c>
      <c r="B12018">
        <v>18</v>
      </c>
    </row>
    <row r="12019" spans="1:2" x14ac:dyDescent="0.25">
      <c r="A12019" t="s">
        <v>13506</v>
      </c>
      <c r="B12019">
        <v>1442</v>
      </c>
    </row>
    <row r="12020" spans="1:2" x14ac:dyDescent="0.25">
      <c r="A12020" t="s">
        <v>13507</v>
      </c>
      <c r="B12020">
        <v>55</v>
      </c>
    </row>
    <row r="12021" spans="1:2" x14ac:dyDescent="0.25">
      <c r="A12021" t="s">
        <v>13508</v>
      </c>
      <c r="B12021">
        <v>0</v>
      </c>
    </row>
    <row r="12022" spans="1:2" x14ac:dyDescent="0.25">
      <c r="A12022" t="s">
        <v>13509</v>
      </c>
      <c r="B12022">
        <v>1491</v>
      </c>
    </row>
    <row r="12023" spans="1:2" x14ac:dyDescent="0.25">
      <c r="A12023" t="s">
        <v>13510</v>
      </c>
      <c r="B12023">
        <v>1170</v>
      </c>
    </row>
    <row r="12024" spans="1:2" x14ac:dyDescent="0.25">
      <c r="A12024" t="s">
        <v>13511</v>
      </c>
      <c r="B12024">
        <v>133</v>
      </c>
    </row>
    <row r="12025" spans="1:2" x14ac:dyDescent="0.25">
      <c r="A12025" t="s">
        <v>13512</v>
      </c>
      <c r="B12025">
        <v>6893</v>
      </c>
    </row>
    <row r="12026" spans="1:2" x14ac:dyDescent="0.25">
      <c r="A12026" t="s">
        <v>13513</v>
      </c>
      <c r="B12026">
        <v>519</v>
      </c>
    </row>
    <row r="12027" spans="1:2" x14ac:dyDescent="0.25">
      <c r="A12027" t="s">
        <v>13514</v>
      </c>
      <c r="B12027">
        <v>317</v>
      </c>
    </row>
    <row r="12028" spans="1:2" x14ac:dyDescent="0.25">
      <c r="A12028" t="s">
        <v>13515</v>
      </c>
      <c r="B12028">
        <v>356</v>
      </c>
    </row>
    <row r="12029" spans="1:2" x14ac:dyDescent="0.25">
      <c r="A12029" t="s">
        <v>13516</v>
      </c>
      <c r="B12029">
        <v>0</v>
      </c>
    </row>
    <row r="12030" spans="1:2" x14ac:dyDescent="0.25">
      <c r="A12030" t="s">
        <v>13517</v>
      </c>
      <c r="B12030">
        <v>52</v>
      </c>
    </row>
    <row r="12031" spans="1:2" x14ac:dyDescent="0.25">
      <c r="A12031" t="s">
        <v>13518</v>
      </c>
      <c r="B12031">
        <v>4</v>
      </c>
    </row>
    <row r="12032" spans="1:2" x14ac:dyDescent="0.25">
      <c r="A12032" t="s">
        <v>13519</v>
      </c>
      <c r="B12032">
        <v>101</v>
      </c>
    </row>
    <row r="12033" spans="1:2" x14ac:dyDescent="0.25">
      <c r="A12033" t="s">
        <v>13520</v>
      </c>
      <c r="B12033">
        <v>0</v>
      </c>
    </row>
    <row r="12034" spans="1:2" x14ac:dyDescent="0.25">
      <c r="A12034" t="s">
        <v>13521</v>
      </c>
      <c r="B12034">
        <v>620</v>
      </c>
    </row>
    <row r="12035" spans="1:2" x14ac:dyDescent="0.25">
      <c r="A12035" t="s">
        <v>13522</v>
      </c>
      <c r="B12035">
        <v>1203</v>
      </c>
    </row>
    <row r="12036" spans="1:2" x14ac:dyDescent="0.25">
      <c r="A12036" t="s">
        <v>13523</v>
      </c>
      <c r="B12036">
        <v>14374</v>
      </c>
    </row>
    <row r="12037" spans="1:2" x14ac:dyDescent="0.25">
      <c r="A12037" t="s">
        <v>13524</v>
      </c>
      <c r="B12037">
        <v>247</v>
      </c>
    </row>
    <row r="12038" spans="1:2" x14ac:dyDescent="0.25">
      <c r="A12038" t="s">
        <v>13525</v>
      </c>
      <c r="B12038">
        <v>41</v>
      </c>
    </row>
    <row r="12039" spans="1:2" x14ac:dyDescent="0.25">
      <c r="A12039" t="s">
        <v>13526</v>
      </c>
      <c r="B12039">
        <v>2400</v>
      </c>
    </row>
    <row r="12040" spans="1:2" x14ac:dyDescent="0.25">
      <c r="A12040" t="s">
        <v>13527</v>
      </c>
      <c r="B12040">
        <v>518</v>
      </c>
    </row>
    <row r="12041" spans="1:2" x14ac:dyDescent="0.25">
      <c r="A12041" t="s">
        <v>13528</v>
      </c>
      <c r="B12041">
        <v>1492</v>
      </c>
    </row>
    <row r="12042" spans="1:2" x14ac:dyDescent="0.25">
      <c r="A12042" t="s">
        <v>13529</v>
      </c>
      <c r="B12042">
        <v>390</v>
      </c>
    </row>
    <row r="12043" spans="1:2" x14ac:dyDescent="0.25">
      <c r="A12043" t="s">
        <v>13530</v>
      </c>
      <c r="B12043">
        <v>2400</v>
      </c>
    </row>
    <row r="12044" spans="1:2" x14ac:dyDescent="0.25">
      <c r="A12044" t="s">
        <v>13531</v>
      </c>
      <c r="B12044">
        <v>2294</v>
      </c>
    </row>
    <row r="12045" spans="1:2" x14ac:dyDescent="0.25">
      <c r="A12045" t="s">
        <v>13532</v>
      </c>
      <c r="B12045">
        <v>1822</v>
      </c>
    </row>
    <row r="12046" spans="1:2" x14ac:dyDescent="0.25">
      <c r="A12046" t="s">
        <v>13533</v>
      </c>
      <c r="B12046">
        <v>1665</v>
      </c>
    </row>
    <row r="12047" spans="1:2" x14ac:dyDescent="0.25">
      <c r="A12047" t="s">
        <v>13534</v>
      </c>
      <c r="B12047">
        <v>28</v>
      </c>
    </row>
    <row r="12048" spans="1:2" x14ac:dyDescent="0.25">
      <c r="A12048" t="s">
        <v>13535</v>
      </c>
      <c r="B12048">
        <v>1170</v>
      </c>
    </row>
    <row r="12049" spans="1:2" x14ac:dyDescent="0.25">
      <c r="A12049" t="s">
        <v>13536</v>
      </c>
      <c r="B12049">
        <v>3</v>
      </c>
    </row>
    <row r="12050" spans="1:2" x14ac:dyDescent="0.25">
      <c r="A12050" t="s">
        <v>13537</v>
      </c>
      <c r="B12050">
        <v>167</v>
      </c>
    </row>
    <row r="12051" spans="1:2" x14ac:dyDescent="0.25">
      <c r="A12051" t="s">
        <v>13538</v>
      </c>
      <c r="B12051">
        <v>56</v>
      </c>
    </row>
    <row r="12052" spans="1:2" x14ac:dyDescent="0.25">
      <c r="A12052" t="s">
        <v>13539</v>
      </c>
      <c r="B12052">
        <v>2348</v>
      </c>
    </row>
    <row r="12053" spans="1:2" x14ac:dyDescent="0.25">
      <c r="A12053" t="s">
        <v>13540</v>
      </c>
      <c r="B12053">
        <v>75</v>
      </c>
    </row>
    <row r="12054" spans="1:2" x14ac:dyDescent="0.25">
      <c r="A12054" t="s">
        <v>13541</v>
      </c>
      <c r="B12054">
        <v>20</v>
      </c>
    </row>
    <row r="12055" spans="1:2" x14ac:dyDescent="0.25">
      <c r="A12055" t="s">
        <v>13542</v>
      </c>
      <c r="B12055">
        <v>47</v>
      </c>
    </row>
    <row r="12056" spans="1:2" x14ac:dyDescent="0.25">
      <c r="A12056" t="s">
        <v>13543</v>
      </c>
      <c r="B12056">
        <v>8</v>
      </c>
    </row>
    <row r="12057" spans="1:2" x14ac:dyDescent="0.25">
      <c r="A12057" t="s">
        <v>13544</v>
      </c>
      <c r="B12057">
        <v>75</v>
      </c>
    </row>
    <row r="12058" spans="1:2" x14ac:dyDescent="0.25">
      <c r="A12058" t="s">
        <v>13545</v>
      </c>
      <c r="B12058">
        <v>937</v>
      </c>
    </row>
    <row r="12059" spans="1:2" x14ac:dyDescent="0.25">
      <c r="A12059" t="s">
        <v>13546</v>
      </c>
      <c r="B12059">
        <v>61</v>
      </c>
    </row>
    <row r="12060" spans="1:2" x14ac:dyDescent="0.25">
      <c r="A12060" t="s">
        <v>13547</v>
      </c>
      <c r="B12060">
        <v>24</v>
      </c>
    </row>
    <row r="12061" spans="1:2" x14ac:dyDescent="0.25">
      <c r="A12061" t="s">
        <v>13548</v>
      </c>
      <c r="B12061">
        <v>4096</v>
      </c>
    </row>
    <row r="12062" spans="1:2" x14ac:dyDescent="0.25">
      <c r="A12062" t="s">
        <v>13549</v>
      </c>
      <c r="B12062">
        <v>147</v>
      </c>
    </row>
    <row r="12063" spans="1:2" x14ac:dyDescent="0.25">
      <c r="A12063" t="s">
        <v>13550</v>
      </c>
      <c r="B12063">
        <v>693</v>
      </c>
    </row>
    <row r="12064" spans="1:2" x14ac:dyDescent="0.25">
      <c r="A12064" t="s">
        <v>13551</v>
      </c>
      <c r="B12064">
        <v>2490</v>
      </c>
    </row>
    <row r="12065" spans="1:2" x14ac:dyDescent="0.25">
      <c r="A12065" t="s">
        <v>13552</v>
      </c>
      <c r="B12065">
        <v>31</v>
      </c>
    </row>
    <row r="12066" spans="1:2" x14ac:dyDescent="0.25">
      <c r="A12066" t="s">
        <v>13553</v>
      </c>
      <c r="B12066">
        <v>179</v>
      </c>
    </row>
    <row r="12067" spans="1:2" x14ac:dyDescent="0.25">
      <c r="A12067" t="s">
        <v>13554</v>
      </c>
      <c r="B12067">
        <v>782</v>
      </c>
    </row>
    <row r="12068" spans="1:2" x14ac:dyDescent="0.25">
      <c r="A12068" t="s">
        <v>13555</v>
      </c>
      <c r="B12068">
        <v>2920</v>
      </c>
    </row>
    <row r="12069" spans="1:2" x14ac:dyDescent="0.25">
      <c r="A12069" t="s">
        <v>13556</v>
      </c>
      <c r="B12069">
        <v>31</v>
      </c>
    </row>
    <row r="12070" spans="1:2" x14ac:dyDescent="0.25">
      <c r="A12070" t="s">
        <v>13557</v>
      </c>
      <c r="B12070">
        <v>184</v>
      </c>
    </row>
    <row r="12071" spans="1:2" x14ac:dyDescent="0.25">
      <c r="A12071" t="s">
        <v>13558</v>
      </c>
      <c r="B12071">
        <v>184</v>
      </c>
    </row>
    <row r="12072" spans="1:2" x14ac:dyDescent="0.25">
      <c r="A12072" t="s">
        <v>13559</v>
      </c>
      <c r="B12072">
        <v>3545</v>
      </c>
    </row>
    <row r="12073" spans="1:2" x14ac:dyDescent="0.25">
      <c r="A12073" t="s">
        <v>13560</v>
      </c>
      <c r="B12073">
        <v>179</v>
      </c>
    </row>
    <row r="12074" spans="1:2" x14ac:dyDescent="0.25">
      <c r="A12074" t="s">
        <v>13561</v>
      </c>
      <c r="B12074">
        <v>782</v>
      </c>
    </row>
    <row r="12075" spans="1:2" x14ac:dyDescent="0.25">
      <c r="A12075" t="s">
        <v>13562</v>
      </c>
      <c r="B12075">
        <v>2758</v>
      </c>
    </row>
    <row r="12076" spans="1:2" x14ac:dyDescent="0.25">
      <c r="A12076" t="s">
        <v>13563</v>
      </c>
      <c r="B12076">
        <v>31</v>
      </c>
    </row>
    <row r="12077" spans="1:2" x14ac:dyDescent="0.25">
      <c r="A12077" t="s">
        <v>13564</v>
      </c>
      <c r="B12077">
        <v>184</v>
      </c>
    </row>
    <row r="12078" spans="1:2" x14ac:dyDescent="0.25">
      <c r="A12078" t="s">
        <v>13565</v>
      </c>
      <c r="B12078">
        <v>3934</v>
      </c>
    </row>
    <row r="12079" spans="1:2" x14ac:dyDescent="0.25">
      <c r="A12079" t="s">
        <v>13566</v>
      </c>
      <c r="B12079">
        <v>-999</v>
      </c>
    </row>
    <row r="12080" spans="1:2" x14ac:dyDescent="0.25">
      <c r="A12080" t="s">
        <v>13567</v>
      </c>
      <c r="B12080">
        <v>1110</v>
      </c>
    </row>
    <row r="12081" spans="1:2" x14ac:dyDescent="0.25">
      <c r="A12081" t="s">
        <v>13568</v>
      </c>
      <c r="B12081">
        <v>334</v>
      </c>
    </row>
    <row r="12082" spans="1:2" x14ac:dyDescent="0.25">
      <c r="A12082" t="s">
        <v>13569</v>
      </c>
      <c r="B12082">
        <v>70</v>
      </c>
    </row>
    <row r="12083" spans="1:2" x14ac:dyDescent="0.25">
      <c r="A12083" t="s">
        <v>13570</v>
      </c>
      <c r="B12083">
        <v>10</v>
      </c>
    </row>
    <row r="12084" spans="1:2" x14ac:dyDescent="0.25">
      <c r="A12084" t="s">
        <v>13571</v>
      </c>
      <c r="B12084">
        <v>7</v>
      </c>
    </row>
    <row r="12085" spans="1:2" x14ac:dyDescent="0.25">
      <c r="A12085" t="s">
        <v>13572</v>
      </c>
      <c r="B12085">
        <v>5</v>
      </c>
    </row>
    <row r="12086" spans="1:2" x14ac:dyDescent="0.25">
      <c r="A12086" t="s">
        <v>13573</v>
      </c>
      <c r="B12086">
        <v>15</v>
      </c>
    </row>
    <row r="12087" spans="1:2" x14ac:dyDescent="0.25">
      <c r="A12087" t="s">
        <v>13574</v>
      </c>
      <c r="B12087">
        <v>1</v>
      </c>
    </row>
    <row r="12088" spans="1:2" x14ac:dyDescent="0.25">
      <c r="A12088" t="s">
        <v>13575</v>
      </c>
      <c r="B12088">
        <v>38</v>
      </c>
    </row>
    <row r="12089" spans="1:2" x14ac:dyDescent="0.25">
      <c r="A12089" t="s">
        <v>13576</v>
      </c>
      <c r="B12089">
        <v>0</v>
      </c>
    </row>
    <row r="12090" spans="1:2" x14ac:dyDescent="0.25">
      <c r="A12090" t="s">
        <v>13577</v>
      </c>
      <c r="B12090">
        <v>2</v>
      </c>
    </row>
    <row r="12091" spans="1:2" x14ac:dyDescent="0.25">
      <c r="A12091" t="s">
        <v>13578</v>
      </c>
      <c r="B12091">
        <v>1</v>
      </c>
    </row>
    <row r="12092" spans="1:2" x14ac:dyDescent="0.25">
      <c r="A12092" t="s">
        <v>13579</v>
      </c>
      <c r="B12092">
        <v>0</v>
      </c>
    </row>
    <row r="12093" spans="1:2" x14ac:dyDescent="0.25">
      <c r="A12093" t="s">
        <v>13580</v>
      </c>
      <c r="B12093">
        <v>0</v>
      </c>
    </row>
    <row r="12094" spans="1:2" x14ac:dyDescent="0.25">
      <c r="A12094" t="s">
        <v>13581</v>
      </c>
      <c r="B12094">
        <v>3</v>
      </c>
    </row>
    <row r="12095" spans="1:2" x14ac:dyDescent="0.25">
      <c r="A12095" t="s">
        <v>13582</v>
      </c>
      <c r="B12095">
        <v>0</v>
      </c>
    </row>
    <row r="12096" spans="1:2" x14ac:dyDescent="0.25">
      <c r="A12096" t="s">
        <v>13583</v>
      </c>
      <c r="B12096">
        <v>0</v>
      </c>
    </row>
    <row r="12097" spans="1:2" x14ac:dyDescent="0.25">
      <c r="A12097" t="s">
        <v>13584</v>
      </c>
      <c r="B12097">
        <v>0</v>
      </c>
    </row>
    <row r="12098" spans="1:2" x14ac:dyDescent="0.25">
      <c r="A12098" t="s">
        <v>13585</v>
      </c>
      <c r="B12098">
        <v>0</v>
      </c>
    </row>
    <row r="12099" spans="1:2" x14ac:dyDescent="0.25">
      <c r="A12099" t="s">
        <v>13586</v>
      </c>
      <c r="B12099">
        <v>0</v>
      </c>
    </row>
    <row r="12100" spans="1:2" x14ac:dyDescent="0.25">
      <c r="A12100" t="s">
        <v>13587</v>
      </c>
      <c r="B12100">
        <v>0</v>
      </c>
    </row>
    <row r="12101" spans="1:2" x14ac:dyDescent="0.25">
      <c r="A12101" t="s">
        <v>13588</v>
      </c>
      <c r="B12101">
        <v>4</v>
      </c>
    </row>
    <row r="12102" spans="1:2" x14ac:dyDescent="0.25">
      <c r="A12102" t="s">
        <v>13589</v>
      </c>
      <c r="B12102">
        <v>3</v>
      </c>
    </row>
    <row r="12103" spans="1:2" x14ac:dyDescent="0.25">
      <c r="A12103" t="s">
        <v>13590</v>
      </c>
      <c r="B12103">
        <v>12</v>
      </c>
    </row>
    <row r="12104" spans="1:2" x14ac:dyDescent="0.25">
      <c r="A12104" t="s">
        <v>13591</v>
      </c>
      <c r="B12104">
        <v>5</v>
      </c>
    </row>
    <row r="12105" spans="1:2" x14ac:dyDescent="0.25">
      <c r="A12105" t="s">
        <v>13592</v>
      </c>
      <c r="B12105">
        <v>1</v>
      </c>
    </row>
    <row r="12106" spans="1:2" x14ac:dyDescent="0.25">
      <c r="A12106" t="s">
        <v>13593</v>
      </c>
      <c r="B12106">
        <v>25</v>
      </c>
    </row>
    <row r="12107" spans="1:2" x14ac:dyDescent="0.25">
      <c r="A12107" t="s">
        <v>13594</v>
      </c>
      <c r="B12107">
        <v>0</v>
      </c>
    </row>
    <row r="12108" spans="1:2" x14ac:dyDescent="0.25">
      <c r="A12108" t="s">
        <v>13595</v>
      </c>
      <c r="B12108">
        <v>0</v>
      </c>
    </row>
    <row r="12109" spans="1:2" x14ac:dyDescent="0.25">
      <c r="A12109" t="s">
        <v>13596</v>
      </c>
      <c r="B12109">
        <v>0</v>
      </c>
    </row>
    <row r="12110" spans="1:2" x14ac:dyDescent="0.25">
      <c r="A12110" t="s">
        <v>13597</v>
      </c>
      <c r="B12110">
        <v>0</v>
      </c>
    </row>
    <row r="12111" spans="1:2" x14ac:dyDescent="0.25">
      <c r="A12111" t="s">
        <v>13598</v>
      </c>
      <c r="B12111">
        <v>0</v>
      </c>
    </row>
    <row r="12112" spans="1:2" x14ac:dyDescent="0.25">
      <c r="A12112" t="s">
        <v>13599</v>
      </c>
      <c r="B12112">
        <v>0</v>
      </c>
    </row>
    <row r="12113" spans="1:2" x14ac:dyDescent="0.25">
      <c r="A12113" t="s">
        <v>13600</v>
      </c>
      <c r="B12113">
        <v>1</v>
      </c>
    </row>
    <row r="12114" spans="1:2" x14ac:dyDescent="0.25">
      <c r="A12114" t="s">
        <v>13601</v>
      </c>
      <c r="B12114">
        <v>0</v>
      </c>
    </row>
    <row r="12115" spans="1:2" x14ac:dyDescent="0.25">
      <c r="A12115" t="s">
        <v>13602</v>
      </c>
      <c r="B12115">
        <v>0</v>
      </c>
    </row>
    <row r="12116" spans="1:2" x14ac:dyDescent="0.25">
      <c r="A12116" t="s">
        <v>13603</v>
      </c>
      <c r="B12116">
        <v>0</v>
      </c>
    </row>
    <row r="12117" spans="1:2" x14ac:dyDescent="0.25">
      <c r="A12117" t="s">
        <v>13604</v>
      </c>
      <c r="B12117">
        <v>0</v>
      </c>
    </row>
    <row r="12118" spans="1:2" x14ac:dyDescent="0.25">
      <c r="A12118" t="s">
        <v>13605</v>
      </c>
      <c r="B12118">
        <v>1</v>
      </c>
    </row>
    <row r="12119" spans="1:2" x14ac:dyDescent="0.25">
      <c r="A12119" t="s">
        <v>13606</v>
      </c>
      <c r="B12119">
        <v>0</v>
      </c>
    </row>
    <row r="12120" spans="1:2" x14ac:dyDescent="0.25">
      <c r="A12120" t="s">
        <v>13607</v>
      </c>
      <c r="B12120">
        <v>0</v>
      </c>
    </row>
    <row r="12121" spans="1:2" x14ac:dyDescent="0.25">
      <c r="A12121" t="s">
        <v>13608</v>
      </c>
      <c r="B12121">
        <v>0</v>
      </c>
    </row>
    <row r="12122" spans="1:2" x14ac:dyDescent="0.25">
      <c r="A12122" t="s">
        <v>13609</v>
      </c>
      <c r="B12122">
        <v>0</v>
      </c>
    </row>
    <row r="12123" spans="1:2" x14ac:dyDescent="0.25">
      <c r="A12123" t="s">
        <v>13610</v>
      </c>
      <c r="B12123">
        <v>0</v>
      </c>
    </row>
    <row r="12124" spans="1:2" x14ac:dyDescent="0.25">
      <c r="A12124" t="s">
        <v>13611</v>
      </c>
      <c r="B12124">
        <v>0</v>
      </c>
    </row>
    <row r="12125" spans="1:2" x14ac:dyDescent="0.25">
      <c r="A12125" t="s">
        <v>13612</v>
      </c>
      <c r="B12125">
        <v>0</v>
      </c>
    </row>
    <row r="12126" spans="1:2" x14ac:dyDescent="0.25">
      <c r="A12126" t="s">
        <v>13613</v>
      </c>
      <c r="B12126">
        <v>0</v>
      </c>
    </row>
    <row r="12127" spans="1:2" x14ac:dyDescent="0.25">
      <c r="A12127" t="s">
        <v>13614</v>
      </c>
      <c r="B12127">
        <v>0</v>
      </c>
    </row>
    <row r="12128" spans="1:2" x14ac:dyDescent="0.25">
      <c r="A12128" t="s">
        <v>13615</v>
      </c>
      <c r="B12128">
        <v>0</v>
      </c>
    </row>
    <row r="12129" spans="1:2" x14ac:dyDescent="0.25">
      <c r="A12129" t="s">
        <v>13616</v>
      </c>
      <c r="B12129">
        <v>0</v>
      </c>
    </row>
    <row r="12130" spans="1:2" x14ac:dyDescent="0.25">
      <c r="A12130" t="s">
        <v>13617</v>
      </c>
      <c r="B12130">
        <v>0</v>
      </c>
    </row>
    <row r="12131" spans="1:2" x14ac:dyDescent="0.25">
      <c r="A12131" t="s">
        <v>13618</v>
      </c>
      <c r="B12131">
        <v>0</v>
      </c>
    </row>
    <row r="12132" spans="1:2" x14ac:dyDescent="0.25">
      <c r="A12132" t="s">
        <v>13619</v>
      </c>
      <c r="B12132">
        <v>0</v>
      </c>
    </row>
    <row r="12133" spans="1:2" x14ac:dyDescent="0.25">
      <c r="A12133" t="s">
        <v>13620</v>
      </c>
      <c r="B12133">
        <v>0</v>
      </c>
    </row>
    <row r="12134" spans="1:2" x14ac:dyDescent="0.25">
      <c r="A12134" t="s">
        <v>13621</v>
      </c>
      <c r="B12134">
        <v>0</v>
      </c>
    </row>
    <row r="12135" spans="1:2" x14ac:dyDescent="0.25">
      <c r="A12135" t="s">
        <v>13622</v>
      </c>
      <c r="B12135">
        <v>0</v>
      </c>
    </row>
    <row r="12136" spans="1:2" x14ac:dyDescent="0.25">
      <c r="A12136" t="s">
        <v>13623</v>
      </c>
      <c r="B12136">
        <v>0</v>
      </c>
    </row>
    <row r="12137" spans="1:2" x14ac:dyDescent="0.25">
      <c r="A12137" t="s">
        <v>13624</v>
      </c>
      <c r="B12137">
        <v>15</v>
      </c>
    </row>
    <row r="12138" spans="1:2" x14ac:dyDescent="0.25">
      <c r="A12138" t="s">
        <v>13625</v>
      </c>
      <c r="B12138">
        <v>12</v>
      </c>
    </row>
    <row r="12139" spans="1:2" x14ac:dyDescent="0.25">
      <c r="A12139" t="s">
        <v>13626</v>
      </c>
      <c r="B12139">
        <v>18</v>
      </c>
    </row>
    <row r="12140" spans="1:2" x14ac:dyDescent="0.25">
      <c r="A12140" t="s">
        <v>13627</v>
      </c>
      <c r="B12140">
        <v>20</v>
      </c>
    </row>
    <row r="12141" spans="1:2" x14ac:dyDescent="0.25">
      <c r="A12141" t="s">
        <v>13628</v>
      </c>
      <c r="B12141">
        <v>2</v>
      </c>
    </row>
    <row r="12142" spans="1:2" x14ac:dyDescent="0.25">
      <c r="A12142" t="s">
        <v>13629</v>
      </c>
      <c r="B12142">
        <v>67</v>
      </c>
    </row>
    <row r="12143" spans="1:2" x14ac:dyDescent="0.25">
      <c r="A12143" t="s">
        <v>13630</v>
      </c>
      <c r="B12143">
        <v>3</v>
      </c>
    </row>
    <row r="12144" spans="1:2" x14ac:dyDescent="0.25">
      <c r="A12144" t="s">
        <v>13631</v>
      </c>
      <c r="B12144">
        <v>0</v>
      </c>
    </row>
    <row r="12145" spans="1:2" x14ac:dyDescent="0.25">
      <c r="A12145" t="s">
        <v>13632</v>
      </c>
      <c r="B12145">
        <v>11</v>
      </c>
    </row>
    <row r="12146" spans="1:2" x14ac:dyDescent="0.25">
      <c r="A12146" t="s">
        <v>13633</v>
      </c>
      <c r="B12146">
        <v>52</v>
      </c>
    </row>
    <row r="12147" spans="1:2" x14ac:dyDescent="0.25">
      <c r="A12147" t="s">
        <v>13634</v>
      </c>
      <c r="B12147">
        <v>43</v>
      </c>
    </row>
    <row r="12148" spans="1:2" x14ac:dyDescent="0.25">
      <c r="A12148" t="s">
        <v>13635</v>
      </c>
      <c r="B12148">
        <v>67</v>
      </c>
    </row>
    <row r="12149" spans="1:2" x14ac:dyDescent="0.25">
      <c r="A12149" t="s">
        <v>13636</v>
      </c>
      <c r="B12149">
        <v>67</v>
      </c>
    </row>
    <row r="12150" spans="1:2" x14ac:dyDescent="0.25">
      <c r="A12150" t="s">
        <v>13637</v>
      </c>
      <c r="B12150">
        <v>1709</v>
      </c>
    </row>
    <row r="12151" spans="1:2" x14ac:dyDescent="0.25">
      <c r="A12151" t="s">
        <v>13638</v>
      </c>
      <c r="B12151">
        <v>1522</v>
      </c>
    </row>
    <row r="12152" spans="1:2" x14ac:dyDescent="0.25">
      <c r="A12152" t="s">
        <v>13639</v>
      </c>
      <c r="B12152">
        <v>254</v>
      </c>
    </row>
    <row r="12153" spans="1:2" x14ac:dyDescent="0.25">
      <c r="A12153" t="s">
        <v>13640</v>
      </c>
      <c r="B12153">
        <v>88</v>
      </c>
    </row>
    <row r="12154" spans="1:2" x14ac:dyDescent="0.25">
      <c r="A12154" t="s">
        <v>13641</v>
      </c>
      <c r="B12154">
        <v>75</v>
      </c>
    </row>
    <row r="12155" spans="1:2" x14ac:dyDescent="0.25">
      <c r="A12155" t="s">
        <v>13642</v>
      </c>
      <c r="B12155">
        <v>1709</v>
      </c>
    </row>
    <row r="12156" spans="1:2" x14ac:dyDescent="0.25">
      <c r="A12156" t="s">
        <v>13643</v>
      </c>
      <c r="B12156">
        <v>60</v>
      </c>
    </row>
    <row r="12157" spans="1:2" x14ac:dyDescent="0.25">
      <c r="A12157" t="s">
        <v>13644</v>
      </c>
      <c r="B12157">
        <v>75</v>
      </c>
    </row>
    <row r="12158" spans="1:2" x14ac:dyDescent="0.25">
      <c r="A12158" t="s">
        <v>13645</v>
      </c>
      <c r="B12158">
        <v>60</v>
      </c>
    </row>
    <row r="12159" spans="1:2" x14ac:dyDescent="0.25">
      <c r="A12159" t="s">
        <v>13646</v>
      </c>
      <c r="B12159">
        <v>5</v>
      </c>
    </row>
    <row r="12160" spans="1:2" x14ac:dyDescent="0.25">
      <c r="A12160" t="s">
        <v>13647</v>
      </c>
      <c r="B12160">
        <v>140</v>
      </c>
    </row>
    <row r="12161" spans="1:2" x14ac:dyDescent="0.25">
      <c r="A12161" t="s">
        <v>13648</v>
      </c>
      <c r="B12161">
        <v>27189</v>
      </c>
    </row>
    <row r="12162" spans="1:2" x14ac:dyDescent="0.25">
      <c r="A12162" t="s">
        <v>13649</v>
      </c>
      <c r="B12162">
        <v>104</v>
      </c>
    </row>
    <row r="12163" spans="1:2" x14ac:dyDescent="0.25">
      <c r="A12163" t="s">
        <v>13650</v>
      </c>
      <c r="B12163">
        <v>13</v>
      </c>
    </row>
    <row r="12164" spans="1:2" x14ac:dyDescent="0.25">
      <c r="A12164" t="s">
        <v>13651</v>
      </c>
      <c r="B12164">
        <v>55</v>
      </c>
    </row>
    <row r="12165" spans="1:2" x14ac:dyDescent="0.25">
      <c r="A12165" t="s">
        <v>13652</v>
      </c>
      <c r="B12165">
        <v>56</v>
      </c>
    </row>
    <row r="12166" spans="1:2" x14ac:dyDescent="0.25">
      <c r="A12166" t="s">
        <v>13653</v>
      </c>
      <c r="B12166">
        <v>36</v>
      </c>
    </row>
    <row r="12167" spans="1:2" x14ac:dyDescent="0.25">
      <c r="A12167" t="s">
        <v>13654</v>
      </c>
      <c r="B12167">
        <v>56</v>
      </c>
    </row>
    <row r="12168" spans="1:2" x14ac:dyDescent="0.25">
      <c r="A12168" t="s">
        <v>13655</v>
      </c>
      <c r="B12168">
        <v>259</v>
      </c>
    </row>
    <row r="12169" spans="1:2" x14ac:dyDescent="0.25">
      <c r="A12169" t="s">
        <v>13656</v>
      </c>
      <c r="B12169">
        <v>36</v>
      </c>
    </row>
    <row r="12170" spans="1:2" x14ac:dyDescent="0.25">
      <c r="A12170" t="s">
        <v>13657</v>
      </c>
      <c r="B12170">
        <v>2410</v>
      </c>
    </row>
    <row r="12171" spans="1:2" x14ac:dyDescent="0.25">
      <c r="A12171" t="s">
        <v>13658</v>
      </c>
      <c r="B12171">
        <v>2170</v>
      </c>
    </row>
    <row r="12172" spans="1:2" x14ac:dyDescent="0.25">
      <c r="A12172" t="s">
        <v>13659</v>
      </c>
      <c r="B12172">
        <v>24</v>
      </c>
    </row>
    <row r="12173" spans="1:2" x14ac:dyDescent="0.25">
      <c r="A12173" t="s">
        <v>13660</v>
      </c>
      <c r="B12173">
        <v>6</v>
      </c>
    </row>
    <row r="12174" spans="1:2" x14ac:dyDescent="0.25">
      <c r="A12174" t="s">
        <v>13661</v>
      </c>
      <c r="B12174">
        <v>25</v>
      </c>
    </row>
    <row r="12175" spans="1:2" x14ac:dyDescent="0.25">
      <c r="A12175" t="s">
        <v>13662</v>
      </c>
      <c r="B12175">
        <v>169</v>
      </c>
    </row>
    <row r="12176" spans="1:2" x14ac:dyDescent="0.25">
      <c r="A12176" t="s">
        <v>13663</v>
      </c>
      <c r="B12176">
        <v>67</v>
      </c>
    </row>
    <row r="12177" spans="1:2" x14ac:dyDescent="0.25">
      <c r="A12177" t="s">
        <v>13664</v>
      </c>
      <c r="B12177">
        <v>11</v>
      </c>
    </row>
    <row r="12178" spans="1:2" x14ac:dyDescent="0.25">
      <c r="A12178" t="s">
        <v>13665</v>
      </c>
      <c r="B12178">
        <v>26</v>
      </c>
    </row>
    <row r="12179" spans="1:2" x14ac:dyDescent="0.25">
      <c r="A12179" t="s">
        <v>13666</v>
      </c>
      <c r="B12179">
        <v>26</v>
      </c>
    </row>
    <row r="12180" spans="1:2" x14ac:dyDescent="0.25">
      <c r="A12180" t="s">
        <v>13667</v>
      </c>
      <c r="B12180">
        <v>26</v>
      </c>
    </row>
    <row r="12181" spans="1:2" x14ac:dyDescent="0.25">
      <c r="A12181" t="s">
        <v>13668</v>
      </c>
      <c r="B12181">
        <v>8</v>
      </c>
    </row>
    <row r="12182" spans="1:2" x14ac:dyDescent="0.25">
      <c r="A12182" t="s">
        <v>13669</v>
      </c>
      <c r="B12182">
        <v>2339</v>
      </c>
    </row>
    <row r="12183" spans="1:2" x14ac:dyDescent="0.25">
      <c r="A12183" t="s">
        <v>13670</v>
      </c>
      <c r="B12183">
        <v>56</v>
      </c>
    </row>
    <row r="12184" spans="1:2" x14ac:dyDescent="0.25">
      <c r="A12184" t="s">
        <v>13671</v>
      </c>
      <c r="B12184">
        <v>0</v>
      </c>
    </row>
    <row r="12185" spans="1:2" x14ac:dyDescent="0.25">
      <c r="A12185" t="s">
        <v>13672</v>
      </c>
      <c r="B12185">
        <v>143</v>
      </c>
    </row>
    <row r="12186" spans="1:2" x14ac:dyDescent="0.25">
      <c r="A12186" t="s">
        <v>13673</v>
      </c>
      <c r="B12186">
        <v>1</v>
      </c>
    </row>
    <row r="12187" spans="1:2" x14ac:dyDescent="0.25">
      <c r="A12187" t="s">
        <v>13674</v>
      </c>
      <c r="B12187">
        <v>0</v>
      </c>
    </row>
    <row r="12188" spans="1:2" x14ac:dyDescent="0.25">
      <c r="A12188" t="s">
        <v>13675</v>
      </c>
      <c r="B12188">
        <v>4</v>
      </c>
    </row>
    <row r="12189" spans="1:2" x14ac:dyDescent="0.25">
      <c r="A12189" t="s">
        <v>13676</v>
      </c>
      <c r="B12189">
        <v>204</v>
      </c>
    </row>
    <row r="12190" spans="1:2" x14ac:dyDescent="0.25">
      <c r="A12190" t="s">
        <v>13677</v>
      </c>
      <c r="B12190">
        <v>19</v>
      </c>
    </row>
    <row r="12191" spans="1:2" x14ac:dyDescent="0.25">
      <c r="A12191" t="s">
        <v>13678</v>
      </c>
      <c r="B12191">
        <v>7</v>
      </c>
    </row>
    <row r="12192" spans="1:2" x14ac:dyDescent="0.25">
      <c r="A12192" t="s">
        <v>13679</v>
      </c>
      <c r="B12192">
        <v>30</v>
      </c>
    </row>
    <row r="12193" spans="1:2" x14ac:dyDescent="0.25">
      <c r="A12193" t="s">
        <v>13680</v>
      </c>
      <c r="B12193">
        <v>11</v>
      </c>
    </row>
    <row r="12194" spans="1:2" x14ac:dyDescent="0.25">
      <c r="A12194" t="s">
        <v>13681</v>
      </c>
      <c r="B12194">
        <v>14</v>
      </c>
    </row>
    <row r="12195" spans="1:2" x14ac:dyDescent="0.25">
      <c r="A12195" t="s">
        <v>13682</v>
      </c>
      <c r="B12195">
        <v>31</v>
      </c>
    </row>
    <row r="12196" spans="1:2" x14ac:dyDescent="0.25">
      <c r="A12196" t="s">
        <v>13683</v>
      </c>
      <c r="B12196">
        <v>27</v>
      </c>
    </row>
    <row r="12197" spans="1:2" x14ac:dyDescent="0.25">
      <c r="A12197" t="s">
        <v>13684</v>
      </c>
      <c r="B12197">
        <v>26</v>
      </c>
    </row>
    <row r="12198" spans="1:2" x14ac:dyDescent="0.25">
      <c r="A12198" t="s">
        <v>13685</v>
      </c>
      <c r="B12198">
        <v>26</v>
      </c>
    </row>
    <row r="12199" spans="1:2" x14ac:dyDescent="0.25">
      <c r="A12199" t="s">
        <v>13686</v>
      </c>
      <c r="B12199">
        <v>0</v>
      </c>
    </row>
    <row r="12200" spans="1:2" x14ac:dyDescent="0.25">
      <c r="A12200" t="s">
        <v>13687</v>
      </c>
      <c r="B12200">
        <v>12</v>
      </c>
    </row>
    <row r="12201" spans="1:2" x14ac:dyDescent="0.25">
      <c r="A12201" t="s">
        <v>13688</v>
      </c>
      <c r="B12201">
        <v>0</v>
      </c>
    </row>
    <row r="12202" spans="1:2" x14ac:dyDescent="0.25">
      <c r="A12202" t="s">
        <v>13689</v>
      </c>
      <c r="B12202">
        <v>0</v>
      </c>
    </row>
    <row r="12203" spans="1:2" x14ac:dyDescent="0.25">
      <c r="A12203" t="s">
        <v>13690</v>
      </c>
      <c r="B12203">
        <v>5</v>
      </c>
    </row>
    <row r="12204" spans="1:2" x14ac:dyDescent="0.25">
      <c r="A12204" t="s">
        <v>13691</v>
      </c>
      <c r="B12204">
        <v>2</v>
      </c>
    </row>
    <row r="12205" spans="1:2" x14ac:dyDescent="0.25">
      <c r="A12205" t="s">
        <v>13692</v>
      </c>
      <c r="B12205">
        <v>0</v>
      </c>
    </row>
    <row r="12206" spans="1:2" x14ac:dyDescent="0.25">
      <c r="A12206" t="s">
        <v>13693</v>
      </c>
      <c r="B12206">
        <v>0</v>
      </c>
    </row>
    <row r="12207" spans="1:2" x14ac:dyDescent="0.25">
      <c r="A12207" t="s">
        <v>13694</v>
      </c>
      <c r="B12207">
        <v>0</v>
      </c>
    </row>
    <row r="12208" spans="1:2" x14ac:dyDescent="0.25">
      <c r="A12208" t="s">
        <v>13695</v>
      </c>
      <c r="B12208">
        <v>1</v>
      </c>
    </row>
    <row r="12209" spans="1:2" x14ac:dyDescent="0.25">
      <c r="A12209" t="s">
        <v>13696</v>
      </c>
      <c r="B12209">
        <v>5</v>
      </c>
    </row>
    <row r="12210" spans="1:2" x14ac:dyDescent="0.25">
      <c r="A12210" t="s">
        <v>13697</v>
      </c>
      <c r="B12210">
        <v>0</v>
      </c>
    </row>
    <row r="12211" spans="1:2" x14ac:dyDescent="0.25">
      <c r="A12211" t="s">
        <v>13698</v>
      </c>
      <c r="B12211">
        <v>0</v>
      </c>
    </row>
    <row r="12212" spans="1:2" x14ac:dyDescent="0.25">
      <c r="A12212" t="s">
        <v>13699</v>
      </c>
      <c r="B12212">
        <v>0</v>
      </c>
    </row>
    <row r="12213" spans="1:2" x14ac:dyDescent="0.25">
      <c r="A12213" t="s">
        <v>13700</v>
      </c>
      <c r="B12213">
        <v>0</v>
      </c>
    </row>
    <row r="12214" spans="1:2" x14ac:dyDescent="0.25">
      <c r="A12214" t="s">
        <v>13701</v>
      </c>
      <c r="B12214">
        <v>0</v>
      </c>
    </row>
    <row r="12215" spans="1:2" x14ac:dyDescent="0.25">
      <c r="A12215" t="s">
        <v>13702</v>
      </c>
      <c r="B12215">
        <v>1</v>
      </c>
    </row>
    <row r="12216" spans="1:2" x14ac:dyDescent="0.25">
      <c r="A12216" t="s">
        <v>13703</v>
      </c>
      <c r="B12216">
        <v>0</v>
      </c>
    </row>
    <row r="12217" spans="1:2" x14ac:dyDescent="0.25">
      <c r="A12217" t="s">
        <v>13704</v>
      </c>
      <c r="B12217">
        <v>26</v>
      </c>
    </row>
    <row r="12218" spans="1:2" x14ac:dyDescent="0.25">
      <c r="A12218" t="s">
        <v>13705</v>
      </c>
      <c r="B12218">
        <v>86</v>
      </c>
    </row>
    <row r="12219" spans="1:2" x14ac:dyDescent="0.25">
      <c r="A12219" t="s">
        <v>13706</v>
      </c>
      <c r="B12219">
        <v>13</v>
      </c>
    </row>
    <row r="12220" spans="1:2" x14ac:dyDescent="0.25">
      <c r="A12220" t="s">
        <v>13707</v>
      </c>
      <c r="B12220">
        <v>69</v>
      </c>
    </row>
    <row r="12221" spans="1:2" x14ac:dyDescent="0.25">
      <c r="A12221" t="s">
        <v>13708</v>
      </c>
      <c r="B12221">
        <v>4</v>
      </c>
    </row>
    <row r="12222" spans="1:2" x14ac:dyDescent="0.25">
      <c r="A12222" t="s">
        <v>13709</v>
      </c>
      <c r="B12222">
        <v>86</v>
      </c>
    </row>
    <row r="12223" spans="1:2" x14ac:dyDescent="0.25">
      <c r="A12223" t="s">
        <v>13710</v>
      </c>
      <c r="B12223">
        <v>73</v>
      </c>
    </row>
    <row r="12224" spans="1:2" x14ac:dyDescent="0.25">
      <c r="A12224" t="s">
        <v>13711</v>
      </c>
      <c r="B12224">
        <v>0</v>
      </c>
    </row>
    <row r="12225" spans="1:2" x14ac:dyDescent="0.25">
      <c r="A12225" t="s">
        <v>13712</v>
      </c>
      <c r="B12225">
        <v>38</v>
      </c>
    </row>
    <row r="12226" spans="1:2" x14ac:dyDescent="0.25">
      <c r="A12226" t="s">
        <v>13713</v>
      </c>
      <c r="B12226">
        <v>49</v>
      </c>
    </row>
    <row r="12227" spans="1:2" x14ac:dyDescent="0.25">
      <c r="A12227" t="s">
        <v>13714</v>
      </c>
      <c r="B12227">
        <v>24</v>
      </c>
    </row>
    <row r="12228" spans="1:2" x14ac:dyDescent="0.25">
      <c r="A12228" t="s">
        <v>13715</v>
      </c>
      <c r="B12228">
        <v>49</v>
      </c>
    </row>
    <row r="12229" spans="1:2" x14ac:dyDescent="0.25">
      <c r="A12229" t="s">
        <v>13716</v>
      </c>
      <c r="B12229">
        <v>49</v>
      </c>
    </row>
    <row r="12230" spans="1:2" x14ac:dyDescent="0.25">
      <c r="A12230" t="s">
        <v>13717</v>
      </c>
      <c r="B12230">
        <v>49</v>
      </c>
    </row>
    <row r="12231" spans="1:2" x14ac:dyDescent="0.25">
      <c r="A12231" t="s">
        <v>13718</v>
      </c>
      <c r="B12231">
        <v>8334</v>
      </c>
    </row>
    <row r="12232" spans="1:2" x14ac:dyDescent="0.25">
      <c r="A12232" t="s">
        <v>13719</v>
      </c>
      <c r="B12232">
        <v>2679</v>
      </c>
    </row>
    <row r="12233" spans="1:2" x14ac:dyDescent="0.25">
      <c r="A12233" t="s">
        <v>13720</v>
      </c>
      <c r="B12233">
        <v>8295</v>
      </c>
    </row>
    <row r="12234" spans="1:2" x14ac:dyDescent="0.25">
      <c r="A12234" t="s">
        <v>13721</v>
      </c>
      <c r="B12234">
        <v>8</v>
      </c>
    </row>
    <row r="12235" spans="1:2" x14ac:dyDescent="0.25">
      <c r="A12235" t="s">
        <v>13722</v>
      </c>
      <c r="B12235">
        <v>393</v>
      </c>
    </row>
    <row r="12236" spans="1:2" x14ac:dyDescent="0.25">
      <c r="A12236" t="s">
        <v>13723</v>
      </c>
      <c r="B12236">
        <v>87</v>
      </c>
    </row>
    <row r="12237" spans="1:2" x14ac:dyDescent="0.25">
      <c r="A12237" t="s">
        <v>13724</v>
      </c>
      <c r="B12237">
        <v>184</v>
      </c>
    </row>
    <row r="12238" spans="1:2" x14ac:dyDescent="0.25">
      <c r="A12238" t="s">
        <v>13725</v>
      </c>
      <c r="B12238">
        <v>1353</v>
      </c>
    </row>
    <row r="12239" spans="1:2" x14ac:dyDescent="0.25">
      <c r="A12239" t="s">
        <v>13726</v>
      </c>
      <c r="B12239">
        <v>1584</v>
      </c>
    </row>
    <row r="12240" spans="1:2" x14ac:dyDescent="0.25">
      <c r="A12240" t="s">
        <v>13727</v>
      </c>
      <c r="B12240">
        <v>81</v>
      </c>
    </row>
    <row r="12241" spans="1:2" x14ac:dyDescent="0.25">
      <c r="A12241" t="s">
        <v>13728</v>
      </c>
      <c r="B12241">
        <v>3133</v>
      </c>
    </row>
    <row r="12242" spans="1:2" x14ac:dyDescent="0.25">
      <c r="A12242" t="s">
        <v>13729</v>
      </c>
      <c r="B12242">
        <v>264</v>
      </c>
    </row>
    <row r="12243" spans="1:2" x14ac:dyDescent="0.25">
      <c r="A12243" t="s">
        <v>13730</v>
      </c>
      <c r="B12243">
        <v>187</v>
      </c>
    </row>
    <row r="12244" spans="1:2" x14ac:dyDescent="0.25">
      <c r="A12244" t="s">
        <v>13731</v>
      </c>
      <c r="B12244">
        <v>215</v>
      </c>
    </row>
    <row r="12245" spans="1:2" x14ac:dyDescent="0.25">
      <c r="A12245" t="s">
        <v>13732</v>
      </c>
      <c r="B12245">
        <v>3</v>
      </c>
    </row>
    <row r="12246" spans="1:2" x14ac:dyDescent="0.25">
      <c r="A12246" t="s">
        <v>13733</v>
      </c>
      <c r="B12246">
        <v>44</v>
      </c>
    </row>
    <row r="12247" spans="1:2" x14ac:dyDescent="0.25">
      <c r="A12247" t="s">
        <v>13734</v>
      </c>
      <c r="B12247">
        <v>2</v>
      </c>
    </row>
    <row r="12248" spans="1:2" x14ac:dyDescent="0.25">
      <c r="A12248" t="s">
        <v>13735</v>
      </c>
      <c r="B12248">
        <v>28</v>
      </c>
    </row>
    <row r="12249" spans="1:2" x14ac:dyDescent="0.25">
      <c r="A12249" t="s">
        <v>13736</v>
      </c>
      <c r="B12249">
        <v>3</v>
      </c>
    </row>
    <row r="12250" spans="1:2" x14ac:dyDescent="0.25">
      <c r="A12250" t="s">
        <v>13737</v>
      </c>
      <c r="B12250">
        <v>324</v>
      </c>
    </row>
    <row r="12251" spans="1:2" x14ac:dyDescent="0.25">
      <c r="A12251" t="s">
        <v>13738</v>
      </c>
      <c r="B12251">
        <v>441</v>
      </c>
    </row>
    <row r="12252" spans="1:2" x14ac:dyDescent="0.25">
      <c r="A12252" t="s">
        <v>13739</v>
      </c>
      <c r="B12252">
        <v>8334</v>
      </c>
    </row>
    <row r="12253" spans="1:2" x14ac:dyDescent="0.25">
      <c r="A12253" t="s">
        <v>13740</v>
      </c>
      <c r="B12253">
        <v>69</v>
      </c>
    </row>
    <row r="12254" spans="1:2" x14ac:dyDescent="0.25">
      <c r="A12254" t="s">
        <v>13741</v>
      </c>
      <c r="B12254">
        <v>33</v>
      </c>
    </row>
    <row r="12255" spans="1:2" x14ac:dyDescent="0.25">
      <c r="A12255" t="s">
        <v>13742</v>
      </c>
      <c r="B12255">
        <v>3114</v>
      </c>
    </row>
    <row r="12256" spans="1:2" x14ac:dyDescent="0.25">
      <c r="A12256" t="s">
        <v>13743</v>
      </c>
      <c r="B12256">
        <v>679</v>
      </c>
    </row>
    <row r="12257" spans="1:2" x14ac:dyDescent="0.25">
      <c r="A12257" t="s">
        <v>13744</v>
      </c>
      <c r="B12257">
        <v>1229</v>
      </c>
    </row>
    <row r="12258" spans="1:2" x14ac:dyDescent="0.25">
      <c r="A12258" t="s">
        <v>13745</v>
      </c>
      <c r="B12258">
        <v>1206</v>
      </c>
    </row>
    <row r="12259" spans="1:2" x14ac:dyDescent="0.25">
      <c r="A12259" t="s">
        <v>13746</v>
      </c>
      <c r="B12259">
        <v>3114</v>
      </c>
    </row>
    <row r="12260" spans="1:2" x14ac:dyDescent="0.25">
      <c r="A12260" t="s">
        <v>13747</v>
      </c>
      <c r="B12260">
        <v>3013</v>
      </c>
    </row>
    <row r="12261" spans="1:2" x14ac:dyDescent="0.25">
      <c r="A12261" t="s">
        <v>13748</v>
      </c>
      <c r="B12261">
        <v>2266</v>
      </c>
    </row>
    <row r="12262" spans="1:2" x14ac:dyDescent="0.25">
      <c r="A12262" t="s">
        <v>13749</v>
      </c>
      <c r="B12262">
        <v>2272</v>
      </c>
    </row>
    <row r="12263" spans="1:2" x14ac:dyDescent="0.25">
      <c r="A12263" t="s">
        <v>13750</v>
      </c>
      <c r="B12263">
        <v>0</v>
      </c>
    </row>
    <row r="12264" spans="1:2" x14ac:dyDescent="0.25">
      <c r="A12264" t="s">
        <v>13751</v>
      </c>
      <c r="B12264">
        <v>2858</v>
      </c>
    </row>
    <row r="12265" spans="1:2" x14ac:dyDescent="0.25">
      <c r="A12265" t="s">
        <v>13752</v>
      </c>
      <c r="B12265">
        <v>3</v>
      </c>
    </row>
    <row r="12266" spans="1:2" x14ac:dyDescent="0.25">
      <c r="A12266" t="s">
        <v>13753</v>
      </c>
      <c r="B12266">
        <v>77</v>
      </c>
    </row>
    <row r="12267" spans="1:2" x14ac:dyDescent="0.25">
      <c r="A12267" t="s">
        <v>13754</v>
      </c>
      <c r="B12267">
        <v>41</v>
      </c>
    </row>
    <row r="12268" spans="1:2" x14ac:dyDescent="0.25">
      <c r="A12268" t="s">
        <v>13755</v>
      </c>
      <c r="B12268">
        <v>2392</v>
      </c>
    </row>
    <row r="12269" spans="1:2" x14ac:dyDescent="0.25">
      <c r="A12269" t="s">
        <v>13756</v>
      </c>
      <c r="B12269">
        <v>35</v>
      </c>
    </row>
    <row r="12270" spans="1:2" x14ac:dyDescent="0.25">
      <c r="A12270" t="s">
        <v>13757</v>
      </c>
      <c r="B12270">
        <v>8</v>
      </c>
    </row>
    <row r="12271" spans="1:2" x14ac:dyDescent="0.25">
      <c r="A12271" t="s">
        <v>13758</v>
      </c>
      <c r="B12271">
        <v>16</v>
      </c>
    </row>
    <row r="12272" spans="1:2" x14ac:dyDescent="0.25">
      <c r="A12272" t="s">
        <v>13759</v>
      </c>
      <c r="B12272">
        <v>11</v>
      </c>
    </row>
    <row r="12273" spans="1:2" x14ac:dyDescent="0.25">
      <c r="A12273" t="s">
        <v>13760</v>
      </c>
      <c r="B12273">
        <v>35</v>
      </c>
    </row>
    <row r="12274" spans="1:2" x14ac:dyDescent="0.25">
      <c r="A12274" t="s">
        <v>13761</v>
      </c>
      <c r="B12274">
        <v>1202</v>
      </c>
    </row>
    <row r="12275" spans="1:2" x14ac:dyDescent="0.25">
      <c r="A12275" t="s">
        <v>13762</v>
      </c>
      <c r="B12275">
        <v>115</v>
      </c>
    </row>
    <row r="12276" spans="1:2" x14ac:dyDescent="0.25">
      <c r="A12276" t="s">
        <v>13763</v>
      </c>
      <c r="B12276">
        <v>0</v>
      </c>
    </row>
    <row r="12277" spans="1:2" x14ac:dyDescent="0.25">
      <c r="A12277" t="s">
        <v>13764</v>
      </c>
      <c r="B12277">
        <v>3396</v>
      </c>
    </row>
    <row r="12278" spans="1:2" x14ac:dyDescent="0.25">
      <c r="A12278" t="s">
        <v>13765</v>
      </c>
      <c r="B12278">
        <v>659</v>
      </c>
    </row>
    <row r="12279" spans="1:2" x14ac:dyDescent="0.25">
      <c r="A12279" t="s">
        <v>13766</v>
      </c>
      <c r="B12279">
        <v>1098</v>
      </c>
    </row>
    <row r="12280" spans="1:2" x14ac:dyDescent="0.25">
      <c r="A12280" t="s">
        <v>13767</v>
      </c>
      <c r="B12280">
        <v>1292</v>
      </c>
    </row>
    <row r="12281" spans="1:2" x14ac:dyDescent="0.25">
      <c r="A12281" t="s">
        <v>13768</v>
      </c>
      <c r="B12281">
        <v>83</v>
      </c>
    </row>
    <row r="12282" spans="1:2" x14ac:dyDescent="0.25">
      <c r="A12282" t="s">
        <v>13769</v>
      </c>
      <c r="B12282">
        <v>659</v>
      </c>
    </row>
    <row r="12283" spans="1:2" x14ac:dyDescent="0.25">
      <c r="A12283" t="s">
        <v>13770</v>
      </c>
      <c r="B12283">
        <v>1125</v>
      </c>
    </row>
    <row r="12284" spans="1:2" x14ac:dyDescent="0.25">
      <c r="A12284" t="s">
        <v>13771</v>
      </c>
      <c r="B12284">
        <v>1466</v>
      </c>
    </row>
    <row r="12285" spans="1:2" x14ac:dyDescent="0.25">
      <c r="A12285" t="s">
        <v>13772</v>
      </c>
      <c r="B12285">
        <v>83</v>
      </c>
    </row>
    <row r="12286" spans="1:2" x14ac:dyDescent="0.25">
      <c r="A12286" t="s">
        <v>13773</v>
      </c>
      <c r="B12286">
        <v>63</v>
      </c>
    </row>
    <row r="12287" spans="1:2" x14ac:dyDescent="0.25">
      <c r="A12287" t="s">
        <v>13774</v>
      </c>
      <c r="B12287">
        <v>63</v>
      </c>
    </row>
    <row r="12288" spans="1:2" x14ac:dyDescent="0.25">
      <c r="A12288" t="s">
        <v>13775</v>
      </c>
      <c r="B12288">
        <v>3195</v>
      </c>
    </row>
    <row r="12289" spans="1:2" x14ac:dyDescent="0.25">
      <c r="A12289" t="s">
        <v>13776</v>
      </c>
      <c r="B12289">
        <v>659</v>
      </c>
    </row>
    <row r="12290" spans="1:2" x14ac:dyDescent="0.25">
      <c r="A12290" t="s">
        <v>13777</v>
      </c>
      <c r="B12290">
        <v>1125</v>
      </c>
    </row>
    <row r="12291" spans="1:2" x14ac:dyDescent="0.25">
      <c r="A12291" t="s">
        <v>13778</v>
      </c>
      <c r="B12291">
        <v>1444</v>
      </c>
    </row>
    <row r="12292" spans="1:2" x14ac:dyDescent="0.25">
      <c r="A12292" t="s">
        <v>13779</v>
      </c>
      <c r="B12292">
        <v>83</v>
      </c>
    </row>
    <row r="12293" spans="1:2" x14ac:dyDescent="0.25">
      <c r="A12293" t="s">
        <v>13780</v>
      </c>
      <c r="B12293">
        <v>63</v>
      </c>
    </row>
    <row r="12294" spans="1:2" x14ac:dyDescent="0.25">
      <c r="A12294" t="s">
        <v>13781</v>
      </c>
      <c r="B12294">
        <v>3374</v>
      </c>
    </row>
    <row r="12295" spans="1:2" x14ac:dyDescent="0.25">
      <c r="A12295" t="s">
        <v>13782</v>
      </c>
      <c r="B12295">
        <v>-999</v>
      </c>
    </row>
    <row r="12296" spans="1:2" x14ac:dyDescent="0.25">
      <c r="A12296" t="s">
        <v>13783</v>
      </c>
      <c r="B12296">
        <v>2154</v>
      </c>
    </row>
    <row r="12297" spans="1:2" x14ac:dyDescent="0.25">
      <c r="A12297" t="s">
        <v>13784</v>
      </c>
      <c r="B12297">
        <v>1557</v>
      </c>
    </row>
    <row r="12298" spans="1:2" x14ac:dyDescent="0.25">
      <c r="A12298" t="s">
        <v>13785</v>
      </c>
      <c r="B12298">
        <v>406</v>
      </c>
    </row>
    <row r="12299" spans="1:2" x14ac:dyDescent="0.25">
      <c r="A12299" t="s">
        <v>13786</v>
      </c>
      <c r="B12299">
        <v>14</v>
      </c>
    </row>
    <row r="12300" spans="1:2" x14ac:dyDescent="0.25">
      <c r="A12300" t="s">
        <v>13787</v>
      </c>
      <c r="B12300">
        <v>17</v>
      </c>
    </row>
    <row r="12301" spans="1:2" x14ac:dyDescent="0.25">
      <c r="A12301" t="s">
        <v>13788</v>
      </c>
      <c r="B12301">
        <v>26</v>
      </c>
    </row>
    <row r="12302" spans="1:2" x14ac:dyDescent="0.25">
      <c r="A12302" t="s">
        <v>13789</v>
      </c>
      <c r="B12302">
        <v>34</v>
      </c>
    </row>
    <row r="12303" spans="1:2" x14ac:dyDescent="0.25">
      <c r="A12303" t="s">
        <v>13790</v>
      </c>
      <c r="B12303">
        <v>1</v>
      </c>
    </row>
    <row r="12304" spans="1:2" x14ac:dyDescent="0.25">
      <c r="A12304" t="s">
        <v>13791</v>
      </c>
      <c r="B12304">
        <v>92</v>
      </c>
    </row>
    <row r="12305" spans="1:2" x14ac:dyDescent="0.25">
      <c r="A12305" t="s">
        <v>13792</v>
      </c>
      <c r="B12305">
        <v>6</v>
      </c>
    </row>
    <row r="12306" spans="1:2" x14ac:dyDescent="0.25">
      <c r="A12306" t="s">
        <v>13793</v>
      </c>
      <c r="B12306">
        <v>27</v>
      </c>
    </row>
    <row r="12307" spans="1:2" x14ac:dyDescent="0.25">
      <c r="A12307" t="s">
        <v>13794</v>
      </c>
      <c r="B12307">
        <v>25</v>
      </c>
    </row>
    <row r="12308" spans="1:2" x14ac:dyDescent="0.25">
      <c r="A12308" t="s">
        <v>13795</v>
      </c>
      <c r="B12308">
        <v>34</v>
      </c>
    </row>
    <row r="12309" spans="1:2" x14ac:dyDescent="0.25">
      <c r="A12309" t="s">
        <v>13796</v>
      </c>
      <c r="B12309">
        <v>9</v>
      </c>
    </row>
    <row r="12310" spans="1:2" x14ac:dyDescent="0.25">
      <c r="A12310" t="s">
        <v>13797</v>
      </c>
      <c r="B12310">
        <v>101</v>
      </c>
    </row>
    <row r="12311" spans="1:2" x14ac:dyDescent="0.25">
      <c r="A12311" t="s">
        <v>13798</v>
      </c>
      <c r="B12311">
        <v>0</v>
      </c>
    </row>
    <row r="12312" spans="1:2" x14ac:dyDescent="0.25">
      <c r="A12312" t="s">
        <v>13799</v>
      </c>
      <c r="B12312">
        <v>1</v>
      </c>
    </row>
    <row r="12313" spans="1:2" x14ac:dyDescent="0.25">
      <c r="A12313" t="s">
        <v>13800</v>
      </c>
      <c r="B12313">
        <v>6</v>
      </c>
    </row>
    <row r="12314" spans="1:2" x14ac:dyDescent="0.25">
      <c r="A12314" t="s">
        <v>13801</v>
      </c>
      <c r="B12314">
        <v>12</v>
      </c>
    </row>
    <row r="12315" spans="1:2" x14ac:dyDescent="0.25">
      <c r="A12315" t="s">
        <v>13802</v>
      </c>
      <c r="B12315">
        <v>0</v>
      </c>
    </row>
    <row r="12316" spans="1:2" x14ac:dyDescent="0.25">
      <c r="A12316" t="s">
        <v>13803</v>
      </c>
      <c r="B12316">
        <v>19</v>
      </c>
    </row>
    <row r="12317" spans="1:2" x14ac:dyDescent="0.25">
      <c r="A12317" t="s">
        <v>13804</v>
      </c>
      <c r="B12317">
        <v>11</v>
      </c>
    </row>
    <row r="12318" spans="1:2" x14ac:dyDescent="0.25">
      <c r="A12318" t="s">
        <v>13805</v>
      </c>
      <c r="B12318">
        <v>29</v>
      </c>
    </row>
    <row r="12319" spans="1:2" x14ac:dyDescent="0.25">
      <c r="A12319" t="s">
        <v>13806</v>
      </c>
      <c r="B12319">
        <v>34</v>
      </c>
    </row>
    <row r="12320" spans="1:2" x14ac:dyDescent="0.25">
      <c r="A12320" t="s">
        <v>13807</v>
      </c>
      <c r="B12320">
        <v>33</v>
      </c>
    </row>
    <row r="12321" spans="1:2" x14ac:dyDescent="0.25">
      <c r="A12321" t="s">
        <v>13808</v>
      </c>
      <c r="B12321">
        <v>4</v>
      </c>
    </row>
    <row r="12322" spans="1:2" x14ac:dyDescent="0.25">
      <c r="A12322" t="s">
        <v>13809</v>
      </c>
      <c r="B12322">
        <v>111</v>
      </c>
    </row>
    <row r="12323" spans="1:2" x14ac:dyDescent="0.25">
      <c r="A12323" t="s">
        <v>13810</v>
      </c>
      <c r="B12323">
        <v>0</v>
      </c>
    </row>
    <row r="12324" spans="1:2" x14ac:dyDescent="0.25">
      <c r="A12324" t="s">
        <v>13811</v>
      </c>
      <c r="B12324">
        <v>0</v>
      </c>
    </row>
    <row r="12325" spans="1:2" x14ac:dyDescent="0.25">
      <c r="A12325" t="s">
        <v>13812</v>
      </c>
      <c r="B12325">
        <v>0</v>
      </c>
    </row>
    <row r="12326" spans="1:2" x14ac:dyDescent="0.25">
      <c r="A12326" t="s">
        <v>13813</v>
      </c>
      <c r="B12326">
        <v>0</v>
      </c>
    </row>
    <row r="12327" spans="1:2" x14ac:dyDescent="0.25">
      <c r="A12327" t="s">
        <v>13814</v>
      </c>
      <c r="B12327">
        <v>0</v>
      </c>
    </row>
    <row r="12328" spans="1:2" x14ac:dyDescent="0.25">
      <c r="A12328" t="s">
        <v>13815</v>
      </c>
      <c r="B12328">
        <v>0</v>
      </c>
    </row>
    <row r="12329" spans="1:2" x14ac:dyDescent="0.25">
      <c r="A12329" t="s">
        <v>13816</v>
      </c>
      <c r="B12329">
        <v>9</v>
      </c>
    </row>
    <row r="12330" spans="1:2" x14ac:dyDescent="0.25">
      <c r="A12330" t="s">
        <v>13817</v>
      </c>
      <c r="B12330">
        <v>9</v>
      </c>
    </row>
    <row r="12331" spans="1:2" x14ac:dyDescent="0.25">
      <c r="A12331" t="s">
        <v>13818</v>
      </c>
      <c r="B12331">
        <v>8</v>
      </c>
    </row>
    <row r="12332" spans="1:2" x14ac:dyDescent="0.25">
      <c r="A12332" t="s">
        <v>13819</v>
      </c>
      <c r="B12332">
        <v>13</v>
      </c>
    </row>
    <row r="12333" spans="1:2" x14ac:dyDescent="0.25">
      <c r="A12333" t="s">
        <v>13820</v>
      </c>
      <c r="B12333">
        <v>2</v>
      </c>
    </row>
    <row r="12334" spans="1:2" x14ac:dyDescent="0.25">
      <c r="A12334" t="s">
        <v>13821</v>
      </c>
      <c r="B12334">
        <v>41</v>
      </c>
    </row>
    <row r="12335" spans="1:2" x14ac:dyDescent="0.25">
      <c r="A12335" t="s">
        <v>13822</v>
      </c>
      <c r="B12335">
        <v>1</v>
      </c>
    </row>
    <row r="12336" spans="1:2" x14ac:dyDescent="0.25">
      <c r="A12336" t="s">
        <v>13823</v>
      </c>
      <c r="B12336">
        <v>1</v>
      </c>
    </row>
    <row r="12337" spans="1:2" x14ac:dyDescent="0.25">
      <c r="A12337" t="s">
        <v>13824</v>
      </c>
      <c r="B12337">
        <v>0</v>
      </c>
    </row>
    <row r="12338" spans="1:2" x14ac:dyDescent="0.25">
      <c r="A12338" t="s">
        <v>13825</v>
      </c>
      <c r="B12338">
        <v>2</v>
      </c>
    </row>
    <row r="12339" spans="1:2" x14ac:dyDescent="0.25">
      <c r="A12339" t="s">
        <v>13826</v>
      </c>
      <c r="B12339">
        <v>1</v>
      </c>
    </row>
    <row r="12340" spans="1:2" x14ac:dyDescent="0.25">
      <c r="A12340" t="s">
        <v>13827</v>
      </c>
      <c r="B12340">
        <v>5</v>
      </c>
    </row>
    <row r="12341" spans="1:2" x14ac:dyDescent="0.25">
      <c r="A12341" t="s">
        <v>13828</v>
      </c>
      <c r="B12341">
        <v>0</v>
      </c>
    </row>
    <row r="12342" spans="1:2" x14ac:dyDescent="0.25">
      <c r="A12342" t="s">
        <v>13829</v>
      </c>
      <c r="B12342">
        <v>1</v>
      </c>
    </row>
    <row r="12343" spans="1:2" x14ac:dyDescent="0.25">
      <c r="A12343" t="s">
        <v>13830</v>
      </c>
      <c r="B12343">
        <v>0</v>
      </c>
    </row>
    <row r="12344" spans="1:2" x14ac:dyDescent="0.25">
      <c r="A12344" t="s">
        <v>13831</v>
      </c>
      <c r="B12344">
        <v>3</v>
      </c>
    </row>
    <row r="12345" spans="1:2" x14ac:dyDescent="0.25">
      <c r="A12345" t="s">
        <v>13832</v>
      </c>
      <c r="B12345">
        <v>1</v>
      </c>
    </row>
    <row r="12346" spans="1:2" x14ac:dyDescent="0.25">
      <c r="A12346" t="s">
        <v>13833</v>
      </c>
      <c r="B12346">
        <v>5</v>
      </c>
    </row>
    <row r="12347" spans="1:2" x14ac:dyDescent="0.25">
      <c r="A12347" t="s">
        <v>13834</v>
      </c>
      <c r="B12347">
        <v>2</v>
      </c>
    </row>
    <row r="12348" spans="1:2" x14ac:dyDescent="0.25">
      <c r="A12348" t="s">
        <v>13835</v>
      </c>
      <c r="B12348">
        <v>1</v>
      </c>
    </row>
    <row r="12349" spans="1:2" x14ac:dyDescent="0.25">
      <c r="A12349" t="s">
        <v>13836</v>
      </c>
      <c r="B12349">
        <v>0</v>
      </c>
    </row>
    <row r="12350" spans="1:2" x14ac:dyDescent="0.25">
      <c r="A12350" t="s">
        <v>13837</v>
      </c>
      <c r="B12350">
        <v>2</v>
      </c>
    </row>
    <row r="12351" spans="1:2" x14ac:dyDescent="0.25">
      <c r="A12351" t="s">
        <v>13838</v>
      </c>
      <c r="B12351">
        <v>0</v>
      </c>
    </row>
    <row r="12352" spans="1:2" x14ac:dyDescent="0.25">
      <c r="A12352" t="s">
        <v>13839</v>
      </c>
      <c r="B12352">
        <v>5</v>
      </c>
    </row>
    <row r="12353" spans="1:2" x14ac:dyDescent="0.25">
      <c r="A12353" t="s">
        <v>13840</v>
      </c>
      <c r="B12353">
        <v>43</v>
      </c>
    </row>
    <row r="12354" spans="1:2" x14ac:dyDescent="0.25">
      <c r="A12354" t="s">
        <v>13841</v>
      </c>
      <c r="B12354">
        <v>86</v>
      </c>
    </row>
    <row r="12355" spans="1:2" x14ac:dyDescent="0.25">
      <c r="A12355" t="s">
        <v>13842</v>
      </c>
      <c r="B12355">
        <v>99</v>
      </c>
    </row>
    <row r="12356" spans="1:2" x14ac:dyDescent="0.25">
      <c r="A12356" t="s">
        <v>13843</v>
      </c>
      <c r="B12356">
        <v>133</v>
      </c>
    </row>
    <row r="12357" spans="1:2" x14ac:dyDescent="0.25">
      <c r="A12357" t="s">
        <v>13844</v>
      </c>
      <c r="B12357">
        <v>18</v>
      </c>
    </row>
    <row r="12358" spans="1:2" x14ac:dyDescent="0.25">
      <c r="A12358" t="s">
        <v>13845</v>
      </c>
      <c r="B12358">
        <v>379</v>
      </c>
    </row>
    <row r="12359" spans="1:2" x14ac:dyDescent="0.25">
      <c r="A12359" t="s">
        <v>13846</v>
      </c>
      <c r="B12359">
        <v>31</v>
      </c>
    </row>
    <row r="12360" spans="1:2" x14ac:dyDescent="0.25">
      <c r="A12360" t="s">
        <v>13847</v>
      </c>
      <c r="B12360">
        <v>0</v>
      </c>
    </row>
    <row r="12361" spans="1:2" x14ac:dyDescent="0.25">
      <c r="A12361" t="s">
        <v>13848</v>
      </c>
      <c r="B12361">
        <v>16</v>
      </c>
    </row>
    <row r="12362" spans="1:2" x14ac:dyDescent="0.25">
      <c r="A12362" t="s">
        <v>13849</v>
      </c>
      <c r="B12362">
        <v>392</v>
      </c>
    </row>
    <row r="12363" spans="1:2" x14ac:dyDescent="0.25">
      <c r="A12363" t="s">
        <v>13850</v>
      </c>
      <c r="B12363">
        <v>270</v>
      </c>
    </row>
    <row r="12364" spans="1:2" x14ac:dyDescent="0.25">
      <c r="A12364" t="s">
        <v>13851</v>
      </c>
      <c r="B12364">
        <v>373</v>
      </c>
    </row>
    <row r="12365" spans="1:2" x14ac:dyDescent="0.25">
      <c r="A12365" t="s">
        <v>13852</v>
      </c>
      <c r="B12365">
        <v>314</v>
      </c>
    </row>
    <row r="12366" spans="1:2" x14ac:dyDescent="0.25">
      <c r="A12366" t="s">
        <v>13853</v>
      </c>
      <c r="B12366">
        <v>6087</v>
      </c>
    </row>
    <row r="12367" spans="1:2" x14ac:dyDescent="0.25">
      <c r="A12367" t="s">
        <v>13854</v>
      </c>
      <c r="B12367">
        <v>5000</v>
      </c>
    </row>
    <row r="12368" spans="1:2" x14ac:dyDescent="0.25">
      <c r="A12368" t="s">
        <v>13855</v>
      </c>
      <c r="B12368">
        <v>339</v>
      </c>
    </row>
    <row r="12369" spans="1:2" x14ac:dyDescent="0.25">
      <c r="A12369" t="s">
        <v>13856</v>
      </c>
      <c r="B12369">
        <v>77</v>
      </c>
    </row>
    <row r="12370" spans="1:2" x14ac:dyDescent="0.25">
      <c r="A12370" t="s">
        <v>13857</v>
      </c>
      <c r="B12370">
        <v>551</v>
      </c>
    </row>
    <row r="12371" spans="1:2" x14ac:dyDescent="0.25">
      <c r="A12371" t="s">
        <v>13858</v>
      </c>
      <c r="B12371">
        <v>6025</v>
      </c>
    </row>
    <row r="12372" spans="1:2" x14ac:dyDescent="0.25">
      <c r="A12372" t="s">
        <v>13859</v>
      </c>
      <c r="B12372">
        <v>54</v>
      </c>
    </row>
    <row r="12373" spans="1:2" x14ac:dyDescent="0.25">
      <c r="A12373" t="s">
        <v>13860</v>
      </c>
      <c r="B12373">
        <v>56</v>
      </c>
    </row>
    <row r="12374" spans="1:2" x14ac:dyDescent="0.25">
      <c r="A12374" t="s">
        <v>13861</v>
      </c>
      <c r="B12374">
        <v>20</v>
      </c>
    </row>
    <row r="12375" spans="1:2" x14ac:dyDescent="0.25">
      <c r="A12375" t="s">
        <v>13862</v>
      </c>
      <c r="B12375">
        <v>0</v>
      </c>
    </row>
    <row r="12376" spans="1:2" x14ac:dyDescent="0.25">
      <c r="A12376" t="s">
        <v>13863</v>
      </c>
      <c r="B12376">
        <v>76</v>
      </c>
    </row>
    <row r="12377" spans="1:2" x14ac:dyDescent="0.25">
      <c r="A12377" t="s">
        <v>13864</v>
      </c>
      <c r="B12377">
        <v>82065</v>
      </c>
    </row>
    <row r="12378" spans="1:2" x14ac:dyDescent="0.25">
      <c r="A12378" t="s">
        <v>13865</v>
      </c>
      <c r="B12378">
        <v>284</v>
      </c>
    </row>
    <row r="12379" spans="1:2" x14ac:dyDescent="0.25">
      <c r="A12379" t="s">
        <v>13866</v>
      </c>
      <c r="B12379">
        <v>38</v>
      </c>
    </row>
    <row r="12380" spans="1:2" x14ac:dyDescent="0.25">
      <c r="A12380" t="s">
        <v>13867</v>
      </c>
      <c r="B12380">
        <v>109</v>
      </c>
    </row>
    <row r="12381" spans="1:2" x14ac:dyDescent="0.25">
      <c r="A12381" t="s">
        <v>13868</v>
      </c>
      <c r="B12381">
        <v>111</v>
      </c>
    </row>
    <row r="12382" spans="1:2" x14ac:dyDescent="0.25">
      <c r="A12382" t="s">
        <v>13869</v>
      </c>
      <c r="B12382">
        <v>86</v>
      </c>
    </row>
    <row r="12383" spans="1:2" x14ac:dyDescent="0.25">
      <c r="A12383" t="s">
        <v>13870</v>
      </c>
      <c r="B12383">
        <v>56</v>
      </c>
    </row>
    <row r="12384" spans="1:2" x14ac:dyDescent="0.25">
      <c r="A12384" t="s">
        <v>13871</v>
      </c>
      <c r="B12384">
        <v>398</v>
      </c>
    </row>
    <row r="12385" spans="1:2" x14ac:dyDescent="0.25">
      <c r="A12385" t="s">
        <v>13872</v>
      </c>
      <c r="B12385">
        <v>0</v>
      </c>
    </row>
    <row r="12386" spans="1:2" x14ac:dyDescent="0.25">
      <c r="A12386" t="s">
        <v>13873</v>
      </c>
      <c r="B12386">
        <v>2899</v>
      </c>
    </row>
    <row r="12387" spans="1:2" x14ac:dyDescent="0.25">
      <c r="A12387" t="s">
        <v>13874</v>
      </c>
      <c r="B12387">
        <v>2352</v>
      </c>
    </row>
    <row r="12388" spans="1:2" x14ac:dyDescent="0.25">
      <c r="A12388" t="s">
        <v>13875</v>
      </c>
      <c r="B12388">
        <v>43</v>
      </c>
    </row>
    <row r="12389" spans="1:2" x14ac:dyDescent="0.25">
      <c r="A12389" t="s">
        <v>13876</v>
      </c>
      <c r="B12389">
        <v>25</v>
      </c>
    </row>
    <row r="12390" spans="1:2" x14ac:dyDescent="0.25">
      <c r="A12390" t="s">
        <v>13877</v>
      </c>
      <c r="B12390">
        <v>37</v>
      </c>
    </row>
    <row r="12391" spans="1:2" x14ac:dyDescent="0.25">
      <c r="A12391" t="s">
        <v>13878</v>
      </c>
      <c r="B12391">
        <v>196</v>
      </c>
    </row>
    <row r="12392" spans="1:2" x14ac:dyDescent="0.25">
      <c r="A12392" t="s">
        <v>13879</v>
      </c>
      <c r="B12392">
        <v>88</v>
      </c>
    </row>
    <row r="12393" spans="1:2" x14ac:dyDescent="0.25">
      <c r="A12393" t="s">
        <v>13880</v>
      </c>
      <c r="B12393">
        <v>18</v>
      </c>
    </row>
    <row r="12394" spans="1:2" x14ac:dyDescent="0.25">
      <c r="A12394" t="s">
        <v>13881</v>
      </c>
      <c r="B12394">
        <v>35</v>
      </c>
    </row>
    <row r="12395" spans="1:2" x14ac:dyDescent="0.25">
      <c r="A12395" t="s">
        <v>13882</v>
      </c>
      <c r="B12395">
        <v>17</v>
      </c>
    </row>
    <row r="12396" spans="1:2" x14ac:dyDescent="0.25">
      <c r="A12396" t="s">
        <v>13883</v>
      </c>
      <c r="B12396">
        <v>29</v>
      </c>
    </row>
    <row r="12397" spans="1:2" x14ac:dyDescent="0.25">
      <c r="A12397" t="s">
        <v>13884</v>
      </c>
      <c r="B12397">
        <v>59</v>
      </c>
    </row>
    <row r="12398" spans="1:2" x14ac:dyDescent="0.25">
      <c r="A12398" t="s">
        <v>13885</v>
      </c>
      <c r="B12398">
        <v>2881</v>
      </c>
    </row>
    <row r="12399" spans="1:2" x14ac:dyDescent="0.25">
      <c r="A12399" t="s">
        <v>13886</v>
      </c>
      <c r="B12399">
        <v>76</v>
      </c>
    </row>
    <row r="12400" spans="1:2" x14ac:dyDescent="0.25">
      <c r="A12400" t="s">
        <v>13887</v>
      </c>
      <c r="B12400">
        <v>2</v>
      </c>
    </row>
    <row r="12401" spans="1:2" x14ac:dyDescent="0.25">
      <c r="A12401" t="s">
        <v>13888</v>
      </c>
      <c r="B12401">
        <v>217</v>
      </c>
    </row>
    <row r="12402" spans="1:2" x14ac:dyDescent="0.25">
      <c r="A12402" t="s">
        <v>13889</v>
      </c>
      <c r="B12402">
        <v>3</v>
      </c>
    </row>
    <row r="12403" spans="1:2" x14ac:dyDescent="0.25">
      <c r="A12403" t="s">
        <v>13890</v>
      </c>
      <c r="B12403">
        <v>1</v>
      </c>
    </row>
    <row r="12404" spans="1:2" x14ac:dyDescent="0.25">
      <c r="A12404" t="s">
        <v>13891</v>
      </c>
      <c r="B12404">
        <v>0</v>
      </c>
    </row>
    <row r="12405" spans="1:2" x14ac:dyDescent="0.25">
      <c r="A12405" t="s">
        <v>13892</v>
      </c>
      <c r="B12405">
        <v>299</v>
      </c>
    </row>
    <row r="12406" spans="1:2" x14ac:dyDescent="0.25">
      <c r="A12406" t="s">
        <v>13893</v>
      </c>
      <c r="B12406">
        <v>13</v>
      </c>
    </row>
    <row r="12407" spans="1:2" x14ac:dyDescent="0.25">
      <c r="A12407" t="s">
        <v>13894</v>
      </c>
      <c r="B12407">
        <v>18</v>
      </c>
    </row>
    <row r="12408" spans="1:2" x14ac:dyDescent="0.25">
      <c r="A12408" t="s">
        <v>13895</v>
      </c>
      <c r="B12408">
        <v>24</v>
      </c>
    </row>
    <row r="12409" spans="1:2" x14ac:dyDescent="0.25">
      <c r="A12409" t="s">
        <v>13896</v>
      </c>
      <c r="B12409">
        <v>29</v>
      </c>
    </row>
    <row r="12410" spans="1:2" x14ac:dyDescent="0.25">
      <c r="A12410" t="s">
        <v>13897</v>
      </c>
      <c r="B12410">
        <v>9</v>
      </c>
    </row>
    <row r="12411" spans="1:2" x14ac:dyDescent="0.25">
      <c r="A12411" t="s">
        <v>13898</v>
      </c>
      <c r="B12411">
        <v>101</v>
      </c>
    </row>
    <row r="12412" spans="1:2" x14ac:dyDescent="0.25">
      <c r="A12412" t="s">
        <v>13899</v>
      </c>
      <c r="B12412">
        <v>80</v>
      </c>
    </row>
    <row r="12413" spans="1:2" x14ac:dyDescent="0.25">
      <c r="A12413" t="s">
        <v>13900</v>
      </c>
      <c r="B12413">
        <v>119</v>
      </c>
    </row>
    <row r="12414" spans="1:2" x14ac:dyDescent="0.25">
      <c r="A12414" t="s">
        <v>13901</v>
      </c>
      <c r="B12414">
        <v>109</v>
      </c>
    </row>
    <row r="12415" spans="1:2" x14ac:dyDescent="0.25">
      <c r="A12415" t="s">
        <v>13902</v>
      </c>
      <c r="B12415">
        <v>0</v>
      </c>
    </row>
    <row r="12416" spans="1:2" x14ac:dyDescent="0.25">
      <c r="A12416" t="s">
        <v>13903</v>
      </c>
      <c r="B12416">
        <v>1</v>
      </c>
    </row>
    <row r="12417" spans="1:2" x14ac:dyDescent="0.25">
      <c r="A12417" t="s">
        <v>13904</v>
      </c>
      <c r="B12417">
        <v>0</v>
      </c>
    </row>
    <row r="12418" spans="1:2" x14ac:dyDescent="0.25">
      <c r="A12418" t="s">
        <v>13905</v>
      </c>
      <c r="B12418">
        <v>16</v>
      </c>
    </row>
    <row r="12419" spans="1:2" x14ac:dyDescent="0.25">
      <c r="A12419" t="s">
        <v>13906</v>
      </c>
      <c r="B12419">
        <v>6</v>
      </c>
    </row>
    <row r="12420" spans="1:2" x14ac:dyDescent="0.25">
      <c r="A12420" t="s">
        <v>13907</v>
      </c>
      <c r="B12420">
        <v>20</v>
      </c>
    </row>
    <row r="12421" spans="1:2" x14ac:dyDescent="0.25">
      <c r="A12421" t="s">
        <v>13908</v>
      </c>
      <c r="B12421">
        <v>0</v>
      </c>
    </row>
    <row r="12422" spans="1:2" x14ac:dyDescent="0.25">
      <c r="A12422" t="s">
        <v>13909</v>
      </c>
      <c r="B12422">
        <v>0</v>
      </c>
    </row>
    <row r="12423" spans="1:2" x14ac:dyDescent="0.25">
      <c r="A12423" t="s">
        <v>13910</v>
      </c>
      <c r="B12423">
        <v>0</v>
      </c>
    </row>
    <row r="12424" spans="1:2" x14ac:dyDescent="0.25">
      <c r="A12424" t="s">
        <v>13911</v>
      </c>
      <c r="B12424">
        <v>23</v>
      </c>
    </row>
    <row r="12425" spans="1:2" x14ac:dyDescent="0.25">
      <c r="A12425" t="s">
        <v>13912</v>
      </c>
      <c r="B12425">
        <v>13</v>
      </c>
    </row>
    <row r="12426" spans="1:2" x14ac:dyDescent="0.25">
      <c r="A12426" t="s">
        <v>13913</v>
      </c>
      <c r="B12426">
        <v>0</v>
      </c>
    </row>
    <row r="12427" spans="1:2" x14ac:dyDescent="0.25">
      <c r="A12427" t="s">
        <v>13914</v>
      </c>
      <c r="B12427">
        <v>0</v>
      </c>
    </row>
    <row r="12428" spans="1:2" x14ac:dyDescent="0.25">
      <c r="A12428" t="s">
        <v>13915</v>
      </c>
      <c r="B12428">
        <v>0</v>
      </c>
    </row>
    <row r="12429" spans="1:2" x14ac:dyDescent="0.25">
      <c r="A12429" t="s">
        <v>13916</v>
      </c>
      <c r="B12429">
        <v>0</v>
      </c>
    </row>
    <row r="12430" spans="1:2" x14ac:dyDescent="0.25">
      <c r="A12430" t="s">
        <v>13917</v>
      </c>
      <c r="B12430">
        <v>0</v>
      </c>
    </row>
    <row r="12431" spans="1:2" x14ac:dyDescent="0.25">
      <c r="A12431" t="s">
        <v>13918</v>
      </c>
      <c r="B12431">
        <v>40</v>
      </c>
    </row>
    <row r="12432" spans="1:2" x14ac:dyDescent="0.25">
      <c r="A12432" t="s">
        <v>13919</v>
      </c>
      <c r="B12432">
        <v>0</v>
      </c>
    </row>
    <row r="12433" spans="1:2" x14ac:dyDescent="0.25">
      <c r="A12433" t="s">
        <v>13920</v>
      </c>
      <c r="B12433">
        <v>119</v>
      </c>
    </row>
    <row r="12434" spans="1:2" x14ac:dyDescent="0.25">
      <c r="A12434" t="s">
        <v>13921</v>
      </c>
      <c r="B12434">
        <v>111</v>
      </c>
    </row>
    <row r="12435" spans="1:2" x14ac:dyDescent="0.25">
      <c r="A12435" t="s">
        <v>13922</v>
      </c>
      <c r="B12435">
        <v>0</v>
      </c>
    </row>
    <row r="12436" spans="1:2" x14ac:dyDescent="0.25">
      <c r="A12436" t="s">
        <v>13923</v>
      </c>
      <c r="B12436">
        <v>97</v>
      </c>
    </row>
    <row r="12437" spans="1:2" x14ac:dyDescent="0.25">
      <c r="A12437" t="s">
        <v>13924</v>
      </c>
      <c r="B12437">
        <v>14</v>
      </c>
    </row>
    <row r="12438" spans="1:2" x14ac:dyDescent="0.25">
      <c r="A12438" t="s">
        <v>13925</v>
      </c>
      <c r="B12438">
        <v>111</v>
      </c>
    </row>
    <row r="12439" spans="1:2" x14ac:dyDescent="0.25">
      <c r="A12439" t="s">
        <v>13926</v>
      </c>
      <c r="B12439">
        <v>88</v>
      </c>
    </row>
    <row r="12440" spans="1:2" x14ac:dyDescent="0.25">
      <c r="A12440" t="s">
        <v>13927</v>
      </c>
      <c r="B12440">
        <v>0</v>
      </c>
    </row>
    <row r="12441" spans="1:2" x14ac:dyDescent="0.25">
      <c r="A12441" t="s">
        <v>13928</v>
      </c>
      <c r="B12441">
        <v>86</v>
      </c>
    </row>
    <row r="12442" spans="1:2" x14ac:dyDescent="0.25">
      <c r="A12442" t="s">
        <v>13929</v>
      </c>
      <c r="B12442">
        <v>0</v>
      </c>
    </row>
    <row r="12443" spans="1:2" x14ac:dyDescent="0.25">
      <c r="A12443" t="s">
        <v>13930</v>
      </c>
      <c r="B12443">
        <v>0</v>
      </c>
    </row>
    <row r="12444" spans="1:2" x14ac:dyDescent="0.25">
      <c r="A12444" t="s">
        <v>13931</v>
      </c>
      <c r="B12444">
        <v>0</v>
      </c>
    </row>
    <row r="12445" spans="1:2" x14ac:dyDescent="0.25">
      <c r="A12445" t="s">
        <v>13932</v>
      </c>
      <c r="B12445">
        <v>0</v>
      </c>
    </row>
    <row r="12446" spans="1:2" x14ac:dyDescent="0.25">
      <c r="A12446" t="s">
        <v>13933</v>
      </c>
      <c r="B12446">
        <v>0</v>
      </c>
    </row>
    <row r="12447" spans="1:2" x14ac:dyDescent="0.25">
      <c r="A12447" t="s">
        <v>13934</v>
      </c>
      <c r="B12447">
        <v>9286</v>
      </c>
    </row>
    <row r="12448" spans="1:2" x14ac:dyDescent="0.25">
      <c r="A12448" t="s">
        <v>13935</v>
      </c>
      <c r="B12448">
        <v>5503</v>
      </c>
    </row>
    <row r="12449" spans="1:2" x14ac:dyDescent="0.25">
      <c r="A12449" t="s">
        <v>13936</v>
      </c>
      <c r="B12449">
        <v>4868</v>
      </c>
    </row>
    <row r="12450" spans="1:2" x14ac:dyDescent="0.25">
      <c r="A12450" t="s">
        <v>13937</v>
      </c>
      <c r="B12450">
        <v>560</v>
      </c>
    </row>
    <row r="12451" spans="1:2" x14ac:dyDescent="0.25">
      <c r="A12451" t="s">
        <v>13938</v>
      </c>
      <c r="B12451">
        <v>124</v>
      </c>
    </row>
    <row r="12452" spans="1:2" x14ac:dyDescent="0.25">
      <c r="A12452" t="s">
        <v>13939</v>
      </c>
      <c r="B12452">
        <v>10</v>
      </c>
    </row>
    <row r="12453" spans="1:2" x14ac:dyDescent="0.25">
      <c r="A12453" t="s">
        <v>13940</v>
      </c>
      <c r="B12453">
        <v>415</v>
      </c>
    </row>
    <row r="12454" spans="1:2" x14ac:dyDescent="0.25">
      <c r="A12454" t="s">
        <v>13941</v>
      </c>
      <c r="B12454">
        <v>1134</v>
      </c>
    </row>
    <row r="12455" spans="1:2" x14ac:dyDescent="0.25">
      <c r="A12455" t="s">
        <v>13942</v>
      </c>
      <c r="B12455">
        <v>1433</v>
      </c>
    </row>
    <row r="12456" spans="1:2" x14ac:dyDescent="0.25">
      <c r="A12456" t="s">
        <v>13943</v>
      </c>
      <c r="B12456">
        <v>107</v>
      </c>
    </row>
    <row r="12457" spans="1:2" x14ac:dyDescent="0.25">
      <c r="A12457" t="s">
        <v>13944</v>
      </c>
      <c r="B12457">
        <v>3344</v>
      </c>
    </row>
    <row r="12458" spans="1:2" x14ac:dyDescent="0.25">
      <c r="A12458" t="s">
        <v>13945</v>
      </c>
      <c r="B12458">
        <v>233</v>
      </c>
    </row>
    <row r="12459" spans="1:2" x14ac:dyDescent="0.25">
      <c r="A12459" t="s">
        <v>13946</v>
      </c>
      <c r="B12459">
        <v>85</v>
      </c>
    </row>
    <row r="12460" spans="1:2" x14ac:dyDescent="0.25">
      <c r="A12460" t="s">
        <v>13947</v>
      </c>
      <c r="B12460">
        <v>404</v>
      </c>
    </row>
    <row r="12461" spans="1:2" x14ac:dyDescent="0.25">
      <c r="A12461" t="s">
        <v>13948</v>
      </c>
      <c r="B12461">
        <v>0</v>
      </c>
    </row>
    <row r="12462" spans="1:2" x14ac:dyDescent="0.25">
      <c r="A12462" t="s">
        <v>13949</v>
      </c>
      <c r="B12462">
        <v>35</v>
      </c>
    </row>
    <row r="12463" spans="1:2" x14ac:dyDescent="0.25">
      <c r="A12463" t="s">
        <v>13950</v>
      </c>
      <c r="B12463">
        <v>0</v>
      </c>
    </row>
    <row r="12464" spans="1:2" x14ac:dyDescent="0.25">
      <c r="A12464" t="s">
        <v>13951</v>
      </c>
      <c r="B12464">
        <v>21</v>
      </c>
    </row>
    <row r="12465" spans="1:2" x14ac:dyDescent="0.25">
      <c r="A12465" t="s">
        <v>13952</v>
      </c>
      <c r="B12465">
        <v>171</v>
      </c>
    </row>
    <row r="12466" spans="1:2" x14ac:dyDescent="0.25">
      <c r="A12466" t="s">
        <v>13953</v>
      </c>
      <c r="B12466">
        <v>588</v>
      </c>
    </row>
    <row r="12467" spans="1:2" x14ac:dyDescent="0.25">
      <c r="A12467" t="s">
        <v>13954</v>
      </c>
      <c r="B12467">
        <v>622</v>
      </c>
    </row>
    <row r="12468" spans="1:2" x14ac:dyDescent="0.25">
      <c r="A12468" t="s">
        <v>13955</v>
      </c>
      <c r="B12468">
        <v>9286</v>
      </c>
    </row>
    <row r="12469" spans="1:2" x14ac:dyDescent="0.25">
      <c r="A12469" t="s">
        <v>13956</v>
      </c>
      <c r="B12469">
        <v>113</v>
      </c>
    </row>
    <row r="12470" spans="1:2" x14ac:dyDescent="0.25">
      <c r="A12470" t="s">
        <v>13957</v>
      </c>
      <c r="B12470">
        <v>81</v>
      </c>
    </row>
    <row r="12471" spans="1:2" x14ac:dyDescent="0.25">
      <c r="A12471" t="s">
        <v>13958</v>
      </c>
      <c r="B12471">
        <v>1746</v>
      </c>
    </row>
    <row r="12472" spans="1:2" x14ac:dyDescent="0.25">
      <c r="A12472" t="s">
        <v>13959</v>
      </c>
      <c r="B12472">
        <v>166</v>
      </c>
    </row>
    <row r="12473" spans="1:2" x14ac:dyDescent="0.25">
      <c r="A12473" t="s">
        <v>13960</v>
      </c>
      <c r="B12473">
        <v>1044</v>
      </c>
    </row>
    <row r="12474" spans="1:2" x14ac:dyDescent="0.25">
      <c r="A12474" t="s">
        <v>13961</v>
      </c>
      <c r="B12474">
        <v>536</v>
      </c>
    </row>
    <row r="12475" spans="1:2" x14ac:dyDescent="0.25">
      <c r="A12475" t="s">
        <v>13962</v>
      </c>
      <c r="B12475">
        <v>1746</v>
      </c>
    </row>
    <row r="12476" spans="1:2" x14ac:dyDescent="0.25">
      <c r="A12476" t="s">
        <v>13963</v>
      </c>
      <c r="B12476">
        <v>1652</v>
      </c>
    </row>
    <row r="12477" spans="1:2" x14ac:dyDescent="0.25">
      <c r="A12477" t="s">
        <v>13964</v>
      </c>
      <c r="B12477">
        <v>653</v>
      </c>
    </row>
    <row r="12478" spans="1:2" x14ac:dyDescent="0.25">
      <c r="A12478" t="s">
        <v>13965</v>
      </c>
      <c r="B12478">
        <v>1584</v>
      </c>
    </row>
    <row r="12479" spans="1:2" x14ac:dyDescent="0.25">
      <c r="A12479" t="s">
        <v>13966</v>
      </c>
      <c r="B12479">
        <v>3</v>
      </c>
    </row>
    <row r="12480" spans="1:2" x14ac:dyDescent="0.25">
      <c r="A12480" t="s">
        <v>13967</v>
      </c>
      <c r="B12480">
        <v>1746</v>
      </c>
    </row>
    <row r="12481" spans="1:2" x14ac:dyDescent="0.25">
      <c r="A12481" t="s">
        <v>13968</v>
      </c>
      <c r="B12481">
        <v>0</v>
      </c>
    </row>
    <row r="12482" spans="1:2" x14ac:dyDescent="0.25">
      <c r="A12482" t="s">
        <v>13969</v>
      </c>
      <c r="B12482">
        <v>67</v>
      </c>
    </row>
    <row r="12483" spans="1:2" x14ac:dyDescent="0.25">
      <c r="A12483" t="s">
        <v>13970</v>
      </c>
      <c r="B12483">
        <v>44</v>
      </c>
    </row>
    <row r="12484" spans="1:2" x14ac:dyDescent="0.25">
      <c r="A12484" t="s">
        <v>13971</v>
      </c>
      <c r="B12484">
        <v>1294</v>
      </c>
    </row>
    <row r="12485" spans="1:2" x14ac:dyDescent="0.25">
      <c r="A12485" t="s">
        <v>13972</v>
      </c>
      <c r="B12485">
        <v>0</v>
      </c>
    </row>
    <row r="12486" spans="1:2" x14ac:dyDescent="0.25">
      <c r="A12486" t="s">
        <v>13973</v>
      </c>
      <c r="B12486">
        <v>0</v>
      </c>
    </row>
    <row r="12487" spans="1:2" x14ac:dyDescent="0.25">
      <c r="A12487" t="s">
        <v>13974</v>
      </c>
      <c r="B12487">
        <v>0</v>
      </c>
    </row>
    <row r="12488" spans="1:2" x14ac:dyDescent="0.25">
      <c r="A12488" t="s">
        <v>13975</v>
      </c>
      <c r="B12488">
        <v>0</v>
      </c>
    </row>
    <row r="12489" spans="1:2" x14ac:dyDescent="0.25">
      <c r="A12489" t="s">
        <v>13976</v>
      </c>
      <c r="B12489">
        <v>0</v>
      </c>
    </row>
    <row r="12490" spans="1:2" x14ac:dyDescent="0.25">
      <c r="A12490" t="s">
        <v>13977</v>
      </c>
      <c r="B12490">
        <v>769</v>
      </c>
    </row>
    <row r="12491" spans="1:2" x14ac:dyDescent="0.25">
      <c r="A12491" t="s">
        <v>13978</v>
      </c>
      <c r="B12491">
        <v>51</v>
      </c>
    </row>
    <row r="12492" spans="1:2" x14ac:dyDescent="0.25">
      <c r="A12492" t="s">
        <v>13979</v>
      </c>
      <c r="B12492">
        <v>-999</v>
      </c>
    </row>
    <row r="12493" spans="1:2" x14ac:dyDescent="0.25">
      <c r="A12493" t="s">
        <v>13980</v>
      </c>
      <c r="B12493">
        <v>1364</v>
      </c>
    </row>
    <row r="12494" spans="1:2" x14ac:dyDescent="0.25">
      <c r="A12494" t="s">
        <v>13981</v>
      </c>
      <c r="B12494">
        <v>332</v>
      </c>
    </row>
    <row r="12495" spans="1:2" x14ac:dyDescent="0.25">
      <c r="A12495" t="s">
        <v>13982</v>
      </c>
      <c r="B12495">
        <v>737</v>
      </c>
    </row>
    <row r="12496" spans="1:2" x14ac:dyDescent="0.25">
      <c r="A12496" t="s">
        <v>13983</v>
      </c>
      <c r="B12496">
        <v>-999</v>
      </c>
    </row>
    <row r="12497" spans="1:2" x14ac:dyDescent="0.25">
      <c r="A12497" t="s">
        <v>13984</v>
      </c>
      <c r="B12497">
        <v>0</v>
      </c>
    </row>
    <row r="12498" spans="1:2" x14ac:dyDescent="0.25">
      <c r="A12498" t="s">
        <v>13985</v>
      </c>
      <c r="B12498">
        <v>421</v>
      </c>
    </row>
    <row r="12499" spans="1:2" x14ac:dyDescent="0.25">
      <c r="A12499" t="s">
        <v>13986</v>
      </c>
      <c r="B12499">
        <v>907</v>
      </c>
    </row>
    <row r="12500" spans="1:2" x14ac:dyDescent="0.25">
      <c r="A12500" t="s">
        <v>13987</v>
      </c>
      <c r="B12500">
        <v>-999</v>
      </c>
    </row>
    <row r="12501" spans="1:2" x14ac:dyDescent="0.25">
      <c r="A12501" t="s">
        <v>13988</v>
      </c>
      <c r="B12501">
        <v>20</v>
      </c>
    </row>
    <row r="12502" spans="1:2" x14ac:dyDescent="0.25">
      <c r="A12502" t="s">
        <v>13989</v>
      </c>
      <c r="B12502">
        <v>16</v>
      </c>
    </row>
    <row r="12503" spans="1:2" x14ac:dyDescent="0.25">
      <c r="A12503" t="s">
        <v>13990</v>
      </c>
      <c r="B12503">
        <v>0</v>
      </c>
    </row>
    <row r="12504" spans="1:2" x14ac:dyDescent="0.25">
      <c r="A12504" t="s">
        <v>13991</v>
      </c>
      <c r="B12504">
        <v>1069</v>
      </c>
    </row>
    <row r="12505" spans="1:2" x14ac:dyDescent="0.25">
      <c r="A12505" t="s">
        <v>13992</v>
      </c>
      <c r="B12505">
        <v>421</v>
      </c>
    </row>
    <row r="12506" spans="1:2" x14ac:dyDescent="0.25">
      <c r="A12506" t="s">
        <v>13993</v>
      </c>
      <c r="B12506">
        <v>907</v>
      </c>
    </row>
    <row r="12507" spans="1:2" x14ac:dyDescent="0.25">
      <c r="A12507" t="s">
        <v>13994</v>
      </c>
      <c r="B12507">
        <v>-999</v>
      </c>
    </row>
    <row r="12508" spans="1:2" x14ac:dyDescent="0.25">
      <c r="A12508" t="s">
        <v>13995</v>
      </c>
      <c r="B12508">
        <v>20</v>
      </c>
    </row>
    <row r="12509" spans="1:2" x14ac:dyDescent="0.25">
      <c r="A12509" t="s">
        <v>13996</v>
      </c>
      <c r="B12509">
        <v>16</v>
      </c>
    </row>
    <row r="12510" spans="1:2" x14ac:dyDescent="0.25">
      <c r="A12510" t="s">
        <v>13997</v>
      </c>
      <c r="B12510">
        <v>1364</v>
      </c>
    </row>
    <row r="12511" spans="1:2" x14ac:dyDescent="0.25">
      <c r="A12511" t="s">
        <v>13998</v>
      </c>
      <c r="B12511">
        <v>-999</v>
      </c>
    </row>
    <row r="12512" spans="1:2" x14ac:dyDescent="0.25">
      <c r="A12512" t="s">
        <v>13999</v>
      </c>
      <c r="B12512">
        <v>606</v>
      </c>
    </row>
    <row r="12513" spans="1:2" x14ac:dyDescent="0.25">
      <c r="A12513" t="s">
        <v>14000</v>
      </c>
      <c r="B12513">
        <v>504</v>
      </c>
    </row>
    <row r="12514" spans="1:2" x14ac:dyDescent="0.25">
      <c r="A12514" t="s">
        <v>14001</v>
      </c>
      <c r="B12514">
        <v>152</v>
      </c>
    </row>
    <row r="12515" spans="1:2" x14ac:dyDescent="0.25">
      <c r="A12515" t="s">
        <v>14002</v>
      </c>
      <c r="B12515">
        <v>2</v>
      </c>
    </row>
    <row r="12516" spans="1:2" x14ac:dyDescent="0.25">
      <c r="A12516" t="s">
        <v>14003</v>
      </c>
      <c r="B12516">
        <v>11</v>
      </c>
    </row>
    <row r="12517" spans="1:2" x14ac:dyDescent="0.25">
      <c r="A12517" t="s">
        <v>14004</v>
      </c>
      <c r="B12517">
        <v>13</v>
      </c>
    </row>
    <row r="12518" spans="1:2" x14ac:dyDescent="0.25">
      <c r="A12518" t="s">
        <v>14005</v>
      </c>
      <c r="B12518">
        <v>19</v>
      </c>
    </row>
    <row r="12519" spans="1:2" x14ac:dyDescent="0.25">
      <c r="A12519" t="s">
        <v>14006</v>
      </c>
      <c r="B12519">
        <v>4</v>
      </c>
    </row>
    <row r="12520" spans="1:2" x14ac:dyDescent="0.25">
      <c r="A12520" t="s">
        <v>14007</v>
      </c>
      <c r="B12520">
        <v>49</v>
      </c>
    </row>
    <row r="12521" spans="1:2" x14ac:dyDescent="0.25">
      <c r="A12521" t="s">
        <v>14008</v>
      </c>
      <c r="B12521">
        <v>6</v>
      </c>
    </row>
    <row r="12522" spans="1:2" x14ac:dyDescent="0.25">
      <c r="A12522" t="s">
        <v>14009</v>
      </c>
      <c r="B12522">
        <v>10</v>
      </c>
    </row>
    <row r="12523" spans="1:2" x14ac:dyDescent="0.25">
      <c r="A12523" t="s">
        <v>14010</v>
      </c>
      <c r="B12523">
        <v>13</v>
      </c>
    </row>
    <row r="12524" spans="1:2" x14ac:dyDescent="0.25">
      <c r="A12524" t="s">
        <v>14011</v>
      </c>
      <c r="B12524">
        <v>13</v>
      </c>
    </row>
    <row r="12525" spans="1:2" x14ac:dyDescent="0.25">
      <c r="A12525" t="s">
        <v>14012</v>
      </c>
      <c r="B12525">
        <v>0</v>
      </c>
    </row>
    <row r="12526" spans="1:2" x14ac:dyDescent="0.25">
      <c r="A12526" t="s">
        <v>14013</v>
      </c>
      <c r="B12526">
        <v>42</v>
      </c>
    </row>
    <row r="12527" spans="1:2" x14ac:dyDescent="0.25">
      <c r="A12527" t="s">
        <v>14014</v>
      </c>
      <c r="B12527">
        <v>1</v>
      </c>
    </row>
    <row r="12528" spans="1:2" x14ac:dyDescent="0.25">
      <c r="A12528" t="s">
        <v>14015</v>
      </c>
      <c r="B12528">
        <v>0</v>
      </c>
    </row>
    <row r="12529" spans="1:2" x14ac:dyDescent="0.25">
      <c r="A12529" t="s">
        <v>14016</v>
      </c>
      <c r="B12529">
        <v>0</v>
      </c>
    </row>
    <row r="12530" spans="1:2" x14ac:dyDescent="0.25">
      <c r="A12530" t="s">
        <v>14017</v>
      </c>
      <c r="B12530">
        <v>1</v>
      </c>
    </row>
    <row r="12531" spans="1:2" x14ac:dyDescent="0.25">
      <c r="A12531" t="s">
        <v>14018</v>
      </c>
      <c r="B12531">
        <v>1</v>
      </c>
    </row>
    <row r="12532" spans="1:2" x14ac:dyDescent="0.25">
      <c r="A12532" t="s">
        <v>14019</v>
      </c>
      <c r="B12532">
        <v>3</v>
      </c>
    </row>
    <row r="12533" spans="1:2" x14ac:dyDescent="0.25">
      <c r="A12533" t="s">
        <v>14020</v>
      </c>
      <c r="B12533">
        <v>1</v>
      </c>
    </row>
    <row r="12534" spans="1:2" x14ac:dyDescent="0.25">
      <c r="A12534" t="s">
        <v>14021</v>
      </c>
      <c r="B12534">
        <v>7</v>
      </c>
    </row>
    <row r="12535" spans="1:2" x14ac:dyDescent="0.25">
      <c r="A12535" t="s">
        <v>14022</v>
      </c>
      <c r="B12535">
        <v>7</v>
      </c>
    </row>
    <row r="12536" spans="1:2" x14ac:dyDescent="0.25">
      <c r="A12536" t="s">
        <v>14023</v>
      </c>
      <c r="B12536">
        <v>15</v>
      </c>
    </row>
    <row r="12537" spans="1:2" x14ac:dyDescent="0.25">
      <c r="A12537" t="s">
        <v>14024</v>
      </c>
      <c r="B12537">
        <v>1</v>
      </c>
    </row>
    <row r="12538" spans="1:2" x14ac:dyDescent="0.25">
      <c r="A12538" t="s">
        <v>14025</v>
      </c>
      <c r="B12538">
        <v>31</v>
      </c>
    </row>
    <row r="12539" spans="1:2" x14ac:dyDescent="0.25">
      <c r="A12539" t="s">
        <v>14026</v>
      </c>
      <c r="B12539">
        <v>0</v>
      </c>
    </row>
    <row r="12540" spans="1:2" x14ac:dyDescent="0.25">
      <c r="A12540" t="s">
        <v>14027</v>
      </c>
      <c r="B12540">
        <v>0</v>
      </c>
    </row>
    <row r="12541" spans="1:2" x14ac:dyDescent="0.25">
      <c r="A12541" t="s">
        <v>14028</v>
      </c>
      <c r="B12541">
        <v>0</v>
      </c>
    </row>
    <row r="12542" spans="1:2" x14ac:dyDescent="0.25">
      <c r="A12542" t="s">
        <v>14029</v>
      </c>
      <c r="B12542">
        <v>0</v>
      </c>
    </row>
    <row r="12543" spans="1:2" x14ac:dyDescent="0.25">
      <c r="A12543" t="s">
        <v>14030</v>
      </c>
      <c r="B12543">
        <v>0</v>
      </c>
    </row>
    <row r="12544" spans="1:2" x14ac:dyDescent="0.25">
      <c r="A12544" t="s">
        <v>14031</v>
      </c>
      <c r="B12544">
        <v>0</v>
      </c>
    </row>
    <row r="12545" spans="1:2" x14ac:dyDescent="0.25">
      <c r="A12545" t="s">
        <v>14032</v>
      </c>
      <c r="B12545">
        <v>6</v>
      </c>
    </row>
    <row r="12546" spans="1:2" x14ac:dyDescent="0.25">
      <c r="A12546" t="s">
        <v>14033</v>
      </c>
      <c r="B12546">
        <v>8</v>
      </c>
    </row>
    <row r="12547" spans="1:2" x14ac:dyDescent="0.25">
      <c r="A12547" t="s">
        <v>14034</v>
      </c>
      <c r="B12547">
        <v>6</v>
      </c>
    </row>
    <row r="12548" spans="1:2" x14ac:dyDescent="0.25">
      <c r="A12548" t="s">
        <v>14035</v>
      </c>
      <c r="B12548">
        <v>1</v>
      </c>
    </row>
    <row r="12549" spans="1:2" x14ac:dyDescent="0.25">
      <c r="A12549" t="s">
        <v>14036</v>
      </c>
      <c r="B12549">
        <v>0</v>
      </c>
    </row>
    <row r="12550" spans="1:2" x14ac:dyDescent="0.25">
      <c r="A12550" t="s">
        <v>14037</v>
      </c>
      <c r="B12550">
        <v>21</v>
      </c>
    </row>
    <row r="12551" spans="1:2" x14ac:dyDescent="0.25">
      <c r="A12551" t="s">
        <v>14038</v>
      </c>
      <c r="B12551">
        <v>0</v>
      </c>
    </row>
    <row r="12552" spans="1:2" x14ac:dyDescent="0.25">
      <c r="A12552" t="s">
        <v>14039</v>
      </c>
      <c r="B12552">
        <v>0</v>
      </c>
    </row>
    <row r="12553" spans="1:2" x14ac:dyDescent="0.25">
      <c r="A12553" t="s">
        <v>14040</v>
      </c>
      <c r="B12553">
        <v>0</v>
      </c>
    </row>
    <row r="12554" spans="1:2" x14ac:dyDescent="0.25">
      <c r="A12554" t="s">
        <v>14041</v>
      </c>
      <c r="B12554">
        <v>2</v>
      </c>
    </row>
    <row r="12555" spans="1:2" x14ac:dyDescent="0.25">
      <c r="A12555" t="s">
        <v>14042</v>
      </c>
      <c r="B12555">
        <v>1</v>
      </c>
    </row>
    <row r="12556" spans="1:2" x14ac:dyDescent="0.25">
      <c r="A12556" t="s">
        <v>14043</v>
      </c>
      <c r="B12556">
        <v>3</v>
      </c>
    </row>
    <row r="12557" spans="1:2" x14ac:dyDescent="0.25">
      <c r="A12557" t="s">
        <v>14044</v>
      </c>
      <c r="B12557">
        <v>0</v>
      </c>
    </row>
    <row r="12558" spans="1:2" x14ac:dyDescent="0.25">
      <c r="A12558" t="s">
        <v>14045</v>
      </c>
      <c r="B12558">
        <v>0</v>
      </c>
    </row>
    <row r="12559" spans="1:2" x14ac:dyDescent="0.25">
      <c r="A12559" t="s">
        <v>14046</v>
      </c>
      <c r="B12559">
        <v>1</v>
      </c>
    </row>
    <row r="12560" spans="1:2" x14ac:dyDescent="0.25">
      <c r="A12560" t="s">
        <v>14047</v>
      </c>
      <c r="B12560">
        <v>1</v>
      </c>
    </row>
    <row r="12561" spans="1:2" x14ac:dyDescent="0.25">
      <c r="A12561" t="s">
        <v>14048</v>
      </c>
      <c r="B12561">
        <v>0</v>
      </c>
    </row>
    <row r="12562" spans="1:2" x14ac:dyDescent="0.25">
      <c r="A12562" t="s">
        <v>14049</v>
      </c>
      <c r="B12562">
        <v>2</v>
      </c>
    </row>
    <row r="12563" spans="1:2" x14ac:dyDescent="0.25">
      <c r="A12563" t="s">
        <v>14050</v>
      </c>
      <c r="B12563">
        <v>0</v>
      </c>
    </row>
    <row r="12564" spans="1:2" x14ac:dyDescent="0.25">
      <c r="A12564" t="s">
        <v>14051</v>
      </c>
      <c r="B12564">
        <v>0</v>
      </c>
    </row>
    <row r="12565" spans="1:2" x14ac:dyDescent="0.25">
      <c r="A12565" t="s">
        <v>14052</v>
      </c>
      <c r="B12565">
        <v>0</v>
      </c>
    </row>
    <row r="12566" spans="1:2" x14ac:dyDescent="0.25">
      <c r="A12566" t="s">
        <v>14053</v>
      </c>
      <c r="B12566">
        <v>0</v>
      </c>
    </row>
    <row r="12567" spans="1:2" x14ac:dyDescent="0.25">
      <c r="A12567" t="s">
        <v>14054</v>
      </c>
      <c r="B12567">
        <v>0</v>
      </c>
    </row>
    <row r="12568" spans="1:2" x14ac:dyDescent="0.25">
      <c r="A12568" t="s">
        <v>14055</v>
      </c>
      <c r="B12568">
        <v>0</v>
      </c>
    </row>
    <row r="12569" spans="1:2" x14ac:dyDescent="0.25">
      <c r="A12569" t="s">
        <v>14056</v>
      </c>
      <c r="B12569">
        <v>16</v>
      </c>
    </row>
    <row r="12570" spans="1:2" x14ac:dyDescent="0.25">
      <c r="A12570" t="s">
        <v>14057</v>
      </c>
      <c r="B12570">
        <v>36</v>
      </c>
    </row>
    <row r="12571" spans="1:2" x14ac:dyDescent="0.25">
      <c r="A12571" t="s">
        <v>14058</v>
      </c>
      <c r="B12571">
        <v>40</v>
      </c>
    </row>
    <row r="12572" spans="1:2" x14ac:dyDescent="0.25">
      <c r="A12572" t="s">
        <v>14059</v>
      </c>
      <c r="B12572">
        <v>52</v>
      </c>
    </row>
    <row r="12573" spans="1:2" x14ac:dyDescent="0.25">
      <c r="A12573" t="s">
        <v>14060</v>
      </c>
      <c r="B12573">
        <v>7</v>
      </c>
    </row>
    <row r="12574" spans="1:2" x14ac:dyDescent="0.25">
      <c r="A12574" t="s">
        <v>14061</v>
      </c>
      <c r="B12574">
        <v>151</v>
      </c>
    </row>
    <row r="12575" spans="1:2" x14ac:dyDescent="0.25">
      <c r="A12575" t="s">
        <v>14062</v>
      </c>
      <c r="B12575">
        <v>1</v>
      </c>
    </row>
    <row r="12576" spans="1:2" x14ac:dyDescent="0.25">
      <c r="A12576" t="s">
        <v>14063</v>
      </c>
      <c r="B12576">
        <v>0</v>
      </c>
    </row>
    <row r="12577" spans="1:2" x14ac:dyDescent="0.25">
      <c r="A12577" t="s">
        <v>14064</v>
      </c>
      <c r="B12577">
        <v>8</v>
      </c>
    </row>
    <row r="12578" spans="1:2" x14ac:dyDescent="0.25">
      <c r="A12578" t="s">
        <v>14065</v>
      </c>
      <c r="B12578">
        <v>69</v>
      </c>
    </row>
    <row r="12579" spans="1:2" x14ac:dyDescent="0.25">
      <c r="A12579" t="s">
        <v>14066</v>
      </c>
      <c r="B12579">
        <v>88</v>
      </c>
    </row>
    <row r="12580" spans="1:2" x14ac:dyDescent="0.25">
      <c r="A12580" t="s">
        <v>14067</v>
      </c>
      <c r="B12580">
        <v>151</v>
      </c>
    </row>
    <row r="12581" spans="1:2" x14ac:dyDescent="0.25">
      <c r="A12581" t="s">
        <v>14068</v>
      </c>
      <c r="B12581">
        <v>83</v>
      </c>
    </row>
    <row r="12582" spans="1:2" x14ac:dyDescent="0.25">
      <c r="A12582" t="s">
        <v>14069</v>
      </c>
      <c r="B12582">
        <v>1075</v>
      </c>
    </row>
    <row r="12583" spans="1:2" x14ac:dyDescent="0.25">
      <c r="A12583" t="s">
        <v>14070</v>
      </c>
      <c r="B12583">
        <v>728</v>
      </c>
    </row>
    <row r="12584" spans="1:2" x14ac:dyDescent="0.25">
      <c r="A12584" t="s">
        <v>14071</v>
      </c>
      <c r="B12584">
        <v>-999</v>
      </c>
    </row>
    <row r="12585" spans="1:2" x14ac:dyDescent="0.25">
      <c r="A12585" t="s">
        <v>14072</v>
      </c>
      <c r="B12585">
        <v>-999</v>
      </c>
    </row>
    <row r="12586" spans="1:2" x14ac:dyDescent="0.25">
      <c r="A12586" t="s">
        <v>14073</v>
      </c>
      <c r="B12586">
        <v>231</v>
      </c>
    </row>
    <row r="12587" spans="1:2" x14ac:dyDescent="0.25">
      <c r="A12587" t="s">
        <v>14074</v>
      </c>
      <c r="B12587">
        <v>1057</v>
      </c>
    </row>
    <row r="12588" spans="1:2" x14ac:dyDescent="0.25">
      <c r="A12588" t="s">
        <v>14075</v>
      </c>
      <c r="B12588">
        <v>15</v>
      </c>
    </row>
    <row r="12589" spans="1:2" x14ac:dyDescent="0.25">
      <c r="A12589" t="s">
        <v>14076</v>
      </c>
      <c r="B12589">
        <v>6</v>
      </c>
    </row>
    <row r="12590" spans="1:2" x14ac:dyDescent="0.25">
      <c r="A12590" t="s">
        <v>14077</v>
      </c>
      <c r="B12590">
        <v>9</v>
      </c>
    </row>
    <row r="12591" spans="1:2" x14ac:dyDescent="0.25">
      <c r="A12591" t="s">
        <v>14078</v>
      </c>
      <c r="B12591">
        <v>0</v>
      </c>
    </row>
    <row r="12592" spans="1:2" x14ac:dyDescent="0.25">
      <c r="A12592" t="s">
        <v>14079</v>
      </c>
      <c r="B12592">
        <v>15</v>
      </c>
    </row>
    <row r="12593" spans="1:2" x14ac:dyDescent="0.25">
      <c r="A12593" t="s">
        <v>14080</v>
      </c>
      <c r="B12593">
        <v>38890</v>
      </c>
    </row>
    <row r="12594" spans="1:2" x14ac:dyDescent="0.25">
      <c r="A12594" t="s">
        <v>14081</v>
      </c>
      <c r="B12594">
        <v>149</v>
      </c>
    </row>
    <row r="12595" spans="1:2" x14ac:dyDescent="0.25">
      <c r="A12595" t="s">
        <v>14082</v>
      </c>
      <c r="B12595">
        <v>10</v>
      </c>
    </row>
    <row r="12596" spans="1:2" x14ac:dyDescent="0.25">
      <c r="A12596" t="s">
        <v>14083</v>
      </c>
      <c r="B12596">
        <v>101</v>
      </c>
    </row>
    <row r="12597" spans="1:2" x14ac:dyDescent="0.25">
      <c r="A12597" t="s">
        <v>14084</v>
      </c>
      <c r="B12597">
        <v>104</v>
      </c>
    </row>
    <row r="12598" spans="1:2" x14ac:dyDescent="0.25">
      <c r="A12598" t="s">
        <v>14085</v>
      </c>
      <c r="B12598">
        <v>86</v>
      </c>
    </row>
    <row r="12599" spans="1:2" x14ac:dyDescent="0.25">
      <c r="A12599" t="s">
        <v>14086</v>
      </c>
      <c r="B12599">
        <v>14</v>
      </c>
    </row>
    <row r="12600" spans="1:2" x14ac:dyDescent="0.25">
      <c r="A12600" t="s">
        <v>14087</v>
      </c>
      <c r="B12600">
        <v>322</v>
      </c>
    </row>
    <row r="12601" spans="1:2" x14ac:dyDescent="0.25">
      <c r="A12601" t="s">
        <v>14088</v>
      </c>
      <c r="B12601">
        <v>2</v>
      </c>
    </row>
    <row r="12602" spans="1:2" x14ac:dyDescent="0.25">
      <c r="A12602" t="s">
        <v>14089</v>
      </c>
      <c r="B12602">
        <v>1609</v>
      </c>
    </row>
    <row r="12603" spans="1:2" x14ac:dyDescent="0.25">
      <c r="A12603" t="s">
        <v>14090</v>
      </c>
      <c r="B12603">
        <v>930</v>
      </c>
    </row>
    <row r="12604" spans="1:2" x14ac:dyDescent="0.25">
      <c r="A12604" t="s">
        <v>14091</v>
      </c>
      <c r="B12604">
        <v>26</v>
      </c>
    </row>
    <row r="12605" spans="1:2" x14ac:dyDescent="0.25">
      <c r="A12605" t="s">
        <v>14092</v>
      </c>
      <c r="B12605">
        <v>27</v>
      </c>
    </row>
    <row r="12606" spans="1:2" x14ac:dyDescent="0.25">
      <c r="A12606" t="s">
        <v>14093</v>
      </c>
      <c r="B12606">
        <v>15</v>
      </c>
    </row>
    <row r="12607" spans="1:2" x14ac:dyDescent="0.25">
      <c r="A12607" t="s">
        <v>14094</v>
      </c>
      <c r="B12607">
        <v>157</v>
      </c>
    </row>
    <row r="12608" spans="1:2" x14ac:dyDescent="0.25">
      <c r="A12608" t="s">
        <v>14095</v>
      </c>
      <c r="B12608">
        <v>113</v>
      </c>
    </row>
    <row r="12609" spans="1:2" x14ac:dyDescent="0.25">
      <c r="A12609" t="s">
        <v>14096</v>
      </c>
      <c r="B12609">
        <v>11</v>
      </c>
    </row>
    <row r="12610" spans="1:2" x14ac:dyDescent="0.25">
      <c r="A12610" t="s">
        <v>14097</v>
      </c>
      <c r="B12610">
        <v>17</v>
      </c>
    </row>
    <row r="12611" spans="1:2" x14ac:dyDescent="0.25">
      <c r="A12611" t="s">
        <v>14098</v>
      </c>
      <c r="B12611">
        <v>12</v>
      </c>
    </row>
    <row r="12612" spans="1:2" x14ac:dyDescent="0.25">
      <c r="A12612" t="s">
        <v>14099</v>
      </c>
      <c r="B12612">
        <v>17</v>
      </c>
    </row>
    <row r="12613" spans="1:2" x14ac:dyDescent="0.25">
      <c r="A12613" t="s">
        <v>14100</v>
      </c>
      <c r="B12613">
        <v>5</v>
      </c>
    </row>
    <row r="12614" spans="1:2" x14ac:dyDescent="0.25">
      <c r="A12614" t="s">
        <v>14101</v>
      </c>
      <c r="B12614">
        <v>2025</v>
      </c>
    </row>
    <row r="12615" spans="1:2" x14ac:dyDescent="0.25">
      <c r="A12615" t="s">
        <v>14102</v>
      </c>
      <c r="B12615">
        <v>32</v>
      </c>
    </row>
    <row r="12616" spans="1:2" x14ac:dyDescent="0.25">
      <c r="A12616" t="s">
        <v>14103</v>
      </c>
      <c r="B12616">
        <v>1</v>
      </c>
    </row>
    <row r="12617" spans="1:2" x14ac:dyDescent="0.25">
      <c r="A12617" t="s">
        <v>14104</v>
      </c>
      <c r="B12617">
        <v>73</v>
      </c>
    </row>
    <row r="12618" spans="1:2" x14ac:dyDescent="0.25">
      <c r="A12618" t="s">
        <v>14105</v>
      </c>
      <c r="B12618">
        <v>0</v>
      </c>
    </row>
    <row r="12619" spans="1:2" x14ac:dyDescent="0.25">
      <c r="A12619" t="s">
        <v>14106</v>
      </c>
      <c r="B12619">
        <v>2</v>
      </c>
    </row>
    <row r="12620" spans="1:2" x14ac:dyDescent="0.25">
      <c r="A12620" t="s">
        <v>14107</v>
      </c>
      <c r="B12620">
        <v>0</v>
      </c>
    </row>
    <row r="12621" spans="1:2" x14ac:dyDescent="0.25">
      <c r="A12621" t="s">
        <v>14108</v>
      </c>
      <c r="B12621">
        <v>108</v>
      </c>
    </row>
    <row r="12622" spans="1:2" x14ac:dyDescent="0.25">
      <c r="A12622" t="s">
        <v>14109</v>
      </c>
      <c r="B12622">
        <v>11</v>
      </c>
    </row>
    <row r="12623" spans="1:2" x14ac:dyDescent="0.25">
      <c r="A12623" t="s">
        <v>14110</v>
      </c>
      <c r="B12623">
        <v>4</v>
      </c>
    </row>
    <row r="12624" spans="1:2" x14ac:dyDescent="0.25">
      <c r="A12624" t="s">
        <v>14111</v>
      </c>
      <c r="B12624">
        <v>26</v>
      </c>
    </row>
    <row r="12625" spans="1:2" x14ac:dyDescent="0.25">
      <c r="A12625" t="s">
        <v>14112</v>
      </c>
      <c r="B12625">
        <v>16</v>
      </c>
    </row>
    <row r="12626" spans="1:2" x14ac:dyDescent="0.25">
      <c r="A12626" t="s">
        <v>14113</v>
      </c>
      <c r="B12626">
        <v>6</v>
      </c>
    </row>
    <row r="12627" spans="1:2" x14ac:dyDescent="0.25">
      <c r="A12627" t="s">
        <v>14114</v>
      </c>
      <c r="B12627">
        <v>59</v>
      </c>
    </row>
    <row r="12628" spans="1:2" x14ac:dyDescent="0.25">
      <c r="A12628" t="s">
        <v>14115</v>
      </c>
      <c r="B12628">
        <v>33</v>
      </c>
    </row>
    <row r="12629" spans="1:2" x14ac:dyDescent="0.25">
      <c r="A12629" t="s">
        <v>14116</v>
      </c>
      <c r="B12629">
        <v>34</v>
      </c>
    </row>
    <row r="12630" spans="1:2" x14ac:dyDescent="0.25">
      <c r="A12630" t="s">
        <v>14117</v>
      </c>
      <c r="B12630">
        <v>34</v>
      </c>
    </row>
    <row r="12631" spans="1:2" x14ac:dyDescent="0.25">
      <c r="A12631" t="s">
        <v>14118</v>
      </c>
      <c r="B12631">
        <v>0</v>
      </c>
    </row>
    <row r="12632" spans="1:2" x14ac:dyDescent="0.25">
      <c r="A12632" t="s">
        <v>14119</v>
      </c>
      <c r="B12632">
        <v>9</v>
      </c>
    </row>
    <row r="12633" spans="1:2" x14ac:dyDescent="0.25">
      <c r="A12633" t="s">
        <v>14120</v>
      </c>
      <c r="B12633">
        <v>0</v>
      </c>
    </row>
    <row r="12634" spans="1:2" x14ac:dyDescent="0.25">
      <c r="A12634" t="s">
        <v>14121</v>
      </c>
      <c r="B12634">
        <v>0</v>
      </c>
    </row>
    <row r="12635" spans="1:2" x14ac:dyDescent="0.25">
      <c r="A12635" t="s">
        <v>14122</v>
      </c>
      <c r="B12635">
        <v>2</v>
      </c>
    </row>
    <row r="12636" spans="1:2" x14ac:dyDescent="0.25">
      <c r="A12636" t="s">
        <v>14123</v>
      </c>
      <c r="B12636">
        <v>5</v>
      </c>
    </row>
    <row r="12637" spans="1:2" x14ac:dyDescent="0.25">
      <c r="A12637" t="s">
        <v>14124</v>
      </c>
      <c r="B12637">
        <v>0</v>
      </c>
    </row>
    <row r="12638" spans="1:2" x14ac:dyDescent="0.25">
      <c r="A12638" t="s">
        <v>14125</v>
      </c>
      <c r="B12638">
        <v>0</v>
      </c>
    </row>
    <row r="12639" spans="1:2" x14ac:dyDescent="0.25">
      <c r="A12639" t="s">
        <v>14126</v>
      </c>
      <c r="B12639">
        <v>0</v>
      </c>
    </row>
    <row r="12640" spans="1:2" x14ac:dyDescent="0.25">
      <c r="A12640" t="s">
        <v>14127</v>
      </c>
      <c r="B12640">
        <v>0</v>
      </c>
    </row>
    <row r="12641" spans="1:2" x14ac:dyDescent="0.25">
      <c r="A12641" t="s">
        <v>14128</v>
      </c>
      <c r="B12641">
        <v>0</v>
      </c>
    </row>
    <row r="12642" spans="1:2" x14ac:dyDescent="0.25">
      <c r="A12642" t="s">
        <v>14129</v>
      </c>
      <c r="B12642">
        <v>0</v>
      </c>
    </row>
    <row r="12643" spans="1:2" x14ac:dyDescent="0.25">
      <c r="A12643" t="s">
        <v>14130</v>
      </c>
      <c r="B12643">
        <v>0</v>
      </c>
    </row>
    <row r="12644" spans="1:2" x14ac:dyDescent="0.25">
      <c r="A12644" t="s">
        <v>14131</v>
      </c>
      <c r="B12644">
        <v>0</v>
      </c>
    </row>
    <row r="12645" spans="1:2" x14ac:dyDescent="0.25">
      <c r="A12645" t="s">
        <v>14132</v>
      </c>
      <c r="B12645">
        <v>0</v>
      </c>
    </row>
    <row r="12646" spans="1:2" x14ac:dyDescent="0.25">
      <c r="A12646" t="s">
        <v>14133</v>
      </c>
      <c r="B12646">
        <v>0</v>
      </c>
    </row>
    <row r="12647" spans="1:2" x14ac:dyDescent="0.25">
      <c r="A12647" t="s">
        <v>14134</v>
      </c>
      <c r="B12647">
        <v>0</v>
      </c>
    </row>
    <row r="12648" spans="1:2" x14ac:dyDescent="0.25">
      <c r="A12648" t="s">
        <v>14135</v>
      </c>
      <c r="B12648">
        <v>18</v>
      </c>
    </row>
    <row r="12649" spans="1:2" x14ac:dyDescent="0.25">
      <c r="A12649" t="s">
        <v>14136</v>
      </c>
      <c r="B12649">
        <v>34</v>
      </c>
    </row>
    <row r="12650" spans="1:2" x14ac:dyDescent="0.25">
      <c r="A12650" t="s">
        <v>14137</v>
      </c>
      <c r="B12650">
        <v>0</v>
      </c>
    </row>
    <row r="12651" spans="1:2" x14ac:dyDescent="0.25">
      <c r="A12651" t="s">
        <v>14138</v>
      </c>
      <c r="B12651">
        <v>0</v>
      </c>
    </row>
    <row r="12652" spans="1:2" x14ac:dyDescent="0.25">
      <c r="A12652" t="s">
        <v>14139</v>
      </c>
      <c r="B12652">
        <v>0</v>
      </c>
    </row>
    <row r="12653" spans="1:2" x14ac:dyDescent="0.25">
      <c r="A12653" t="s">
        <v>14140</v>
      </c>
      <c r="B12653">
        <v>0</v>
      </c>
    </row>
    <row r="12654" spans="1:2" x14ac:dyDescent="0.25">
      <c r="A12654" t="s">
        <v>14141</v>
      </c>
      <c r="B12654">
        <v>0</v>
      </c>
    </row>
    <row r="12655" spans="1:2" x14ac:dyDescent="0.25">
      <c r="A12655" t="s">
        <v>14142</v>
      </c>
      <c r="B12655">
        <v>0</v>
      </c>
    </row>
    <row r="12656" spans="1:2" x14ac:dyDescent="0.25">
      <c r="A12656" t="s">
        <v>14143</v>
      </c>
      <c r="B12656">
        <v>0</v>
      </c>
    </row>
    <row r="12657" spans="1:2" x14ac:dyDescent="0.25">
      <c r="A12657" t="s">
        <v>14144</v>
      </c>
      <c r="B12657">
        <v>0</v>
      </c>
    </row>
    <row r="12658" spans="1:2" x14ac:dyDescent="0.25">
      <c r="A12658" t="s">
        <v>14145</v>
      </c>
      <c r="B12658">
        <v>0</v>
      </c>
    </row>
    <row r="12659" spans="1:2" x14ac:dyDescent="0.25">
      <c r="A12659" t="s">
        <v>14146</v>
      </c>
      <c r="B12659">
        <v>0</v>
      </c>
    </row>
    <row r="12660" spans="1:2" x14ac:dyDescent="0.25">
      <c r="A12660" t="s">
        <v>14147</v>
      </c>
      <c r="B12660">
        <v>0</v>
      </c>
    </row>
    <row r="12661" spans="1:2" x14ac:dyDescent="0.25">
      <c r="A12661" t="s">
        <v>14148</v>
      </c>
      <c r="B12661">
        <v>0</v>
      </c>
    </row>
    <row r="12662" spans="1:2" x14ac:dyDescent="0.25">
      <c r="A12662" t="s">
        <v>14149</v>
      </c>
      <c r="B12662">
        <v>0</v>
      </c>
    </row>
    <row r="12663" spans="1:2" x14ac:dyDescent="0.25">
      <c r="A12663" t="s">
        <v>14150</v>
      </c>
      <c r="B12663">
        <v>26712</v>
      </c>
    </row>
    <row r="12664" spans="1:2" x14ac:dyDescent="0.25">
      <c r="A12664" t="s">
        <v>14151</v>
      </c>
      <c r="B12664">
        <v>11976</v>
      </c>
    </row>
    <row r="12665" spans="1:2" x14ac:dyDescent="0.25">
      <c r="A12665" t="s">
        <v>14152</v>
      </c>
      <c r="B12665">
        <v>26276</v>
      </c>
    </row>
    <row r="12666" spans="1:2" x14ac:dyDescent="0.25">
      <c r="A12666" t="s">
        <v>14153</v>
      </c>
      <c r="B12666">
        <v>16</v>
      </c>
    </row>
    <row r="12667" spans="1:2" x14ac:dyDescent="0.25">
      <c r="A12667" t="s">
        <v>14154</v>
      </c>
      <c r="B12667">
        <v>3005</v>
      </c>
    </row>
    <row r="12668" spans="1:2" x14ac:dyDescent="0.25">
      <c r="A12668" t="s">
        <v>14155</v>
      </c>
      <c r="B12668">
        <v>80</v>
      </c>
    </row>
    <row r="12669" spans="1:2" x14ac:dyDescent="0.25">
      <c r="A12669" t="s">
        <v>14156</v>
      </c>
      <c r="B12669">
        <v>1</v>
      </c>
    </row>
    <row r="12670" spans="1:2" x14ac:dyDescent="0.25">
      <c r="A12670" t="s">
        <v>14157</v>
      </c>
      <c r="B12670">
        <v>4209</v>
      </c>
    </row>
    <row r="12671" spans="1:2" x14ac:dyDescent="0.25">
      <c r="A12671" t="s">
        <v>14158</v>
      </c>
      <c r="B12671">
        <v>3812</v>
      </c>
    </row>
    <row r="12672" spans="1:2" x14ac:dyDescent="0.25">
      <c r="A12672" t="s">
        <v>14159</v>
      </c>
      <c r="B12672">
        <v>129</v>
      </c>
    </row>
    <row r="12673" spans="1:2" x14ac:dyDescent="0.25">
      <c r="A12673" t="s">
        <v>14160</v>
      </c>
      <c r="B12673">
        <v>10734</v>
      </c>
    </row>
    <row r="12674" spans="1:2" x14ac:dyDescent="0.25">
      <c r="A12674" t="s">
        <v>14161</v>
      </c>
      <c r="B12674">
        <v>701</v>
      </c>
    </row>
    <row r="12675" spans="1:2" x14ac:dyDescent="0.25">
      <c r="A12675" t="s">
        <v>14162</v>
      </c>
      <c r="B12675">
        <v>935</v>
      </c>
    </row>
    <row r="12676" spans="1:2" x14ac:dyDescent="0.25">
      <c r="A12676" t="s">
        <v>14163</v>
      </c>
      <c r="B12676">
        <v>554</v>
      </c>
    </row>
    <row r="12677" spans="1:2" x14ac:dyDescent="0.25">
      <c r="A12677" t="s">
        <v>14164</v>
      </c>
      <c r="B12677">
        <v>0</v>
      </c>
    </row>
    <row r="12678" spans="1:2" x14ac:dyDescent="0.25">
      <c r="A12678" t="s">
        <v>14165</v>
      </c>
      <c r="B12678">
        <v>128</v>
      </c>
    </row>
    <row r="12679" spans="1:2" x14ac:dyDescent="0.25">
      <c r="A12679" t="s">
        <v>14166</v>
      </c>
      <c r="B12679">
        <v>0</v>
      </c>
    </row>
    <row r="12680" spans="1:2" x14ac:dyDescent="0.25">
      <c r="A12680" t="s">
        <v>14167</v>
      </c>
      <c r="B12680">
        <v>1</v>
      </c>
    </row>
    <row r="12681" spans="1:2" x14ac:dyDescent="0.25">
      <c r="A12681" t="s">
        <v>14168</v>
      </c>
      <c r="B12681">
        <v>1</v>
      </c>
    </row>
    <row r="12682" spans="1:2" x14ac:dyDescent="0.25">
      <c r="A12682" t="s">
        <v>14169</v>
      </c>
      <c r="B12682">
        <v>883</v>
      </c>
    </row>
    <row r="12683" spans="1:2" x14ac:dyDescent="0.25">
      <c r="A12683" t="s">
        <v>14170</v>
      </c>
      <c r="B12683">
        <v>1523</v>
      </c>
    </row>
    <row r="12684" spans="1:2" x14ac:dyDescent="0.25">
      <c r="A12684" t="s">
        <v>14171</v>
      </c>
      <c r="B12684">
        <v>26712</v>
      </c>
    </row>
    <row r="12685" spans="1:2" x14ac:dyDescent="0.25">
      <c r="A12685" t="s">
        <v>14172</v>
      </c>
      <c r="B12685">
        <v>291</v>
      </c>
    </row>
    <row r="12686" spans="1:2" x14ac:dyDescent="0.25">
      <c r="A12686" t="s">
        <v>14173</v>
      </c>
      <c r="B12686">
        <v>120</v>
      </c>
    </row>
    <row r="12687" spans="1:2" x14ac:dyDescent="0.25">
      <c r="A12687" t="s">
        <v>14174</v>
      </c>
      <c r="B12687">
        <v>5633</v>
      </c>
    </row>
    <row r="12688" spans="1:2" x14ac:dyDescent="0.25">
      <c r="A12688" t="s">
        <v>14175</v>
      </c>
      <c r="B12688">
        <v>766</v>
      </c>
    </row>
    <row r="12689" spans="1:2" x14ac:dyDescent="0.25">
      <c r="A12689" t="s">
        <v>14176</v>
      </c>
      <c r="B12689">
        <v>3690</v>
      </c>
    </row>
    <row r="12690" spans="1:2" x14ac:dyDescent="0.25">
      <c r="A12690" t="s">
        <v>14177</v>
      </c>
      <c r="B12690">
        <v>1177</v>
      </c>
    </row>
    <row r="12691" spans="1:2" x14ac:dyDescent="0.25">
      <c r="A12691" t="s">
        <v>14178</v>
      </c>
      <c r="B12691">
        <v>5633</v>
      </c>
    </row>
    <row r="12692" spans="1:2" x14ac:dyDescent="0.25">
      <c r="A12692" t="s">
        <v>14179</v>
      </c>
      <c r="B12692">
        <v>5428</v>
      </c>
    </row>
    <row r="12693" spans="1:2" x14ac:dyDescent="0.25">
      <c r="A12693" t="s">
        <v>14180</v>
      </c>
      <c r="B12693">
        <v>1900</v>
      </c>
    </row>
    <row r="12694" spans="1:2" x14ac:dyDescent="0.25">
      <c r="A12694" t="s">
        <v>14181</v>
      </c>
      <c r="B12694">
        <v>1713</v>
      </c>
    </row>
    <row r="12695" spans="1:2" x14ac:dyDescent="0.25">
      <c r="A12695" t="s">
        <v>14182</v>
      </c>
      <c r="B12695">
        <v>6</v>
      </c>
    </row>
    <row r="12696" spans="1:2" x14ac:dyDescent="0.25">
      <c r="A12696" t="s">
        <v>14183</v>
      </c>
      <c r="B12696">
        <v>4724</v>
      </c>
    </row>
    <row r="12697" spans="1:2" x14ac:dyDescent="0.25">
      <c r="A12697" t="s">
        <v>14184</v>
      </c>
      <c r="B12697">
        <v>1</v>
      </c>
    </row>
    <row r="12698" spans="1:2" x14ac:dyDescent="0.25">
      <c r="A12698" t="s">
        <v>14185</v>
      </c>
      <c r="B12698">
        <v>193</v>
      </c>
    </row>
    <row r="12699" spans="1:2" x14ac:dyDescent="0.25">
      <c r="A12699" t="s">
        <v>14186</v>
      </c>
      <c r="B12699">
        <v>88</v>
      </c>
    </row>
    <row r="12700" spans="1:2" x14ac:dyDescent="0.25">
      <c r="A12700" t="s">
        <v>14187</v>
      </c>
      <c r="B12700">
        <v>4628</v>
      </c>
    </row>
    <row r="12701" spans="1:2" x14ac:dyDescent="0.25">
      <c r="A12701" t="s">
        <v>14188</v>
      </c>
      <c r="B12701">
        <v>8</v>
      </c>
    </row>
    <row r="12702" spans="1:2" x14ac:dyDescent="0.25">
      <c r="A12702" t="s">
        <v>14189</v>
      </c>
      <c r="B12702">
        <v>3</v>
      </c>
    </row>
    <row r="12703" spans="1:2" x14ac:dyDescent="0.25">
      <c r="A12703" t="s">
        <v>14190</v>
      </c>
      <c r="B12703">
        <v>4</v>
      </c>
    </row>
    <row r="12704" spans="1:2" x14ac:dyDescent="0.25">
      <c r="A12704" t="s">
        <v>14191</v>
      </c>
      <c r="B12704">
        <v>1</v>
      </c>
    </row>
    <row r="12705" spans="1:2" x14ac:dyDescent="0.25">
      <c r="A12705" t="s">
        <v>14192</v>
      </c>
      <c r="B12705">
        <v>8</v>
      </c>
    </row>
    <row r="12706" spans="1:2" x14ac:dyDescent="0.25">
      <c r="A12706" t="s">
        <v>14193</v>
      </c>
      <c r="B12706">
        <v>1904</v>
      </c>
    </row>
    <row r="12707" spans="1:2" x14ac:dyDescent="0.25">
      <c r="A12707" t="s">
        <v>14194</v>
      </c>
      <c r="B12707">
        <v>147</v>
      </c>
    </row>
    <row r="12708" spans="1:2" x14ac:dyDescent="0.25">
      <c r="A12708" t="s">
        <v>14195</v>
      </c>
      <c r="B12708">
        <v>18</v>
      </c>
    </row>
    <row r="12709" spans="1:2" x14ac:dyDescent="0.25">
      <c r="A12709" t="s">
        <v>14196</v>
      </c>
      <c r="B12709">
        <v>5156</v>
      </c>
    </row>
    <row r="12710" spans="1:2" x14ac:dyDescent="0.25">
      <c r="A12710" t="s">
        <v>14197</v>
      </c>
      <c r="B12710">
        <v>881</v>
      </c>
    </row>
    <row r="12711" spans="1:2" x14ac:dyDescent="0.25">
      <c r="A12711" t="s">
        <v>14198</v>
      </c>
      <c r="B12711">
        <v>1455</v>
      </c>
    </row>
    <row r="12712" spans="1:2" x14ac:dyDescent="0.25">
      <c r="A12712" t="s">
        <v>14199</v>
      </c>
      <c r="B12712">
        <v>1762</v>
      </c>
    </row>
    <row r="12713" spans="1:2" x14ac:dyDescent="0.25">
      <c r="A12713" t="s">
        <v>14200</v>
      </c>
      <c r="B12713">
        <v>36</v>
      </c>
    </row>
    <row r="12714" spans="1:2" x14ac:dyDescent="0.25">
      <c r="A12714" t="s">
        <v>14201</v>
      </c>
      <c r="B12714">
        <v>987</v>
      </c>
    </row>
    <row r="12715" spans="1:2" x14ac:dyDescent="0.25">
      <c r="A12715" t="s">
        <v>14202</v>
      </c>
      <c r="B12715">
        <v>1606</v>
      </c>
    </row>
    <row r="12716" spans="1:2" x14ac:dyDescent="0.25">
      <c r="A12716" t="s">
        <v>14203</v>
      </c>
      <c r="B12716">
        <v>2157</v>
      </c>
    </row>
    <row r="12717" spans="1:2" x14ac:dyDescent="0.25">
      <c r="A12717" t="s">
        <v>14204</v>
      </c>
      <c r="B12717">
        <v>203</v>
      </c>
    </row>
    <row r="12718" spans="1:2" x14ac:dyDescent="0.25">
      <c r="A12718" t="s">
        <v>14205</v>
      </c>
      <c r="B12718">
        <v>203</v>
      </c>
    </row>
    <row r="12719" spans="1:2" x14ac:dyDescent="0.25">
      <c r="A12719" t="s">
        <v>14206</v>
      </c>
      <c r="B12719">
        <v>36</v>
      </c>
    </row>
    <row r="12720" spans="1:2" x14ac:dyDescent="0.25">
      <c r="A12720" t="s">
        <v>14207</v>
      </c>
      <c r="B12720">
        <v>4170</v>
      </c>
    </row>
    <row r="12721" spans="1:2" x14ac:dyDescent="0.25">
      <c r="A12721" t="s">
        <v>14208</v>
      </c>
      <c r="B12721">
        <v>987</v>
      </c>
    </row>
    <row r="12722" spans="1:2" x14ac:dyDescent="0.25">
      <c r="A12722" t="s">
        <v>14209</v>
      </c>
      <c r="B12722">
        <v>1606</v>
      </c>
    </row>
    <row r="12723" spans="1:2" x14ac:dyDescent="0.25">
      <c r="A12723" t="s">
        <v>14210</v>
      </c>
      <c r="B12723">
        <v>2052</v>
      </c>
    </row>
    <row r="12724" spans="1:2" x14ac:dyDescent="0.25">
      <c r="A12724" t="s">
        <v>14211</v>
      </c>
      <c r="B12724">
        <v>201</v>
      </c>
    </row>
    <row r="12725" spans="1:2" x14ac:dyDescent="0.25">
      <c r="A12725" t="s">
        <v>14212</v>
      </c>
      <c r="B12725">
        <v>201</v>
      </c>
    </row>
    <row r="12726" spans="1:2" x14ac:dyDescent="0.25">
      <c r="A12726" t="s">
        <v>14213</v>
      </c>
      <c r="B12726">
        <v>5047</v>
      </c>
    </row>
    <row r="12727" spans="1:2" x14ac:dyDescent="0.25">
      <c r="A12727" t="s">
        <v>14214</v>
      </c>
      <c r="B12727">
        <v>-999</v>
      </c>
    </row>
    <row r="12728" spans="1:2" x14ac:dyDescent="0.25">
      <c r="A12728" t="s">
        <v>14215</v>
      </c>
      <c r="B12728">
        <v>2510</v>
      </c>
    </row>
    <row r="12729" spans="1:2" x14ac:dyDescent="0.25">
      <c r="A12729" t="s">
        <v>14216</v>
      </c>
      <c r="B12729">
        <v>1656</v>
      </c>
    </row>
    <row r="12730" spans="1:2" x14ac:dyDescent="0.25">
      <c r="A12730" t="s">
        <v>14217</v>
      </c>
      <c r="B12730">
        <v>579</v>
      </c>
    </row>
    <row r="12731" spans="1:2" x14ac:dyDescent="0.25">
      <c r="A12731" t="s">
        <v>14218</v>
      </c>
      <c r="B12731">
        <v>45</v>
      </c>
    </row>
    <row r="12732" spans="1:2" x14ac:dyDescent="0.25">
      <c r="A12732" t="s">
        <v>14219</v>
      </c>
      <c r="B12732">
        <v>30</v>
      </c>
    </row>
    <row r="12733" spans="1:2" x14ac:dyDescent="0.25">
      <c r="A12733" t="s">
        <v>14220</v>
      </c>
      <c r="B12733">
        <v>31</v>
      </c>
    </row>
    <row r="12734" spans="1:2" x14ac:dyDescent="0.25">
      <c r="A12734" t="s">
        <v>14221</v>
      </c>
      <c r="B12734">
        <v>40</v>
      </c>
    </row>
    <row r="12735" spans="1:2" x14ac:dyDescent="0.25">
      <c r="A12735" t="s">
        <v>14222</v>
      </c>
      <c r="B12735">
        <v>3</v>
      </c>
    </row>
    <row r="12736" spans="1:2" x14ac:dyDescent="0.25">
      <c r="A12736" t="s">
        <v>14223</v>
      </c>
      <c r="B12736">
        <v>149</v>
      </c>
    </row>
    <row r="12737" spans="1:2" x14ac:dyDescent="0.25">
      <c r="A12737" t="s">
        <v>14224</v>
      </c>
      <c r="B12737">
        <v>10</v>
      </c>
    </row>
    <row r="12738" spans="1:2" x14ac:dyDescent="0.25">
      <c r="A12738" t="s">
        <v>14225</v>
      </c>
      <c r="B12738">
        <v>16</v>
      </c>
    </row>
    <row r="12739" spans="1:2" x14ac:dyDescent="0.25">
      <c r="A12739" t="s">
        <v>14226</v>
      </c>
      <c r="B12739">
        <v>13</v>
      </c>
    </row>
    <row r="12740" spans="1:2" x14ac:dyDescent="0.25">
      <c r="A12740" t="s">
        <v>14227</v>
      </c>
      <c r="B12740">
        <v>19</v>
      </c>
    </row>
    <row r="12741" spans="1:2" x14ac:dyDescent="0.25">
      <c r="A12741" t="s">
        <v>14228</v>
      </c>
      <c r="B12741">
        <v>4</v>
      </c>
    </row>
    <row r="12742" spans="1:2" x14ac:dyDescent="0.25">
      <c r="A12742" t="s">
        <v>14229</v>
      </c>
      <c r="B12742">
        <v>62</v>
      </c>
    </row>
    <row r="12743" spans="1:2" x14ac:dyDescent="0.25">
      <c r="A12743" t="s">
        <v>14230</v>
      </c>
      <c r="B12743">
        <v>4</v>
      </c>
    </row>
    <row r="12744" spans="1:2" x14ac:dyDescent="0.25">
      <c r="A12744" t="s">
        <v>14231</v>
      </c>
      <c r="B12744">
        <v>2</v>
      </c>
    </row>
    <row r="12745" spans="1:2" x14ac:dyDescent="0.25">
      <c r="A12745" t="s">
        <v>14232</v>
      </c>
      <c r="B12745">
        <v>7</v>
      </c>
    </row>
    <row r="12746" spans="1:2" x14ac:dyDescent="0.25">
      <c r="A12746" t="s">
        <v>14233</v>
      </c>
      <c r="B12746">
        <v>7</v>
      </c>
    </row>
    <row r="12747" spans="1:2" x14ac:dyDescent="0.25">
      <c r="A12747" t="s">
        <v>14234</v>
      </c>
      <c r="B12747">
        <v>1</v>
      </c>
    </row>
    <row r="12748" spans="1:2" x14ac:dyDescent="0.25">
      <c r="A12748" t="s">
        <v>14235</v>
      </c>
      <c r="B12748">
        <v>21</v>
      </c>
    </row>
    <row r="12749" spans="1:2" x14ac:dyDescent="0.25">
      <c r="A12749" t="s">
        <v>14236</v>
      </c>
      <c r="B12749">
        <v>43</v>
      </c>
    </row>
    <row r="12750" spans="1:2" x14ac:dyDescent="0.25">
      <c r="A12750" t="s">
        <v>14237</v>
      </c>
      <c r="B12750">
        <v>63</v>
      </c>
    </row>
    <row r="12751" spans="1:2" x14ac:dyDescent="0.25">
      <c r="A12751" t="s">
        <v>14238</v>
      </c>
      <c r="B12751">
        <v>73</v>
      </c>
    </row>
    <row r="12752" spans="1:2" x14ac:dyDescent="0.25">
      <c r="A12752" t="s">
        <v>14239</v>
      </c>
      <c r="B12752">
        <v>72</v>
      </c>
    </row>
    <row r="12753" spans="1:2" x14ac:dyDescent="0.25">
      <c r="A12753" t="s">
        <v>14240</v>
      </c>
      <c r="B12753">
        <v>6</v>
      </c>
    </row>
    <row r="12754" spans="1:2" x14ac:dyDescent="0.25">
      <c r="A12754" t="s">
        <v>14241</v>
      </c>
      <c r="B12754">
        <v>257</v>
      </c>
    </row>
    <row r="12755" spans="1:2" x14ac:dyDescent="0.25">
      <c r="A12755" t="s">
        <v>14242</v>
      </c>
      <c r="B12755">
        <v>0</v>
      </c>
    </row>
    <row r="12756" spans="1:2" x14ac:dyDescent="0.25">
      <c r="A12756" t="s">
        <v>14243</v>
      </c>
      <c r="B12756">
        <v>0</v>
      </c>
    </row>
    <row r="12757" spans="1:2" x14ac:dyDescent="0.25">
      <c r="A12757" t="s">
        <v>14244</v>
      </c>
      <c r="B12757">
        <v>0</v>
      </c>
    </row>
    <row r="12758" spans="1:2" x14ac:dyDescent="0.25">
      <c r="A12758" t="s">
        <v>14245</v>
      </c>
      <c r="B12758">
        <v>0</v>
      </c>
    </row>
    <row r="12759" spans="1:2" x14ac:dyDescent="0.25">
      <c r="A12759" t="s">
        <v>14246</v>
      </c>
      <c r="B12759">
        <v>0</v>
      </c>
    </row>
    <row r="12760" spans="1:2" x14ac:dyDescent="0.25">
      <c r="A12760" t="s">
        <v>14247</v>
      </c>
      <c r="B12760">
        <v>0</v>
      </c>
    </row>
    <row r="12761" spans="1:2" x14ac:dyDescent="0.25">
      <c r="A12761" t="s">
        <v>14248</v>
      </c>
      <c r="B12761">
        <v>3</v>
      </c>
    </row>
    <row r="12762" spans="1:2" x14ac:dyDescent="0.25">
      <c r="A12762" t="s">
        <v>14249</v>
      </c>
      <c r="B12762">
        <v>7</v>
      </c>
    </row>
    <row r="12763" spans="1:2" x14ac:dyDescent="0.25">
      <c r="A12763" t="s">
        <v>14250</v>
      </c>
      <c r="B12763">
        <v>5</v>
      </c>
    </row>
    <row r="12764" spans="1:2" x14ac:dyDescent="0.25">
      <c r="A12764" t="s">
        <v>14251</v>
      </c>
      <c r="B12764">
        <v>5</v>
      </c>
    </row>
    <row r="12765" spans="1:2" x14ac:dyDescent="0.25">
      <c r="A12765" t="s">
        <v>14252</v>
      </c>
      <c r="B12765">
        <v>1</v>
      </c>
    </row>
    <row r="12766" spans="1:2" x14ac:dyDescent="0.25">
      <c r="A12766" t="s">
        <v>14253</v>
      </c>
      <c r="B12766">
        <v>21</v>
      </c>
    </row>
    <row r="12767" spans="1:2" x14ac:dyDescent="0.25">
      <c r="A12767" t="s">
        <v>14254</v>
      </c>
      <c r="B12767">
        <v>0</v>
      </c>
    </row>
    <row r="12768" spans="1:2" x14ac:dyDescent="0.25">
      <c r="A12768" t="s">
        <v>14255</v>
      </c>
      <c r="B12768">
        <v>0</v>
      </c>
    </row>
    <row r="12769" spans="1:2" x14ac:dyDescent="0.25">
      <c r="A12769" t="s">
        <v>14256</v>
      </c>
      <c r="B12769">
        <v>0</v>
      </c>
    </row>
    <row r="12770" spans="1:2" x14ac:dyDescent="0.25">
      <c r="A12770" t="s">
        <v>14257</v>
      </c>
      <c r="B12770">
        <v>0</v>
      </c>
    </row>
    <row r="12771" spans="1:2" x14ac:dyDescent="0.25">
      <c r="A12771" t="s">
        <v>14258</v>
      </c>
      <c r="B12771">
        <v>0</v>
      </c>
    </row>
    <row r="12772" spans="1:2" x14ac:dyDescent="0.25">
      <c r="A12772" t="s">
        <v>14259</v>
      </c>
      <c r="B12772">
        <v>0</v>
      </c>
    </row>
    <row r="12773" spans="1:2" x14ac:dyDescent="0.25">
      <c r="A12773" t="s">
        <v>14260</v>
      </c>
      <c r="B12773">
        <v>3</v>
      </c>
    </row>
    <row r="12774" spans="1:2" x14ac:dyDescent="0.25">
      <c r="A12774" t="s">
        <v>14261</v>
      </c>
      <c r="B12774">
        <v>5</v>
      </c>
    </row>
    <row r="12775" spans="1:2" x14ac:dyDescent="0.25">
      <c r="A12775" t="s">
        <v>14262</v>
      </c>
      <c r="B12775">
        <v>3</v>
      </c>
    </row>
    <row r="12776" spans="1:2" x14ac:dyDescent="0.25">
      <c r="A12776" t="s">
        <v>14263</v>
      </c>
      <c r="B12776">
        <v>5</v>
      </c>
    </row>
    <row r="12777" spans="1:2" x14ac:dyDescent="0.25">
      <c r="A12777" t="s">
        <v>14264</v>
      </c>
      <c r="B12777">
        <v>0</v>
      </c>
    </row>
    <row r="12778" spans="1:2" x14ac:dyDescent="0.25">
      <c r="A12778" t="s">
        <v>14265</v>
      </c>
      <c r="B12778">
        <v>16</v>
      </c>
    </row>
    <row r="12779" spans="1:2" x14ac:dyDescent="0.25">
      <c r="A12779" t="s">
        <v>14266</v>
      </c>
      <c r="B12779">
        <v>0</v>
      </c>
    </row>
    <row r="12780" spans="1:2" x14ac:dyDescent="0.25">
      <c r="A12780" t="s">
        <v>14267</v>
      </c>
      <c r="B12780">
        <v>0</v>
      </c>
    </row>
    <row r="12781" spans="1:2" x14ac:dyDescent="0.25">
      <c r="A12781" t="s">
        <v>14268</v>
      </c>
      <c r="B12781">
        <v>0</v>
      </c>
    </row>
    <row r="12782" spans="1:2" x14ac:dyDescent="0.25">
      <c r="A12782" t="s">
        <v>14269</v>
      </c>
      <c r="B12782">
        <v>0</v>
      </c>
    </row>
    <row r="12783" spans="1:2" x14ac:dyDescent="0.25">
      <c r="A12783" t="s">
        <v>14270</v>
      </c>
      <c r="B12783">
        <v>0</v>
      </c>
    </row>
    <row r="12784" spans="1:2" x14ac:dyDescent="0.25">
      <c r="A12784" t="s">
        <v>14271</v>
      </c>
      <c r="B12784">
        <v>0</v>
      </c>
    </row>
    <row r="12785" spans="1:2" x14ac:dyDescent="0.25">
      <c r="A12785" t="s">
        <v>14272</v>
      </c>
      <c r="B12785">
        <v>108</v>
      </c>
    </row>
    <row r="12786" spans="1:2" x14ac:dyDescent="0.25">
      <c r="A12786" t="s">
        <v>14273</v>
      </c>
      <c r="B12786">
        <v>123</v>
      </c>
    </row>
    <row r="12787" spans="1:2" x14ac:dyDescent="0.25">
      <c r="A12787" t="s">
        <v>14274</v>
      </c>
      <c r="B12787">
        <v>132</v>
      </c>
    </row>
    <row r="12788" spans="1:2" x14ac:dyDescent="0.25">
      <c r="A12788" t="s">
        <v>14275</v>
      </c>
      <c r="B12788">
        <v>148</v>
      </c>
    </row>
    <row r="12789" spans="1:2" x14ac:dyDescent="0.25">
      <c r="A12789" t="s">
        <v>14276</v>
      </c>
      <c r="B12789">
        <v>15</v>
      </c>
    </row>
    <row r="12790" spans="1:2" x14ac:dyDescent="0.25">
      <c r="A12790" t="s">
        <v>14277</v>
      </c>
      <c r="B12790">
        <v>526</v>
      </c>
    </row>
    <row r="12791" spans="1:2" x14ac:dyDescent="0.25">
      <c r="A12791" t="s">
        <v>14278</v>
      </c>
      <c r="B12791">
        <v>48</v>
      </c>
    </row>
    <row r="12792" spans="1:2" x14ac:dyDescent="0.25">
      <c r="A12792" t="s">
        <v>14279</v>
      </c>
      <c r="B12792">
        <v>5</v>
      </c>
    </row>
    <row r="12793" spans="1:2" x14ac:dyDescent="0.25">
      <c r="A12793" t="s">
        <v>14280</v>
      </c>
      <c r="B12793">
        <v>60</v>
      </c>
    </row>
    <row r="12794" spans="1:2" x14ac:dyDescent="0.25">
      <c r="A12794" t="s">
        <v>14281</v>
      </c>
      <c r="B12794">
        <v>464</v>
      </c>
    </row>
    <row r="12795" spans="1:2" x14ac:dyDescent="0.25">
      <c r="A12795" t="s">
        <v>14282</v>
      </c>
      <c r="B12795">
        <v>407</v>
      </c>
    </row>
    <row r="12796" spans="1:2" x14ac:dyDescent="0.25">
      <c r="A12796" t="s">
        <v>14283</v>
      </c>
      <c r="B12796">
        <v>526</v>
      </c>
    </row>
    <row r="12797" spans="1:2" x14ac:dyDescent="0.25">
      <c r="A12797" t="s">
        <v>14284</v>
      </c>
      <c r="B12797">
        <v>449</v>
      </c>
    </row>
    <row r="12798" spans="1:2" x14ac:dyDescent="0.25">
      <c r="A12798" t="s">
        <v>14285</v>
      </c>
      <c r="B12798">
        <v>9413</v>
      </c>
    </row>
    <row r="12799" spans="1:2" x14ac:dyDescent="0.25">
      <c r="A12799" t="s">
        <v>14286</v>
      </c>
      <c r="B12799">
        <v>6915</v>
      </c>
    </row>
    <row r="12800" spans="1:2" x14ac:dyDescent="0.25">
      <c r="A12800" t="s">
        <v>14287</v>
      </c>
      <c r="B12800">
        <v>167</v>
      </c>
    </row>
    <row r="12801" spans="1:2" x14ac:dyDescent="0.25">
      <c r="A12801" t="s">
        <v>14288</v>
      </c>
      <c r="B12801">
        <v>57</v>
      </c>
    </row>
    <row r="12802" spans="1:2" x14ac:dyDescent="0.25">
      <c r="A12802" t="s">
        <v>14289</v>
      </c>
      <c r="B12802">
        <v>850</v>
      </c>
    </row>
    <row r="12803" spans="1:2" x14ac:dyDescent="0.25">
      <c r="A12803" t="s">
        <v>14290</v>
      </c>
      <c r="B12803">
        <v>9174</v>
      </c>
    </row>
    <row r="12804" spans="1:2" x14ac:dyDescent="0.25">
      <c r="A12804" t="s">
        <v>14291</v>
      </c>
      <c r="B12804">
        <v>32</v>
      </c>
    </row>
    <row r="12805" spans="1:2" x14ac:dyDescent="0.25">
      <c r="A12805" t="s">
        <v>14292</v>
      </c>
      <c r="B12805">
        <v>25</v>
      </c>
    </row>
    <row r="12806" spans="1:2" x14ac:dyDescent="0.25">
      <c r="A12806" t="s">
        <v>14293</v>
      </c>
      <c r="B12806">
        <v>11</v>
      </c>
    </row>
    <row r="12807" spans="1:2" x14ac:dyDescent="0.25">
      <c r="A12807" t="s">
        <v>14294</v>
      </c>
      <c r="B12807">
        <v>0</v>
      </c>
    </row>
    <row r="12808" spans="1:2" x14ac:dyDescent="0.25">
      <c r="A12808" t="s">
        <v>14295</v>
      </c>
      <c r="B12808">
        <v>36</v>
      </c>
    </row>
    <row r="12809" spans="1:2" x14ac:dyDescent="0.25">
      <c r="A12809" t="s">
        <v>14296</v>
      </c>
      <c r="B12809">
        <v>129237</v>
      </c>
    </row>
    <row r="12810" spans="1:2" x14ac:dyDescent="0.25">
      <c r="A12810" t="s">
        <v>14297</v>
      </c>
      <c r="B12810">
        <v>475</v>
      </c>
    </row>
    <row r="12811" spans="1:2" x14ac:dyDescent="0.25">
      <c r="A12811" t="s">
        <v>14298</v>
      </c>
      <c r="B12811">
        <v>52</v>
      </c>
    </row>
    <row r="12812" spans="1:2" x14ac:dyDescent="0.25">
      <c r="A12812" t="s">
        <v>14299</v>
      </c>
      <c r="B12812">
        <v>100</v>
      </c>
    </row>
    <row r="12813" spans="1:2" x14ac:dyDescent="0.25">
      <c r="A12813" t="s">
        <v>14300</v>
      </c>
      <c r="B12813">
        <v>112</v>
      </c>
    </row>
    <row r="12814" spans="1:2" x14ac:dyDescent="0.25">
      <c r="A12814" t="s">
        <v>14301</v>
      </c>
      <c r="B12814">
        <v>72</v>
      </c>
    </row>
    <row r="12815" spans="1:2" x14ac:dyDescent="0.25">
      <c r="A12815" t="s">
        <v>14302</v>
      </c>
      <c r="B12815">
        <v>4</v>
      </c>
    </row>
    <row r="12816" spans="1:2" x14ac:dyDescent="0.25">
      <c r="A12816" t="s">
        <v>14303</v>
      </c>
      <c r="B12816">
        <v>624</v>
      </c>
    </row>
    <row r="12817" spans="1:2" x14ac:dyDescent="0.25">
      <c r="A12817" t="s">
        <v>14304</v>
      </c>
      <c r="B12817">
        <v>0</v>
      </c>
    </row>
    <row r="12818" spans="1:2" x14ac:dyDescent="0.25">
      <c r="A12818" t="s">
        <v>14305</v>
      </c>
      <c r="B12818">
        <v>4882</v>
      </c>
    </row>
    <row r="12819" spans="1:2" x14ac:dyDescent="0.25">
      <c r="A12819" t="s">
        <v>14306</v>
      </c>
      <c r="B12819">
        <v>4379</v>
      </c>
    </row>
    <row r="12820" spans="1:2" x14ac:dyDescent="0.25">
      <c r="A12820" t="s">
        <v>14307</v>
      </c>
      <c r="B12820">
        <v>45</v>
      </c>
    </row>
    <row r="12821" spans="1:2" x14ac:dyDescent="0.25">
      <c r="A12821" t="s">
        <v>14308</v>
      </c>
      <c r="B12821">
        <v>22</v>
      </c>
    </row>
    <row r="12822" spans="1:2" x14ac:dyDescent="0.25">
      <c r="A12822" t="s">
        <v>14309</v>
      </c>
      <c r="B12822">
        <v>59</v>
      </c>
    </row>
    <row r="12823" spans="1:2" x14ac:dyDescent="0.25">
      <c r="A12823" t="s">
        <v>14310</v>
      </c>
      <c r="B12823">
        <v>328</v>
      </c>
    </row>
    <row r="12824" spans="1:2" x14ac:dyDescent="0.25">
      <c r="A12824" t="s">
        <v>14311</v>
      </c>
      <c r="B12824">
        <v>136</v>
      </c>
    </row>
    <row r="12825" spans="1:2" x14ac:dyDescent="0.25">
      <c r="A12825" t="s">
        <v>14312</v>
      </c>
      <c r="B12825">
        <v>10</v>
      </c>
    </row>
    <row r="12826" spans="1:2" x14ac:dyDescent="0.25">
      <c r="A12826" t="s">
        <v>14313</v>
      </c>
      <c r="B12826">
        <v>51</v>
      </c>
    </row>
    <row r="12827" spans="1:2" x14ac:dyDescent="0.25">
      <c r="A12827" t="s">
        <v>14314</v>
      </c>
      <c r="B12827">
        <v>17</v>
      </c>
    </row>
    <row r="12828" spans="1:2" x14ac:dyDescent="0.25">
      <c r="A12828" t="s">
        <v>14315</v>
      </c>
      <c r="B12828">
        <v>14</v>
      </c>
    </row>
    <row r="12829" spans="1:2" x14ac:dyDescent="0.25">
      <c r="A12829" t="s">
        <v>14316</v>
      </c>
      <c r="B12829">
        <v>30</v>
      </c>
    </row>
    <row r="12830" spans="1:2" x14ac:dyDescent="0.25">
      <c r="A12830" t="s">
        <v>14317</v>
      </c>
      <c r="B12830">
        <v>4817</v>
      </c>
    </row>
    <row r="12831" spans="1:2" x14ac:dyDescent="0.25">
      <c r="A12831" t="s">
        <v>14318</v>
      </c>
      <c r="B12831">
        <v>98</v>
      </c>
    </row>
    <row r="12832" spans="1:2" x14ac:dyDescent="0.25">
      <c r="A12832" t="s">
        <v>14319</v>
      </c>
      <c r="B12832">
        <v>7</v>
      </c>
    </row>
    <row r="12833" spans="1:2" x14ac:dyDescent="0.25">
      <c r="A12833" t="s">
        <v>14320</v>
      </c>
      <c r="B12833">
        <v>189</v>
      </c>
    </row>
    <row r="12834" spans="1:2" x14ac:dyDescent="0.25">
      <c r="A12834" t="s">
        <v>14321</v>
      </c>
      <c r="B12834">
        <v>127</v>
      </c>
    </row>
    <row r="12835" spans="1:2" x14ac:dyDescent="0.25">
      <c r="A12835" t="s">
        <v>14322</v>
      </c>
      <c r="B12835">
        <v>0</v>
      </c>
    </row>
    <row r="12836" spans="1:2" x14ac:dyDescent="0.25">
      <c r="A12836" t="s">
        <v>14323</v>
      </c>
      <c r="B12836">
        <v>5</v>
      </c>
    </row>
    <row r="12837" spans="1:2" x14ac:dyDescent="0.25">
      <c r="A12837" t="s">
        <v>14324</v>
      </c>
      <c r="B12837">
        <v>426</v>
      </c>
    </row>
    <row r="12838" spans="1:2" x14ac:dyDescent="0.25">
      <c r="A12838" t="s">
        <v>14325</v>
      </c>
      <c r="B12838">
        <v>129</v>
      </c>
    </row>
    <row r="12839" spans="1:2" x14ac:dyDescent="0.25">
      <c r="A12839" t="s">
        <v>14326</v>
      </c>
      <c r="B12839">
        <v>139</v>
      </c>
    </row>
    <row r="12840" spans="1:2" x14ac:dyDescent="0.25">
      <c r="A12840" t="s">
        <v>14327</v>
      </c>
      <c r="B12840">
        <v>41</v>
      </c>
    </row>
    <row r="12841" spans="1:2" x14ac:dyDescent="0.25">
      <c r="A12841" t="s">
        <v>14328</v>
      </c>
      <c r="B12841">
        <v>99</v>
      </c>
    </row>
    <row r="12842" spans="1:2" x14ac:dyDescent="0.25">
      <c r="A12842" t="s">
        <v>14329</v>
      </c>
      <c r="B12842">
        <v>19</v>
      </c>
    </row>
    <row r="12843" spans="1:2" x14ac:dyDescent="0.25">
      <c r="A12843" t="s">
        <v>14330</v>
      </c>
      <c r="B12843">
        <v>99</v>
      </c>
    </row>
    <row r="12844" spans="1:2" x14ac:dyDescent="0.25">
      <c r="A12844" t="s">
        <v>14331</v>
      </c>
      <c r="B12844">
        <v>73</v>
      </c>
    </row>
    <row r="12845" spans="1:2" x14ac:dyDescent="0.25">
      <c r="A12845" t="s">
        <v>14332</v>
      </c>
      <c r="B12845">
        <v>111</v>
      </c>
    </row>
    <row r="12846" spans="1:2" x14ac:dyDescent="0.25">
      <c r="A12846" t="s">
        <v>14333</v>
      </c>
      <c r="B12846">
        <v>111</v>
      </c>
    </row>
    <row r="12847" spans="1:2" x14ac:dyDescent="0.25">
      <c r="A12847" t="s">
        <v>14334</v>
      </c>
      <c r="B12847">
        <v>0</v>
      </c>
    </row>
    <row r="12848" spans="1:2" x14ac:dyDescent="0.25">
      <c r="A12848" t="s">
        <v>14335</v>
      </c>
      <c r="B12848">
        <v>4</v>
      </c>
    </row>
    <row r="12849" spans="1:2" x14ac:dyDescent="0.25">
      <c r="A12849" t="s">
        <v>14336</v>
      </c>
      <c r="B12849">
        <v>0</v>
      </c>
    </row>
    <row r="12850" spans="1:2" x14ac:dyDescent="0.25">
      <c r="A12850" t="s">
        <v>14337</v>
      </c>
      <c r="B12850">
        <v>0</v>
      </c>
    </row>
    <row r="12851" spans="1:2" x14ac:dyDescent="0.25">
      <c r="A12851" t="s">
        <v>14338</v>
      </c>
      <c r="B12851">
        <v>1</v>
      </c>
    </row>
    <row r="12852" spans="1:2" x14ac:dyDescent="0.25">
      <c r="A12852" t="s">
        <v>14339</v>
      </c>
      <c r="B12852">
        <v>12</v>
      </c>
    </row>
    <row r="12853" spans="1:2" x14ac:dyDescent="0.25">
      <c r="A12853" t="s">
        <v>14340</v>
      </c>
      <c r="B12853">
        <v>0</v>
      </c>
    </row>
    <row r="12854" spans="1:2" x14ac:dyDescent="0.25">
      <c r="A12854" t="s">
        <v>14341</v>
      </c>
      <c r="B12854">
        <v>0</v>
      </c>
    </row>
    <row r="12855" spans="1:2" x14ac:dyDescent="0.25">
      <c r="A12855" t="s">
        <v>14342</v>
      </c>
      <c r="B12855">
        <v>0</v>
      </c>
    </row>
    <row r="12856" spans="1:2" x14ac:dyDescent="0.25">
      <c r="A12856" t="s">
        <v>14343</v>
      </c>
      <c r="B12856">
        <v>1</v>
      </c>
    </row>
    <row r="12857" spans="1:2" x14ac:dyDescent="0.25">
      <c r="A12857" t="s">
        <v>14344</v>
      </c>
      <c r="B12857">
        <v>3</v>
      </c>
    </row>
    <row r="12858" spans="1:2" x14ac:dyDescent="0.25">
      <c r="A12858" t="s">
        <v>14345</v>
      </c>
      <c r="B12858">
        <v>0</v>
      </c>
    </row>
    <row r="12859" spans="1:2" x14ac:dyDescent="0.25">
      <c r="A12859" t="s">
        <v>14346</v>
      </c>
      <c r="B12859">
        <v>0</v>
      </c>
    </row>
    <row r="12860" spans="1:2" x14ac:dyDescent="0.25">
      <c r="A12860" t="s">
        <v>14347</v>
      </c>
      <c r="B12860">
        <v>0</v>
      </c>
    </row>
    <row r="12861" spans="1:2" x14ac:dyDescent="0.25">
      <c r="A12861" t="s">
        <v>14348</v>
      </c>
      <c r="B12861">
        <v>0</v>
      </c>
    </row>
    <row r="12862" spans="1:2" x14ac:dyDescent="0.25">
      <c r="A12862" t="s">
        <v>14349</v>
      </c>
      <c r="B12862">
        <v>0</v>
      </c>
    </row>
    <row r="12863" spans="1:2" x14ac:dyDescent="0.25">
      <c r="A12863" t="s">
        <v>14350</v>
      </c>
      <c r="B12863">
        <v>90</v>
      </c>
    </row>
    <row r="12864" spans="1:2" x14ac:dyDescent="0.25">
      <c r="A12864" t="s">
        <v>14351</v>
      </c>
      <c r="B12864">
        <v>0</v>
      </c>
    </row>
    <row r="12865" spans="1:2" x14ac:dyDescent="0.25">
      <c r="A12865" t="s">
        <v>14352</v>
      </c>
      <c r="B12865">
        <v>111</v>
      </c>
    </row>
    <row r="12866" spans="1:2" x14ac:dyDescent="0.25">
      <c r="A12866" t="s">
        <v>14353</v>
      </c>
      <c r="B12866">
        <v>133</v>
      </c>
    </row>
    <row r="12867" spans="1:2" x14ac:dyDescent="0.25">
      <c r="A12867" t="s">
        <v>14354</v>
      </c>
      <c r="B12867">
        <v>79</v>
      </c>
    </row>
    <row r="12868" spans="1:2" x14ac:dyDescent="0.25">
      <c r="A12868" t="s">
        <v>14355</v>
      </c>
      <c r="B12868">
        <v>16</v>
      </c>
    </row>
    <row r="12869" spans="1:2" x14ac:dyDescent="0.25">
      <c r="A12869" t="s">
        <v>14356</v>
      </c>
      <c r="B12869">
        <v>38</v>
      </c>
    </row>
    <row r="12870" spans="1:2" x14ac:dyDescent="0.25">
      <c r="A12870" t="s">
        <v>14357</v>
      </c>
      <c r="B12870">
        <v>133</v>
      </c>
    </row>
    <row r="12871" spans="1:2" x14ac:dyDescent="0.25">
      <c r="A12871" t="s">
        <v>14358</v>
      </c>
      <c r="B12871">
        <v>127</v>
      </c>
    </row>
    <row r="12872" spans="1:2" x14ac:dyDescent="0.25">
      <c r="A12872" t="s">
        <v>14359</v>
      </c>
      <c r="B12872">
        <v>0</v>
      </c>
    </row>
    <row r="12873" spans="1:2" x14ac:dyDescent="0.25">
      <c r="A12873" t="s">
        <v>14360</v>
      </c>
      <c r="B12873">
        <v>132</v>
      </c>
    </row>
    <row r="12874" spans="1:2" x14ac:dyDescent="0.25">
      <c r="A12874" t="s">
        <v>14361</v>
      </c>
      <c r="B12874">
        <v>94</v>
      </c>
    </row>
    <row r="12875" spans="1:2" x14ac:dyDescent="0.25">
      <c r="A12875" t="s">
        <v>14362</v>
      </c>
      <c r="B12875">
        <v>11</v>
      </c>
    </row>
    <row r="12876" spans="1:2" x14ac:dyDescent="0.25">
      <c r="A12876" t="s">
        <v>14363</v>
      </c>
      <c r="B12876">
        <v>278</v>
      </c>
    </row>
    <row r="12877" spans="1:2" x14ac:dyDescent="0.25">
      <c r="A12877" t="s">
        <v>14364</v>
      </c>
      <c r="B12877">
        <v>270</v>
      </c>
    </row>
    <row r="12878" spans="1:2" x14ac:dyDescent="0.25">
      <c r="A12878" t="s">
        <v>14365</v>
      </c>
      <c r="B12878">
        <v>276</v>
      </c>
    </row>
    <row r="12879" spans="1:2" x14ac:dyDescent="0.25">
      <c r="A12879" t="s">
        <v>14366</v>
      </c>
      <c r="B12879">
        <v>7378</v>
      </c>
    </row>
    <row r="12880" spans="1:2" x14ac:dyDescent="0.25">
      <c r="A12880" t="s">
        <v>14367</v>
      </c>
      <c r="B12880">
        <v>2289</v>
      </c>
    </row>
    <row r="12881" spans="1:2" x14ac:dyDescent="0.25">
      <c r="A12881" t="s">
        <v>14368</v>
      </c>
      <c r="B12881">
        <v>7378</v>
      </c>
    </row>
    <row r="12882" spans="1:2" x14ac:dyDescent="0.25">
      <c r="A12882" t="s">
        <v>14369</v>
      </c>
      <c r="B12882">
        <v>386</v>
      </c>
    </row>
    <row r="12883" spans="1:2" x14ac:dyDescent="0.25">
      <c r="A12883" t="s">
        <v>14370</v>
      </c>
      <c r="B12883">
        <v>209</v>
      </c>
    </row>
    <row r="12884" spans="1:2" x14ac:dyDescent="0.25">
      <c r="A12884" t="s">
        <v>14371</v>
      </c>
      <c r="B12884">
        <v>17</v>
      </c>
    </row>
    <row r="12885" spans="1:2" x14ac:dyDescent="0.25">
      <c r="A12885" t="s">
        <v>14372</v>
      </c>
      <c r="B12885">
        <v>68</v>
      </c>
    </row>
    <row r="12886" spans="1:2" x14ac:dyDescent="0.25">
      <c r="A12886" t="s">
        <v>14373</v>
      </c>
      <c r="B12886">
        <v>956</v>
      </c>
    </row>
    <row r="12887" spans="1:2" x14ac:dyDescent="0.25">
      <c r="A12887" t="s">
        <v>14374</v>
      </c>
      <c r="B12887">
        <v>1431</v>
      </c>
    </row>
    <row r="12888" spans="1:2" x14ac:dyDescent="0.25">
      <c r="A12888" t="s">
        <v>14375</v>
      </c>
      <c r="B12888">
        <v>40</v>
      </c>
    </row>
    <row r="12889" spans="1:2" x14ac:dyDescent="0.25">
      <c r="A12889" t="s">
        <v>14376</v>
      </c>
      <c r="B12889">
        <v>2963</v>
      </c>
    </row>
    <row r="12890" spans="1:2" x14ac:dyDescent="0.25">
      <c r="A12890" t="s">
        <v>14377</v>
      </c>
      <c r="B12890">
        <v>144</v>
      </c>
    </row>
    <row r="12891" spans="1:2" x14ac:dyDescent="0.25">
      <c r="A12891" t="s">
        <v>14378</v>
      </c>
      <c r="B12891">
        <v>176</v>
      </c>
    </row>
    <row r="12892" spans="1:2" x14ac:dyDescent="0.25">
      <c r="A12892" t="s">
        <v>14379</v>
      </c>
      <c r="B12892">
        <v>142</v>
      </c>
    </row>
    <row r="12893" spans="1:2" x14ac:dyDescent="0.25">
      <c r="A12893" t="s">
        <v>14380</v>
      </c>
      <c r="B12893">
        <v>0</v>
      </c>
    </row>
    <row r="12894" spans="1:2" x14ac:dyDescent="0.25">
      <c r="A12894" t="s">
        <v>14381</v>
      </c>
      <c r="B12894">
        <v>4</v>
      </c>
    </row>
    <row r="12895" spans="1:2" x14ac:dyDescent="0.25">
      <c r="A12895" t="s">
        <v>14382</v>
      </c>
      <c r="B12895">
        <v>3</v>
      </c>
    </row>
    <row r="12896" spans="1:2" x14ac:dyDescent="0.25">
      <c r="A12896" t="s">
        <v>14383</v>
      </c>
      <c r="B12896">
        <v>93</v>
      </c>
    </row>
    <row r="12897" spans="1:2" x14ac:dyDescent="0.25">
      <c r="A12897" t="s">
        <v>14384</v>
      </c>
      <c r="B12897">
        <v>1</v>
      </c>
    </row>
    <row r="12898" spans="1:2" x14ac:dyDescent="0.25">
      <c r="A12898" t="s">
        <v>14385</v>
      </c>
      <c r="B12898">
        <v>215</v>
      </c>
    </row>
    <row r="12899" spans="1:2" x14ac:dyDescent="0.25">
      <c r="A12899" t="s">
        <v>14386</v>
      </c>
      <c r="B12899">
        <v>530</v>
      </c>
    </row>
    <row r="12900" spans="1:2" x14ac:dyDescent="0.25">
      <c r="A12900" t="s">
        <v>14387</v>
      </c>
      <c r="B12900">
        <v>7378</v>
      </c>
    </row>
    <row r="12901" spans="1:2" x14ac:dyDescent="0.25">
      <c r="A12901" t="s">
        <v>14388</v>
      </c>
      <c r="B12901">
        <v>54</v>
      </c>
    </row>
    <row r="12902" spans="1:2" x14ac:dyDescent="0.25">
      <c r="A12902" t="s">
        <v>14389</v>
      </c>
      <c r="B12902">
        <v>22</v>
      </c>
    </row>
    <row r="12903" spans="1:2" x14ac:dyDescent="0.25">
      <c r="A12903" t="s">
        <v>14390</v>
      </c>
      <c r="B12903">
        <v>1887</v>
      </c>
    </row>
    <row r="12904" spans="1:2" x14ac:dyDescent="0.25">
      <c r="A12904" t="s">
        <v>14391</v>
      </c>
      <c r="B12904">
        <v>293</v>
      </c>
    </row>
    <row r="12905" spans="1:2" x14ac:dyDescent="0.25">
      <c r="A12905" t="s">
        <v>14392</v>
      </c>
      <c r="B12905">
        <v>1410</v>
      </c>
    </row>
    <row r="12906" spans="1:2" x14ac:dyDescent="0.25">
      <c r="A12906" t="s">
        <v>14393</v>
      </c>
      <c r="B12906">
        <v>184</v>
      </c>
    </row>
    <row r="12907" spans="1:2" x14ac:dyDescent="0.25">
      <c r="A12907" t="s">
        <v>14394</v>
      </c>
      <c r="B12907">
        <v>1887</v>
      </c>
    </row>
    <row r="12908" spans="1:2" x14ac:dyDescent="0.25">
      <c r="A12908" t="s">
        <v>14395</v>
      </c>
      <c r="B12908">
        <v>1852</v>
      </c>
    </row>
    <row r="12909" spans="1:2" x14ac:dyDescent="0.25">
      <c r="A12909" t="s">
        <v>14396</v>
      </c>
      <c r="B12909">
        <v>613</v>
      </c>
    </row>
    <row r="12910" spans="1:2" x14ac:dyDescent="0.25">
      <c r="A12910" t="s">
        <v>14397</v>
      </c>
      <c r="B12910">
        <v>1660</v>
      </c>
    </row>
    <row r="12911" spans="1:2" x14ac:dyDescent="0.25">
      <c r="A12911" t="s">
        <v>14398</v>
      </c>
      <c r="B12911">
        <v>10</v>
      </c>
    </row>
    <row r="12912" spans="1:2" x14ac:dyDescent="0.25">
      <c r="A12912" t="s">
        <v>14399</v>
      </c>
      <c r="B12912">
        <v>1865</v>
      </c>
    </row>
    <row r="12913" spans="1:2" x14ac:dyDescent="0.25">
      <c r="A12913" t="s">
        <v>14400</v>
      </c>
      <c r="B12913">
        <v>1</v>
      </c>
    </row>
    <row r="12914" spans="1:2" x14ac:dyDescent="0.25">
      <c r="A12914" t="s">
        <v>14401</v>
      </c>
      <c r="B12914">
        <v>90</v>
      </c>
    </row>
    <row r="12915" spans="1:2" x14ac:dyDescent="0.25">
      <c r="A12915" t="s">
        <v>14402</v>
      </c>
      <c r="B12915">
        <v>18</v>
      </c>
    </row>
    <row r="12916" spans="1:2" x14ac:dyDescent="0.25">
      <c r="A12916" t="s">
        <v>14403</v>
      </c>
      <c r="B12916">
        <v>1693</v>
      </c>
    </row>
    <row r="12917" spans="1:2" x14ac:dyDescent="0.25">
      <c r="A12917" t="s">
        <v>14404</v>
      </c>
      <c r="B12917">
        <v>20</v>
      </c>
    </row>
    <row r="12918" spans="1:2" x14ac:dyDescent="0.25">
      <c r="A12918" t="s">
        <v>14405</v>
      </c>
      <c r="B12918">
        <v>19</v>
      </c>
    </row>
    <row r="12919" spans="1:2" x14ac:dyDescent="0.25">
      <c r="A12919" t="s">
        <v>14406</v>
      </c>
      <c r="B12919">
        <v>1</v>
      </c>
    </row>
    <row r="12920" spans="1:2" x14ac:dyDescent="0.25">
      <c r="A12920" t="s">
        <v>14407</v>
      </c>
      <c r="B12920">
        <v>0</v>
      </c>
    </row>
    <row r="12921" spans="1:2" x14ac:dyDescent="0.25">
      <c r="A12921" t="s">
        <v>14408</v>
      </c>
      <c r="B12921">
        <v>20</v>
      </c>
    </row>
    <row r="12922" spans="1:2" x14ac:dyDescent="0.25">
      <c r="A12922" t="s">
        <v>14409</v>
      </c>
      <c r="B12922">
        <v>520</v>
      </c>
    </row>
    <row r="12923" spans="1:2" x14ac:dyDescent="0.25">
      <c r="A12923" t="s">
        <v>14410</v>
      </c>
      <c r="B12923">
        <v>45</v>
      </c>
    </row>
    <row r="12924" spans="1:2" x14ac:dyDescent="0.25">
      <c r="A12924" t="s">
        <v>14411</v>
      </c>
      <c r="B12924">
        <v>6</v>
      </c>
    </row>
    <row r="12925" spans="1:2" x14ac:dyDescent="0.25">
      <c r="A12925" t="s">
        <v>14412</v>
      </c>
      <c r="B12925">
        <v>1053</v>
      </c>
    </row>
    <row r="12926" spans="1:2" x14ac:dyDescent="0.25">
      <c r="A12926" t="s">
        <v>14413</v>
      </c>
      <c r="B12926">
        <v>259</v>
      </c>
    </row>
    <row r="12927" spans="1:2" x14ac:dyDescent="0.25">
      <c r="A12927" t="s">
        <v>14414</v>
      </c>
      <c r="B12927">
        <v>483</v>
      </c>
    </row>
    <row r="12928" spans="1:2" x14ac:dyDescent="0.25">
      <c r="A12928" t="s">
        <v>14415</v>
      </c>
      <c r="B12928">
        <v>-999</v>
      </c>
    </row>
    <row r="12929" spans="1:2" x14ac:dyDescent="0.25">
      <c r="A12929" t="s">
        <v>14416</v>
      </c>
      <c r="B12929">
        <v>182</v>
      </c>
    </row>
    <row r="12930" spans="1:2" x14ac:dyDescent="0.25">
      <c r="A12930" t="s">
        <v>14417</v>
      </c>
      <c r="B12930">
        <v>279</v>
      </c>
    </row>
    <row r="12931" spans="1:2" x14ac:dyDescent="0.25">
      <c r="A12931" t="s">
        <v>14418</v>
      </c>
      <c r="B12931">
        <v>492</v>
      </c>
    </row>
    <row r="12932" spans="1:2" x14ac:dyDescent="0.25">
      <c r="A12932" t="s">
        <v>14419</v>
      </c>
      <c r="B12932">
        <v>-999</v>
      </c>
    </row>
    <row r="12933" spans="1:2" x14ac:dyDescent="0.25">
      <c r="A12933" t="s">
        <v>14420</v>
      </c>
      <c r="B12933">
        <v>182</v>
      </c>
    </row>
    <row r="12934" spans="1:2" x14ac:dyDescent="0.25">
      <c r="A12934" t="s">
        <v>14421</v>
      </c>
      <c r="B12934">
        <v>100</v>
      </c>
    </row>
    <row r="12935" spans="1:2" x14ac:dyDescent="0.25">
      <c r="A12935" t="s">
        <v>14422</v>
      </c>
      <c r="B12935">
        <v>60</v>
      </c>
    </row>
    <row r="12936" spans="1:2" x14ac:dyDescent="0.25">
      <c r="A12936" t="s">
        <v>14423</v>
      </c>
      <c r="B12936">
        <v>984</v>
      </c>
    </row>
    <row r="12937" spans="1:2" x14ac:dyDescent="0.25">
      <c r="A12937" t="s">
        <v>14424</v>
      </c>
      <c r="B12937">
        <v>279</v>
      </c>
    </row>
    <row r="12938" spans="1:2" x14ac:dyDescent="0.25">
      <c r="A12938" t="s">
        <v>14425</v>
      </c>
      <c r="B12938">
        <v>492</v>
      </c>
    </row>
    <row r="12939" spans="1:2" x14ac:dyDescent="0.25">
      <c r="A12939" t="s">
        <v>14426</v>
      </c>
      <c r="B12939">
        <v>-999</v>
      </c>
    </row>
    <row r="12940" spans="1:2" x14ac:dyDescent="0.25">
      <c r="A12940" t="s">
        <v>14427</v>
      </c>
      <c r="B12940">
        <v>182</v>
      </c>
    </row>
    <row r="12941" spans="1:2" x14ac:dyDescent="0.25">
      <c r="A12941" t="s">
        <v>14428</v>
      </c>
      <c r="B12941">
        <v>100</v>
      </c>
    </row>
    <row r="12942" spans="1:2" x14ac:dyDescent="0.25">
      <c r="A12942" t="s">
        <v>14429</v>
      </c>
      <c r="B12942">
        <v>1053</v>
      </c>
    </row>
    <row r="12943" spans="1:2" x14ac:dyDescent="0.25">
      <c r="A12943" t="s">
        <v>14430</v>
      </c>
      <c r="B12943">
        <v>-999</v>
      </c>
    </row>
    <row r="12944" spans="1:2" x14ac:dyDescent="0.25">
      <c r="A12944" t="s">
        <v>14431</v>
      </c>
      <c r="B12944">
        <v>479</v>
      </c>
    </row>
    <row r="12945" spans="1:2" x14ac:dyDescent="0.25">
      <c r="A12945" t="s">
        <v>14432</v>
      </c>
      <c r="B12945">
        <v>397</v>
      </c>
    </row>
    <row r="12946" spans="1:2" x14ac:dyDescent="0.25">
      <c r="A12946" t="s">
        <v>14433</v>
      </c>
      <c r="B12946">
        <v>121</v>
      </c>
    </row>
    <row r="12947" spans="1:2" x14ac:dyDescent="0.25">
      <c r="A12947" t="s">
        <v>14434</v>
      </c>
      <c r="B12947">
        <v>10</v>
      </c>
    </row>
    <row r="12948" spans="1:2" x14ac:dyDescent="0.25">
      <c r="A12948" t="s">
        <v>14435</v>
      </c>
      <c r="B12948">
        <v>8</v>
      </c>
    </row>
    <row r="12949" spans="1:2" x14ac:dyDescent="0.25">
      <c r="A12949" t="s">
        <v>14436</v>
      </c>
      <c r="B12949">
        <v>4</v>
      </c>
    </row>
    <row r="12950" spans="1:2" x14ac:dyDescent="0.25">
      <c r="A12950" t="s">
        <v>14437</v>
      </c>
      <c r="B12950">
        <v>2</v>
      </c>
    </row>
    <row r="12951" spans="1:2" x14ac:dyDescent="0.25">
      <c r="A12951" t="s">
        <v>14438</v>
      </c>
      <c r="B12951">
        <v>1</v>
      </c>
    </row>
    <row r="12952" spans="1:2" x14ac:dyDescent="0.25">
      <c r="A12952" t="s">
        <v>14439</v>
      </c>
      <c r="B12952">
        <v>25</v>
      </c>
    </row>
    <row r="12953" spans="1:2" x14ac:dyDescent="0.25">
      <c r="A12953" t="s">
        <v>14440</v>
      </c>
      <c r="B12953">
        <v>3</v>
      </c>
    </row>
    <row r="12954" spans="1:2" x14ac:dyDescent="0.25">
      <c r="A12954" t="s">
        <v>14441</v>
      </c>
      <c r="B12954">
        <v>2</v>
      </c>
    </row>
    <row r="12955" spans="1:2" x14ac:dyDescent="0.25">
      <c r="A12955" t="s">
        <v>14442</v>
      </c>
      <c r="B12955">
        <v>1</v>
      </c>
    </row>
    <row r="12956" spans="1:2" x14ac:dyDescent="0.25">
      <c r="A12956" t="s">
        <v>14443</v>
      </c>
      <c r="B12956">
        <v>4</v>
      </c>
    </row>
    <row r="12957" spans="1:2" x14ac:dyDescent="0.25">
      <c r="A12957" t="s">
        <v>14444</v>
      </c>
      <c r="B12957">
        <v>0</v>
      </c>
    </row>
    <row r="12958" spans="1:2" x14ac:dyDescent="0.25">
      <c r="A12958" t="s">
        <v>14445</v>
      </c>
      <c r="B12958">
        <v>10</v>
      </c>
    </row>
    <row r="12959" spans="1:2" x14ac:dyDescent="0.25">
      <c r="A12959" t="s">
        <v>14446</v>
      </c>
      <c r="B12959">
        <v>0</v>
      </c>
    </row>
    <row r="12960" spans="1:2" x14ac:dyDescent="0.25">
      <c r="A12960" t="s">
        <v>14447</v>
      </c>
      <c r="B12960">
        <v>0</v>
      </c>
    </row>
    <row r="12961" spans="1:2" x14ac:dyDescent="0.25">
      <c r="A12961" t="s">
        <v>14448</v>
      </c>
      <c r="B12961">
        <v>0</v>
      </c>
    </row>
    <row r="12962" spans="1:2" x14ac:dyDescent="0.25">
      <c r="A12962" t="s">
        <v>14449</v>
      </c>
      <c r="B12962">
        <v>3</v>
      </c>
    </row>
    <row r="12963" spans="1:2" x14ac:dyDescent="0.25">
      <c r="A12963" t="s">
        <v>14450</v>
      </c>
      <c r="B12963">
        <v>1</v>
      </c>
    </row>
    <row r="12964" spans="1:2" x14ac:dyDescent="0.25">
      <c r="A12964" t="s">
        <v>14451</v>
      </c>
      <c r="B12964">
        <v>4</v>
      </c>
    </row>
    <row r="12965" spans="1:2" x14ac:dyDescent="0.25">
      <c r="A12965" t="s">
        <v>14452</v>
      </c>
      <c r="B12965">
        <v>11</v>
      </c>
    </row>
    <row r="12966" spans="1:2" x14ac:dyDescent="0.25">
      <c r="A12966" t="s">
        <v>14453</v>
      </c>
      <c r="B12966">
        <v>12</v>
      </c>
    </row>
    <row r="12967" spans="1:2" x14ac:dyDescent="0.25">
      <c r="A12967" t="s">
        <v>14454</v>
      </c>
      <c r="B12967">
        <v>19</v>
      </c>
    </row>
    <row r="12968" spans="1:2" x14ac:dyDescent="0.25">
      <c r="A12968" t="s">
        <v>14455</v>
      </c>
      <c r="B12968">
        <v>27</v>
      </c>
    </row>
    <row r="12969" spans="1:2" x14ac:dyDescent="0.25">
      <c r="A12969" t="s">
        <v>14456</v>
      </c>
      <c r="B12969">
        <v>3</v>
      </c>
    </row>
    <row r="12970" spans="1:2" x14ac:dyDescent="0.25">
      <c r="A12970" t="s">
        <v>14457</v>
      </c>
      <c r="B12970">
        <v>72</v>
      </c>
    </row>
    <row r="12971" spans="1:2" x14ac:dyDescent="0.25">
      <c r="A12971" t="s">
        <v>14458</v>
      </c>
      <c r="B12971">
        <v>0</v>
      </c>
    </row>
    <row r="12972" spans="1:2" x14ac:dyDescent="0.25">
      <c r="A12972" t="s">
        <v>14459</v>
      </c>
      <c r="B12972">
        <v>0</v>
      </c>
    </row>
    <row r="12973" spans="1:2" x14ac:dyDescent="0.25">
      <c r="A12973" t="s">
        <v>14460</v>
      </c>
      <c r="B12973">
        <v>0</v>
      </c>
    </row>
    <row r="12974" spans="1:2" x14ac:dyDescent="0.25">
      <c r="A12974" t="s">
        <v>14461</v>
      </c>
      <c r="B12974">
        <v>0</v>
      </c>
    </row>
    <row r="12975" spans="1:2" x14ac:dyDescent="0.25">
      <c r="A12975" t="s">
        <v>14462</v>
      </c>
      <c r="B12975">
        <v>0</v>
      </c>
    </row>
    <row r="12976" spans="1:2" x14ac:dyDescent="0.25">
      <c r="A12976" t="s">
        <v>14463</v>
      </c>
      <c r="B12976">
        <v>0</v>
      </c>
    </row>
    <row r="12977" spans="1:2" x14ac:dyDescent="0.25">
      <c r="A12977" t="s">
        <v>14464</v>
      </c>
      <c r="B12977">
        <v>0</v>
      </c>
    </row>
    <row r="12978" spans="1:2" x14ac:dyDescent="0.25">
      <c r="A12978" t="s">
        <v>14465</v>
      </c>
      <c r="B12978">
        <v>0</v>
      </c>
    </row>
    <row r="12979" spans="1:2" x14ac:dyDescent="0.25">
      <c r="A12979" t="s">
        <v>14466</v>
      </c>
      <c r="B12979">
        <v>0</v>
      </c>
    </row>
    <row r="12980" spans="1:2" x14ac:dyDescent="0.25">
      <c r="A12980" t="s">
        <v>14467</v>
      </c>
      <c r="B12980">
        <v>0</v>
      </c>
    </row>
    <row r="12981" spans="1:2" x14ac:dyDescent="0.25">
      <c r="A12981" t="s">
        <v>14468</v>
      </c>
      <c r="B12981">
        <v>0</v>
      </c>
    </row>
    <row r="12982" spans="1:2" x14ac:dyDescent="0.25">
      <c r="A12982" t="s">
        <v>14469</v>
      </c>
      <c r="B12982">
        <v>0</v>
      </c>
    </row>
    <row r="12983" spans="1:2" x14ac:dyDescent="0.25">
      <c r="A12983" t="s">
        <v>14470</v>
      </c>
      <c r="B12983">
        <v>0</v>
      </c>
    </row>
    <row r="12984" spans="1:2" x14ac:dyDescent="0.25">
      <c r="A12984" t="s">
        <v>14471</v>
      </c>
      <c r="B12984">
        <v>0</v>
      </c>
    </row>
    <row r="12985" spans="1:2" x14ac:dyDescent="0.25">
      <c r="A12985" t="s">
        <v>14472</v>
      </c>
      <c r="B12985">
        <v>0</v>
      </c>
    </row>
    <row r="12986" spans="1:2" x14ac:dyDescent="0.25">
      <c r="A12986" t="s">
        <v>14473</v>
      </c>
      <c r="B12986">
        <v>1</v>
      </c>
    </row>
    <row r="12987" spans="1:2" x14ac:dyDescent="0.25">
      <c r="A12987" t="s">
        <v>14474</v>
      </c>
      <c r="B12987">
        <v>0</v>
      </c>
    </row>
    <row r="12988" spans="1:2" x14ac:dyDescent="0.25">
      <c r="A12988" t="s">
        <v>14475</v>
      </c>
      <c r="B12988">
        <v>1</v>
      </c>
    </row>
    <row r="12989" spans="1:2" x14ac:dyDescent="0.25">
      <c r="A12989" t="s">
        <v>14476</v>
      </c>
      <c r="B12989">
        <v>0</v>
      </c>
    </row>
    <row r="12990" spans="1:2" x14ac:dyDescent="0.25">
      <c r="A12990" t="s">
        <v>14477</v>
      </c>
      <c r="B12990">
        <v>0</v>
      </c>
    </row>
    <row r="12991" spans="1:2" x14ac:dyDescent="0.25">
      <c r="A12991" t="s">
        <v>14478</v>
      </c>
      <c r="B12991">
        <v>0</v>
      </c>
    </row>
    <row r="12992" spans="1:2" x14ac:dyDescent="0.25">
      <c r="A12992" t="s">
        <v>14479</v>
      </c>
      <c r="B12992">
        <v>0</v>
      </c>
    </row>
    <row r="12993" spans="1:2" x14ac:dyDescent="0.25">
      <c r="A12993" t="s">
        <v>14480</v>
      </c>
      <c r="B12993">
        <v>0</v>
      </c>
    </row>
    <row r="12994" spans="1:2" x14ac:dyDescent="0.25">
      <c r="A12994" t="s">
        <v>14481</v>
      </c>
      <c r="B12994">
        <v>0</v>
      </c>
    </row>
    <row r="12995" spans="1:2" x14ac:dyDescent="0.25">
      <c r="A12995" t="s">
        <v>14482</v>
      </c>
      <c r="B12995">
        <v>0</v>
      </c>
    </row>
    <row r="12996" spans="1:2" x14ac:dyDescent="0.25">
      <c r="A12996" t="s">
        <v>14483</v>
      </c>
      <c r="B12996">
        <v>0</v>
      </c>
    </row>
    <row r="12997" spans="1:2" x14ac:dyDescent="0.25">
      <c r="A12997" t="s">
        <v>14484</v>
      </c>
      <c r="B12997">
        <v>0</v>
      </c>
    </row>
    <row r="12998" spans="1:2" x14ac:dyDescent="0.25">
      <c r="A12998" t="s">
        <v>14485</v>
      </c>
      <c r="B12998">
        <v>0</v>
      </c>
    </row>
    <row r="12999" spans="1:2" x14ac:dyDescent="0.25">
      <c r="A12999" t="s">
        <v>14486</v>
      </c>
      <c r="B12999">
        <v>0</v>
      </c>
    </row>
    <row r="13000" spans="1:2" x14ac:dyDescent="0.25">
      <c r="A13000" t="s">
        <v>14487</v>
      </c>
      <c r="B13000">
        <v>0</v>
      </c>
    </row>
    <row r="13001" spans="1:2" x14ac:dyDescent="0.25">
      <c r="A13001" t="s">
        <v>14488</v>
      </c>
      <c r="B13001">
        <v>24</v>
      </c>
    </row>
    <row r="13002" spans="1:2" x14ac:dyDescent="0.25">
      <c r="A13002" t="s">
        <v>14489</v>
      </c>
      <c r="B13002">
        <v>22</v>
      </c>
    </row>
    <row r="13003" spans="1:2" x14ac:dyDescent="0.25">
      <c r="A13003" t="s">
        <v>14490</v>
      </c>
      <c r="B13003">
        <v>24</v>
      </c>
    </row>
    <row r="13004" spans="1:2" x14ac:dyDescent="0.25">
      <c r="A13004" t="s">
        <v>14491</v>
      </c>
      <c r="B13004">
        <v>37</v>
      </c>
    </row>
    <row r="13005" spans="1:2" x14ac:dyDescent="0.25">
      <c r="A13005" t="s">
        <v>14492</v>
      </c>
      <c r="B13005">
        <v>5</v>
      </c>
    </row>
    <row r="13006" spans="1:2" x14ac:dyDescent="0.25">
      <c r="A13006" t="s">
        <v>14493</v>
      </c>
      <c r="B13006">
        <v>112</v>
      </c>
    </row>
    <row r="13007" spans="1:2" x14ac:dyDescent="0.25">
      <c r="A13007" t="s">
        <v>14494</v>
      </c>
      <c r="B13007">
        <v>5</v>
      </c>
    </row>
    <row r="13008" spans="1:2" x14ac:dyDescent="0.25">
      <c r="A13008" t="s">
        <v>14495</v>
      </c>
      <c r="B13008">
        <v>4</v>
      </c>
    </row>
    <row r="13009" spans="1:2" x14ac:dyDescent="0.25">
      <c r="A13009" t="s">
        <v>14496</v>
      </c>
      <c r="B13009">
        <v>4</v>
      </c>
    </row>
    <row r="13010" spans="1:2" x14ac:dyDescent="0.25">
      <c r="A13010" t="s">
        <v>14497</v>
      </c>
      <c r="B13010">
        <v>121</v>
      </c>
    </row>
    <row r="13011" spans="1:2" x14ac:dyDescent="0.25">
      <c r="A13011" t="s">
        <v>14498</v>
      </c>
      <c r="B13011">
        <v>110</v>
      </c>
    </row>
    <row r="13012" spans="1:2" x14ac:dyDescent="0.25">
      <c r="A13012" t="s">
        <v>14499</v>
      </c>
      <c r="B13012">
        <v>112</v>
      </c>
    </row>
    <row r="13013" spans="1:2" x14ac:dyDescent="0.25">
      <c r="A13013" t="s">
        <v>14500</v>
      </c>
      <c r="B13013">
        <v>112</v>
      </c>
    </row>
    <row r="13014" spans="1:2" x14ac:dyDescent="0.25">
      <c r="A13014" t="s">
        <v>14501</v>
      </c>
      <c r="B13014">
        <v>2730</v>
      </c>
    </row>
    <row r="13015" spans="1:2" x14ac:dyDescent="0.25">
      <c r="A13015" t="s">
        <v>14502</v>
      </c>
      <c r="B13015">
        <v>2792</v>
      </c>
    </row>
    <row r="13016" spans="1:2" x14ac:dyDescent="0.25">
      <c r="A13016" t="s">
        <v>14503</v>
      </c>
      <c r="B13016">
        <v>124</v>
      </c>
    </row>
    <row r="13017" spans="1:2" x14ac:dyDescent="0.25">
      <c r="A13017" t="s">
        <v>14504</v>
      </c>
      <c r="B13017">
        <v>52</v>
      </c>
    </row>
    <row r="13018" spans="1:2" x14ac:dyDescent="0.25">
      <c r="A13018" t="s">
        <v>14505</v>
      </c>
      <c r="B13018">
        <v>286</v>
      </c>
    </row>
    <row r="13019" spans="1:2" x14ac:dyDescent="0.25">
      <c r="A13019" t="s">
        <v>14506</v>
      </c>
      <c r="B13019">
        <v>3627</v>
      </c>
    </row>
    <row r="13020" spans="1:2" x14ac:dyDescent="0.25">
      <c r="A13020" t="s">
        <v>14507</v>
      </c>
      <c r="B13020">
        <v>38</v>
      </c>
    </row>
    <row r="13021" spans="1:2" x14ac:dyDescent="0.25">
      <c r="A13021" t="s">
        <v>14508</v>
      </c>
      <c r="B13021">
        <v>28</v>
      </c>
    </row>
    <row r="13022" spans="1:2" x14ac:dyDescent="0.25">
      <c r="A13022" t="s">
        <v>14509</v>
      </c>
      <c r="B13022">
        <v>11</v>
      </c>
    </row>
    <row r="13023" spans="1:2" x14ac:dyDescent="0.25">
      <c r="A13023" t="s">
        <v>14510</v>
      </c>
      <c r="B13023">
        <v>0</v>
      </c>
    </row>
    <row r="13024" spans="1:2" x14ac:dyDescent="0.25">
      <c r="A13024" t="s">
        <v>14511</v>
      </c>
      <c r="B13024">
        <v>39</v>
      </c>
    </row>
    <row r="13025" spans="1:2" x14ac:dyDescent="0.25">
      <c r="A13025" t="s">
        <v>14512</v>
      </c>
      <c r="B13025">
        <v>32837</v>
      </c>
    </row>
    <row r="13026" spans="1:2" x14ac:dyDescent="0.25">
      <c r="A13026" t="s">
        <v>14513</v>
      </c>
      <c r="B13026">
        <v>113</v>
      </c>
    </row>
    <row r="13027" spans="1:2" x14ac:dyDescent="0.25">
      <c r="A13027" t="s">
        <v>14514</v>
      </c>
      <c r="B13027">
        <v>19</v>
      </c>
    </row>
    <row r="13028" spans="1:2" x14ac:dyDescent="0.25">
      <c r="A13028" t="s">
        <v>14515</v>
      </c>
      <c r="B13028">
        <v>40</v>
      </c>
    </row>
    <row r="13029" spans="1:2" x14ac:dyDescent="0.25">
      <c r="A13029" t="s">
        <v>14516</v>
      </c>
      <c r="B13029">
        <v>40</v>
      </c>
    </row>
    <row r="13030" spans="1:2" x14ac:dyDescent="0.25">
      <c r="A13030" t="s">
        <v>14517</v>
      </c>
      <c r="B13030">
        <v>30</v>
      </c>
    </row>
    <row r="13031" spans="1:2" x14ac:dyDescent="0.25">
      <c r="A13031" t="s">
        <v>14518</v>
      </c>
      <c r="B13031">
        <v>18</v>
      </c>
    </row>
    <row r="13032" spans="1:2" x14ac:dyDescent="0.25">
      <c r="A13032" t="s">
        <v>14519</v>
      </c>
      <c r="B13032">
        <v>177</v>
      </c>
    </row>
    <row r="13033" spans="1:2" x14ac:dyDescent="0.25">
      <c r="A13033" t="s">
        <v>14520</v>
      </c>
      <c r="B13033">
        <v>0</v>
      </c>
    </row>
    <row r="13034" spans="1:2" x14ac:dyDescent="0.25">
      <c r="A13034" t="s">
        <v>14521</v>
      </c>
      <c r="B13034">
        <v>1111</v>
      </c>
    </row>
    <row r="13035" spans="1:2" x14ac:dyDescent="0.25">
      <c r="A13035" t="s">
        <v>14522</v>
      </c>
      <c r="B13035">
        <v>1563</v>
      </c>
    </row>
    <row r="13036" spans="1:2" x14ac:dyDescent="0.25">
      <c r="A13036" t="s">
        <v>14523</v>
      </c>
      <c r="B13036">
        <v>25</v>
      </c>
    </row>
    <row r="13037" spans="1:2" x14ac:dyDescent="0.25">
      <c r="A13037" t="s">
        <v>14524</v>
      </c>
      <c r="B13037">
        <v>14</v>
      </c>
    </row>
    <row r="13038" spans="1:2" x14ac:dyDescent="0.25">
      <c r="A13038" t="s">
        <v>14525</v>
      </c>
      <c r="B13038">
        <v>13</v>
      </c>
    </row>
    <row r="13039" spans="1:2" x14ac:dyDescent="0.25">
      <c r="A13039" t="s">
        <v>14526</v>
      </c>
      <c r="B13039">
        <v>105</v>
      </c>
    </row>
    <row r="13040" spans="1:2" x14ac:dyDescent="0.25">
      <c r="A13040" t="s">
        <v>14527</v>
      </c>
      <c r="B13040">
        <v>87</v>
      </c>
    </row>
    <row r="13041" spans="1:2" x14ac:dyDescent="0.25">
      <c r="A13041" t="s">
        <v>14528</v>
      </c>
      <c r="B13041">
        <v>5</v>
      </c>
    </row>
    <row r="13042" spans="1:2" x14ac:dyDescent="0.25">
      <c r="A13042" t="s">
        <v>14529</v>
      </c>
      <c r="B13042">
        <v>12</v>
      </c>
    </row>
    <row r="13043" spans="1:2" x14ac:dyDescent="0.25">
      <c r="A13043" t="s">
        <v>14530</v>
      </c>
      <c r="B13043">
        <v>9</v>
      </c>
    </row>
    <row r="13044" spans="1:2" x14ac:dyDescent="0.25">
      <c r="A13044" t="s">
        <v>14531</v>
      </c>
      <c r="B13044">
        <v>11</v>
      </c>
    </row>
    <row r="13045" spans="1:2" x14ac:dyDescent="0.25">
      <c r="A13045" t="s">
        <v>14532</v>
      </c>
      <c r="B13045">
        <v>7</v>
      </c>
    </row>
    <row r="13046" spans="1:2" x14ac:dyDescent="0.25">
      <c r="A13046" t="s">
        <v>14533</v>
      </c>
      <c r="B13046">
        <v>1793</v>
      </c>
    </row>
    <row r="13047" spans="1:2" x14ac:dyDescent="0.25">
      <c r="A13047" t="s">
        <v>14534</v>
      </c>
      <c r="B13047">
        <v>27</v>
      </c>
    </row>
    <row r="13048" spans="1:2" x14ac:dyDescent="0.25">
      <c r="A13048" t="s">
        <v>14535</v>
      </c>
      <c r="B13048">
        <v>3</v>
      </c>
    </row>
    <row r="13049" spans="1:2" x14ac:dyDescent="0.25">
      <c r="A13049" t="s">
        <v>14536</v>
      </c>
      <c r="B13049">
        <v>50</v>
      </c>
    </row>
    <row r="13050" spans="1:2" x14ac:dyDescent="0.25">
      <c r="A13050" t="s">
        <v>14537</v>
      </c>
      <c r="B13050">
        <v>0</v>
      </c>
    </row>
    <row r="13051" spans="1:2" x14ac:dyDescent="0.25">
      <c r="A13051" t="s">
        <v>14538</v>
      </c>
      <c r="B13051">
        <v>0</v>
      </c>
    </row>
    <row r="13052" spans="1:2" x14ac:dyDescent="0.25">
      <c r="A13052" t="s">
        <v>14539</v>
      </c>
      <c r="B13052">
        <v>1</v>
      </c>
    </row>
    <row r="13053" spans="1:2" x14ac:dyDescent="0.25">
      <c r="A13053" t="s">
        <v>14540</v>
      </c>
      <c r="B13053">
        <v>81</v>
      </c>
    </row>
    <row r="13054" spans="1:2" x14ac:dyDescent="0.25">
      <c r="A13054" t="s">
        <v>14541</v>
      </c>
      <c r="B13054">
        <v>10</v>
      </c>
    </row>
    <row r="13055" spans="1:2" x14ac:dyDescent="0.25">
      <c r="A13055" t="s">
        <v>14542</v>
      </c>
      <c r="B13055">
        <v>8</v>
      </c>
    </row>
    <row r="13056" spans="1:2" x14ac:dyDescent="0.25">
      <c r="A13056" t="s">
        <v>14543</v>
      </c>
      <c r="B13056">
        <v>14</v>
      </c>
    </row>
    <row r="13057" spans="1:2" x14ac:dyDescent="0.25">
      <c r="A13057" t="s">
        <v>14544</v>
      </c>
      <c r="B13057">
        <v>17</v>
      </c>
    </row>
    <row r="13058" spans="1:2" x14ac:dyDescent="0.25">
      <c r="A13058" t="s">
        <v>14545</v>
      </c>
      <c r="B13058">
        <v>5</v>
      </c>
    </row>
    <row r="13059" spans="1:2" x14ac:dyDescent="0.25">
      <c r="A13059" t="s">
        <v>14546</v>
      </c>
      <c r="B13059">
        <v>36</v>
      </c>
    </row>
    <row r="13060" spans="1:2" x14ac:dyDescent="0.25">
      <c r="A13060" t="s">
        <v>14547</v>
      </c>
      <c r="B13060">
        <v>25</v>
      </c>
    </row>
    <row r="13061" spans="1:2" x14ac:dyDescent="0.25">
      <c r="A13061" t="s">
        <v>14548</v>
      </c>
      <c r="B13061">
        <v>60</v>
      </c>
    </row>
    <row r="13062" spans="1:2" x14ac:dyDescent="0.25">
      <c r="A13062" t="s">
        <v>14549</v>
      </c>
      <c r="B13062">
        <v>36</v>
      </c>
    </row>
    <row r="13063" spans="1:2" x14ac:dyDescent="0.25">
      <c r="A13063" t="s">
        <v>14550</v>
      </c>
      <c r="B13063">
        <v>8</v>
      </c>
    </row>
    <row r="13064" spans="1:2" x14ac:dyDescent="0.25">
      <c r="A13064" t="s">
        <v>14551</v>
      </c>
      <c r="B13064">
        <v>0</v>
      </c>
    </row>
    <row r="13065" spans="1:2" x14ac:dyDescent="0.25">
      <c r="A13065" t="s">
        <v>14552</v>
      </c>
      <c r="B13065">
        <v>0</v>
      </c>
    </row>
    <row r="13066" spans="1:2" x14ac:dyDescent="0.25">
      <c r="A13066" t="s">
        <v>14553</v>
      </c>
      <c r="B13066">
        <v>0</v>
      </c>
    </row>
    <row r="13067" spans="1:2" x14ac:dyDescent="0.25">
      <c r="A13067" t="s">
        <v>14554</v>
      </c>
      <c r="B13067">
        <v>0</v>
      </c>
    </row>
    <row r="13068" spans="1:2" x14ac:dyDescent="0.25">
      <c r="A13068" t="s">
        <v>14555</v>
      </c>
      <c r="B13068">
        <v>3</v>
      </c>
    </row>
    <row r="13069" spans="1:2" x14ac:dyDescent="0.25">
      <c r="A13069" t="s">
        <v>14556</v>
      </c>
      <c r="B13069">
        <v>0</v>
      </c>
    </row>
    <row r="13070" spans="1:2" x14ac:dyDescent="0.25">
      <c r="A13070" t="s">
        <v>14557</v>
      </c>
      <c r="B13070">
        <v>0</v>
      </c>
    </row>
    <row r="13071" spans="1:2" x14ac:dyDescent="0.25">
      <c r="A13071" t="s">
        <v>14558</v>
      </c>
      <c r="B13071">
        <v>0</v>
      </c>
    </row>
    <row r="13072" spans="1:2" x14ac:dyDescent="0.25">
      <c r="A13072" t="s">
        <v>14559</v>
      </c>
      <c r="B13072">
        <v>36</v>
      </c>
    </row>
    <row r="13073" spans="1:2" x14ac:dyDescent="0.25">
      <c r="A13073" t="s">
        <v>14560</v>
      </c>
      <c r="B13073">
        <v>3</v>
      </c>
    </row>
    <row r="13074" spans="1:2" x14ac:dyDescent="0.25">
      <c r="A13074" t="s">
        <v>14561</v>
      </c>
      <c r="B13074">
        <v>0</v>
      </c>
    </row>
    <row r="13075" spans="1:2" x14ac:dyDescent="0.25">
      <c r="A13075" t="s">
        <v>14562</v>
      </c>
      <c r="B13075">
        <v>0</v>
      </c>
    </row>
    <row r="13076" spans="1:2" x14ac:dyDescent="0.25">
      <c r="A13076" t="s">
        <v>14563</v>
      </c>
      <c r="B13076">
        <v>0</v>
      </c>
    </row>
    <row r="13077" spans="1:2" x14ac:dyDescent="0.25">
      <c r="A13077" t="s">
        <v>14564</v>
      </c>
      <c r="B13077">
        <v>0</v>
      </c>
    </row>
    <row r="13078" spans="1:2" x14ac:dyDescent="0.25">
      <c r="A13078" t="s">
        <v>14565</v>
      </c>
      <c r="B13078">
        <v>0</v>
      </c>
    </row>
    <row r="13079" spans="1:2" x14ac:dyDescent="0.25">
      <c r="A13079" t="s">
        <v>14566</v>
      </c>
      <c r="B13079">
        <v>10</v>
      </c>
    </row>
    <row r="13080" spans="1:2" x14ac:dyDescent="0.25">
      <c r="A13080" t="s">
        <v>14567</v>
      </c>
      <c r="B13080">
        <v>0</v>
      </c>
    </row>
    <row r="13081" spans="1:2" x14ac:dyDescent="0.25">
      <c r="A13081" t="s">
        <v>14568</v>
      </c>
      <c r="B13081">
        <v>60</v>
      </c>
    </row>
    <row r="13082" spans="1:2" x14ac:dyDescent="0.25">
      <c r="A13082" t="s">
        <v>14569</v>
      </c>
      <c r="B13082">
        <v>36</v>
      </c>
    </row>
    <row r="13083" spans="1:2" x14ac:dyDescent="0.25">
      <c r="A13083" t="s">
        <v>14570</v>
      </c>
      <c r="B13083">
        <v>36</v>
      </c>
    </row>
    <row r="13084" spans="1:2" x14ac:dyDescent="0.25">
      <c r="A13084" t="s">
        <v>14571</v>
      </c>
      <c r="B13084">
        <v>0</v>
      </c>
    </row>
    <row r="13085" spans="1:2" x14ac:dyDescent="0.25">
      <c r="A13085" t="s">
        <v>14572</v>
      </c>
      <c r="B13085">
        <v>0</v>
      </c>
    </row>
    <row r="13086" spans="1:2" x14ac:dyDescent="0.25">
      <c r="A13086" t="s">
        <v>14573</v>
      </c>
      <c r="B13086">
        <v>36</v>
      </c>
    </row>
    <row r="13087" spans="1:2" x14ac:dyDescent="0.25">
      <c r="A13087" t="s">
        <v>14574</v>
      </c>
      <c r="B13087">
        <v>36</v>
      </c>
    </row>
    <row r="13088" spans="1:2" x14ac:dyDescent="0.25">
      <c r="A13088" t="s">
        <v>14575</v>
      </c>
      <c r="B13088">
        <v>0</v>
      </c>
    </row>
    <row r="13089" spans="1:2" x14ac:dyDescent="0.25">
      <c r="A13089" t="s">
        <v>14576</v>
      </c>
      <c r="B13089">
        <v>36</v>
      </c>
    </row>
    <row r="13090" spans="1:2" x14ac:dyDescent="0.25">
      <c r="A13090" t="s">
        <v>14577</v>
      </c>
      <c r="B13090">
        <v>113</v>
      </c>
    </row>
    <row r="13091" spans="1:2" x14ac:dyDescent="0.25">
      <c r="A13091" t="s">
        <v>14578</v>
      </c>
      <c r="B13091">
        <v>10</v>
      </c>
    </row>
    <row r="13092" spans="1:2" x14ac:dyDescent="0.25">
      <c r="A13092" t="s">
        <v>14579</v>
      </c>
      <c r="B13092">
        <v>243</v>
      </c>
    </row>
    <row r="13093" spans="1:2" x14ac:dyDescent="0.25">
      <c r="A13093" t="s">
        <v>14580</v>
      </c>
      <c r="B13093">
        <v>243</v>
      </c>
    </row>
    <row r="13094" spans="1:2" x14ac:dyDescent="0.25">
      <c r="A13094" t="s">
        <v>14581</v>
      </c>
      <c r="B13094">
        <v>243</v>
      </c>
    </row>
    <row r="13095" spans="1:2" x14ac:dyDescent="0.25">
      <c r="A13095" t="s">
        <v>14582</v>
      </c>
      <c r="B13095">
        <v>9565</v>
      </c>
    </row>
    <row r="13096" spans="1:2" x14ac:dyDescent="0.25">
      <c r="A13096" t="s">
        <v>14583</v>
      </c>
      <c r="B13096">
        <v>5745</v>
      </c>
    </row>
    <row r="13097" spans="1:2" x14ac:dyDescent="0.25">
      <c r="A13097" t="s">
        <v>14584</v>
      </c>
      <c r="B13097">
        <v>9508</v>
      </c>
    </row>
    <row r="13098" spans="1:2" x14ac:dyDescent="0.25">
      <c r="A13098" t="s">
        <v>14585</v>
      </c>
      <c r="B13098">
        <v>183</v>
      </c>
    </row>
    <row r="13099" spans="1:2" x14ac:dyDescent="0.25">
      <c r="A13099" t="s">
        <v>14586</v>
      </c>
      <c r="B13099">
        <v>729</v>
      </c>
    </row>
    <row r="13100" spans="1:2" x14ac:dyDescent="0.25">
      <c r="A13100" t="s">
        <v>14587</v>
      </c>
      <c r="B13100">
        <v>161</v>
      </c>
    </row>
    <row r="13101" spans="1:2" x14ac:dyDescent="0.25">
      <c r="A13101" t="s">
        <v>14588</v>
      </c>
      <c r="B13101">
        <v>23</v>
      </c>
    </row>
    <row r="13102" spans="1:2" x14ac:dyDescent="0.25">
      <c r="A13102" t="s">
        <v>14589</v>
      </c>
      <c r="B13102">
        <v>886</v>
      </c>
    </row>
    <row r="13103" spans="1:2" x14ac:dyDescent="0.25">
      <c r="A13103" t="s">
        <v>14590</v>
      </c>
      <c r="B13103">
        <v>1413</v>
      </c>
    </row>
    <row r="13104" spans="1:2" x14ac:dyDescent="0.25">
      <c r="A13104" t="s">
        <v>14591</v>
      </c>
      <c r="B13104">
        <v>85</v>
      </c>
    </row>
    <row r="13105" spans="1:2" x14ac:dyDescent="0.25">
      <c r="A13105" t="s">
        <v>14592</v>
      </c>
      <c r="B13105">
        <v>4518</v>
      </c>
    </row>
    <row r="13106" spans="1:2" x14ac:dyDescent="0.25">
      <c r="A13106" t="s">
        <v>14593</v>
      </c>
      <c r="B13106">
        <v>289</v>
      </c>
    </row>
    <row r="13107" spans="1:2" x14ac:dyDescent="0.25">
      <c r="A13107" t="s">
        <v>14594</v>
      </c>
      <c r="B13107">
        <v>161</v>
      </c>
    </row>
    <row r="13108" spans="1:2" x14ac:dyDescent="0.25">
      <c r="A13108" t="s">
        <v>14595</v>
      </c>
      <c r="B13108">
        <v>248</v>
      </c>
    </row>
    <row r="13109" spans="1:2" x14ac:dyDescent="0.25">
      <c r="A13109" t="s">
        <v>14596</v>
      </c>
      <c r="B13109">
        <v>27</v>
      </c>
    </row>
    <row r="13110" spans="1:2" x14ac:dyDescent="0.25">
      <c r="A13110" t="s">
        <v>14597</v>
      </c>
      <c r="B13110">
        <v>10</v>
      </c>
    </row>
    <row r="13111" spans="1:2" x14ac:dyDescent="0.25">
      <c r="A13111" t="s">
        <v>14598</v>
      </c>
      <c r="B13111">
        <v>0</v>
      </c>
    </row>
    <row r="13112" spans="1:2" x14ac:dyDescent="0.25">
      <c r="A13112" t="s">
        <v>14599</v>
      </c>
      <c r="B13112">
        <v>5</v>
      </c>
    </row>
    <row r="13113" spans="1:2" x14ac:dyDescent="0.25">
      <c r="A13113" t="s">
        <v>14600</v>
      </c>
      <c r="B13113">
        <v>2</v>
      </c>
    </row>
    <row r="13114" spans="1:2" x14ac:dyDescent="0.25">
      <c r="A13114" t="s">
        <v>14601</v>
      </c>
      <c r="B13114">
        <v>510</v>
      </c>
    </row>
    <row r="13115" spans="1:2" x14ac:dyDescent="0.25">
      <c r="A13115" t="s">
        <v>14602</v>
      </c>
      <c r="B13115">
        <v>315</v>
      </c>
    </row>
    <row r="13116" spans="1:2" x14ac:dyDescent="0.25">
      <c r="A13116" t="s">
        <v>14603</v>
      </c>
      <c r="B13116">
        <v>9565</v>
      </c>
    </row>
    <row r="13117" spans="1:2" x14ac:dyDescent="0.25">
      <c r="A13117" t="s">
        <v>14604</v>
      </c>
      <c r="B13117">
        <v>607</v>
      </c>
    </row>
    <row r="13118" spans="1:2" x14ac:dyDescent="0.25">
      <c r="A13118" t="s">
        <v>14605</v>
      </c>
      <c r="B13118">
        <v>368</v>
      </c>
    </row>
    <row r="13119" spans="1:2" x14ac:dyDescent="0.25">
      <c r="A13119" t="s">
        <v>14606</v>
      </c>
      <c r="B13119">
        <v>5835</v>
      </c>
    </row>
    <row r="13120" spans="1:2" x14ac:dyDescent="0.25">
      <c r="A13120" t="s">
        <v>14607</v>
      </c>
      <c r="B13120">
        <v>616</v>
      </c>
    </row>
    <row r="13121" spans="1:2" x14ac:dyDescent="0.25">
      <c r="A13121" t="s">
        <v>14608</v>
      </c>
      <c r="B13121">
        <v>4471</v>
      </c>
    </row>
    <row r="13122" spans="1:2" x14ac:dyDescent="0.25">
      <c r="A13122" t="s">
        <v>14609</v>
      </c>
      <c r="B13122">
        <v>748</v>
      </c>
    </row>
    <row r="13123" spans="1:2" x14ac:dyDescent="0.25">
      <c r="A13123" t="s">
        <v>14610</v>
      </c>
      <c r="B13123">
        <v>5835</v>
      </c>
    </row>
    <row r="13124" spans="1:2" x14ac:dyDescent="0.25">
      <c r="A13124" t="s">
        <v>14611</v>
      </c>
      <c r="B13124">
        <v>5797</v>
      </c>
    </row>
    <row r="13125" spans="1:2" x14ac:dyDescent="0.25">
      <c r="A13125" t="s">
        <v>14612</v>
      </c>
      <c r="B13125">
        <v>1769</v>
      </c>
    </row>
    <row r="13126" spans="1:2" x14ac:dyDescent="0.25">
      <c r="A13126" t="s">
        <v>14613</v>
      </c>
      <c r="B13126">
        <v>3625</v>
      </c>
    </row>
    <row r="13127" spans="1:2" x14ac:dyDescent="0.25">
      <c r="A13127" t="s">
        <v>14614</v>
      </c>
      <c r="B13127">
        <v>31</v>
      </c>
    </row>
    <row r="13128" spans="1:2" x14ac:dyDescent="0.25">
      <c r="A13128" t="s">
        <v>14615</v>
      </c>
      <c r="B13128">
        <v>5835</v>
      </c>
    </row>
    <row r="13129" spans="1:2" x14ac:dyDescent="0.25">
      <c r="A13129" t="s">
        <v>14616</v>
      </c>
      <c r="B13129">
        <v>0</v>
      </c>
    </row>
    <row r="13130" spans="1:2" x14ac:dyDescent="0.25">
      <c r="A13130" t="s">
        <v>14617</v>
      </c>
      <c r="B13130">
        <v>481</v>
      </c>
    </row>
    <row r="13131" spans="1:2" x14ac:dyDescent="0.25">
      <c r="A13131" t="s">
        <v>14618</v>
      </c>
      <c r="B13131">
        <v>265</v>
      </c>
    </row>
    <row r="13132" spans="1:2" x14ac:dyDescent="0.25">
      <c r="A13132" t="s">
        <v>14619</v>
      </c>
      <c r="B13132">
        <v>5696</v>
      </c>
    </row>
    <row r="13133" spans="1:2" x14ac:dyDescent="0.25">
      <c r="A13133" t="s">
        <v>14620</v>
      </c>
      <c r="B13133">
        <v>454</v>
      </c>
    </row>
    <row r="13134" spans="1:2" x14ac:dyDescent="0.25">
      <c r="A13134" t="s">
        <v>14621</v>
      </c>
      <c r="B13134">
        <v>26</v>
      </c>
    </row>
    <row r="13135" spans="1:2" x14ac:dyDescent="0.25">
      <c r="A13135" t="s">
        <v>14622</v>
      </c>
      <c r="B13135">
        <v>401</v>
      </c>
    </row>
    <row r="13136" spans="1:2" x14ac:dyDescent="0.25">
      <c r="A13136" t="s">
        <v>14623</v>
      </c>
      <c r="B13136">
        <v>27</v>
      </c>
    </row>
    <row r="13137" spans="1:2" x14ac:dyDescent="0.25">
      <c r="A13137" t="s">
        <v>14624</v>
      </c>
      <c r="B13137">
        <v>454</v>
      </c>
    </row>
    <row r="13138" spans="1:2" x14ac:dyDescent="0.25">
      <c r="A13138" t="s">
        <v>14625</v>
      </c>
      <c r="B13138">
        <v>1042</v>
      </c>
    </row>
    <row r="13139" spans="1:2" x14ac:dyDescent="0.25">
      <c r="A13139" t="s">
        <v>14626</v>
      </c>
      <c r="B13139">
        <v>51</v>
      </c>
    </row>
    <row r="13140" spans="1:2" x14ac:dyDescent="0.25">
      <c r="A13140" t="s">
        <v>14627</v>
      </c>
      <c r="B13140">
        <v>0</v>
      </c>
    </row>
    <row r="13141" spans="1:2" x14ac:dyDescent="0.25">
      <c r="A13141" t="s">
        <v>14628</v>
      </c>
      <c r="B13141">
        <v>3703</v>
      </c>
    </row>
    <row r="13142" spans="1:2" x14ac:dyDescent="0.25">
      <c r="A13142" t="s">
        <v>14629</v>
      </c>
      <c r="B13142">
        <v>473</v>
      </c>
    </row>
    <row r="13143" spans="1:2" x14ac:dyDescent="0.25">
      <c r="A13143" t="s">
        <v>14630</v>
      </c>
      <c r="B13143">
        <v>1198</v>
      </c>
    </row>
    <row r="13144" spans="1:2" x14ac:dyDescent="0.25">
      <c r="A13144" t="s">
        <v>14631</v>
      </c>
      <c r="B13144">
        <v>1313</v>
      </c>
    </row>
    <row r="13145" spans="1:2" x14ac:dyDescent="0.25">
      <c r="A13145" t="s">
        <v>14632</v>
      </c>
      <c r="B13145">
        <v>285</v>
      </c>
    </row>
    <row r="13146" spans="1:2" x14ac:dyDescent="0.25">
      <c r="A13146" t="s">
        <v>14633</v>
      </c>
      <c r="B13146">
        <v>479</v>
      </c>
    </row>
    <row r="13147" spans="1:2" x14ac:dyDescent="0.25">
      <c r="A13147" t="s">
        <v>14634</v>
      </c>
      <c r="B13147">
        <v>1214</v>
      </c>
    </row>
    <row r="13148" spans="1:2" x14ac:dyDescent="0.25">
      <c r="A13148" t="s">
        <v>14635</v>
      </c>
      <c r="B13148">
        <v>1539</v>
      </c>
    </row>
    <row r="13149" spans="1:2" x14ac:dyDescent="0.25">
      <c r="A13149" t="s">
        <v>14636</v>
      </c>
      <c r="B13149">
        <v>285</v>
      </c>
    </row>
    <row r="13150" spans="1:2" x14ac:dyDescent="0.25">
      <c r="A13150" t="s">
        <v>14637</v>
      </c>
      <c r="B13150">
        <v>186</v>
      </c>
    </row>
    <row r="13151" spans="1:2" x14ac:dyDescent="0.25">
      <c r="A13151" t="s">
        <v>14638</v>
      </c>
      <c r="B13151">
        <v>186</v>
      </c>
    </row>
    <row r="13152" spans="1:2" x14ac:dyDescent="0.25">
      <c r="A13152" t="s">
        <v>14639</v>
      </c>
      <c r="B13152">
        <v>3455</v>
      </c>
    </row>
    <row r="13153" spans="1:2" x14ac:dyDescent="0.25">
      <c r="A13153" t="s">
        <v>14640</v>
      </c>
      <c r="B13153">
        <v>477</v>
      </c>
    </row>
    <row r="13154" spans="1:2" x14ac:dyDescent="0.25">
      <c r="A13154" t="s">
        <v>14641</v>
      </c>
      <c r="B13154">
        <v>1214</v>
      </c>
    </row>
    <row r="13155" spans="1:2" x14ac:dyDescent="0.25">
      <c r="A13155" t="s">
        <v>14642</v>
      </c>
      <c r="B13155">
        <v>1515</v>
      </c>
    </row>
    <row r="13156" spans="1:2" x14ac:dyDescent="0.25">
      <c r="A13156" t="s">
        <v>14643</v>
      </c>
      <c r="B13156">
        <v>285</v>
      </c>
    </row>
    <row r="13157" spans="1:2" x14ac:dyDescent="0.25">
      <c r="A13157" t="s">
        <v>14644</v>
      </c>
      <c r="B13157">
        <v>186</v>
      </c>
    </row>
    <row r="13158" spans="1:2" x14ac:dyDescent="0.25">
      <c r="A13158" t="s">
        <v>14645</v>
      </c>
      <c r="B13158">
        <v>3677</v>
      </c>
    </row>
    <row r="13159" spans="1:2" x14ac:dyDescent="0.25">
      <c r="A13159" t="s">
        <v>14646</v>
      </c>
      <c r="B13159">
        <v>-999</v>
      </c>
    </row>
    <row r="13160" spans="1:2" x14ac:dyDescent="0.25">
      <c r="A13160" t="s">
        <v>14647</v>
      </c>
      <c r="B13160">
        <v>1242</v>
      </c>
    </row>
    <row r="13161" spans="1:2" x14ac:dyDescent="0.25">
      <c r="A13161" t="s">
        <v>14648</v>
      </c>
      <c r="B13161">
        <v>1094</v>
      </c>
    </row>
    <row r="13162" spans="1:2" x14ac:dyDescent="0.25">
      <c r="A13162" t="s">
        <v>14649</v>
      </c>
      <c r="B13162">
        <v>279</v>
      </c>
    </row>
    <row r="13163" spans="1:2" x14ac:dyDescent="0.25">
      <c r="A13163" t="s">
        <v>14650</v>
      </c>
      <c r="B13163">
        <v>19</v>
      </c>
    </row>
    <row r="13164" spans="1:2" x14ac:dyDescent="0.25">
      <c r="A13164" t="s">
        <v>14651</v>
      </c>
      <c r="B13164">
        <v>43</v>
      </c>
    </row>
    <row r="13165" spans="1:2" x14ac:dyDescent="0.25">
      <c r="A13165" t="s">
        <v>14652</v>
      </c>
      <c r="B13165">
        <v>39</v>
      </c>
    </row>
    <row r="13166" spans="1:2" x14ac:dyDescent="0.25">
      <c r="A13166" t="s">
        <v>14653</v>
      </c>
      <c r="B13166">
        <v>43</v>
      </c>
    </row>
    <row r="13167" spans="1:2" x14ac:dyDescent="0.25">
      <c r="A13167" t="s">
        <v>14654</v>
      </c>
      <c r="B13167">
        <v>5</v>
      </c>
    </row>
    <row r="13168" spans="1:2" x14ac:dyDescent="0.25">
      <c r="A13168" t="s">
        <v>14655</v>
      </c>
      <c r="B13168">
        <v>149</v>
      </c>
    </row>
    <row r="13169" spans="1:2" x14ac:dyDescent="0.25">
      <c r="A13169" t="s">
        <v>14656</v>
      </c>
      <c r="B13169">
        <v>0</v>
      </c>
    </row>
    <row r="13170" spans="1:2" x14ac:dyDescent="0.25">
      <c r="A13170" t="s">
        <v>14657</v>
      </c>
      <c r="B13170">
        <v>1</v>
      </c>
    </row>
    <row r="13171" spans="1:2" x14ac:dyDescent="0.25">
      <c r="A13171" t="s">
        <v>14658</v>
      </c>
      <c r="B13171">
        <v>0</v>
      </c>
    </row>
    <row r="13172" spans="1:2" x14ac:dyDescent="0.25">
      <c r="A13172" t="s">
        <v>14659</v>
      </c>
      <c r="B13172">
        <v>0</v>
      </c>
    </row>
    <row r="13173" spans="1:2" x14ac:dyDescent="0.25">
      <c r="A13173" t="s">
        <v>14660</v>
      </c>
      <c r="B13173">
        <v>0</v>
      </c>
    </row>
    <row r="13174" spans="1:2" x14ac:dyDescent="0.25">
      <c r="A13174" t="s">
        <v>14661</v>
      </c>
      <c r="B13174">
        <v>1</v>
      </c>
    </row>
    <row r="13175" spans="1:2" x14ac:dyDescent="0.25">
      <c r="A13175" t="s">
        <v>14662</v>
      </c>
      <c r="B13175">
        <v>2</v>
      </c>
    </row>
    <row r="13176" spans="1:2" x14ac:dyDescent="0.25">
      <c r="A13176" t="s">
        <v>14663</v>
      </c>
      <c r="B13176">
        <v>1</v>
      </c>
    </row>
    <row r="13177" spans="1:2" x14ac:dyDescent="0.25">
      <c r="A13177" t="s">
        <v>14664</v>
      </c>
      <c r="B13177">
        <v>2</v>
      </c>
    </row>
    <row r="13178" spans="1:2" x14ac:dyDescent="0.25">
      <c r="A13178" t="s">
        <v>14665</v>
      </c>
      <c r="B13178">
        <v>3</v>
      </c>
    </row>
    <row r="13179" spans="1:2" x14ac:dyDescent="0.25">
      <c r="A13179" t="s">
        <v>14666</v>
      </c>
      <c r="B13179">
        <v>0</v>
      </c>
    </row>
    <row r="13180" spans="1:2" x14ac:dyDescent="0.25">
      <c r="A13180" t="s">
        <v>14667</v>
      </c>
      <c r="B13180">
        <v>8</v>
      </c>
    </row>
    <row r="13181" spans="1:2" x14ac:dyDescent="0.25">
      <c r="A13181" t="s">
        <v>14668</v>
      </c>
      <c r="B13181">
        <v>5</v>
      </c>
    </row>
    <row r="13182" spans="1:2" x14ac:dyDescent="0.25">
      <c r="A13182" t="s">
        <v>14669</v>
      </c>
      <c r="B13182">
        <v>29</v>
      </c>
    </row>
    <row r="13183" spans="1:2" x14ac:dyDescent="0.25">
      <c r="A13183" t="s">
        <v>14670</v>
      </c>
      <c r="B13183">
        <v>28</v>
      </c>
    </row>
    <row r="13184" spans="1:2" x14ac:dyDescent="0.25">
      <c r="A13184" t="s">
        <v>14671</v>
      </c>
      <c r="B13184">
        <v>28</v>
      </c>
    </row>
    <row r="13185" spans="1:2" x14ac:dyDescent="0.25">
      <c r="A13185" t="s">
        <v>14672</v>
      </c>
      <c r="B13185">
        <v>3</v>
      </c>
    </row>
    <row r="13186" spans="1:2" x14ac:dyDescent="0.25">
      <c r="A13186" t="s">
        <v>14673</v>
      </c>
      <c r="B13186">
        <v>93</v>
      </c>
    </row>
    <row r="13187" spans="1:2" x14ac:dyDescent="0.25">
      <c r="A13187" t="s">
        <v>14674</v>
      </c>
      <c r="B13187">
        <v>0</v>
      </c>
    </row>
    <row r="13188" spans="1:2" x14ac:dyDescent="0.25">
      <c r="A13188" t="s">
        <v>14675</v>
      </c>
      <c r="B13188">
        <v>0</v>
      </c>
    </row>
    <row r="13189" spans="1:2" x14ac:dyDescent="0.25">
      <c r="A13189" t="s">
        <v>14676</v>
      </c>
      <c r="B13189">
        <v>0</v>
      </c>
    </row>
    <row r="13190" spans="1:2" x14ac:dyDescent="0.25">
      <c r="A13190" t="s">
        <v>14677</v>
      </c>
      <c r="B13190">
        <v>0</v>
      </c>
    </row>
    <row r="13191" spans="1:2" x14ac:dyDescent="0.25">
      <c r="A13191" t="s">
        <v>14678</v>
      </c>
      <c r="B13191">
        <v>0</v>
      </c>
    </row>
    <row r="13192" spans="1:2" x14ac:dyDescent="0.25">
      <c r="A13192" t="s">
        <v>14679</v>
      </c>
      <c r="B13192">
        <v>0</v>
      </c>
    </row>
    <row r="13193" spans="1:2" x14ac:dyDescent="0.25">
      <c r="A13193" t="s">
        <v>14680</v>
      </c>
      <c r="B13193">
        <v>0</v>
      </c>
    </row>
    <row r="13194" spans="1:2" x14ac:dyDescent="0.25">
      <c r="A13194" t="s">
        <v>14681</v>
      </c>
      <c r="B13194">
        <v>0</v>
      </c>
    </row>
    <row r="13195" spans="1:2" x14ac:dyDescent="0.25">
      <c r="A13195" t="s">
        <v>14682</v>
      </c>
      <c r="B13195">
        <v>0</v>
      </c>
    </row>
    <row r="13196" spans="1:2" x14ac:dyDescent="0.25">
      <c r="A13196" t="s">
        <v>14683</v>
      </c>
      <c r="B13196">
        <v>0</v>
      </c>
    </row>
    <row r="13197" spans="1:2" x14ac:dyDescent="0.25">
      <c r="A13197" t="s">
        <v>14684</v>
      </c>
      <c r="B13197">
        <v>0</v>
      </c>
    </row>
    <row r="13198" spans="1:2" x14ac:dyDescent="0.25">
      <c r="A13198" t="s">
        <v>14685</v>
      </c>
      <c r="B13198">
        <v>0</v>
      </c>
    </row>
    <row r="13199" spans="1:2" x14ac:dyDescent="0.25">
      <c r="A13199" t="s">
        <v>14686</v>
      </c>
      <c r="B13199">
        <v>0</v>
      </c>
    </row>
    <row r="13200" spans="1:2" x14ac:dyDescent="0.25">
      <c r="A13200" t="s">
        <v>14687</v>
      </c>
      <c r="B13200">
        <v>0</v>
      </c>
    </row>
    <row r="13201" spans="1:2" x14ac:dyDescent="0.25">
      <c r="A13201" t="s">
        <v>14688</v>
      </c>
      <c r="B13201">
        <v>0</v>
      </c>
    </row>
    <row r="13202" spans="1:2" x14ac:dyDescent="0.25">
      <c r="A13202" t="s">
        <v>14689</v>
      </c>
      <c r="B13202">
        <v>0</v>
      </c>
    </row>
    <row r="13203" spans="1:2" x14ac:dyDescent="0.25">
      <c r="A13203" t="s">
        <v>14690</v>
      </c>
      <c r="B13203">
        <v>0</v>
      </c>
    </row>
    <row r="13204" spans="1:2" x14ac:dyDescent="0.25">
      <c r="A13204" t="s">
        <v>14691</v>
      </c>
      <c r="B13204">
        <v>0</v>
      </c>
    </row>
    <row r="13205" spans="1:2" x14ac:dyDescent="0.25">
      <c r="A13205" t="s">
        <v>14692</v>
      </c>
      <c r="B13205">
        <v>0</v>
      </c>
    </row>
    <row r="13206" spans="1:2" x14ac:dyDescent="0.25">
      <c r="A13206" t="s">
        <v>14693</v>
      </c>
      <c r="B13206">
        <v>0</v>
      </c>
    </row>
    <row r="13207" spans="1:2" x14ac:dyDescent="0.25">
      <c r="A13207" t="s">
        <v>14694</v>
      </c>
      <c r="B13207">
        <v>0</v>
      </c>
    </row>
    <row r="13208" spans="1:2" x14ac:dyDescent="0.25">
      <c r="A13208" t="s">
        <v>14695</v>
      </c>
      <c r="B13208">
        <v>0</v>
      </c>
    </row>
    <row r="13209" spans="1:2" x14ac:dyDescent="0.25">
      <c r="A13209" t="s">
        <v>14696</v>
      </c>
      <c r="B13209">
        <v>0</v>
      </c>
    </row>
    <row r="13210" spans="1:2" x14ac:dyDescent="0.25">
      <c r="A13210" t="s">
        <v>14697</v>
      </c>
      <c r="B13210">
        <v>0</v>
      </c>
    </row>
    <row r="13211" spans="1:2" x14ac:dyDescent="0.25">
      <c r="A13211" t="s">
        <v>14698</v>
      </c>
      <c r="B13211">
        <v>0</v>
      </c>
    </row>
    <row r="13212" spans="1:2" x14ac:dyDescent="0.25">
      <c r="A13212" t="s">
        <v>14699</v>
      </c>
      <c r="B13212">
        <v>0</v>
      </c>
    </row>
    <row r="13213" spans="1:2" x14ac:dyDescent="0.25">
      <c r="A13213" t="s">
        <v>14700</v>
      </c>
      <c r="B13213">
        <v>0</v>
      </c>
    </row>
    <row r="13214" spans="1:2" x14ac:dyDescent="0.25">
      <c r="A13214" t="s">
        <v>14701</v>
      </c>
      <c r="B13214">
        <v>0</v>
      </c>
    </row>
    <row r="13215" spans="1:2" x14ac:dyDescent="0.25">
      <c r="A13215" t="s">
        <v>14702</v>
      </c>
      <c r="B13215">
        <v>0</v>
      </c>
    </row>
    <row r="13216" spans="1:2" x14ac:dyDescent="0.25">
      <c r="A13216" t="s">
        <v>14703</v>
      </c>
      <c r="B13216">
        <v>0</v>
      </c>
    </row>
    <row r="13217" spans="1:2" x14ac:dyDescent="0.25">
      <c r="A13217" t="s">
        <v>14704</v>
      </c>
      <c r="B13217">
        <v>26</v>
      </c>
    </row>
    <row r="13218" spans="1:2" x14ac:dyDescent="0.25">
      <c r="A13218" t="s">
        <v>14705</v>
      </c>
      <c r="B13218">
        <v>74</v>
      </c>
    </row>
    <row r="13219" spans="1:2" x14ac:dyDescent="0.25">
      <c r="A13219" t="s">
        <v>14706</v>
      </c>
      <c r="B13219">
        <v>69</v>
      </c>
    </row>
    <row r="13220" spans="1:2" x14ac:dyDescent="0.25">
      <c r="A13220" t="s">
        <v>14707</v>
      </c>
      <c r="B13220">
        <v>74</v>
      </c>
    </row>
    <row r="13221" spans="1:2" x14ac:dyDescent="0.25">
      <c r="A13221" t="s">
        <v>14708</v>
      </c>
      <c r="B13221">
        <v>8</v>
      </c>
    </row>
    <row r="13222" spans="1:2" x14ac:dyDescent="0.25">
      <c r="A13222" t="s">
        <v>14709</v>
      </c>
      <c r="B13222">
        <v>251</v>
      </c>
    </row>
    <row r="13223" spans="1:2" x14ac:dyDescent="0.25">
      <c r="A13223" t="s">
        <v>14710</v>
      </c>
      <c r="B13223">
        <v>10</v>
      </c>
    </row>
    <row r="13224" spans="1:2" x14ac:dyDescent="0.25">
      <c r="A13224" t="s">
        <v>14711</v>
      </c>
      <c r="B13224">
        <v>18</v>
      </c>
    </row>
    <row r="13225" spans="1:2" x14ac:dyDescent="0.25">
      <c r="A13225" t="s">
        <v>14712</v>
      </c>
      <c r="B13225">
        <v>12</v>
      </c>
    </row>
    <row r="13226" spans="1:2" x14ac:dyDescent="0.25">
      <c r="A13226" t="s">
        <v>14713</v>
      </c>
      <c r="B13226">
        <v>276</v>
      </c>
    </row>
    <row r="13227" spans="1:2" x14ac:dyDescent="0.25">
      <c r="A13227" t="s">
        <v>14714</v>
      </c>
      <c r="B13227">
        <v>198</v>
      </c>
    </row>
    <row r="13228" spans="1:2" x14ac:dyDescent="0.25">
      <c r="A13228" t="s">
        <v>14715</v>
      </c>
      <c r="B13228">
        <v>251</v>
      </c>
    </row>
    <row r="13229" spans="1:2" x14ac:dyDescent="0.25">
      <c r="A13229" t="s">
        <v>14716</v>
      </c>
      <c r="B13229">
        <v>243</v>
      </c>
    </row>
    <row r="13230" spans="1:2" x14ac:dyDescent="0.25">
      <c r="A13230" t="s">
        <v>14717</v>
      </c>
      <c r="B13230">
        <v>4527</v>
      </c>
    </row>
    <row r="13231" spans="1:2" x14ac:dyDescent="0.25">
      <c r="A13231" t="s">
        <v>14718</v>
      </c>
      <c r="B13231">
        <v>3156</v>
      </c>
    </row>
    <row r="13232" spans="1:2" x14ac:dyDescent="0.25">
      <c r="A13232" t="s">
        <v>14719</v>
      </c>
      <c r="B13232">
        <v>356</v>
      </c>
    </row>
    <row r="13233" spans="1:2" x14ac:dyDescent="0.25">
      <c r="A13233" t="s">
        <v>14720</v>
      </c>
      <c r="B13233">
        <v>138</v>
      </c>
    </row>
    <row r="13234" spans="1:2" x14ac:dyDescent="0.25">
      <c r="A13234" t="s">
        <v>14721</v>
      </c>
      <c r="B13234">
        <v>418</v>
      </c>
    </row>
    <row r="13235" spans="1:2" x14ac:dyDescent="0.25">
      <c r="A13235" t="s">
        <v>14722</v>
      </c>
      <c r="B13235">
        <v>4341</v>
      </c>
    </row>
    <row r="13236" spans="1:2" x14ac:dyDescent="0.25">
      <c r="A13236" t="s">
        <v>14723</v>
      </c>
      <c r="B13236">
        <v>62</v>
      </c>
    </row>
    <row r="13237" spans="1:2" x14ac:dyDescent="0.25">
      <c r="A13237" t="s">
        <v>14724</v>
      </c>
      <c r="B13237">
        <v>35</v>
      </c>
    </row>
    <row r="13238" spans="1:2" x14ac:dyDescent="0.25">
      <c r="A13238" t="s">
        <v>14725</v>
      </c>
      <c r="B13238">
        <v>27</v>
      </c>
    </row>
    <row r="13239" spans="1:2" x14ac:dyDescent="0.25">
      <c r="A13239" t="s">
        <v>14726</v>
      </c>
      <c r="B13239">
        <v>3</v>
      </c>
    </row>
    <row r="13240" spans="1:2" x14ac:dyDescent="0.25">
      <c r="A13240" t="s">
        <v>14727</v>
      </c>
      <c r="B13240">
        <v>65</v>
      </c>
    </row>
    <row r="13241" spans="1:2" x14ac:dyDescent="0.25">
      <c r="A13241" t="s">
        <v>14728</v>
      </c>
      <c r="B13241">
        <v>59825</v>
      </c>
    </row>
    <row r="13242" spans="1:2" x14ac:dyDescent="0.25">
      <c r="A13242" t="s">
        <v>14729</v>
      </c>
      <c r="B13242">
        <v>222</v>
      </c>
    </row>
    <row r="13243" spans="1:2" x14ac:dyDescent="0.25">
      <c r="A13243" t="s">
        <v>14730</v>
      </c>
      <c r="B13243">
        <v>5</v>
      </c>
    </row>
    <row r="13244" spans="1:2" x14ac:dyDescent="0.25">
      <c r="A13244" t="s">
        <v>14731</v>
      </c>
      <c r="B13244">
        <v>127</v>
      </c>
    </row>
    <row r="13245" spans="1:2" x14ac:dyDescent="0.25">
      <c r="A13245" t="s">
        <v>14732</v>
      </c>
      <c r="B13245">
        <v>127</v>
      </c>
    </row>
    <row r="13246" spans="1:2" x14ac:dyDescent="0.25">
      <c r="A13246" t="s">
        <v>14733</v>
      </c>
      <c r="B13246">
        <v>101</v>
      </c>
    </row>
    <row r="13247" spans="1:2" x14ac:dyDescent="0.25">
      <c r="A13247" t="s">
        <v>14734</v>
      </c>
      <c r="B13247">
        <v>124</v>
      </c>
    </row>
    <row r="13248" spans="1:2" x14ac:dyDescent="0.25">
      <c r="A13248" t="s">
        <v>14735</v>
      </c>
      <c r="B13248">
        <v>467</v>
      </c>
    </row>
    <row r="13249" spans="1:2" x14ac:dyDescent="0.25">
      <c r="A13249" t="s">
        <v>14736</v>
      </c>
      <c r="B13249">
        <v>1</v>
      </c>
    </row>
    <row r="13250" spans="1:2" x14ac:dyDescent="0.25">
      <c r="A13250" t="s">
        <v>14737</v>
      </c>
      <c r="B13250">
        <v>3533</v>
      </c>
    </row>
    <row r="13251" spans="1:2" x14ac:dyDescent="0.25">
      <c r="A13251" t="s">
        <v>14738</v>
      </c>
      <c r="B13251">
        <v>2669</v>
      </c>
    </row>
    <row r="13252" spans="1:2" x14ac:dyDescent="0.25">
      <c r="A13252" t="s">
        <v>14739</v>
      </c>
      <c r="B13252">
        <v>41</v>
      </c>
    </row>
    <row r="13253" spans="1:2" x14ac:dyDescent="0.25">
      <c r="A13253" t="s">
        <v>14740</v>
      </c>
      <c r="B13253">
        <v>14</v>
      </c>
    </row>
    <row r="13254" spans="1:2" x14ac:dyDescent="0.25">
      <c r="A13254" t="s">
        <v>14741</v>
      </c>
      <c r="B13254">
        <v>58</v>
      </c>
    </row>
    <row r="13255" spans="1:2" x14ac:dyDescent="0.25">
      <c r="A13255" t="s">
        <v>14742</v>
      </c>
      <c r="B13255">
        <v>288</v>
      </c>
    </row>
    <row r="13256" spans="1:2" x14ac:dyDescent="0.25">
      <c r="A13256" t="s">
        <v>14743</v>
      </c>
      <c r="B13256">
        <v>146</v>
      </c>
    </row>
    <row r="13257" spans="1:2" x14ac:dyDescent="0.25">
      <c r="A13257" t="s">
        <v>14744</v>
      </c>
      <c r="B13257">
        <v>24</v>
      </c>
    </row>
    <row r="13258" spans="1:2" x14ac:dyDescent="0.25">
      <c r="A13258" t="s">
        <v>14745</v>
      </c>
      <c r="B13258">
        <v>40</v>
      </c>
    </row>
    <row r="13259" spans="1:2" x14ac:dyDescent="0.25">
      <c r="A13259" t="s">
        <v>14746</v>
      </c>
      <c r="B13259">
        <v>28</v>
      </c>
    </row>
    <row r="13260" spans="1:2" x14ac:dyDescent="0.25">
      <c r="A13260" t="s">
        <v>14747</v>
      </c>
      <c r="B13260">
        <v>40</v>
      </c>
    </row>
    <row r="13261" spans="1:2" x14ac:dyDescent="0.25">
      <c r="A13261" t="s">
        <v>14748</v>
      </c>
      <c r="B13261">
        <v>7</v>
      </c>
    </row>
    <row r="13262" spans="1:2" x14ac:dyDescent="0.25">
      <c r="A13262" t="s">
        <v>14749</v>
      </c>
      <c r="B13262">
        <v>3425</v>
      </c>
    </row>
    <row r="13263" spans="1:2" x14ac:dyDescent="0.25">
      <c r="A13263" t="s">
        <v>14750</v>
      </c>
      <c r="B13263">
        <v>72</v>
      </c>
    </row>
    <row r="13264" spans="1:2" x14ac:dyDescent="0.25">
      <c r="A13264" t="s">
        <v>14751</v>
      </c>
      <c r="B13264">
        <v>3</v>
      </c>
    </row>
    <row r="13265" spans="1:2" x14ac:dyDescent="0.25">
      <c r="A13265" t="s">
        <v>14752</v>
      </c>
      <c r="B13265">
        <v>98</v>
      </c>
    </row>
    <row r="13266" spans="1:2" x14ac:dyDescent="0.25">
      <c r="A13266" t="s">
        <v>14753</v>
      </c>
      <c r="B13266">
        <v>0</v>
      </c>
    </row>
    <row r="13267" spans="1:2" x14ac:dyDescent="0.25">
      <c r="A13267" t="s">
        <v>14754</v>
      </c>
      <c r="B13267">
        <v>1</v>
      </c>
    </row>
    <row r="13268" spans="1:2" x14ac:dyDescent="0.25">
      <c r="A13268" t="s">
        <v>14755</v>
      </c>
      <c r="B13268">
        <v>1</v>
      </c>
    </row>
    <row r="13269" spans="1:2" x14ac:dyDescent="0.25">
      <c r="A13269" t="s">
        <v>14756</v>
      </c>
      <c r="B13269">
        <v>175</v>
      </c>
    </row>
    <row r="13270" spans="1:2" x14ac:dyDescent="0.25">
      <c r="A13270" t="s">
        <v>14757</v>
      </c>
      <c r="B13270">
        <v>21</v>
      </c>
    </row>
    <row r="13271" spans="1:2" x14ac:dyDescent="0.25">
      <c r="A13271" t="s">
        <v>14758</v>
      </c>
      <c r="B13271">
        <v>31</v>
      </c>
    </row>
    <row r="13272" spans="1:2" x14ac:dyDescent="0.25">
      <c r="A13272" t="s">
        <v>14759</v>
      </c>
      <c r="B13272">
        <v>38</v>
      </c>
    </row>
    <row r="13273" spans="1:2" x14ac:dyDescent="0.25">
      <c r="A13273" t="s">
        <v>14760</v>
      </c>
      <c r="B13273">
        <v>31</v>
      </c>
    </row>
    <row r="13274" spans="1:2" x14ac:dyDescent="0.25">
      <c r="A13274" t="s">
        <v>14761</v>
      </c>
      <c r="B13274">
        <v>8</v>
      </c>
    </row>
    <row r="13275" spans="1:2" x14ac:dyDescent="0.25">
      <c r="A13275" t="s">
        <v>14762</v>
      </c>
      <c r="B13275">
        <v>197</v>
      </c>
    </row>
    <row r="13276" spans="1:2" x14ac:dyDescent="0.25">
      <c r="A13276" t="s">
        <v>14763</v>
      </c>
      <c r="B13276">
        <v>132</v>
      </c>
    </row>
    <row r="13277" spans="1:2" x14ac:dyDescent="0.25">
      <c r="A13277" t="s">
        <v>14764</v>
      </c>
      <c r="B13277">
        <v>120</v>
      </c>
    </row>
    <row r="13278" spans="1:2" x14ac:dyDescent="0.25">
      <c r="A13278" t="s">
        <v>14765</v>
      </c>
      <c r="B13278">
        <v>51</v>
      </c>
    </row>
    <row r="13279" spans="1:2" x14ac:dyDescent="0.25">
      <c r="A13279" t="s">
        <v>14766</v>
      </c>
      <c r="B13279">
        <v>3</v>
      </c>
    </row>
    <row r="13280" spans="1:2" x14ac:dyDescent="0.25">
      <c r="A13280" t="s">
        <v>14767</v>
      </c>
      <c r="B13280">
        <v>8</v>
      </c>
    </row>
    <row r="13281" spans="1:2" x14ac:dyDescent="0.25">
      <c r="A13281" t="s">
        <v>14768</v>
      </c>
      <c r="B13281">
        <v>0</v>
      </c>
    </row>
    <row r="13282" spans="1:2" x14ac:dyDescent="0.25">
      <c r="A13282" t="s">
        <v>14769</v>
      </c>
      <c r="B13282">
        <v>29</v>
      </c>
    </row>
    <row r="13283" spans="1:2" x14ac:dyDescent="0.25">
      <c r="A13283" t="s">
        <v>14770</v>
      </c>
      <c r="B13283">
        <v>7</v>
      </c>
    </row>
    <row r="13284" spans="1:2" x14ac:dyDescent="0.25">
      <c r="A13284" t="s">
        <v>14771</v>
      </c>
      <c r="B13284">
        <v>25</v>
      </c>
    </row>
    <row r="13285" spans="1:2" x14ac:dyDescent="0.25">
      <c r="A13285" t="s">
        <v>14772</v>
      </c>
      <c r="B13285">
        <v>0</v>
      </c>
    </row>
    <row r="13286" spans="1:2" x14ac:dyDescent="0.25">
      <c r="A13286" t="s">
        <v>14773</v>
      </c>
      <c r="B13286">
        <v>0</v>
      </c>
    </row>
    <row r="13287" spans="1:2" x14ac:dyDescent="0.25">
      <c r="A13287" t="s">
        <v>14774</v>
      </c>
      <c r="B13287">
        <v>0</v>
      </c>
    </row>
    <row r="13288" spans="1:2" x14ac:dyDescent="0.25">
      <c r="A13288" t="s">
        <v>14775</v>
      </c>
      <c r="B13288">
        <v>3</v>
      </c>
    </row>
    <row r="13289" spans="1:2" x14ac:dyDescent="0.25">
      <c r="A13289" t="s">
        <v>14776</v>
      </c>
      <c r="B13289">
        <v>1</v>
      </c>
    </row>
    <row r="13290" spans="1:2" x14ac:dyDescent="0.25">
      <c r="A13290" t="s">
        <v>14777</v>
      </c>
      <c r="B13290">
        <v>0</v>
      </c>
    </row>
    <row r="13291" spans="1:2" x14ac:dyDescent="0.25">
      <c r="A13291" t="s">
        <v>14778</v>
      </c>
      <c r="B13291">
        <v>0</v>
      </c>
    </row>
    <row r="13292" spans="1:2" x14ac:dyDescent="0.25">
      <c r="A13292" t="s">
        <v>14779</v>
      </c>
      <c r="B13292">
        <v>0</v>
      </c>
    </row>
    <row r="13293" spans="1:2" x14ac:dyDescent="0.25">
      <c r="A13293" t="s">
        <v>14780</v>
      </c>
      <c r="B13293">
        <v>0</v>
      </c>
    </row>
    <row r="13294" spans="1:2" x14ac:dyDescent="0.25">
      <c r="A13294" t="s">
        <v>14781</v>
      </c>
      <c r="B13294">
        <v>0</v>
      </c>
    </row>
    <row r="13295" spans="1:2" x14ac:dyDescent="0.25">
      <c r="A13295" t="s">
        <v>14782</v>
      </c>
      <c r="B13295">
        <v>44</v>
      </c>
    </row>
    <row r="13296" spans="1:2" x14ac:dyDescent="0.25">
      <c r="A13296" t="s">
        <v>14783</v>
      </c>
      <c r="B13296">
        <v>0</v>
      </c>
    </row>
    <row r="13297" spans="1:2" x14ac:dyDescent="0.25">
      <c r="A13297" t="s">
        <v>14784</v>
      </c>
      <c r="B13297">
        <v>120</v>
      </c>
    </row>
    <row r="13298" spans="1:2" x14ac:dyDescent="0.25">
      <c r="A13298" t="s">
        <v>14785</v>
      </c>
      <c r="B13298">
        <v>69</v>
      </c>
    </row>
    <row r="13299" spans="1:2" x14ac:dyDescent="0.25">
      <c r="A13299" t="s">
        <v>14786</v>
      </c>
      <c r="B13299">
        <v>0</v>
      </c>
    </row>
    <row r="13300" spans="1:2" x14ac:dyDescent="0.25">
      <c r="A13300" t="s">
        <v>14787</v>
      </c>
      <c r="B13300">
        <v>69</v>
      </c>
    </row>
    <row r="13301" spans="1:2" x14ac:dyDescent="0.25">
      <c r="A13301" t="s">
        <v>14788</v>
      </c>
      <c r="B13301">
        <v>0</v>
      </c>
    </row>
    <row r="13302" spans="1:2" x14ac:dyDescent="0.25">
      <c r="A13302" t="s">
        <v>14789</v>
      </c>
      <c r="B13302">
        <v>69</v>
      </c>
    </row>
    <row r="13303" spans="1:2" x14ac:dyDescent="0.25">
      <c r="A13303" t="s">
        <v>14790</v>
      </c>
      <c r="B13303">
        <v>69</v>
      </c>
    </row>
    <row r="13304" spans="1:2" x14ac:dyDescent="0.25">
      <c r="A13304" t="s">
        <v>14791</v>
      </c>
      <c r="B13304">
        <v>0</v>
      </c>
    </row>
    <row r="13305" spans="1:2" x14ac:dyDescent="0.25">
      <c r="A13305" t="s">
        <v>14792</v>
      </c>
      <c r="B13305">
        <v>69</v>
      </c>
    </row>
    <row r="13306" spans="1:2" x14ac:dyDescent="0.25">
      <c r="A13306" t="s">
        <v>14793</v>
      </c>
      <c r="B13306">
        <v>0</v>
      </c>
    </row>
    <row r="13307" spans="1:2" x14ac:dyDescent="0.25">
      <c r="A13307" t="s">
        <v>14794</v>
      </c>
      <c r="B13307">
        <v>0</v>
      </c>
    </row>
    <row r="13308" spans="1:2" x14ac:dyDescent="0.25">
      <c r="A13308" t="s">
        <v>14795</v>
      </c>
      <c r="B13308">
        <v>0</v>
      </c>
    </row>
    <row r="13309" spans="1:2" x14ac:dyDescent="0.25">
      <c r="A13309" t="s">
        <v>14796</v>
      </c>
      <c r="B13309">
        <v>0</v>
      </c>
    </row>
    <row r="13310" spans="1:2" x14ac:dyDescent="0.25">
      <c r="A13310" t="s">
        <v>14797</v>
      </c>
      <c r="B13310">
        <v>0</v>
      </c>
    </row>
    <row r="13311" spans="1:2" x14ac:dyDescent="0.25">
      <c r="A13311" t="s">
        <v>14798</v>
      </c>
      <c r="B13311">
        <v>6755</v>
      </c>
    </row>
    <row r="13312" spans="1:2" x14ac:dyDescent="0.25">
      <c r="A13312" t="s">
        <v>14799</v>
      </c>
      <c r="B13312">
        <v>1638</v>
      </c>
    </row>
    <row r="13313" spans="1:2" x14ac:dyDescent="0.25">
      <c r="A13313" t="s">
        <v>14800</v>
      </c>
      <c r="B13313">
        <v>857</v>
      </c>
    </row>
    <row r="13314" spans="1:2" x14ac:dyDescent="0.25">
      <c r="A13314" t="s">
        <v>14801</v>
      </c>
      <c r="B13314">
        <v>182</v>
      </c>
    </row>
    <row r="13315" spans="1:2" x14ac:dyDescent="0.25">
      <c r="A13315" t="s">
        <v>14802</v>
      </c>
      <c r="B13315">
        <v>174</v>
      </c>
    </row>
    <row r="13316" spans="1:2" x14ac:dyDescent="0.25">
      <c r="A13316" t="s">
        <v>14803</v>
      </c>
      <c r="B13316">
        <v>41</v>
      </c>
    </row>
    <row r="13317" spans="1:2" x14ac:dyDescent="0.25">
      <c r="A13317" t="s">
        <v>14804</v>
      </c>
      <c r="B13317">
        <v>152</v>
      </c>
    </row>
    <row r="13318" spans="1:2" x14ac:dyDescent="0.25">
      <c r="A13318" t="s">
        <v>14805</v>
      </c>
      <c r="B13318">
        <v>561</v>
      </c>
    </row>
    <row r="13319" spans="1:2" x14ac:dyDescent="0.25">
      <c r="A13319" t="s">
        <v>14806</v>
      </c>
      <c r="B13319">
        <v>1087</v>
      </c>
    </row>
    <row r="13320" spans="1:2" x14ac:dyDescent="0.25">
      <c r="A13320" t="s">
        <v>14807</v>
      </c>
      <c r="B13320">
        <v>45</v>
      </c>
    </row>
    <row r="13321" spans="1:2" x14ac:dyDescent="0.25">
      <c r="A13321" t="s">
        <v>14808</v>
      </c>
      <c r="B13321">
        <v>2741</v>
      </c>
    </row>
    <row r="13322" spans="1:2" x14ac:dyDescent="0.25">
      <c r="A13322" t="s">
        <v>14809</v>
      </c>
      <c r="B13322">
        <v>144</v>
      </c>
    </row>
    <row r="13323" spans="1:2" x14ac:dyDescent="0.25">
      <c r="A13323" t="s">
        <v>14810</v>
      </c>
      <c r="B13323">
        <v>4</v>
      </c>
    </row>
    <row r="13324" spans="1:2" x14ac:dyDescent="0.25">
      <c r="A13324" t="s">
        <v>14811</v>
      </c>
      <c r="B13324">
        <v>195</v>
      </c>
    </row>
    <row r="13325" spans="1:2" x14ac:dyDescent="0.25">
      <c r="A13325" t="s">
        <v>14812</v>
      </c>
      <c r="B13325">
        <v>10</v>
      </c>
    </row>
    <row r="13326" spans="1:2" x14ac:dyDescent="0.25">
      <c r="A13326" t="s">
        <v>14813</v>
      </c>
      <c r="B13326">
        <v>40</v>
      </c>
    </row>
    <row r="13327" spans="1:2" x14ac:dyDescent="0.25">
      <c r="A13327" t="s">
        <v>14814</v>
      </c>
      <c r="B13327">
        <v>0</v>
      </c>
    </row>
    <row r="13328" spans="1:2" x14ac:dyDescent="0.25">
      <c r="A13328" t="s">
        <v>14815</v>
      </c>
      <c r="B13328">
        <v>481</v>
      </c>
    </row>
    <row r="13329" spans="1:2" x14ac:dyDescent="0.25">
      <c r="A13329" t="s">
        <v>14816</v>
      </c>
      <c r="B13329">
        <v>6</v>
      </c>
    </row>
    <row r="13330" spans="1:2" x14ac:dyDescent="0.25">
      <c r="A13330" t="s">
        <v>14817</v>
      </c>
      <c r="B13330">
        <v>474</v>
      </c>
    </row>
    <row r="13331" spans="1:2" x14ac:dyDescent="0.25">
      <c r="A13331" t="s">
        <v>14818</v>
      </c>
      <c r="B13331">
        <v>418</v>
      </c>
    </row>
    <row r="13332" spans="1:2" x14ac:dyDescent="0.25">
      <c r="A13332" t="s">
        <v>14819</v>
      </c>
      <c r="B13332">
        <v>6755</v>
      </c>
    </row>
    <row r="13333" spans="1:2" x14ac:dyDescent="0.25">
      <c r="A13333" t="s">
        <v>14820</v>
      </c>
      <c r="B13333">
        <v>-999</v>
      </c>
    </row>
    <row r="13334" spans="1:2" x14ac:dyDescent="0.25">
      <c r="A13334" t="s">
        <v>14821</v>
      </c>
      <c r="B13334">
        <v>-999</v>
      </c>
    </row>
    <row r="13335" spans="1:2" x14ac:dyDescent="0.25">
      <c r="A13335" t="s">
        <v>14822</v>
      </c>
      <c r="B13335">
        <v>1701</v>
      </c>
    </row>
    <row r="13336" spans="1:2" x14ac:dyDescent="0.25">
      <c r="A13336" t="s">
        <v>14823</v>
      </c>
      <c r="B13336">
        <v>285</v>
      </c>
    </row>
    <row r="13337" spans="1:2" x14ac:dyDescent="0.25">
      <c r="A13337" t="s">
        <v>14824</v>
      </c>
      <c r="B13337">
        <v>960</v>
      </c>
    </row>
    <row r="13338" spans="1:2" x14ac:dyDescent="0.25">
      <c r="A13338" t="s">
        <v>14825</v>
      </c>
      <c r="B13338">
        <v>456</v>
      </c>
    </row>
    <row r="13339" spans="1:2" x14ac:dyDescent="0.25">
      <c r="A13339" t="s">
        <v>14826</v>
      </c>
      <c r="B13339">
        <v>1701</v>
      </c>
    </row>
    <row r="13340" spans="1:2" x14ac:dyDescent="0.25">
      <c r="A13340" t="s">
        <v>14827</v>
      </c>
      <c r="B13340">
        <v>1673</v>
      </c>
    </row>
    <row r="13341" spans="1:2" x14ac:dyDescent="0.25">
      <c r="A13341" t="s">
        <v>14828</v>
      </c>
      <c r="B13341">
        <v>686</v>
      </c>
    </row>
    <row r="13342" spans="1:2" x14ac:dyDescent="0.25">
      <c r="A13342" t="s">
        <v>14829</v>
      </c>
      <c r="B13342">
        <v>1470</v>
      </c>
    </row>
    <row r="13343" spans="1:2" x14ac:dyDescent="0.25">
      <c r="A13343" t="s">
        <v>14830</v>
      </c>
      <c r="B13343">
        <v>35</v>
      </c>
    </row>
    <row r="13344" spans="1:2" x14ac:dyDescent="0.25">
      <c r="A13344" t="s">
        <v>14831</v>
      </c>
      <c r="B13344">
        <v>1598</v>
      </c>
    </row>
    <row r="13345" spans="1:2" x14ac:dyDescent="0.25">
      <c r="A13345" t="s">
        <v>14832</v>
      </c>
      <c r="B13345">
        <v>0</v>
      </c>
    </row>
    <row r="13346" spans="1:2" x14ac:dyDescent="0.25">
      <c r="A13346" t="s">
        <v>14833</v>
      </c>
      <c r="B13346">
        <v>245</v>
      </c>
    </row>
    <row r="13347" spans="1:2" x14ac:dyDescent="0.25">
      <c r="A13347" t="s">
        <v>14834</v>
      </c>
      <c r="B13347">
        <v>160</v>
      </c>
    </row>
    <row r="13348" spans="1:2" x14ac:dyDescent="0.25">
      <c r="A13348" t="s">
        <v>14835</v>
      </c>
      <c r="B13348">
        <v>1333</v>
      </c>
    </row>
    <row r="13349" spans="1:2" x14ac:dyDescent="0.25">
      <c r="A13349" t="s">
        <v>14836</v>
      </c>
      <c r="B13349">
        <v>79</v>
      </c>
    </row>
    <row r="13350" spans="1:2" x14ac:dyDescent="0.25">
      <c r="A13350" t="s">
        <v>14837</v>
      </c>
      <c r="B13350">
        <v>13</v>
      </c>
    </row>
    <row r="13351" spans="1:2" x14ac:dyDescent="0.25">
      <c r="A13351" t="s">
        <v>14838</v>
      </c>
      <c r="B13351">
        <v>53</v>
      </c>
    </row>
    <row r="13352" spans="1:2" x14ac:dyDescent="0.25">
      <c r="A13352" t="s">
        <v>14839</v>
      </c>
      <c r="B13352">
        <v>13</v>
      </c>
    </row>
    <row r="13353" spans="1:2" x14ac:dyDescent="0.25">
      <c r="A13353" t="s">
        <v>14840</v>
      </c>
      <c r="B13353">
        <v>79</v>
      </c>
    </row>
    <row r="13354" spans="1:2" x14ac:dyDescent="0.25">
      <c r="A13354" t="s">
        <v>14841</v>
      </c>
      <c r="B13354">
        <v>673</v>
      </c>
    </row>
    <row r="13355" spans="1:2" x14ac:dyDescent="0.25">
      <c r="A13355" t="s">
        <v>14842</v>
      </c>
      <c r="B13355">
        <v>27</v>
      </c>
    </row>
    <row r="13356" spans="1:2" x14ac:dyDescent="0.25">
      <c r="A13356" t="s">
        <v>14843</v>
      </c>
      <c r="B13356">
        <v>32</v>
      </c>
    </row>
    <row r="13357" spans="1:2" x14ac:dyDescent="0.25">
      <c r="A13357" t="s">
        <v>14844</v>
      </c>
      <c r="B13357">
        <v>1748</v>
      </c>
    </row>
    <row r="13358" spans="1:2" x14ac:dyDescent="0.25">
      <c r="A13358" t="s">
        <v>14845</v>
      </c>
      <c r="B13358">
        <v>214</v>
      </c>
    </row>
    <row r="13359" spans="1:2" x14ac:dyDescent="0.25">
      <c r="A13359" t="s">
        <v>14846</v>
      </c>
      <c r="B13359">
        <v>456</v>
      </c>
    </row>
    <row r="13360" spans="1:2" x14ac:dyDescent="0.25">
      <c r="A13360" t="s">
        <v>14847</v>
      </c>
      <c r="B13360">
        <v>739</v>
      </c>
    </row>
    <row r="13361" spans="1:2" x14ac:dyDescent="0.25">
      <c r="A13361" t="s">
        <v>14848</v>
      </c>
      <c r="B13361">
        <v>133</v>
      </c>
    </row>
    <row r="13362" spans="1:2" x14ac:dyDescent="0.25">
      <c r="A13362" t="s">
        <v>14849</v>
      </c>
      <c r="B13362">
        <v>234</v>
      </c>
    </row>
    <row r="13363" spans="1:2" x14ac:dyDescent="0.25">
      <c r="A13363" t="s">
        <v>14850</v>
      </c>
      <c r="B13363">
        <v>549</v>
      </c>
    </row>
    <row r="13364" spans="1:2" x14ac:dyDescent="0.25">
      <c r="A13364" t="s">
        <v>14851</v>
      </c>
      <c r="B13364">
        <v>832</v>
      </c>
    </row>
    <row r="13365" spans="1:2" x14ac:dyDescent="0.25">
      <c r="A13365" t="s">
        <v>14852</v>
      </c>
      <c r="B13365">
        <v>133</v>
      </c>
    </row>
    <row r="13366" spans="1:2" x14ac:dyDescent="0.25">
      <c r="A13366" t="s">
        <v>14853</v>
      </c>
      <c r="B13366">
        <v>0</v>
      </c>
    </row>
    <row r="13367" spans="1:2" x14ac:dyDescent="0.25">
      <c r="A13367" t="s">
        <v>14854</v>
      </c>
      <c r="B13367">
        <v>0</v>
      </c>
    </row>
    <row r="13368" spans="1:2" x14ac:dyDescent="0.25">
      <c r="A13368" t="s">
        <v>14855</v>
      </c>
      <c r="B13368">
        <v>1542</v>
      </c>
    </row>
    <row r="13369" spans="1:2" x14ac:dyDescent="0.25">
      <c r="A13369" t="s">
        <v>14856</v>
      </c>
      <c r="B13369">
        <v>231</v>
      </c>
    </row>
    <row r="13370" spans="1:2" x14ac:dyDescent="0.25">
      <c r="A13370" t="s">
        <v>14857</v>
      </c>
      <c r="B13370">
        <v>541</v>
      </c>
    </row>
    <row r="13371" spans="1:2" x14ac:dyDescent="0.25">
      <c r="A13371" t="s">
        <v>14858</v>
      </c>
      <c r="B13371">
        <v>762</v>
      </c>
    </row>
    <row r="13372" spans="1:2" x14ac:dyDescent="0.25">
      <c r="A13372" t="s">
        <v>14859</v>
      </c>
      <c r="B13372">
        <v>133</v>
      </c>
    </row>
    <row r="13373" spans="1:2" x14ac:dyDescent="0.25">
      <c r="A13373" t="s">
        <v>14860</v>
      </c>
      <c r="B13373">
        <v>0</v>
      </c>
    </row>
    <row r="13374" spans="1:2" x14ac:dyDescent="0.25">
      <c r="A13374" t="s">
        <v>14861</v>
      </c>
      <c r="B13374">
        <v>1667</v>
      </c>
    </row>
    <row r="13375" spans="1:2" x14ac:dyDescent="0.25">
      <c r="A13375" t="s">
        <v>14862</v>
      </c>
      <c r="B13375">
        <v>-999</v>
      </c>
    </row>
    <row r="13376" spans="1:2" x14ac:dyDescent="0.25">
      <c r="A13376" t="s">
        <v>14863</v>
      </c>
      <c r="B13376">
        <v>1034</v>
      </c>
    </row>
    <row r="13377" spans="1:2" x14ac:dyDescent="0.25">
      <c r="A13377" t="s">
        <v>14864</v>
      </c>
      <c r="B13377">
        <v>825</v>
      </c>
    </row>
    <row r="13378" spans="1:2" x14ac:dyDescent="0.25">
      <c r="A13378" t="s">
        <v>14865</v>
      </c>
      <c r="B13378">
        <v>161</v>
      </c>
    </row>
    <row r="13379" spans="1:2" x14ac:dyDescent="0.25">
      <c r="A13379" t="s">
        <v>14866</v>
      </c>
      <c r="B13379">
        <v>20</v>
      </c>
    </row>
    <row r="13380" spans="1:2" x14ac:dyDescent="0.25">
      <c r="A13380" t="s">
        <v>14867</v>
      </c>
      <c r="B13380">
        <v>10</v>
      </c>
    </row>
    <row r="13381" spans="1:2" x14ac:dyDescent="0.25">
      <c r="A13381" t="s">
        <v>14868</v>
      </c>
      <c r="B13381">
        <v>16</v>
      </c>
    </row>
    <row r="13382" spans="1:2" x14ac:dyDescent="0.25">
      <c r="A13382" t="s">
        <v>14869</v>
      </c>
      <c r="B13382">
        <v>26</v>
      </c>
    </row>
    <row r="13383" spans="1:2" x14ac:dyDescent="0.25">
      <c r="A13383" t="s">
        <v>14870</v>
      </c>
      <c r="B13383">
        <v>1</v>
      </c>
    </row>
    <row r="13384" spans="1:2" x14ac:dyDescent="0.25">
      <c r="A13384" t="s">
        <v>14871</v>
      </c>
      <c r="B13384">
        <v>73</v>
      </c>
    </row>
    <row r="13385" spans="1:2" x14ac:dyDescent="0.25">
      <c r="A13385" t="s">
        <v>14872</v>
      </c>
      <c r="B13385">
        <v>3</v>
      </c>
    </row>
    <row r="13386" spans="1:2" x14ac:dyDescent="0.25">
      <c r="A13386" t="s">
        <v>14873</v>
      </c>
      <c r="B13386">
        <v>3</v>
      </c>
    </row>
    <row r="13387" spans="1:2" x14ac:dyDescent="0.25">
      <c r="A13387" t="s">
        <v>14874</v>
      </c>
      <c r="B13387">
        <v>1</v>
      </c>
    </row>
    <row r="13388" spans="1:2" x14ac:dyDescent="0.25">
      <c r="A13388" t="s">
        <v>14875</v>
      </c>
      <c r="B13388">
        <v>3</v>
      </c>
    </row>
    <row r="13389" spans="1:2" x14ac:dyDescent="0.25">
      <c r="A13389" t="s">
        <v>14876</v>
      </c>
      <c r="B13389">
        <v>0</v>
      </c>
    </row>
    <row r="13390" spans="1:2" x14ac:dyDescent="0.25">
      <c r="A13390" t="s">
        <v>14877</v>
      </c>
      <c r="B13390">
        <v>10</v>
      </c>
    </row>
    <row r="13391" spans="1:2" x14ac:dyDescent="0.25">
      <c r="A13391" t="s">
        <v>14878</v>
      </c>
      <c r="B13391">
        <v>0</v>
      </c>
    </row>
    <row r="13392" spans="1:2" x14ac:dyDescent="0.25">
      <c r="A13392" t="s">
        <v>14879</v>
      </c>
      <c r="B13392">
        <v>0</v>
      </c>
    </row>
    <row r="13393" spans="1:2" x14ac:dyDescent="0.25">
      <c r="A13393" t="s">
        <v>14880</v>
      </c>
      <c r="B13393">
        <v>3</v>
      </c>
    </row>
    <row r="13394" spans="1:2" x14ac:dyDescent="0.25">
      <c r="A13394" t="s">
        <v>14881</v>
      </c>
      <c r="B13394">
        <v>2</v>
      </c>
    </row>
    <row r="13395" spans="1:2" x14ac:dyDescent="0.25">
      <c r="A13395" t="s">
        <v>14882</v>
      </c>
      <c r="B13395">
        <v>0</v>
      </c>
    </row>
    <row r="13396" spans="1:2" x14ac:dyDescent="0.25">
      <c r="A13396" t="s">
        <v>14883</v>
      </c>
      <c r="B13396">
        <v>5</v>
      </c>
    </row>
    <row r="13397" spans="1:2" x14ac:dyDescent="0.25">
      <c r="A13397" t="s">
        <v>14884</v>
      </c>
      <c r="B13397">
        <v>6</v>
      </c>
    </row>
    <row r="13398" spans="1:2" x14ac:dyDescent="0.25">
      <c r="A13398" t="s">
        <v>14885</v>
      </c>
      <c r="B13398">
        <v>19</v>
      </c>
    </row>
    <row r="13399" spans="1:2" x14ac:dyDescent="0.25">
      <c r="A13399" t="s">
        <v>14886</v>
      </c>
      <c r="B13399">
        <v>14</v>
      </c>
    </row>
    <row r="13400" spans="1:2" x14ac:dyDescent="0.25">
      <c r="A13400" t="s">
        <v>14887</v>
      </c>
      <c r="B13400">
        <v>20</v>
      </c>
    </row>
    <row r="13401" spans="1:2" x14ac:dyDescent="0.25">
      <c r="A13401" t="s">
        <v>14888</v>
      </c>
      <c r="B13401">
        <v>0</v>
      </c>
    </row>
    <row r="13402" spans="1:2" x14ac:dyDescent="0.25">
      <c r="A13402" t="s">
        <v>14889</v>
      </c>
      <c r="B13402">
        <v>59</v>
      </c>
    </row>
    <row r="13403" spans="1:2" x14ac:dyDescent="0.25">
      <c r="A13403" t="s">
        <v>14890</v>
      </c>
      <c r="B13403">
        <v>0</v>
      </c>
    </row>
    <row r="13404" spans="1:2" x14ac:dyDescent="0.25">
      <c r="A13404" t="s">
        <v>14891</v>
      </c>
      <c r="B13404">
        <v>0</v>
      </c>
    </row>
    <row r="13405" spans="1:2" x14ac:dyDescent="0.25">
      <c r="A13405" t="s">
        <v>14892</v>
      </c>
      <c r="B13405">
        <v>0</v>
      </c>
    </row>
    <row r="13406" spans="1:2" x14ac:dyDescent="0.25">
      <c r="A13406" t="s">
        <v>14893</v>
      </c>
      <c r="B13406">
        <v>0</v>
      </c>
    </row>
    <row r="13407" spans="1:2" x14ac:dyDescent="0.25">
      <c r="A13407" t="s">
        <v>14894</v>
      </c>
      <c r="B13407">
        <v>0</v>
      </c>
    </row>
    <row r="13408" spans="1:2" x14ac:dyDescent="0.25">
      <c r="A13408" t="s">
        <v>14895</v>
      </c>
      <c r="B13408">
        <v>0</v>
      </c>
    </row>
    <row r="13409" spans="1:2" x14ac:dyDescent="0.25">
      <c r="A13409" t="s">
        <v>14896</v>
      </c>
      <c r="B13409">
        <v>0</v>
      </c>
    </row>
    <row r="13410" spans="1:2" x14ac:dyDescent="0.25">
      <c r="A13410" t="s">
        <v>14897</v>
      </c>
      <c r="B13410">
        <v>0</v>
      </c>
    </row>
    <row r="13411" spans="1:2" x14ac:dyDescent="0.25">
      <c r="A13411" t="s">
        <v>14898</v>
      </c>
      <c r="B13411">
        <v>0</v>
      </c>
    </row>
    <row r="13412" spans="1:2" x14ac:dyDescent="0.25">
      <c r="A13412" t="s">
        <v>14899</v>
      </c>
      <c r="B13412">
        <v>0</v>
      </c>
    </row>
    <row r="13413" spans="1:2" x14ac:dyDescent="0.25">
      <c r="A13413" t="s">
        <v>14900</v>
      </c>
      <c r="B13413">
        <v>0</v>
      </c>
    </row>
    <row r="13414" spans="1:2" x14ac:dyDescent="0.25">
      <c r="A13414" t="s">
        <v>14901</v>
      </c>
      <c r="B13414">
        <v>0</v>
      </c>
    </row>
    <row r="13415" spans="1:2" x14ac:dyDescent="0.25">
      <c r="A13415" t="s">
        <v>14902</v>
      </c>
      <c r="B13415">
        <v>0</v>
      </c>
    </row>
    <row r="13416" spans="1:2" x14ac:dyDescent="0.25">
      <c r="A13416" t="s">
        <v>14903</v>
      </c>
      <c r="B13416">
        <v>0</v>
      </c>
    </row>
    <row r="13417" spans="1:2" x14ac:dyDescent="0.25">
      <c r="A13417" t="s">
        <v>14904</v>
      </c>
      <c r="B13417">
        <v>0</v>
      </c>
    </row>
    <row r="13418" spans="1:2" x14ac:dyDescent="0.25">
      <c r="A13418" t="s">
        <v>14905</v>
      </c>
      <c r="B13418">
        <v>0</v>
      </c>
    </row>
    <row r="13419" spans="1:2" x14ac:dyDescent="0.25">
      <c r="A13419" t="s">
        <v>14906</v>
      </c>
      <c r="B13419">
        <v>0</v>
      </c>
    </row>
    <row r="13420" spans="1:2" x14ac:dyDescent="0.25">
      <c r="A13420" t="s">
        <v>14907</v>
      </c>
      <c r="B13420">
        <v>0</v>
      </c>
    </row>
    <row r="13421" spans="1:2" x14ac:dyDescent="0.25">
      <c r="A13421" t="s">
        <v>14908</v>
      </c>
      <c r="B13421">
        <v>0</v>
      </c>
    </row>
    <row r="13422" spans="1:2" x14ac:dyDescent="0.25">
      <c r="A13422" t="s">
        <v>14909</v>
      </c>
      <c r="B13422">
        <v>0</v>
      </c>
    </row>
    <row r="13423" spans="1:2" x14ac:dyDescent="0.25">
      <c r="A13423" t="s">
        <v>14910</v>
      </c>
      <c r="B13423">
        <v>0</v>
      </c>
    </row>
    <row r="13424" spans="1:2" x14ac:dyDescent="0.25">
      <c r="A13424" t="s">
        <v>14911</v>
      </c>
      <c r="B13424">
        <v>0</v>
      </c>
    </row>
    <row r="13425" spans="1:2" x14ac:dyDescent="0.25">
      <c r="A13425" t="s">
        <v>14912</v>
      </c>
      <c r="B13425">
        <v>0</v>
      </c>
    </row>
    <row r="13426" spans="1:2" x14ac:dyDescent="0.25">
      <c r="A13426" t="s">
        <v>14913</v>
      </c>
      <c r="B13426">
        <v>0</v>
      </c>
    </row>
    <row r="13427" spans="1:2" x14ac:dyDescent="0.25">
      <c r="A13427" t="s">
        <v>14914</v>
      </c>
      <c r="B13427">
        <v>0</v>
      </c>
    </row>
    <row r="13428" spans="1:2" x14ac:dyDescent="0.25">
      <c r="A13428" t="s">
        <v>14915</v>
      </c>
      <c r="B13428">
        <v>0</v>
      </c>
    </row>
    <row r="13429" spans="1:2" x14ac:dyDescent="0.25">
      <c r="A13429" t="s">
        <v>14916</v>
      </c>
      <c r="B13429">
        <v>0</v>
      </c>
    </row>
    <row r="13430" spans="1:2" x14ac:dyDescent="0.25">
      <c r="A13430" t="s">
        <v>14917</v>
      </c>
      <c r="B13430">
        <v>0</v>
      </c>
    </row>
    <row r="13431" spans="1:2" x14ac:dyDescent="0.25">
      <c r="A13431" t="s">
        <v>14918</v>
      </c>
      <c r="B13431">
        <v>0</v>
      </c>
    </row>
    <row r="13432" spans="1:2" x14ac:dyDescent="0.25">
      <c r="A13432" t="s">
        <v>14919</v>
      </c>
      <c r="B13432">
        <v>0</v>
      </c>
    </row>
    <row r="13433" spans="1:2" x14ac:dyDescent="0.25">
      <c r="A13433" t="s">
        <v>14920</v>
      </c>
      <c r="B13433">
        <v>29</v>
      </c>
    </row>
    <row r="13434" spans="1:2" x14ac:dyDescent="0.25">
      <c r="A13434" t="s">
        <v>14921</v>
      </c>
      <c r="B13434">
        <v>32</v>
      </c>
    </row>
    <row r="13435" spans="1:2" x14ac:dyDescent="0.25">
      <c r="A13435" t="s">
        <v>14922</v>
      </c>
      <c r="B13435">
        <v>34</v>
      </c>
    </row>
    <row r="13436" spans="1:2" x14ac:dyDescent="0.25">
      <c r="A13436" t="s">
        <v>14923</v>
      </c>
      <c r="B13436">
        <v>51</v>
      </c>
    </row>
    <row r="13437" spans="1:2" x14ac:dyDescent="0.25">
      <c r="A13437" t="s">
        <v>14924</v>
      </c>
      <c r="B13437">
        <v>1</v>
      </c>
    </row>
    <row r="13438" spans="1:2" x14ac:dyDescent="0.25">
      <c r="A13438" t="s">
        <v>14925</v>
      </c>
      <c r="B13438">
        <v>147</v>
      </c>
    </row>
    <row r="13439" spans="1:2" x14ac:dyDescent="0.25">
      <c r="A13439" t="s">
        <v>14926</v>
      </c>
      <c r="B13439">
        <v>12</v>
      </c>
    </row>
    <row r="13440" spans="1:2" x14ac:dyDescent="0.25">
      <c r="A13440" t="s">
        <v>14927</v>
      </c>
      <c r="B13440">
        <v>2</v>
      </c>
    </row>
    <row r="13441" spans="1:2" x14ac:dyDescent="0.25">
      <c r="A13441" t="s">
        <v>14928</v>
      </c>
      <c r="B13441">
        <v>5</v>
      </c>
    </row>
    <row r="13442" spans="1:2" x14ac:dyDescent="0.25">
      <c r="A13442" t="s">
        <v>14929</v>
      </c>
      <c r="B13442">
        <v>161</v>
      </c>
    </row>
    <row r="13443" spans="1:2" x14ac:dyDescent="0.25">
      <c r="A13443" t="s">
        <v>14930</v>
      </c>
      <c r="B13443">
        <v>62</v>
      </c>
    </row>
    <row r="13444" spans="1:2" x14ac:dyDescent="0.25">
      <c r="A13444" t="s">
        <v>14931</v>
      </c>
      <c r="B13444">
        <v>147</v>
      </c>
    </row>
    <row r="13445" spans="1:2" x14ac:dyDescent="0.25">
      <c r="A13445" t="s">
        <v>14932</v>
      </c>
      <c r="B13445">
        <v>147</v>
      </c>
    </row>
    <row r="13446" spans="1:2" x14ac:dyDescent="0.25">
      <c r="A13446" t="s">
        <v>14933</v>
      </c>
      <c r="B13446">
        <v>1733</v>
      </c>
    </row>
    <row r="13447" spans="1:2" x14ac:dyDescent="0.25">
      <c r="A13447" t="s">
        <v>14934</v>
      </c>
      <c r="B13447">
        <v>1516</v>
      </c>
    </row>
    <row r="13448" spans="1:2" x14ac:dyDescent="0.25">
      <c r="A13448" t="s">
        <v>14935</v>
      </c>
      <c r="B13448">
        <v>11</v>
      </c>
    </row>
    <row r="13449" spans="1:2" x14ac:dyDescent="0.25">
      <c r="A13449" t="s">
        <v>14936</v>
      </c>
      <c r="B13449">
        <v>9</v>
      </c>
    </row>
    <row r="13450" spans="1:2" x14ac:dyDescent="0.25">
      <c r="A13450" t="s">
        <v>14937</v>
      </c>
      <c r="B13450">
        <v>205</v>
      </c>
    </row>
    <row r="13451" spans="1:2" x14ac:dyDescent="0.25">
      <c r="A13451" t="s">
        <v>14938</v>
      </c>
      <c r="B13451">
        <v>1647</v>
      </c>
    </row>
    <row r="13452" spans="1:2" x14ac:dyDescent="0.25">
      <c r="A13452" t="s">
        <v>14939</v>
      </c>
      <c r="B13452">
        <v>10</v>
      </c>
    </row>
    <row r="13453" spans="1:2" x14ac:dyDescent="0.25">
      <c r="A13453" t="s">
        <v>14940</v>
      </c>
      <c r="B13453">
        <v>10</v>
      </c>
    </row>
    <row r="13454" spans="1:2" x14ac:dyDescent="0.25">
      <c r="A13454" t="s">
        <v>14941</v>
      </c>
      <c r="B13454">
        <v>1</v>
      </c>
    </row>
    <row r="13455" spans="1:2" x14ac:dyDescent="0.25">
      <c r="A13455" t="s">
        <v>14942</v>
      </c>
      <c r="B13455">
        <v>1</v>
      </c>
    </row>
    <row r="13456" spans="1:2" x14ac:dyDescent="0.25">
      <c r="A13456" t="s">
        <v>14943</v>
      </c>
      <c r="B13456">
        <v>12</v>
      </c>
    </row>
    <row r="13457" spans="1:2" x14ac:dyDescent="0.25">
      <c r="A13457" t="s">
        <v>14944</v>
      </c>
      <c r="B13457">
        <v>26605</v>
      </c>
    </row>
    <row r="13458" spans="1:2" x14ac:dyDescent="0.25">
      <c r="A13458" t="s">
        <v>14945</v>
      </c>
      <c r="B13458">
        <v>147</v>
      </c>
    </row>
    <row r="13459" spans="1:2" x14ac:dyDescent="0.25">
      <c r="A13459" t="s">
        <v>14946</v>
      </c>
      <c r="B13459">
        <v>9</v>
      </c>
    </row>
    <row r="13460" spans="1:2" x14ac:dyDescent="0.25">
      <c r="A13460" t="s">
        <v>14947</v>
      </c>
      <c r="B13460">
        <v>61</v>
      </c>
    </row>
    <row r="13461" spans="1:2" x14ac:dyDescent="0.25">
      <c r="A13461" t="s">
        <v>14948</v>
      </c>
      <c r="B13461">
        <v>63</v>
      </c>
    </row>
    <row r="13462" spans="1:2" x14ac:dyDescent="0.25">
      <c r="A13462" t="s">
        <v>14949</v>
      </c>
      <c r="B13462">
        <v>45</v>
      </c>
    </row>
    <row r="13463" spans="1:2" x14ac:dyDescent="0.25">
      <c r="A13463" t="s">
        <v>14950</v>
      </c>
      <c r="B13463">
        <v>55</v>
      </c>
    </row>
    <row r="13464" spans="1:2" x14ac:dyDescent="0.25">
      <c r="A13464" t="s">
        <v>14951</v>
      </c>
      <c r="B13464">
        <v>203</v>
      </c>
    </row>
    <row r="13465" spans="1:2" x14ac:dyDescent="0.25">
      <c r="A13465" t="s">
        <v>14952</v>
      </c>
      <c r="B13465">
        <v>0</v>
      </c>
    </row>
    <row r="13466" spans="1:2" x14ac:dyDescent="0.25">
      <c r="A13466" t="s">
        <v>14953</v>
      </c>
      <c r="B13466">
        <v>1411</v>
      </c>
    </row>
    <row r="13467" spans="1:2" x14ac:dyDescent="0.25">
      <c r="A13467" t="s">
        <v>14954</v>
      </c>
      <c r="B13467">
        <v>906</v>
      </c>
    </row>
    <row r="13468" spans="1:2" x14ac:dyDescent="0.25">
      <c r="A13468" t="s">
        <v>14955</v>
      </c>
      <c r="B13468">
        <v>27</v>
      </c>
    </row>
    <row r="13469" spans="1:2" x14ac:dyDescent="0.25">
      <c r="A13469" t="s">
        <v>14956</v>
      </c>
      <c r="B13469">
        <v>13</v>
      </c>
    </row>
    <row r="13470" spans="1:2" x14ac:dyDescent="0.25">
      <c r="A13470" t="s">
        <v>14957</v>
      </c>
      <c r="B13470">
        <v>20</v>
      </c>
    </row>
    <row r="13471" spans="1:2" x14ac:dyDescent="0.25">
      <c r="A13471" t="s">
        <v>14958</v>
      </c>
      <c r="B13471">
        <v>105</v>
      </c>
    </row>
    <row r="13472" spans="1:2" x14ac:dyDescent="0.25">
      <c r="A13472" t="s">
        <v>14959</v>
      </c>
      <c r="B13472">
        <v>52</v>
      </c>
    </row>
    <row r="13473" spans="1:2" x14ac:dyDescent="0.25">
      <c r="A13473" t="s">
        <v>14960</v>
      </c>
      <c r="B13473">
        <v>11</v>
      </c>
    </row>
    <row r="13474" spans="1:2" x14ac:dyDescent="0.25">
      <c r="A13474" t="s">
        <v>14961</v>
      </c>
      <c r="B13474">
        <v>25</v>
      </c>
    </row>
    <row r="13475" spans="1:2" x14ac:dyDescent="0.25">
      <c r="A13475" t="s">
        <v>14962</v>
      </c>
      <c r="B13475">
        <v>24</v>
      </c>
    </row>
    <row r="13476" spans="1:2" x14ac:dyDescent="0.25">
      <c r="A13476" t="s">
        <v>14963</v>
      </c>
      <c r="B13476">
        <v>25</v>
      </c>
    </row>
    <row r="13477" spans="1:2" x14ac:dyDescent="0.25">
      <c r="A13477" t="s">
        <v>14964</v>
      </c>
      <c r="B13477">
        <v>3</v>
      </c>
    </row>
    <row r="13478" spans="1:2" x14ac:dyDescent="0.25">
      <c r="A13478" t="s">
        <v>14965</v>
      </c>
      <c r="B13478">
        <v>964</v>
      </c>
    </row>
    <row r="13479" spans="1:2" x14ac:dyDescent="0.25">
      <c r="A13479" t="s">
        <v>14966</v>
      </c>
      <c r="B13479">
        <v>41</v>
      </c>
    </row>
    <row r="13480" spans="1:2" x14ac:dyDescent="0.25">
      <c r="A13480" t="s">
        <v>14967</v>
      </c>
      <c r="B13480">
        <v>5</v>
      </c>
    </row>
    <row r="13481" spans="1:2" x14ac:dyDescent="0.25">
      <c r="A13481" t="s">
        <v>14968</v>
      </c>
      <c r="B13481">
        <v>67</v>
      </c>
    </row>
    <row r="13482" spans="1:2" x14ac:dyDescent="0.25">
      <c r="A13482" t="s">
        <v>14969</v>
      </c>
      <c r="B13482">
        <v>25</v>
      </c>
    </row>
    <row r="13483" spans="1:2" x14ac:dyDescent="0.25">
      <c r="A13483" t="s">
        <v>14970</v>
      </c>
      <c r="B13483">
        <v>0</v>
      </c>
    </row>
    <row r="13484" spans="1:2" x14ac:dyDescent="0.25">
      <c r="A13484" t="s">
        <v>14971</v>
      </c>
      <c r="B13484">
        <v>0</v>
      </c>
    </row>
    <row r="13485" spans="1:2" x14ac:dyDescent="0.25">
      <c r="A13485" t="s">
        <v>14972</v>
      </c>
      <c r="B13485">
        <v>138</v>
      </c>
    </row>
    <row r="13486" spans="1:2" x14ac:dyDescent="0.25">
      <c r="A13486" t="s">
        <v>14973</v>
      </c>
      <c r="B13486">
        <v>7</v>
      </c>
    </row>
    <row r="13487" spans="1:2" x14ac:dyDescent="0.25">
      <c r="A13487" t="s">
        <v>14974</v>
      </c>
      <c r="B13487">
        <v>17</v>
      </c>
    </row>
    <row r="13488" spans="1:2" x14ac:dyDescent="0.25">
      <c r="A13488" t="s">
        <v>14975</v>
      </c>
      <c r="B13488">
        <v>16</v>
      </c>
    </row>
    <row r="13489" spans="1:2" x14ac:dyDescent="0.25">
      <c r="A13489" t="s">
        <v>14976</v>
      </c>
      <c r="B13489">
        <v>28</v>
      </c>
    </row>
    <row r="13490" spans="1:2" x14ac:dyDescent="0.25">
      <c r="A13490" t="s">
        <v>14977</v>
      </c>
      <c r="B13490">
        <v>9</v>
      </c>
    </row>
    <row r="13491" spans="1:2" x14ac:dyDescent="0.25">
      <c r="A13491" t="s">
        <v>14978</v>
      </c>
      <c r="B13491">
        <v>60</v>
      </c>
    </row>
    <row r="13492" spans="1:2" x14ac:dyDescent="0.25">
      <c r="A13492" t="s">
        <v>14979</v>
      </c>
      <c r="B13492">
        <v>60</v>
      </c>
    </row>
    <row r="13493" spans="1:2" x14ac:dyDescent="0.25">
      <c r="A13493" t="s">
        <v>14980</v>
      </c>
      <c r="B13493">
        <v>209</v>
      </c>
    </row>
    <row r="13494" spans="1:2" x14ac:dyDescent="0.25">
      <c r="A13494" t="s">
        <v>14981</v>
      </c>
      <c r="B13494">
        <v>147</v>
      </c>
    </row>
    <row r="13495" spans="1:2" x14ac:dyDescent="0.25">
      <c r="A13495" t="s">
        <v>14982</v>
      </c>
      <c r="B13495">
        <v>9</v>
      </c>
    </row>
    <row r="13496" spans="1:2" x14ac:dyDescent="0.25">
      <c r="A13496" t="s">
        <v>14983</v>
      </c>
      <c r="B13496">
        <v>0</v>
      </c>
    </row>
    <row r="13497" spans="1:2" x14ac:dyDescent="0.25">
      <c r="A13497" t="s">
        <v>14984</v>
      </c>
      <c r="B13497">
        <v>0</v>
      </c>
    </row>
    <row r="13498" spans="1:2" x14ac:dyDescent="0.25">
      <c r="A13498" t="s">
        <v>14985</v>
      </c>
      <c r="B13498">
        <v>1</v>
      </c>
    </row>
    <row r="13499" spans="1:2" x14ac:dyDescent="0.25">
      <c r="A13499" t="s">
        <v>14986</v>
      </c>
      <c r="B13499">
        <v>6</v>
      </c>
    </row>
    <row r="13500" spans="1:2" x14ac:dyDescent="0.25">
      <c r="A13500" t="s">
        <v>14987</v>
      </c>
      <c r="B13500">
        <v>7</v>
      </c>
    </row>
    <row r="13501" spans="1:2" x14ac:dyDescent="0.25">
      <c r="A13501" t="s">
        <v>14988</v>
      </c>
      <c r="B13501">
        <v>0</v>
      </c>
    </row>
    <row r="13502" spans="1:2" x14ac:dyDescent="0.25">
      <c r="A13502" t="s">
        <v>14989</v>
      </c>
      <c r="B13502">
        <v>0</v>
      </c>
    </row>
    <row r="13503" spans="1:2" x14ac:dyDescent="0.25">
      <c r="A13503" t="s">
        <v>14990</v>
      </c>
      <c r="B13503">
        <v>0</v>
      </c>
    </row>
    <row r="13504" spans="1:2" x14ac:dyDescent="0.25">
      <c r="A13504" t="s">
        <v>14991</v>
      </c>
      <c r="B13504">
        <v>2</v>
      </c>
    </row>
    <row r="13505" spans="1:2" x14ac:dyDescent="0.25">
      <c r="A13505" t="s">
        <v>14992</v>
      </c>
      <c r="B13505">
        <v>0</v>
      </c>
    </row>
    <row r="13506" spans="1:2" x14ac:dyDescent="0.25">
      <c r="A13506" t="s">
        <v>14993</v>
      </c>
      <c r="B13506">
        <v>0</v>
      </c>
    </row>
    <row r="13507" spans="1:2" x14ac:dyDescent="0.25">
      <c r="A13507" t="s">
        <v>14994</v>
      </c>
      <c r="B13507">
        <v>0</v>
      </c>
    </row>
    <row r="13508" spans="1:2" x14ac:dyDescent="0.25">
      <c r="A13508" t="s">
        <v>14995</v>
      </c>
      <c r="B13508">
        <v>0</v>
      </c>
    </row>
    <row r="13509" spans="1:2" x14ac:dyDescent="0.25">
      <c r="A13509" t="s">
        <v>14996</v>
      </c>
      <c r="B13509">
        <v>0</v>
      </c>
    </row>
    <row r="13510" spans="1:2" x14ac:dyDescent="0.25">
      <c r="A13510" t="s">
        <v>14997</v>
      </c>
      <c r="B13510">
        <v>0</v>
      </c>
    </row>
    <row r="13511" spans="1:2" x14ac:dyDescent="0.25">
      <c r="A13511" t="s">
        <v>14998</v>
      </c>
      <c r="B13511">
        <v>184</v>
      </c>
    </row>
    <row r="13512" spans="1:2" x14ac:dyDescent="0.25">
      <c r="A13512" t="s">
        <v>14999</v>
      </c>
      <c r="B13512">
        <v>0</v>
      </c>
    </row>
    <row r="13513" spans="1:2" x14ac:dyDescent="0.25">
      <c r="A13513" t="s">
        <v>15000</v>
      </c>
      <c r="B13513">
        <v>209</v>
      </c>
    </row>
    <row r="13514" spans="1:2" x14ac:dyDescent="0.25">
      <c r="A13514" t="s">
        <v>15001</v>
      </c>
      <c r="B13514">
        <v>137</v>
      </c>
    </row>
    <row r="13515" spans="1:2" x14ac:dyDescent="0.25">
      <c r="A13515" t="s">
        <v>15002</v>
      </c>
      <c r="B13515">
        <v>11</v>
      </c>
    </row>
    <row r="13516" spans="1:2" x14ac:dyDescent="0.25">
      <c r="A13516" t="s">
        <v>15003</v>
      </c>
      <c r="B13516">
        <v>122</v>
      </c>
    </row>
    <row r="13517" spans="1:2" x14ac:dyDescent="0.25">
      <c r="A13517" t="s">
        <v>15004</v>
      </c>
      <c r="B13517">
        <v>4</v>
      </c>
    </row>
    <row r="13518" spans="1:2" x14ac:dyDescent="0.25">
      <c r="A13518" t="s">
        <v>15005</v>
      </c>
      <c r="B13518">
        <v>137</v>
      </c>
    </row>
    <row r="13519" spans="1:2" x14ac:dyDescent="0.25">
      <c r="A13519" t="s">
        <v>15006</v>
      </c>
      <c r="B13519">
        <v>135</v>
      </c>
    </row>
    <row r="13520" spans="1:2" x14ac:dyDescent="0.25">
      <c r="A13520" t="s">
        <v>15007</v>
      </c>
      <c r="B13520">
        <v>3</v>
      </c>
    </row>
    <row r="13521" spans="1:2" x14ac:dyDescent="0.25">
      <c r="A13521" t="s">
        <v>15008</v>
      </c>
      <c r="B13521">
        <v>133</v>
      </c>
    </row>
    <row r="13522" spans="1:2" x14ac:dyDescent="0.25">
      <c r="A13522" t="s">
        <v>15009</v>
      </c>
      <c r="B13522">
        <v>139</v>
      </c>
    </row>
    <row r="13523" spans="1:2" x14ac:dyDescent="0.25">
      <c r="A13523" t="s">
        <v>15010</v>
      </c>
      <c r="B13523">
        <v>32</v>
      </c>
    </row>
    <row r="13524" spans="1:2" x14ac:dyDescent="0.25">
      <c r="A13524" t="s">
        <v>15011</v>
      </c>
      <c r="B13524">
        <v>69</v>
      </c>
    </row>
    <row r="13525" spans="1:2" x14ac:dyDescent="0.25">
      <c r="A13525" t="s">
        <v>15012</v>
      </c>
      <c r="B13525">
        <v>5</v>
      </c>
    </row>
    <row r="13526" spans="1:2" x14ac:dyDescent="0.25">
      <c r="A13526" t="s">
        <v>15013</v>
      </c>
      <c r="B13526">
        <v>31</v>
      </c>
    </row>
    <row r="13527" spans="1:2" x14ac:dyDescent="0.25">
      <c r="A13527" t="s">
        <v>15014</v>
      </c>
      <c r="B13527">
        <v>5124</v>
      </c>
    </row>
    <row r="13528" spans="1:2" x14ac:dyDescent="0.25">
      <c r="A13528" t="s">
        <v>15015</v>
      </c>
      <c r="B13528">
        <v>3602</v>
      </c>
    </row>
    <row r="13529" spans="1:2" x14ac:dyDescent="0.25">
      <c r="A13529" t="s">
        <v>15016</v>
      </c>
      <c r="B13529">
        <v>5120</v>
      </c>
    </row>
    <row r="13530" spans="1:2" x14ac:dyDescent="0.25">
      <c r="A13530" t="s">
        <v>15017</v>
      </c>
      <c r="B13530">
        <v>26</v>
      </c>
    </row>
    <row r="13531" spans="1:2" x14ac:dyDescent="0.25">
      <c r="A13531" t="s">
        <v>15018</v>
      </c>
      <c r="B13531">
        <v>215</v>
      </c>
    </row>
    <row r="13532" spans="1:2" x14ac:dyDescent="0.25">
      <c r="A13532" t="s">
        <v>15019</v>
      </c>
      <c r="B13532">
        <v>122</v>
      </c>
    </row>
    <row r="13533" spans="1:2" x14ac:dyDescent="0.25">
      <c r="A13533" t="s">
        <v>15020</v>
      </c>
      <c r="B13533">
        <v>2</v>
      </c>
    </row>
    <row r="13534" spans="1:2" x14ac:dyDescent="0.25">
      <c r="A13534" t="s">
        <v>15021</v>
      </c>
      <c r="B13534">
        <v>558</v>
      </c>
    </row>
    <row r="13535" spans="1:2" x14ac:dyDescent="0.25">
      <c r="A13535" t="s">
        <v>15022</v>
      </c>
      <c r="B13535">
        <v>991</v>
      </c>
    </row>
    <row r="13536" spans="1:2" x14ac:dyDescent="0.25">
      <c r="A13536" t="s">
        <v>15023</v>
      </c>
      <c r="B13536">
        <v>123</v>
      </c>
    </row>
    <row r="13537" spans="1:2" x14ac:dyDescent="0.25">
      <c r="A13537" t="s">
        <v>15024</v>
      </c>
      <c r="B13537">
        <v>2114</v>
      </c>
    </row>
    <row r="13538" spans="1:2" x14ac:dyDescent="0.25">
      <c r="A13538" t="s">
        <v>15025</v>
      </c>
      <c r="B13538">
        <v>124</v>
      </c>
    </row>
    <row r="13539" spans="1:2" x14ac:dyDescent="0.25">
      <c r="A13539" t="s">
        <v>15026</v>
      </c>
      <c r="B13539">
        <v>2</v>
      </c>
    </row>
    <row r="13540" spans="1:2" x14ac:dyDescent="0.25">
      <c r="A13540" t="s">
        <v>15027</v>
      </c>
      <c r="B13540">
        <v>98</v>
      </c>
    </row>
    <row r="13541" spans="1:2" x14ac:dyDescent="0.25">
      <c r="A13541" t="s">
        <v>15028</v>
      </c>
      <c r="B13541">
        <v>0</v>
      </c>
    </row>
    <row r="13542" spans="1:2" x14ac:dyDescent="0.25">
      <c r="A13542" t="s">
        <v>15029</v>
      </c>
      <c r="B13542">
        <v>5</v>
      </c>
    </row>
    <row r="13543" spans="1:2" x14ac:dyDescent="0.25">
      <c r="A13543" t="s">
        <v>15030</v>
      </c>
      <c r="B13543">
        <v>0</v>
      </c>
    </row>
    <row r="13544" spans="1:2" x14ac:dyDescent="0.25">
      <c r="A13544" t="s">
        <v>15031</v>
      </c>
      <c r="B13544">
        <v>0</v>
      </c>
    </row>
    <row r="13545" spans="1:2" x14ac:dyDescent="0.25">
      <c r="A13545" t="s">
        <v>15032</v>
      </c>
      <c r="B13545">
        <v>222</v>
      </c>
    </row>
    <row r="13546" spans="1:2" x14ac:dyDescent="0.25">
      <c r="A13546" t="s">
        <v>15033</v>
      </c>
      <c r="B13546">
        <v>19</v>
      </c>
    </row>
    <row r="13547" spans="1:2" x14ac:dyDescent="0.25">
      <c r="A13547" t="s">
        <v>15034</v>
      </c>
      <c r="B13547">
        <v>503</v>
      </c>
    </row>
    <row r="13548" spans="1:2" x14ac:dyDescent="0.25">
      <c r="A13548" t="s">
        <v>15035</v>
      </c>
      <c r="B13548">
        <v>5124</v>
      </c>
    </row>
    <row r="13549" spans="1:2" x14ac:dyDescent="0.25">
      <c r="A13549" t="s">
        <v>15036</v>
      </c>
      <c r="B13549">
        <v>384</v>
      </c>
    </row>
    <row r="13550" spans="1:2" x14ac:dyDescent="0.25">
      <c r="A13550" t="s">
        <v>15037</v>
      </c>
      <c r="B13550">
        <v>131</v>
      </c>
    </row>
    <row r="13551" spans="1:2" x14ac:dyDescent="0.25">
      <c r="A13551" t="s">
        <v>15038</v>
      </c>
      <c r="B13551">
        <v>3489</v>
      </c>
    </row>
    <row r="13552" spans="1:2" x14ac:dyDescent="0.25">
      <c r="A13552" t="s">
        <v>15039</v>
      </c>
      <c r="B13552">
        <v>314</v>
      </c>
    </row>
    <row r="13553" spans="1:2" x14ac:dyDescent="0.25">
      <c r="A13553" t="s">
        <v>15040</v>
      </c>
      <c r="B13553">
        <v>2445</v>
      </c>
    </row>
    <row r="13554" spans="1:2" x14ac:dyDescent="0.25">
      <c r="A13554" t="s">
        <v>15041</v>
      </c>
      <c r="B13554">
        <v>730</v>
      </c>
    </row>
    <row r="13555" spans="1:2" x14ac:dyDescent="0.25">
      <c r="A13555" t="s">
        <v>15042</v>
      </c>
      <c r="B13555">
        <v>3489</v>
      </c>
    </row>
    <row r="13556" spans="1:2" x14ac:dyDescent="0.25">
      <c r="A13556" t="s">
        <v>15043</v>
      </c>
      <c r="B13556">
        <v>665</v>
      </c>
    </row>
    <row r="13557" spans="1:2" x14ac:dyDescent="0.25">
      <c r="A13557" t="s">
        <v>15044</v>
      </c>
      <c r="B13557">
        <v>630</v>
      </c>
    </row>
    <row r="13558" spans="1:2" x14ac:dyDescent="0.25">
      <c r="A13558" t="s">
        <v>15045</v>
      </c>
      <c r="B13558">
        <v>3413</v>
      </c>
    </row>
    <row r="13559" spans="1:2" x14ac:dyDescent="0.25">
      <c r="A13559" t="s">
        <v>15046</v>
      </c>
      <c r="B13559">
        <v>0</v>
      </c>
    </row>
    <row r="13560" spans="1:2" x14ac:dyDescent="0.25">
      <c r="A13560" t="s">
        <v>15047</v>
      </c>
      <c r="B13560">
        <v>3489</v>
      </c>
    </row>
    <row r="13561" spans="1:2" x14ac:dyDescent="0.25">
      <c r="A13561" t="s">
        <v>15048</v>
      </c>
      <c r="B13561">
        <v>0</v>
      </c>
    </row>
    <row r="13562" spans="1:2" x14ac:dyDescent="0.25">
      <c r="A13562" t="s">
        <v>15049</v>
      </c>
      <c r="B13562">
        <v>271</v>
      </c>
    </row>
    <row r="13563" spans="1:2" x14ac:dyDescent="0.25">
      <c r="A13563" t="s">
        <v>15050</v>
      </c>
      <c r="B13563">
        <v>95</v>
      </c>
    </row>
    <row r="13564" spans="1:2" x14ac:dyDescent="0.25">
      <c r="A13564" t="s">
        <v>15051</v>
      </c>
      <c r="B13564">
        <v>3291</v>
      </c>
    </row>
    <row r="13565" spans="1:2" x14ac:dyDescent="0.25">
      <c r="A13565" t="s">
        <v>15052</v>
      </c>
      <c r="B13565">
        <v>130</v>
      </c>
    </row>
    <row r="13566" spans="1:2" x14ac:dyDescent="0.25">
      <c r="A13566" t="s">
        <v>15053</v>
      </c>
      <c r="B13566">
        <v>19</v>
      </c>
    </row>
    <row r="13567" spans="1:2" x14ac:dyDescent="0.25">
      <c r="A13567" t="s">
        <v>15054</v>
      </c>
      <c r="B13567">
        <v>102</v>
      </c>
    </row>
    <row r="13568" spans="1:2" x14ac:dyDescent="0.25">
      <c r="A13568" t="s">
        <v>15055</v>
      </c>
      <c r="B13568">
        <v>9</v>
      </c>
    </row>
    <row r="13569" spans="1:2" x14ac:dyDescent="0.25">
      <c r="A13569" t="s">
        <v>15056</v>
      </c>
      <c r="B13569">
        <v>130</v>
      </c>
    </row>
    <row r="13570" spans="1:2" x14ac:dyDescent="0.25">
      <c r="A13570" t="s">
        <v>15057</v>
      </c>
      <c r="B13570">
        <v>810</v>
      </c>
    </row>
    <row r="13571" spans="1:2" x14ac:dyDescent="0.25">
      <c r="A13571" t="s">
        <v>15058</v>
      </c>
      <c r="B13571">
        <v>35</v>
      </c>
    </row>
    <row r="13572" spans="1:2" x14ac:dyDescent="0.25">
      <c r="A13572" t="s">
        <v>15059</v>
      </c>
      <c r="B13572">
        <v>6</v>
      </c>
    </row>
    <row r="13573" spans="1:2" x14ac:dyDescent="0.25">
      <c r="A13573" t="s">
        <v>15060</v>
      </c>
      <c r="B13573">
        <v>2067</v>
      </c>
    </row>
    <row r="13574" spans="1:2" x14ac:dyDescent="0.25">
      <c r="A13574" t="s">
        <v>15061</v>
      </c>
      <c r="B13574">
        <v>287</v>
      </c>
    </row>
    <row r="13575" spans="1:2" x14ac:dyDescent="0.25">
      <c r="A13575" t="s">
        <v>15062</v>
      </c>
      <c r="B13575">
        <v>1282</v>
      </c>
    </row>
    <row r="13576" spans="1:2" x14ac:dyDescent="0.25">
      <c r="A13576" t="s">
        <v>15063</v>
      </c>
      <c r="B13576">
        <v>232</v>
      </c>
    </row>
    <row r="13577" spans="1:2" x14ac:dyDescent="0.25">
      <c r="A13577" t="s">
        <v>15064</v>
      </c>
      <c r="B13577">
        <v>9</v>
      </c>
    </row>
    <row r="13578" spans="1:2" x14ac:dyDescent="0.25">
      <c r="A13578" t="s">
        <v>15065</v>
      </c>
      <c r="B13578">
        <v>292</v>
      </c>
    </row>
    <row r="13579" spans="1:2" x14ac:dyDescent="0.25">
      <c r="A13579" t="s">
        <v>15066</v>
      </c>
      <c r="B13579">
        <v>1373</v>
      </c>
    </row>
    <row r="13580" spans="1:2" x14ac:dyDescent="0.25">
      <c r="A13580" t="s">
        <v>15067</v>
      </c>
      <c r="B13580">
        <v>266</v>
      </c>
    </row>
    <row r="13581" spans="1:2" x14ac:dyDescent="0.25">
      <c r="A13581" t="s">
        <v>15068</v>
      </c>
      <c r="B13581">
        <v>12</v>
      </c>
    </row>
    <row r="13582" spans="1:2" x14ac:dyDescent="0.25">
      <c r="A13582" t="s">
        <v>15069</v>
      </c>
      <c r="B13582">
        <v>124</v>
      </c>
    </row>
    <row r="13583" spans="1:2" x14ac:dyDescent="0.25">
      <c r="A13583" t="s">
        <v>15070</v>
      </c>
      <c r="B13583">
        <v>124</v>
      </c>
    </row>
    <row r="13584" spans="1:2" x14ac:dyDescent="0.25">
      <c r="A13584" t="s">
        <v>15071</v>
      </c>
      <c r="B13584">
        <v>1934</v>
      </c>
    </row>
    <row r="13585" spans="1:2" x14ac:dyDescent="0.25">
      <c r="A13585" t="s">
        <v>15072</v>
      </c>
      <c r="B13585">
        <v>292</v>
      </c>
    </row>
    <row r="13586" spans="1:2" x14ac:dyDescent="0.25">
      <c r="A13586" t="s">
        <v>15073</v>
      </c>
      <c r="B13586">
        <v>1343</v>
      </c>
    </row>
    <row r="13587" spans="1:2" x14ac:dyDescent="0.25">
      <c r="A13587" t="s">
        <v>15074</v>
      </c>
      <c r="B13587">
        <v>253</v>
      </c>
    </row>
    <row r="13588" spans="1:2" x14ac:dyDescent="0.25">
      <c r="A13588" t="s">
        <v>15075</v>
      </c>
      <c r="B13588">
        <v>12</v>
      </c>
    </row>
    <row r="13589" spans="1:2" x14ac:dyDescent="0.25">
      <c r="A13589" t="s">
        <v>15076</v>
      </c>
      <c r="B13589">
        <v>124</v>
      </c>
    </row>
    <row r="13590" spans="1:2" x14ac:dyDescent="0.25">
      <c r="A13590" t="s">
        <v>15077</v>
      </c>
      <c r="B13590">
        <v>2024</v>
      </c>
    </row>
    <row r="13591" spans="1:2" x14ac:dyDescent="0.25">
      <c r="A13591" t="s">
        <v>15078</v>
      </c>
      <c r="B13591">
        <v>-999</v>
      </c>
    </row>
    <row r="13592" spans="1:2" x14ac:dyDescent="0.25">
      <c r="A13592" t="s">
        <v>15079</v>
      </c>
      <c r="B13592">
        <v>870</v>
      </c>
    </row>
    <row r="13593" spans="1:2" x14ac:dyDescent="0.25">
      <c r="A13593" t="s">
        <v>15080</v>
      </c>
      <c r="B13593">
        <v>605</v>
      </c>
    </row>
    <row r="13594" spans="1:2" x14ac:dyDescent="0.25">
      <c r="A13594" t="s">
        <v>15081</v>
      </c>
      <c r="B13594">
        <v>193</v>
      </c>
    </row>
    <row r="13595" spans="1:2" x14ac:dyDescent="0.25">
      <c r="A13595" t="s">
        <v>15082</v>
      </c>
      <c r="B13595">
        <v>17</v>
      </c>
    </row>
    <row r="13596" spans="1:2" x14ac:dyDescent="0.25">
      <c r="A13596" t="s">
        <v>15083</v>
      </c>
      <c r="B13596">
        <v>11</v>
      </c>
    </row>
    <row r="13597" spans="1:2" x14ac:dyDescent="0.25">
      <c r="A13597" t="s">
        <v>15084</v>
      </c>
      <c r="B13597">
        <v>14</v>
      </c>
    </row>
    <row r="13598" spans="1:2" x14ac:dyDescent="0.25">
      <c r="A13598" t="s">
        <v>15085</v>
      </c>
      <c r="B13598">
        <v>19</v>
      </c>
    </row>
    <row r="13599" spans="1:2" x14ac:dyDescent="0.25">
      <c r="A13599" t="s">
        <v>15086</v>
      </c>
      <c r="B13599">
        <v>2</v>
      </c>
    </row>
    <row r="13600" spans="1:2" x14ac:dyDescent="0.25">
      <c r="A13600" t="s">
        <v>15087</v>
      </c>
      <c r="B13600">
        <v>63</v>
      </c>
    </row>
    <row r="13601" spans="1:2" x14ac:dyDescent="0.25">
      <c r="A13601" t="s">
        <v>15088</v>
      </c>
      <c r="B13601">
        <v>3</v>
      </c>
    </row>
    <row r="13602" spans="1:2" x14ac:dyDescent="0.25">
      <c r="A13602" t="s">
        <v>15089</v>
      </c>
      <c r="B13602">
        <v>5</v>
      </c>
    </row>
    <row r="13603" spans="1:2" x14ac:dyDescent="0.25">
      <c r="A13603" t="s">
        <v>15090</v>
      </c>
      <c r="B13603">
        <v>1</v>
      </c>
    </row>
    <row r="13604" spans="1:2" x14ac:dyDescent="0.25">
      <c r="A13604" t="s">
        <v>15091</v>
      </c>
      <c r="B13604">
        <v>2</v>
      </c>
    </row>
    <row r="13605" spans="1:2" x14ac:dyDescent="0.25">
      <c r="A13605" t="s">
        <v>15092</v>
      </c>
      <c r="B13605">
        <v>0</v>
      </c>
    </row>
    <row r="13606" spans="1:2" x14ac:dyDescent="0.25">
      <c r="A13606" t="s">
        <v>15093</v>
      </c>
      <c r="B13606">
        <v>11</v>
      </c>
    </row>
    <row r="13607" spans="1:2" x14ac:dyDescent="0.25">
      <c r="A13607" t="s">
        <v>15094</v>
      </c>
      <c r="B13607">
        <v>1</v>
      </c>
    </row>
    <row r="13608" spans="1:2" x14ac:dyDescent="0.25">
      <c r="A13608" t="s">
        <v>15095</v>
      </c>
      <c r="B13608">
        <v>1</v>
      </c>
    </row>
    <row r="13609" spans="1:2" x14ac:dyDescent="0.25">
      <c r="A13609" t="s">
        <v>15096</v>
      </c>
      <c r="B13609">
        <v>1</v>
      </c>
    </row>
    <row r="13610" spans="1:2" x14ac:dyDescent="0.25">
      <c r="A13610" t="s">
        <v>15097</v>
      </c>
      <c r="B13610">
        <v>4</v>
      </c>
    </row>
    <row r="13611" spans="1:2" x14ac:dyDescent="0.25">
      <c r="A13611" t="s">
        <v>15098</v>
      </c>
      <c r="B13611">
        <v>0</v>
      </c>
    </row>
    <row r="13612" spans="1:2" x14ac:dyDescent="0.25">
      <c r="A13612" t="s">
        <v>15099</v>
      </c>
      <c r="B13612">
        <v>7</v>
      </c>
    </row>
    <row r="13613" spans="1:2" x14ac:dyDescent="0.25">
      <c r="A13613" t="s">
        <v>15100</v>
      </c>
      <c r="B13613">
        <v>11</v>
      </c>
    </row>
    <row r="13614" spans="1:2" x14ac:dyDescent="0.25">
      <c r="A13614" t="s">
        <v>15101</v>
      </c>
      <c r="B13614">
        <v>14</v>
      </c>
    </row>
    <row r="13615" spans="1:2" x14ac:dyDescent="0.25">
      <c r="A13615" t="s">
        <v>15102</v>
      </c>
      <c r="B13615">
        <v>28</v>
      </c>
    </row>
    <row r="13616" spans="1:2" x14ac:dyDescent="0.25">
      <c r="A13616" t="s">
        <v>15103</v>
      </c>
      <c r="B13616">
        <v>24</v>
      </c>
    </row>
    <row r="13617" spans="1:2" x14ac:dyDescent="0.25">
      <c r="A13617" t="s">
        <v>15104</v>
      </c>
      <c r="B13617">
        <v>2</v>
      </c>
    </row>
    <row r="13618" spans="1:2" x14ac:dyDescent="0.25">
      <c r="A13618" t="s">
        <v>15105</v>
      </c>
      <c r="B13618">
        <v>79</v>
      </c>
    </row>
    <row r="13619" spans="1:2" x14ac:dyDescent="0.25">
      <c r="A13619" t="s">
        <v>15106</v>
      </c>
      <c r="B13619">
        <v>0</v>
      </c>
    </row>
    <row r="13620" spans="1:2" x14ac:dyDescent="0.25">
      <c r="A13620" t="s">
        <v>15107</v>
      </c>
      <c r="B13620">
        <v>0</v>
      </c>
    </row>
    <row r="13621" spans="1:2" x14ac:dyDescent="0.25">
      <c r="A13621" t="s">
        <v>15108</v>
      </c>
      <c r="B13621">
        <v>0</v>
      </c>
    </row>
    <row r="13622" spans="1:2" x14ac:dyDescent="0.25">
      <c r="A13622" t="s">
        <v>15109</v>
      </c>
      <c r="B13622">
        <v>0</v>
      </c>
    </row>
    <row r="13623" spans="1:2" x14ac:dyDescent="0.25">
      <c r="A13623" t="s">
        <v>15110</v>
      </c>
      <c r="B13623">
        <v>0</v>
      </c>
    </row>
    <row r="13624" spans="1:2" x14ac:dyDescent="0.25">
      <c r="A13624" t="s">
        <v>15111</v>
      </c>
      <c r="B13624">
        <v>0</v>
      </c>
    </row>
    <row r="13625" spans="1:2" x14ac:dyDescent="0.25">
      <c r="A13625" t="s">
        <v>15112</v>
      </c>
      <c r="B13625">
        <v>0</v>
      </c>
    </row>
    <row r="13626" spans="1:2" x14ac:dyDescent="0.25">
      <c r="A13626" t="s">
        <v>15113</v>
      </c>
      <c r="B13626">
        <v>0</v>
      </c>
    </row>
    <row r="13627" spans="1:2" x14ac:dyDescent="0.25">
      <c r="A13627" t="s">
        <v>15114</v>
      </c>
      <c r="B13627">
        <v>0</v>
      </c>
    </row>
    <row r="13628" spans="1:2" x14ac:dyDescent="0.25">
      <c r="A13628" t="s">
        <v>15115</v>
      </c>
      <c r="B13628">
        <v>0</v>
      </c>
    </row>
    <row r="13629" spans="1:2" x14ac:dyDescent="0.25">
      <c r="A13629" t="s">
        <v>15116</v>
      </c>
      <c r="B13629">
        <v>0</v>
      </c>
    </row>
    <row r="13630" spans="1:2" x14ac:dyDescent="0.25">
      <c r="A13630" t="s">
        <v>15117</v>
      </c>
      <c r="B13630">
        <v>0</v>
      </c>
    </row>
    <row r="13631" spans="1:2" x14ac:dyDescent="0.25">
      <c r="A13631" t="s">
        <v>15118</v>
      </c>
      <c r="B13631">
        <v>0</v>
      </c>
    </row>
    <row r="13632" spans="1:2" x14ac:dyDescent="0.25">
      <c r="A13632" t="s">
        <v>15119</v>
      </c>
      <c r="B13632">
        <v>0</v>
      </c>
    </row>
    <row r="13633" spans="1:2" x14ac:dyDescent="0.25">
      <c r="A13633" t="s">
        <v>15120</v>
      </c>
      <c r="B13633">
        <v>0</v>
      </c>
    </row>
    <row r="13634" spans="1:2" x14ac:dyDescent="0.25">
      <c r="A13634" t="s">
        <v>15121</v>
      </c>
      <c r="B13634">
        <v>0</v>
      </c>
    </row>
    <row r="13635" spans="1:2" x14ac:dyDescent="0.25">
      <c r="A13635" t="s">
        <v>15122</v>
      </c>
      <c r="B13635">
        <v>0</v>
      </c>
    </row>
    <row r="13636" spans="1:2" x14ac:dyDescent="0.25">
      <c r="A13636" t="s">
        <v>15123</v>
      </c>
      <c r="B13636">
        <v>0</v>
      </c>
    </row>
    <row r="13637" spans="1:2" x14ac:dyDescent="0.25">
      <c r="A13637" t="s">
        <v>15124</v>
      </c>
      <c r="B13637">
        <v>0</v>
      </c>
    </row>
    <row r="13638" spans="1:2" x14ac:dyDescent="0.25">
      <c r="A13638" t="s">
        <v>15125</v>
      </c>
      <c r="B13638">
        <v>0</v>
      </c>
    </row>
    <row r="13639" spans="1:2" x14ac:dyDescent="0.25">
      <c r="A13639" t="s">
        <v>15126</v>
      </c>
      <c r="B13639">
        <v>0</v>
      </c>
    </row>
    <row r="13640" spans="1:2" x14ac:dyDescent="0.25">
      <c r="A13640" t="s">
        <v>15127</v>
      </c>
      <c r="B13640">
        <v>0</v>
      </c>
    </row>
    <row r="13641" spans="1:2" x14ac:dyDescent="0.25">
      <c r="A13641" t="s">
        <v>15128</v>
      </c>
      <c r="B13641">
        <v>0</v>
      </c>
    </row>
    <row r="13642" spans="1:2" x14ac:dyDescent="0.25">
      <c r="A13642" t="s">
        <v>15129</v>
      </c>
      <c r="B13642">
        <v>0</v>
      </c>
    </row>
    <row r="13643" spans="1:2" x14ac:dyDescent="0.25">
      <c r="A13643" t="s">
        <v>15130</v>
      </c>
      <c r="B13643">
        <v>0</v>
      </c>
    </row>
    <row r="13644" spans="1:2" x14ac:dyDescent="0.25">
      <c r="A13644" t="s">
        <v>15131</v>
      </c>
      <c r="B13644">
        <v>0</v>
      </c>
    </row>
    <row r="13645" spans="1:2" x14ac:dyDescent="0.25">
      <c r="A13645" t="s">
        <v>15132</v>
      </c>
      <c r="B13645">
        <v>0</v>
      </c>
    </row>
    <row r="13646" spans="1:2" x14ac:dyDescent="0.25">
      <c r="A13646" t="s">
        <v>15133</v>
      </c>
      <c r="B13646">
        <v>0</v>
      </c>
    </row>
    <row r="13647" spans="1:2" x14ac:dyDescent="0.25">
      <c r="A13647" t="s">
        <v>15134</v>
      </c>
      <c r="B13647">
        <v>0</v>
      </c>
    </row>
    <row r="13648" spans="1:2" x14ac:dyDescent="0.25">
      <c r="A13648" t="s">
        <v>15135</v>
      </c>
      <c r="B13648">
        <v>0</v>
      </c>
    </row>
    <row r="13649" spans="1:2" x14ac:dyDescent="0.25">
      <c r="A13649" t="s">
        <v>15136</v>
      </c>
      <c r="B13649">
        <v>32</v>
      </c>
    </row>
    <row r="13650" spans="1:2" x14ac:dyDescent="0.25">
      <c r="A13650" t="s">
        <v>15137</v>
      </c>
      <c r="B13650">
        <v>31</v>
      </c>
    </row>
    <row r="13651" spans="1:2" x14ac:dyDescent="0.25">
      <c r="A13651" t="s">
        <v>15138</v>
      </c>
      <c r="B13651">
        <v>44</v>
      </c>
    </row>
    <row r="13652" spans="1:2" x14ac:dyDescent="0.25">
      <c r="A13652" t="s">
        <v>15139</v>
      </c>
      <c r="B13652">
        <v>49</v>
      </c>
    </row>
    <row r="13653" spans="1:2" x14ac:dyDescent="0.25">
      <c r="A13653" t="s">
        <v>15140</v>
      </c>
      <c r="B13653">
        <v>4</v>
      </c>
    </row>
    <row r="13654" spans="1:2" x14ac:dyDescent="0.25">
      <c r="A13654" t="s">
        <v>15141</v>
      </c>
      <c r="B13654">
        <v>160</v>
      </c>
    </row>
    <row r="13655" spans="1:2" x14ac:dyDescent="0.25">
      <c r="A13655" t="s">
        <v>15142</v>
      </c>
      <c r="B13655">
        <v>28</v>
      </c>
    </row>
    <row r="13656" spans="1:2" x14ac:dyDescent="0.25">
      <c r="A13656" t="s">
        <v>15143</v>
      </c>
      <c r="B13656">
        <v>5</v>
      </c>
    </row>
    <row r="13657" spans="1:2" x14ac:dyDescent="0.25">
      <c r="A13657" t="s">
        <v>15144</v>
      </c>
      <c r="B13657">
        <v>4</v>
      </c>
    </row>
    <row r="13658" spans="1:2" x14ac:dyDescent="0.25">
      <c r="A13658" t="s">
        <v>15145</v>
      </c>
      <c r="B13658">
        <v>121</v>
      </c>
    </row>
    <row r="13659" spans="1:2" x14ac:dyDescent="0.25">
      <c r="A13659" t="s">
        <v>15146</v>
      </c>
      <c r="B13659">
        <v>89</v>
      </c>
    </row>
    <row r="13660" spans="1:2" x14ac:dyDescent="0.25">
      <c r="A13660" t="s">
        <v>15147</v>
      </c>
      <c r="B13660">
        <v>158</v>
      </c>
    </row>
    <row r="13661" spans="1:2" x14ac:dyDescent="0.25">
      <c r="A13661" t="s">
        <v>15148</v>
      </c>
      <c r="B13661">
        <v>105</v>
      </c>
    </row>
    <row r="13662" spans="1:2" x14ac:dyDescent="0.25">
      <c r="A13662" t="s">
        <v>15149</v>
      </c>
      <c r="B13662">
        <v>2321</v>
      </c>
    </row>
    <row r="13663" spans="1:2" x14ac:dyDescent="0.25">
      <c r="A13663" t="s">
        <v>15150</v>
      </c>
      <c r="B13663">
        <v>1561</v>
      </c>
    </row>
    <row r="13664" spans="1:2" x14ac:dyDescent="0.25">
      <c r="A13664" t="s">
        <v>15151</v>
      </c>
      <c r="B13664">
        <v>393</v>
      </c>
    </row>
    <row r="13665" spans="1:2" x14ac:dyDescent="0.25">
      <c r="A13665" t="s">
        <v>15152</v>
      </c>
      <c r="B13665">
        <v>148</v>
      </c>
    </row>
    <row r="13666" spans="1:2" x14ac:dyDescent="0.25">
      <c r="A13666" t="s">
        <v>15153</v>
      </c>
      <c r="B13666">
        <v>267</v>
      </c>
    </row>
    <row r="13667" spans="1:2" x14ac:dyDescent="0.25">
      <c r="A13667" t="s">
        <v>15154</v>
      </c>
      <c r="B13667">
        <v>2160</v>
      </c>
    </row>
    <row r="13668" spans="1:2" x14ac:dyDescent="0.25">
      <c r="A13668" t="s">
        <v>15155</v>
      </c>
      <c r="B13668">
        <v>59</v>
      </c>
    </row>
    <row r="13669" spans="1:2" x14ac:dyDescent="0.25">
      <c r="A13669" t="s">
        <v>15156</v>
      </c>
      <c r="B13669">
        <v>36</v>
      </c>
    </row>
    <row r="13670" spans="1:2" x14ac:dyDescent="0.25">
      <c r="A13670" t="s">
        <v>15157</v>
      </c>
      <c r="B13670">
        <v>26</v>
      </c>
    </row>
    <row r="13671" spans="1:2" x14ac:dyDescent="0.25">
      <c r="A13671" t="s">
        <v>15158</v>
      </c>
      <c r="B13671">
        <v>0</v>
      </c>
    </row>
    <row r="13672" spans="1:2" x14ac:dyDescent="0.25">
      <c r="A13672" t="s">
        <v>15159</v>
      </c>
      <c r="B13672">
        <v>62</v>
      </c>
    </row>
    <row r="13673" spans="1:2" x14ac:dyDescent="0.25">
      <c r="A13673" t="s">
        <v>15160</v>
      </c>
      <c r="B13673">
        <v>36242</v>
      </c>
    </row>
    <row r="13674" spans="1:2" x14ac:dyDescent="0.25">
      <c r="A13674" t="s">
        <v>15161</v>
      </c>
      <c r="B13674">
        <v>158</v>
      </c>
    </row>
    <row r="13675" spans="1:2" x14ac:dyDescent="0.25">
      <c r="A13675" t="s">
        <v>15162</v>
      </c>
      <c r="B13675">
        <v>26</v>
      </c>
    </row>
    <row r="13676" spans="1:2" x14ac:dyDescent="0.25">
      <c r="A13676" t="s">
        <v>15163</v>
      </c>
      <c r="B13676">
        <v>86</v>
      </c>
    </row>
    <row r="13677" spans="1:2" x14ac:dyDescent="0.25">
      <c r="A13677" t="s">
        <v>15164</v>
      </c>
      <c r="B13677">
        <v>86</v>
      </c>
    </row>
    <row r="13678" spans="1:2" x14ac:dyDescent="0.25">
      <c r="A13678" t="s">
        <v>15165</v>
      </c>
      <c r="B13678">
        <v>67</v>
      </c>
    </row>
    <row r="13679" spans="1:2" x14ac:dyDescent="0.25">
      <c r="A13679" t="s">
        <v>15166</v>
      </c>
      <c r="B13679">
        <v>45</v>
      </c>
    </row>
    <row r="13680" spans="1:2" x14ac:dyDescent="0.25">
      <c r="A13680" t="s">
        <v>15167</v>
      </c>
      <c r="B13680">
        <v>388</v>
      </c>
    </row>
    <row r="13681" spans="1:2" x14ac:dyDescent="0.25">
      <c r="A13681" t="s">
        <v>15168</v>
      </c>
      <c r="B13681">
        <v>0</v>
      </c>
    </row>
    <row r="13682" spans="1:2" x14ac:dyDescent="0.25">
      <c r="A13682" t="s">
        <v>15169</v>
      </c>
      <c r="B13682">
        <v>2617</v>
      </c>
    </row>
    <row r="13683" spans="1:2" x14ac:dyDescent="0.25">
      <c r="A13683" t="s">
        <v>15170</v>
      </c>
      <c r="B13683">
        <v>1228</v>
      </c>
    </row>
    <row r="13684" spans="1:2" x14ac:dyDescent="0.25">
      <c r="A13684" t="s">
        <v>15171</v>
      </c>
      <c r="B13684">
        <v>31</v>
      </c>
    </row>
    <row r="13685" spans="1:2" x14ac:dyDescent="0.25">
      <c r="A13685" t="s">
        <v>15172</v>
      </c>
      <c r="B13685">
        <v>5</v>
      </c>
    </row>
    <row r="13686" spans="1:2" x14ac:dyDescent="0.25">
      <c r="A13686" t="s">
        <v>15173</v>
      </c>
      <c r="B13686">
        <v>50</v>
      </c>
    </row>
    <row r="13687" spans="1:2" x14ac:dyDescent="0.25">
      <c r="A13687" t="s">
        <v>15174</v>
      </c>
      <c r="B13687">
        <v>185</v>
      </c>
    </row>
    <row r="13688" spans="1:2" x14ac:dyDescent="0.25">
      <c r="A13688" t="s">
        <v>15175</v>
      </c>
      <c r="B13688">
        <v>98</v>
      </c>
    </row>
    <row r="13689" spans="1:2" x14ac:dyDescent="0.25">
      <c r="A13689" t="s">
        <v>15176</v>
      </c>
      <c r="B13689">
        <v>17</v>
      </c>
    </row>
    <row r="13690" spans="1:2" x14ac:dyDescent="0.25">
      <c r="A13690" t="s">
        <v>15177</v>
      </c>
      <c r="B13690">
        <v>28</v>
      </c>
    </row>
    <row r="13691" spans="1:2" x14ac:dyDescent="0.25">
      <c r="A13691" t="s">
        <v>15178</v>
      </c>
      <c r="B13691">
        <v>21</v>
      </c>
    </row>
    <row r="13692" spans="1:2" x14ac:dyDescent="0.25">
      <c r="A13692" t="s">
        <v>15179</v>
      </c>
      <c r="B13692">
        <v>26</v>
      </c>
    </row>
    <row r="13693" spans="1:2" x14ac:dyDescent="0.25">
      <c r="A13693" t="s">
        <v>15180</v>
      </c>
      <c r="B13693">
        <v>4</v>
      </c>
    </row>
    <row r="13694" spans="1:2" x14ac:dyDescent="0.25">
      <c r="A13694" t="s">
        <v>15181</v>
      </c>
      <c r="B13694">
        <v>1918</v>
      </c>
    </row>
    <row r="13695" spans="1:2" x14ac:dyDescent="0.25">
      <c r="A13695" t="s">
        <v>15182</v>
      </c>
      <c r="B13695">
        <v>60</v>
      </c>
    </row>
    <row r="13696" spans="1:2" x14ac:dyDescent="0.25">
      <c r="A13696" t="s">
        <v>15183</v>
      </c>
      <c r="B13696">
        <v>5</v>
      </c>
    </row>
    <row r="13697" spans="1:2" x14ac:dyDescent="0.25">
      <c r="A13697" t="s">
        <v>15184</v>
      </c>
      <c r="B13697">
        <v>109</v>
      </c>
    </row>
    <row r="13698" spans="1:2" x14ac:dyDescent="0.25">
      <c r="A13698" t="s">
        <v>15185</v>
      </c>
      <c r="B13698">
        <v>0</v>
      </c>
    </row>
    <row r="13699" spans="1:2" x14ac:dyDescent="0.25">
      <c r="A13699" t="s">
        <v>15186</v>
      </c>
      <c r="B13699">
        <v>2</v>
      </c>
    </row>
    <row r="13700" spans="1:2" x14ac:dyDescent="0.25">
      <c r="A13700" t="s">
        <v>15187</v>
      </c>
      <c r="B13700">
        <v>0</v>
      </c>
    </row>
    <row r="13701" spans="1:2" x14ac:dyDescent="0.25">
      <c r="A13701" t="s">
        <v>15188</v>
      </c>
      <c r="B13701">
        <v>176</v>
      </c>
    </row>
    <row r="13702" spans="1:2" x14ac:dyDescent="0.25">
      <c r="A13702" t="s">
        <v>15189</v>
      </c>
      <c r="B13702">
        <v>23</v>
      </c>
    </row>
    <row r="13703" spans="1:2" x14ac:dyDescent="0.25">
      <c r="A13703" t="s">
        <v>15190</v>
      </c>
      <c r="B13703">
        <v>16</v>
      </c>
    </row>
    <row r="13704" spans="1:2" x14ac:dyDescent="0.25">
      <c r="A13704" t="s">
        <v>15191</v>
      </c>
      <c r="B13704">
        <v>30</v>
      </c>
    </row>
    <row r="13705" spans="1:2" x14ac:dyDescent="0.25">
      <c r="A13705" t="s">
        <v>15192</v>
      </c>
      <c r="B13705">
        <v>22</v>
      </c>
    </row>
    <row r="13706" spans="1:2" x14ac:dyDescent="0.25">
      <c r="A13706" t="s">
        <v>15193</v>
      </c>
      <c r="B13706">
        <v>9</v>
      </c>
    </row>
    <row r="13707" spans="1:2" x14ac:dyDescent="0.25">
      <c r="A13707" t="s">
        <v>15194</v>
      </c>
      <c r="B13707">
        <v>146</v>
      </c>
    </row>
    <row r="13708" spans="1:2" x14ac:dyDescent="0.25">
      <c r="A13708" t="s">
        <v>15195</v>
      </c>
      <c r="B13708">
        <v>51</v>
      </c>
    </row>
    <row r="13709" spans="1:2" x14ac:dyDescent="0.25">
      <c r="A13709" t="s">
        <v>15196</v>
      </c>
      <c r="B13709">
        <v>91</v>
      </c>
    </row>
    <row r="13710" spans="1:2" x14ac:dyDescent="0.25">
      <c r="A13710" t="s">
        <v>15197</v>
      </c>
      <c r="B13710">
        <v>91</v>
      </c>
    </row>
    <row r="13711" spans="1:2" x14ac:dyDescent="0.25">
      <c r="A13711" t="s">
        <v>15198</v>
      </c>
      <c r="B13711">
        <v>5</v>
      </c>
    </row>
    <row r="13712" spans="1:2" x14ac:dyDescent="0.25">
      <c r="A13712" t="s">
        <v>15199</v>
      </c>
      <c r="B13712">
        <v>8</v>
      </c>
    </row>
    <row r="13713" spans="1:2" x14ac:dyDescent="0.25">
      <c r="A13713" t="s">
        <v>15200</v>
      </c>
      <c r="B13713">
        <v>0</v>
      </c>
    </row>
    <row r="13714" spans="1:2" x14ac:dyDescent="0.25">
      <c r="A13714" t="s">
        <v>15201</v>
      </c>
      <c r="B13714">
        <v>0</v>
      </c>
    </row>
    <row r="13715" spans="1:2" x14ac:dyDescent="0.25">
      <c r="A13715" t="s">
        <v>15202</v>
      </c>
      <c r="B13715">
        <v>2</v>
      </c>
    </row>
    <row r="13716" spans="1:2" x14ac:dyDescent="0.25">
      <c r="A13716" t="s">
        <v>15203</v>
      </c>
      <c r="B13716">
        <v>27</v>
      </c>
    </row>
    <row r="13717" spans="1:2" x14ac:dyDescent="0.25">
      <c r="A13717" t="s">
        <v>15204</v>
      </c>
      <c r="B13717">
        <v>13</v>
      </c>
    </row>
    <row r="13718" spans="1:2" x14ac:dyDescent="0.25">
      <c r="A13718" t="s">
        <v>15205</v>
      </c>
      <c r="B13718">
        <v>1</v>
      </c>
    </row>
    <row r="13719" spans="1:2" x14ac:dyDescent="0.25">
      <c r="A13719" t="s">
        <v>15206</v>
      </c>
      <c r="B13719">
        <v>0</v>
      </c>
    </row>
    <row r="13720" spans="1:2" x14ac:dyDescent="0.25">
      <c r="A13720" t="s">
        <v>15207</v>
      </c>
      <c r="B13720">
        <v>0</v>
      </c>
    </row>
    <row r="13721" spans="1:2" x14ac:dyDescent="0.25">
      <c r="A13721" t="s">
        <v>15208</v>
      </c>
      <c r="B13721">
        <v>0</v>
      </c>
    </row>
    <row r="13722" spans="1:2" x14ac:dyDescent="0.25">
      <c r="A13722" t="s">
        <v>15209</v>
      </c>
      <c r="B13722">
        <v>0</v>
      </c>
    </row>
    <row r="13723" spans="1:2" x14ac:dyDescent="0.25">
      <c r="A13723" t="s">
        <v>15210</v>
      </c>
      <c r="B13723">
        <v>0</v>
      </c>
    </row>
    <row r="13724" spans="1:2" x14ac:dyDescent="0.25">
      <c r="A13724" t="s">
        <v>15211</v>
      </c>
      <c r="B13724">
        <v>0</v>
      </c>
    </row>
    <row r="13725" spans="1:2" x14ac:dyDescent="0.25">
      <c r="A13725" t="s">
        <v>15212</v>
      </c>
      <c r="B13725">
        <v>0</v>
      </c>
    </row>
    <row r="13726" spans="1:2" x14ac:dyDescent="0.25">
      <c r="A13726" t="s">
        <v>15213</v>
      </c>
      <c r="B13726">
        <v>2</v>
      </c>
    </row>
    <row r="13727" spans="1:2" x14ac:dyDescent="0.25">
      <c r="A13727" t="s">
        <v>15214</v>
      </c>
      <c r="B13727">
        <v>33</v>
      </c>
    </row>
    <row r="13728" spans="1:2" x14ac:dyDescent="0.25">
      <c r="A13728" t="s">
        <v>15215</v>
      </c>
      <c r="B13728">
        <v>0</v>
      </c>
    </row>
    <row r="13729" spans="1:2" x14ac:dyDescent="0.25">
      <c r="A13729" t="s">
        <v>15216</v>
      </c>
      <c r="B13729">
        <v>91</v>
      </c>
    </row>
    <row r="13730" spans="1:2" x14ac:dyDescent="0.25">
      <c r="A13730" t="s">
        <v>15217</v>
      </c>
      <c r="B13730">
        <v>102</v>
      </c>
    </row>
    <row r="13731" spans="1:2" x14ac:dyDescent="0.25">
      <c r="A13731" t="s">
        <v>15218</v>
      </c>
      <c r="B13731">
        <v>55</v>
      </c>
    </row>
    <row r="13732" spans="1:2" x14ac:dyDescent="0.25">
      <c r="A13732" t="s">
        <v>15219</v>
      </c>
      <c r="B13732">
        <v>27</v>
      </c>
    </row>
    <row r="13733" spans="1:2" x14ac:dyDescent="0.25">
      <c r="A13733" t="s">
        <v>15220</v>
      </c>
      <c r="B13733">
        <v>20</v>
      </c>
    </row>
    <row r="13734" spans="1:2" x14ac:dyDescent="0.25">
      <c r="A13734" t="s">
        <v>15221</v>
      </c>
      <c r="B13734">
        <v>102</v>
      </c>
    </row>
    <row r="13735" spans="1:2" x14ac:dyDescent="0.25">
      <c r="A13735" t="s">
        <v>15222</v>
      </c>
      <c r="B13735">
        <v>99</v>
      </c>
    </row>
    <row r="13736" spans="1:2" x14ac:dyDescent="0.25">
      <c r="A13736" t="s">
        <v>15223</v>
      </c>
      <c r="B13736">
        <v>0</v>
      </c>
    </row>
    <row r="13737" spans="1:2" x14ac:dyDescent="0.25">
      <c r="A13737" t="s">
        <v>15224</v>
      </c>
      <c r="B13737">
        <v>102</v>
      </c>
    </row>
    <row r="13738" spans="1:2" x14ac:dyDescent="0.25">
      <c r="A13738" t="s">
        <v>15225</v>
      </c>
      <c r="B13738">
        <v>161</v>
      </c>
    </row>
    <row r="13739" spans="1:2" x14ac:dyDescent="0.25">
      <c r="A13739" t="s">
        <v>15226</v>
      </c>
      <c r="B13739">
        <v>6</v>
      </c>
    </row>
    <row r="13740" spans="1:2" x14ac:dyDescent="0.25">
      <c r="A13740" t="s">
        <v>15227</v>
      </c>
      <c r="B13740">
        <v>327</v>
      </c>
    </row>
    <row r="13741" spans="1:2" x14ac:dyDescent="0.25">
      <c r="A13741" t="s">
        <v>15228</v>
      </c>
      <c r="B13741">
        <v>150</v>
      </c>
    </row>
    <row r="13742" spans="1:2" x14ac:dyDescent="0.25">
      <c r="A13742" t="s">
        <v>15229</v>
      </c>
      <c r="B13742">
        <v>273</v>
      </c>
    </row>
    <row r="13743" spans="1:2" x14ac:dyDescent="0.25">
      <c r="A13743" t="s">
        <v>15230</v>
      </c>
      <c r="B13743">
        <v>5825</v>
      </c>
    </row>
    <row r="13744" spans="1:2" x14ac:dyDescent="0.25">
      <c r="A13744" t="s">
        <v>15231</v>
      </c>
      <c r="B13744">
        <v>3508</v>
      </c>
    </row>
    <row r="13745" spans="1:2" x14ac:dyDescent="0.25">
      <c r="A13745" t="s">
        <v>15232</v>
      </c>
      <c r="B13745">
        <v>5698</v>
      </c>
    </row>
    <row r="13746" spans="1:2" x14ac:dyDescent="0.25">
      <c r="A13746" t="s">
        <v>15233</v>
      </c>
      <c r="B13746">
        <v>3</v>
      </c>
    </row>
    <row r="13747" spans="1:2" x14ac:dyDescent="0.25">
      <c r="A13747" t="s">
        <v>15234</v>
      </c>
      <c r="B13747">
        <v>96</v>
      </c>
    </row>
    <row r="13748" spans="1:2" x14ac:dyDescent="0.25">
      <c r="A13748" t="s">
        <v>15235</v>
      </c>
      <c r="B13748">
        <v>87</v>
      </c>
    </row>
    <row r="13749" spans="1:2" x14ac:dyDescent="0.25">
      <c r="A13749" t="s">
        <v>15236</v>
      </c>
      <c r="B13749">
        <v>0</v>
      </c>
    </row>
    <row r="13750" spans="1:2" x14ac:dyDescent="0.25">
      <c r="A13750" t="s">
        <v>15237</v>
      </c>
      <c r="B13750">
        <v>556</v>
      </c>
    </row>
    <row r="13751" spans="1:2" x14ac:dyDescent="0.25">
      <c r="A13751" t="s">
        <v>15238</v>
      </c>
      <c r="B13751">
        <v>1422</v>
      </c>
    </row>
    <row r="13752" spans="1:2" x14ac:dyDescent="0.25">
      <c r="A13752" t="s">
        <v>15239</v>
      </c>
      <c r="B13752">
        <v>56</v>
      </c>
    </row>
    <row r="13753" spans="1:2" x14ac:dyDescent="0.25">
      <c r="A13753" t="s">
        <v>15240</v>
      </c>
      <c r="B13753">
        <v>1833</v>
      </c>
    </row>
    <row r="13754" spans="1:2" x14ac:dyDescent="0.25">
      <c r="A13754" t="s">
        <v>15241</v>
      </c>
      <c r="B13754">
        <v>84</v>
      </c>
    </row>
    <row r="13755" spans="1:2" x14ac:dyDescent="0.25">
      <c r="A13755" t="s">
        <v>15242</v>
      </c>
      <c r="B13755">
        <v>13</v>
      </c>
    </row>
    <row r="13756" spans="1:2" x14ac:dyDescent="0.25">
      <c r="A13756" t="s">
        <v>15243</v>
      </c>
      <c r="B13756">
        <v>499</v>
      </c>
    </row>
    <row r="13757" spans="1:2" x14ac:dyDescent="0.25">
      <c r="A13757" t="s">
        <v>15244</v>
      </c>
      <c r="B13757">
        <v>0</v>
      </c>
    </row>
    <row r="13758" spans="1:2" x14ac:dyDescent="0.25">
      <c r="A13758" t="s">
        <v>15245</v>
      </c>
      <c r="B13758">
        <v>13</v>
      </c>
    </row>
    <row r="13759" spans="1:2" x14ac:dyDescent="0.25">
      <c r="A13759" t="s">
        <v>15246</v>
      </c>
      <c r="B13759">
        <v>1</v>
      </c>
    </row>
    <row r="13760" spans="1:2" x14ac:dyDescent="0.25">
      <c r="A13760" t="s">
        <v>15247</v>
      </c>
      <c r="B13760">
        <v>80</v>
      </c>
    </row>
    <row r="13761" spans="1:2" x14ac:dyDescent="0.25">
      <c r="A13761" t="s">
        <v>15248</v>
      </c>
      <c r="B13761">
        <v>3</v>
      </c>
    </row>
    <row r="13762" spans="1:2" x14ac:dyDescent="0.25">
      <c r="A13762" t="s">
        <v>15249</v>
      </c>
      <c r="B13762">
        <v>599</v>
      </c>
    </row>
    <row r="13763" spans="1:2" x14ac:dyDescent="0.25">
      <c r="A13763" t="s">
        <v>15250</v>
      </c>
      <c r="B13763">
        <v>480</v>
      </c>
    </row>
    <row r="13764" spans="1:2" x14ac:dyDescent="0.25">
      <c r="A13764" t="s">
        <v>15251</v>
      </c>
      <c r="B13764">
        <v>5825</v>
      </c>
    </row>
    <row r="13765" spans="1:2" x14ac:dyDescent="0.25">
      <c r="A13765" t="s">
        <v>15252</v>
      </c>
      <c r="B13765">
        <v>236</v>
      </c>
    </row>
    <row r="13766" spans="1:2" x14ac:dyDescent="0.25">
      <c r="A13766" t="s">
        <v>15253</v>
      </c>
      <c r="B13766">
        <v>138</v>
      </c>
    </row>
    <row r="13767" spans="1:2" x14ac:dyDescent="0.25">
      <c r="A13767" t="s">
        <v>15254</v>
      </c>
      <c r="B13767">
        <v>907</v>
      </c>
    </row>
    <row r="13768" spans="1:2" x14ac:dyDescent="0.25">
      <c r="A13768" t="s">
        <v>15255</v>
      </c>
      <c r="B13768">
        <v>253</v>
      </c>
    </row>
    <row r="13769" spans="1:2" x14ac:dyDescent="0.25">
      <c r="A13769" t="s">
        <v>15256</v>
      </c>
      <c r="B13769">
        <v>493</v>
      </c>
    </row>
    <row r="13770" spans="1:2" x14ac:dyDescent="0.25">
      <c r="A13770" t="s">
        <v>15257</v>
      </c>
      <c r="B13770">
        <v>16</v>
      </c>
    </row>
    <row r="13771" spans="1:2" x14ac:dyDescent="0.25">
      <c r="A13771" t="s">
        <v>15258</v>
      </c>
      <c r="B13771">
        <v>762</v>
      </c>
    </row>
    <row r="13772" spans="1:2" x14ac:dyDescent="0.25">
      <c r="A13772" t="s">
        <v>15259</v>
      </c>
      <c r="B13772">
        <v>884</v>
      </c>
    </row>
    <row r="13773" spans="1:2" x14ac:dyDescent="0.25">
      <c r="A13773" t="s">
        <v>15260</v>
      </c>
      <c r="B13773">
        <v>869</v>
      </c>
    </row>
    <row r="13774" spans="1:2" x14ac:dyDescent="0.25">
      <c r="A13774" t="s">
        <v>15261</v>
      </c>
      <c r="B13774">
        <v>862</v>
      </c>
    </row>
    <row r="13775" spans="1:2" x14ac:dyDescent="0.25">
      <c r="A13775" t="s">
        <v>15262</v>
      </c>
      <c r="B13775">
        <v>11</v>
      </c>
    </row>
    <row r="13776" spans="1:2" x14ac:dyDescent="0.25">
      <c r="A13776" t="s">
        <v>15263</v>
      </c>
      <c r="B13776">
        <v>892</v>
      </c>
    </row>
    <row r="13777" spans="1:2" x14ac:dyDescent="0.25">
      <c r="A13777" t="s">
        <v>15264</v>
      </c>
      <c r="B13777">
        <v>0</v>
      </c>
    </row>
    <row r="13778" spans="1:2" x14ac:dyDescent="0.25">
      <c r="A13778" t="s">
        <v>15265</v>
      </c>
      <c r="B13778">
        <v>192</v>
      </c>
    </row>
    <row r="13779" spans="1:2" x14ac:dyDescent="0.25">
      <c r="A13779" t="s">
        <v>15266</v>
      </c>
      <c r="B13779">
        <v>34</v>
      </c>
    </row>
    <row r="13780" spans="1:2" x14ac:dyDescent="0.25">
      <c r="A13780" t="s">
        <v>15267</v>
      </c>
      <c r="B13780">
        <v>837</v>
      </c>
    </row>
    <row r="13781" spans="1:2" x14ac:dyDescent="0.25">
      <c r="A13781" t="s">
        <v>15268</v>
      </c>
      <c r="B13781">
        <v>3</v>
      </c>
    </row>
    <row r="13782" spans="1:2" x14ac:dyDescent="0.25">
      <c r="A13782" t="s">
        <v>15269</v>
      </c>
      <c r="B13782">
        <v>2</v>
      </c>
    </row>
    <row r="13783" spans="1:2" x14ac:dyDescent="0.25">
      <c r="A13783" t="s">
        <v>15270</v>
      </c>
      <c r="B13783">
        <v>0</v>
      </c>
    </row>
    <row r="13784" spans="1:2" x14ac:dyDescent="0.25">
      <c r="A13784" t="s">
        <v>15271</v>
      </c>
      <c r="B13784">
        <v>0</v>
      </c>
    </row>
    <row r="13785" spans="1:2" x14ac:dyDescent="0.25">
      <c r="A13785" t="s">
        <v>15272</v>
      </c>
      <c r="B13785">
        <v>2</v>
      </c>
    </row>
    <row r="13786" spans="1:2" x14ac:dyDescent="0.25">
      <c r="A13786" t="s">
        <v>15273</v>
      </c>
      <c r="B13786">
        <v>542</v>
      </c>
    </row>
    <row r="13787" spans="1:2" x14ac:dyDescent="0.25">
      <c r="A13787" t="s">
        <v>15274</v>
      </c>
      <c r="B13787">
        <v>51</v>
      </c>
    </row>
    <row r="13788" spans="1:2" x14ac:dyDescent="0.25">
      <c r="A13788" t="s">
        <v>15275</v>
      </c>
      <c r="B13788">
        <v>32</v>
      </c>
    </row>
    <row r="13789" spans="1:2" x14ac:dyDescent="0.25">
      <c r="A13789" t="s">
        <v>15276</v>
      </c>
      <c r="B13789">
        <v>1347</v>
      </c>
    </row>
    <row r="13790" spans="1:2" x14ac:dyDescent="0.25">
      <c r="A13790" t="s">
        <v>15277</v>
      </c>
      <c r="B13790">
        <v>246</v>
      </c>
    </row>
    <row r="13791" spans="1:2" x14ac:dyDescent="0.25">
      <c r="A13791" t="s">
        <v>15278</v>
      </c>
      <c r="B13791">
        <v>492</v>
      </c>
    </row>
    <row r="13792" spans="1:2" x14ac:dyDescent="0.25">
      <c r="A13792" t="s">
        <v>15279</v>
      </c>
      <c r="B13792">
        <v>364</v>
      </c>
    </row>
    <row r="13793" spans="1:2" x14ac:dyDescent="0.25">
      <c r="A13793" t="s">
        <v>15280</v>
      </c>
      <c r="B13793">
        <v>-999</v>
      </c>
    </row>
    <row r="13794" spans="1:2" x14ac:dyDescent="0.25">
      <c r="A13794" t="s">
        <v>15281</v>
      </c>
      <c r="B13794">
        <v>293</v>
      </c>
    </row>
    <row r="13795" spans="1:2" x14ac:dyDescent="0.25">
      <c r="A13795" t="s">
        <v>15282</v>
      </c>
      <c r="B13795">
        <v>497</v>
      </c>
    </row>
    <row r="13796" spans="1:2" x14ac:dyDescent="0.25">
      <c r="A13796" t="s">
        <v>15283</v>
      </c>
      <c r="B13796">
        <v>557</v>
      </c>
    </row>
    <row r="13797" spans="1:2" x14ac:dyDescent="0.25">
      <c r="A13797" t="s">
        <v>15284</v>
      </c>
      <c r="B13797">
        <v>-999</v>
      </c>
    </row>
    <row r="13798" spans="1:2" x14ac:dyDescent="0.25">
      <c r="A13798" t="s">
        <v>15285</v>
      </c>
      <c r="B13798">
        <v>-999</v>
      </c>
    </row>
    <row r="13799" spans="1:2" x14ac:dyDescent="0.25">
      <c r="A13799" t="s">
        <v>15286</v>
      </c>
      <c r="B13799">
        <v>-999</v>
      </c>
    </row>
    <row r="13800" spans="1:2" x14ac:dyDescent="0.25">
      <c r="A13800" t="s">
        <v>15287</v>
      </c>
      <c r="B13800">
        <v>1102</v>
      </c>
    </row>
    <row r="13801" spans="1:2" x14ac:dyDescent="0.25">
      <c r="A13801" t="s">
        <v>15288</v>
      </c>
      <c r="B13801">
        <v>293</v>
      </c>
    </row>
    <row r="13802" spans="1:2" x14ac:dyDescent="0.25">
      <c r="A13802" t="s">
        <v>15289</v>
      </c>
      <c r="B13802">
        <v>497</v>
      </c>
    </row>
    <row r="13803" spans="1:2" x14ac:dyDescent="0.25">
      <c r="A13803" t="s">
        <v>15290</v>
      </c>
      <c r="B13803">
        <v>443</v>
      </c>
    </row>
    <row r="13804" spans="1:2" x14ac:dyDescent="0.25">
      <c r="A13804" t="s">
        <v>15291</v>
      </c>
      <c r="B13804">
        <v>-999</v>
      </c>
    </row>
    <row r="13805" spans="1:2" x14ac:dyDescent="0.25">
      <c r="A13805" t="s">
        <v>15292</v>
      </c>
      <c r="B13805">
        <v>-999</v>
      </c>
    </row>
    <row r="13806" spans="1:2" x14ac:dyDescent="0.25">
      <c r="A13806" t="s">
        <v>15293</v>
      </c>
      <c r="B13806">
        <v>1233</v>
      </c>
    </row>
    <row r="13807" spans="1:2" x14ac:dyDescent="0.25">
      <c r="A13807" t="s">
        <v>15294</v>
      </c>
      <c r="B13807">
        <v>-999</v>
      </c>
    </row>
    <row r="13808" spans="1:2" x14ac:dyDescent="0.25">
      <c r="A13808" t="s">
        <v>15295</v>
      </c>
      <c r="B13808">
        <v>889</v>
      </c>
    </row>
    <row r="13809" spans="1:2" x14ac:dyDescent="0.25">
      <c r="A13809" t="s">
        <v>15296</v>
      </c>
      <c r="B13809">
        <v>641</v>
      </c>
    </row>
    <row r="13810" spans="1:2" x14ac:dyDescent="0.25">
      <c r="A13810" t="s">
        <v>15297</v>
      </c>
      <c r="B13810">
        <v>145</v>
      </c>
    </row>
    <row r="13811" spans="1:2" x14ac:dyDescent="0.25">
      <c r="A13811" t="s">
        <v>15298</v>
      </c>
      <c r="B13811">
        <v>13</v>
      </c>
    </row>
    <row r="13812" spans="1:2" x14ac:dyDescent="0.25">
      <c r="A13812" t="s">
        <v>15299</v>
      </c>
      <c r="B13812">
        <v>6</v>
      </c>
    </row>
    <row r="13813" spans="1:2" x14ac:dyDescent="0.25">
      <c r="A13813" t="s">
        <v>15300</v>
      </c>
      <c r="B13813">
        <v>6</v>
      </c>
    </row>
    <row r="13814" spans="1:2" x14ac:dyDescent="0.25">
      <c r="A13814" t="s">
        <v>15301</v>
      </c>
      <c r="B13814">
        <v>21</v>
      </c>
    </row>
    <row r="13815" spans="1:2" x14ac:dyDescent="0.25">
      <c r="A13815" t="s">
        <v>15302</v>
      </c>
      <c r="B13815">
        <v>5</v>
      </c>
    </row>
    <row r="13816" spans="1:2" x14ac:dyDescent="0.25">
      <c r="A13816" t="s">
        <v>15303</v>
      </c>
      <c r="B13816">
        <v>51</v>
      </c>
    </row>
    <row r="13817" spans="1:2" x14ac:dyDescent="0.25">
      <c r="A13817" t="s">
        <v>15304</v>
      </c>
      <c r="B13817">
        <v>2</v>
      </c>
    </row>
    <row r="13818" spans="1:2" x14ac:dyDescent="0.25">
      <c r="A13818" t="s">
        <v>15305</v>
      </c>
      <c r="B13818">
        <v>0</v>
      </c>
    </row>
    <row r="13819" spans="1:2" x14ac:dyDescent="0.25">
      <c r="A13819" t="s">
        <v>15306</v>
      </c>
      <c r="B13819">
        <v>1</v>
      </c>
    </row>
    <row r="13820" spans="1:2" x14ac:dyDescent="0.25">
      <c r="A13820" t="s">
        <v>15307</v>
      </c>
      <c r="B13820">
        <v>0</v>
      </c>
    </row>
    <row r="13821" spans="1:2" x14ac:dyDescent="0.25">
      <c r="A13821" t="s">
        <v>15308</v>
      </c>
      <c r="B13821">
        <v>0</v>
      </c>
    </row>
    <row r="13822" spans="1:2" x14ac:dyDescent="0.25">
      <c r="A13822" t="s">
        <v>15309</v>
      </c>
      <c r="B13822">
        <v>3</v>
      </c>
    </row>
    <row r="13823" spans="1:2" x14ac:dyDescent="0.25">
      <c r="A13823" t="s">
        <v>15310</v>
      </c>
      <c r="B13823">
        <v>1</v>
      </c>
    </row>
    <row r="13824" spans="1:2" x14ac:dyDescent="0.25">
      <c r="A13824" t="s">
        <v>15311</v>
      </c>
      <c r="B13824">
        <v>2</v>
      </c>
    </row>
    <row r="13825" spans="1:2" x14ac:dyDescent="0.25">
      <c r="A13825" t="s">
        <v>15312</v>
      </c>
      <c r="B13825">
        <v>3</v>
      </c>
    </row>
    <row r="13826" spans="1:2" x14ac:dyDescent="0.25">
      <c r="A13826" t="s">
        <v>15313</v>
      </c>
      <c r="B13826">
        <v>3</v>
      </c>
    </row>
    <row r="13827" spans="1:2" x14ac:dyDescent="0.25">
      <c r="A13827" t="s">
        <v>15314</v>
      </c>
      <c r="B13827">
        <v>0</v>
      </c>
    </row>
    <row r="13828" spans="1:2" x14ac:dyDescent="0.25">
      <c r="A13828" t="s">
        <v>15315</v>
      </c>
      <c r="B13828">
        <v>9</v>
      </c>
    </row>
    <row r="13829" spans="1:2" x14ac:dyDescent="0.25">
      <c r="A13829" t="s">
        <v>15316</v>
      </c>
      <c r="B13829">
        <v>3</v>
      </c>
    </row>
    <row r="13830" spans="1:2" x14ac:dyDescent="0.25">
      <c r="A13830" t="s">
        <v>15317</v>
      </c>
      <c r="B13830">
        <v>13</v>
      </c>
    </row>
    <row r="13831" spans="1:2" x14ac:dyDescent="0.25">
      <c r="A13831" t="s">
        <v>15318</v>
      </c>
      <c r="B13831">
        <v>20</v>
      </c>
    </row>
    <row r="13832" spans="1:2" x14ac:dyDescent="0.25">
      <c r="A13832" t="s">
        <v>15319</v>
      </c>
      <c r="B13832">
        <v>28</v>
      </c>
    </row>
    <row r="13833" spans="1:2" x14ac:dyDescent="0.25">
      <c r="A13833" t="s">
        <v>15320</v>
      </c>
      <c r="B13833">
        <v>2</v>
      </c>
    </row>
    <row r="13834" spans="1:2" x14ac:dyDescent="0.25">
      <c r="A13834" t="s">
        <v>15321</v>
      </c>
      <c r="B13834">
        <v>66</v>
      </c>
    </row>
    <row r="13835" spans="1:2" x14ac:dyDescent="0.25">
      <c r="A13835" t="s">
        <v>15322</v>
      </c>
      <c r="B13835">
        <v>0</v>
      </c>
    </row>
    <row r="13836" spans="1:2" x14ac:dyDescent="0.25">
      <c r="A13836" t="s">
        <v>15323</v>
      </c>
      <c r="B13836">
        <v>0</v>
      </c>
    </row>
    <row r="13837" spans="1:2" x14ac:dyDescent="0.25">
      <c r="A13837" t="s">
        <v>15324</v>
      </c>
      <c r="B13837">
        <v>0</v>
      </c>
    </row>
    <row r="13838" spans="1:2" x14ac:dyDescent="0.25">
      <c r="A13838" t="s">
        <v>15325</v>
      </c>
      <c r="B13838">
        <v>0</v>
      </c>
    </row>
    <row r="13839" spans="1:2" x14ac:dyDescent="0.25">
      <c r="A13839" t="s">
        <v>15326</v>
      </c>
      <c r="B13839">
        <v>0</v>
      </c>
    </row>
    <row r="13840" spans="1:2" x14ac:dyDescent="0.25">
      <c r="A13840" t="s">
        <v>15327</v>
      </c>
      <c r="B13840">
        <v>0</v>
      </c>
    </row>
    <row r="13841" spans="1:2" x14ac:dyDescent="0.25">
      <c r="A13841" t="s">
        <v>15328</v>
      </c>
      <c r="B13841">
        <v>0</v>
      </c>
    </row>
    <row r="13842" spans="1:2" x14ac:dyDescent="0.25">
      <c r="A13842" t="s">
        <v>15329</v>
      </c>
      <c r="B13842">
        <v>0</v>
      </c>
    </row>
    <row r="13843" spans="1:2" x14ac:dyDescent="0.25">
      <c r="A13843" t="s">
        <v>15330</v>
      </c>
      <c r="B13843">
        <v>0</v>
      </c>
    </row>
    <row r="13844" spans="1:2" x14ac:dyDescent="0.25">
      <c r="A13844" t="s">
        <v>15331</v>
      </c>
      <c r="B13844">
        <v>0</v>
      </c>
    </row>
    <row r="13845" spans="1:2" x14ac:dyDescent="0.25">
      <c r="A13845" t="s">
        <v>15332</v>
      </c>
      <c r="B13845">
        <v>0</v>
      </c>
    </row>
    <row r="13846" spans="1:2" x14ac:dyDescent="0.25">
      <c r="A13846" t="s">
        <v>15333</v>
      </c>
      <c r="B13846">
        <v>0</v>
      </c>
    </row>
    <row r="13847" spans="1:2" x14ac:dyDescent="0.25">
      <c r="A13847" t="s">
        <v>15334</v>
      </c>
      <c r="B13847">
        <v>0</v>
      </c>
    </row>
    <row r="13848" spans="1:2" x14ac:dyDescent="0.25">
      <c r="A13848" t="s">
        <v>15335</v>
      </c>
      <c r="B13848">
        <v>0</v>
      </c>
    </row>
    <row r="13849" spans="1:2" x14ac:dyDescent="0.25">
      <c r="A13849" t="s">
        <v>15336</v>
      </c>
      <c r="B13849">
        <v>0</v>
      </c>
    </row>
    <row r="13850" spans="1:2" x14ac:dyDescent="0.25">
      <c r="A13850" t="s">
        <v>15337</v>
      </c>
      <c r="B13850">
        <v>0</v>
      </c>
    </row>
    <row r="13851" spans="1:2" x14ac:dyDescent="0.25">
      <c r="A13851" t="s">
        <v>15338</v>
      </c>
      <c r="B13851">
        <v>0</v>
      </c>
    </row>
    <row r="13852" spans="1:2" x14ac:dyDescent="0.25">
      <c r="A13852" t="s">
        <v>15339</v>
      </c>
      <c r="B13852">
        <v>0</v>
      </c>
    </row>
    <row r="13853" spans="1:2" x14ac:dyDescent="0.25">
      <c r="A13853" t="s">
        <v>15340</v>
      </c>
      <c r="B13853">
        <v>0</v>
      </c>
    </row>
    <row r="13854" spans="1:2" x14ac:dyDescent="0.25">
      <c r="A13854" t="s">
        <v>15341</v>
      </c>
      <c r="B13854">
        <v>0</v>
      </c>
    </row>
    <row r="13855" spans="1:2" x14ac:dyDescent="0.25">
      <c r="A13855" t="s">
        <v>15342</v>
      </c>
      <c r="B13855">
        <v>0</v>
      </c>
    </row>
    <row r="13856" spans="1:2" x14ac:dyDescent="0.25">
      <c r="A13856" t="s">
        <v>15343</v>
      </c>
      <c r="B13856">
        <v>0</v>
      </c>
    </row>
    <row r="13857" spans="1:2" x14ac:dyDescent="0.25">
      <c r="A13857" t="s">
        <v>15344</v>
      </c>
      <c r="B13857">
        <v>0</v>
      </c>
    </row>
    <row r="13858" spans="1:2" x14ac:dyDescent="0.25">
      <c r="A13858" t="s">
        <v>15345</v>
      </c>
      <c r="B13858">
        <v>0</v>
      </c>
    </row>
    <row r="13859" spans="1:2" x14ac:dyDescent="0.25">
      <c r="A13859" t="s">
        <v>15346</v>
      </c>
      <c r="B13859">
        <v>0</v>
      </c>
    </row>
    <row r="13860" spans="1:2" x14ac:dyDescent="0.25">
      <c r="A13860" t="s">
        <v>15347</v>
      </c>
      <c r="B13860">
        <v>0</v>
      </c>
    </row>
    <row r="13861" spans="1:2" x14ac:dyDescent="0.25">
      <c r="A13861" t="s">
        <v>15348</v>
      </c>
      <c r="B13861">
        <v>0</v>
      </c>
    </row>
    <row r="13862" spans="1:2" x14ac:dyDescent="0.25">
      <c r="A13862" t="s">
        <v>15349</v>
      </c>
      <c r="B13862">
        <v>0</v>
      </c>
    </row>
    <row r="13863" spans="1:2" x14ac:dyDescent="0.25">
      <c r="A13863" t="s">
        <v>15350</v>
      </c>
      <c r="B13863">
        <v>0</v>
      </c>
    </row>
    <row r="13864" spans="1:2" x14ac:dyDescent="0.25">
      <c r="A13864" t="s">
        <v>15351</v>
      </c>
      <c r="B13864">
        <v>0</v>
      </c>
    </row>
    <row r="13865" spans="1:2" x14ac:dyDescent="0.25">
      <c r="A13865" t="s">
        <v>15352</v>
      </c>
      <c r="B13865">
        <v>19</v>
      </c>
    </row>
    <row r="13866" spans="1:2" x14ac:dyDescent="0.25">
      <c r="A13866" t="s">
        <v>15353</v>
      </c>
      <c r="B13866">
        <v>21</v>
      </c>
    </row>
    <row r="13867" spans="1:2" x14ac:dyDescent="0.25">
      <c r="A13867" t="s">
        <v>15354</v>
      </c>
      <c r="B13867">
        <v>30</v>
      </c>
    </row>
    <row r="13868" spans="1:2" x14ac:dyDescent="0.25">
      <c r="A13868" t="s">
        <v>15355</v>
      </c>
      <c r="B13868">
        <v>52</v>
      </c>
    </row>
    <row r="13869" spans="1:2" x14ac:dyDescent="0.25">
      <c r="A13869" t="s">
        <v>15356</v>
      </c>
      <c r="B13869">
        <v>7</v>
      </c>
    </row>
    <row r="13870" spans="1:2" x14ac:dyDescent="0.25">
      <c r="A13870" t="s">
        <v>15357</v>
      </c>
      <c r="B13870">
        <v>129</v>
      </c>
    </row>
    <row r="13871" spans="1:2" x14ac:dyDescent="0.25">
      <c r="A13871" t="s">
        <v>15358</v>
      </c>
      <c r="B13871">
        <v>13</v>
      </c>
    </row>
    <row r="13872" spans="1:2" x14ac:dyDescent="0.25">
      <c r="A13872" t="s">
        <v>15359</v>
      </c>
      <c r="B13872">
        <v>5</v>
      </c>
    </row>
    <row r="13873" spans="1:2" x14ac:dyDescent="0.25">
      <c r="A13873" t="s">
        <v>15360</v>
      </c>
      <c r="B13873">
        <v>6</v>
      </c>
    </row>
    <row r="13874" spans="1:2" x14ac:dyDescent="0.25">
      <c r="A13874" t="s">
        <v>15361</v>
      </c>
      <c r="B13874">
        <v>115</v>
      </c>
    </row>
    <row r="13875" spans="1:2" x14ac:dyDescent="0.25">
      <c r="A13875" t="s">
        <v>15362</v>
      </c>
      <c r="B13875">
        <v>113</v>
      </c>
    </row>
    <row r="13876" spans="1:2" x14ac:dyDescent="0.25">
      <c r="A13876" t="s">
        <v>15363</v>
      </c>
      <c r="B13876">
        <v>127</v>
      </c>
    </row>
    <row r="13877" spans="1:2" x14ac:dyDescent="0.25">
      <c r="A13877" t="s">
        <v>15364</v>
      </c>
      <c r="B13877">
        <v>112</v>
      </c>
    </row>
    <row r="13878" spans="1:2" x14ac:dyDescent="0.25">
      <c r="A13878" t="s">
        <v>15365</v>
      </c>
      <c r="B13878">
        <v>2566</v>
      </c>
    </row>
    <row r="13879" spans="1:2" x14ac:dyDescent="0.25">
      <c r="A13879" t="s">
        <v>15366</v>
      </c>
      <c r="B13879">
        <v>963</v>
      </c>
    </row>
    <row r="13880" spans="1:2" x14ac:dyDescent="0.25">
      <c r="A13880" t="s">
        <v>15367</v>
      </c>
      <c r="B13880">
        <v>189</v>
      </c>
    </row>
    <row r="13881" spans="1:2" x14ac:dyDescent="0.25">
      <c r="A13881" t="s">
        <v>15368</v>
      </c>
      <c r="B13881">
        <v>66</v>
      </c>
    </row>
    <row r="13882" spans="1:2" x14ac:dyDescent="0.25">
      <c r="A13882" t="s">
        <v>15369</v>
      </c>
      <c r="B13882">
        <v>253</v>
      </c>
    </row>
    <row r="13883" spans="1:2" x14ac:dyDescent="0.25">
      <c r="A13883" t="s">
        <v>15370</v>
      </c>
      <c r="B13883">
        <v>1668</v>
      </c>
    </row>
    <row r="13884" spans="1:2" x14ac:dyDescent="0.25">
      <c r="A13884" t="s">
        <v>15371</v>
      </c>
      <c r="B13884">
        <v>49</v>
      </c>
    </row>
    <row r="13885" spans="1:2" x14ac:dyDescent="0.25">
      <c r="A13885" t="s">
        <v>15372</v>
      </c>
      <c r="B13885">
        <v>26</v>
      </c>
    </row>
    <row r="13886" spans="1:2" x14ac:dyDescent="0.25">
      <c r="A13886" t="s">
        <v>15373</v>
      </c>
      <c r="B13886">
        <v>37</v>
      </c>
    </row>
    <row r="13887" spans="1:2" x14ac:dyDescent="0.25">
      <c r="A13887" t="s">
        <v>15374</v>
      </c>
      <c r="B13887">
        <v>0</v>
      </c>
    </row>
    <row r="13888" spans="1:2" x14ac:dyDescent="0.25">
      <c r="A13888" t="s">
        <v>15375</v>
      </c>
      <c r="B13888">
        <v>63</v>
      </c>
    </row>
    <row r="13889" spans="1:2" x14ac:dyDescent="0.25">
      <c r="A13889" t="s">
        <v>15376</v>
      </c>
      <c r="B13889">
        <v>37348</v>
      </c>
    </row>
    <row r="13890" spans="1:2" x14ac:dyDescent="0.25">
      <c r="A13890" t="s">
        <v>15377</v>
      </c>
      <c r="B13890">
        <v>142</v>
      </c>
    </row>
    <row r="13891" spans="1:2" x14ac:dyDescent="0.25">
      <c r="A13891" t="s">
        <v>15378</v>
      </c>
      <c r="B13891">
        <v>17</v>
      </c>
    </row>
    <row r="13892" spans="1:2" x14ac:dyDescent="0.25">
      <c r="A13892" t="s">
        <v>15379</v>
      </c>
      <c r="B13892">
        <v>55</v>
      </c>
    </row>
    <row r="13893" spans="1:2" x14ac:dyDescent="0.25">
      <c r="A13893" t="s">
        <v>15380</v>
      </c>
      <c r="B13893">
        <v>55</v>
      </c>
    </row>
    <row r="13894" spans="1:2" x14ac:dyDescent="0.25">
      <c r="A13894" t="s">
        <v>15381</v>
      </c>
      <c r="B13894">
        <v>47</v>
      </c>
    </row>
    <row r="13895" spans="1:2" x14ac:dyDescent="0.25">
      <c r="A13895" t="s">
        <v>15382</v>
      </c>
      <c r="B13895">
        <v>54</v>
      </c>
    </row>
    <row r="13896" spans="1:2" x14ac:dyDescent="0.25">
      <c r="A13896" t="s">
        <v>15383</v>
      </c>
      <c r="B13896">
        <v>211</v>
      </c>
    </row>
    <row r="13897" spans="1:2" x14ac:dyDescent="0.25">
      <c r="A13897" t="s">
        <v>15384</v>
      </c>
      <c r="B13897">
        <v>0</v>
      </c>
    </row>
    <row r="13898" spans="1:2" x14ac:dyDescent="0.25">
      <c r="A13898" t="s">
        <v>15385</v>
      </c>
      <c r="B13898">
        <v>-999</v>
      </c>
    </row>
    <row r="13899" spans="1:2" x14ac:dyDescent="0.25">
      <c r="A13899" t="s">
        <v>15386</v>
      </c>
      <c r="B13899">
        <v>-999</v>
      </c>
    </row>
    <row r="13900" spans="1:2" x14ac:dyDescent="0.25">
      <c r="A13900" t="s">
        <v>15387</v>
      </c>
      <c r="B13900">
        <v>16</v>
      </c>
    </row>
    <row r="13901" spans="1:2" x14ac:dyDescent="0.25">
      <c r="A13901" t="s">
        <v>15388</v>
      </c>
      <c r="B13901">
        <v>17</v>
      </c>
    </row>
    <row r="13902" spans="1:2" x14ac:dyDescent="0.25">
      <c r="A13902" t="s">
        <v>15389</v>
      </c>
      <c r="B13902">
        <v>15</v>
      </c>
    </row>
    <row r="13903" spans="1:2" x14ac:dyDescent="0.25">
      <c r="A13903" t="s">
        <v>15390</v>
      </c>
      <c r="B13903">
        <v>124</v>
      </c>
    </row>
    <row r="13904" spans="1:2" x14ac:dyDescent="0.25">
      <c r="A13904" t="s">
        <v>15391</v>
      </c>
      <c r="B13904">
        <v>62</v>
      </c>
    </row>
    <row r="13905" spans="1:2" x14ac:dyDescent="0.25">
      <c r="A13905" t="s">
        <v>15392</v>
      </c>
      <c r="B13905">
        <v>24</v>
      </c>
    </row>
    <row r="13906" spans="1:2" x14ac:dyDescent="0.25">
      <c r="A13906" t="s">
        <v>15393</v>
      </c>
      <c r="B13906">
        <v>12</v>
      </c>
    </row>
    <row r="13907" spans="1:2" x14ac:dyDescent="0.25">
      <c r="A13907" t="s">
        <v>15394</v>
      </c>
      <c r="B13907">
        <v>12</v>
      </c>
    </row>
    <row r="13908" spans="1:2" x14ac:dyDescent="0.25">
      <c r="A13908" t="s">
        <v>15395</v>
      </c>
      <c r="B13908">
        <v>11</v>
      </c>
    </row>
    <row r="13909" spans="1:2" x14ac:dyDescent="0.25">
      <c r="A13909" t="s">
        <v>15396</v>
      </c>
      <c r="B13909">
        <v>5</v>
      </c>
    </row>
    <row r="13910" spans="1:2" x14ac:dyDescent="0.25">
      <c r="A13910" t="s">
        <v>15397</v>
      </c>
      <c r="B13910">
        <v>-999</v>
      </c>
    </row>
    <row r="13911" spans="1:2" x14ac:dyDescent="0.25">
      <c r="A13911" t="s">
        <v>15398</v>
      </c>
      <c r="B13911">
        <v>32</v>
      </c>
    </row>
    <row r="13912" spans="1:2" x14ac:dyDescent="0.25">
      <c r="A13912" t="s">
        <v>15399</v>
      </c>
      <c r="B13912">
        <v>1</v>
      </c>
    </row>
    <row r="13913" spans="1:2" x14ac:dyDescent="0.25">
      <c r="A13913" t="s">
        <v>15400</v>
      </c>
      <c r="B13913">
        <v>39</v>
      </c>
    </row>
    <row r="13914" spans="1:2" x14ac:dyDescent="0.25">
      <c r="A13914" t="s">
        <v>15401</v>
      </c>
      <c r="B13914">
        <v>0</v>
      </c>
    </row>
    <row r="13915" spans="1:2" x14ac:dyDescent="0.25">
      <c r="A13915" t="s">
        <v>15402</v>
      </c>
      <c r="B13915">
        <v>1</v>
      </c>
    </row>
    <row r="13916" spans="1:2" x14ac:dyDescent="0.25">
      <c r="A13916" t="s">
        <v>15403</v>
      </c>
      <c r="B13916">
        <v>0</v>
      </c>
    </row>
    <row r="13917" spans="1:2" x14ac:dyDescent="0.25">
      <c r="A13917" t="s">
        <v>15404</v>
      </c>
      <c r="B13917">
        <v>73</v>
      </c>
    </row>
    <row r="13918" spans="1:2" x14ac:dyDescent="0.25">
      <c r="A13918" t="s">
        <v>15405</v>
      </c>
      <c r="B13918">
        <v>8</v>
      </c>
    </row>
    <row r="13919" spans="1:2" x14ac:dyDescent="0.25">
      <c r="A13919" t="s">
        <v>15406</v>
      </c>
      <c r="B13919">
        <v>10</v>
      </c>
    </row>
    <row r="13920" spans="1:2" x14ac:dyDescent="0.25">
      <c r="A13920" t="s">
        <v>15407</v>
      </c>
      <c r="B13920">
        <v>11</v>
      </c>
    </row>
    <row r="13921" spans="1:2" x14ac:dyDescent="0.25">
      <c r="A13921" t="s">
        <v>15408</v>
      </c>
      <c r="B13921">
        <v>14</v>
      </c>
    </row>
    <row r="13922" spans="1:2" x14ac:dyDescent="0.25">
      <c r="A13922" t="s">
        <v>15409</v>
      </c>
      <c r="B13922">
        <v>6</v>
      </c>
    </row>
    <row r="13923" spans="1:2" x14ac:dyDescent="0.25">
      <c r="A13923" t="s">
        <v>15410</v>
      </c>
      <c r="B13923">
        <v>98</v>
      </c>
    </row>
    <row r="13924" spans="1:2" x14ac:dyDescent="0.25">
      <c r="A13924" t="s">
        <v>15411</v>
      </c>
      <c r="B13924">
        <v>42</v>
      </c>
    </row>
    <row r="13925" spans="1:2" x14ac:dyDescent="0.25">
      <c r="A13925" t="s">
        <v>15412</v>
      </c>
      <c r="B13925">
        <v>259</v>
      </c>
    </row>
    <row r="13926" spans="1:2" x14ac:dyDescent="0.25">
      <c r="A13926" t="s">
        <v>15413</v>
      </c>
      <c r="B13926">
        <v>106</v>
      </c>
    </row>
    <row r="13927" spans="1:2" x14ac:dyDescent="0.25">
      <c r="A13927" t="s">
        <v>15414</v>
      </c>
      <c r="B13927">
        <v>0</v>
      </c>
    </row>
    <row r="13928" spans="1:2" x14ac:dyDescent="0.25">
      <c r="A13928" t="s">
        <v>15415</v>
      </c>
      <c r="B13928">
        <v>4</v>
      </c>
    </row>
    <row r="13929" spans="1:2" x14ac:dyDescent="0.25">
      <c r="A13929" t="s">
        <v>15416</v>
      </c>
      <c r="B13929">
        <v>2</v>
      </c>
    </row>
    <row r="13930" spans="1:2" x14ac:dyDescent="0.25">
      <c r="A13930" t="s">
        <v>15417</v>
      </c>
      <c r="B13930">
        <v>0</v>
      </c>
    </row>
    <row r="13931" spans="1:2" x14ac:dyDescent="0.25">
      <c r="A13931" t="s">
        <v>15418</v>
      </c>
      <c r="B13931">
        <v>13</v>
      </c>
    </row>
    <row r="13932" spans="1:2" x14ac:dyDescent="0.25">
      <c r="A13932" t="s">
        <v>15419</v>
      </c>
      <c r="B13932">
        <v>85</v>
      </c>
    </row>
    <row r="13933" spans="1:2" x14ac:dyDescent="0.25">
      <c r="A13933" t="s">
        <v>15420</v>
      </c>
      <c r="B13933">
        <v>10</v>
      </c>
    </row>
    <row r="13934" spans="1:2" x14ac:dyDescent="0.25">
      <c r="A13934" t="s">
        <v>15421</v>
      </c>
      <c r="B13934">
        <v>50</v>
      </c>
    </row>
    <row r="13935" spans="1:2" x14ac:dyDescent="0.25">
      <c r="A13935" t="s">
        <v>15422</v>
      </c>
      <c r="B13935">
        <v>2</v>
      </c>
    </row>
    <row r="13936" spans="1:2" x14ac:dyDescent="0.25">
      <c r="A13936" t="s">
        <v>15423</v>
      </c>
      <c r="B13936">
        <v>1</v>
      </c>
    </row>
    <row r="13937" spans="1:2" x14ac:dyDescent="0.25">
      <c r="A13937" t="s">
        <v>15424</v>
      </c>
      <c r="B13937">
        <v>25</v>
      </c>
    </row>
    <row r="13938" spans="1:2" x14ac:dyDescent="0.25">
      <c r="A13938" t="s">
        <v>15425</v>
      </c>
      <c r="B13938">
        <v>0</v>
      </c>
    </row>
    <row r="13939" spans="1:2" x14ac:dyDescent="0.25">
      <c r="A13939" t="s">
        <v>15426</v>
      </c>
      <c r="B13939">
        <v>1</v>
      </c>
    </row>
    <row r="13940" spans="1:2" x14ac:dyDescent="0.25">
      <c r="A13940" t="s">
        <v>15427</v>
      </c>
      <c r="B13940">
        <v>0</v>
      </c>
    </row>
    <row r="13941" spans="1:2" x14ac:dyDescent="0.25">
      <c r="A13941" t="s">
        <v>15428</v>
      </c>
      <c r="B13941">
        <v>0</v>
      </c>
    </row>
    <row r="13942" spans="1:2" x14ac:dyDescent="0.25">
      <c r="A13942" t="s">
        <v>15429</v>
      </c>
      <c r="B13942">
        <v>0</v>
      </c>
    </row>
    <row r="13943" spans="1:2" x14ac:dyDescent="0.25">
      <c r="A13943" t="s">
        <v>15430</v>
      </c>
      <c r="B13943">
        <v>34</v>
      </c>
    </row>
    <row r="13944" spans="1:2" x14ac:dyDescent="0.25">
      <c r="A13944" t="s">
        <v>15431</v>
      </c>
      <c r="B13944">
        <v>32</v>
      </c>
    </row>
    <row r="13945" spans="1:2" x14ac:dyDescent="0.25">
      <c r="A13945" t="s">
        <v>15432</v>
      </c>
      <c r="B13945">
        <v>259</v>
      </c>
    </row>
    <row r="13946" spans="1:2" x14ac:dyDescent="0.25">
      <c r="A13946" t="s">
        <v>15433</v>
      </c>
      <c r="B13946">
        <v>29</v>
      </c>
    </row>
    <row r="13947" spans="1:2" x14ac:dyDescent="0.25">
      <c r="A13947" t="s">
        <v>15434</v>
      </c>
      <c r="B13947">
        <v>10</v>
      </c>
    </row>
    <row r="13948" spans="1:2" x14ac:dyDescent="0.25">
      <c r="A13948" t="s">
        <v>15435</v>
      </c>
      <c r="B13948">
        <v>11</v>
      </c>
    </row>
    <row r="13949" spans="1:2" x14ac:dyDescent="0.25">
      <c r="A13949" t="s">
        <v>15436</v>
      </c>
      <c r="B13949">
        <v>1</v>
      </c>
    </row>
    <row r="13950" spans="1:2" x14ac:dyDescent="0.25">
      <c r="A13950" t="s">
        <v>15437</v>
      </c>
      <c r="B13950">
        <v>22</v>
      </c>
    </row>
    <row r="13951" spans="1:2" x14ac:dyDescent="0.25">
      <c r="A13951" t="s">
        <v>15438</v>
      </c>
      <c r="B13951">
        <v>29</v>
      </c>
    </row>
    <row r="13952" spans="1:2" x14ac:dyDescent="0.25">
      <c r="A13952" t="s">
        <v>15439</v>
      </c>
      <c r="B13952">
        <v>0</v>
      </c>
    </row>
    <row r="13953" spans="1:2" x14ac:dyDescent="0.25">
      <c r="A13953" t="s">
        <v>15440</v>
      </c>
      <c r="B13953">
        <v>29</v>
      </c>
    </row>
    <row r="13954" spans="1:2" x14ac:dyDescent="0.25">
      <c r="A13954" t="s">
        <v>15441</v>
      </c>
      <c r="B13954">
        <v>32</v>
      </c>
    </row>
    <row r="13955" spans="1:2" x14ac:dyDescent="0.25">
      <c r="A13955" t="s">
        <v>15442</v>
      </c>
      <c r="B13955">
        <v>32</v>
      </c>
    </row>
    <row r="13956" spans="1:2" x14ac:dyDescent="0.25">
      <c r="A13956" t="s">
        <v>15443</v>
      </c>
      <c r="B13956">
        <v>28</v>
      </c>
    </row>
    <row r="13957" spans="1:2" x14ac:dyDescent="0.25">
      <c r="A13957" t="s">
        <v>15444</v>
      </c>
      <c r="B13957">
        <v>13</v>
      </c>
    </row>
    <row r="13958" spans="1:2" x14ac:dyDescent="0.25">
      <c r="A13958" t="s">
        <v>15445</v>
      </c>
      <c r="B13958">
        <v>17</v>
      </c>
    </row>
    <row r="13959" spans="1:2" x14ac:dyDescent="0.25">
      <c r="A13959" t="s">
        <v>15446</v>
      </c>
      <c r="B13959">
        <v>11024</v>
      </c>
    </row>
    <row r="13960" spans="1:2" x14ac:dyDescent="0.25">
      <c r="A13960" t="s">
        <v>15447</v>
      </c>
      <c r="B13960">
        <v>5067</v>
      </c>
    </row>
    <row r="13961" spans="1:2" x14ac:dyDescent="0.25">
      <c r="A13961" t="s">
        <v>15448</v>
      </c>
      <c r="B13961">
        <v>10509</v>
      </c>
    </row>
    <row r="13962" spans="1:2" x14ac:dyDescent="0.25">
      <c r="A13962" t="s">
        <v>15449</v>
      </c>
      <c r="B13962">
        <v>111</v>
      </c>
    </row>
    <row r="13963" spans="1:2" x14ac:dyDescent="0.25">
      <c r="A13963" t="s">
        <v>15450</v>
      </c>
      <c r="B13963">
        <v>232</v>
      </c>
    </row>
    <row r="13964" spans="1:2" x14ac:dyDescent="0.25">
      <c r="A13964" t="s">
        <v>15451</v>
      </c>
      <c r="B13964">
        <v>35</v>
      </c>
    </row>
    <row r="13965" spans="1:2" x14ac:dyDescent="0.25">
      <c r="A13965" t="s">
        <v>15452</v>
      </c>
      <c r="B13965">
        <v>11</v>
      </c>
    </row>
    <row r="13966" spans="1:2" x14ac:dyDescent="0.25">
      <c r="A13966" t="s">
        <v>15453</v>
      </c>
      <c r="B13966">
        <v>1199</v>
      </c>
    </row>
    <row r="13967" spans="1:2" x14ac:dyDescent="0.25">
      <c r="A13967" t="s">
        <v>15454</v>
      </c>
      <c r="B13967">
        <v>1949</v>
      </c>
    </row>
    <row r="13968" spans="1:2" x14ac:dyDescent="0.25">
      <c r="A13968" t="s">
        <v>15455</v>
      </c>
      <c r="B13968">
        <v>95</v>
      </c>
    </row>
    <row r="13969" spans="1:2" x14ac:dyDescent="0.25">
      <c r="A13969" t="s">
        <v>15456</v>
      </c>
      <c r="B13969">
        <v>4238</v>
      </c>
    </row>
    <row r="13970" spans="1:2" x14ac:dyDescent="0.25">
      <c r="A13970" t="s">
        <v>15457</v>
      </c>
      <c r="B13970">
        <v>345</v>
      </c>
    </row>
    <row r="13971" spans="1:2" x14ac:dyDescent="0.25">
      <c r="A13971" t="s">
        <v>15458</v>
      </c>
      <c r="B13971">
        <v>186</v>
      </c>
    </row>
    <row r="13972" spans="1:2" x14ac:dyDescent="0.25">
      <c r="A13972" t="s">
        <v>15459</v>
      </c>
      <c r="B13972">
        <v>108</v>
      </c>
    </row>
    <row r="13973" spans="1:2" x14ac:dyDescent="0.25">
      <c r="A13973" t="s">
        <v>15460</v>
      </c>
      <c r="B13973">
        <v>0</v>
      </c>
    </row>
    <row r="13974" spans="1:2" x14ac:dyDescent="0.25">
      <c r="A13974" t="s">
        <v>15461</v>
      </c>
      <c r="B13974">
        <v>13</v>
      </c>
    </row>
    <row r="13975" spans="1:2" x14ac:dyDescent="0.25">
      <c r="A13975" t="s">
        <v>15462</v>
      </c>
      <c r="B13975">
        <v>0</v>
      </c>
    </row>
    <row r="13976" spans="1:2" x14ac:dyDescent="0.25">
      <c r="A13976" t="s">
        <v>15463</v>
      </c>
      <c r="B13976">
        <v>4</v>
      </c>
    </row>
    <row r="13977" spans="1:2" x14ac:dyDescent="0.25">
      <c r="A13977" t="s">
        <v>15464</v>
      </c>
      <c r="B13977">
        <v>0</v>
      </c>
    </row>
    <row r="13978" spans="1:2" x14ac:dyDescent="0.25">
      <c r="A13978" t="s">
        <v>15465</v>
      </c>
      <c r="B13978">
        <v>1940</v>
      </c>
    </row>
    <row r="13979" spans="1:2" x14ac:dyDescent="0.25">
      <c r="A13979" t="s">
        <v>15466</v>
      </c>
      <c r="B13979">
        <v>558</v>
      </c>
    </row>
    <row r="13980" spans="1:2" x14ac:dyDescent="0.25">
      <c r="A13980" t="s">
        <v>15467</v>
      </c>
      <c r="B13980">
        <v>11024</v>
      </c>
    </row>
    <row r="13981" spans="1:2" x14ac:dyDescent="0.25">
      <c r="A13981" t="s">
        <v>15468</v>
      </c>
      <c r="B13981">
        <v>686</v>
      </c>
    </row>
    <row r="13982" spans="1:2" x14ac:dyDescent="0.25">
      <c r="A13982" t="s">
        <v>15469</v>
      </c>
      <c r="B13982">
        <v>119</v>
      </c>
    </row>
    <row r="13983" spans="1:2" x14ac:dyDescent="0.25">
      <c r="A13983" t="s">
        <v>15470</v>
      </c>
      <c r="B13983">
        <v>4796</v>
      </c>
    </row>
    <row r="13984" spans="1:2" x14ac:dyDescent="0.25">
      <c r="A13984" t="s">
        <v>15471</v>
      </c>
      <c r="B13984">
        <v>368</v>
      </c>
    </row>
    <row r="13985" spans="1:2" x14ac:dyDescent="0.25">
      <c r="A13985" t="s">
        <v>15472</v>
      </c>
      <c r="B13985">
        <v>2747</v>
      </c>
    </row>
    <row r="13986" spans="1:2" x14ac:dyDescent="0.25">
      <c r="A13986" t="s">
        <v>15473</v>
      </c>
      <c r="B13986">
        <v>1681</v>
      </c>
    </row>
    <row r="13987" spans="1:2" x14ac:dyDescent="0.25">
      <c r="A13987" t="s">
        <v>15474</v>
      </c>
      <c r="B13987">
        <v>4796</v>
      </c>
    </row>
    <row r="13988" spans="1:2" x14ac:dyDescent="0.25">
      <c r="A13988" t="s">
        <v>15475</v>
      </c>
      <c r="B13988">
        <v>4785</v>
      </c>
    </row>
    <row r="13989" spans="1:2" x14ac:dyDescent="0.25">
      <c r="A13989" t="s">
        <v>15476</v>
      </c>
      <c r="B13989">
        <v>1482</v>
      </c>
    </row>
    <row r="13990" spans="1:2" x14ac:dyDescent="0.25">
      <c r="A13990" t="s">
        <v>15477</v>
      </c>
      <c r="B13990">
        <v>4440</v>
      </c>
    </row>
    <row r="13991" spans="1:2" x14ac:dyDescent="0.25">
      <c r="A13991" t="s">
        <v>15478</v>
      </c>
      <c r="B13991">
        <v>0</v>
      </c>
    </row>
    <row r="13992" spans="1:2" x14ac:dyDescent="0.25">
      <c r="A13992" t="s">
        <v>15479</v>
      </c>
      <c r="B13992">
        <v>4784</v>
      </c>
    </row>
    <row r="13993" spans="1:2" x14ac:dyDescent="0.25">
      <c r="A13993" t="s">
        <v>15480</v>
      </c>
      <c r="B13993">
        <v>0</v>
      </c>
    </row>
    <row r="13994" spans="1:2" x14ac:dyDescent="0.25">
      <c r="A13994" t="s">
        <v>15481</v>
      </c>
      <c r="B13994">
        <v>456</v>
      </c>
    </row>
    <row r="13995" spans="1:2" x14ac:dyDescent="0.25">
      <c r="A13995" t="s">
        <v>15482</v>
      </c>
      <c r="B13995">
        <v>235</v>
      </c>
    </row>
    <row r="13996" spans="1:2" x14ac:dyDescent="0.25">
      <c r="A13996" t="s">
        <v>15483</v>
      </c>
      <c r="B13996">
        <v>3811</v>
      </c>
    </row>
    <row r="13997" spans="1:2" x14ac:dyDescent="0.25">
      <c r="A13997" t="s">
        <v>15484</v>
      </c>
      <c r="B13997">
        <v>187</v>
      </c>
    </row>
    <row r="13998" spans="1:2" x14ac:dyDescent="0.25">
      <c r="A13998" t="s">
        <v>15485</v>
      </c>
      <c r="B13998">
        <v>17</v>
      </c>
    </row>
    <row r="13999" spans="1:2" x14ac:dyDescent="0.25">
      <c r="A13999" t="s">
        <v>15486</v>
      </c>
      <c r="B13999">
        <v>130</v>
      </c>
    </row>
    <row r="14000" spans="1:2" x14ac:dyDescent="0.25">
      <c r="A14000" t="s">
        <v>15487</v>
      </c>
      <c r="B14000">
        <v>40</v>
      </c>
    </row>
    <row r="14001" spans="1:2" x14ac:dyDescent="0.25">
      <c r="A14001" t="s">
        <v>15488</v>
      </c>
      <c r="B14001">
        <v>187</v>
      </c>
    </row>
    <row r="14002" spans="1:2" x14ac:dyDescent="0.25">
      <c r="A14002" t="s">
        <v>15489</v>
      </c>
      <c r="B14002">
        <v>978</v>
      </c>
    </row>
    <row r="14003" spans="1:2" x14ac:dyDescent="0.25">
      <c r="A14003" t="s">
        <v>15490</v>
      </c>
      <c r="B14003">
        <v>49</v>
      </c>
    </row>
    <row r="14004" spans="1:2" x14ac:dyDescent="0.25">
      <c r="A14004" t="s">
        <v>15491</v>
      </c>
      <c r="B14004">
        <v>7</v>
      </c>
    </row>
    <row r="14005" spans="1:2" x14ac:dyDescent="0.25">
      <c r="A14005" t="s">
        <v>15492</v>
      </c>
      <c r="B14005">
        <v>3300</v>
      </c>
    </row>
    <row r="14006" spans="1:2" x14ac:dyDescent="0.25">
      <c r="A14006" t="s">
        <v>15493</v>
      </c>
      <c r="B14006">
        <v>375</v>
      </c>
    </row>
    <row r="14007" spans="1:2" x14ac:dyDescent="0.25">
      <c r="A14007" t="s">
        <v>15494</v>
      </c>
      <c r="B14007">
        <v>851</v>
      </c>
    </row>
    <row r="14008" spans="1:2" x14ac:dyDescent="0.25">
      <c r="A14008" t="s">
        <v>15495</v>
      </c>
      <c r="B14008">
        <v>1029</v>
      </c>
    </row>
    <row r="14009" spans="1:2" x14ac:dyDescent="0.25">
      <c r="A14009" t="s">
        <v>15496</v>
      </c>
      <c r="B14009">
        <v>185</v>
      </c>
    </row>
    <row r="14010" spans="1:2" x14ac:dyDescent="0.25">
      <c r="A14010" t="s">
        <v>15497</v>
      </c>
      <c r="B14010">
        <v>418</v>
      </c>
    </row>
    <row r="14011" spans="1:2" x14ac:dyDescent="0.25">
      <c r="A14011" t="s">
        <v>15498</v>
      </c>
      <c r="B14011">
        <v>1139</v>
      </c>
    </row>
    <row r="14012" spans="1:2" x14ac:dyDescent="0.25">
      <c r="A14012" t="s">
        <v>15499</v>
      </c>
      <c r="B14012">
        <v>1342</v>
      </c>
    </row>
    <row r="14013" spans="1:2" x14ac:dyDescent="0.25">
      <c r="A14013" t="s">
        <v>15500</v>
      </c>
      <c r="B14013">
        <v>204</v>
      </c>
    </row>
    <row r="14014" spans="1:2" x14ac:dyDescent="0.25">
      <c r="A14014" t="s">
        <v>15501</v>
      </c>
      <c r="B14014">
        <v>197</v>
      </c>
    </row>
    <row r="14015" spans="1:2" x14ac:dyDescent="0.25">
      <c r="A14015" t="s">
        <v>15502</v>
      </c>
      <c r="B14015">
        <v>29</v>
      </c>
    </row>
    <row r="14016" spans="1:2" x14ac:dyDescent="0.25">
      <c r="A14016" t="s">
        <v>15503</v>
      </c>
      <c r="B14016">
        <v>2469</v>
      </c>
    </row>
    <row r="14017" spans="1:2" x14ac:dyDescent="0.25">
      <c r="A14017" t="s">
        <v>15504</v>
      </c>
      <c r="B14017">
        <v>411</v>
      </c>
    </row>
    <row r="14018" spans="1:2" x14ac:dyDescent="0.25">
      <c r="A14018" t="s">
        <v>15505</v>
      </c>
      <c r="B14018">
        <v>941</v>
      </c>
    </row>
    <row r="14019" spans="1:2" x14ac:dyDescent="0.25">
      <c r="A14019" t="s">
        <v>15506</v>
      </c>
      <c r="B14019">
        <v>1104</v>
      </c>
    </row>
    <row r="14020" spans="1:2" x14ac:dyDescent="0.25">
      <c r="A14020" t="s">
        <v>15507</v>
      </c>
      <c r="B14020">
        <v>185</v>
      </c>
    </row>
    <row r="14021" spans="1:2" x14ac:dyDescent="0.25">
      <c r="A14021" t="s">
        <v>15508</v>
      </c>
      <c r="B14021">
        <v>175</v>
      </c>
    </row>
    <row r="14022" spans="1:2" x14ac:dyDescent="0.25">
      <c r="A14022" t="s">
        <v>15509</v>
      </c>
      <c r="B14022">
        <v>2816</v>
      </c>
    </row>
    <row r="14023" spans="1:2" x14ac:dyDescent="0.25">
      <c r="A14023" t="s">
        <v>15510</v>
      </c>
      <c r="B14023">
        <v>-999</v>
      </c>
    </row>
    <row r="14024" spans="1:2" x14ac:dyDescent="0.25">
      <c r="A14024" t="s">
        <v>15511</v>
      </c>
      <c r="B14024">
        <v>1569</v>
      </c>
    </row>
    <row r="14025" spans="1:2" x14ac:dyDescent="0.25">
      <c r="A14025" t="s">
        <v>15512</v>
      </c>
      <c r="B14025">
        <v>1467</v>
      </c>
    </row>
    <row r="14026" spans="1:2" x14ac:dyDescent="0.25">
      <c r="A14026" t="s">
        <v>15513</v>
      </c>
      <c r="B14026">
        <v>232</v>
      </c>
    </row>
    <row r="14027" spans="1:2" x14ac:dyDescent="0.25">
      <c r="A14027" t="s">
        <v>15514</v>
      </c>
      <c r="B14027">
        <v>9</v>
      </c>
    </row>
    <row r="14028" spans="1:2" x14ac:dyDescent="0.25">
      <c r="A14028" t="s">
        <v>15515</v>
      </c>
      <c r="B14028">
        <v>21</v>
      </c>
    </row>
    <row r="14029" spans="1:2" x14ac:dyDescent="0.25">
      <c r="A14029" t="s">
        <v>15516</v>
      </c>
      <c r="B14029">
        <v>12</v>
      </c>
    </row>
    <row r="14030" spans="1:2" x14ac:dyDescent="0.25">
      <c r="A14030" t="s">
        <v>15517</v>
      </c>
      <c r="B14030">
        <v>21</v>
      </c>
    </row>
    <row r="14031" spans="1:2" x14ac:dyDescent="0.25">
      <c r="A14031" t="s">
        <v>15518</v>
      </c>
      <c r="B14031">
        <v>0</v>
      </c>
    </row>
    <row r="14032" spans="1:2" x14ac:dyDescent="0.25">
      <c r="A14032" t="s">
        <v>15519</v>
      </c>
      <c r="B14032">
        <v>63</v>
      </c>
    </row>
    <row r="14033" spans="1:2" x14ac:dyDescent="0.25">
      <c r="A14033" t="s">
        <v>15520</v>
      </c>
      <c r="B14033">
        <v>1</v>
      </c>
    </row>
    <row r="14034" spans="1:2" x14ac:dyDescent="0.25">
      <c r="A14034" t="s">
        <v>15521</v>
      </c>
      <c r="B14034">
        <v>4</v>
      </c>
    </row>
    <row r="14035" spans="1:2" x14ac:dyDescent="0.25">
      <c r="A14035" t="s">
        <v>15522</v>
      </c>
      <c r="B14035">
        <v>5</v>
      </c>
    </row>
    <row r="14036" spans="1:2" x14ac:dyDescent="0.25">
      <c r="A14036" t="s">
        <v>15523</v>
      </c>
      <c r="B14036">
        <v>6</v>
      </c>
    </row>
    <row r="14037" spans="1:2" x14ac:dyDescent="0.25">
      <c r="A14037" t="s">
        <v>15524</v>
      </c>
      <c r="B14037">
        <v>2</v>
      </c>
    </row>
    <row r="14038" spans="1:2" x14ac:dyDescent="0.25">
      <c r="A14038" t="s">
        <v>15525</v>
      </c>
      <c r="B14038">
        <v>18</v>
      </c>
    </row>
    <row r="14039" spans="1:2" x14ac:dyDescent="0.25">
      <c r="A14039" t="s">
        <v>15526</v>
      </c>
      <c r="B14039">
        <v>0</v>
      </c>
    </row>
    <row r="14040" spans="1:2" x14ac:dyDescent="0.25">
      <c r="A14040" t="s">
        <v>15527</v>
      </c>
      <c r="B14040">
        <v>0</v>
      </c>
    </row>
    <row r="14041" spans="1:2" x14ac:dyDescent="0.25">
      <c r="A14041" t="s">
        <v>15528</v>
      </c>
      <c r="B14041">
        <v>2</v>
      </c>
    </row>
    <row r="14042" spans="1:2" x14ac:dyDescent="0.25">
      <c r="A14042" t="s">
        <v>15529</v>
      </c>
      <c r="B14042">
        <v>2</v>
      </c>
    </row>
    <row r="14043" spans="1:2" x14ac:dyDescent="0.25">
      <c r="A14043" t="s">
        <v>15530</v>
      </c>
      <c r="B14043">
        <v>0</v>
      </c>
    </row>
    <row r="14044" spans="1:2" x14ac:dyDescent="0.25">
      <c r="A14044" t="s">
        <v>15531</v>
      </c>
      <c r="B14044">
        <v>4</v>
      </c>
    </row>
    <row r="14045" spans="1:2" x14ac:dyDescent="0.25">
      <c r="A14045" t="s">
        <v>15532</v>
      </c>
      <c r="B14045">
        <v>17</v>
      </c>
    </row>
    <row r="14046" spans="1:2" x14ac:dyDescent="0.25">
      <c r="A14046" t="s">
        <v>15533</v>
      </c>
      <c r="B14046">
        <v>28</v>
      </c>
    </row>
    <row r="14047" spans="1:2" x14ac:dyDescent="0.25">
      <c r="A14047" t="s">
        <v>15534</v>
      </c>
      <c r="B14047">
        <v>41</v>
      </c>
    </row>
    <row r="14048" spans="1:2" x14ac:dyDescent="0.25">
      <c r="A14048" t="s">
        <v>15535</v>
      </c>
      <c r="B14048">
        <v>32</v>
      </c>
    </row>
    <row r="14049" spans="1:2" x14ac:dyDescent="0.25">
      <c r="A14049" t="s">
        <v>15536</v>
      </c>
      <c r="B14049">
        <v>5</v>
      </c>
    </row>
    <row r="14050" spans="1:2" x14ac:dyDescent="0.25">
      <c r="A14050" t="s">
        <v>15537</v>
      </c>
      <c r="B14050">
        <v>123</v>
      </c>
    </row>
    <row r="14051" spans="1:2" x14ac:dyDescent="0.25">
      <c r="A14051" t="s">
        <v>15538</v>
      </c>
      <c r="B14051">
        <v>0</v>
      </c>
    </row>
    <row r="14052" spans="1:2" x14ac:dyDescent="0.25">
      <c r="A14052" t="s">
        <v>15539</v>
      </c>
      <c r="B14052">
        <v>0</v>
      </c>
    </row>
    <row r="14053" spans="1:2" x14ac:dyDescent="0.25">
      <c r="A14053" t="s">
        <v>15540</v>
      </c>
      <c r="B14053">
        <v>0</v>
      </c>
    </row>
    <row r="14054" spans="1:2" x14ac:dyDescent="0.25">
      <c r="A14054" t="s">
        <v>15541</v>
      </c>
      <c r="B14054">
        <v>0</v>
      </c>
    </row>
    <row r="14055" spans="1:2" x14ac:dyDescent="0.25">
      <c r="A14055" t="s">
        <v>15542</v>
      </c>
      <c r="B14055">
        <v>0</v>
      </c>
    </row>
    <row r="14056" spans="1:2" x14ac:dyDescent="0.25">
      <c r="A14056" t="s">
        <v>15543</v>
      </c>
      <c r="B14056">
        <v>0</v>
      </c>
    </row>
    <row r="14057" spans="1:2" x14ac:dyDescent="0.25">
      <c r="A14057" t="s">
        <v>15544</v>
      </c>
      <c r="B14057">
        <v>0</v>
      </c>
    </row>
    <row r="14058" spans="1:2" x14ac:dyDescent="0.25">
      <c r="A14058" t="s">
        <v>15545</v>
      </c>
      <c r="B14058">
        <v>0</v>
      </c>
    </row>
    <row r="14059" spans="1:2" x14ac:dyDescent="0.25">
      <c r="A14059" t="s">
        <v>15546</v>
      </c>
      <c r="B14059">
        <v>0</v>
      </c>
    </row>
    <row r="14060" spans="1:2" x14ac:dyDescent="0.25">
      <c r="A14060" t="s">
        <v>15547</v>
      </c>
      <c r="B14060">
        <v>0</v>
      </c>
    </row>
    <row r="14061" spans="1:2" x14ac:dyDescent="0.25">
      <c r="A14061" t="s">
        <v>15548</v>
      </c>
      <c r="B14061">
        <v>0</v>
      </c>
    </row>
    <row r="14062" spans="1:2" x14ac:dyDescent="0.25">
      <c r="A14062" t="s">
        <v>15549</v>
      </c>
      <c r="B14062">
        <v>0</v>
      </c>
    </row>
    <row r="14063" spans="1:2" x14ac:dyDescent="0.25">
      <c r="A14063" t="s">
        <v>15550</v>
      </c>
      <c r="B14063">
        <v>0</v>
      </c>
    </row>
    <row r="14064" spans="1:2" x14ac:dyDescent="0.25">
      <c r="A14064" t="s">
        <v>15551</v>
      </c>
      <c r="B14064">
        <v>0</v>
      </c>
    </row>
    <row r="14065" spans="1:2" x14ac:dyDescent="0.25">
      <c r="A14065" t="s">
        <v>15552</v>
      </c>
      <c r="B14065">
        <v>0</v>
      </c>
    </row>
    <row r="14066" spans="1:2" x14ac:dyDescent="0.25">
      <c r="A14066" t="s">
        <v>15553</v>
      </c>
      <c r="B14066">
        <v>0</v>
      </c>
    </row>
    <row r="14067" spans="1:2" x14ac:dyDescent="0.25">
      <c r="A14067" t="s">
        <v>15554</v>
      </c>
      <c r="B14067">
        <v>0</v>
      </c>
    </row>
    <row r="14068" spans="1:2" x14ac:dyDescent="0.25">
      <c r="A14068" t="s">
        <v>15555</v>
      </c>
      <c r="B14068">
        <v>0</v>
      </c>
    </row>
    <row r="14069" spans="1:2" x14ac:dyDescent="0.25">
      <c r="A14069" t="s">
        <v>15556</v>
      </c>
      <c r="B14069">
        <v>0</v>
      </c>
    </row>
    <row r="14070" spans="1:2" x14ac:dyDescent="0.25">
      <c r="A14070" t="s">
        <v>15557</v>
      </c>
      <c r="B14070">
        <v>0</v>
      </c>
    </row>
    <row r="14071" spans="1:2" x14ac:dyDescent="0.25">
      <c r="A14071" t="s">
        <v>15558</v>
      </c>
      <c r="B14071">
        <v>0</v>
      </c>
    </row>
    <row r="14072" spans="1:2" x14ac:dyDescent="0.25">
      <c r="A14072" t="s">
        <v>15559</v>
      </c>
      <c r="B14072">
        <v>0</v>
      </c>
    </row>
    <row r="14073" spans="1:2" x14ac:dyDescent="0.25">
      <c r="A14073" t="s">
        <v>15560</v>
      </c>
      <c r="B14073">
        <v>0</v>
      </c>
    </row>
    <row r="14074" spans="1:2" x14ac:dyDescent="0.25">
      <c r="A14074" t="s">
        <v>15561</v>
      </c>
      <c r="B14074">
        <v>0</v>
      </c>
    </row>
    <row r="14075" spans="1:2" x14ac:dyDescent="0.25">
      <c r="A14075" t="s">
        <v>15562</v>
      </c>
      <c r="B14075">
        <v>0</v>
      </c>
    </row>
    <row r="14076" spans="1:2" x14ac:dyDescent="0.25">
      <c r="A14076" t="s">
        <v>15563</v>
      </c>
      <c r="B14076">
        <v>0</v>
      </c>
    </row>
    <row r="14077" spans="1:2" x14ac:dyDescent="0.25">
      <c r="A14077" t="s">
        <v>15564</v>
      </c>
      <c r="B14077">
        <v>0</v>
      </c>
    </row>
    <row r="14078" spans="1:2" x14ac:dyDescent="0.25">
      <c r="A14078" t="s">
        <v>15565</v>
      </c>
      <c r="B14078">
        <v>0</v>
      </c>
    </row>
    <row r="14079" spans="1:2" x14ac:dyDescent="0.25">
      <c r="A14079" t="s">
        <v>15566</v>
      </c>
      <c r="B14079">
        <v>0</v>
      </c>
    </row>
    <row r="14080" spans="1:2" x14ac:dyDescent="0.25">
      <c r="A14080" t="s">
        <v>15567</v>
      </c>
      <c r="B14080">
        <v>0</v>
      </c>
    </row>
    <row r="14081" spans="1:2" x14ac:dyDescent="0.25">
      <c r="A14081" t="s">
        <v>15568</v>
      </c>
      <c r="B14081">
        <v>27</v>
      </c>
    </row>
    <row r="14082" spans="1:2" x14ac:dyDescent="0.25">
      <c r="A14082" t="s">
        <v>15569</v>
      </c>
      <c r="B14082">
        <v>53</v>
      </c>
    </row>
    <row r="14083" spans="1:2" x14ac:dyDescent="0.25">
      <c r="A14083" t="s">
        <v>15570</v>
      </c>
      <c r="B14083">
        <v>60</v>
      </c>
    </row>
    <row r="14084" spans="1:2" x14ac:dyDescent="0.25">
      <c r="A14084" t="s">
        <v>15571</v>
      </c>
      <c r="B14084">
        <v>61</v>
      </c>
    </row>
    <row r="14085" spans="1:2" x14ac:dyDescent="0.25">
      <c r="A14085" t="s">
        <v>15572</v>
      </c>
      <c r="B14085">
        <v>7</v>
      </c>
    </row>
    <row r="14086" spans="1:2" x14ac:dyDescent="0.25">
      <c r="A14086" t="s">
        <v>15573</v>
      </c>
      <c r="B14086">
        <v>208</v>
      </c>
    </row>
    <row r="14087" spans="1:2" x14ac:dyDescent="0.25">
      <c r="A14087" t="s">
        <v>15574</v>
      </c>
      <c r="B14087">
        <v>24</v>
      </c>
    </row>
    <row r="14088" spans="1:2" x14ac:dyDescent="0.25">
      <c r="A14088" t="s">
        <v>15575</v>
      </c>
      <c r="B14088">
        <v>0</v>
      </c>
    </row>
    <row r="14089" spans="1:2" x14ac:dyDescent="0.25">
      <c r="A14089" t="s">
        <v>15576</v>
      </c>
      <c r="B14089">
        <v>16</v>
      </c>
    </row>
    <row r="14090" spans="1:2" x14ac:dyDescent="0.25">
      <c r="A14090" t="s">
        <v>15577</v>
      </c>
      <c r="B14090">
        <v>151</v>
      </c>
    </row>
    <row r="14091" spans="1:2" x14ac:dyDescent="0.25">
      <c r="A14091" t="s">
        <v>15578</v>
      </c>
      <c r="B14091">
        <v>135</v>
      </c>
    </row>
    <row r="14092" spans="1:2" x14ac:dyDescent="0.25">
      <c r="A14092" t="s">
        <v>15579</v>
      </c>
      <c r="B14092">
        <v>168</v>
      </c>
    </row>
    <row r="14093" spans="1:2" x14ac:dyDescent="0.25">
      <c r="A14093" t="s">
        <v>15580</v>
      </c>
      <c r="B14093">
        <v>118</v>
      </c>
    </row>
    <row r="14094" spans="1:2" x14ac:dyDescent="0.25">
      <c r="A14094" t="s">
        <v>15581</v>
      </c>
      <c r="B14094">
        <v>3630</v>
      </c>
    </row>
    <row r="14095" spans="1:2" x14ac:dyDescent="0.25">
      <c r="A14095" t="s">
        <v>15582</v>
      </c>
      <c r="B14095">
        <v>2102</v>
      </c>
    </row>
    <row r="14096" spans="1:2" x14ac:dyDescent="0.25">
      <c r="A14096" t="s">
        <v>15583</v>
      </c>
      <c r="B14096">
        <v>239</v>
      </c>
    </row>
    <row r="14097" spans="1:2" x14ac:dyDescent="0.25">
      <c r="A14097" t="s">
        <v>15584</v>
      </c>
      <c r="B14097">
        <v>55</v>
      </c>
    </row>
    <row r="14098" spans="1:2" x14ac:dyDescent="0.25">
      <c r="A14098" t="s">
        <v>15585</v>
      </c>
      <c r="B14098">
        <v>331</v>
      </c>
    </row>
    <row r="14099" spans="1:2" x14ac:dyDescent="0.25">
      <c r="A14099" t="s">
        <v>15586</v>
      </c>
      <c r="B14099">
        <v>2802</v>
      </c>
    </row>
    <row r="14100" spans="1:2" x14ac:dyDescent="0.25">
      <c r="A14100" t="s">
        <v>15587</v>
      </c>
      <c r="B14100">
        <v>141</v>
      </c>
    </row>
    <row r="14101" spans="1:2" x14ac:dyDescent="0.25">
      <c r="A14101" t="s">
        <v>15588</v>
      </c>
      <c r="B14101">
        <v>89</v>
      </c>
    </row>
    <row r="14102" spans="1:2" x14ac:dyDescent="0.25">
      <c r="A14102" t="s">
        <v>15589</v>
      </c>
      <c r="B14102">
        <v>93</v>
      </c>
    </row>
    <row r="14103" spans="1:2" x14ac:dyDescent="0.25">
      <c r="A14103" t="s">
        <v>15590</v>
      </c>
      <c r="B14103">
        <v>14</v>
      </c>
    </row>
    <row r="14104" spans="1:2" x14ac:dyDescent="0.25">
      <c r="A14104" t="s">
        <v>15591</v>
      </c>
      <c r="B14104">
        <v>196</v>
      </c>
    </row>
    <row r="14105" spans="1:2" x14ac:dyDescent="0.25">
      <c r="A14105" t="s">
        <v>15592</v>
      </c>
      <c r="B14105">
        <v>49694</v>
      </c>
    </row>
    <row r="14106" spans="1:2" x14ac:dyDescent="0.25">
      <c r="A14106" t="s">
        <v>15593</v>
      </c>
      <c r="B14106">
        <v>201</v>
      </c>
    </row>
    <row r="14107" spans="1:2" x14ac:dyDescent="0.25">
      <c r="A14107" t="s">
        <v>15594</v>
      </c>
      <c r="B14107">
        <v>13</v>
      </c>
    </row>
    <row r="14108" spans="1:2" x14ac:dyDescent="0.25">
      <c r="A14108" t="s">
        <v>15595</v>
      </c>
      <c r="B14108">
        <v>119</v>
      </c>
    </row>
    <row r="14109" spans="1:2" x14ac:dyDescent="0.25">
      <c r="A14109" t="s">
        <v>15596</v>
      </c>
      <c r="B14109">
        <v>122</v>
      </c>
    </row>
    <row r="14110" spans="1:2" x14ac:dyDescent="0.25">
      <c r="A14110" t="s">
        <v>15597</v>
      </c>
      <c r="B14110">
        <v>88</v>
      </c>
    </row>
    <row r="14111" spans="1:2" x14ac:dyDescent="0.25">
      <c r="A14111" t="s">
        <v>15598</v>
      </c>
      <c r="B14111">
        <v>52</v>
      </c>
    </row>
    <row r="14112" spans="1:2" x14ac:dyDescent="0.25">
      <c r="A14112" t="s">
        <v>15599</v>
      </c>
      <c r="B14112">
        <v>376</v>
      </c>
    </row>
    <row r="14113" spans="1:2" x14ac:dyDescent="0.25">
      <c r="A14113" t="s">
        <v>15600</v>
      </c>
      <c r="B14113">
        <v>1</v>
      </c>
    </row>
    <row r="14114" spans="1:2" x14ac:dyDescent="0.25">
      <c r="A14114" t="s">
        <v>15601</v>
      </c>
      <c r="B14114">
        <v>2281</v>
      </c>
    </row>
    <row r="14115" spans="1:2" x14ac:dyDescent="0.25">
      <c r="A14115" t="s">
        <v>15602</v>
      </c>
      <c r="B14115">
        <v>1872</v>
      </c>
    </row>
    <row r="14116" spans="1:2" x14ac:dyDescent="0.25">
      <c r="A14116" t="s">
        <v>15603</v>
      </c>
      <c r="B14116">
        <v>32</v>
      </c>
    </row>
    <row r="14117" spans="1:2" x14ac:dyDescent="0.25">
      <c r="A14117" t="s">
        <v>15604</v>
      </c>
      <c r="B14117">
        <v>13</v>
      </c>
    </row>
    <row r="14118" spans="1:2" x14ac:dyDescent="0.25">
      <c r="A14118" t="s">
        <v>15605</v>
      </c>
      <c r="B14118">
        <v>36</v>
      </c>
    </row>
    <row r="14119" spans="1:2" x14ac:dyDescent="0.25">
      <c r="A14119" t="s">
        <v>15606</v>
      </c>
      <c r="B14119">
        <v>274</v>
      </c>
    </row>
    <row r="14120" spans="1:2" x14ac:dyDescent="0.25">
      <c r="A14120" t="s">
        <v>15607</v>
      </c>
      <c r="B14120">
        <v>98</v>
      </c>
    </row>
    <row r="14121" spans="1:2" x14ac:dyDescent="0.25">
      <c r="A14121" t="s">
        <v>15608</v>
      </c>
      <c r="B14121">
        <v>28</v>
      </c>
    </row>
    <row r="14122" spans="1:2" x14ac:dyDescent="0.25">
      <c r="A14122" t="s">
        <v>15609</v>
      </c>
      <c r="B14122">
        <v>64</v>
      </c>
    </row>
    <row r="14123" spans="1:2" x14ac:dyDescent="0.25">
      <c r="A14123" t="s">
        <v>15610</v>
      </c>
      <c r="B14123">
        <v>21</v>
      </c>
    </row>
    <row r="14124" spans="1:2" x14ac:dyDescent="0.25">
      <c r="A14124" t="s">
        <v>15611</v>
      </c>
      <c r="B14124">
        <v>41</v>
      </c>
    </row>
    <row r="14125" spans="1:2" x14ac:dyDescent="0.25">
      <c r="A14125" t="s">
        <v>15612</v>
      </c>
      <c r="B14125">
        <v>17</v>
      </c>
    </row>
    <row r="14126" spans="1:2" x14ac:dyDescent="0.25">
      <c r="A14126" t="s">
        <v>15613</v>
      </c>
      <c r="B14126">
        <v>2442</v>
      </c>
    </row>
    <row r="14127" spans="1:2" x14ac:dyDescent="0.25">
      <c r="A14127" t="s">
        <v>15614</v>
      </c>
      <c r="B14127">
        <v>88</v>
      </c>
    </row>
    <row r="14128" spans="1:2" x14ac:dyDescent="0.25">
      <c r="A14128" t="s">
        <v>15615</v>
      </c>
      <c r="B14128">
        <v>3</v>
      </c>
    </row>
    <row r="14129" spans="1:2" x14ac:dyDescent="0.25">
      <c r="A14129" t="s">
        <v>15616</v>
      </c>
      <c r="B14129">
        <v>162</v>
      </c>
    </row>
    <row r="14130" spans="1:2" x14ac:dyDescent="0.25">
      <c r="A14130" t="s">
        <v>15617</v>
      </c>
      <c r="B14130">
        <v>1</v>
      </c>
    </row>
    <row r="14131" spans="1:2" x14ac:dyDescent="0.25">
      <c r="A14131" t="s">
        <v>15618</v>
      </c>
      <c r="B14131">
        <v>2</v>
      </c>
    </row>
    <row r="14132" spans="1:2" x14ac:dyDescent="0.25">
      <c r="A14132" t="s">
        <v>15619</v>
      </c>
      <c r="B14132">
        <v>3</v>
      </c>
    </row>
    <row r="14133" spans="1:2" x14ac:dyDescent="0.25">
      <c r="A14133" t="s">
        <v>15620</v>
      </c>
      <c r="B14133">
        <v>259</v>
      </c>
    </row>
    <row r="14134" spans="1:2" x14ac:dyDescent="0.25">
      <c r="A14134" t="s">
        <v>15621</v>
      </c>
      <c r="B14134">
        <v>34</v>
      </c>
    </row>
    <row r="14135" spans="1:2" x14ac:dyDescent="0.25">
      <c r="A14135" t="s">
        <v>15622</v>
      </c>
      <c r="B14135">
        <v>25</v>
      </c>
    </row>
    <row r="14136" spans="1:2" x14ac:dyDescent="0.25">
      <c r="A14136" t="s">
        <v>15623</v>
      </c>
      <c r="B14136">
        <v>43</v>
      </c>
    </row>
    <row r="14137" spans="1:2" x14ac:dyDescent="0.25">
      <c r="A14137" t="s">
        <v>15624</v>
      </c>
      <c r="B14137">
        <v>33</v>
      </c>
    </row>
    <row r="14138" spans="1:2" x14ac:dyDescent="0.25">
      <c r="A14138" t="s">
        <v>15625</v>
      </c>
      <c r="B14138">
        <v>8</v>
      </c>
    </row>
    <row r="14139" spans="1:2" x14ac:dyDescent="0.25">
      <c r="A14139" t="s">
        <v>15626</v>
      </c>
      <c r="B14139">
        <v>185</v>
      </c>
    </row>
    <row r="14140" spans="1:2" x14ac:dyDescent="0.25">
      <c r="A14140" t="s">
        <v>15627</v>
      </c>
      <c r="B14140">
        <v>52</v>
      </c>
    </row>
    <row r="14141" spans="1:2" x14ac:dyDescent="0.25">
      <c r="A14141" t="s">
        <v>15628</v>
      </c>
      <c r="B14141">
        <v>111</v>
      </c>
    </row>
    <row r="14142" spans="1:2" x14ac:dyDescent="0.25">
      <c r="A14142" t="s">
        <v>15629</v>
      </c>
      <c r="B14142">
        <v>77</v>
      </c>
    </row>
    <row r="14143" spans="1:2" x14ac:dyDescent="0.25">
      <c r="A14143" t="s">
        <v>15630</v>
      </c>
      <c r="B14143">
        <v>14</v>
      </c>
    </row>
    <row r="14144" spans="1:2" x14ac:dyDescent="0.25">
      <c r="A14144" t="s">
        <v>15631</v>
      </c>
      <c r="B14144">
        <v>2</v>
      </c>
    </row>
    <row r="14145" spans="1:2" x14ac:dyDescent="0.25">
      <c r="A14145" t="s">
        <v>15632</v>
      </c>
      <c r="B14145">
        <v>0</v>
      </c>
    </row>
    <row r="14146" spans="1:2" x14ac:dyDescent="0.25">
      <c r="A14146" t="s">
        <v>15633</v>
      </c>
      <c r="B14146">
        <v>11</v>
      </c>
    </row>
    <row r="14147" spans="1:2" x14ac:dyDescent="0.25">
      <c r="A14147" t="s">
        <v>15634</v>
      </c>
      <c r="B14147">
        <v>8</v>
      </c>
    </row>
    <row r="14148" spans="1:2" x14ac:dyDescent="0.25">
      <c r="A14148" t="s">
        <v>15635</v>
      </c>
      <c r="B14148">
        <v>39</v>
      </c>
    </row>
    <row r="14149" spans="1:2" x14ac:dyDescent="0.25">
      <c r="A14149" t="s">
        <v>15636</v>
      </c>
      <c r="B14149">
        <v>0</v>
      </c>
    </row>
    <row r="14150" spans="1:2" x14ac:dyDescent="0.25">
      <c r="A14150" t="s">
        <v>15637</v>
      </c>
      <c r="B14150">
        <v>0</v>
      </c>
    </row>
    <row r="14151" spans="1:2" x14ac:dyDescent="0.25">
      <c r="A14151" t="s">
        <v>15638</v>
      </c>
      <c r="B14151">
        <v>0</v>
      </c>
    </row>
    <row r="14152" spans="1:2" x14ac:dyDescent="0.25">
      <c r="A14152" t="s">
        <v>15639</v>
      </c>
      <c r="B14152">
        <v>18</v>
      </c>
    </row>
    <row r="14153" spans="1:2" x14ac:dyDescent="0.25">
      <c r="A14153" t="s">
        <v>15640</v>
      </c>
      <c r="B14153">
        <v>0</v>
      </c>
    </row>
    <row r="14154" spans="1:2" x14ac:dyDescent="0.25">
      <c r="A14154" t="s">
        <v>15641</v>
      </c>
      <c r="B14154">
        <v>0</v>
      </c>
    </row>
    <row r="14155" spans="1:2" x14ac:dyDescent="0.25">
      <c r="A14155" t="s">
        <v>15642</v>
      </c>
      <c r="B14155">
        <v>0</v>
      </c>
    </row>
    <row r="14156" spans="1:2" x14ac:dyDescent="0.25">
      <c r="A14156" t="s">
        <v>15643</v>
      </c>
      <c r="B14156">
        <v>0</v>
      </c>
    </row>
    <row r="14157" spans="1:2" x14ac:dyDescent="0.25">
      <c r="A14157" t="s">
        <v>15644</v>
      </c>
      <c r="B14157">
        <v>0</v>
      </c>
    </row>
    <row r="14158" spans="1:2" x14ac:dyDescent="0.25">
      <c r="A14158" t="s">
        <v>15645</v>
      </c>
      <c r="B14158">
        <v>0</v>
      </c>
    </row>
    <row r="14159" spans="1:2" x14ac:dyDescent="0.25">
      <c r="A14159" t="s">
        <v>15646</v>
      </c>
      <c r="B14159">
        <v>18</v>
      </c>
    </row>
    <row r="14160" spans="1:2" x14ac:dyDescent="0.25">
      <c r="A14160" t="s">
        <v>15647</v>
      </c>
      <c r="B14160">
        <v>1</v>
      </c>
    </row>
    <row r="14161" spans="1:2" x14ac:dyDescent="0.25">
      <c r="A14161" t="s">
        <v>15648</v>
      </c>
      <c r="B14161">
        <v>111</v>
      </c>
    </row>
    <row r="14162" spans="1:2" x14ac:dyDescent="0.25">
      <c r="A14162" t="s">
        <v>15649</v>
      </c>
      <c r="B14162">
        <v>77</v>
      </c>
    </row>
    <row r="14163" spans="1:2" x14ac:dyDescent="0.25">
      <c r="A14163" t="s">
        <v>15650</v>
      </c>
      <c r="B14163">
        <v>77</v>
      </c>
    </row>
    <row r="14164" spans="1:2" x14ac:dyDescent="0.25">
      <c r="A14164" t="s">
        <v>15651</v>
      </c>
      <c r="B14164">
        <v>0</v>
      </c>
    </row>
    <row r="14165" spans="1:2" x14ac:dyDescent="0.25">
      <c r="A14165" t="s">
        <v>15652</v>
      </c>
      <c r="B14165">
        <v>0</v>
      </c>
    </row>
    <row r="14166" spans="1:2" x14ac:dyDescent="0.25">
      <c r="A14166" t="s">
        <v>15653</v>
      </c>
      <c r="B14166">
        <v>77</v>
      </c>
    </row>
    <row r="14167" spans="1:2" x14ac:dyDescent="0.25">
      <c r="A14167" t="s">
        <v>15654</v>
      </c>
      <c r="B14167">
        <v>77</v>
      </c>
    </row>
    <row r="14168" spans="1:2" x14ac:dyDescent="0.25">
      <c r="A14168" t="s">
        <v>15655</v>
      </c>
      <c r="B14168">
        <v>0</v>
      </c>
    </row>
    <row r="14169" spans="1:2" x14ac:dyDescent="0.25">
      <c r="A14169" t="s">
        <v>15656</v>
      </c>
      <c r="B14169">
        <v>77</v>
      </c>
    </row>
    <row r="14170" spans="1:2" x14ac:dyDescent="0.25">
      <c r="A14170" t="s">
        <v>15657</v>
      </c>
      <c r="B14170">
        <v>72</v>
      </c>
    </row>
    <row r="14171" spans="1:2" x14ac:dyDescent="0.25">
      <c r="A14171" t="s">
        <v>15658</v>
      </c>
      <c r="B14171">
        <v>7</v>
      </c>
    </row>
    <row r="14172" spans="1:2" x14ac:dyDescent="0.25">
      <c r="A14172" t="s">
        <v>15659</v>
      </c>
      <c r="B14172">
        <v>95</v>
      </c>
    </row>
    <row r="14173" spans="1:2" x14ac:dyDescent="0.25">
      <c r="A14173" t="s">
        <v>15660</v>
      </c>
      <c r="B14173">
        <v>71</v>
      </c>
    </row>
    <row r="14174" spans="1:2" x14ac:dyDescent="0.25">
      <c r="A14174" t="s">
        <v>15661</v>
      </c>
      <c r="B14174">
        <v>95</v>
      </c>
    </row>
    <row r="14175" spans="1:2" x14ac:dyDescent="0.25">
      <c r="A14175" t="s">
        <v>15662</v>
      </c>
      <c r="B14175">
        <v>28755</v>
      </c>
    </row>
    <row r="14176" spans="1:2" x14ac:dyDescent="0.25">
      <c r="A14176" t="s">
        <v>15663</v>
      </c>
      <c r="B14176">
        <v>9150</v>
      </c>
    </row>
    <row r="14177" spans="1:2" x14ac:dyDescent="0.25">
      <c r="A14177" t="s">
        <v>15664</v>
      </c>
      <c r="B14177">
        <v>16045</v>
      </c>
    </row>
    <row r="14178" spans="1:2" x14ac:dyDescent="0.25">
      <c r="A14178" t="s">
        <v>15665</v>
      </c>
      <c r="B14178">
        <v>873</v>
      </c>
    </row>
    <row r="14179" spans="1:2" x14ac:dyDescent="0.25">
      <c r="A14179" t="s">
        <v>15666</v>
      </c>
      <c r="B14179">
        <v>1586</v>
      </c>
    </row>
    <row r="14180" spans="1:2" x14ac:dyDescent="0.25">
      <c r="A14180" t="s">
        <v>15667</v>
      </c>
      <c r="B14180">
        <v>191</v>
      </c>
    </row>
    <row r="14181" spans="1:2" x14ac:dyDescent="0.25">
      <c r="A14181" t="s">
        <v>15668</v>
      </c>
      <c r="B14181">
        <v>0</v>
      </c>
    </row>
    <row r="14182" spans="1:2" x14ac:dyDescent="0.25">
      <c r="A14182" t="s">
        <v>15669</v>
      </c>
      <c r="B14182">
        <v>4371</v>
      </c>
    </row>
    <row r="14183" spans="1:2" x14ac:dyDescent="0.25">
      <c r="A14183" t="s">
        <v>15670</v>
      </c>
      <c r="B14183">
        <v>4450</v>
      </c>
    </row>
    <row r="14184" spans="1:2" x14ac:dyDescent="0.25">
      <c r="A14184" t="s">
        <v>15671</v>
      </c>
      <c r="B14184">
        <v>208</v>
      </c>
    </row>
    <row r="14185" spans="1:2" x14ac:dyDescent="0.25">
      <c r="A14185" t="s">
        <v>15672</v>
      </c>
      <c r="B14185">
        <v>10898</v>
      </c>
    </row>
    <row r="14186" spans="1:2" x14ac:dyDescent="0.25">
      <c r="A14186" t="s">
        <v>15673</v>
      </c>
      <c r="B14186">
        <v>821</v>
      </c>
    </row>
    <row r="14187" spans="1:2" x14ac:dyDescent="0.25">
      <c r="A14187" t="s">
        <v>15674</v>
      </c>
      <c r="B14187">
        <v>1167</v>
      </c>
    </row>
    <row r="14188" spans="1:2" x14ac:dyDescent="0.25">
      <c r="A14188" t="s">
        <v>15675</v>
      </c>
      <c r="B14188">
        <v>556</v>
      </c>
    </row>
    <row r="14189" spans="1:2" x14ac:dyDescent="0.25">
      <c r="A14189" t="s">
        <v>15676</v>
      </c>
      <c r="B14189">
        <v>0</v>
      </c>
    </row>
    <row r="14190" spans="1:2" x14ac:dyDescent="0.25">
      <c r="A14190" t="s">
        <v>15677</v>
      </c>
      <c r="B14190">
        <v>168</v>
      </c>
    </row>
    <row r="14191" spans="1:2" x14ac:dyDescent="0.25">
      <c r="A14191" t="s">
        <v>15678</v>
      </c>
      <c r="B14191">
        <v>0</v>
      </c>
    </row>
    <row r="14192" spans="1:2" x14ac:dyDescent="0.25">
      <c r="A14192" t="s">
        <v>15679</v>
      </c>
      <c r="B14192">
        <v>0</v>
      </c>
    </row>
    <row r="14193" spans="1:2" x14ac:dyDescent="0.25">
      <c r="A14193" t="s">
        <v>15680</v>
      </c>
      <c r="B14193">
        <v>0</v>
      </c>
    </row>
    <row r="14194" spans="1:2" x14ac:dyDescent="0.25">
      <c r="A14194" t="s">
        <v>15681</v>
      </c>
      <c r="B14194">
        <v>541</v>
      </c>
    </row>
    <row r="14195" spans="1:2" x14ac:dyDescent="0.25">
      <c r="A14195" t="s">
        <v>15682</v>
      </c>
      <c r="B14195">
        <v>2925</v>
      </c>
    </row>
    <row r="14196" spans="1:2" x14ac:dyDescent="0.25">
      <c r="A14196" t="s">
        <v>15683</v>
      </c>
      <c r="B14196">
        <v>28755</v>
      </c>
    </row>
    <row r="14197" spans="1:2" x14ac:dyDescent="0.25">
      <c r="A14197" t="s">
        <v>15684</v>
      </c>
      <c r="B14197">
        <v>429</v>
      </c>
    </row>
    <row r="14198" spans="1:2" x14ac:dyDescent="0.25">
      <c r="A14198" t="s">
        <v>15685</v>
      </c>
      <c r="B14198">
        <v>425</v>
      </c>
    </row>
    <row r="14199" spans="1:2" x14ac:dyDescent="0.25">
      <c r="A14199" t="s">
        <v>15686</v>
      </c>
      <c r="B14199">
        <v>2353</v>
      </c>
    </row>
    <row r="14200" spans="1:2" x14ac:dyDescent="0.25">
      <c r="A14200" t="s">
        <v>15687</v>
      </c>
      <c r="B14200">
        <v>574</v>
      </c>
    </row>
    <row r="14201" spans="1:2" x14ac:dyDescent="0.25">
      <c r="A14201" t="s">
        <v>15688</v>
      </c>
      <c r="B14201">
        <v>1138</v>
      </c>
    </row>
    <row r="14202" spans="1:2" x14ac:dyDescent="0.25">
      <c r="A14202" t="s">
        <v>15689</v>
      </c>
      <c r="B14202">
        <v>641</v>
      </c>
    </row>
    <row r="14203" spans="1:2" x14ac:dyDescent="0.25">
      <c r="A14203" t="s">
        <v>15690</v>
      </c>
      <c r="B14203">
        <v>2353</v>
      </c>
    </row>
    <row r="14204" spans="1:2" x14ac:dyDescent="0.25">
      <c r="A14204" t="s">
        <v>15691</v>
      </c>
      <c r="B14204">
        <v>1102</v>
      </c>
    </row>
    <row r="14205" spans="1:2" x14ac:dyDescent="0.25">
      <c r="A14205" t="s">
        <v>15692</v>
      </c>
      <c r="B14205">
        <v>774</v>
      </c>
    </row>
    <row r="14206" spans="1:2" x14ac:dyDescent="0.25">
      <c r="A14206" t="s">
        <v>15693</v>
      </c>
      <c r="B14206">
        <v>648</v>
      </c>
    </row>
    <row r="14207" spans="1:2" x14ac:dyDescent="0.25">
      <c r="A14207" t="s">
        <v>15694</v>
      </c>
      <c r="B14207">
        <v>35</v>
      </c>
    </row>
    <row r="14208" spans="1:2" x14ac:dyDescent="0.25">
      <c r="A14208" t="s">
        <v>15695</v>
      </c>
      <c r="B14208">
        <v>1824</v>
      </c>
    </row>
    <row r="14209" spans="1:2" x14ac:dyDescent="0.25">
      <c r="A14209" t="s">
        <v>15696</v>
      </c>
      <c r="B14209">
        <v>0</v>
      </c>
    </row>
    <row r="14210" spans="1:2" x14ac:dyDescent="0.25">
      <c r="A14210" t="s">
        <v>15697</v>
      </c>
      <c r="B14210">
        <v>73</v>
      </c>
    </row>
    <row r="14211" spans="1:2" x14ac:dyDescent="0.25">
      <c r="A14211" t="s">
        <v>15698</v>
      </c>
      <c r="B14211">
        <v>21</v>
      </c>
    </row>
    <row r="14212" spans="1:2" x14ac:dyDescent="0.25">
      <c r="A14212" t="s">
        <v>15699</v>
      </c>
      <c r="B14212">
        <v>1461</v>
      </c>
    </row>
    <row r="14213" spans="1:2" x14ac:dyDescent="0.25">
      <c r="A14213" t="s">
        <v>15700</v>
      </c>
      <c r="B14213">
        <v>0</v>
      </c>
    </row>
    <row r="14214" spans="1:2" x14ac:dyDescent="0.25">
      <c r="A14214" t="s">
        <v>15701</v>
      </c>
      <c r="B14214">
        <v>0</v>
      </c>
    </row>
    <row r="14215" spans="1:2" x14ac:dyDescent="0.25">
      <c r="A14215" t="s">
        <v>15702</v>
      </c>
      <c r="B14215">
        <v>0</v>
      </c>
    </row>
    <row r="14216" spans="1:2" x14ac:dyDescent="0.25">
      <c r="A14216" t="s">
        <v>15703</v>
      </c>
      <c r="B14216">
        <v>0</v>
      </c>
    </row>
    <row r="14217" spans="1:2" x14ac:dyDescent="0.25">
      <c r="A14217" t="s">
        <v>15704</v>
      </c>
      <c r="B14217">
        <v>0</v>
      </c>
    </row>
    <row r="14218" spans="1:2" x14ac:dyDescent="0.25">
      <c r="A14218" t="s">
        <v>15705</v>
      </c>
      <c r="B14218">
        <v>2870</v>
      </c>
    </row>
    <row r="14219" spans="1:2" x14ac:dyDescent="0.25">
      <c r="A14219" t="s">
        <v>15706</v>
      </c>
      <c r="B14219">
        <v>159</v>
      </c>
    </row>
    <row r="14220" spans="1:2" x14ac:dyDescent="0.25">
      <c r="A14220" t="s">
        <v>15707</v>
      </c>
      <c r="B14220">
        <v>0</v>
      </c>
    </row>
    <row r="14221" spans="1:2" x14ac:dyDescent="0.25">
      <c r="A14221" t="s">
        <v>15708</v>
      </c>
      <c r="B14221">
        <v>5600</v>
      </c>
    </row>
    <row r="14222" spans="1:2" x14ac:dyDescent="0.25">
      <c r="A14222" t="s">
        <v>15709</v>
      </c>
      <c r="B14222">
        <v>1020</v>
      </c>
    </row>
    <row r="14223" spans="1:2" x14ac:dyDescent="0.25">
      <c r="A14223" t="s">
        <v>15710</v>
      </c>
      <c r="B14223">
        <v>2676</v>
      </c>
    </row>
    <row r="14224" spans="1:2" x14ac:dyDescent="0.25">
      <c r="A14224" t="s">
        <v>15711</v>
      </c>
      <c r="B14224">
        <v>764</v>
      </c>
    </row>
    <row r="14225" spans="1:2" x14ac:dyDescent="0.25">
      <c r="A14225" t="s">
        <v>15712</v>
      </c>
      <c r="B14225">
        <v>30</v>
      </c>
    </row>
    <row r="14226" spans="1:2" x14ac:dyDescent="0.25">
      <c r="A14226" t="s">
        <v>15713</v>
      </c>
      <c r="B14226">
        <v>1178</v>
      </c>
    </row>
    <row r="14227" spans="1:2" x14ac:dyDescent="0.25">
      <c r="A14227" t="s">
        <v>15714</v>
      </c>
      <c r="B14227">
        <v>2890</v>
      </c>
    </row>
    <row r="14228" spans="1:2" x14ac:dyDescent="0.25">
      <c r="A14228" t="s">
        <v>15715</v>
      </c>
      <c r="B14228">
        <v>1236</v>
      </c>
    </row>
    <row r="14229" spans="1:2" x14ac:dyDescent="0.25">
      <c r="A14229" t="s">
        <v>15716</v>
      </c>
      <c r="B14229">
        <v>296</v>
      </c>
    </row>
    <row r="14230" spans="1:2" x14ac:dyDescent="0.25">
      <c r="A14230" t="s">
        <v>15717</v>
      </c>
      <c r="B14230">
        <v>-999</v>
      </c>
    </row>
    <row r="14231" spans="1:2" x14ac:dyDescent="0.25">
      <c r="A14231" t="s">
        <v>15718</v>
      </c>
      <c r="B14231">
        <v>-999</v>
      </c>
    </row>
    <row r="14232" spans="1:2" x14ac:dyDescent="0.25">
      <c r="A14232" t="s">
        <v>15719</v>
      </c>
      <c r="B14232">
        <v>4490</v>
      </c>
    </row>
    <row r="14233" spans="1:2" x14ac:dyDescent="0.25">
      <c r="A14233" t="s">
        <v>15720</v>
      </c>
      <c r="B14233">
        <v>1178</v>
      </c>
    </row>
    <row r="14234" spans="1:2" x14ac:dyDescent="0.25">
      <c r="A14234" t="s">
        <v>15721</v>
      </c>
      <c r="B14234">
        <v>2854</v>
      </c>
    </row>
    <row r="14235" spans="1:2" x14ac:dyDescent="0.25">
      <c r="A14235" t="s">
        <v>15722</v>
      </c>
      <c r="B14235">
        <v>988</v>
      </c>
    </row>
    <row r="14236" spans="1:2" x14ac:dyDescent="0.25">
      <c r="A14236" t="s">
        <v>15723</v>
      </c>
      <c r="B14236">
        <v>30</v>
      </c>
    </row>
    <row r="14237" spans="1:2" x14ac:dyDescent="0.25">
      <c r="A14237" t="s">
        <v>15724</v>
      </c>
      <c r="B14237">
        <v>-999</v>
      </c>
    </row>
    <row r="14238" spans="1:2" x14ac:dyDescent="0.25">
      <c r="A14238" t="s">
        <v>15725</v>
      </c>
      <c r="B14238">
        <v>5050</v>
      </c>
    </row>
    <row r="14239" spans="1:2" x14ac:dyDescent="0.25">
      <c r="A14239" t="s">
        <v>15726</v>
      </c>
      <c r="B14239">
        <v>-999</v>
      </c>
    </row>
    <row r="14240" spans="1:2" x14ac:dyDescent="0.25">
      <c r="A14240" t="s">
        <v>15727</v>
      </c>
      <c r="B14240">
        <v>4743</v>
      </c>
    </row>
    <row r="14241" spans="1:2" x14ac:dyDescent="0.25">
      <c r="A14241" t="s">
        <v>15728</v>
      </c>
      <c r="B14241">
        <v>3515</v>
      </c>
    </row>
    <row r="14242" spans="1:2" x14ac:dyDescent="0.25">
      <c r="A14242" t="s">
        <v>15729</v>
      </c>
      <c r="B14242">
        <v>577</v>
      </c>
    </row>
    <row r="14243" spans="1:2" x14ac:dyDescent="0.25">
      <c r="A14243" t="s">
        <v>15730</v>
      </c>
      <c r="B14243">
        <v>20</v>
      </c>
    </row>
    <row r="14244" spans="1:2" x14ac:dyDescent="0.25">
      <c r="A14244" t="s">
        <v>15731</v>
      </c>
      <c r="B14244">
        <v>22</v>
      </c>
    </row>
    <row r="14245" spans="1:2" x14ac:dyDescent="0.25">
      <c r="A14245" t="s">
        <v>15732</v>
      </c>
      <c r="B14245">
        <v>29</v>
      </c>
    </row>
    <row r="14246" spans="1:2" x14ac:dyDescent="0.25">
      <c r="A14246" t="s">
        <v>15733</v>
      </c>
      <c r="B14246">
        <v>35</v>
      </c>
    </row>
    <row r="14247" spans="1:2" x14ac:dyDescent="0.25">
      <c r="A14247" t="s">
        <v>15734</v>
      </c>
      <c r="B14247">
        <v>6</v>
      </c>
    </row>
    <row r="14248" spans="1:2" x14ac:dyDescent="0.25">
      <c r="A14248" t="s">
        <v>15735</v>
      </c>
      <c r="B14248">
        <v>112</v>
      </c>
    </row>
    <row r="14249" spans="1:2" x14ac:dyDescent="0.25">
      <c r="A14249" t="s">
        <v>15736</v>
      </c>
      <c r="B14249">
        <v>15</v>
      </c>
    </row>
    <row r="14250" spans="1:2" x14ac:dyDescent="0.25">
      <c r="A14250" t="s">
        <v>15737</v>
      </c>
      <c r="B14250">
        <v>35</v>
      </c>
    </row>
    <row r="14251" spans="1:2" x14ac:dyDescent="0.25">
      <c r="A14251" t="s">
        <v>15738</v>
      </c>
      <c r="B14251">
        <v>40</v>
      </c>
    </row>
    <row r="14252" spans="1:2" x14ac:dyDescent="0.25">
      <c r="A14252" t="s">
        <v>15739</v>
      </c>
      <c r="B14252">
        <v>53</v>
      </c>
    </row>
    <row r="14253" spans="1:2" x14ac:dyDescent="0.25">
      <c r="A14253" t="s">
        <v>15740</v>
      </c>
      <c r="B14253">
        <v>7</v>
      </c>
    </row>
    <row r="14254" spans="1:2" x14ac:dyDescent="0.25">
      <c r="A14254" t="s">
        <v>15741</v>
      </c>
      <c r="B14254">
        <v>150</v>
      </c>
    </row>
    <row r="14255" spans="1:2" x14ac:dyDescent="0.25">
      <c r="A14255" t="s">
        <v>15742</v>
      </c>
      <c r="B14255">
        <v>4</v>
      </c>
    </row>
    <row r="14256" spans="1:2" x14ac:dyDescent="0.25">
      <c r="A14256" t="s">
        <v>15743</v>
      </c>
      <c r="B14256">
        <v>3</v>
      </c>
    </row>
    <row r="14257" spans="1:2" x14ac:dyDescent="0.25">
      <c r="A14257" t="s">
        <v>15744</v>
      </c>
      <c r="B14257">
        <v>6</v>
      </c>
    </row>
    <row r="14258" spans="1:2" x14ac:dyDescent="0.25">
      <c r="A14258" t="s">
        <v>15745</v>
      </c>
      <c r="B14258">
        <v>11</v>
      </c>
    </row>
    <row r="14259" spans="1:2" x14ac:dyDescent="0.25">
      <c r="A14259" t="s">
        <v>15746</v>
      </c>
      <c r="B14259">
        <v>1</v>
      </c>
    </row>
    <row r="14260" spans="1:2" x14ac:dyDescent="0.25">
      <c r="A14260" t="s">
        <v>15747</v>
      </c>
      <c r="B14260">
        <v>25</v>
      </c>
    </row>
    <row r="14261" spans="1:2" x14ac:dyDescent="0.25">
      <c r="A14261" t="s">
        <v>15748</v>
      </c>
      <c r="B14261">
        <v>14</v>
      </c>
    </row>
    <row r="14262" spans="1:2" x14ac:dyDescent="0.25">
      <c r="A14262" t="s">
        <v>15749</v>
      </c>
      <c r="B14262">
        <v>28</v>
      </c>
    </row>
    <row r="14263" spans="1:2" x14ac:dyDescent="0.25">
      <c r="A14263" t="s">
        <v>15750</v>
      </c>
      <c r="B14263">
        <v>39</v>
      </c>
    </row>
    <row r="14264" spans="1:2" x14ac:dyDescent="0.25">
      <c r="A14264" t="s">
        <v>15751</v>
      </c>
      <c r="B14264">
        <v>41</v>
      </c>
    </row>
    <row r="14265" spans="1:2" x14ac:dyDescent="0.25">
      <c r="A14265" t="s">
        <v>15752</v>
      </c>
      <c r="B14265">
        <v>5</v>
      </c>
    </row>
    <row r="14266" spans="1:2" x14ac:dyDescent="0.25">
      <c r="A14266" t="s">
        <v>15753</v>
      </c>
      <c r="B14266">
        <v>127</v>
      </c>
    </row>
    <row r="14267" spans="1:2" x14ac:dyDescent="0.25">
      <c r="A14267" t="s">
        <v>15754</v>
      </c>
      <c r="B14267">
        <v>0</v>
      </c>
    </row>
    <row r="14268" spans="1:2" x14ac:dyDescent="0.25">
      <c r="A14268" t="s">
        <v>15755</v>
      </c>
      <c r="B14268">
        <v>0</v>
      </c>
    </row>
    <row r="14269" spans="1:2" x14ac:dyDescent="0.25">
      <c r="A14269" t="s">
        <v>15756</v>
      </c>
      <c r="B14269">
        <v>0</v>
      </c>
    </row>
    <row r="14270" spans="1:2" x14ac:dyDescent="0.25">
      <c r="A14270" t="s">
        <v>15757</v>
      </c>
      <c r="B14270">
        <v>0</v>
      </c>
    </row>
    <row r="14271" spans="1:2" x14ac:dyDescent="0.25">
      <c r="A14271" t="s">
        <v>15758</v>
      </c>
      <c r="B14271">
        <v>0</v>
      </c>
    </row>
    <row r="14272" spans="1:2" x14ac:dyDescent="0.25">
      <c r="A14272" t="s">
        <v>15759</v>
      </c>
      <c r="B14272">
        <v>0</v>
      </c>
    </row>
    <row r="14273" spans="1:2" x14ac:dyDescent="0.25">
      <c r="A14273" t="s">
        <v>15760</v>
      </c>
      <c r="B14273">
        <v>19</v>
      </c>
    </row>
    <row r="14274" spans="1:2" x14ac:dyDescent="0.25">
      <c r="A14274" t="s">
        <v>15761</v>
      </c>
      <c r="B14274">
        <v>9</v>
      </c>
    </row>
    <row r="14275" spans="1:2" x14ac:dyDescent="0.25">
      <c r="A14275" t="s">
        <v>15762</v>
      </c>
      <c r="B14275">
        <v>17</v>
      </c>
    </row>
    <row r="14276" spans="1:2" x14ac:dyDescent="0.25">
      <c r="A14276" t="s">
        <v>15763</v>
      </c>
      <c r="B14276">
        <v>30</v>
      </c>
    </row>
    <row r="14277" spans="1:2" x14ac:dyDescent="0.25">
      <c r="A14277" t="s">
        <v>15764</v>
      </c>
      <c r="B14277">
        <v>5</v>
      </c>
    </row>
    <row r="14278" spans="1:2" x14ac:dyDescent="0.25">
      <c r="A14278" t="s">
        <v>15765</v>
      </c>
      <c r="B14278">
        <v>80</v>
      </c>
    </row>
    <row r="14279" spans="1:2" x14ac:dyDescent="0.25">
      <c r="A14279" t="s">
        <v>15766</v>
      </c>
      <c r="B14279">
        <v>1</v>
      </c>
    </row>
    <row r="14280" spans="1:2" x14ac:dyDescent="0.25">
      <c r="A14280" t="s">
        <v>15767</v>
      </c>
      <c r="B14280">
        <v>0</v>
      </c>
    </row>
    <row r="14281" spans="1:2" x14ac:dyDescent="0.25">
      <c r="A14281" t="s">
        <v>15768</v>
      </c>
      <c r="B14281">
        <v>0</v>
      </c>
    </row>
    <row r="14282" spans="1:2" x14ac:dyDescent="0.25">
      <c r="A14282" t="s">
        <v>15769</v>
      </c>
      <c r="B14282">
        <v>5</v>
      </c>
    </row>
    <row r="14283" spans="1:2" x14ac:dyDescent="0.25">
      <c r="A14283" t="s">
        <v>15770</v>
      </c>
      <c r="B14283">
        <v>0</v>
      </c>
    </row>
    <row r="14284" spans="1:2" x14ac:dyDescent="0.25">
      <c r="A14284" t="s">
        <v>15771</v>
      </c>
      <c r="B14284">
        <v>6</v>
      </c>
    </row>
    <row r="14285" spans="1:2" x14ac:dyDescent="0.25">
      <c r="A14285" t="s">
        <v>15772</v>
      </c>
      <c r="B14285">
        <v>2</v>
      </c>
    </row>
    <row r="14286" spans="1:2" x14ac:dyDescent="0.25">
      <c r="A14286" t="s">
        <v>15773</v>
      </c>
      <c r="B14286">
        <v>2</v>
      </c>
    </row>
    <row r="14287" spans="1:2" x14ac:dyDescent="0.25">
      <c r="A14287" t="s">
        <v>15774</v>
      </c>
      <c r="B14287">
        <v>1</v>
      </c>
    </row>
    <row r="14288" spans="1:2" x14ac:dyDescent="0.25">
      <c r="A14288" t="s">
        <v>15775</v>
      </c>
      <c r="B14288">
        <v>6</v>
      </c>
    </row>
    <row r="14289" spans="1:2" x14ac:dyDescent="0.25">
      <c r="A14289" t="s">
        <v>15776</v>
      </c>
      <c r="B14289">
        <v>2</v>
      </c>
    </row>
    <row r="14290" spans="1:2" x14ac:dyDescent="0.25">
      <c r="A14290" t="s">
        <v>15777</v>
      </c>
      <c r="B14290">
        <v>13</v>
      </c>
    </row>
    <row r="14291" spans="1:2" x14ac:dyDescent="0.25">
      <c r="A14291" t="s">
        <v>15778</v>
      </c>
      <c r="B14291">
        <v>7</v>
      </c>
    </row>
    <row r="14292" spans="1:2" x14ac:dyDescent="0.25">
      <c r="A14292" t="s">
        <v>15779</v>
      </c>
      <c r="B14292">
        <v>3</v>
      </c>
    </row>
    <row r="14293" spans="1:2" x14ac:dyDescent="0.25">
      <c r="A14293" t="s">
        <v>15780</v>
      </c>
      <c r="B14293">
        <v>2</v>
      </c>
    </row>
    <row r="14294" spans="1:2" x14ac:dyDescent="0.25">
      <c r="A14294" t="s">
        <v>15781</v>
      </c>
      <c r="B14294">
        <v>7</v>
      </c>
    </row>
    <row r="14295" spans="1:2" x14ac:dyDescent="0.25">
      <c r="A14295" t="s">
        <v>15782</v>
      </c>
      <c r="B14295">
        <v>0</v>
      </c>
    </row>
    <row r="14296" spans="1:2" x14ac:dyDescent="0.25">
      <c r="A14296" t="s">
        <v>15783</v>
      </c>
      <c r="B14296">
        <v>19</v>
      </c>
    </row>
    <row r="14297" spans="1:2" x14ac:dyDescent="0.25">
      <c r="A14297" t="s">
        <v>15784</v>
      </c>
      <c r="B14297">
        <v>82</v>
      </c>
    </row>
    <row r="14298" spans="1:2" x14ac:dyDescent="0.25">
      <c r="A14298" t="s">
        <v>15785</v>
      </c>
      <c r="B14298">
        <v>102</v>
      </c>
    </row>
    <row r="14299" spans="1:2" x14ac:dyDescent="0.25">
      <c r="A14299" t="s">
        <v>15786</v>
      </c>
      <c r="B14299">
        <v>134</v>
      </c>
    </row>
    <row r="14300" spans="1:2" x14ac:dyDescent="0.25">
      <c r="A14300" t="s">
        <v>15787</v>
      </c>
      <c r="B14300">
        <v>188</v>
      </c>
    </row>
    <row r="14301" spans="1:2" x14ac:dyDescent="0.25">
      <c r="A14301" t="s">
        <v>15788</v>
      </c>
      <c r="B14301">
        <v>26</v>
      </c>
    </row>
    <row r="14302" spans="1:2" x14ac:dyDescent="0.25">
      <c r="A14302" t="s">
        <v>15789</v>
      </c>
      <c r="B14302">
        <v>532</v>
      </c>
    </row>
    <row r="14303" spans="1:2" x14ac:dyDescent="0.25">
      <c r="A14303" t="s">
        <v>15790</v>
      </c>
      <c r="B14303">
        <v>19</v>
      </c>
    </row>
    <row r="14304" spans="1:2" x14ac:dyDescent="0.25">
      <c r="A14304" t="s">
        <v>15791</v>
      </c>
      <c r="B14304">
        <v>26</v>
      </c>
    </row>
    <row r="14305" spans="1:2" x14ac:dyDescent="0.25">
      <c r="A14305" t="s">
        <v>15792</v>
      </c>
      <c r="B14305">
        <v>51</v>
      </c>
    </row>
    <row r="14306" spans="1:2" x14ac:dyDescent="0.25">
      <c r="A14306" t="s">
        <v>15793</v>
      </c>
      <c r="B14306">
        <v>528</v>
      </c>
    </row>
    <row r="14307" spans="1:2" x14ac:dyDescent="0.25">
      <c r="A14307" t="s">
        <v>15794</v>
      </c>
      <c r="B14307">
        <v>325</v>
      </c>
    </row>
    <row r="14308" spans="1:2" x14ac:dyDescent="0.25">
      <c r="A14308" t="s">
        <v>15795</v>
      </c>
      <c r="B14308">
        <v>532</v>
      </c>
    </row>
    <row r="14309" spans="1:2" x14ac:dyDescent="0.25">
      <c r="A14309" t="s">
        <v>15796</v>
      </c>
      <c r="B14309">
        <v>206</v>
      </c>
    </row>
    <row r="14310" spans="1:2" x14ac:dyDescent="0.25">
      <c r="A14310" t="s">
        <v>15797</v>
      </c>
      <c r="B14310">
        <v>8824</v>
      </c>
    </row>
    <row r="14311" spans="1:2" x14ac:dyDescent="0.25">
      <c r="A14311" t="s">
        <v>15798</v>
      </c>
      <c r="B14311">
        <v>5646</v>
      </c>
    </row>
    <row r="14312" spans="1:2" x14ac:dyDescent="0.25">
      <c r="A14312" t="s">
        <v>15799</v>
      </c>
      <c r="B14312">
        <v>42</v>
      </c>
    </row>
    <row r="14313" spans="1:2" x14ac:dyDescent="0.25">
      <c r="A14313" t="s">
        <v>15800</v>
      </c>
      <c r="B14313">
        <v>16</v>
      </c>
    </row>
    <row r="14314" spans="1:2" x14ac:dyDescent="0.25">
      <c r="A14314" t="s">
        <v>15801</v>
      </c>
      <c r="B14314">
        <v>971</v>
      </c>
    </row>
    <row r="14315" spans="1:2" x14ac:dyDescent="0.25">
      <c r="A14315" t="s">
        <v>15802</v>
      </c>
      <c r="B14315">
        <v>8824</v>
      </c>
    </row>
    <row r="14316" spans="1:2" x14ac:dyDescent="0.25">
      <c r="A14316" t="s">
        <v>15803</v>
      </c>
      <c r="B14316">
        <v>108</v>
      </c>
    </row>
    <row r="14317" spans="1:2" x14ac:dyDescent="0.25">
      <c r="A14317" t="s">
        <v>15804</v>
      </c>
      <c r="B14317">
        <v>44</v>
      </c>
    </row>
    <row r="14318" spans="1:2" x14ac:dyDescent="0.25">
      <c r="A14318" t="s">
        <v>15805</v>
      </c>
      <c r="B14318">
        <v>58</v>
      </c>
    </row>
    <row r="14319" spans="1:2" x14ac:dyDescent="0.25">
      <c r="A14319" t="s">
        <v>15806</v>
      </c>
      <c r="B14319">
        <v>6</v>
      </c>
    </row>
    <row r="14320" spans="1:2" x14ac:dyDescent="0.25">
      <c r="A14320" t="s">
        <v>15807</v>
      </c>
      <c r="B14320">
        <v>108</v>
      </c>
    </row>
    <row r="14321" spans="1:2" x14ac:dyDescent="0.25">
      <c r="A14321" t="s">
        <v>15808</v>
      </c>
      <c r="B14321">
        <v>139466</v>
      </c>
    </row>
    <row r="14322" spans="1:2" x14ac:dyDescent="0.25">
      <c r="A14322" t="s">
        <v>15809</v>
      </c>
      <c r="B14322">
        <v>647</v>
      </c>
    </row>
    <row r="14323" spans="1:2" x14ac:dyDescent="0.25">
      <c r="A14323" t="s">
        <v>15810</v>
      </c>
      <c r="B14323">
        <v>52</v>
      </c>
    </row>
    <row r="14324" spans="1:2" x14ac:dyDescent="0.25">
      <c r="A14324" t="s">
        <v>15811</v>
      </c>
      <c r="B14324">
        <v>259</v>
      </c>
    </row>
    <row r="14325" spans="1:2" x14ac:dyDescent="0.25">
      <c r="A14325" t="s">
        <v>15812</v>
      </c>
      <c r="B14325">
        <v>265</v>
      </c>
    </row>
    <row r="14326" spans="1:2" x14ac:dyDescent="0.25">
      <c r="A14326" t="s">
        <v>15813</v>
      </c>
      <c r="B14326">
        <v>181</v>
      </c>
    </row>
    <row r="14327" spans="1:2" x14ac:dyDescent="0.25">
      <c r="A14327" t="s">
        <v>15814</v>
      </c>
      <c r="B14327">
        <v>40</v>
      </c>
    </row>
    <row r="14328" spans="1:2" x14ac:dyDescent="0.25">
      <c r="A14328" t="s">
        <v>15815</v>
      </c>
      <c r="B14328">
        <v>1057</v>
      </c>
    </row>
    <row r="14329" spans="1:2" x14ac:dyDescent="0.25">
      <c r="A14329" t="s">
        <v>15816</v>
      </c>
      <c r="B14329">
        <v>4</v>
      </c>
    </row>
    <row r="14330" spans="1:2" x14ac:dyDescent="0.25">
      <c r="A14330" t="s">
        <v>15817</v>
      </c>
      <c r="B14330">
        <v>3917</v>
      </c>
    </row>
    <row r="14331" spans="1:2" x14ac:dyDescent="0.25">
      <c r="A14331" t="s">
        <v>15818</v>
      </c>
      <c r="B14331">
        <v>2185</v>
      </c>
    </row>
    <row r="14332" spans="1:2" x14ac:dyDescent="0.25">
      <c r="A14332" t="s">
        <v>15819</v>
      </c>
      <c r="B14332">
        <v>98</v>
      </c>
    </row>
    <row r="14333" spans="1:2" x14ac:dyDescent="0.25">
      <c r="A14333" t="s">
        <v>15820</v>
      </c>
      <c r="B14333">
        <v>125</v>
      </c>
    </row>
    <row r="14334" spans="1:2" x14ac:dyDescent="0.25">
      <c r="A14334" t="s">
        <v>15821</v>
      </c>
      <c r="B14334">
        <v>64</v>
      </c>
    </row>
    <row r="14335" spans="1:2" x14ac:dyDescent="0.25">
      <c r="A14335" t="s">
        <v>15822</v>
      </c>
      <c r="B14335">
        <v>623</v>
      </c>
    </row>
    <row r="14336" spans="1:2" x14ac:dyDescent="0.25">
      <c r="A14336" t="s">
        <v>15823</v>
      </c>
      <c r="B14336">
        <v>329</v>
      </c>
    </row>
    <row r="14337" spans="1:2" x14ac:dyDescent="0.25">
      <c r="A14337" t="s">
        <v>15824</v>
      </c>
      <c r="B14337">
        <v>44</v>
      </c>
    </row>
    <row r="14338" spans="1:2" x14ac:dyDescent="0.25">
      <c r="A14338" t="s">
        <v>15825</v>
      </c>
      <c r="B14338">
        <v>96</v>
      </c>
    </row>
    <row r="14339" spans="1:2" x14ac:dyDescent="0.25">
      <c r="A14339" t="s">
        <v>15826</v>
      </c>
      <c r="B14339">
        <v>44</v>
      </c>
    </row>
    <row r="14340" spans="1:2" x14ac:dyDescent="0.25">
      <c r="A14340" t="s">
        <v>15827</v>
      </c>
      <c r="B14340">
        <v>21</v>
      </c>
    </row>
    <row r="14341" spans="1:2" x14ac:dyDescent="0.25">
      <c r="A14341" t="s">
        <v>15828</v>
      </c>
      <c r="B14341">
        <v>22</v>
      </c>
    </row>
    <row r="14342" spans="1:2" x14ac:dyDescent="0.25">
      <c r="A14342" t="s">
        <v>15829</v>
      </c>
      <c r="B14342">
        <v>3917</v>
      </c>
    </row>
    <row r="14343" spans="1:2" x14ac:dyDescent="0.25">
      <c r="A14343" t="s">
        <v>15830</v>
      </c>
      <c r="B14343">
        <v>188</v>
      </c>
    </row>
    <row r="14344" spans="1:2" x14ac:dyDescent="0.25">
      <c r="A14344" t="s">
        <v>15831</v>
      </c>
      <c r="B14344">
        <v>9</v>
      </c>
    </row>
    <row r="14345" spans="1:2" x14ac:dyDescent="0.25">
      <c r="A14345" t="s">
        <v>15832</v>
      </c>
      <c r="B14345">
        <v>343</v>
      </c>
    </row>
    <row r="14346" spans="1:2" x14ac:dyDescent="0.25">
      <c r="A14346" t="s">
        <v>15833</v>
      </c>
      <c r="B14346">
        <v>49</v>
      </c>
    </row>
    <row r="14347" spans="1:2" x14ac:dyDescent="0.25">
      <c r="A14347" t="s">
        <v>15834</v>
      </c>
      <c r="B14347">
        <v>2</v>
      </c>
    </row>
    <row r="14348" spans="1:2" x14ac:dyDescent="0.25">
      <c r="A14348" t="s">
        <v>15835</v>
      </c>
      <c r="B14348">
        <v>23</v>
      </c>
    </row>
    <row r="14349" spans="1:2" x14ac:dyDescent="0.25">
      <c r="A14349" t="s">
        <v>15836</v>
      </c>
      <c r="B14349">
        <v>614</v>
      </c>
    </row>
    <row r="14350" spans="1:2" x14ac:dyDescent="0.25">
      <c r="A14350" t="s">
        <v>15837</v>
      </c>
      <c r="B14350">
        <v>77</v>
      </c>
    </row>
    <row r="14351" spans="1:2" x14ac:dyDescent="0.25">
      <c r="A14351" t="s">
        <v>15838</v>
      </c>
      <c r="B14351">
        <v>64</v>
      </c>
    </row>
    <row r="14352" spans="1:2" x14ac:dyDescent="0.25">
      <c r="A14352" t="s">
        <v>15839</v>
      </c>
      <c r="B14352">
        <v>113</v>
      </c>
    </row>
    <row r="14353" spans="1:2" x14ac:dyDescent="0.25">
      <c r="A14353" t="s">
        <v>15840</v>
      </c>
      <c r="B14353">
        <v>113</v>
      </c>
    </row>
    <row r="14354" spans="1:2" x14ac:dyDescent="0.25">
      <c r="A14354" t="s">
        <v>15841</v>
      </c>
      <c r="B14354">
        <v>10</v>
      </c>
    </row>
    <row r="14355" spans="1:2" x14ac:dyDescent="0.25">
      <c r="A14355" t="s">
        <v>15842</v>
      </c>
      <c r="B14355">
        <v>377</v>
      </c>
    </row>
    <row r="14356" spans="1:2" x14ac:dyDescent="0.25">
      <c r="A14356" t="s">
        <v>15843</v>
      </c>
      <c r="B14356">
        <v>166</v>
      </c>
    </row>
    <row r="14357" spans="1:2" x14ac:dyDescent="0.25">
      <c r="A14357" t="s">
        <v>15844</v>
      </c>
      <c r="B14357">
        <v>244</v>
      </c>
    </row>
    <row r="14358" spans="1:2" x14ac:dyDescent="0.25">
      <c r="A14358" t="s">
        <v>15845</v>
      </c>
      <c r="B14358">
        <v>95</v>
      </c>
    </row>
    <row r="14359" spans="1:2" x14ac:dyDescent="0.25">
      <c r="A14359" t="s">
        <v>15846</v>
      </c>
      <c r="B14359">
        <v>13</v>
      </c>
    </row>
    <row r="14360" spans="1:2" x14ac:dyDescent="0.25">
      <c r="A14360" t="s">
        <v>15847</v>
      </c>
      <c r="B14360">
        <v>18</v>
      </c>
    </row>
    <row r="14361" spans="1:2" x14ac:dyDescent="0.25">
      <c r="A14361" t="s">
        <v>15848</v>
      </c>
      <c r="B14361">
        <v>0</v>
      </c>
    </row>
    <row r="14362" spans="1:2" x14ac:dyDescent="0.25">
      <c r="A14362" t="s">
        <v>15849</v>
      </c>
      <c r="B14362">
        <v>0</v>
      </c>
    </row>
    <row r="14363" spans="1:2" x14ac:dyDescent="0.25">
      <c r="A14363" t="s">
        <v>15850</v>
      </c>
      <c r="B14363">
        <v>38</v>
      </c>
    </row>
    <row r="14364" spans="1:2" x14ac:dyDescent="0.25">
      <c r="A14364" t="s">
        <v>15851</v>
      </c>
      <c r="B14364">
        <v>90</v>
      </c>
    </row>
    <row r="14365" spans="1:2" x14ac:dyDescent="0.25">
      <c r="A14365" t="s">
        <v>15852</v>
      </c>
      <c r="B14365">
        <v>0</v>
      </c>
    </row>
    <row r="14366" spans="1:2" x14ac:dyDescent="0.25">
      <c r="A14366" t="s">
        <v>15853</v>
      </c>
      <c r="B14366">
        <v>27</v>
      </c>
    </row>
    <row r="14367" spans="1:2" x14ac:dyDescent="0.25">
      <c r="A14367" t="s">
        <v>15854</v>
      </c>
      <c r="B14367">
        <v>2</v>
      </c>
    </row>
    <row r="14368" spans="1:2" x14ac:dyDescent="0.25">
      <c r="A14368" t="s">
        <v>15855</v>
      </c>
      <c r="B14368">
        <v>7</v>
      </c>
    </row>
    <row r="14369" spans="1:2" x14ac:dyDescent="0.25">
      <c r="A14369" t="s">
        <v>15856</v>
      </c>
      <c r="B14369">
        <v>8</v>
      </c>
    </row>
    <row r="14370" spans="1:2" x14ac:dyDescent="0.25">
      <c r="A14370" t="s">
        <v>15857</v>
      </c>
      <c r="B14370">
        <v>0</v>
      </c>
    </row>
    <row r="14371" spans="1:2" x14ac:dyDescent="0.25">
      <c r="A14371" t="s">
        <v>15858</v>
      </c>
      <c r="B14371">
        <v>5</v>
      </c>
    </row>
    <row r="14372" spans="1:2" x14ac:dyDescent="0.25">
      <c r="A14372" t="s">
        <v>15859</v>
      </c>
      <c r="B14372">
        <v>0</v>
      </c>
    </row>
    <row r="14373" spans="1:2" x14ac:dyDescent="0.25">
      <c r="A14373" t="s">
        <v>15860</v>
      </c>
      <c r="B14373">
        <v>0</v>
      </c>
    </row>
    <row r="14374" spans="1:2" x14ac:dyDescent="0.25">
      <c r="A14374" t="s">
        <v>15861</v>
      </c>
      <c r="B14374">
        <v>0</v>
      </c>
    </row>
    <row r="14375" spans="1:2" x14ac:dyDescent="0.25">
      <c r="A14375" t="s">
        <v>15862</v>
      </c>
      <c r="B14375">
        <v>35</v>
      </c>
    </row>
    <row r="14376" spans="1:2" x14ac:dyDescent="0.25">
      <c r="A14376" t="s">
        <v>15863</v>
      </c>
      <c r="B14376">
        <v>1</v>
      </c>
    </row>
    <row r="14377" spans="1:2" x14ac:dyDescent="0.25">
      <c r="A14377" t="s">
        <v>15864</v>
      </c>
      <c r="B14377">
        <v>244</v>
      </c>
    </row>
    <row r="14378" spans="1:2" x14ac:dyDescent="0.25">
      <c r="A14378" t="s">
        <v>15865</v>
      </c>
      <c r="B14378">
        <v>94</v>
      </c>
    </row>
    <row r="14379" spans="1:2" x14ac:dyDescent="0.25">
      <c r="A14379" t="s">
        <v>15866</v>
      </c>
      <c r="B14379">
        <v>7</v>
      </c>
    </row>
    <row r="14380" spans="1:2" x14ac:dyDescent="0.25">
      <c r="A14380" t="s">
        <v>15867</v>
      </c>
      <c r="B14380">
        <v>72</v>
      </c>
    </row>
    <row r="14381" spans="1:2" x14ac:dyDescent="0.25">
      <c r="A14381" t="s">
        <v>15868</v>
      </c>
      <c r="B14381">
        <v>15</v>
      </c>
    </row>
    <row r="14382" spans="1:2" x14ac:dyDescent="0.25">
      <c r="A14382" t="s">
        <v>15869</v>
      </c>
      <c r="B14382">
        <v>94</v>
      </c>
    </row>
    <row r="14383" spans="1:2" x14ac:dyDescent="0.25">
      <c r="A14383" t="s">
        <v>15870</v>
      </c>
      <c r="B14383">
        <v>13</v>
      </c>
    </row>
    <row r="14384" spans="1:2" x14ac:dyDescent="0.25">
      <c r="A14384" t="s">
        <v>15871</v>
      </c>
      <c r="B14384">
        <v>6</v>
      </c>
    </row>
    <row r="14385" spans="1:2" x14ac:dyDescent="0.25">
      <c r="A14385" t="s">
        <v>15872</v>
      </c>
      <c r="B14385">
        <v>58</v>
      </c>
    </row>
    <row r="14386" spans="1:2" x14ac:dyDescent="0.25">
      <c r="A14386" t="s">
        <v>15873</v>
      </c>
      <c r="B14386">
        <v>-999</v>
      </c>
    </row>
    <row r="14387" spans="1:2" x14ac:dyDescent="0.25">
      <c r="A14387" t="s">
        <v>15874</v>
      </c>
      <c r="B14387">
        <v>-999</v>
      </c>
    </row>
    <row r="14388" spans="1:2" x14ac:dyDescent="0.25">
      <c r="A14388" t="s">
        <v>15875</v>
      </c>
      <c r="B14388">
        <v>-999</v>
      </c>
    </row>
    <row r="14389" spans="1:2" x14ac:dyDescent="0.25">
      <c r="A14389" t="s">
        <v>15876</v>
      </c>
      <c r="B14389">
        <v>-999</v>
      </c>
    </row>
    <row r="14390" spans="1:2" x14ac:dyDescent="0.25">
      <c r="A14390" t="s">
        <v>15877</v>
      </c>
      <c r="B14390">
        <v>-999</v>
      </c>
    </row>
    <row r="14391" spans="1:2" x14ac:dyDescent="0.25">
      <c r="A14391" t="s">
        <v>15878</v>
      </c>
      <c r="B14391">
        <v>223576</v>
      </c>
    </row>
    <row r="14392" spans="1:2" x14ac:dyDescent="0.25">
      <c r="A14392" t="s">
        <v>15879</v>
      </c>
      <c r="B14392">
        <v>90823</v>
      </c>
    </row>
    <row r="14393" spans="1:2" x14ac:dyDescent="0.25">
      <c r="A14393" t="s">
        <v>15880</v>
      </c>
      <c r="B14393">
        <v>182545</v>
      </c>
    </row>
    <row r="14394" spans="1:2" x14ac:dyDescent="0.25">
      <c r="A14394" t="s">
        <v>15881</v>
      </c>
      <c r="B14394">
        <v>3089</v>
      </c>
    </row>
    <row r="14395" spans="1:2" x14ac:dyDescent="0.25">
      <c r="A14395" t="s">
        <v>15882</v>
      </c>
      <c r="B14395">
        <v>11756</v>
      </c>
    </row>
    <row r="14396" spans="1:2" x14ac:dyDescent="0.25">
      <c r="A14396" t="s">
        <v>15883</v>
      </c>
      <c r="B14396">
        <v>1198</v>
      </c>
    </row>
    <row r="14397" spans="1:2" x14ac:dyDescent="0.25">
      <c r="A14397" t="s">
        <v>15884</v>
      </c>
      <c r="B14397">
        <v>2175</v>
      </c>
    </row>
    <row r="14398" spans="1:2" x14ac:dyDescent="0.25">
      <c r="A14398" t="s">
        <v>15885</v>
      </c>
      <c r="B14398">
        <v>26388</v>
      </c>
    </row>
    <row r="14399" spans="1:2" x14ac:dyDescent="0.25">
      <c r="A14399" t="s">
        <v>15886</v>
      </c>
      <c r="B14399">
        <v>29992</v>
      </c>
    </row>
    <row r="14400" spans="1:2" x14ac:dyDescent="0.25">
      <c r="A14400" t="s">
        <v>15887</v>
      </c>
      <c r="B14400">
        <v>1787</v>
      </c>
    </row>
    <row r="14401" spans="1:2" x14ac:dyDescent="0.25">
      <c r="A14401" t="s">
        <v>15888</v>
      </c>
      <c r="B14401">
        <v>95281</v>
      </c>
    </row>
    <row r="14402" spans="1:2" x14ac:dyDescent="0.25">
      <c r="A14402" t="s">
        <v>15889</v>
      </c>
      <c r="B14402">
        <v>6301</v>
      </c>
    </row>
    <row r="14403" spans="1:2" x14ac:dyDescent="0.25">
      <c r="A14403" t="s">
        <v>15890</v>
      </c>
      <c r="B14403">
        <v>4837</v>
      </c>
    </row>
    <row r="14404" spans="1:2" x14ac:dyDescent="0.25">
      <c r="A14404" t="s">
        <v>15891</v>
      </c>
      <c r="B14404">
        <v>5275</v>
      </c>
    </row>
    <row r="14405" spans="1:2" x14ac:dyDescent="0.25">
      <c r="A14405" t="s">
        <v>15892</v>
      </c>
      <c r="B14405">
        <v>41</v>
      </c>
    </row>
    <row r="14406" spans="1:2" x14ac:dyDescent="0.25">
      <c r="A14406" t="s">
        <v>15893</v>
      </c>
      <c r="B14406">
        <v>993</v>
      </c>
    </row>
    <row r="14407" spans="1:2" x14ac:dyDescent="0.25">
      <c r="A14407" t="s">
        <v>15894</v>
      </c>
      <c r="B14407">
        <v>456</v>
      </c>
    </row>
    <row r="14408" spans="1:2" x14ac:dyDescent="0.25">
      <c r="A14408" t="s">
        <v>15895</v>
      </c>
      <c r="B14408">
        <v>1490</v>
      </c>
    </row>
    <row r="14409" spans="1:2" x14ac:dyDescent="0.25">
      <c r="A14409" t="s">
        <v>15896</v>
      </c>
      <c r="B14409">
        <v>419</v>
      </c>
    </row>
    <row r="14410" spans="1:2" x14ac:dyDescent="0.25">
      <c r="A14410" t="s">
        <v>15897</v>
      </c>
      <c r="B14410">
        <v>17473</v>
      </c>
    </row>
    <row r="14411" spans="1:2" x14ac:dyDescent="0.25">
      <c r="A14411" t="s">
        <v>15898</v>
      </c>
      <c r="B14411">
        <v>14625</v>
      </c>
    </row>
    <row r="14412" spans="1:2" x14ac:dyDescent="0.25">
      <c r="A14412" t="s">
        <v>15899</v>
      </c>
      <c r="B14412">
        <v>223576</v>
      </c>
    </row>
    <row r="14413" spans="1:2" x14ac:dyDescent="0.25">
      <c r="A14413" t="s">
        <v>15900</v>
      </c>
      <c r="B14413">
        <v>4855</v>
      </c>
    </row>
    <row r="14414" spans="1:2" x14ac:dyDescent="0.25">
      <c r="A14414" t="s">
        <v>15901</v>
      </c>
      <c r="B14414">
        <v>2257</v>
      </c>
    </row>
    <row r="14415" spans="1:2" x14ac:dyDescent="0.25">
      <c r="A14415" t="s">
        <v>15902</v>
      </c>
      <c r="B14415">
        <v>52087</v>
      </c>
    </row>
    <row r="14416" spans="1:2" x14ac:dyDescent="0.25">
      <c r="A14416" t="s">
        <v>15903</v>
      </c>
      <c r="B14416">
        <v>9160</v>
      </c>
    </row>
    <row r="14417" spans="1:2" x14ac:dyDescent="0.25">
      <c r="A14417" t="s">
        <v>15904</v>
      </c>
      <c r="B14417">
        <v>31988</v>
      </c>
    </row>
    <row r="14418" spans="1:2" x14ac:dyDescent="0.25">
      <c r="A14418" t="s">
        <v>15905</v>
      </c>
      <c r="B14418">
        <v>10794</v>
      </c>
    </row>
    <row r="14419" spans="1:2" x14ac:dyDescent="0.25">
      <c r="A14419" t="s">
        <v>15906</v>
      </c>
      <c r="B14419">
        <v>51942</v>
      </c>
    </row>
    <row r="14420" spans="1:2" x14ac:dyDescent="0.25">
      <c r="A14420" t="s">
        <v>15907</v>
      </c>
      <c r="B14420">
        <v>43617</v>
      </c>
    </row>
    <row r="14421" spans="1:2" x14ac:dyDescent="0.25">
      <c r="A14421" t="s">
        <v>15908</v>
      </c>
      <c r="B14421">
        <v>21255</v>
      </c>
    </row>
    <row r="14422" spans="1:2" x14ac:dyDescent="0.25">
      <c r="A14422" t="s">
        <v>15909</v>
      </c>
      <c r="B14422">
        <v>35924</v>
      </c>
    </row>
    <row r="14423" spans="1:2" x14ac:dyDescent="0.25">
      <c r="A14423" t="s">
        <v>15910</v>
      </c>
      <c r="B14423">
        <v>2146</v>
      </c>
    </row>
    <row r="14424" spans="1:2" x14ac:dyDescent="0.25">
      <c r="A14424" t="s">
        <v>15911</v>
      </c>
      <c r="B14424">
        <v>42227</v>
      </c>
    </row>
    <row r="14425" spans="1:2" x14ac:dyDescent="0.25">
      <c r="A14425" t="s">
        <v>15912</v>
      </c>
      <c r="B14425">
        <v>34</v>
      </c>
    </row>
    <row r="14426" spans="1:2" x14ac:dyDescent="0.25">
      <c r="A14426" t="s">
        <v>15913</v>
      </c>
      <c r="B14426">
        <v>3168</v>
      </c>
    </row>
    <row r="14427" spans="1:2" x14ac:dyDescent="0.25">
      <c r="A14427" t="s">
        <v>15914</v>
      </c>
      <c r="B14427">
        <v>1504</v>
      </c>
    </row>
    <row r="14428" spans="1:2" x14ac:dyDescent="0.25">
      <c r="A14428" t="s">
        <v>15915</v>
      </c>
      <c r="B14428">
        <v>43000</v>
      </c>
    </row>
    <row r="14429" spans="1:2" x14ac:dyDescent="0.25">
      <c r="A14429" t="s">
        <v>15916</v>
      </c>
      <c r="B14429">
        <v>1222</v>
      </c>
    </row>
    <row r="14430" spans="1:2" x14ac:dyDescent="0.25">
      <c r="A14430" t="s">
        <v>15917</v>
      </c>
      <c r="B14430">
        <v>180</v>
      </c>
    </row>
    <row r="14431" spans="1:2" x14ac:dyDescent="0.25">
      <c r="A14431" t="s">
        <v>15918</v>
      </c>
      <c r="B14431">
        <v>872</v>
      </c>
    </row>
    <row r="14432" spans="1:2" x14ac:dyDescent="0.25">
      <c r="A14432" t="s">
        <v>15919</v>
      </c>
      <c r="B14432">
        <v>167</v>
      </c>
    </row>
    <row r="14433" spans="1:2" x14ac:dyDescent="0.25">
      <c r="A14433" t="s">
        <v>15920</v>
      </c>
      <c r="B14433">
        <v>1219</v>
      </c>
    </row>
    <row r="14434" spans="1:2" x14ac:dyDescent="0.25">
      <c r="A14434" t="s">
        <v>15921</v>
      </c>
      <c r="B14434">
        <v>20504</v>
      </c>
    </row>
    <row r="14435" spans="1:2" x14ac:dyDescent="0.25">
      <c r="A14435" t="s">
        <v>15922</v>
      </c>
      <c r="B14435">
        <v>1466</v>
      </c>
    </row>
    <row r="14436" spans="1:2" x14ac:dyDescent="0.25">
      <c r="A14436" t="s">
        <v>15923</v>
      </c>
      <c r="B14436">
        <v>587</v>
      </c>
    </row>
    <row r="14437" spans="1:2" x14ac:dyDescent="0.25">
      <c r="A14437" t="s">
        <v>15924</v>
      </c>
      <c r="B14437">
        <v>45770</v>
      </c>
    </row>
    <row r="14438" spans="1:2" x14ac:dyDescent="0.25">
      <c r="A14438" t="s">
        <v>15925</v>
      </c>
      <c r="B14438">
        <v>7254</v>
      </c>
    </row>
    <row r="14439" spans="1:2" x14ac:dyDescent="0.25">
      <c r="A14439" t="s">
        <v>15926</v>
      </c>
      <c r="B14439">
        <v>16590</v>
      </c>
    </row>
    <row r="14440" spans="1:2" x14ac:dyDescent="0.25">
      <c r="A14440" t="s">
        <v>15927</v>
      </c>
      <c r="B14440">
        <v>12528</v>
      </c>
    </row>
    <row r="14441" spans="1:2" x14ac:dyDescent="0.25">
      <c r="A14441" t="s">
        <v>15928</v>
      </c>
      <c r="B14441">
        <v>1136</v>
      </c>
    </row>
    <row r="14442" spans="1:2" x14ac:dyDescent="0.25">
      <c r="A14442" t="s">
        <v>15929</v>
      </c>
      <c r="B14442">
        <v>8131</v>
      </c>
    </row>
    <row r="14443" spans="1:2" x14ac:dyDescent="0.25">
      <c r="A14443" t="s">
        <v>15930</v>
      </c>
      <c r="B14443">
        <v>18710</v>
      </c>
    </row>
    <row r="14444" spans="1:2" x14ac:dyDescent="0.25">
      <c r="A14444" t="s">
        <v>15931</v>
      </c>
      <c r="B14444">
        <v>15797</v>
      </c>
    </row>
    <row r="14445" spans="1:2" x14ac:dyDescent="0.25">
      <c r="A14445" t="s">
        <v>15932</v>
      </c>
      <c r="B14445">
        <v>1815</v>
      </c>
    </row>
    <row r="14446" spans="1:2" x14ac:dyDescent="0.25">
      <c r="A14446" t="s">
        <v>15933</v>
      </c>
      <c r="B14446">
        <v>1317</v>
      </c>
    </row>
    <row r="14447" spans="1:2" x14ac:dyDescent="0.25">
      <c r="A14447" t="s">
        <v>15934</v>
      </c>
      <c r="B14447">
        <v>865</v>
      </c>
    </row>
    <row r="14448" spans="1:2" x14ac:dyDescent="0.25">
      <c r="A14448" t="s">
        <v>15935</v>
      </c>
      <c r="B14448">
        <v>38373</v>
      </c>
    </row>
    <row r="14449" spans="1:2" x14ac:dyDescent="0.25">
      <c r="A14449" t="s">
        <v>15936</v>
      </c>
      <c r="B14449">
        <v>8105</v>
      </c>
    </row>
    <row r="14450" spans="1:2" x14ac:dyDescent="0.25">
      <c r="A14450" t="s">
        <v>15937</v>
      </c>
      <c r="B14450">
        <v>18353</v>
      </c>
    </row>
    <row r="14451" spans="1:2" x14ac:dyDescent="0.25">
      <c r="A14451" t="s">
        <v>15938</v>
      </c>
      <c r="B14451">
        <v>14420</v>
      </c>
    </row>
    <row r="14452" spans="1:2" x14ac:dyDescent="0.25">
      <c r="A14452" t="s">
        <v>15939</v>
      </c>
      <c r="B14452">
        <v>1425</v>
      </c>
    </row>
    <row r="14453" spans="1:2" x14ac:dyDescent="0.25">
      <c r="A14453" t="s">
        <v>15940</v>
      </c>
      <c r="B14453">
        <v>1258</v>
      </c>
    </row>
    <row r="14454" spans="1:2" x14ac:dyDescent="0.25">
      <c r="A14454" t="s">
        <v>15941</v>
      </c>
      <c r="B14454">
        <v>43561</v>
      </c>
    </row>
    <row r="14455" spans="1:2" x14ac:dyDescent="0.25">
      <c r="A14455" t="s">
        <v>15942</v>
      </c>
      <c r="B14455">
        <v>28256</v>
      </c>
    </row>
    <row r="14456" spans="1:2" x14ac:dyDescent="0.25">
      <c r="A14456" t="s">
        <v>15943</v>
      </c>
      <c r="B14456">
        <v>17831</v>
      </c>
    </row>
    <row r="14457" spans="1:2" x14ac:dyDescent="0.25">
      <c r="A14457" t="s">
        <v>15944</v>
      </c>
      <c r="B14457">
        <v>4328</v>
      </c>
    </row>
    <row r="14458" spans="1:2" x14ac:dyDescent="0.25">
      <c r="A14458" t="s">
        <v>15945</v>
      </c>
      <c r="B14458">
        <v>279.20412299999998</v>
      </c>
    </row>
    <row r="14459" spans="1:2" x14ac:dyDescent="0.25">
      <c r="A14459" t="s">
        <v>15946</v>
      </c>
      <c r="B14459">
        <v>305.66750000000002</v>
      </c>
    </row>
    <row r="14460" spans="1:2" x14ac:dyDescent="0.25">
      <c r="A14460" t="s">
        <v>15947</v>
      </c>
      <c r="B14460">
        <v>323.07574599999998</v>
      </c>
    </row>
    <row r="14461" spans="1:2" x14ac:dyDescent="0.25">
      <c r="A14461" t="s">
        <v>15948</v>
      </c>
      <c r="B14461">
        <v>398.71716400000003</v>
      </c>
    </row>
    <row r="14462" spans="1:2" x14ac:dyDescent="0.25">
      <c r="A14462" t="s">
        <v>15949</v>
      </c>
      <c r="B14462">
        <v>51</v>
      </c>
    </row>
    <row r="14463" spans="1:2" x14ac:dyDescent="0.25">
      <c r="A14463" t="s">
        <v>15950</v>
      </c>
      <c r="B14463">
        <v>1357.6645330000001</v>
      </c>
    </row>
    <row r="14464" spans="1:2" x14ac:dyDescent="0.25">
      <c r="A14464" t="s">
        <v>15951</v>
      </c>
      <c r="B14464">
        <v>72.204150999999996</v>
      </c>
    </row>
    <row r="14465" spans="1:2" x14ac:dyDescent="0.25">
      <c r="A14465" t="s">
        <v>15952</v>
      </c>
      <c r="B14465">
        <v>144.72209900000001</v>
      </c>
    </row>
    <row r="14466" spans="1:2" x14ac:dyDescent="0.25">
      <c r="A14466" t="s">
        <v>15953</v>
      </c>
      <c r="B14466">
        <v>128.66727600000002</v>
      </c>
    </row>
    <row r="14467" spans="1:2" x14ac:dyDescent="0.25">
      <c r="A14467" t="s">
        <v>15954</v>
      </c>
      <c r="B14467">
        <v>187.821651</v>
      </c>
    </row>
    <row r="14468" spans="1:2" x14ac:dyDescent="0.25">
      <c r="A14468" t="s">
        <v>15955</v>
      </c>
      <c r="B14468">
        <v>26.049776000000001</v>
      </c>
    </row>
    <row r="14469" spans="1:2" x14ac:dyDescent="0.25">
      <c r="A14469" t="s">
        <v>15956</v>
      </c>
      <c r="B14469">
        <v>559.46495300000004</v>
      </c>
    </row>
    <row r="14470" spans="1:2" x14ac:dyDescent="0.25">
      <c r="A14470" t="s">
        <v>15957</v>
      </c>
      <c r="B14470">
        <v>18</v>
      </c>
    </row>
    <row r="14471" spans="1:2" x14ac:dyDescent="0.25">
      <c r="A14471" t="s">
        <v>15958</v>
      </c>
      <c r="B14471">
        <v>15</v>
      </c>
    </row>
    <row r="14472" spans="1:2" x14ac:dyDescent="0.25">
      <c r="A14472" t="s">
        <v>15959</v>
      </c>
      <c r="B14472">
        <v>39</v>
      </c>
    </row>
    <row r="14473" spans="1:2" x14ac:dyDescent="0.25">
      <c r="A14473" t="s">
        <v>15960</v>
      </c>
      <c r="B14473">
        <v>63</v>
      </c>
    </row>
    <row r="14474" spans="1:2" x14ac:dyDescent="0.25">
      <c r="A14474" t="s">
        <v>15961</v>
      </c>
      <c r="B14474">
        <v>5</v>
      </c>
    </row>
    <row r="14475" spans="1:2" x14ac:dyDescent="0.25">
      <c r="A14475" t="s">
        <v>15962</v>
      </c>
      <c r="B14475">
        <v>140</v>
      </c>
    </row>
    <row r="14476" spans="1:2" x14ac:dyDescent="0.25">
      <c r="A14476" t="s">
        <v>15963</v>
      </c>
      <c r="B14476">
        <v>211.15744000000001</v>
      </c>
    </row>
    <row r="14477" spans="1:2" x14ac:dyDescent="0.25">
      <c r="A14477" t="s">
        <v>15964</v>
      </c>
      <c r="B14477">
        <v>364.97503999999998</v>
      </c>
    </row>
    <row r="14478" spans="1:2" x14ac:dyDescent="0.25">
      <c r="A14478" t="s">
        <v>15965</v>
      </c>
      <c r="B14478">
        <v>457.97503999999998</v>
      </c>
    </row>
    <row r="14479" spans="1:2" x14ac:dyDescent="0.25">
      <c r="A14479" t="s">
        <v>15966</v>
      </c>
      <c r="B14479">
        <v>490.33503999999999</v>
      </c>
    </row>
    <row r="14480" spans="1:2" x14ac:dyDescent="0.25">
      <c r="A14480" t="s">
        <v>15967</v>
      </c>
      <c r="B14480">
        <v>59.157440000000001</v>
      </c>
    </row>
    <row r="14481" spans="1:2" x14ac:dyDescent="0.25">
      <c r="A14481" t="s">
        <v>15968</v>
      </c>
      <c r="B14481">
        <v>1583.6</v>
      </c>
    </row>
    <row r="14482" spans="1:2" x14ac:dyDescent="0.25">
      <c r="A14482" t="s">
        <v>15969</v>
      </c>
      <c r="B14482">
        <v>0</v>
      </c>
    </row>
    <row r="14483" spans="1:2" x14ac:dyDescent="0.25">
      <c r="A14483" t="s">
        <v>15970</v>
      </c>
      <c r="B14483">
        <v>0</v>
      </c>
    </row>
    <row r="14484" spans="1:2" x14ac:dyDescent="0.25">
      <c r="A14484" t="s">
        <v>15971</v>
      </c>
      <c r="B14484">
        <v>0</v>
      </c>
    </row>
    <row r="14485" spans="1:2" x14ac:dyDescent="0.25">
      <c r="A14485" t="s">
        <v>15972</v>
      </c>
      <c r="B14485">
        <v>0</v>
      </c>
    </row>
    <row r="14486" spans="1:2" x14ac:dyDescent="0.25">
      <c r="A14486" t="s">
        <v>15973</v>
      </c>
      <c r="B14486">
        <v>0</v>
      </c>
    </row>
    <row r="14487" spans="1:2" x14ac:dyDescent="0.25">
      <c r="A14487" t="s">
        <v>15974</v>
      </c>
      <c r="B14487">
        <v>0</v>
      </c>
    </row>
    <row r="14488" spans="1:2" x14ac:dyDescent="0.25">
      <c r="A14488" t="s">
        <v>15975</v>
      </c>
      <c r="B14488">
        <v>55</v>
      </c>
    </row>
    <row r="14489" spans="1:2" x14ac:dyDescent="0.25">
      <c r="A14489" t="s">
        <v>15976</v>
      </c>
      <c r="B14489">
        <v>49</v>
      </c>
    </row>
    <row r="14490" spans="1:2" x14ac:dyDescent="0.25">
      <c r="A14490" t="s">
        <v>15977</v>
      </c>
      <c r="B14490">
        <v>43</v>
      </c>
    </row>
    <row r="14491" spans="1:2" x14ac:dyDescent="0.25">
      <c r="A14491" t="s">
        <v>15978</v>
      </c>
      <c r="B14491">
        <v>61</v>
      </c>
    </row>
    <row r="14492" spans="1:2" x14ac:dyDescent="0.25">
      <c r="A14492" t="s">
        <v>15979</v>
      </c>
      <c r="B14492">
        <v>10</v>
      </c>
    </row>
    <row r="14493" spans="1:2" x14ac:dyDescent="0.25">
      <c r="A14493" t="s">
        <v>15980</v>
      </c>
      <c r="B14493">
        <v>218</v>
      </c>
    </row>
    <row r="14494" spans="1:2" x14ac:dyDescent="0.25">
      <c r="A14494" t="s">
        <v>15981</v>
      </c>
      <c r="B14494">
        <v>4</v>
      </c>
    </row>
    <row r="14495" spans="1:2" x14ac:dyDescent="0.25">
      <c r="A14495" t="s">
        <v>15982</v>
      </c>
      <c r="B14495">
        <v>1</v>
      </c>
    </row>
    <row r="14496" spans="1:2" x14ac:dyDescent="0.25">
      <c r="A14496" t="s">
        <v>15983</v>
      </c>
      <c r="B14496">
        <v>2</v>
      </c>
    </row>
    <row r="14497" spans="1:2" x14ac:dyDescent="0.25">
      <c r="A14497" t="s">
        <v>15984</v>
      </c>
      <c r="B14497">
        <v>15</v>
      </c>
    </row>
    <row r="14498" spans="1:2" x14ac:dyDescent="0.25">
      <c r="A14498" t="s">
        <v>15985</v>
      </c>
      <c r="B14498">
        <v>2</v>
      </c>
    </row>
    <row r="14499" spans="1:2" x14ac:dyDescent="0.25">
      <c r="A14499" t="s">
        <v>15986</v>
      </c>
      <c r="B14499">
        <v>24</v>
      </c>
    </row>
    <row r="14500" spans="1:2" x14ac:dyDescent="0.25">
      <c r="A14500" t="s">
        <v>15987</v>
      </c>
      <c r="B14500">
        <v>7</v>
      </c>
    </row>
    <row r="14501" spans="1:2" x14ac:dyDescent="0.25">
      <c r="A14501" t="s">
        <v>15988</v>
      </c>
      <c r="B14501">
        <v>8</v>
      </c>
    </row>
    <row r="14502" spans="1:2" x14ac:dyDescent="0.25">
      <c r="A14502" t="s">
        <v>15989</v>
      </c>
      <c r="B14502">
        <v>7</v>
      </c>
    </row>
    <row r="14503" spans="1:2" x14ac:dyDescent="0.25">
      <c r="A14503" t="s">
        <v>15990</v>
      </c>
      <c r="B14503">
        <v>17</v>
      </c>
    </row>
    <row r="14504" spans="1:2" x14ac:dyDescent="0.25">
      <c r="A14504" t="s">
        <v>15991</v>
      </c>
      <c r="B14504">
        <v>4</v>
      </c>
    </row>
    <row r="14505" spans="1:2" x14ac:dyDescent="0.25">
      <c r="A14505" t="s">
        <v>15992</v>
      </c>
      <c r="B14505">
        <v>43</v>
      </c>
    </row>
    <row r="14506" spans="1:2" x14ac:dyDescent="0.25">
      <c r="A14506" t="s">
        <v>15993</v>
      </c>
      <c r="B14506">
        <v>10</v>
      </c>
    </row>
    <row r="14507" spans="1:2" x14ac:dyDescent="0.25">
      <c r="A14507" t="s">
        <v>15994</v>
      </c>
      <c r="B14507">
        <v>4</v>
      </c>
    </row>
    <row r="14508" spans="1:2" x14ac:dyDescent="0.25">
      <c r="A14508" t="s">
        <v>15995</v>
      </c>
      <c r="B14508">
        <v>4</v>
      </c>
    </row>
    <row r="14509" spans="1:2" x14ac:dyDescent="0.25">
      <c r="A14509" t="s">
        <v>15996</v>
      </c>
      <c r="B14509">
        <v>10</v>
      </c>
    </row>
    <row r="14510" spans="1:2" x14ac:dyDescent="0.25">
      <c r="A14510" t="s">
        <v>15997</v>
      </c>
      <c r="B14510">
        <v>0</v>
      </c>
    </row>
    <row r="14511" spans="1:2" x14ac:dyDescent="0.25">
      <c r="A14511" t="s">
        <v>15998</v>
      </c>
      <c r="B14511">
        <v>28</v>
      </c>
    </row>
    <row r="14512" spans="1:2" x14ac:dyDescent="0.25">
      <c r="A14512" t="s">
        <v>15999</v>
      </c>
      <c r="B14512">
        <v>656.56571399999996</v>
      </c>
    </row>
    <row r="14513" spans="1:2" x14ac:dyDescent="0.25">
      <c r="A14513" t="s">
        <v>16000</v>
      </c>
      <c r="B14513">
        <v>892.36463900000001</v>
      </c>
    </row>
    <row r="14514" spans="1:2" x14ac:dyDescent="0.25">
      <c r="A14514" t="s">
        <v>16001</v>
      </c>
      <c r="B14514">
        <v>1004.718062</v>
      </c>
    </row>
    <row r="14515" spans="1:2" x14ac:dyDescent="0.25">
      <c r="A14515" t="s">
        <v>16002</v>
      </c>
      <c r="B14515">
        <v>1242.873855</v>
      </c>
    </row>
    <row r="14516" spans="1:2" x14ac:dyDescent="0.25">
      <c r="A14516" t="s">
        <v>16003</v>
      </c>
      <c r="B14516">
        <v>157.20721599999999</v>
      </c>
    </row>
    <row r="14517" spans="1:2" x14ac:dyDescent="0.25">
      <c r="A14517" t="s">
        <v>16004</v>
      </c>
      <c r="B14517">
        <v>3953.7294860000002</v>
      </c>
    </row>
    <row r="14518" spans="1:2" x14ac:dyDescent="0.25">
      <c r="A14518" t="s">
        <v>16005</v>
      </c>
      <c r="B14518">
        <v>288</v>
      </c>
    </row>
    <row r="14519" spans="1:2" x14ac:dyDescent="0.25">
      <c r="A14519" t="s">
        <v>16006</v>
      </c>
      <c r="B14519">
        <v>97.27051400000002</v>
      </c>
    </row>
    <row r="14520" spans="1:2" x14ac:dyDescent="0.25">
      <c r="A14520" t="s">
        <v>16007</v>
      </c>
      <c r="B14520">
        <v>299</v>
      </c>
    </row>
    <row r="14521" spans="1:2" x14ac:dyDescent="0.25">
      <c r="A14521" t="s">
        <v>16008</v>
      </c>
      <c r="B14521">
        <v>3586</v>
      </c>
    </row>
    <row r="14522" spans="1:2" x14ac:dyDescent="0.25">
      <c r="A14522" t="s">
        <v>16009</v>
      </c>
      <c r="B14522">
        <v>2957</v>
      </c>
    </row>
    <row r="14523" spans="1:2" x14ac:dyDescent="0.25">
      <c r="A14523" t="s">
        <v>16010</v>
      </c>
      <c r="B14523">
        <v>3933.7294860000002</v>
      </c>
    </row>
    <row r="14524" spans="1:2" x14ac:dyDescent="0.25">
      <c r="A14524" t="s">
        <v>16011</v>
      </c>
      <c r="B14524">
        <v>3094</v>
      </c>
    </row>
    <row r="14525" spans="1:2" x14ac:dyDescent="0.25">
      <c r="A14525" t="s">
        <v>16012</v>
      </c>
      <c r="B14525">
        <v>73290</v>
      </c>
    </row>
    <row r="14526" spans="1:2" x14ac:dyDescent="0.25">
      <c r="A14526" t="s">
        <v>16013</v>
      </c>
      <c r="B14526">
        <v>54020</v>
      </c>
    </row>
    <row r="14527" spans="1:2" x14ac:dyDescent="0.25">
      <c r="A14527" t="s">
        <v>16014</v>
      </c>
      <c r="B14527">
        <v>5391</v>
      </c>
    </row>
    <row r="14528" spans="1:2" x14ac:dyDescent="0.25">
      <c r="A14528" t="s">
        <v>16015</v>
      </c>
      <c r="B14528">
        <v>2097</v>
      </c>
    </row>
    <row r="14529" spans="1:2" x14ac:dyDescent="0.25">
      <c r="A14529" t="s">
        <v>16016</v>
      </c>
      <c r="B14529">
        <v>6760</v>
      </c>
    </row>
    <row r="14530" spans="1:2" x14ac:dyDescent="0.25">
      <c r="A14530" t="s">
        <v>16017</v>
      </c>
      <c r="B14530">
        <v>70684</v>
      </c>
    </row>
    <row r="14531" spans="1:2" x14ac:dyDescent="0.25">
      <c r="A14531" t="s">
        <v>16018</v>
      </c>
      <c r="B14531">
        <v>1471</v>
      </c>
    </row>
    <row r="14532" spans="1:2" x14ac:dyDescent="0.25">
      <c r="A14532" t="s">
        <v>16019</v>
      </c>
      <c r="B14532">
        <v>1139</v>
      </c>
    </row>
    <row r="14533" spans="1:2" x14ac:dyDescent="0.25">
      <c r="A14533" t="s">
        <v>16020</v>
      </c>
      <c r="B14533">
        <v>1070</v>
      </c>
    </row>
    <row r="14534" spans="1:2" x14ac:dyDescent="0.25">
      <c r="A14534" t="s">
        <v>16021</v>
      </c>
      <c r="B14534">
        <v>180</v>
      </c>
    </row>
    <row r="14535" spans="1:2" x14ac:dyDescent="0.25">
      <c r="A14535" t="s">
        <v>16022</v>
      </c>
      <c r="B14535">
        <v>2389</v>
      </c>
    </row>
    <row r="14536" spans="1:2" x14ac:dyDescent="0.25">
      <c r="A14536" t="s">
        <v>16023</v>
      </c>
      <c r="B14536">
        <v>1066785</v>
      </c>
    </row>
    <row r="14537" spans="1:2" x14ac:dyDescent="0.25">
      <c r="A14537" t="s">
        <v>16024</v>
      </c>
      <c r="B14537">
        <v>4088</v>
      </c>
    </row>
    <row r="14538" spans="1:2" x14ac:dyDescent="0.25">
      <c r="A14538" t="s">
        <v>16025</v>
      </c>
      <c r="B14538">
        <v>428</v>
      </c>
    </row>
    <row r="14539" spans="1:2" x14ac:dyDescent="0.25">
      <c r="A14539" t="s">
        <v>16026</v>
      </c>
      <c r="B14539">
        <v>1903</v>
      </c>
    </row>
    <row r="14540" spans="1:2" x14ac:dyDescent="0.25">
      <c r="A14540" t="s">
        <v>16027</v>
      </c>
      <c r="B14540">
        <v>1974</v>
      </c>
    </row>
    <row r="14541" spans="1:2" x14ac:dyDescent="0.25">
      <c r="A14541" t="s">
        <v>16028</v>
      </c>
      <c r="B14541">
        <v>1387</v>
      </c>
    </row>
    <row r="14542" spans="1:2" x14ac:dyDescent="0.25">
      <c r="A14542" t="s">
        <v>16029</v>
      </c>
      <c r="B14542">
        <v>839</v>
      </c>
    </row>
    <row r="14543" spans="1:2" x14ac:dyDescent="0.25">
      <c r="A14543" t="s">
        <v>16030</v>
      </c>
      <c r="B14543">
        <v>7209</v>
      </c>
    </row>
    <row r="14544" spans="1:2" x14ac:dyDescent="0.25">
      <c r="A14544" t="s">
        <v>16031</v>
      </c>
      <c r="B14544">
        <v>56</v>
      </c>
    </row>
    <row r="14545" spans="1:2" x14ac:dyDescent="0.25">
      <c r="A14545" t="s">
        <v>16032</v>
      </c>
      <c r="B14545">
        <v>42007</v>
      </c>
    </row>
    <row r="14546" spans="1:2" x14ac:dyDescent="0.25">
      <c r="A14546" t="s">
        <v>16033</v>
      </c>
      <c r="B14546">
        <v>33716</v>
      </c>
    </row>
    <row r="14547" spans="1:2" x14ac:dyDescent="0.25">
      <c r="A14547" t="s">
        <v>16034</v>
      </c>
      <c r="B14547">
        <v>672</v>
      </c>
    </row>
    <row r="14548" spans="1:2" x14ac:dyDescent="0.25">
      <c r="A14548" t="s">
        <v>16035</v>
      </c>
      <c r="B14548">
        <v>445</v>
      </c>
    </row>
    <row r="14549" spans="1:2" x14ac:dyDescent="0.25">
      <c r="A14549" t="s">
        <v>16036</v>
      </c>
      <c r="B14549">
        <v>626</v>
      </c>
    </row>
    <row r="14550" spans="1:2" x14ac:dyDescent="0.25">
      <c r="A14550" t="s">
        <v>16037</v>
      </c>
      <c r="B14550">
        <v>4308</v>
      </c>
    </row>
    <row r="14551" spans="1:2" x14ac:dyDescent="0.25">
      <c r="A14551" t="s">
        <v>16038</v>
      </c>
      <c r="B14551">
        <v>1837</v>
      </c>
    </row>
    <row r="14552" spans="1:2" x14ac:dyDescent="0.25">
      <c r="A14552" t="s">
        <v>16039</v>
      </c>
      <c r="B14552">
        <v>470</v>
      </c>
    </row>
    <row r="14553" spans="1:2" x14ac:dyDescent="0.25">
      <c r="A14553" t="s">
        <v>16040</v>
      </c>
      <c r="B14553">
        <v>606</v>
      </c>
    </row>
    <row r="14554" spans="1:2" x14ac:dyDescent="0.25">
      <c r="A14554" t="s">
        <v>16041</v>
      </c>
      <c r="B14554">
        <v>364</v>
      </c>
    </row>
    <row r="14555" spans="1:2" x14ac:dyDescent="0.25">
      <c r="A14555" t="s">
        <v>16042</v>
      </c>
      <c r="B14555">
        <v>393</v>
      </c>
    </row>
    <row r="14556" spans="1:2" x14ac:dyDescent="0.25">
      <c r="A14556" t="s">
        <v>16043</v>
      </c>
      <c r="B14556">
        <v>317</v>
      </c>
    </row>
    <row r="14557" spans="1:2" x14ac:dyDescent="0.25">
      <c r="A14557" t="s">
        <v>16044</v>
      </c>
      <c r="B14557">
        <v>46363</v>
      </c>
    </row>
    <row r="14558" spans="1:2" x14ac:dyDescent="0.25">
      <c r="A14558" t="s">
        <v>16045</v>
      </c>
      <c r="B14558">
        <v>1224</v>
      </c>
    </row>
    <row r="14559" spans="1:2" x14ac:dyDescent="0.25">
      <c r="A14559" t="s">
        <v>16046</v>
      </c>
      <c r="B14559">
        <v>66</v>
      </c>
    </row>
    <row r="14560" spans="1:2" x14ac:dyDescent="0.25">
      <c r="A14560" t="s">
        <v>16047</v>
      </c>
      <c r="B14560">
        <v>2331</v>
      </c>
    </row>
    <row r="14561" spans="1:2" x14ac:dyDescent="0.25">
      <c r="A14561" t="s">
        <v>16048</v>
      </c>
      <c r="B14561">
        <v>333</v>
      </c>
    </row>
    <row r="14562" spans="1:2" x14ac:dyDescent="0.25">
      <c r="A14562" t="s">
        <v>16049</v>
      </c>
      <c r="B14562">
        <v>53</v>
      </c>
    </row>
    <row r="14563" spans="1:2" x14ac:dyDescent="0.25">
      <c r="A14563" t="s">
        <v>16050</v>
      </c>
      <c r="B14563">
        <v>62</v>
      </c>
    </row>
    <row r="14564" spans="1:2" x14ac:dyDescent="0.25">
      <c r="A14564" t="s">
        <v>16051</v>
      </c>
      <c r="B14564">
        <v>4069</v>
      </c>
    </row>
    <row r="14565" spans="1:2" x14ac:dyDescent="0.25">
      <c r="A14565" t="s">
        <v>16052</v>
      </c>
      <c r="B14565">
        <v>477</v>
      </c>
    </row>
    <row r="14566" spans="1:2" x14ac:dyDescent="0.25">
      <c r="A14566" t="s">
        <v>16053</v>
      </c>
      <c r="B14566">
        <v>475</v>
      </c>
    </row>
    <row r="14567" spans="1:2" x14ac:dyDescent="0.25">
      <c r="A14567" t="s">
        <v>16054</v>
      </c>
      <c r="B14567">
        <v>586</v>
      </c>
    </row>
    <row r="14568" spans="1:2" x14ac:dyDescent="0.25">
      <c r="A14568" t="s">
        <v>16055</v>
      </c>
      <c r="B14568">
        <v>683</v>
      </c>
    </row>
    <row r="14569" spans="1:2" x14ac:dyDescent="0.25">
      <c r="A14569" t="s">
        <v>16056</v>
      </c>
      <c r="B14569">
        <v>178</v>
      </c>
    </row>
    <row r="14570" spans="1:2" x14ac:dyDescent="0.25">
      <c r="A14570" t="s">
        <v>16057</v>
      </c>
      <c r="B14570">
        <v>2669</v>
      </c>
    </row>
    <row r="14571" spans="1:2" x14ac:dyDescent="0.25">
      <c r="A14571" t="s">
        <v>16058</v>
      </c>
      <c r="B14571">
        <v>988</v>
      </c>
    </row>
    <row r="14572" spans="1:2" x14ac:dyDescent="0.25">
      <c r="A14572" t="s">
        <v>16059</v>
      </c>
      <c r="B14572">
        <v>2195</v>
      </c>
    </row>
    <row r="14573" spans="1:2" x14ac:dyDescent="0.25">
      <c r="A14573" t="s">
        <v>16060</v>
      </c>
      <c r="B14573">
        <v>1665</v>
      </c>
    </row>
    <row r="14574" spans="1:2" x14ac:dyDescent="0.25">
      <c r="A14574" t="s">
        <v>16061</v>
      </c>
      <c r="B14574">
        <v>166</v>
      </c>
    </row>
    <row r="14575" spans="1:2" x14ac:dyDescent="0.25">
      <c r="A14575" t="s">
        <v>16062</v>
      </c>
      <c r="B14575">
        <v>135</v>
      </c>
    </row>
    <row r="14576" spans="1:2" x14ac:dyDescent="0.25">
      <c r="A14576" t="s">
        <v>16063</v>
      </c>
      <c r="B14576">
        <v>20</v>
      </c>
    </row>
    <row r="14577" spans="1:2" x14ac:dyDescent="0.25">
      <c r="A14577" t="s">
        <v>16064</v>
      </c>
      <c r="B14577">
        <v>239</v>
      </c>
    </row>
    <row r="14578" spans="1:2" x14ac:dyDescent="0.25">
      <c r="A14578" t="s">
        <v>16065</v>
      </c>
      <c r="B14578">
        <v>153</v>
      </c>
    </row>
    <row r="14579" spans="1:2" x14ac:dyDescent="0.25">
      <c r="A14579" t="s">
        <v>16066</v>
      </c>
      <c r="B14579">
        <v>407</v>
      </c>
    </row>
    <row r="14580" spans="1:2" x14ac:dyDescent="0.25">
      <c r="A14580" t="s">
        <v>16067</v>
      </c>
      <c r="B14580">
        <v>23</v>
      </c>
    </row>
    <row r="14581" spans="1:2" x14ac:dyDescent="0.25">
      <c r="A14581" t="s">
        <v>16068</v>
      </c>
      <c r="B14581">
        <v>116</v>
      </c>
    </row>
    <row r="14582" spans="1:2" x14ac:dyDescent="0.25">
      <c r="A14582" t="s">
        <v>16069</v>
      </c>
      <c r="B14582">
        <v>4</v>
      </c>
    </row>
    <row r="14583" spans="1:2" x14ac:dyDescent="0.25">
      <c r="A14583" t="s">
        <v>16070</v>
      </c>
      <c r="B14583">
        <v>138</v>
      </c>
    </row>
    <row r="14584" spans="1:2" x14ac:dyDescent="0.25">
      <c r="A14584" t="s">
        <v>16071</v>
      </c>
      <c r="B14584">
        <v>129</v>
      </c>
    </row>
    <row r="14585" spans="1:2" x14ac:dyDescent="0.25">
      <c r="A14585" t="s">
        <v>16072</v>
      </c>
      <c r="B14585">
        <v>0</v>
      </c>
    </row>
    <row r="14586" spans="1:2" x14ac:dyDescent="0.25">
      <c r="A14586" t="s">
        <v>16073</v>
      </c>
      <c r="B14586">
        <v>6</v>
      </c>
    </row>
    <row r="14587" spans="1:2" x14ac:dyDescent="0.25">
      <c r="A14587" t="s">
        <v>16074</v>
      </c>
      <c r="B14587">
        <v>0</v>
      </c>
    </row>
    <row r="14588" spans="1:2" x14ac:dyDescent="0.25">
      <c r="A14588" t="s">
        <v>16075</v>
      </c>
      <c r="B14588">
        <v>1</v>
      </c>
    </row>
    <row r="14589" spans="1:2" x14ac:dyDescent="0.25">
      <c r="A14589" t="s">
        <v>16076</v>
      </c>
      <c r="B14589">
        <v>3</v>
      </c>
    </row>
    <row r="14590" spans="1:2" x14ac:dyDescent="0.25">
      <c r="A14590" t="s">
        <v>16077</v>
      </c>
      <c r="B14590">
        <v>620</v>
      </c>
    </row>
    <row r="14591" spans="1:2" x14ac:dyDescent="0.25">
      <c r="A14591" t="s">
        <v>16078</v>
      </c>
      <c r="B14591">
        <v>141</v>
      </c>
    </row>
    <row r="14592" spans="1:2" x14ac:dyDescent="0.25">
      <c r="A14592" t="s">
        <v>16079</v>
      </c>
      <c r="B14592">
        <v>2301</v>
      </c>
    </row>
    <row r="14593" spans="1:2" x14ac:dyDescent="0.25">
      <c r="A14593" t="s">
        <v>16080</v>
      </c>
      <c r="B14593">
        <v>1722</v>
      </c>
    </row>
    <row r="14594" spans="1:2" x14ac:dyDescent="0.25">
      <c r="A14594" t="s">
        <v>16081</v>
      </c>
      <c r="B14594">
        <v>1036</v>
      </c>
    </row>
    <row r="14595" spans="1:2" x14ac:dyDescent="0.25">
      <c r="A14595" t="s">
        <v>16082</v>
      </c>
      <c r="B14595">
        <v>550</v>
      </c>
    </row>
    <row r="14596" spans="1:2" x14ac:dyDescent="0.25">
      <c r="A14596" t="s">
        <v>16083</v>
      </c>
      <c r="B14596">
        <v>126</v>
      </c>
    </row>
    <row r="14597" spans="1:2" x14ac:dyDescent="0.25">
      <c r="A14597" t="s">
        <v>16084</v>
      </c>
      <c r="B14597">
        <v>1712</v>
      </c>
    </row>
    <row r="14598" spans="1:2" x14ac:dyDescent="0.25">
      <c r="A14598" t="s">
        <v>16085</v>
      </c>
      <c r="B14598">
        <v>1555</v>
      </c>
    </row>
    <row r="14599" spans="1:2" x14ac:dyDescent="0.25">
      <c r="A14599" t="s">
        <v>16086</v>
      </c>
      <c r="B14599">
        <v>54</v>
      </c>
    </row>
    <row r="14600" spans="1:2" x14ac:dyDescent="0.25">
      <c r="A14600" t="s">
        <v>16087</v>
      </c>
      <c r="B14600">
        <v>1568</v>
      </c>
    </row>
    <row r="14601" spans="1:2" x14ac:dyDescent="0.25">
      <c r="A14601" t="s">
        <v>16088</v>
      </c>
      <c r="B14601">
        <v>2151</v>
      </c>
    </row>
    <row r="14602" spans="1:2" x14ac:dyDescent="0.25">
      <c r="A14602" t="s">
        <v>16089</v>
      </c>
      <c r="B14602">
        <v>968</v>
      </c>
    </row>
    <row r="14603" spans="1:2" x14ac:dyDescent="0.25">
      <c r="A14603" t="s">
        <v>16090</v>
      </c>
      <c r="B14603">
        <v>2825</v>
      </c>
    </row>
    <row r="14604" spans="1:2" x14ac:dyDescent="0.25">
      <c r="A14604" t="s">
        <v>16091</v>
      </c>
      <c r="B14604">
        <v>1987</v>
      </c>
    </row>
    <row r="14605" spans="1:2" x14ac:dyDescent="0.25">
      <c r="A14605" t="s">
        <v>16092</v>
      </c>
      <c r="B14605">
        <v>2440</v>
      </c>
    </row>
  </sheetData>
  <sheetProtection algorithmName="SHA-512" hashValue="KinKmcfD42MRoPY3yhHJ0hTkZRekz1EGLRZWNqht5/Min9kKciU2KZTx038wJe2gK+YccnqPG1Iy8yz3A2G4ug==" saltValue="vf14Iw9jsaNbQrvfye8ENg==" spinCount="100000" sheet="1" objects="1" scenarios="1"/>
  <pageMargins left="0.7" right="0.7" top="0.75" bottom="0.75" header="0.3" footer="0.3"/>
  <tableParts count="1">
    <tablePart r:id="rId1"/>
  </tableParts>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FFFF00"/>
  </sheetPr>
  <dimension ref="A1:AK52"/>
  <sheetViews>
    <sheetView showRowColHeaders="0" topLeftCell="R10" workbookViewId="0">
      <selection activeCell="T29" sqref="T29"/>
    </sheetView>
  </sheetViews>
  <sheetFormatPr defaultColWidth="2" defaultRowHeight="13.2" x14ac:dyDescent="0.25"/>
  <cols>
    <col min="1" max="1" width="16.44140625" style="249" customWidth="1"/>
    <col min="2" max="2" width="16.44140625" style="76" customWidth="1"/>
    <col min="3" max="3" width="3" style="76" customWidth="1"/>
    <col min="4" max="4" width="16.44140625" style="249" customWidth="1"/>
    <col min="5" max="5" width="16.44140625" style="76" customWidth="1"/>
    <col min="6" max="6" width="3" style="76" customWidth="1"/>
    <col min="7" max="8" width="16.44140625" style="76" customWidth="1"/>
    <col min="9" max="9" width="3" style="76" customWidth="1"/>
    <col min="10" max="11" width="16.44140625" style="76" customWidth="1"/>
    <col min="12" max="12" width="3" style="76" customWidth="1"/>
    <col min="13" max="14" width="16.44140625" style="76" customWidth="1"/>
    <col min="15" max="15" width="3" style="76" customWidth="1"/>
    <col min="16" max="17" width="16.44140625" style="76" customWidth="1"/>
    <col min="18" max="18" width="3" style="76" customWidth="1"/>
    <col min="19" max="20" width="16.44140625" style="76" customWidth="1"/>
    <col min="21" max="21" width="3" style="76" customWidth="1"/>
    <col min="22" max="23" width="16.44140625" style="76" customWidth="1"/>
    <col min="24" max="24" width="3" style="76" customWidth="1"/>
    <col min="25" max="26" width="16.44140625" style="76" customWidth="1"/>
    <col min="27" max="27" width="3" style="76" customWidth="1"/>
    <col min="28" max="29" width="16.44140625" style="76" customWidth="1"/>
    <col min="30" max="30" width="3" style="76" customWidth="1"/>
    <col min="31" max="32" width="16.44140625" style="76" customWidth="1"/>
    <col min="33" max="33" width="1.5546875" style="76" customWidth="1"/>
    <col min="34" max="231" width="9.109375" style="76" customWidth="1"/>
    <col min="232" max="232" width="2" style="76" customWidth="1"/>
    <col min="233" max="234" width="9.109375" style="76" customWidth="1"/>
    <col min="235" max="235" width="2" style="76" customWidth="1"/>
    <col min="236" max="237" width="9.109375" style="76" customWidth="1"/>
    <col min="238" max="238" width="2" style="76" customWidth="1"/>
    <col min="239" max="240" width="9.109375" style="76" customWidth="1"/>
    <col min="241" max="241" width="2.109375" style="76" customWidth="1"/>
    <col min="242" max="243" width="8.44140625" style="76" customWidth="1"/>
    <col min="244" max="244" width="2.33203125" style="76" customWidth="1"/>
    <col min="245" max="245" width="10.44140625" style="76" customWidth="1"/>
    <col min="246" max="246" width="12.6640625" style="76" customWidth="1"/>
    <col min="247" max="247" width="2" style="76" customWidth="1"/>
    <col min="248" max="248" width="10.44140625" style="76" customWidth="1"/>
    <col min="249" max="249" width="12.6640625" style="76" customWidth="1"/>
    <col min="250" max="250" width="2" style="76" customWidth="1"/>
    <col min="251" max="251" width="10.44140625" style="76" customWidth="1"/>
    <col min="252" max="252" width="12.6640625" style="76" customWidth="1"/>
    <col min="253" max="16384" width="2" style="76"/>
  </cols>
  <sheetData>
    <row r="1" spans="1:37" x14ac:dyDescent="0.25">
      <c r="A1" s="317" t="s">
        <v>490</v>
      </c>
      <c r="B1" s="361"/>
      <c r="C1" s="78"/>
      <c r="D1" s="250"/>
      <c r="E1" s="361"/>
      <c r="F1" s="78"/>
      <c r="G1" s="78"/>
      <c r="H1" s="78"/>
      <c r="P1" s="78"/>
      <c r="Q1" s="78"/>
      <c r="S1" s="78"/>
      <c r="T1" s="78"/>
      <c r="V1" s="78"/>
      <c r="W1" s="78"/>
    </row>
    <row r="2" spans="1:37" ht="7.5" customHeight="1" x14ac:dyDescent="0.25">
      <c r="A2" s="303"/>
      <c r="B2"/>
      <c r="C2"/>
      <c r="D2" s="303"/>
      <c r="E2"/>
      <c r="F2"/>
      <c r="G2"/>
      <c r="H2"/>
      <c r="I2"/>
      <c r="J2"/>
      <c r="K2"/>
      <c r="L2"/>
      <c r="M2"/>
      <c r="N2"/>
      <c r="O2"/>
      <c r="P2" s="78"/>
      <c r="Q2" s="78"/>
      <c r="S2" s="78"/>
      <c r="T2" s="78"/>
      <c r="V2" s="78"/>
      <c r="W2" s="78"/>
    </row>
    <row r="3" spans="1:37" x14ac:dyDescent="0.25">
      <c r="B3" s="245"/>
      <c r="C3" s="245"/>
      <c r="D3" s="317"/>
      <c r="E3" s="245"/>
      <c r="F3" s="245"/>
      <c r="G3" s="245"/>
      <c r="H3" s="245"/>
      <c r="I3" s="245"/>
      <c r="J3" s="245"/>
      <c r="K3" s="245"/>
      <c r="L3" s="245"/>
      <c r="M3" s="245"/>
      <c r="N3" s="245"/>
      <c r="O3" s="245"/>
      <c r="P3" s="78"/>
      <c r="Q3" s="78"/>
      <c r="S3" s="78"/>
      <c r="T3" s="78"/>
      <c r="V3" s="78"/>
      <c r="W3" s="78"/>
      <c r="AB3" s="245" t="s">
        <v>491</v>
      </c>
    </row>
    <row r="4" spans="1:37" ht="105.6" x14ac:dyDescent="0.25">
      <c r="A4" s="250" t="s">
        <v>966</v>
      </c>
      <c r="B4" s="361"/>
      <c r="C4" s="78"/>
      <c r="D4" s="250" t="s">
        <v>967</v>
      </c>
      <c r="E4" s="361"/>
      <c r="F4" s="78"/>
      <c r="G4" s="250" t="s">
        <v>968</v>
      </c>
      <c r="H4" s="78"/>
      <c r="J4" s="198" t="s">
        <v>955</v>
      </c>
      <c r="M4" s="198" t="s">
        <v>969</v>
      </c>
      <c r="P4" s="78" t="s">
        <v>970</v>
      </c>
      <c r="Q4" s="78"/>
      <c r="S4" s="78" t="s">
        <v>971</v>
      </c>
      <c r="T4" s="78"/>
      <c r="V4" s="78" t="s">
        <v>972</v>
      </c>
      <c r="W4" s="78"/>
      <c r="Y4" s="198" t="s">
        <v>973</v>
      </c>
      <c r="AB4" s="198" t="s">
        <v>974</v>
      </c>
      <c r="AE4" s="198" t="s">
        <v>975</v>
      </c>
    </row>
    <row r="5" spans="1:37" s="249" customFormat="1" ht="51" customHeight="1" x14ac:dyDescent="0.25">
      <c r="A5" s="251" t="s">
        <v>499</v>
      </c>
      <c r="B5" s="76"/>
      <c r="C5" s="250"/>
      <c r="D5" s="251" t="s">
        <v>500</v>
      </c>
      <c r="E5" s="361"/>
      <c r="F5" s="250"/>
      <c r="G5" s="251" t="s">
        <v>965</v>
      </c>
      <c r="H5" s="250"/>
      <c r="J5" s="251" t="s">
        <v>492</v>
      </c>
      <c r="M5" s="251" t="s">
        <v>915</v>
      </c>
      <c r="P5" s="251" t="s">
        <v>493</v>
      </c>
      <c r="Q5" s="250"/>
      <c r="S5" s="251" t="s">
        <v>494</v>
      </c>
      <c r="T5" s="250"/>
      <c r="V5" s="251" t="s">
        <v>495</v>
      </c>
      <c r="W5" s="250"/>
      <c r="Y5" s="251" t="s">
        <v>804</v>
      </c>
      <c r="AB5" s="317" t="s">
        <v>385</v>
      </c>
      <c r="AE5" s="317" t="s">
        <v>386</v>
      </c>
    </row>
    <row r="6" spans="1:37" s="198" customFormat="1" ht="28.8" x14ac:dyDescent="0.3">
      <c r="A6" s="252" t="s">
        <v>497</v>
      </c>
      <c r="B6" s="362" t="s">
        <v>498</v>
      </c>
      <c r="D6" s="252" t="s">
        <v>497</v>
      </c>
      <c r="E6" s="362" t="s">
        <v>498</v>
      </c>
      <c r="F6" s="250"/>
      <c r="G6" s="252" t="s">
        <v>497</v>
      </c>
      <c r="H6" s="362" t="s">
        <v>498</v>
      </c>
      <c r="J6" s="252" t="s">
        <v>497</v>
      </c>
      <c r="K6" s="254" t="s">
        <v>498</v>
      </c>
      <c r="L6" s="249"/>
      <c r="M6" s="252" t="s">
        <v>497</v>
      </c>
      <c r="N6" s="254" t="s">
        <v>498</v>
      </c>
      <c r="P6" s="252" t="s">
        <v>497</v>
      </c>
      <c r="Q6" s="254" t="s">
        <v>498</v>
      </c>
      <c r="R6" s="242"/>
      <c r="S6" s="373" t="s">
        <v>497</v>
      </c>
      <c r="T6" s="374" t="s">
        <v>498</v>
      </c>
      <c r="U6" s="242"/>
      <c r="V6" s="373" t="s">
        <v>497</v>
      </c>
      <c r="W6" s="374" t="s">
        <v>498</v>
      </c>
      <c r="Y6" s="375" t="s">
        <v>497</v>
      </c>
      <c r="Z6" s="376" t="s">
        <v>498</v>
      </c>
      <c r="AB6" s="276" t="s">
        <v>497</v>
      </c>
      <c r="AC6" s="377" t="s">
        <v>498</v>
      </c>
      <c r="AE6" s="276" t="s">
        <v>497</v>
      </c>
      <c r="AF6" s="377" t="s">
        <v>498</v>
      </c>
    </row>
    <row r="7" spans="1:37" ht="14.4" x14ac:dyDescent="0.3">
      <c r="A7" s="363">
        <v>512</v>
      </c>
      <c r="B7" s="364" t="s">
        <v>865</v>
      </c>
      <c r="C7" s="77"/>
      <c r="D7" s="363">
        <v>512</v>
      </c>
      <c r="E7" s="364" t="s">
        <v>865</v>
      </c>
      <c r="F7" s="250"/>
      <c r="G7" s="363">
        <v>512</v>
      </c>
      <c r="H7" s="364" t="s">
        <v>865</v>
      </c>
      <c r="J7" s="378">
        <v>512</v>
      </c>
      <c r="K7" s="379" t="s">
        <v>865</v>
      </c>
      <c r="L7" s="249"/>
      <c r="M7" s="378">
        <v>512</v>
      </c>
      <c r="N7" s="379" t="s">
        <v>865</v>
      </c>
      <c r="P7" s="378">
        <v>512</v>
      </c>
      <c r="Q7" s="379" t="s">
        <v>865</v>
      </c>
      <c r="R7" s="168"/>
      <c r="S7" s="378">
        <v>512</v>
      </c>
      <c r="T7" s="379" t="s">
        <v>865</v>
      </c>
      <c r="U7" s="168"/>
      <c r="V7" s="378">
        <v>512</v>
      </c>
      <c r="W7" s="379" t="s">
        <v>865</v>
      </c>
      <c r="Y7" s="380">
        <v>512</v>
      </c>
      <c r="Z7" s="381" t="s">
        <v>865</v>
      </c>
      <c r="AB7" s="382">
        <v>512</v>
      </c>
      <c r="AC7" s="383" t="s">
        <v>865</v>
      </c>
      <c r="AE7" s="382">
        <v>512</v>
      </c>
      <c r="AF7" s="383" t="s">
        <v>865</v>
      </c>
    </row>
    <row r="8" spans="1:37" ht="14.4" x14ac:dyDescent="0.3">
      <c r="A8" s="363">
        <v>514</v>
      </c>
      <c r="B8" s="364" t="s">
        <v>865</v>
      </c>
      <c r="C8" s="78"/>
      <c r="D8" s="363">
        <v>514</v>
      </c>
      <c r="E8" s="364" t="s">
        <v>865</v>
      </c>
      <c r="F8" s="250"/>
      <c r="G8" s="363">
        <v>514</v>
      </c>
      <c r="H8" s="364" t="s">
        <v>865</v>
      </c>
      <c r="J8" s="391">
        <v>514</v>
      </c>
      <c r="K8" s="392" t="s">
        <v>865</v>
      </c>
      <c r="L8" s="249"/>
      <c r="M8" s="391">
        <v>514</v>
      </c>
      <c r="N8" s="393" t="s">
        <v>865</v>
      </c>
      <c r="P8" s="391">
        <v>514</v>
      </c>
      <c r="Q8" s="392" t="s">
        <v>865</v>
      </c>
      <c r="S8" s="391">
        <v>514</v>
      </c>
      <c r="T8" s="392" t="s">
        <v>865</v>
      </c>
      <c r="V8" s="391">
        <v>514</v>
      </c>
      <c r="W8" s="392" t="s">
        <v>865</v>
      </c>
      <c r="Y8" s="394">
        <v>514</v>
      </c>
      <c r="Z8" s="75" t="s">
        <v>865</v>
      </c>
      <c r="AB8" s="382">
        <v>514</v>
      </c>
      <c r="AC8" s="383" t="s">
        <v>865</v>
      </c>
      <c r="AE8" s="382">
        <v>514</v>
      </c>
      <c r="AF8" s="383" t="s">
        <v>865</v>
      </c>
    </row>
    <row r="9" spans="1:37" ht="14.4" x14ac:dyDescent="0.3">
      <c r="A9" s="363">
        <v>516</v>
      </c>
      <c r="B9" s="364" t="s">
        <v>865</v>
      </c>
      <c r="C9" s="78"/>
      <c r="D9" s="363">
        <v>516</v>
      </c>
      <c r="E9" s="364" t="s">
        <v>865</v>
      </c>
      <c r="F9" s="250"/>
      <c r="G9" s="363">
        <v>516</v>
      </c>
      <c r="H9" s="364" t="s">
        <v>865</v>
      </c>
      <c r="J9" s="384">
        <v>516</v>
      </c>
      <c r="K9" s="381" t="s">
        <v>865</v>
      </c>
      <c r="L9" s="249"/>
      <c r="M9" s="384">
        <v>516</v>
      </c>
      <c r="N9" s="379" t="s">
        <v>865</v>
      </c>
      <c r="P9" s="384">
        <v>516</v>
      </c>
      <c r="Q9" s="381" t="s">
        <v>865</v>
      </c>
      <c r="R9" s="168"/>
      <c r="S9" s="384">
        <v>516</v>
      </c>
      <c r="T9" s="381" t="s">
        <v>865</v>
      </c>
      <c r="U9" s="168"/>
      <c r="V9" s="384">
        <v>516</v>
      </c>
      <c r="W9" s="381" t="s">
        <v>865</v>
      </c>
      <c r="Y9" s="380">
        <v>516</v>
      </c>
      <c r="Z9" s="381" t="s">
        <v>865</v>
      </c>
      <c r="AB9" s="382">
        <v>516</v>
      </c>
      <c r="AC9" s="383" t="s">
        <v>865</v>
      </c>
      <c r="AE9" s="382">
        <v>516</v>
      </c>
      <c r="AF9" s="383" t="s">
        <v>865</v>
      </c>
    </row>
    <row r="10" spans="1:37" ht="14.4" x14ac:dyDescent="0.3">
      <c r="A10" s="363">
        <v>518</v>
      </c>
      <c r="B10" s="364" t="s">
        <v>865</v>
      </c>
      <c r="C10" s="78"/>
      <c r="D10" s="363">
        <v>518</v>
      </c>
      <c r="E10" s="364" t="s">
        <v>865</v>
      </c>
      <c r="F10" s="250"/>
      <c r="G10" s="363">
        <v>518</v>
      </c>
      <c r="H10" s="364" t="s">
        <v>865</v>
      </c>
      <c r="J10" s="384">
        <v>518</v>
      </c>
      <c r="K10" s="381" t="s">
        <v>865</v>
      </c>
      <c r="L10" s="249"/>
      <c r="M10" s="384">
        <v>518</v>
      </c>
      <c r="N10" s="379" t="s">
        <v>865</v>
      </c>
      <c r="P10" s="384">
        <v>518</v>
      </c>
      <c r="Q10" s="381" t="s">
        <v>865</v>
      </c>
      <c r="R10" s="168"/>
      <c r="S10" s="384">
        <v>518</v>
      </c>
      <c r="T10" s="381" t="s">
        <v>865</v>
      </c>
      <c r="U10" s="168"/>
      <c r="V10" s="384">
        <v>518</v>
      </c>
      <c r="W10" s="381" t="s">
        <v>865</v>
      </c>
      <c r="Y10" s="380">
        <v>518</v>
      </c>
      <c r="Z10" s="381" t="s">
        <v>865</v>
      </c>
      <c r="AB10" s="382">
        <v>518</v>
      </c>
      <c r="AC10" s="383" t="s">
        <v>865</v>
      </c>
      <c r="AE10" s="382">
        <v>518</v>
      </c>
      <c r="AF10" s="383" t="s">
        <v>865</v>
      </c>
    </row>
    <row r="11" spans="1:37" ht="14.4" x14ac:dyDescent="0.3">
      <c r="A11" s="363">
        <v>520</v>
      </c>
      <c r="B11" s="364" t="s">
        <v>865</v>
      </c>
      <c r="C11" s="78"/>
      <c r="D11" s="363">
        <v>520</v>
      </c>
      <c r="E11" s="364" t="s">
        <v>865</v>
      </c>
      <c r="F11" s="250"/>
      <c r="G11" s="363">
        <v>520</v>
      </c>
      <c r="H11" s="364" t="s">
        <v>865</v>
      </c>
      <c r="J11" s="384">
        <v>520</v>
      </c>
      <c r="K11" s="381" t="s">
        <v>865</v>
      </c>
      <c r="L11" s="249"/>
      <c r="M11" s="384">
        <v>520</v>
      </c>
      <c r="N11" s="379" t="s">
        <v>865</v>
      </c>
      <c r="P11" s="384">
        <v>520</v>
      </c>
      <c r="Q11" s="381" t="s">
        <v>865</v>
      </c>
      <c r="R11" s="168"/>
      <c r="S11" s="384">
        <v>520</v>
      </c>
      <c r="T11" s="381" t="s">
        <v>865</v>
      </c>
      <c r="U11" s="168"/>
      <c r="V11" s="384">
        <v>520</v>
      </c>
      <c r="W11" s="381" t="s">
        <v>865</v>
      </c>
      <c r="Y11" s="380">
        <v>520</v>
      </c>
      <c r="Z11" s="381" t="s">
        <v>865</v>
      </c>
      <c r="AB11" s="382">
        <v>520</v>
      </c>
      <c r="AC11" s="383" t="s">
        <v>865</v>
      </c>
      <c r="AE11" s="382">
        <v>520</v>
      </c>
      <c r="AF11" s="383" t="s">
        <v>865</v>
      </c>
    </row>
    <row r="12" spans="1:37" ht="14.4" x14ac:dyDescent="0.3">
      <c r="A12" s="363">
        <v>522</v>
      </c>
      <c r="B12" s="364" t="s">
        <v>865</v>
      </c>
      <c r="C12" s="78"/>
      <c r="D12" s="363">
        <v>522</v>
      </c>
      <c r="E12" s="364" t="s">
        <v>865</v>
      </c>
      <c r="F12" s="250"/>
      <c r="G12" s="363">
        <v>522</v>
      </c>
      <c r="H12" s="364" t="s">
        <v>865</v>
      </c>
      <c r="J12" s="384">
        <v>522</v>
      </c>
      <c r="K12" s="381" t="s">
        <v>865</v>
      </c>
      <c r="L12" s="249"/>
      <c r="M12" s="384">
        <v>522</v>
      </c>
      <c r="N12" s="379" t="s">
        <v>865</v>
      </c>
      <c r="P12" s="384">
        <v>522</v>
      </c>
      <c r="Q12" s="381" t="s">
        <v>865</v>
      </c>
      <c r="R12" s="168"/>
      <c r="S12" s="384">
        <v>522</v>
      </c>
      <c r="T12" s="381" t="s">
        <v>865</v>
      </c>
      <c r="U12" s="168"/>
      <c r="V12" s="384">
        <v>522</v>
      </c>
      <c r="W12" s="381" t="s">
        <v>865</v>
      </c>
      <c r="Y12" s="380">
        <v>522</v>
      </c>
      <c r="Z12" s="381" t="s">
        <v>865</v>
      </c>
      <c r="AB12" s="382">
        <v>522</v>
      </c>
      <c r="AC12" s="383" t="s">
        <v>865</v>
      </c>
      <c r="AE12" s="382">
        <v>522</v>
      </c>
      <c r="AF12" s="383" t="s">
        <v>865</v>
      </c>
    </row>
    <row r="13" spans="1:37" ht="14.4" x14ac:dyDescent="0.3">
      <c r="A13" s="363">
        <v>524</v>
      </c>
      <c r="B13" s="364" t="s">
        <v>865</v>
      </c>
      <c r="C13" s="78"/>
      <c r="D13" s="363">
        <v>524</v>
      </c>
      <c r="E13" s="364" t="s">
        <v>865</v>
      </c>
      <c r="F13" s="250"/>
      <c r="G13" s="363">
        <v>524</v>
      </c>
      <c r="H13" s="364" t="s">
        <v>865</v>
      </c>
      <c r="J13" s="384">
        <v>524</v>
      </c>
      <c r="K13" s="381" t="s">
        <v>865</v>
      </c>
      <c r="L13" s="249"/>
      <c r="M13" s="384">
        <v>524</v>
      </c>
      <c r="N13" s="379" t="s">
        <v>865</v>
      </c>
      <c r="P13" s="384">
        <v>524</v>
      </c>
      <c r="Q13" s="381" t="s">
        <v>865</v>
      </c>
      <c r="R13" s="168"/>
      <c r="S13" s="384">
        <v>524</v>
      </c>
      <c r="T13" s="381" t="s">
        <v>865</v>
      </c>
      <c r="U13" s="168"/>
      <c r="V13" s="384">
        <v>524</v>
      </c>
      <c r="W13" s="381" t="s">
        <v>865</v>
      </c>
      <c r="Y13" s="380">
        <v>524</v>
      </c>
      <c r="Z13" s="381" t="s">
        <v>865</v>
      </c>
      <c r="AB13" s="382">
        <v>524</v>
      </c>
      <c r="AC13" s="383" t="s">
        <v>865</v>
      </c>
      <c r="AE13" s="382">
        <v>524</v>
      </c>
      <c r="AF13" s="383" t="s">
        <v>865</v>
      </c>
    </row>
    <row r="14" spans="1:37" ht="14.4" x14ac:dyDescent="0.3">
      <c r="A14" s="363">
        <v>526</v>
      </c>
      <c r="B14" s="364" t="s">
        <v>865</v>
      </c>
      <c r="C14" s="78"/>
      <c r="D14" s="363">
        <v>526</v>
      </c>
      <c r="E14" s="364" t="s">
        <v>865</v>
      </c>
      <c r="F14" s="250"/>
      <c r="G14" s="363">
        <v>526</v>
      </c>
      <c r="H14" s="364" t="s">
        <v>865</v>
      </c>
      <c r="J14" s="384">
        <v>526</v>
      </c>
      <c r="K14" s="381" t="s">
        <v>865</v>
      </c>
      <c r="L14" s="249"/>
      <c r="M14" s="384">
        <v>526</v>
      </c>
      <c r="N14" s="379" t="s">
        <v>865</v>
      </c>
      <c r="P14" s="384">
        <v>526</v>
      </c>
      <c r="Q14" s="381" t="s">
        <v>865</v>
      </c>
      <c r="R14" s="168"/>
      <c r="S14" s="384">
        <v>526</v>
      </c>
      <c r="T14" s="381" t="s">
        <v>865</v>
      </c>
      <c r="U14" s="168"/>
      <c r="V14" s="384">
        <v>526</v>
      </c>
      <c r="W14" s="381" t="s">
        <v>865</v>
      </c>
      <c r="Y14" s="380">
        <v>526</v>
      </c>
      <c r="Z14" s="381" t="s">
        <v>865</v>
      </c>
      <c r="AB14" s="382">
        <v>526</v>
      </c>
      <c r="AC14" s="383" t="s">
        <v>865</v>
      </c>
      <c r="AE14" s="382">
        <v>526</v>
      </c>
      <c r="AF14" s="383" t="s">
        <v>865</v>
      </c>
      <c r="AK14" s="385"/>
    </row>
    <row r="15" spans="1:37" ht="14.4" x14ac:dyDescent="0.3">
      <c r="A15" s="363">
        <v>528</v>
      </c>
      <c r="B15" s="364" t="s">
        <v>865</v>
      </c>
      <c r="C15" s="78"/>
      <c r="D15" s="363">
        <v>528</v>
      </c>
      <c r="E15" s="364" t="s">
        <v>865</v>
      </c>
      <c r="F15" s="250"/>
      <c r="G15" s="363">
        <v>528</v>
      </c>
      <c r="H15" s="364" t="s">
        <v>865</v>
      </c>
      <c r="J15" s="384">
        <v>528</v>
      </c>
      <c r="K15" s="381" t="s">
        <v>865</v>
      </c>
      <c r="L15" s="249"/>
      <c r="M15" s="384">
        <v>528</v>
      </c>
      <c r="N15" s="379" t="s">
        <v>865</v>
      </c>
      <c r="P15" s="384">
        <v>528</v>
      </c>
      <c r="Q15" s="381" t="s">
        <v>865</v>
      </c>
      <c r="R15" s="168"/>
      <c r="S15" s="384">
        <v>528</v>
      </c>
      <c r="T15" s="381" t="s">
        <v>865</v>
      </c>
      <c r="U15" s="168"/>
      <c r="V15" s="384">
        <v>528</v>
      </c>
      <c r="W15" s="381" t="s">
        <v>865</v>
      </c>
      <c r="Y15" s="380">
        <v>528</v>
      </c>
      <c r="Z15" s="381" t="s">
        <v>865</v>
      </c>
      <c r="AB15" s="382">
        <v>528</v>
      </c>
      <c r="AC15" s="383" t="s">
        <v>865</v>
      </c>
      <c r="AE15" s="382">
        <v>528</v>
      </c>
      <c r="AF15" s="383" t="s">
        <v>865</v>
      </c>
    </row>
    <row r="16" spans="1:37" ht="14.4" x14ac:dyDescent="0.3">
      <c r="A16" s="363">
        <v>530</v>
      </c>
      <c r="B16" s="364" t="s">
        <v>865</v>
      </c>
      <c r="C16" s="78"/>
      <c r="D16" s="363">
        <v>530</v>
      </c>
      <c r="E16" s="364" t="s">
        <v>865</v>
      </c>
      <c r="F16" s="250"/>
      <c r="G16" s="363">
        <v>530</v>
      </c>
      <c r="H16" s="364" t="s">
        <v>865</v>
      </c>
      <c r="J16" s="384">
        <v>530</v>
      </c>
      <c r="K16" s="381" t="s">
        <v>865</v>
      </c>
      <c r="L16" s="249"/>
      <c r="M16" s="384">
        <v>530</v>
      </c>
      <c r="N16" s="379" t="s">
        <v>865</v>
      </c>
      <c r="P16" s="384">
        <v>530</v>
      </c>
      <c r="Q16" s="381" t="s">
        <v>865</v>
      </c>
      <c r="R16" s="168"/>
      <c r="S16" s="384">
        <v>530</v>
      </c>
      <c r="T16" s="381" t="s">
        <v>865</v>
      </c>
      <c r="U16" s="168"/>
      <c r="V16" s="384">
        <v>530</v>
      </c>
      <c r="W16" s="381" t="s">
        <v>865</v>
      </c>
      <c r="Y16" s="380">
        <v>530</v>
      </c>
      <c r="Z16" s="381" t="s">
        <v>865</v>
      </c>
      <c r="AB16" s="382">
        <v>530</v>
      </c>
      <c r="AC16" s="383" t="s">
        <v>865</v>
      </c>
      <c r="AE16" s="382">
        <v>530</v>
      </c>
      <c r="AF16" s="383" t="s">
        <v>865</v>
      </c>
    </row>
    <row r="17" spans="1:32" ht="14.4" x14ac:dyDescent="0.3">
      <c r="A17" s="363">
        <v>532</v>
      </c>
      <c r="B17" s="364" t="s">
        <v>865</v>
      </c>
      <c r="C17" s="78"/>
      <c r="D17" s="363">
        <v>532</v>
      </c>
      <c r="E17" s="364" t="s">
        <v>865</v>
      </c>
      <c r="F17" s="250"/>
      <c r="G17" s="363">
        <v>532</v>
      </c>
      <c r="H17" s="364" t="s">
        <v>865</v>
      </c>
      <c r="J17" s="384">
        <v>532</v>
      </c>
      <c r="K17" s="381" t="s">
        <v>865</v>
      </c>
      <c r="L17" s="249"/>
      <c r="M17" s="384">
        <v>532</v>
      </c>
      <c r="N17" s="379" t="s">
        <v>865</v>
      </c>
      <c r="P17" s="384">
        <v>532</v>
      </c>
      <c r="Q17" s="381" t="s">
        <v>865</v>
      </c>
      <c r="R17" s="168"/>
      <c r="S17" s="384">
        <v>532</v>
      </c>
      <c r="T17" s="381" t="s">
        <v>865</v>
      </c>
      <c r="U17" s="168"/>
      <c r="V17" s="384">
        <v>532</v>
      </c>
      <c r="W17" s="381" t="s">
        <v>865</v>
      </c>
      <c r="Y17" s="380">
        <v>532</v>
      </c>
      <c r="Z17" s="381" t="s">
        <v>865</v>
      </c>
      <c r="AB17" s="382">
        <v>532</v>
      </c>
      <c r="AC17" s="383" t="s">
        <v>865</v>
      </c>
      <c r="AE17" s="382">
        <v>532</v>
      </c>
      <c r="AF17" s="383" t="s">
        <v>865</v>
      </c>
    </row>
    <row r="18" spans="1:32" ht="14.4" x14ac:dyDescent="0.3">
      <c r="A18" s="363">
        <v>534</v>
      </c>
      <c r="B18" s="364" t="s">
        <v>865</v>
      </c>
      <c r="C18" s="78"/>
      <c r="D18" s="363">
        <v>534</v>
      </c>
      <c r="E18" s="364" t="s">
        <v>865</v>
      </c>
      <c r="F18" s="250"/>
      <c r="G18" s="363">
        <v>534</v>
      </c>
      <c r="H18" s="364" t="s">
        <v>865</v>
      </c>
      <c r="J18" s="384">
        <v>534</v>
      </c>
      <c r="K18" s="381" t="s">
        <v>865</v>
      </c>
      <c r="L18" s="249"/>
      <c r="M18" s="384">
        <v>534</v>
      </c>
      <c r="N18" s="379" t="s">
        <v>865</v>
      </c>
      <c r="P18" s="384">
        <v>534</v>
      </c>
      <c r="Q18" s="381" t="s">
        <v>865</v>
      </c>
      <c r="R18" s="168"/>
      <c r="S18" s="384">
        <v>534</v>
      </c>
      <c r="T18" s="381" t="s">
        <v>865</v>
      </c>
      <c r="U18" s="168"/>
      <c r="V18" s="384">
        <v>534</v>
      </c>
      <c r="W18" s="381" t="s">
        <v>865</v>
      </c>
      <c r="Y18" s="380">
        <v>534</v>
      </c>
      <c r="Z18" s="381" t="s">
        <v>865</v>
      </c>
      <c r="AB18" s="382">
        <v>534</v>
      </c>
      <c r="AC18" s="383" t="s">
        <v>865</v>
      </c>
      <c r="AE18" s="382">
        <v>534</v>
      </c>
      <c r="AF18" s="383" t="s">
        <v>865</v>
      </c>
    </row>
    <row r="19" spans="1:32" ht="14.4" x14ac:dyDescent="0.3">
      <c r="A19" s="363">
        <v>536</v>
      </c>
      <c r="B19" s="364" t="s">
        <v>865</v>
      </c>
      <c r="C19" s="78"/>
      <c r="D19" s="363">
        <v>536</v>
      </c>
      <c r="E19" s="364" t="s">
        <v>865</v>
      </c>
      <c r="F19" s="250"/>
      <c r="G19" s="363">
        <v>536</v>
      </c>
      <c r="H19" s="364" t="s">
        <v>865</v>
      </c>
      <c r="J19" s="384">
        <v>536</v>
      </c>
      <c r="K19" s="381" t="s">
        <v>865</v>
      </c>
      <c r="L19" s="249"/>
      <c r="M19" s="384">
        <v>536</v>
      </c>
      <c r="N19" s="379" t="s">
        <v>865</v>
      </c>
      <c r="P19" s="384">
        <v>536</v>
      </c>
      <c r="Q19" s="381" t="s">
        <v>865</v>
      </c>
      <c r="R19" s="168"/>
      <c r="S19" s="384">
        <v>536</v>
      </c>
      <c r="T19" s="381" t="s">
        <v>865</v>
      </c>
      <c r="U19" s="168"/>
      <c r="V19" s="384">
        <v>536</v>
      </c>
      <c r="W19" s="381" t="s">
        <v>865</v>
      </c>
      <c r="Y19" s="380">
        <v>536</v>
      </c>
      <c r="Z19" s="381" t="s">
        <v>865</v>
      </c>
      <c r="AB19" s="382">
        <v>536</v>
      </c>
      <c r="AC19" s="383" t="s">
        <v>865</v>
      </c>
      <c r="AE19" s="382">
        <v>536</v>
      </c>
      <c r="AF19" s="383" t="s">
        <v>865</v>
      </c>
    </row>
    <row r="20" spans="1:32" ht="14.4" x14ac:dyDescent="0.3">
      <c r="A20" s="363">
        <v>538</v>
      </c>
      <c r="B20" s="364" t="s">
        <v>865</v>
      </c>
      <c r="C20" s="78"/>
      <c r="D20" s="363">
        <v>538</v>
      </c>
      <c r="E20" s="364" t="s">
        <v>865</v>
      </c>
      <c r="F20" s="250"/>
      <c r="G20" s="363">
        <v>538</v>
      </c>
      <c r="H20" s="364" t="s">
        <v>865</v>
      </c>
      <c r="J20" s="384">
        <v>538</v>
      </c>
      <c r="K20" s="381" t="s">
        <v>865</v>
      </c>
      <c r="L20" s="249"/>
      <c r="M20" s="384">
        <v>538</v>
      </c>
      <c r="N20" s="379" t="s">
        <v>865</v>
      </c>
      <c r="P20" s="384">
        <v>538</v>
      </c>
      <c r="Q20" s="381" t="s">
        <v>865</v>
      </c>
      <c r="R20" s="168"/>
      <c r="S20" s="384">
        <v>538</v>
      </c>
      <c r="T20" s="381" t="s">
        <v>865</v>
      </c>
      <c r="U20" s="168"/>
      <c r="V20" s="384">
        <v>538</v>
      </c>
      <c r="W20" s="381" t="s">
        <v>865</v>
      </c>
      <c r="Y20" s="380">
        <v>538</v>
      </c>
      <c r="Z20" s="381" t="s">
        <v>865</v>
      </c>
      <c r="AB20" s="382">
        <v>538</v>
      </c>
      <c r="AC20" s="383" t="s">
        <v>865</v>
      </c>
      <c r="AE20" s="382">
        <v>538</v>
      </c>
      <c r="AF20" s="383" t="s">
        <v>865</v>
      </c>
    </row>
    <row r="21" spans="1:32" ht="14.4" x14ac:dyDescent="0.3">
      <c r="A21" s="363">
        <v>540</v>
      </c>
      <c r="B21" s="364" t="s">
        <v>865</v>
      </c>
      <c r="C21" s="78"/>
      <c r="D21" s="363">
        <v>540</v>
      </c>
      <c r="E21" s="364" t="s">
        <v>865</v>
      </c>
      <c r="F21" s="250"/>
      <c r="G21" s="363">
        <v>540</v>
      </c>
      <c r="H21" s="364" t="s">
        <v>865</v>
      </c>
      <c r="J21" s="384">
        <v>540</v>
      </c>
      <c r="K21" s="381" t="s">
        <v>865</v>
      </c>
      <c r="L21" s="249"/>
      <c r="M21" s="384">
        <v>540</v>
      </c>
      <c r="N21" s="379" t="s">
        <v>865</v>
      </c>
      <c r="P21" s="384">
        <v>540</v>
      </c>
      <c r="Q21" s="381" t="s">
        <v>865</v>
      </c>
      <c r="R21" s="168"/>
      <c r="S21" s="384">
        <v>540</v>
      </c>
      <c r="T21" s="381" t="s">
        <v>865</v>
      </c>
      <c r="U21" s="168"/>
      <c r="V21" s="384">
        <v>540</v>
      </c>
      <c r="W21" s="381" t="s">
        <v>865</v>
      </c>
      <c r="Y21" s="380">
        <v>540</v>
      </c>
      <c r="Z21" s="381" t="s">
        <v>865</v>
      </c>
      <c r="AB21" s="382">
        <v>540</v>
      </c>
      <c r="AC21" s="383" t="s">
        <v>865</v>
      </c>
      <c r="AE21" s="382">
        <v>540</v>
      </c>
      <c r="AF21" s="383" t="s">
        <v>865</v>
      </c>
    </row>
    <row r="22" spans="1:32" ht="14.4" x14ac:dyDescent="0.3">
      <c r="A22" s="363">
        <v>542</v>
      </c>
      <c r="B22" s="364" t="s">
        <v>865</v>
      </c>
      <c r="C22" s="78"/>
      <c r="D22" s="363">
        <v>542</v>
      </c>
      <c r="E22" s="364" t="s">
        <v>865</v>
      </c>
      <c r="F22" s="250"/>
      <c r="G22" s="363">
        <v>542</v>
      </c>
      <c r="H22" s="364" t="s">
        <v>865</v>
      </c>
      <c r="J22" s="384">
        <v>542</v>
      </c>
      <c r="K22" s="381" t="s">
        <v>865</v>
      </c>
      <c r="L22" s="249"/>
      <c r="M22" s="384">
        <v>542</v>
      </c>
      <c r="N22" s="379" t="s">
        <v>865</v>
      </c>
      <c r="P22" s="384">
        <v>542</v>
      </c>
      <c r="Q22" s="381" t="s">
        <v>865</v>
      </c>
      <c r="R22" s="168"/>
      <c r="S22" s="384">
        <v>542</v>
      </c>
      <c r="T22" s="381" t="s">
        <v>865</v>
      </c>
      <c r="U22" s="168"/>
      <c r="V22" s="384">
        <v>542</v>
      </c>
      <c r="W22" s="381" t="s">
        <v>865</v>
      </c>
      <c r="Y22" s="380">
        <v>542</v>
      </c>
      <c r="Z22" s="381" t="s">
        <v>865</v>
      </c>
      <c r="AB22" s="382">
        <v>542</v>
      </c>
      <c r="AC22" s="383" t="s">
        <v>865</v>
      </c>
      <c r="AE22" s="382">
        <v>542</v>
      </c>
      <c r="AF22" s="383" t="s">
        <v>865</v>
      </c>
    </row>
    <row r="23" spans="1:32" ht="14.4" x14ac:dyDescent="0.3">
      <c r="A23" s="363">
        <v>544</v>
      </c>
      <c r="B23" s="364" t="s">
        <v>865</v>
      </c>
      <c r="C23" s="78"/>
      <c r="D23" s="363">
        <v>544</v>
      </c>
      <c r="E23" s="364" t="s">
        <v>865</v>
      </c>
      <c r="F23" s="250"/>
      <c r="G23" s="363">
        <v>544</v>
      </c>
      <c r="H23" s="364" t="s">
        <v>865</v>
      </c>
      <c r="J23" s="384">
        <v>544</v>
      </c>
      <c r="K23" s="381" t="s">
        <v>865</v>
      </c>
      <c r="L23" s="249"/>
      <c r="M23" s="384">
        <v>544</v>
      </c>
      <c r="N23" s="379" t="s">
        <v>865</v>
      </c>
      <c r="P23" s="384">
        <v>544</v>
      </c>
      <c r="Q23" s="381" t="s">
        <v>865</v>
      </c>
      <c r="R23" s="168"/>
      <c r="S23" s="384">
        <v>544</v>
      </c>
      <c r="T23" s="381" t="s">
        <v>865</v>
      </c>
      <c r="U23" s="168"/>
      <c r="V23" s="384">
        <v>544</v>
      </c>
      <c r="W23" s="381" t="s">
        <v>865</v>
      </c>
      <c r="Y23" s="380">
        <v>544</v>
      </c>
      <c r="Z23" s="381" t="s">
        <v>865</v>
      </c>
      <c r="AB23" s="382">
        <v>544</v>
      </c>
      <c r="AC23" s="383" t="s">
        <v>865</v>
      </c>
      <c r="AE23" s="382">
        <v>544</v>
      </c>
      <c r="AF23" s="383" t="s">
        <v>865</v>
      </c>
    </row>
    <row r="24" spans="1:32" ht="14.4" x14ac:dyDescent="0.3">
      <c r="A24" s="363">
        <v>545</v>
      </c>
      <c r="B24" s="364" t="s">
        <v>865</v>
      </c>
      <c r="C24" s="78"/>
      <c r="D24" s="363">
        <v>545</v>
      </c>
      <c r="E24" s="364" t="s">
        <v>865</v>
      </c>
      <c r="F24" s="250"/>
      <c r="G24" s="363">
        <v>545</v>
      </c>
      <c r="H24" s="364" t="s">
        <v>865</v>
      </c>
      <c r="J24" s="384">
        <v>545</v>
      </c>
      <c r="K24" s="381" t="s">
        <v>865</v>
      </c>
      <c r="L24" s="249"/>
      <c r="M24" s="384">
        <v>545</v>
      </c>
      <c r="N24" s="379" t="s">
        <v>865</v>
      </c>
      <c r="P24" s="384">
        <v>545</v>
      </c>
      <c r="Q24" s="381" t="s">
        <v>865</v>
      </c>
      <c r="R24" s="168"/>
      <c r="S24" s="384">
        <v>545</v>
      </c>
      <c r="T24" s="381" t="s">
        <v>865</v>
      </c>
      <c r="U24" s="168"/>
      <c r="V24" s="384">
        <v>545</v>
      </c>
      <c r="W24" s="381" t="s">
        <v>865</v>
      </c>
      <c r="Y24" s="380">
        <v>545</v>
      </c>
      <c r="Z24" s="381" t="s">
        <v>865</v>
      </c>
      <c r="AB24" s="382">
        <v>545</v>
      </c>
      <c r="AC24" s="383" t="s">
        <v>865</v>
      </c>
      <c r="AE24" s="382">
        <v>545</v>
      </c>
      <c r="AF24" s="383" t="s">
        <v>865</v>
      </c>
    </row>
    <row r="25" spans="1:32" ht="14.4" x14ac:dyDescent="0.3">
      <c r="A25" s="363">
        <v>546</v>
      </c>
      <c r="B25" s="364" t="s">
        <v>865</v>
      </c>
      <c r="C25" s="78"/>
      <c r="D25" s="363">
        <v>546</v>
      </c>
      <c r="E25" s="364" t="s">
        <v>865</v>
      </c>
      <c r="F25" s="250"/>
      <c r="G25" s="363">
        <v>546</v>
      </c>
      <c r="H25" s="364" t="s">
        <v>865</v>
      </c>
      <c r="J25" s="384">
        <v>546</v>
      </c>
      <c r="K25" s="381" t="s">
        <v>865</v>
      </c>
      <c r="L25" s="249"/>
      <c r="M25" s="384">
        <v>546</v>
      </c>
      <c r="N25" s="379" t="s">
        <v>865</v>
      </c>
      <c r="P25" s="384">
        <v>546</v>
      </c>
      <c r="Q25" s="381" t="s">
        <v>865</v>
      </c>
      <c r="R25" s="168"/>
      <c r="S25" s="384">
        <v>546</v>
      </c>
      <c r="T25" s="381" t="s">
        <v>865</v>
      </c>
      <c r="U25" s="168"/>
      <c r="V25" s="384">
        <v>546</v>
      </c>
      <c r="W25" s="381" t="s">
        <v>865</v>
      </c>
      <c r="Y25" s="380">
        <v>546</v>
      </c>
      <c r="Z25" s="381" t="s">
        <v>865</v>
      </c>
      <c r="AB25" s="382">
        <v>546</v>
      </c>
      <c r="AC25" s="383" t="s">
        <v>865</v>
      </c>
      <c r="AE25" s="382">
        <v>546</v>
      </c>
      <c r="AF25" s="383" t="s">
        <v>865</v>
      </c>
    </row>
    <row r="26" spans="1:32" ht="14.4" x14ac:dyDescent="0.3">
      <c r="A26" s="363">
        <v>548</v>
      </c>
      <c r="B26" s="364" t="s">
        <v>865</v>
      </c>
      <c r="C26" s="78"/>
      <c r="D26" s="363">
        <v>548</v>
      </c>
      <c r="E26" s="364" t="s">
        <v>865</v>
      </c>
      <c r="F26" s="250"/>
      <c r="G26" s="363">
        <v>548</v>
      </c>
      <c r="H26" s="364" t="s">
        <v>865</v>
      </c>
      <c r="J26" s="384">
        <v>548</v>
      </c>
      <c r="K26" s="381" t="s">
        <v>865</v>
      </c>
      <c r="L26" s="249"/>
      <c r="M26" s="384">
        <v>548</v>
      </c>
      <c r="N26" s="379" t="s">
        <v>865</v>
      </c>
      <c r="P26" s="384">
        <v>548</v>
      </c>
      <c r="Q26" s="381" t="s">
        <v>865</v>
      </c>
      <c r="R26" s="168"/>
      <c r="S26" s="384">
        <v>548</v>
      </c>
      <c r="T26" s="381" t="s">
        <v>865</v>
      </c>
      <c r="U26" s="168"/>
      <c r="V26" s="384">
        <v>548</v>
      </c>
      <c r="W26" s="381" t="s">
        <v>865</v>
      </c>
      <c r="Y26" s="380">
        <v>548</v>
      </c>
      <c r="Z26" s="381" t="s">
        <v>865</v>
      </c>
      <c r="AB26" s="382">
        <v>548</v>
      </c>
      <c r="AC26" s="383" t="s">
        <v>865</v>
      </c>
      <c r="AE26" s="382">
        <v>548</v>
      </c>
      <c r="AF26" s="383" t="s">
        <v>865</v>
      </c>
    </row>
    <row r="27" spans="1:32" ht="14.4" x14ac:dyDescent="0.3">
      <c r="A27" s="363">
        <v>550</v>
      </c>
      <c r="B27" s="364" t="s">
        <v>865</v>
      </c>
      <c r="C27" s="78"/>
      <c r="D27" s="363">
        <v>550</v>
      </c>
      <c r="E27" s="364" t="s">
        <v>865</v>
      </c>
      <c r="F27" s="250"/>
      <c r="G27" s="363">
        <v>550</v>
      </c>
      <c r="H27" s="364" t="s">
        <v>865</v>
      </c>
      <c r="J27" s="386">
        <v>550</v>
      </c>
      <c r="K27" s="387" t="s">
        <v>865</v>
      </c>
      <c r="L27" s="249"/>
      <c r="M27" s="386">
        <v>550</v>
      </c>
      <c r="N27" s="379" t="s">
        <v>865</v>
      </c>
      <c r="P27" s="386">
        <v>550</v>
      </c>
      <c r="Q27" s="387" t="s">
        <v>865</v>
      </c>
      <c r="R27" s="168"/>
      <c r="S27" s="386">
        <v>550</v>
      </c>
      <c r="T27" s="387" t="s">
        <v>865</v>
      </c>
      <c r="U27" s="168"/>
      <c r="V27" s="386">
        <v>550</v>
      </c>
      <c r="W27" s="387" t="s">
        <v>865</v>
      </c>
      <c r="Y27" s="380">
        <v>550</v>
      </c>
      <c r="Z27" s="381" t="s">
        <v>865</v>
      </c>
      <c r="AB27" s="382">
        <v>550</v>
      </c>
      <c r="AC27" s="383" t="s">
        <v>865</v>
      </c>
      <c r="AE27" s="382">
        <v>550</v>
      </c>
      <c r="AF27" s="383" t="s">
        <v>865</v>
      </c>
    </row>
    <row r="28" spans="1:32" ht="14.4" x14ac:dyDescent="0.3">
      <c r="A28" s="365">
        <v>552</v>
      </c>
      <c r="B28" s="366" t="s">
        <v>865</v>
      </c>
      <c r="C28" s="78"/>
      <c r="D28" s="365">
        <v>552</v>
      </c>
      <c r="E28" s="366" t="s">
        <v>865</v>
      </c>
      <c r="F28" s="250"/>
      <c r="G28" s="365">
        <v>552</v>
      </c>
      <c r="H28" s="366" t="s">
        <v>865</v>
      </c>
      <c r="J28" s="386">
        <v>552</v>
      </c>
      <c r="K28" s="387" t="s">
        <v>865</v>
      </c>
      <c r="L28" s="249"/>
      <c r="M28" s="386">
        <v>552</v>
      </c>
      <c r="N28" s="379" t="s">
        <v>865</v>
      </c>
      <c r="P28" s="386">
        <v>552</v>
      </c>
      <c r="Q28" s="387" t="s">
        <v>865</v>
      </c>
      <c r="R28" s="168"/>
      <c r="S28" s="386">
        <v>552</v>
      </c>
      <c r="T28" s="387" t="s">
        <v>865</v>
      </c>
      <c r="U28" s="168"/>
      <c r="V28" s="386">
        <v>552</v>
      </c>
      <c r="W28" s="387" t="s">
        <v>865</v>
      </c>
      <c r="Y28" s="388">
        <v>552</v>
      </c>
      <c r="Z28" s="381" t="s">
        <v>865</v>
      </c>
      <c r="AB28" s="389">
        <v>552</v>
      </c>
      <c r="AC28" s="390" t="s">
        <v>865</v>
      </c>
      <c r="AE28" s="389">
        <v>552</v>
      </c>
      <c r="AF28" s="390" t="s">
        <v>865</v>
      </c>
    </row>
    <row r="29" spans="1:32" ht="14.4" x14ac:dyDescent="0.3">
      <c r="A29" s="367" t="s">
        <v>501</v>
      </c>
      <c r="B29" s="368"/>
      <c r="L29" s="249"/>
    </row>
    <row r="30" spans="1:32" x14ac:dyDescent="0.25">
      <c r="D30" s="283"/>
      <c r="E30" s="369"/>
      <c r="L30" s="249"/>
      <c r="M30" s="249"/>
      <c r="N30" s="249"/>
      <c r="AE30" s="198"/>
      <c r="AF30" s="198"/>
    </row>
    <row r="31" spans="1:32" s="198" customFormat="1" x14ac:dyDescent="0.25">
      <c r="A31" s="370"/>
      <c r="D31" s="322"/>
      <c r="E31" s="108"/>
      <c r="AE31" s="76"/>
      <c r="AF31" s="76"/>
    </row>
    <row r="32" spans="1:32" ht="14.4" x14ac:dyDescent="0.3">
      <c r="D32" s="283"/>
      <c r="E32" s="369"/>
      <c r="M32" s="371"/>
      <c r="N32" s="372"/>
    </row>
    <row r="33" spans="4:14" ht="14.4" x14ac:dyDescent="0.3">
      <c r="D33" s="283"/>
      <c r="E33" s="369"/>
      <c r="M33" s="371"/>
      <c r="N33" s="372"/>
    </row>
    <row r="34" spans="4:14" ht="14.4" x14ac:dyDescent="0.3">
      <c r="D34" s="283"/>
      <c r="E34" s="369"/>
      <c r="M34" s="371"/>
      <c r="N34" s="372"/>
    </row>
    <row r="35" spans="4:14" ht="14.4" x14ac:dyDescent="0.3">
      <c r="D35" s="283"/>
      <c r="E35" s="369"/>
      <c r="M35" s="371"/>
      <c r="N35" s="372"/>
    </row>
    <row r="36" spans="4:14" x14ac:dyDescent="0.25">
      <c r="D36" s="283"/>
      <c r="E36" s="369"/>
    </row>
    <row r="37" spans="4:14" x14ac:dyDescent="0.25">
      <c r="D37" s="283"/>
      <c r="E37" s="369"/>
    </row>
    <row r="38" spans="4:14" x14ac:dyDescent="0.25">
      <c r="D38" s="283"/>
      <c r="E38" s="369"/>
    </row>
    <row r="39" spans="4:14" x14ac:dyDescent="0.25">
      <c r="D39" s="283"/>
      <c r="E39" s="369"/>
    </row>
    <row r="40" spans="4:14" x14ac:dyDescent="0.25">
      <c r="D40" s="283"/>
      <c r="E40" s="369"/>
    </row>
    <row r="41" spans="4:14" x14ac:dyDescent="0.25">
      <c r="D41" s="283"/>
      <c r="E41" s="369"/>
    </row>
    <row r="42" spans="4:14" x14ac:dyDescent="0.25">
      <c r="D42" s="283"/>
      <c r="E42" s="369"/>
    </row>
    <row r="43" spans="4:14" x14ac:dyDescent="0.25">
      <c r="D43" s="283"/>
      <c r="E43" s="369"/>
    </row>
    <row r="44" spans="4:14" x14ac:dyDescent="0.25">
      <c r="D44" s="283"/>
      <c r="E44" s="369"/>
    </row>
    <row r="45" spans="4:14" x14ac:dyDescent="0.25">
      <c r="D45" s="283"/>
      <c r="E45" s="369"/>
    </row>
    <row r="46" spans="4:14" x14ac:dyDescent="0.25">
      <c r="D46" s="283"/>
      <c r="E46" s="369"/>
    </row>
    <row r="47" spans="4:14" x14ac:dyDescent="0.25">
      <c r="D47" s="283"/>
      <c r="E47" s="369"/>
    </row>
    <row r="48" spans="4:14" x14ac:dyDescent="0.25">
      <c r="D48" s="283"/>
      <c r="E48" s="369"/>
    </row>
    <row r="49" spans="4:5" x14ac:dyDescent="0.25">
      <c r="D49" s="283"/>
      <c r="E49" s="369"/>
    </row>
    <row r="50" spans="4:5" x14ac:dyDescent="0.25">
      <c r="D50" s="283"/>
      <c r="E50" s="369"/>
    </row>
    <row r="51" spans="4:5" x14ac:dyDescent="0.25">
      <c r="D51" s="283"/>
      <c r="E51" s="369"/>
    </row>
    <row r="52" spans="4:5" x14ac:dyDescent="0.25">
      <c r="D52" s="283"/>
      <c r="E52" s="369"/>
    </row>
  </sheetData>
  <sheetProtection algorithmName="SHA-512" hashValue="cG9EdKa0CQkA6CpXGteV5CChIR+YrrciVHSvVCQi/z28iEHije5MCuXmgmyIaGyszDz1DU4VdPM1qR6Tbwvgxg==" saltValue="e9GgeafTYEuks5+krJc8eQ==" spinCount="100000" sheet="1" objects="1" scenarios="1"/>
  <hyperlinks>
    <hyperlink ref="A1" r:id="rId1" xr:uid="{00000000-0004-0000-1000-000000000000}"/>
  </hyperlinks>
  <pageMargins left="0.7" right="0.7" top="0.75" bottom="0.75" header="0.3" footer="0.3"/>
  <legacyDrawing r:id="rId2"/>
  <tableParts count="6">
    <tablePart r:id="rId3"/>
    <tablePart r:id="rId4"/>
    <tablePart r:id="rId5"/>
    <tablePart r:id="rId6"/>
    <tablePart r:id="rId7"/>
    <tablePart r:id="rId8"/>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AD95A4-0C09-4FB5-9479-4859A513260B}">
  <sheetPr>
    <tabColor rgb="FFFFFF00"/>
  </sheetPr>
  <dimension ref="A1:I190"/>
  <sheetViews>
    <sheetView showRowColHeaders="0" workbookViewId="0">
      <selection activeCell="D48" sqref="D48:D170"/>
    </sheetView>
  </sheetViews>
  <sheetFormatPr defaultRowHeight="13.2" x14ac:dyDescent="0.25"/>
  <cols>
    <col min="3" max="3" width="26.5546875" customWidth="1"/>
    <col min="4" max="4" width="43.6640625" customWidth="1"/>
    <col min="5" max="5" width="17.6640625" customWidth="1"/>
  </cols>
  <sheetData>
    <row r="1" spans="1:9" x14ac:dyDescent="0.25">
      <c r="A1" t="s">
        <v>801</v>
      </c>
    </row>
    <row r="2" spans="1:9" s="20" customFormat="1" x14ac:dyDescent="0.25">
      <c r="A2" s="20" t="s">
        <v>33</v>
      </c>
      <c r="B2" s="20" t="s">
        <v>425</v>
      </c>
      <c r="C2" s="20" t="s">
        <v>426</v>
      </c>
      <c r="D2" s="20" t="s">
        <v>5722</v>
      </c>
      <c r="E2" s="20" t="s">
        <v>5723</v>
      </c>
      <c r="F2" s="20" t="s">
        <v>627</v>
      </c>
      <c r="G2" s="20" t="s">
        <v>628</v>
      </c>
      <c r="H2" s="20" t="s">
        <v>629</v>
      </c>
      <c r="I2" s="20" t="s">
        <v>630</v>
      </c>
    </row>
    <row r="3" spans="1:9" x14ac:dyDescent="0.25">
      <c r="A3" t="s">
        <v>607</v>
      </c>
      <c r="B3">
        <v>1</v>
      </c>
      <c r="C3">
        <v>1</v>
      </c>
      <c r="D3" t="s">
        <v>631</v>
      </c>
      <c r="E3" t="s">
        <v>10571</v>
      </c>
      <c r="F3">
        <v>1</v>
      </c>
    </row>
    <row r="4" spans="1:9" x14ac:dyDescent="0.25">
      <c r="A4" t="s">
        <v>607</v>
      </c>
      <c r="B4">
        <v>1</v>
      </c>
      <c r="C4">
        <v>2</v>
      </c>
      <c r="D4" t="s">
        <v>901</v>
      </c>
      <c r="E4" t="s">
        <v>10572</v>
      </c>
      <c r="F4">
        <v>2</v>
      </c>
    </row>
    <row r="5" spans="1:9" x14ac:dyDescent="0.25">
      <c r="A5" t="s">
        <v>607</v>
      </c>
      <c r="B5">
        <v>1</v>
      </c>
      <c r="C5">
        <v>3</v>
      </c>
      <c r="D5" t="s">
        <v>632</v>
      </c>
      <c r="E5" t="s">
        <v>10573</v>
      </c>
      <c r="F5">
        <v>3</v>
      </c>
    </row>
    <row r="6" spans="1:9" x14ac:dyDescent="0.25">
      <c r="A6" t="s">
        <v>607</v>
      </c>
      <c r="B6">
        <v>2</v>
      </c>
      <c r="C6">
        <v>1</v>
      </c>
      <c r="D6" t="s">
        <v>633</v>
      </c>
      <c r="E6" t="s">
        <v>10574</v>
      </c>
      <c r="F6">
        <v>4</v>
      </c>
      <c r="G6">
        <v>99</v>
      </c>
    </row>
    <row r="7" spans="1:9" x14ac:dyDescent="0.25">
      <c r="A7" t="s">
        <v>607</v>
      </c>
      <c r="B7">
        <v>2</v>
      </c>
      <c r="C7">
        <v>2</v>
      </c>
      <c r="D7" t="s">
        <v>634</v>
      </c>
      <c r="E7" t="s">
        <v>10575</v>
      </c>
      <c r="F7">
        <v>5</v>
      </c>
      <c r="G7">
        <v>99</v>
      </c>
    </row>
    <row r="8" spans="1:9" x14ac:dyDescent="0.25">
      <c r="A8" t="s">
        <v>607</v>
      </c>
      <c r="B8">
        <v>2</v>
      </c>
      <c r="C8">
        <v>3</v>
      </c>
      <c r="D8" t="s">
        <v>635</v>
      </c>
      <c r="E8" t="s">
        <v>10576</v>
      </c>
      <c r="F8">
        <v>6</v>
      </c>
      <c r="G8">
        <v>99</v>
      </c>
    </row>
    <row r="9" spans="1:9" x14ac:dyDescent="0.25">
      <c r="A9" t="s">
        <v>607</v>
      </c>
      <c r="B9">
        <v>2</v>
      </c>
      <c r="C9">
        <v>4</v>
      </c>
      <c r="D9" t="s">
        <v>636</v>
      </c>
      <c r="E9" t="s">
        <v>10577</v>
      </c>
      <c r="F9">
        <v>7</v>
      </c>
      <c r="G9">
        <v>99</v>
      </c>
    </row>
    <row r="10" spans="1:9" x14ac:dyDescent="0.25">
      <c r="A10" t="s">
        <v>607</v>
      </c>
      <c r="B10">
        <v>2</v>
      </c>
      <c r="C10">
        <v>5</v>
      </c>
      <c r="D10" t="s">
        <v>637</v>
      </c>
      <c r="E10" t="s">
        <v>10578</v>
      </c>
      <c r="F10">
        <v>8</v>
      </c>
      <c r="G10">
        <v>99</v>
      </c>
    </row>
    <row r="11" spans="1:9" x14ac:dyDescent="0.25">
      <c r="A11" t="s">
        <v>607</v>
      </c>
      <c r="B11">
        <v>2</v>
      </c>
      <c r="C11">
        <v>6</v>
      </c>
      <c r="D11" t="s">
        <v>638</v>
      </c>
      <c r="E11" t="s">
        <v>10579</v>
      </c>
      <c r="F11">
        <v>9</v>
      </c>
      <c r="G11">
        <v>99</v>
      </c>
    </row>
    <row r="12" spans="1:9" x14ac:dyDescent="0.25">
      <c r="A12" t="s">
        <v>607</v>
      </c>
      <c r="B12">
        <v>2</v>
      </c>
      <c r="C12">
        <v>7</v>
      </c>
      <c r="D12" t="s">
        <v>639</v>
      </c>
      <c r="E12" t="s">
        <v>10580</v>
      </c>
      <c r="F12">
        <v>10</v>
      </c>
      <c r="G12">
        <v>99</v>
      </c>
    </row>
    <row r="13" spans="1:9" x14ac:dyDescent="0.25">
      <c r="A13" t="s">
        <v>607</v>
      </c>
      <c r="B13">
        <v>2</v>
      </c>
      <c r="C13">
        <v>8</v>
      </c>
      <c r="D13" t="s">
        <v>640</v>
      </c>
      <c r="E13" t="s">
        <v>10581</v>
      </c>
      <c r="F13">
        <v>11</v>
      </c>
      <c r="G13">
        <v>99</v>
      </c>
    </row>
    <row r="14" spans="1:9" x14ac:dyDescent="0.25">
      <c r="A14" t="s">
        <v>607</v>
      </c>
      <c r="B14">
        <v>2</v>
      </c>
      <c r="C14">
        <v>9</v>
      </c>
      <c r="D14" t="s">
        <v>641</v>
      </c>
      <c r="E14" t="s">
        <v>10582</v>
      </c>
      <c r="F14">
        <v>12</v>
      </c>
      <c r="G14">
        <v>99</v>
      </c>
    </row>
    <row r="15" spans="1:9" x14ac:dyDescent="0.25">
      <c r="A15" t="s">
        <v>607</v>
      </c>
      <c r="B15">
        <v>2</v>
      </c>
      <c r="C15">
        <v>10</v>
      </c>
      <c r="D15" t="s">
        <v>642</v>
      </c>
      <c r="E15" t="s">
        <v>10583</v>
      </c>
      <c r="F15">
        <v>13</v>
      </c>
      <c r="G15">
        <v>99</v>
      </c>
    </row>
    <row r="16" spans="1:9" x14ac:dyDescent="0.25">
      <c r="A16" t="s">
        <v>607</v>
      </c>
      <c r="B16">
        <v>2</v>
      </c>
      <c r="C16">
        <v>11</v>
      </c>
      <c r="D16" t="s">
        <v>643</v>
      </c>
      <c r="E16" t="s">
        <v>10584</v>
      </c>
      <c r="F16">
        <v>14</v>
      </c>
      <c r="G16">
        <v>99</v>
      </c>
    </row>
    <row r="17" spans="1:7" x14ac:dyDescent="0.25">
      <c r="A17" t="s">
        <v>607</v>
      </c>
      <c r="B17">
        <v>2</v>
      </c>
      <c r="C17">
        <v>12</v>
      </c>
      <c r="D17" t="s">
        <v>644</v>
      </c>
      <c r="E17" t="s">
        <v>10585</v>
      </c>
      <c r="F17">
        <v>15</v>
      </c>
      <c r="G17">
        <v>99</v>
      </c>
    </row>
    <row r="18" spans="1:7" x14ac:dyDescent="0.25">
      <c r="A18" t="s">
        <v>607</v>
      </c>
      <c r="B18">
        <v>2</v>
      </c>
      <c r="C18">
        <v>13</v>
      </c>
      <c r="D18" t="s">
        <v>645</v>
      </c>
      <c r="E18" t="s">
        <v>10586</v>
      </c>
      <c r="F18">
        <v>16</v>
      </c>
      <c r="G18">
        <v>99</v>
      </c>
    </row>
    <row r="19" spans="1:7" x14ac:dyDescent="0.25">
      <c r="A19" t="s">
        <v>607</v>
      </c>
      <c r="B19">
        <v>2</v>
      </c>
      <c r="C19">
        <v>14</v>
      </c>
      <c r="D19" t="s">
        <v>646</v>
      </c>
      <c r="E19" t="s">
        <v>10587</v>
      </c>
      <c r="F19">
        <v>17</v>
      </c>
      <c r="G19">
        <v>99</v>
      </c>
    </row>
    <row r="20" spans="1:7" x14ac:dyDescent="0.25">
      <c r="A20" t="s">
        <v>607</v>
      </c>
      <c r="B20">
        <v>2</v>
      </c>
      <c r="C20">
        <v>15</v>
      </c>
      <c r="D20" t="s">
        <v>647</v>
      </c>
      <c r="E20" t="s">
        <v>10588</v>
      </c>
      <c r="F20">
        <v>18</v>
      </c>
      <c r="G20">
        <v>99</v>
      </c>
    </row>
    <row r="21" spans="1:7" x14ac:dyDescent="0.25">
      <c r="A21" t="s">
        <v>607</v>
      </c>
      <c r="B21">
        <v>2</v>
      </c>
      <c r="C21">
        <v>16</v>
      </c>
      <c r="D21" t="s">
        <v>648</v>
      </c>
      <c r="E21" t="s">
        <v>10589</v>
      </c>
      <c r="F21">
        <v>19</v>
      </c>
      <c r="G21">
        <v>99</v>
      </c>
    </row>
    <row r="22" spans="1:7" x14ac:dyDescent="0.25">
      <c r="A22" t="s">
        <v>607</v>
      </c>
      <c r="B22">
        <v>2</v>
      </c>
      <c r="C22">
        <v>17</v>
      </c>
      <c r="D22" t="s">
        <v>869</v>
      </c>
      <c r="E22" t="s">
        <v>10590</v>
      </c>
      <c r="F22">
        <v>20</v>
      </c>
      <c r="G22">
        <v>99</v>
      </c>
    </row>
    <row r="23" spans="1:7" x14ac:dyDescent="0.25">
      <c r="A23" t="s">
        <v>607</v>
      </c>
      <c r="B23">
        <v>2</v>
      </c>
      <c r="C23">
        <v>18</v>
      </c>
      <c r="D23" t="s">
        <v>868</v>
      </c>
      <c r="E23" t="s">
        <v>10591</v>
      </c>
      <c r="F23">
        <v>21</v>
      </c>
      <c r="G23">
        <v>99</v>
      </c>
    </row>
    <row r="24" spans="1:7" x14ac:dyDescent="0.25">
      <c r="A24" t="s">
        <v>607</v>
      </c>
      <c r="B24">
        <v>2</v>
      </c>
      <c r="C24">
        <v>99</v>
      </c>
      <c r="D24" t="s">
        <v>649</v>
      </c>
      <c r="E24" t="s">
        <v>10592</v>
      </c>
      <c r="F24">
        <v>22</v>
      </c>
    </row>
    <row r="25" spans="1:7" x14ac:dyDescent="0.25">
      <c r="A25" t="s">
        <v>607</v>
      </c>
      <c r="B25">
        <v>3</v>
      </c>
      <c r="C25">
        <v>1</v>
      </c>
      <c r="D25" t="s">
        <v>5724</v>
      </c>
      <c r="E25" t="s">
        <v>10593</v>
      </c>
      <c r="F25">
        <v>23</v>
      </c>
    </row>
    <row r="26" spans="1:7" x14ac:dyDescent="0.25">
      <c r="A26" t="s">
        <v>607</v>
      </c>
      <c r="B26">
        <v>3</v>
      </c>
      <c r="C26">
        <v>2</v>
      </c>
      <c r="D26" t="s">
        <v>5725</v>
      </c>
      <c r="E26" t="s">
        <v>10594</v>
      </c>
      <c r="F26">
        <v>24</v>
      </c>
    </row>
    <row r="27" spans="1:7" x14ac:dyDescent="0.25">
      <c r="A27" t="s">
        <v>607</v>
      </c>
      <c r="B27">
        <v>4</v>
      </c>
      <c r="C27">
        <v>1</v>
      </c>
      <c r="D27" t="s">
        <v>5726</v>
      </c>
      <c r="E27" t="s">
        <v>10595</v>
      </c>
      <c r="F27">
        <v>25</v>
      </c>
    </row>
    <row r="28" spans="1:7" x14ac:dyDescent="0.25">
      <c r="A28" t="s">
        <v>607</v>
      </c>
      <c r="B28">
        <v>5</v>
      </c>
      <c r="C28">
        <v>1</v>
      </c>
      <c r="D28" t="s">
        <v>654</v>
      </c>
      <c r="E28" t="s">
        <v>10596</v>
      </c>
      <c r="F28">
        <v>26</v>
      </c>
      <c r="G28">
        <v>99</v>
      </c>
    </row>
    <row r="29" spans="1:7" x14ac:dyDescent="0.25">
      <c r="A29" t="s">
        <v>607</v>
      </c>
      <c r="B29">
        <v>5</v>
      </c>
      <c r="C29">
        <v>2</v>
      </c>
      <c r="D29" t="s">
        <v>655</v>
      </c>
      <c r="E29" t="s">
        <v>10597</v>
      </c>
      <c r="F29">
        <v>27</v>
      </c>
      <c r="G29">
        <v>99</v>
      </c>
    </row>
    <row r="30" spans="1:7" x14ac:dyDescent="0.25">
      <c r="A30" t="s">
        <v>607</v>
      </c>
      <c r="B30">
        <v>5</v>
      </c>
      <c r="C30">
        <v>3</v>
      </c>
      <c r="D30" t="s">
        <v>656</v>
      </c>
      <c r="E30" t="s">
        <v>10598</v>
      </c>
      <c r="F30">
        <v>28</v>
      </c>
      <c r="G30">
        <v>99</v>
      </c>
    </row>
    <row r="31" spans="1:7" x14ac:dyDescent="0.25">
      <c r="A31" t="s">
        <v>607</v>
      </c>
      <c r="B31">
        <v>5</v>
      </c>
      <c r="C31">
        <v>99</v>
      </c>
      <c r="D31" t="s">
        <v>10599</v>
      </c>
      <c r="E31" t="s">
        <v>10600</v>
      </c>
      <c r="F31">
        <v>29</v>
      </c>
    </row>
    <row r="32" spans="1:7" x14ac:dyDescent="0.25">
      <c r="A32" t="s">
        <v>607</v>
      </c>
      <c r="B32">
        <v>6</v>
      </c>
      <c r="C32">
        <v>1</v>
      </c>
      <c r="D32" t="s">
        <v>5727</v>
      </c>
      <c r="E32" s="76" t="s">
        <v>10775</v>
      </c>
      <c r="F32">
        <v>30</v>
      </c>
    </row>
    <row r="33" spans="1:7" x14ac:dyDescent="0.25">
      <c r="A33" t="s">
        <v>607</v>
      </c>
      <c r="B33">
        <v>6</v>
      </c>
      <c r="C33">
        <v>2</v>
      </c>
      <c r="D33" t="s">
        <v>899</v>
      </c>
      <c r="E33" t="s">
        <v>10602</v>
      </c>
      <c r="F33">
        <v>31</v>
      </c>
    </row>
    <row r="34" spans="1:7" x14ac:dyDescent="0.25">
      <c r="A34" t="s">
        <v>607</v>
      </c>
      <c r="B34">
        <v>7</v>
      </c>
      <c r="C34">
        <v>1</v>
      </c>
      <c r="D34" t="s">
        <v>658</v>
      </c>
      <c r="E34" t="s">
        <v>10603</v>
      </c>
      <c r="F34">
        <v>32</v>
      </c>
      <c r="G34">
        <v>99</v>
      </c>
    </row>
    <row r="35" spans="1:7" x14ac:dyDescent="0.25">
      <c r="A35" t="s">
        <v>607</v>
      </c>
      <c r="B35">
        <v>7</v>
      </c>
      <c r="C35">
        <v>2</v>
      </c>
      <c r="D35" t="s">
        <v>659</v>
      </c>
      <c r="E35" t="s">
        <v>10753</v>
      </c>
      <c r="F35">
        <v>33</v>
      </c>
      <c r="G35">
        <v>99</v>
      </c>
    </row>
    <row r="36" spans="1:7" x14ac:dyDescent="0.25">
      <c r="A36" t="s">
        <v>607</v>
      </c>
      <c r="B36">
        <v>7</v>
      </c>
      <c r="C36">
        <v>3</v>
      </c>
      <c r="D36" t="s">
        <v>660</v>
      </c>
      <c r="E36" t="s">
        <v>10604</v>
      </c>
      <c r="F36">
        <v>34</v>
      </c>
      <c r="G36">
        <v>99</v>
      </c>
    </row>
    <row r="37" spans="1:7" x14ac:dyDescent="0.25">
      <c r="A37" t="s">
        <v>607</v>
      </c>
      <c r="B37">
        <v>7</v>
      </c>
      <c r="C37">
        <v>99</v>
      </c>
      <c r="D37" t="s">
        <v>10605</v>
      </c>
      <c r="E37" t="s">
        <v>10606</v>
      </c>
      <c r="F37">
        <v>35</v>
      </c>
    </row>
    <row r="38" spans="1:7" x14ac:dyDescent="0.25">
      <c r="A38" t="s">
        <v>607</v>
      </c>
      <c r="B38">
        <v>8</v>
      </c>
      <c r="C38">
        <v>1</v>
      </c>
      <c r="D38" t="s">
        <v>661</v>
      </c>
      <c r="E38" t="s">
        <v>10607</v>
      </c>
      <c r="F38">
        <v>36</v>
      </c>
    </row>
    <row r="39" spans="1:7" x14ac:dyDescent="0.25">
      <c r="A39" t="s">
        <v>607</v>
      </c>
      <c r="B39">
        <v>9</v>
      </c>
      <c r="C39">
        <v>1</v>
      </c>
      <c r="D39" t="s">
        <v>5728</v>
      </c>
      <c r="E39" t="s">
        <v>10608</v>
      </c>
      <c r="F39">
        <v>37</v>
      </c>
    </row>
    <row r="40" spans="1:7" x14ac:dyDescent="0.25">
      <c r="A40" t="s">
        <v>607</v>
      </c>
      <c r="B40">
        <v>9</v>
      </c>
      <c r="C40">
        <v>2</v>
      </c>
      <c r="D40" t="s">
        <v>5729</v>
      </c>
      <c r="E40" t="s">
        <v>10609</v>
      </c>
      <c r="F40">
        <v>38</v>
      </c>
    </row>
    <row r="41" spans="1:7" x14ac:dyDescent="0.25">
      <c r="A41" t="s">
        <v>607</v>
      </c>
      <c r="B41">
        <v>10</v>
      </c>
      <c r="C41">
        <v>1</v>
      </c>
      <c r="D41" t="s">
        <v>664</v>
      </c>
      <c r="E41" t="s">
        <v>10610</v>
      </c>
      <c r="F41">
        <v>39</v>
      </c>
    </row>
    <row r="42" spans="1:7" x14ac:dyDescent="0.25">
      <c r="A42" t="s">
        <v>607</v>
      </c>
      <c r="B42">
        <v>11</v>
      </c>
      <c r="C42">
        <v>1</v>
      </c>
      <c r="D42" t="s">
        <v>10611</v>
      </c>
      <c r="E42" t="s">
        <v>10612</v>
      </c>
      <c r="F42">
        <v>40</v>
      </c>
    </row>
    <row r="43" spans="1:7" x14ac:dyDescent="0.25">
      <c r="A43" t="s">
        <v>607</v>
      </c>
      <c r="B43">
        <v>11</v>
      </c>
      <c r="C43">
        <v>2</v>
      </c>
      <c r="D43" t="s">
        <v>10613</v>
      </c>
      <c r="E43" t="s">
        <v>10614</v>
      </c>
      <c r="F43">
        <v>41</v>
      </c>
      <c r="G43">
        <v>99</v>
      </c>
    </row>
    <row r="44" spans="1:7" x14ac:dyDescent="0.25">
      <c r="A44" t="s">
        <v>607</v>
      </c>
      <c r="B44">
        <v>11</v>
      </c>
      <c r="C44">
        <v>3</v>
      </c>
      <c r="D44" t="s">
        <v>10615</v>
      </c>
      <c r="E44" t="s">
        <v>10616</v>
      </c>
      <c r="F44">
        <v>42</v>
      </c>
      <c r="G44">
        <v>99</v>
      </c>
    </row>
    <row r="45" spans="1:7" x14ac:dyDescent="0.25">
      <c r="A45" t="s">
        <v>607</v>
      </c>
      <c r="B45">
        <v>11</v>
      </c>
      <c r="C45">
        <v>4</v>
      </c>
      <c r="D45" t="s">
        <v>10617</v>
      </c>
      <c r="E45" t="s">
        <v>10618</v>
      </c>
      <c r="F45">
        <v>43</v>
      </c>
      <c r="G45">
        <v>99</v>
      </c>
    </row>
    <row r="46" spans="1:7" x14ac:dyDescent="0.25">
      <c r="A46" t="s">
        <v>607</v>
      </c>
      <c r="B46">
        <v>11</v>
      </c>
      <c r="C46">
        <v>99</v>
      </c>
      <c r="D46" t="s">
        <v>10619</v>
      </c>
      <c r="E46" t="s">
        <v>10754</v>
      </c>
      <c r="F46">
        <v>44</v>
      </c>
    </row>
    <row r="47" spans="1:7" x14ac:dyDescent="0.25">
      <c r="A47" t="s">
        <v>607</v>
      </c>
      <c r="B47">
        <v>12</v>
      </c>
      <c r="C47">
        <v>1</v>
      </c>
      <c r="D47" s="76" t="s">
        <v>10762</v>
      </c>
      <c r="E47" t="s">
        <v>10757</v>
      </c>
      <c r="F47">
        <v>45</v>
      </c>
    </row>
    <row r="48" spans="1:7" x14ac:dyDescent="0.25">
      <c r="A48" s="76" t="s">
        <v>607</v>
      </c>
      <c r="B48">
        <v>12</v>
      </c>
      <c r="C48">
        <v>3</v>
      </c>
      <c r="D48" s="76" t="s">
        <v>10761</v>
      </c>
      <c r="F48">
        <v>46</v>
      </c>
    </row>
    <row r="49" spans="1:7" x14ac:dyDescent="0.25">
      <c r="A49" t="s">
        <v>607</v>
      </c>
      <c r="B49">
        <v>12</v>
      </c>
      <c r="C49">
        <v>2</v>
      </c>
      <c r="D49" s="76" t="s">
        <v>10760</v>
      </c>
      <c r="E49" t="s">
        <v>10621</v>
      </c>
      <c r="F49">
        <v>47</v>
      </c>
    </row>
    <row r="50" spans="1:7" x14ac:dyDescent="0.25">
      <c r="A50" t="s">
        <v>607</v>
      </c>
      <c r="B50">
        <v>13</v>
      </c>
      <c r="C50">
        <v>1</v>
      </c>
      <c r="D50" t="s">
        <v>903</v>
      </c>
      <c r="E50" t="s">
        <v>10623</v>
      </c>
      <c r="F50">
        <v>49</v>
      </c>
    </row>
    <row r="51" spans="1:7" x14ac:dyDescent="0.25">
      <c r="A51" t="s">
        <v>607</v>
      </c>
      <c r="B51">
        <v>13</v>
      </c>
      <c r="C51">
        <v>6</v>
      </c>
      <c r="D51" t="s">
        <v>10777</v>
      </c>
      <c r="F51">
        <v>50</v>
      </c>
      <c r="G51">
        <v>1</v>
      </c>
    </row>
    <row r="52" spans="1:7" x14ac:dyDescent="0.25">
      <c r="A52" t="s">
        <v>607</v>
      </c>
      <c r="B52">
        <v>13</v>
      </c>
      <c r="C52">
        <v>7</v>
      </c>
      <c r="D52" t="s">
        <v>10763</v>
      </c>
      <c r="F52">
        <v>51</v>
      </c>
      <c r="G52">
        <v>1</v>
      </c>
    </row>
    <row r="53" spans="1:7" x14ac:dyDescent="0.25">
      <c r="A53" t="s">
        <v>607</v>
      </c>
      <c r="B53">
        <v>13</v>
      </c>
      <c r="C53">
        <v>8</v>
      </c>
      <c r="D53" t="s">
        <v>10764</v>
      </c>
      <c r="F53">
        <v>52</v>
      </c>
      <c r="G53">
        <v>1</v>
      </c>
    </row>
    <row r="54" spans="1:7" x14ac:dyDescent="0.25">
      <c r="A54" t="s">
        <v>607</v>
      </c>
      <c r="B54">
        <v>13</v>
      </c>
      <c r="C54">
        <v>9</v>
      </c>
      <c r="D54" t="s">
        <v>10765</v>
      </c>
      <c r="F54">
        <v>53</v>
      </c>
      <c r="G54">
        <v>1</v>
      </c>
    </row>
    <row r="55" spans="1:7" x14ac:dyDescent="0.25">
      <c r="A55" t="s">
        <v>607</v>
      </c>
      <c r="B55">
        <v>13</v>
      </c>
      <c r="C55">
        <v>10</v>
      </c>
      <c r="D55" t="s">
        <v>10766</v>
      </c>
      <c r="F55">
        <v>54</v>
      </c>
      <c r="G55">
        <v>1</v>
      </c>
    </row>
    <row r="56" spans="1:7" x14ac:dyDescent="0.25">
      <c r="A56" t="s">
        <v>607</v>
      </c>
      <c r="B56">
        <v>13</v>
      </c>
      <c r="C56">
        <v>2</v>
      </c>
      <c r="D56" t="s">
        <v>672</v>
      </c>
      <c r="E56" t="s">
        <v>10624</v>
      </c>
      <c r="F56">
        <v>55</v>
      </c>
      <c r="G56">
        <v>99</v>
      </c>
    </row>
    <row r="57" spans="1:7" x14ac:dyDescent="0.25">
      <c r="A57" t="s">
        <v>607</v>
      </c>
      <c r="B57">
        <v>13</v>
      </c>
      <c r="C57">
        <v>3</v>
      </c>
      <c r="D57" t="s">
        <v>673</v>
      </c>
      <c r="E57" t="s">
        <v>10625</v>
      </c>
      <c r="F57">
        <v>56</v>
      </c>
      <c r="G57">
        <v>99</v>
      </c>
    </row>
    <row r="58" spans="1:7" x14ac:dyDescent="0.25">
      <c r="A58" t="s">
        <v>607</v>
      </c>
      <c r="B58">
        <v>13</v>
      </c>
      <c r="C58">
        <v>4</v>
      </c>
      <c r="D58" t="s">
        <v>674</v>
      </c>
      <c r="E58" t="s">
        <v>10626</v>
      </c>
      <c r="F58">
        <v>57</v>
      </c>
      <c r="G58">
        <v>99</v>
      </c>
    </row>
    <row r="59" spans="1:7" x14ac:dyDescent="0.25">
      <c r="A59" t="s">
        <v>607</v>
      </c>
      <c r="B59">
        <v>13</v>
      </c>
      <c r="C59">
        <v>5</v>
      </c>
      <c r="D59" t="s">
        <v>675</v>
      </c>
      <c r="E59" t="s">
        <v>10627</v>
      </c>
      <c r="F59">
        <v>58</v>
      </c>
      <c r="G59">
        <v>99</v>
      </c>
    </row>
    <row r="60" spans="1:7" x14ac:dyDescent="0.25">
      <c r="A60" t="s">
        <v>607</v>
      </c>
      <c r="B60">
        <v>13</v>
      </c>
      <c r="C60" s="526">
        <v>11</v>
      </c>
      <c r="D60" s="76" t="s">
        <v>10776</v>
      </c>
      <c r="F60">
        <v>59</v>
      </c>
      <c r="G60">
        <v>99</v>
      </c>
    </row>
    <row r="61" spans="1:7" x14ac:dyDescent="0.25">
      <c r="A61" t="s">
        <v>607</v>
      </c>
      <c r="B61">
        <v>13</v>
      </c>
      <c r="C61">
        <v>99</v>
      </c>
      <c r="D61" t="s">
        <v>676</v>
      </c>
      <c r="E61" t="s">
        <v>10628</v>
      </c>
      <c r="F61">
        <v>60</v>
      </c>
    </row>
    <row r="62" spans="1:7" x14ac:dyDescent="0.25">
      <c r="A62" t="s">
        <v>607</v>
      </c>
      <c r="B62">
        <v>14</v>
      </c>
      <c r="C62">
        <v>1</v>
      </c>
      <c r="D62" t="s">
        <v>677</v>
      </c>
      <c r="E62" t="s">
        <v>10629</v>
      </c>
      <c r="F62">
        <v>61</v>
      </c>
      <c r="G62">
        <v>99</v>
      </c>
    </row>
    <row r="63" spans="1:7" x14ac:dyDescent="0.25">
      <c r="A63" t="s">
        <v>607</v>
      </c>
      <c r="B63">
        <v>14</v>
      </c>
      <c r="C63">
        <v>2</v>
      </c>
      <c r="D63" t="s">
        <v>678</v>
      </c>
      <c r="E63" t="s">
        <v>10630</v>
      </c>
      <c r="F63">
        <v>62</v>
      </c>
      <c r="G63">
        <v>99</v>
      </c>
    </row>
    <row r="64" spans="1:7" x14ac:dyDescent="0.25">
      <c r="A64" t="s">
        <v>607</v>
      </c>
      <c r="B64">
        <v>14</v>
      </c>
      <c r="C64">
        <v>3</v>
      </c>
      <c r="D64" t="s">
        <v>679</v>
      </c>
      <c r="E64" t="s">
        <v>10631</v>
      </c>
      <c r="F64">
        <v>63</v>
      </c>
      <c r="G64">
        <v>99</v>
      </c>
    </row>
    <row r="65" spans="1:7" x14ac:dyDescent="0.25">
      <c r="A65" t="s">
        <v>607</v>
      </c>
      <c r="B65">
        <v>14</v>
      </c>
      <c r="C65">
        <v>4</v>
      </c>
      <c r="D65" t="s">
        <v>680</v>
      </c>
      <c r="E65" t="s">
        <v>10632</v>
      </c>
      <c r="F65">
        <v>64</v>
      </c>
      <c r="G65">
        <v>99</v>
      </c>
    </row>
    <row r="66" spans="1:7" x14ac:dyDescent="0.25">
      <c r="A66" t="s">
        <v>607</v>
      </c>
      <c r="B66">
        <v>14</v>
      </c>
      <c r="C66">
        <v>5</v>
      </c>
      <c r="D66" t="s">
        <v>10767</v>
      </c>
      <c r="F66">
        <v>65</v>
      </c>
      <c r="G66">
        <v>99</v>
      </c>
    </row>
    <row r="67" spans="1:7" x14ac:dyDescent="0.25">
      <c r="A67" s="76" t="s">
        <v>607</v>
      </c>
      <c r="B67">
        <v>14</v>
      </c>
      <c r="C67">
        <v>99</v>
      </c>
      <c r="D67" t="s">
        <v>10633</v>
      </c>
      <c r="E67" t="s">
        <v>10634</v>
      </c>
      <c r="F67">
        <v>66</v>
      </c>
    </row>
    <row r="68" spans="1:7" x14ac:dyDescent="0.25">
      <c r="A68" t="s">
        <v>607</v>
      </c>
      <c r="B68">
        <v>15</v>
      </c>
      <c r="C68">
        <v>1</v>
      </c>
      <c r="D68" t="s">
        <v>904</v>
      </c>
      <c r="E68" t="s">
        <v>10635</v>
      </c>
      <c r="F68">
        <v>67</v>
      </c>
    </row>
    <row r="69" spans="1:7" x14ac:dyDescent="0.25">
      <c r="A69" t="s">
        <v>607</v>
      </c>
      <c r="B69">
        <v>16</v>
      </c>
      <c r="C69">
        <v>1</v>
      </c>
      <c r="D69" t="s">
        <v>905</v>
      </c>
      <c r="E69" t="s">
        <v>10636</v>
      </c>
      <c r="F69">
        <v>68</v>
      </c>
    </row>
    <row r="70" spans="1:7" x14ac:dyDescent="0.25">
      <c r="A70" t="s">
        <v>607</v>
      </c>
      <c r="B70">
        <v>16</v>
      </c>
      <c r="C70">
        <v>2</v>
      </c>
      <c r="D70" t="s">
        <v>906</v>
      </c>
      <c r="E70" t="s">
        <v>10637</v>
      </c>
      <c r="F70">
        <v>69</v>
      </c>
    </row>
    <row r="71" spans="1:7" x14ac:dyDescent="0.25">
      <c r="A71" t="s">
        <v>607</v>
      </c>
      <c r="B71">
        <v>16</v>
      </c>
      <c r="C71">
        <v>3</v>
      </c>
      <c r="D71" t="s">
        <v>682</v>
      </c>
      <c r="E71" t="s">
        <v>10638</v>
      </c>
      <c r="F71">
        <v>70</v>
      </c>
    </row>
    <row r="72" spans="1:7" x14ac:dyDescent="0.25">
      <c r="A72" t="s">
        <v>607</v>
      </c>
      <c r="B72">
        <v>17</v>
      </c>
      <c r="C72">
        <v>1</v>
      </c>
      <c r="D72" t="s">
        <v>683</v>
      </c>
      <c r="E72" t="s">
        <v>10639</v>
      </c>
      <c r="F72">
        <v>71</v>
      </c>
      <c r="G72">
        <v>99</v>
      </c>
    </row>
    <row r="73" spans="1:7" x14ac:dyDescent="0.25">
      <c r="A73" t="s">
        <v>607</v>
      </c>
      <c r="B73">
        <v>17</v>
      </c>
      <c r="C73">
        <v>2</v>
      </c>
      <c r="D73" t="s">
        <v>684</v>
      </c>
      <c r="E73" t="s">
        <v>10640</v>
      </c>
      <c r="F73">
        <v>72</v>
      </c>
      <c r="G73">
        <v>99</v>
      </c>
    </row>
    <row r="74" spans="1:7" x14ac:dyDescent="0.25">
      <c r="A74" t="s">
        <v>607</v>
      </c>
      <c r="B74">
        <v>17</v>
      </c>
      <c r="C74">
        <v>3</v>
      </c>
      <c r="D74" t="s">
        <v>685</v>
      </c>
      <c r="E74" t="s">
        <v>10641</v>
      </c>
      <c r="F74">
        <v>73</v>
      </c>
      <c r="G74">
        <v>99</v>
      </c>
    </row>
    <row r="75" spans="1:7" x14ac:dyDescent="0.25">
      <c r="A75" t="s">
        <v>607</v>
      </c>
      <c r="B75">
        <v>17</v>
      </c>
      <c r="C75">
        <v>4</v>
      </c>
      <c r="D75" t="s">
        <v>686</v>
      </c>
      <c r="E75" t="s">
        <v>10642</v>
      </c>
      <c r="F75">
        <v>74</v>
      </c>
      <c r="G75">
        <v>99</v>
      </c>
    </row>
    <row r="76" spans="1:7" x14ac:dyDescent="0.25">
      <c r="A76" t="s">
        <v>607</v>
      </c>
      <c r="B76">
        <v>17</v>
      </c>
      <c r="C76">
        <v>5</v>
      </c>
      <c r="D76" t="s">
        <v>687</v>
      </c>
      <c r="E76" t="s">
        <v>10643</v>
      </c>
      <c r="F76">
        <v>75</v>
      </c>
      <c r="G76">
        <v>99</v>
      </c>
    </row>
    <row r="77" spans="1:7" x14ac:dyDescent="0.25">
      <c r="A77" t="s">
        <v>607</v>
      </c>
      <c r="B77">
        <v>17</v>
      </c>
      <c r="C77">
        <v>6</v>
      </c>
      <c r="D77" t="s">
        <v>688</v>
      </c>
      <c r="E77" t="s">
        <v>10644</v>
      </c>
      <c r="F77">
        <v>76</v>
      </c>
      <c r="G77">
        <v>99</v>
      </c>
    </row>
    <row r="78" spans="1:7" x14ac:dyDescent="0.25">
      <c r="A78" t="s">
        <v>607</v>
      </c>
      <c r="B78">
        <v>17</v>
      </c>
      <c r="C78">
        <v>7</v>
      </c>
      <c r="D78" t="s">
        <v>689</v>
      </c>
      <c r="E78" t="s">
        <v>10645</v>
      </c>
      <c r="F78">
        <v>77</v>
      </c>
      <c r="G78">
        <v>99</v>
      </c>
    </row>
    <row r="79" spans="1:7" x14ac:dyDescent="0.25">
      <c r="A79" t="s">
        <v>607</v>
      </c>
      <c r="B79">
        <v>17</v>
      </c>
      <c r="C79">
        <v>8</v>
      </c>
      <c r="D79" t="s">
        <v>690</v>
      </c>
      <c r="E79" t="s">
        <v>10646</v>
      </c>
      <c r="F79">
        <v>78</v>
      </c>
      <c r="G79">
        <v>99</v>
      </c>
    </row>
    <row r="80" spans="1:7" x14ac:dyDescent="0.25">
      <c r="A80" t="s">
        <v>607</v>
      </c>
      <c r="B80">
        <v>17</v>
      </c>
      <c r="C80">
        <v>9</v>
      </c>
      <c r="D80" t="s">
        <v>691</v>
      </c>
      <c r="E80" t="s">
        <v>10647</v>
      </c>
      <c r="F80">
        <v>79</v>
      </c>
      <c r="G80">
        <v>99</v>
      </c>
    </row>
    <row r="81" spans="1:7" x14ac:dyDescent="0.25">
      <c r="A81" t="s">
        <v>607</v>
      </c>
      <c r="B81">
        <v>17</v>
      </c>
      <c r="C81">
        <v>99</v>
      </c>
      <c r="D81" t="s">
        <v>907</v>
      </c>
      <c r="E81" t="s">
        <v>10648</v>
      </c>
      <c r="F81">
        <v>80</v>
      </c>
    </row>
    <row r="82" spans="1:7" x14ac:dyDescent="0.25">
      <c r="A82" t="s">
        <v>607</v>
      </c>
      <c r="B82">
        <v>18</v>
      </c>
      <c r="C82">
        <v>1</v>
      </c>
      <c r="D82" t="s">
        <v>692</v>
      </c>
      <c r="E82" t="s">
        <v>10649</v>
      </c>
      <c r="F82">
        <v>81</v>
      </c>
    </row>
    <row r="83" spans="1:7" x14ac:dyDescent="0.25">
      <c r="A83" t="s">
        <v>607</v>
      </c>
      <c r="B83">
        <v>18</v>
      </c>
      <c r="C83">
        <v>2</v>
      </c>
      <c r="D83" t="s">
        <v>693</v>
      </c>
      <c r="E83" t="s">
        <v>10650</v>
      </c>
      <c r="F83">
        <v>82</v>
      </c>
    </row>
    <row r="84" spans="1:7" x14ac:dyDescent="0.25">
      <c r="A84" t="s">
        <v>607</v>
      </c>
      <c r="B84">
        <v>19</v>
      </c>
      <c r="C84">
        <v>1</v>
      </c>
      <c r="D84" t="s">
        <v>694</v>
      </c>
      <c r="E84" t="s">
        <v>10651</v>
      </c>
      <c r="F84">
        <v>83</v>
      </c>
    </row>
    <row r="85" spans="1:7" x14ac:dyDescent="0.25">
      <c r="A85" t="s">
        <v>607</v>
      </c>
      <c r="B85">
        <v>19</v>
      </c>
      <c r="C85">
        <v>2</v>
      </c>
      <c r="D85" t="s">
        <v>908</v>
      </c>
      <c r="E85" t="s">
        <v>10652</v>
      </c>
      <c r="F85">
        <v>84</v>
      </c>
    </row>
    <row r="86" spans="1:7" x14ac:dyDescent="0.25">
      <c r="A86" t="s">
        <v>607</v>
      </c>
      <c r="B86">
        <v>19</v>
      </c>
      <c r="C86">
        <v>3</v>
      </c>
      <c r="D86" s="76" t="s">
        <v>10769</v>
      </c>
      <c r="E86" t="s">
        <v>10653</v>
      </c>
      <c r="F86">
        <v>85</v>
      </c>
    </row>
    <row r="87" spans="1:7" x14ac:dyDescent="0.25">
      <c r="A87" t="s">
        <v>607</v>
      </c>
      <c r="B87">
        <v>19</v>
      </c>
      <c r="C87">
        <v>4</v>
      </c>
      <c r="D87" t="s">
        <v>696</v>
      </c>
      <c r="E87" t="s">
        <v>10654</v>
      </c>
      <c r="F87">
        <v>86</v>
      </c>
    </row>
    <row r="88" spans="1:7" x14ac:dyDescent="0.25">
      <c r="A88" t="s">
        <v>607</v>
      </c>
      <c r="B88">
        <v>19</v>
      </c>
      <c r="C88">
        <v>5</v>
      </c>
      <c r="D88" t="s">
        <v>697</v>
      </c>
      <c r="E88" t="s">
        <v>10758</v>
      </c>
      <c r="F88">
        <v>87</v>
      </c>
    </row>
    <row r="89" spans="1:7" x14ac:dyDescent="0.25">
      <c r="A89" t="s">
        <v>607</v>
      </c>
      <c r="B89">
        <v>19</v>
      </c>
      <c r="C89">
        <v>6</v>
      </c>
      <c r="D89" t="s">
        <v>698</v>
      </c>
      <c r="E89" t="s">
        <v>10655</v>
      </c>
      <c r="F89">
        <v>88</v>
      </c>
    </row>
    <row r="90" spans="1:7" x14ac:dyDescent="0.25">
      <c r="A90" t="s">
        <v>607</v>
      </c>
      <c r="B90">
        <v>19</v>
      </c>
      <c r="C90">
        <v>11</v>
      </c>
      <c r="D90" s="283" t="s">
        <v>10771</v>
      </c>
      <c r="E90" s="283"/>
      <c r="F90">
        <v>89</v>
      </c>
    </row>
    <row r="91" spans="1:7" x14ac:dyDescent="0.25">
      <c r="A91" t="s">
        <v>607</v>
      </c>
      <c r="B91">
        <v>19</v>
      </c>
      <c r="C91">
        <v>7</v>
      </c>
      <c r="D91" s="76" t="s">
        <v>10770</v>
      </c>
      <c r="E91" t="s">
        <v>10656</v>
      </c>
      <c r="F91">
        <v>90</v>
      </c>
    </row>
    <row r="92" spans="1:7" x14ac:dyDescent="0.25">
      <c r="A92" t="s">
        <v>607</v>
      </c>
      <c r="B92">
        <v>19</v>
      </c>
      <c r="C92">
        <v>8</v>
      </c>
      <c r="D92" t="s">
        <v>700</v>
      </c>
      <c r="E92" t="s">
        <v>10657</v>
      </c>
      <c r="F92">
        <v>91</v>
      </c>
    </row>
    <row r="93" spans="1:7" x14ac:dyDescent="0.25">
      <c r="A93" t="s">
        <v>607</v>
      </c>
      <c r="B93">
        <v>19</v>
      </c>
      <c r="C93">
        <v>9</v>
      </c>
      <c r="D93" t="s">
        <v>701</v>
      </c>
      <c r="E93" t="s">
        <v>10658</v>
      </c>
      <c r="F93">
        <v>92</v>
      </c>
    </row>
    <row r="94" spans="1:7" x14ac:dyDescent="0.25">
      <c r="A94" t="s">
        <v>607</v>
      </c>
      <c r="B94">
        <v>19</v>
      </c>
      <c r="C94">
        <v>10</v>
      </c>
      <c r="D94" s="283" t="s">
        <v>10768</v>
      </c>
      <c r="E94" s="283" t="s">
        <v>10486</v>
      </c>
      <c r="F94">
        <v>93</v>
      </c>
    </row>
    <row r="95" spans="1:7" x14ac:dyDescent="0.25">
      <c r="A95" t="s">
        <v>607</v>
      </c>
      <c r="B95">
        <v>20</v>
      </c>
      <c r="C95">
        <v>1</v>
      </c>
      <c r="D95" t="s">
        <v>909</v>
      </c>
      <c r="E95" t="s">
        <v>10659</v>
      </c>
      <c r="F95">
        <v>94</v>
      </c>
    </row>
    <row r="96" spans="1:7" x14ac:dyDescent="0.25">
      <c r="A96" t="s">
        <v>607</v>
      </c>
      <c r="B96">
        <v>20</v>
      </c>
      <c r="C96">
        <v>2</v>
      </c>
      <c r="D96" t="s">
        <v>702</v>
      </c>
      <c r="E96" t="s">
        <v>10660</v>
      </c>
      <c r="F96">
        <v>95</v>
      </c>
      <c r="G96">
        <v>99</v>
      </c>
    </row>
    <row r="97" spans="1:9" x14ac:dyDescent="0.25">
      <c r="A97" t="s">
        <v>607</v>
      </c>
      <c r="B97">
        <v>20</v>
      </c>
      <c r="C97">
        <v>3</v>
      </c>
      <c r="D97" t="s">
        <v>703</v>
      </c>
      <c r="E97" t="s">
        <v>10661</v>
      </c>
      <c r="F97">
        <v>96</v>
      </c>
      <c r="G97">
        <v>99</v>
      </c>
    </row>
    <row r="98" spans="1:9" x14ac:dyDescent="0.25">
      <c r="A98" t="s">
        <v>607</v>
      </c>
      <c r="B98">
        <v>20</v>
      </c>
      <c r="C98">
        <v>4</v>
      </c>
      <c r="D98" t="s">
        <v>704</v>
      </c>
      <c r="E98" t="s">
        <v>10662</v>
      </c>
      <c r="F98">
        <v>97</v>
      </c>
      <c r="G98">
        <v>99</v>
      </c>
    </row>
    <row r="99" spans="1:9" x14ac:dyDescent="0.25">
      <c r="A99" t="s">
        <v>607</v>
      </c>
      <c r="B99">
        <v>20</v>
      </c>
      <c r="C99">
        <v>99</v>
      </c>
      <c r="D99" t="s">
        <v>10663</v>
      </c>
      <c r="E99" t="s">
        <v>10664</v>
      </c>
      <c r="F99">
        <v>98</v>
      </c>
      <c r="H99" t="s">
        <v>10665</v>
      </c>
      <c r="I99" t="s">
        <v>10666</v>
      </c>
    </row>
    <row r="100" spans="1:9" x14ac:dyDescent="0.25">
      <c r="A100" t="s">
        <v>607</v>
      </c>
      <c r="B100">
        <v>21</v>
      </c>
      <c r="C100">
        <v>1</v>
      </c>
      <c r="D100" t="s">
        <v>706</v>
      </c>
      <c r="E100" t="s">
        <v>10667</v>
      </c>
      <c r="F100">
        <v>99</v>
      </c>
    </row>
    <row r="101" spans="1:9" x14ac:dyDescent="0.25">
      <c r="A101" t="s">
        <v>607</v>
      </c>
      <c r="B101">
        <v>21</v>
      </c>
      <c r="C101">
        <v>2</v>
      </c>
      <c r="D101" t="s">
        <v>707</v>
      </c>
      <c r="E101" t="s">
        <v>10668</v>
      </c>
      <c r="F101">
        <v>100</v>
      </c>
    </row>
    <row r="102" spans="1:9" x14ac:dyDescent="0.25">
      <c r="A102" t="s">
        <v>607</v>
      </c>
      <c r="B102">
        <v>22</v>
      </c>
      <c r="C102">
        <v>1</v>
      </c>
      <c r="D102" t="s">
        <v>10669</v>
      </c>
      <c r="E102" t="s">
        <v>10670</v>
      </c>
      <c r="F102">
        <v>101</v>
      </c>
    </row>
    <row r="103" spans="1:9" x14ac:dyDescent="0.25">
      <c r="A103" t="s">
        <v>607</v>
      </c>
      <c r="B103">
        <v>23</v>
      </c>
      <c r="C103">
        <v>1</v>
      </c>
      <c r="D103" t="s">
        <v>709</v>
      </c>
      <c r="E103" t="s">
        <v>10671</v>
      </c>
      <c r="F103">
        <v>102</v>
      </c>
    </row>
    <row r="104" spans="1:9" x14ac:dyDescent="0.25">
      <c r="A104" t="s">
        <v>607</v>
      </c>
      <c r="B104">
        <v>23</v>
      </c>
      <c r="C104">
        <v>2</v>
      </c>
      <c r="D104" t="s">
        <v>710</v>
      </c>
      <c r="E104" t="s">
        <v>10672</v>
      </c>
      <c r="F104">
        <v>103</v>
      </c>
    </row>
    <row r="105" spans="1:9" x14ac:dyDescent="0.25">
      <c r="A105" t="s">
        <v>607</v>
      </c>
      <c r="B105">
        <v>23</v>
      </c>
      <c r="C105">
        <v>3</v>
      </c>
      <c r="D105" t="s">
        <v>5732</v>
      </c>
      <c r="E105" t="s">
        <v>10673</v>
      </c>
      <c r="F105">
        <v>104</v>
      </c>
    </row>
    <row r="106" spans="1:9" x14ac:dyDescent="0.25">
      <c r="A106" t="s">
        <v>607</v>
      </c>
      <c r="B106">
        <v>23</v>
      </c>
      <c r="C106">
        <v>4</v>
      </c>
      <c r="D106" t="s">
        <v>712</v>
      </c>
      <c r="E106" t="s">
        <v>10674</v>
      </c>
      <c r="F106">
        <v>105</v>
      </c>
    </row>
    <row r="107" spans="1:9" x14ac:dyDescent="0.25">
      <c r="A107" t="s">
        <v>607</v>
      </c>
      <c r="B107">
        <v>23</v>
      </c>
      <c r="C107">
        <v>5</v>
      </c>
      <c r="D107" t="s">
        <v>713</v>
      </c>
      <c r="E107" t="s">
        <v>10675</v>
      </c>
      <c r="F107">
        <v>106</v>
      </c>
    </row>
    <row r="108" spans="1:9" x14ac:dyDescent="0.25">
      <c r="A108" t="s">
        <v>607</v>
      </c>
      <c r="B108">
        <v>23</v>
      </c>
      <c r="C108">
        <v>6</v>
      </c>
      <c r="D108" t="s">
        <v>714</v>
      </c>
      <c r="E108" t="s">
        <v>10676</v>
      </c>
      <c r="F108">
        <v>107</v>
      </c>
    </row>
    <row r="109" spans="1:9" x14ac:dyDescent="0.25">
      <c r="A109" t="s">
        <v>607</v>
      </c>
      <c r="B109">
        <v>23</v>
      </c>
      <c r="C109">
        <v>7</v>
      </c>
      <c r="D109" t="s">
        <v>715</v>
      </c>
      <c r="E109" t="s">
        <v>10677</v>
      </c>
      <c r="F109">
        <v>108</v>
      </c>
    </row>
    <row r="110" spans="1:9" x14ac:dyDescent="0.25">
      <c r="A110" t="s">
        <v>607</v>
      </c>
      <c r="B110">
        <v>23</v>
      </c>
      <c r="C110">
        <v>19</v>
      </c>
      <c r="D110" s="76" t="s">
        <v>10773</v>
      </c>
      <c r="F110">
        <v>109</v>
      </c>
    </row>
    <row r="111" spans="1:9" x14ac:dyDescent="0.25">
      <c r="A111" t="s">
        <v>607</v>
      </c>
      <c r="B111">
        <v>23</v>
      </c>
      <c r="C111">
        <v>8</v>
      </c>
      <c r="D111" s="76" t="s">
        <v>10772</v>
      </c>
      <c r="E111" t="s">
        <v>10678</v>
      </c>
      <c r="F111">
        <v>110</v>
      </c>
    </row>
    <row r="112" spans="1:9" x14ac:dyDescent="0.25">
      <c r="A112" t="s">
        <v>607</v>
      </c>
      <c r="B112">
        <v>23</v>
      </c>
      <c r="C112">
        <v>9</v>
      </c>
      <c r="D112" t="s">
        <v>716</v>
      </c>
      <c r="E112" t="s">
        <v>10679</v>
      </c>
      <c r="F112">
        <v>111</v>
      </c>
    </row>
    <row r="113" spans="1:7" x14ac:dyDescent="0.25">
      <c r="A113" t="s">
        <v>607</v>
      </c>
      <c r="B113">
        <v>23</v>
      </c>
      <c r="C113">
        <v>10</v>
      </c>
      <c r="D113" t="s">
        <v>717</v>
      </c>
      <c r="E113" t="s">
        <v>10680</v>
      </c>
      <c r="F113">
        <v>112</v>
      </c>
    </row>
    <row r="114" spans="1:7" x14ac:dyDescent="0.25">
      <c r="A114" t="s">
        <v>607</v>
      </c>
      <c r="B114">
        <v>23</v>
      </c>
      <c r="C114">
        <v>11</v>
      </c>
      <c r="D114" t="s">
        <v>718</v>
      </c>
      <c r="E114" t="s">
        <v>10681</v>
      </c>
      <c r="F114">
        <v>113</v>
      </c>
    </row>
    <row r="115" spans="1:7" x14ac:dyDescent="0.25">
      <c r="A115" t="s">
        <v>607</v>
      </c>
      <c r="B115">
        <v>23</v>
      </c>
      <c r="C115">
        <v>12</v>
      </c>
      <c r="D115" t="s">
        <v>719</v>
      </c>
      <c r="E115" t="s">
        <v>10682</v>
      </c>
      <c r="F115">
        <v>114</v>
      </c>
    </row>
    <row r="116" spans="1:7" x14ac:dyDescent="0.25">
      <c r="A116" t="s">
        <v>607</v>
      </c>
      <c r="B116">
        <v>23</v>
      </c>
      <c r="C116">
        <v>13</v>
      </c>
      <c r="D116" t="s">
        <v>720</v>
      </c>
      <c r="E116" t="s">
        <v>10683</v>
      </c>
      <c r="F116">
        <v>115</v>
      </c>
    </row>
    <row r="117" spans="1:7" x14ac:dyDescent="0.25">
      <c r="A117" t="s">
        <v>607</v>
      </c>
      <c r="B117">
        <v>23</v>
      </c>
      <c r="C117">
        <v>14</v>
      </c>
      <c r="D117" t="s">
        <v>721</v>
      </c>
      <c r="E117" t="s">
        <v>10684</v>
      </c>
      <c r="F117">
        <v>116</v>
      </c>
    </row>
    <row r="118" spans="1:7" x14ac:dyDescent="0.25">
      <c r="A118" t="s">
        <v>607</v>
      </c>
      <c r="B118">
        <v>23</v>
      </c>
      <c r="C118">
        <v>15</v>
      </c>
      <c r="D118" t="s">
        <v>722</v>
      </c>
      <c r="E118" t="s">
        <v>10685</v>
      </c>
      <c r="F118">
        <v>117</v>
      </c>
    </row>
    <row r="119" spans="1:7" x14ac:dyDescent="0.25">
      <c r="A119" t="s">
        <v>607</v>
      </c>
      <c r="B119">
        <v>23</v>
      </c>
      <c r="C119">
        <v>16</v>
      </c>
      <c r="D119" t="s">
        <v>911</v>
      </c>
      <c r="E119" t="s">
        <v>10686</v>
      </c>
      <c r="F119">
        <v>118</v>
      </c>
    </row>
    <row r="120" spans="1:7" x14ac:dyDescent="0.25">
      <c r="A120" t="s">
        <v>607</v>
      </c>
      <c r="B120">
        <v>23</v>
      </c>
      <c r="C120">
        <v>17</v>
      </c>
      <c r="D120" t="s">
        <v>723</v>
      </c>
      <c r="E120" t="s">
        <v>10687</v>
      </c>
      <c r="F120">
        <v>119</v>
      </c>
    </row>
    <row r="121" spans="1:7" x14ac:dyDescent="0.25">
      <c r="A121" t="s">
        <v>607</v>
      </c>
      <c r="B121">
        <v>23</v>
      </c>
      <c r="C121">
        <v>18</v>
      </c>
      <c r="D121" t="s">
        <v>10688</v>
      </c>
      <c r="E121" t="s">
        <v>10689</v>
      </c>
      <c r="F121">
        <v>120</v>
      </c>
    </row>
    <row r="122" spans="1:7" x14ac:dyDescent="0.25">
      <c r="A122" t="s">
        <v>607</v>
      </c>
      <c r="B122">
        <v>24</v>
      </c>
      <c r="C122">
        <v>1</v>
      </c>
      <c r="D122" t="s">
        <v>725</v>
      </c>
      <c r="E122" t="s">
        <v>10690</v>
      </c>
      <c r="F122">
        <v>121</v>
      </c>
      <c r="G122">
        <v>99</v>
      </c>
    </row>
    <row r="123" spans="1:7" x14ac:dyDescent="0.25">
      <c r="A123" t="s">
        <v>607</v>
      </c>
      <c r="B123">
        <v>24</v>
      </c>
      <c r="C123">
        <v>2</v>
      </c>
      <c r="D123" t="s">
        <v>726</v>
      </c>
      <c r="E123" t="s">
        <v>10691</v>
      </c>
      <c r="F123">
        <v>122</v>
      </c>
      <c r="G123">
        <v>99</v>
      </c>
    </row>
    <row r="124" spans="1:7" x14ac:dyDescent="0.25">
      <c r="A124" t="s">
        <v>607</v>
      </c>
      <c r="B124">
        <v>24</v>
      </c>
      <c r="C124">
        <v>3</v>
      </c>
      <c r="D124" t="s">
        <v>727</v>
      </c>
      <c r="E124" t="s">
        <v>10692</v>
      </c>
      <c r="F124">
        <v>123</v>
      </c>
      <c r="G124">
        <v>99</v>
      </c>
    </row>
    <row r="125" spans="1:7" x14ac:dyDescent="0.25">
      <c r="A125" t="s">
        <v>607</v>
      </c>
      <c r="B125">
        <v>24</v>
      </c>
      <c r="C125">
        <v>4</v>
      </c>
      <c r="D125" t="s">
        <v>728</v>
      </c>
      <c r="E125" t="s">
        <v>10693</v>
      </c>
      <c r="F125">
        <v>124</v>
      </c>
      <c r="G125">
        <v>99</v>
      </c>
    </row>
    <row r="126" spans="1:7" x14ac:dyDescent="0.25">
      <c r="A126" t="s">
        <v>607</v>
      </c>
      <c r="B126">
        <v>24</v>
      </c>
      <c r="C126">
        <v>5</v>
      </c>
      <c r="D126" t="s">
        <v>729</v>
      </c>
      <c r="E126" t="s">
        <v>10694</v>
      </c>
      <c r="F126">
        <v>125</v>
      </c>
      <c r="G126">
        <v>99</v>
      </c>
    </row>
    <row r="127" spans="1:7" x14ac:dyDescent="0.25">
      <c r="A127" t="s">
        <v>607</v>
      </c>
      <c r="B127">
        <v>24</v>
      </c>
      <c r="C127">
        <v>6</v>
      </c>
      <c r="D127" t="s">
        <v>730</v>
      </c>
      <c r="E127" t="s">
        <v>10695</v>
      </c>
      <c r="F127">
        <v>126</v>
      </c>
      <c r="G127">
        <v>99</v>
      </c>
    </row>
    <row r="128" spans="1:7" x14ac:dyDescent="0.25">
      <c r="A128" t="s">
        <v>607</v>
      </c>
      <c r="B128">
        <v>24</v>
      </c>
      <c r="C128">
        <v>99</v>
      </c>
      <c r="D128" t="s">
        <v>10696</v>
      </c>
      <c r="E128" t="s">
        <v>10697</v>
      </c>
      <c r="F128">
        <v>127</v>
      </c>
    </row>
    <row r="129" spans="1:7" x14ac:dyDescent="0.25">
      <c r="A129" t="s">
        <v>607</v>
      </c>
      <c r="B129">
        <v>25</v>
      </c>
      <c r="C129">
        <v>1</v>
      </c>
      <c r="D129" t="s">
        <v>732</v>
      </c>
      <c r="E129" t="s">
        <v>10698</v>
      </c>
      <c r="F129">
        <v>128</v>
      </c>
    </row>
    <row r="130" spans="1:7" x14ac:dyDescent="0.25">
      <c r="A130" t="s">
        <v>607</v>
      </c>
      <c r="B130">
        <v>25</v>
      </c>
      <c r="C130">
        <v>2</v>
      </c>
      <c r="D130" t="s">
        <v>733</v>
      </c>
      <c r="E130" t="s">
        <v>10699</v>
      </c>
      <c r="F130">
        <v>129</v>
      </c>
    </row>
    <row r="131" spans="1:7" x14ac:dyDescent="0.25">
      <c r="A131" t="s">
        <v>607</v>
      </c>
      <c r="B131">
        <v>26</v>
      </c>
      <c r="C131">
        <v>3</v>
      </c>
      <c r="D131" t="s">
        <v>734</v>
      </c>
      <c r="E131" t="s">
        <v>10700</v>
      </c>
      <c r="F131">
        <v>130</v>
      </c>
    </row>
    <row r="132" spans="1:7" x14ac:dyDescent="0.25">
      <c r="A132" t="s">
        <v>607</v>
      </c>
      <c r="B132">
        <v>26</v>
      </c>
      <c r="C132">
        <v>4</v>
      </c>
      <c r="D132" t="s">
        <v>735</v>
      </c>
      <c r="E132" t="s">
        <v>10701</v>
      </c>
      <c r="F132">
        <v>131</v>
      </c>
    </row>
    <row r="133" spans="1:7" x14ac:dyDescent="0.25">
      <c r="A133" t="s">
        <v>607</v>
      </c>
      <c r="B133">
        <v>27</v>
      </c>
      <c r="C133">
        <v>1</v>
      </c>
      <c r="D133" t="s">
        <v>5734</v>
      </c>
      <c r="E133" t="s">
        <v>10702</v>
      </c>
      <c r="F133">
        <v>132</v>
      </c>
    </row>
    <row r="134" spans="1:7" x14ac:dyDescent="0.25">
      <c r="A134" t="s">
        <v>607</v>
      </c>
      <c r="B134">
        <v>28</v>
      </c>
      <c r="C134">
        <v>1</v>
      </c>
      <c r="D134" t="s">
        <v>10703</v>
      </c>
      <c r="E134" t="s">
        <v>10704</v>
      </c>
      <c r="F134">
        <v>133</v>
      </c>
    </row>
    <row r="135" spans="1:7" x14ac:dyDescent="0.25">
      <c r="A135" t="s">
        <v>607</v>
      </c>
      <c r="B135">
        <v>28</v>
      </c>
      <c r="C135">
        <v>2</v>
      </c>
      <c r="D135" t="s">
        <v>913</v>
      </c>
      <c r="E135" t="s">
        <v>10705</v>
      </c>
      <c r="F135">
        <v>134</v>
      </c>
    </row>
    <row r="136" spans="1:7" x14ac:dyDescent="0.25">
      <c r="A136" t="s">
        <v>607</v>
      </c>
      <c r="B136">
        <v>29</v>
      </c>
      <c r="C136">
        <v>1</v>
      </c>
      <c r="D136" t="s">
        <v>737</v>
      </c>
      <c r="E136" t="s">
        <v>10706</v>
      </c>
      <c r="F136">
        <v>135</v>
      </c>
    </row>
    <row r="137" spans="1:7" x14ac:dyDescent="0.25">
      <c r="A137" t="s">
        <v>607</v>
      </c>
      <c r="B137">
        <v>29</v>
      </c>
      <c r="C137">
        <v>2</v>
      </c>
      <c r="D137" t="s">
        <v>738</v>
      </c>
      <c r="E137" t="s">
        <v>10707</v>
      </c>
      <c r="F137">
        <v>136</v>
      </c>
    </row>
    <row r="138" spans="1:7" x14ac:dyDescent="0.25">
      <c r="A138" t="s">
        <v>607</v>
      </c>
      <c r="B138">
        <v>30</v>
      </c>
      <c r="C138">
        <v>1</v>
      </c>
      <c r="D138" t="s">
        <v>739</v>
      </c>
      <c r="E138" t="s">
        <v>10708</v>
      </c>
      <c r="F138">
        <v>137</v>
      </c>
      <c r="G138">
        <v>99</v>
      </c>
    </row>
    <row r="139" spans="1:7" x14ac:dyDescent="0.25">
      <c r="A139" t="s">
        <v>607</v>
      </c>
      <c r="B139">
        <v>30</v>
      </c>
      <c r="C139">
        <v>2</v>
      </c>
      <c r="D139" t="s">
        <v>740</v>
      </c>
      <c r="E139" t="s">
        <v>10709</v>
      </c>
      <c r="F139">
        <v>138</v>
      </c>
      <c r="G139">
        <v>99</v>
      </c>
    </row>
    <row r="140" spans="1:7" x14ac:dyDescent="0.25">
      <c r="A140" t="s">
        <v>607</v>
      </c>
      <c r="B140">
        <v>30</v>
      </c>
      <c r="C140">
        <v>3</v>
      </c>
      <c r="D140" t="s">
        <v>741</v>
      </c>
      <c r="E140" t="s">
        <v>10710</v>
      </c>
      <c r="F140">
        <v>139</v>
      </c>
      <c r="G140">
        <v>99</v>
      </c>
    </row>
    <row r="141" spans="1:7" x14ac:dyDescent="0.25">
      <c r="A141" t="s">
        <v>607</v>
      </c>
      <c r="B141">
        <v>30</v>
      </c>
      <c r="C141">
        <v>4</v>
      </c>
      <c r="D141" t="s">
        <v>742</v>
      </c>
      <c r="E141" t="s">
        <v>10711</v>
      </c>
      <c r="F141">
        <v>140</v>
      </c>
      <c r="G141">
        <v>99</v>
      </c>
    </row>
    <row r="142" spans="1:7" x14ac:dyDescent="0.25">
      <c r="A142" t="s">
        <v>607</v>
      </c>
      <c r="B142">
        <v>30</v>
      </c>
      <c r="C142">
        <v>5</v>
      </c>
      <c r="D142" t="s">
        <v>743</v>
      </c>
      <c r="E142" t="s">
        <v>10712</v>
      </c>
      <c r="F142">
        <v>141</v>
      </c>
      <c r="G142">
        <v>99</v>
      </c>
    </row>
    <row r="143" spans="1:7" x14ac:dyDescent="0.25">
      <c r="A143" t="s">
        <v>607</v>
      </c>
      <c r="B143">
        <v>30</v>
      </c>
      <c r="C143">
        <v>6</v>
      </c>
      <c r="D143" t="s">
        <v>744</v>
      </c>
      <c r="E143" t="s">
        <v>10713</v>
      </c>
      <c r="F143">
        <v>142</v>
      </c>
      <c r="G143">
        <v>99</v>
      </c>
    </row>
    <row r="144" spans="1:7" x14ac:dyDescent="0.25">
      <c r="A144" t="s">
        <v>607</v>
      </c>
      <c r="B144">
        <v>30</v>
      </c>
      <c r="C144">
        <v>7</v>
      </c>
      <c r="D144" t="s">
        <v>745</v>
      </c>
      <c r="E144" t="s">
        <v>10714</v>
      </c>
      <c r="F144">
        <v>143</v>
      </c>
      <c r="G144">
        <v>99</v>
      </c>
    </row>
    <row r="145" spans="1:7" x14ac:dyDescent="0.25">
      <c r="A145" t="s">
        <v>607</v>
      </c>
      <c r="B145">
        <v>30</v>
      </c>
      <c r="C145">
        <v>8</v>
      </c>
      <c r="D145" t="s">
        <v>746</v>
      </c>
      <c r="E145" t="s">
        <v>10715</v>
      </c>
      <c r="F145">
        <v>144</v>
      </c>
      <c r="G145">
        <v>99</v>
      </c>
    </row>
    <row r="146" spans="1:7" x14ac:dyDescent="0.25">
      <c r="A146" t="s">
        <v>607</v>
      </c>
      <c r="B146">
        <v>30</v>
      </c>
      <c r="C146">
        <v>9</v>
      </c>
      <c r="D146" t="s">
        <v>747</v>
      </c>
      <c r="E146" t="s">
        <v>10716</v>
      </c>
      <c r="F146">
        <v>145</v>
      </c>
      <c r="G146">
        <v>99</v>
      </c>
    </row>
    <row r="147" spans="1:7" x14ac:dyDescent="0.25">
      <c r="A147" t="s">
        <v>607</v>
      </c>
      <c r="B147">
        <v>30</v>
      </c>
      <c r="C147">
        <v>10</v>
      </c>
      <c r="D147" t="s">
        <v>748</v>
      </c>
      <c r="E147" t="s">
        <v>10717</v>
      </c>
      <c r="F147">
        <v>146</v>
      </c>
      <c r="G147">
        <v>99</v>
      </c>
    </row>
    <row r="148" spans="1:7" x14ac:dyDescent="0.25">
      <c r="A148" t="s">
        <v>607</v>
      </c>
      <c r="B148">
        <v>30</v>
      </c>
      <c r="C148">
        <v>11</v>
      </c>
      <c r="D148" t="s">
        <v>749</v>
      </c>
      <c r="E148" t="s">
        <v>10718</v>
      </c>
      <c r="F148">
        <v>147</v>
      </c>
      <c r="G148">
        <v>99</v>
      </c>
    </row>
    <row r="149" spans="1:7" x14ac:dyDescent="0.25">
      <c r="A149" t="s">
        <v>607</v>
      </c>
      <c r="B149">
        <v>30</v>
      </c>
      <c r="C149">
        <v>12</v>
      </c>
      <c r="D149" t="s">
        <v>750</v>
      </c>
      <c r="E149" t="s">
        <v>10719</v>
      </c>
      <c r="F149">
        <v>148</v>
      </c>
      <c r="G149">
        <v>99</v>
      </c>
    </row>
    <row r="150" spans="1:7" x14ac:dyDescent="0.25">
      <c r="A150" t="s">
        <v>607</v>
      </c>
      <c r="B150">
        <v>30</v>
      </c>
      <c r="C150">
        <v>13</v>
      </c>
      <c r="D150" t="s">
        <v>751</v>
      </c>
      <c r="E150" t="s">
        <v>10720</v>
      </c>
      <c r="F150">
        <v>149</v>
      </c>
      <c r="G150">
        <v>99</v>
      </c>
    </row>
    <row r="151" spans="1:7" x14ac:dyDescent="0.25">
      <c r="A151" t="s">
        <v>607</v>
      </c>
      <c r="B151">
        <v>30</v>
      </c>
      <c r="C151">
        <v>14</v>
      </c>
      <c r="D151" t="s">
        <v>752</v>
      </c>
      <c r="E151" t="s">
        <v>10721</v>
      </c>
      <c r="F151">
        <v>150</v>
      </c>
      <c r="G151">
        <v>99</v>
      </c>
    </row>
    <row r="152" spans="1:7" x14ac:dyDescent="0.25">
      <c r="A152" t="s">
        <v>607</v>
      </c>
      <c r="B152">
        <v>30</v>
      </c>
      <c r="C152">
        <v>15</v>
      </c>
      <c r="D152" t="s">
        <v>753</v>
      </c>
      <c r="E152" t="s">
        <v>10722</v>
      </c>
      <c r="F152">
        <v>151</v>
      </c>
      <c r="G152">
        <v>99</v>
      </c>
    </row>
    <row r="153" spans="1:7" x14ac:dyDescent="0.25">
      <c r="A153" t="s">
        <v>607</v>
      </c>
      <c r="B153">
        <v>30</v>
      </c>
      <c r="C153">
        <v>16</v>
      </c>
      <c r="D153" t="s">
        <v>754</v>
      </c>
      <c r="E153" t="s">
        <v>10723</v>
      </c>
      <c r="F153">
        <v>152</v>
      </c>
      <c r="G153">
        <v>99</v>
      </c>
    </row>
    <row r="154" spans="1:7" x14ac:dyDescent="0.25">
      <c r="A154" t="s">
        <v>607</v>
      </c>
      <c r="B154">
        <v>30</v>
      </c>
      <c r="C154">
        <v>17</v>
      </c>
      <c r="D154" t="s">
        <v>755</v>
      </c>
      <c r="E154" t="s">
        <v>10724</v>
      </c>
      <c r="F154">
        <v>153</v>
      </c>
      <c r="G154">
        <v>99</v>
      </c>
    </row>
    <row r="155" spans="1:7" x14ac:dyDescent="0.25">
      <c r="A155" t="s">
        <v>607</v>
      </c>
      <c r="B155">
        <v>30</v>
      </c>
      <c r="C155">
        <v>18</v>
      </c>
      <c r="D155" t="s">
        <v>756</v>
      </c>
      <c r="E155" t="s">
        <v>10725</v>
      </c>
      <c r="F155">
        <v>154</v>
      </c>
      <c r="G155">
        <v>99</v>
      </c>
    </row>
    <row r="156" spans="1:7" x14ac:dyDescent="0.25">
      <c r="A156" t="s">
        <v>607</v>
      </c>
      <c r="B156">
        <v>30</v>
      </c>
      <c r="C156">
        <v>99</v>
      </c>
      <c r="D156" t="s">
        <v>757</v>
      </c>
      <c r="E156" t="s">
        <v>10726</v>
      </c>
      <c r="F156">
        <v>155</v>
      </c>
    </row>
    <row r="157" spans="1:7" x14ac:dyDescent="0.25">
      <c r="A157" t="s">
        <v>607</v>
      </c>
      <c r="B157">
        <v>31</v>
      </c>
      <c r="C157">
        <v>1</v>
      </c>
      <c r="D157" t="s">
        <v>758</v>
      </c>
      <c r="E157" t="s">
        <v>10727</v>
      </c>
      <c r="F157">
        <v>156</v>
      </c>
    </row>
    <row r="158" spans="1:7" x14ac:dyDescent="0.25">
      <c r="A158" t="s">
        <v>607</v>
      </c>
      <c r="B158">
        <v>31</v>
      </c>
      <c r="C158">
        <v>2</v>
      </c>
      <c r="D158" t="s">
        <v>759</v>
      </c>
      <c r="E158" t="s">
        <v>10728</v>
      </c>
      <c r="F158">
        <v>157</v>
      </c>
      <c r="G158">
        <v>99</v>
      </c>
    </row>
    <row r="159" spans="1:7" x14ac:dyDescent="0.25">
      <c r="A159" t="s">
        <v>607</v>
      </c>
      <c r="B159">
        <v>31</v>
      </c>
      <c r="C159">
        <v>3</v>
      </c>
      <c r="D159" t="s">
        <v>760</v>
      </c>
      <c r="E159" t="s">
        <v>10729</v>
      </c>
      <c r="F159">
        <v>158</v>
      </c>
      <c r="G159">
        <v>99</v>
      </c>
    </row>
    <row r="160" spans="1:7" x14ac:dyDescent="0.25">
      <c r="A160" t="s">
        <v>607</v>
      </c>
      <c r="B160">
        <v>31</v>
      </c>
      <c r="C160">
        <v>4</v>
      </c>
      <c r="D160" t="s">
        <v>761</v>
      </c>
      <c r="E160" t="s">
        <v>10730</v>
      </c>
      <c r="F160">
        <v>159</v>
      </c>
      <c r="G160">
        <v>99</v>
      </c>
    </row>
    <row r="161" spans="1:7" x14ac:dyDescent="0.25">
      <c r="A161" t="s">
        <v>607</v>
      </c>
      <c r="B161">
        <v>31</v>
      </c>
      <c r="C161">
        <v>99</v>
      </c>
      <c r="D161" t="s">
        <v>10731</v>
      </c>
      <c r="E161" t="s">
        <v>10732</v>
      </c>
      <c r="F161">
        <v>160</v>
      </c>
    </row>
    <row r="162" spans="1:7" x14ac:dyDescent="0.25">
      <c r="A162" t="s">
        <v>607</v>
      </c>
      <c r="B162">
        <v>32</v>
      </c>
      <c r="C162">
        <v>1</v>
      </c>
      <c r="D162" t="s">
        <v>763</v>
      </c>
      <c r="E162" t="s">
        <v>10733</v>
      </c>
      <c r="F162">
        <v>161</v>
      </c>
      <c r="G162">
        <v>99</v>
      </c>
    </row>
    <row r="163" spans="1:7" x14ac:dyDescent="0.25">
      <c r="A163" t="s">
        <v>607</v>
      </c>
      <c r="B163">
        <v>32</v>
      </c>
      <c r="C163">
        <v>2</v>
      </c>
      <c r="D163" t="s">
        <v>764</v>
      </c>
      <c r="E163" t="s">
        <v>10734</v>
      </c>
      <c r="F163">
        <v>162</v>
      </c>
      <c r="G163">
        <v>99</v>
      </c>
    </row>
    <row r="164" spans="1:7" x14ac:dyDescent="0.25">
      <c r="A164" t="s">
        <v>607</v>
      </c>
      <c r="B164">
        <v>32</v>
      </c>
      <c r="C164">
        <v>3</v>
      </c>
      <c r="D164" t="s">
        <v>765</v>
      </c>
      <c r="E164" t="s">
        <v>10735</v>
      </c>
      <c r="F164">
        <v>163</v>
      </c>
      <c r="G164">
        <v>99</v>
      </c>
    </row>
    <row r="165" spans="1:7" x14ac:dyDescent="0.25">
      <c r="A165" t="s">
        <v>607</v>
      </c>
      <c r="B165">
        <v>32</v>
      </c>
      <c r="C165">
        <v>99</v>
      </c>
      <c r="D165" t="s">
        <v>10736</v>
      </c>
      <c r="E165" t="s">
        <v>10737</v>
      </c>
      <c r="F165">
        <v>164</v>
      </c>
    </row>
    <row r="166" spans="1:7" x14ac:dyDescent="0.25">
      <c r="A166" t="s">
        <v>607</v>
      </c>
      <c r="B166">
        <v>33</v>
      </c>
      <c r="C166">
        <v>1</v>
      </c>
      <c r="D166" t="s">
        <v>5735</v>
      </c>
      <c r="E166" t="s">
        <v>10738</v>
      </c>
      <c r="F166">
        <v>165</v>
      </c>
    </row>
    <row r="167" spans="1:7" x14ac:dyDescent="0.25">
      <c r="A167" t="s">
        <v>607</v>
      </c>
      <c r="B167">
        <v>33</v>
      </c>
      <c r="C167">
        <v>2</v>
      </c>
      <c r="D167" t="s">
        <v>10739</v>
      </c>
      <c r="E167" t="s">
        <v>10740</v>
      </c>
      <c r="F167">
        <v>166</v>
      </c>
    </row>
    <row r="168" spans="1:7" x14ac:dyDescent="0.25">
      <c r="A168" t="s">
        <v>607</v>
      </c>
      <c r="B168">
        <v>34</v>
      </c>
      <c r="C168">
        <v>1</v>
      </c>
      <c r="D168" t="s">
        <v>768</v>
      </c>
      <c r="E168" t="s">
        <v>10741</v>
      </c>
      <c r="F168">
        <v>167</v>
      </c>
    </row>
    <row r="169" spans="1:7" x14ac:dyDescent="0.25">
      <c r="A169" t="s">
        <v>607</v>
      </c>
      <c r="B169">
        <v>34</v>
      </c>
      <c r="C169">
        <v>2</v>
      </c>
      <c r="D169" t="s">
        <v>769</v>
      </c>
      <c r="E169" t="s">
        <v>10742</v>
      </c>
      <c r="F169">
        <v>168</v>
      </c>
    </row>
    <row r="170" spans="1:7" x14ac:dyDescent="0.25">
      <c r="A170" t="s">
        <v>607</v>
      </c>
      <c r="B170">
        <v>34</v>
      </c>
      <c r="C170">
        <v>3</v>
      </c>
      <c r="D170" s="76" t="s">
        <v>10774</v>
      </c>
      <c r="E170" s="76"/>
      <c r="F170">
        <v>169</v>
      </c>
    </row>
    <row r="171" spans="1:7" x14ac:dyDescent="0.25">
      <c r="A171" t="s">
        <v>607</v>
      </c>
      <c r="B171">
        <v>35</v>
      </c>
      <c r="C171">
        <v>1</v>
      </c>
      <c r="D171" t="s">
        <v>694</v>
      </c>
      <c r="E171" t="s">
        <v>10651</v>
      </c>
      <c r="F171">
        <v>170</v>
      </c>
    </row>
    <row r="172" spans="1:7" x14ac:dyDescent="0.25">
      <c r="A172" t="s">
        <v>607</v>
      </c>
      <c r="B172">
        <v>35</v>
      </c>
      <c r="C172">
        <v>2</v>
      </c>
      <c r="D172" t="s">
        <v>908</v>
      </c>
      <c r="E172" t="s">
        <v>10652</v>
      </c>
      <c r="F172">
        <v>171</v>
      </c>
    </row>
    <row r="173" spans="1:7" x14ac:dyDescent="0.25">
      <c r="A173" t="s">
        <v>607</v>
      </c>
      <c r="B173">
        <v>35</v>
      </c>
      <c r="C173">
        <v>4</v>
      </c>
      <c r="D173" t="s">
        <v>696</v>
      </c>
      <c r="E173" t="s">
        <v>10654</v>
      </c>
      <c r="F173">
        <v>172</v>
      </c>
    </row>
    <row r="174" spans="1:7" x14ac:dyDescent="0.25">
      <c r="A174" t="s">
        <v>607</v>
      </c>
      <c r="B174">
        <v>35</v>
      </c>
      <c r="C174">
        <v>5</v>
      </c>
      <c r="D174" t="s">
        <v>697</v>
      </c>
      <c r="E174" t="s">
        <v>10758</v>
      </c>
      <c r="F174">
        <v>173</v>
      </c>
    </row>
    <row r="175" spans="1:7" x14ac:dyDescent="0.25">
      <c r="A175" t="s">
        <v>607</v>
      </c>
      <c r="B175">
        <v>35</v>
      </c>
      <c r="C175">
        <v>6</v>
      </c>
      <c r="D175" t="s">
        <v>698</v>
      </c>
      <c r="E175" t="s">
        <v>10655</v>
      </c>
      <c r="F175">
        <v>174</v>
      </c>
    </row>
    <row r="176" spans="1:7" x14ac:dyDescent="0.25">
      <c r="A176" t="s">
        <v>607</v>
      </c>
      <c r="B176">
        <v>35</v>
      </c>
      <c r="C176">
        <v>7</v>
      </c>
      <c r="D176" t="s">
        <v>10759</v>
      </c>
      <c r="E176" t="s">
        <v>10656</v>
      </c>
      <c r="F176">
        <v>175</v>
      </c>
    </row>
    <row r="177" spans="1:7" x14ac:dyDescent="0.25">
      <c r="A177" t="s">
        <v>607</v>
      </c>
      <c r="B177">
        <v>35</v>
      </c>
      <c r="C177">
        <v>8</v>
      </c>
      <c r="D177" t="s">
        <v>700</v>
      </c>
      <c r="E177" t="s">
        <v>10657</v>
      </c>
      <c r="F177">
        <v>176</v>
      </c>
    </row>
    <row r="178" spans="1:7" x14ac:dyDescent="0.25">
      <c r="A178" t="s">
        <v>607</v>
      </c>
      <c r="B178">
        <v>35</v>
      </c>
      <c r="C178">
        <v>9</v>
      </c>
      <c r="D178" t="s">
        <v>701</v>
      </c>
      <c r="E178" t="s">
        <v>10658</v>
      </c>
      <c r="F178">
        <v>177</v>
      </c>
    </row>
    <row r="179" spans="1:7" x14ac:dyDescent="0.25">
      <c r="A179" t="s">
        <v>607</v>
      </c>
      <c r="B179">
        <v>35</v>
      </c>
      <c r="C179">
        <v>10</v>
      </c>
      <c r="D179" t="s">
        <v>706</v>
      </c>
      <c r="E179" t="s">
        <v>10667</v>
      </c>
      <c r="F179">
        <v>178</v>
      </c>
    </row>
    <row r="180" spans="1:7" x14ac:dyDescent="0.25">
      <c r="A180" t="s">
        <v>607</v>
      </c>
      <c r="B180">
        <v>35</v>
      </c>
      <c r="C180">
        <v>11</v>
      </c>
      <c r="D180" t="s">
        <v>707</v>
      </c>
      <c r="E180" t="s">
        <v>10668</v>
      </c>
      <c r="F180">
        <v>179</v>
      </c>
    </row>
    <row r="181" spans="1:7" x14ac:dyDescent="0.25">
      <c r="A181" t="s">
        <v>607</v>
      </c>
      <c r="B181">
        <v>36</v>
      </c>
      <c r="C181">
        <v>1</v>
      </c>
      <c r="D181" t="s">
        <v>10743</v>
      </c>
      <c r="E181" t="s">
        <v>10744</v>
      </c>
      <c r="F181">
        <v>180</v>
      </c>
      <c r="G181">
        <v>3</v>
      </c>
    </row>
    <row r="182" spans="1:7" x14ac:dyDescent="0.25">
      <c r="A182" t="s">
        <v>607</v>
      </c>
      <c r="B182">
        <v>36</v>
      </c>
      <c r="C182">
        <v>2</v>
      </c>
      <c r="D182" t="s">
        <v>10745</v>
      </c>
      <c r="E182" t="s">
        <v>10746</v>
      </c>
      <c r="F182">
        <v>181</v>
      </c>
      <c r="G182">
        <v>3</v>
      </c>
    </row>
    <row r="183" spans="1:7" x14ac:dyDescent="0.25">
      <c r="A183" t="s">
        <v>607</v>
      </c>
      <c r="B183">
        <v>36</v>
      </c>
      <c r="C183">
        <v>3</v>
      </c>
      <c r="D183" t="s">
        <v>10570</v>
      </c>
      <c r="E183" t="s">
        <v>10747</v>
      </c>
      <c r="F183">
        <v>182</v>
      </c>
    </row>
    <row r="184" spans="1:7" x14ac:dyDescent="0.25">
      <c r="A184" t="s">
        <v>607</v>
      </c>
      <c r="B184">
        <v>37</v>
      </c>
      <c r="C184">
        <v>1</v>
      </c>
      <c r="D184" t="s">
        <v>10748</v>
      </c>
      <c r="E184" t="s">
        <v>10748</v>
      </c>
      <c r="F184">
        <v>183</v>
      </c>
      <c r="G184">
        <v>3</v>
      </c>
    </row>
    <row r="185" spans="1:7" x14ac:dyDescent="0.25">
      <c r="A185" t="s">
        <v>607</v>
      </c>
      <c r="B185">
        <v>37</v>
      </c>
      <c r="C185">
        <v>2</v>
      </c>
      <c r="D185" t="s">
        <v>10749</v>
      </c>
      <c r="E185" t="s">
        <v>10750</v>
      </c>
      <c r="F185">
        <v>184</v>
      </c>
      <c r="G185">
        <v>3</v>
      </c>
    </row>
    <row r="186" spans="1:7" x14ac:dyDescent="0.25">
      <c r="A186" t="s">
        <v>607</v>
      </c>
      <c r="B186">
        <v>38</v>
      </c>
      <c r="C186">
        <v>1</v>
      </c>
      <c r="D186" t="s">
        <v>654</v>
      </c>
      <c r="E186" t="s">
        <v>10596</v>
      </c>
      <c r="F186">
        <v>185</v>
      </c>
      <c r="G186">
        <v>99</v>
      </c>
    </row>
    <row r="187" spans="1:7" x14ac:dyDescent="0.25">
      <c r="A187" t="s">
        <v>607</v>
      </c>
      <c r="B187">
        <v>38</v>
      </c>
      <c r="C187">
        <v>2</v>
      </c>
      <c r="D187" t="s">
        <v>655</v>
      </c>
      <c r="E187" t="s">
        <v>10597</v>
      </c>
      <c r="F187">
        <v>186</v>
      </c>
      <c r="G187">
        <v>99</v>
      </c>
    </row>
    <row r="188" spans="1:7" x14ac:dyDescent="0.25">
      <c r="A188" t="s">
        <v>607</v>
      </c>
      <c r="B188">
        <v>38</v>
      </c>
      <c r="C188">
        <v>3</v>
      </c>
      <c r="D188" t="s">
        <v>656</v>
      </c>
      <c r="E188" t="s">
        <v>10598</v>
      </c>
      <c r="F188">
        <v>187</v>
      </c>
      <c r="G188">
        <v>99</v>
      </c>
    </row>
    <row r="189" spans="1:7" x14ac:dyDescent="0.25">
      <c r="A189" t="s">
        <v>607</v>
      </c>
      <c r="B189">
        <v>38</v>
      </c>
      <c r="C189">
        <v>4</v>
      </c>
      <c r="D189" t="s">
        <v>5726</v>
      </c>
      <c r="E189" t="s">
        <v>10595</v>
      </c>
      <c r="F189">
        <v>188</v>
      </c>
    </row>
    <row r="190" spans="1:7" x14ac:dyDescent="0.25">
      <c r="A190" t="s">
        <v>607</v>
      </c>
      <c r="B190">
        <v>38</v>
      </c>
      <c r="C190">
        <v>99</v>
      </c>
      <c r="D190" t="s">
        <v>10751</v>
      </c>
      <c r="E190" t="s">
        <v>10752</v>
      </c>
      <c r="F190">
        <v>189</v>
      </c>
    </row>
  </sheetData>
  <sheetProtection algorithmName="SHA-512" hashValue="ZnKTj4QrAwCRdOkZzRH+u6U7k7swdXCCKucmpZmX/svqUjjg7Sg4ENlXMpQnizqcn5jjZXDAo2Yqd8n2DMwF2A==" saltValue="qTMvpg/5/YkqXMbqRXvNJQ==" spinCount="100000" sheet="1" objects="1" scenarios="1"/>
  <autoFilter ref="A2:I190" xr:uid="{93AD95A4-0C09-4FB5-9479-4859A513260B}"/>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8" filterMode="1">
    <tabColor indexed="45"/>
  </sheetPr>
  <dimension ref="A1:H322"/>
  <sheetViews>
    <sheetView showRowColHeaders="0" zoomScaleNormal="100" workbookViewId="0">
      <selection activeCell="D14" sqref="D14"/>
    </sheetView>
  </sheetViews>
  <sheetFormatPr defaultColWidth="9.109375" defaultRowHeight="10.199999999999999" x14ac:dyDescent="0.25"/>
  <cols>
    <col min="1" max="1" width="48" style="327" customWidth="1"/>
    <col min="2" max="2" width="47.6640625" style="495" customWidth="1"/>
    <col min="3" max="3" width="42" style="327" customWidth="1"/>
    <col min="4" max="4" width="97.6640625" style="341" customWidth="1"/>
    <col min="5" max="16384" width="9.109375" style="341"/>
  </cols>
  <sheetData>
    <row r="1" spans="1:5" x14ac:dyDescent="0.25">
      <c r="A1" s="630" t="s">
        <v>92</v>
      </c>
      <c r="B1" s="631"/>
      <c r="C1" s="631"/>
    </row>
    <row r="2" spans="1:5" x14ac:dyDescent="0.25">
      <c r="A2" s="340" t="s">
        <v>93</v>
      </c>
      <c r="B2" s="496" t="s">
        <v>94</v>
      </c>
      <c r="C2" s="342" t="s">
        <v>95</v>
      </c>
    </row>
    <row r="3" spans="1:5" ht="20.399999999999999" x14ac:dyDescent="0.3">
      <c r="A3" s="330" t="s">
        <v>5747</v>
      </c>
      <c r="B3" s="330" t="s">
        <v>592</v>
      </c>
      <c r="C3" s="343" t="str">
        <f>IF(Home!$Q$9=2,Text!A3,Text!B3)</f>
        <v xml:space="preserve">Children and Families, 2022-23
</v>
      </c>
      <c r="E3" s="492"/>
    </row>
    <row r="4" spans="1:5" ht="14.4" x14ac:dyDescent="0.3">
      <c r="A4" s="330" t="s">
        <v>5748</v>
      </c>
      <c r="B4" s="330" t="s">
        <v>5749</v>
      </c>
      <c r="C4" s="343" t="str">
        <f>IF(Home!$Q$9=2,Text!A4,Text!B4)</f>
        <v>Children and Young People, 2022-23</v>
      </c>
      <c r="E4" s="492"/>
    </row>
    <row r="5" spans="1:5" ht="14.4" x14ac:dyDescent="0.3">
      <c r="A5" s="330" t="s">
        <v>483</v>
      </c>
      <c r="B5" s="330" t="s">
        <v>593</v>
      </c>
      <c r="C5" s="343" t="str">
        <f>IF(Home!$Q$9=2,Text!A5,Text!B5)</f>
        <v>Children, Young people, and Young Carers</v>
      </c>
      <c r="E5" s="492"/>
    </row>
    <row r="6" spans="1:5" ht="20.399999999999999" x14ac:dyDescent="0.3">
      <c r="A6" s="327" t="s">
        <v>874</v>
      </c>
      <c r="B6" s="495" t="s">
        <v>922</v>
      </c>
      <c r="C6" s="343" t="str">
        <f>IF(Home!$Q$9=2,Text!A6,Text!B6)</f>
        <v>This data collection is being undertaken by the Welsh Government</v>
      </c>
      <c r="E6" s="492"/>
    </row>
    <row r="7" spans="1:5" ht="20.399999999999999" x14ac:dyDescent="0.3">
      <c r="A7" s="327" t="s">
        <v>21</v>
      </c>
      <c r="B7" s="495" t="s">
        <v>22</v>
      </c>
      <c r="C7" s="343" t="str">
        <f>IF(Home!$Q$9=2,Text!A7,Text!B7)</f>
        <v>Guidance Notes are included to assist in the completion of the form</v>
      </c>
      <c r="E7" s="492"/>
    </row>
    <row r="8" spans="1:5" ht="14.4" x14ac:dyDescent="0.3">
      <c r="A8" s="327" t="s">
        <v>79</v>
      </c>
      <c r="B8" s="495" t="s">
        <v>23</v>
      </c>
      <c r="C8" s="343" t="str">
        <f>IF(Home!$Q$9=2,Text!A8,Text!B8)</f>
        <v>PROVIDER DETAILS</v>
      </c>
      <c r="E8" s="492"/>
    </row>
    <row r="9" spans="1:5" ht="14.4" x14ac:dyDescent="0.3">
      <c r="A9" s="327" t="s">
        <v>11</v>
      </c>
      <c r="B9" s="495" t="s">
        <v>24</v>
      </c>
      <c r="C9" s="343" t="str">
        <f>IF(Home!$Q$9=2,Text!A9,Text!B9)</f>
        <v>Please select your authority from the list provided</v>
      </c>
      <c r="E9" s="492"/>
    </row>
    <row r="10" spans="1:5" ht="20.399999999999999" x14ac:dyDescent="0.3">
      <c r="A10" s="327" t="s">
        <v>80</v>
      </c>
      <c r="B10" s="495" t="s">
        <v>135</v>
      </c>
      <c r="C10" s="343" t="str">
        <f>IF(Home!$Q$9=2,Text!A10,Text!B10)</f>
        <v>Please enter the name of the main contact in relation to this return</v>
      </c>
      <c r="E10" s="492"/>
    </row>
    <row r="11" spans="1:5" ht="14.4" x14ac:dyDescent="0.3">
      <c r="A11" s="327" t="s">
        <v>133</v>
      </c>
      <c r="B11" s="495" t="s">
        <v>136</v>
      </c>
      <c r="C11" s="343" t="str">
        <f>IF(Home!$Q$9=2,Text!A11,Text!B11)</f>
        <v>Please enter the telephone number for this contact</v>
      </c>
      <c r="E11" s="492"/>
    </row>
    <row r="12" spans="1:5" ht="14.4" x14ac:dyDescent="0.3">
      <c r="A12" s="327" t="s">
        <v>134</v>
      </c>
      <c r="B12" s="495" t="s">
        <v>137</v>
      </c>
      <c r="C12" s="343" t="str">
        <f>IF(Home!$Q$9=2,Text!A12,Text!B12)</f>
        <v>Please enter the e-mail address for this contact</v>
      </c>
      <c r="E12" s="492"/>
    </row>
    <row r="13" spans="1:5" ht="14.4" x14ac:dyDescent="0.3">
      <c r="A13" s="327" t="s">
        <v>31</v>
      </c>
      <c r="B13" s="495" t="s">
        <v>32</v>
      </c>
      <c r="C13" s="343" t="str">
        <f>IF(Home!$Q$9=2,Text!A13,Text!B13)</f>
        <v>Click here to start completing your form</v>
      </c>
      <c r="E13" s="492"/>
    </row>
    <row r="14" spans="1:5" ht="20.399999999999999" x14ac:dyDescent="0.3">
      <c r="A14" s="330" t="s">
        <v>16097</v>
      </c>
      <c r="B14" s="330" t="s">
        <v>16098</v>
      </c>
      <c r="C14" s="343" t="str">
        <f>IF(Home!$Q$9=2,Text!A14,Text!B14)</f>
        <v>Please return your completed spreadsheet to the Welsh Government by 31 May 2024</v>
      </c>
      <c r="E14" s="492"/>
    </row>
    <row r="15" spans="1:5" ht="14.4" x14ac:dyDescent="0.3">
      <c r="A15" s="327" t="s">
        <v>16093</v>
      </c>
      <c r="B15" s="495" t="s">
        <v>16094</v>
      </c>
      <c r="C15" s="343" t="str">
        <f>IF(Home!$Q$9=2,Text!A15,Text!B15)</f>
        <v>Version 1.42</v>
      </c>
      <c r="E15" s="492"/>
    </row>
    <row r="16" spans="1:5" ht="14.4" x14ac:dyDescent="0.3">
      <c r="A16" s="327" t="s">
        <v>481</v>
      </c>
      <c r="B16" s="495" t="s">
        <v>482</v>
      </c>
      <c r="C16" s="343" t="str">
        <f>IF(Home!$Q$9=2,Text!A16,Text!B16)</f>
        <v>This form has been split into 9 tables:</v>
      </c>
      <c r="E16" s="492"/>
    </row>
    <row r="17" spans="1:3" x14ac:dyDescent="0.25">
      <c r="A17" s="330" t="s">
        <v>10834</v>
      </c>
      <c r="B17" s="330" t="s">
        <v>10834</v>
      </c>
      <c r="C17" s="343" t="str">
        <f>IF(Home!$Q$9=2,Text!A17,Text!B17)</f>
        <v>2023-24</v>
      </c>
    </row>
    <row r="18" spans="1:3" x14ac:dyDescent="0.25">
      <c r="A18" s="630" t="s">
        <v>174</v>
      </c>
      <c r="B18" s="631"/>
      <c r="C18" s="631"/>
    </row>
    <row r="19" spans="1:3" x14ac:dyDescent="0.25">
      <c r="A19" s="340" t="s">
        <v>93</v>
      </c>
      <c r="B19" s="496" t="s">
        <v>94</v>
      </c>
      <c r="C19" s="342" t="s">
        <v>95</v>
      </c>
    </row>
    <row r="20" spans="1:3" ht="51" x14ac:dyDescent="0.25">
      <c r="A20" s="343" t="s">
        <v>875</v>
      </c>
      <c r="B20" s="497" t="s">
        <v>923</v>
      </c>
      <c r="C20" s="343" t="str">
        <f>IF(Home!$Q$9=2,Text!A20,Text!B20)</f>
        <v>The Welsh Government are monitoring the burden placed on local authorities completing the data collection forms This helps us when planning future changes to data collection forms We would be grateful if you could assist us by completing the table below</v>
      </c>
    </row>
    <row r="21" spans="1:3" ht="61.2" x14ac:dyDescent="0.25">
      <c r="A21" s="343" t="s">
        <v>876</v>
      </c>
      <c r="B21" s="497" t="s">
        <v>924</v>
      </c>
      <c r="C21" s="343" t="str">
        <f>IF(Home!$Q$9=2,Text!A21,Text!B21)</f>
        <v>Please enter the time it has taken you (and any colleagues) to prepare and send the return A number of staff employed in different roles may have been involved You are asked to count the hours spent by staff in each full time equivalent annual salary band indicated below You will need to round staff salaries to the nearest £1,000</v>
      </c>
    </row>
    <row r="22" spans="1:3" ht="20.399999999999999" x14ac:dyDescent="0.25">
      <c r="A22" s="343" t="s">
        <v>147</v>
      </c>
      <c r="B22" s="497" t="s">
        <v>148</v>
      </c>
      <c r="C22" s="343" t="str">
        <f>IF(Home!$Q$9=2,Text!A22,Text!B22)</f>
        <v>Please only include time spent on activities to prepare and send this return, such as:</v>
      </c>
    </row>
    <row r="23" spans="1:3" x14ac:dyDescent="0.25">
      <c r="A23" s="343" t="s">
        <v>149</v>
      </c>
      <c r="B23" s="497" t="s">
        <v>150</v>
      </c>
      <c r="C23" s="343" t="str">
        <f>IF(Home!$Q$9=2,Text!A23,Text!B23)</f>
        <v>• Retrieval and saving the empty form;</v>
      </c>
    </row>
    <row r="24" spans="1:3" ht="20.399999999999999" x14ac:dyDescent="0.25">
      <c r="A24" s="343" t="s">
        <v>151</v>
      </c>
      <c r="B24" s="497" t="s">
        <v>56</v>
      </c>
      <c r="C24" s="343" t="str">
        <f>IF(Home!$Q$9=2,Text!A24,Text!B24)</f>
        <v>• Collection, collation, analysis and aggregation of records and figures required;</v>
      </c>
    </row>
    <row r="25" spans="1:3" ht="20.399999999999999" x14ac:dyDescent="0.25">
      <c r="A25" s="343" t="s">
        <v>124</v>
      </c>
      <c r="B25" s="497" t="s">
        <v>138</v>
      </c>
      <c r="C25" s="343" t="str">
        <f>IF(Home!$Q$9=2,Text!A25,Text!B25)</f>
        <v>• Filling in, checking, amending, reviewing and, when completed, approving the form; and</v>
      </c>
    </row>
    <row r="26" spans="1:3" x14ac:dyDescent="0.25">
      <c r="A26" s="343" t="s">
        <v>877</v>
      </c>
      <c r="B26" s="497" t="s">
        <v>925</v>
      </c>
      <c r="C26" s="343" t="str">
        <f>IF(Home!$Q$9=2,Text!A26,Text!B26)</f>
        <v xml:space="preserve">• Sending the form back to the Welsh Government </v>
      </c>
    </row>
    <row r="27" spans="1:3" x14ac:dyDescent="0.25">
      <c r="A27" s="343" t="s">
        <v>40</v>
      </c>
      <c r="B27" s="497" t="s">
        <v>40</v>
      </c>
      <c r="C27" s="343" t="str">
        <f>IF(Home!$Q$9=2,Text!A27,Text!B27)</f>
        <v>Band 1   £11,500 - £19,999</v>
      </c>
    </row>
    <row r="28" spans="1:3" x14ac:dyDescent="0.25">
      <c r="A28" s="343" t="s">
        <v>41</v>
      </c>
      <c r="B28" s="497" t="s">
        <v>41</v>
      </c>
      <c r="C28" s="343" t="str">
        <f>IF(Home!$Q$9=2,Text!A28,Text!B28)</f>
        <v>Band 2   £20,000 - £26,999</v>
      </c>
    </row>
    <row r="29" spans="1:3" x14ac:dyDescent="0.25">
      <c r="A29" s="343" t="s">
        <v>42</v>
      </c>
      <c r="B29" s="497" t="s">
        <v>42</v>
      </c>
      <c r="C29" s="343" t="str">
        <f>IF(Home!$Q$9=2,Text!A29,Text!B29)</f>
        <v>Band 3   £27,000 - £33,999</v>
      </c>
    </row>
    <row r="30" spans="1:3" x14ac:dyDescent="0.25">
      <c r="A30" s="343" t="s">
        <v>43</v>
      </c>
      <c r="B30" s="497" t="s">
        <v>43</v>
      </c>
      <c r="C30" s="343" t="str">
        <f>IF(Home!$Q$9=2,Text!A30,Text!B30)</f>
        <v>Band 4   £34,000 - £53,999</v>
      </c>
    </row>
    <row r="31" spans="1:3" x14ac:dyDescent="0.25">
      <c r="A31" s="343" t="s">
        <v>143</v>
      </c>
      <c r="B31" s="497" t="s">
        <v>143</v>
      </c>
      <c r="C31" s="343" t="str">
        <f>IF(Home!$Q$9=2,Text!A31,Text!B31)</f>
        <v xml:space="preserve">Band 5   £54,000+                   </v>
      </c>
    </row>
    <row r="32" spans="1:3" x14ac:dyDescent="0.25">
      <c r="A32" s="343" t="s">
        <v>141</v>
      </c>
      <c r="B32" s="497" t="s">
        <v>139</v>
      </c>
      <c r="C32" s="343" t="str">
        <f>IF(Home!$Q$9=2,Text!A32,Text!B32)</f>
        <v xml:space="preserve">Grade of staff </v>
      </c>
    </row>
    <row r="33" spans="1:3" x14ac:dyDescent="0.25">
      <c r="A33" s="343" t="s">
        <v>142</v>
      </c>
      <c r="B33" s="497" t="s">
        <v>140</v>
      </c>
      <c r="C33" s="343" t="str">
        <f>IF(Home!$Q$9=2,Text!A33,Text!B33)</f>
        <v>Hours taken</v>
      </c>
    </row>
    <row r="34" spans="1:3" x14ac:dyDescent="0.25">
      <c r="A34" s="343" t="s">
        <v>203</v>
      </c>
      <c r="B34" s="497" t="s">
        <v>204</v>
      </c>
      <c r="C34" s="343" t="str">
        <f>IF(Home!$Q$9=2,Text!A34,Text!B34)</f>
        <v>Survey response burden</v>
      </c>
    </row>
    <row r="35" spans="1:3" x14ac:dyDescent="0.25">
      <c r="A35" s="343" t="s">
        <v>144</v>
      </c>
      <c r="B35" s="497" t="s">
        <v>10</v>
      </c>
      <c r="C35" s="343" t="str">
        <f>IF(Home!$Q$9=2,Text!A35,Text!B35)</f>
        <v>Comment</v>
      </c>
    </row>
    <row r="36" spans="1:3" x14ac:dyDescent="0.25">
      <c r="A36" s="630" t="s">
        <v>175</v>
      </c>
      <c r="B36" s="631"/>
      <c r="C36" s="631"/>
    </row>
    <row r="37" spans="1:3" x14ac:dyDescent="0.25">
      <c r="A37" s="344" t="s">
        <v>93</v>
      </c>
      <c r="B37" s="495" t="s">
        <v>94</v>
      </c>
      <c r="C37" s="327" t="s">
        <v>95</v>
      </c>
    </row>
    <row r="38" spans="1:3" x14ac:dyDescent="0.25">
      <c r="A38" s="330" t="s">
        <v>5748</v>
      </c>
      <c r="B38" s="330" t="s">
        <v>5749</v>
      </c>
      <c r="C38" s="327" t="str">
        <f>IF(Home!$Q$9=2,Text!A38,Text!B38)</f>
        <v>Children and Young People, 2022-23</v>
      </c>
    </row>
    <row r="39" spans="1:3" x14ac:dyDescent="0.25">
      <c r="A39" s="327" t="s">
        <v>602</v>
      </c>
      <c r="B39" s="495" t="s">
        <v>842</v>
      </c>
      <c r="C39" s="327" t="str">
        <f>IF(Home!$Q$9=2,Text!A39,Text!B39)</f>
        <v>Table 1 - Referrals (CH1)</v>
      </c>
    </row>
    <row r="40" spans="1:3" x14ac:dyDescent="0.25">
      <c r="A40" s="327" t="s">
        <v>603</v>
      </c>
      <c r="B40" s="495" t="s">
        <v>843</v>
      </c>
      <c r="C40" s="327" t="str">
        <f>IF(Home!$Q$9=2,Text!A40,Text!B40)</f>
        <v>Table 2 - Assessments (CH2)</v>
      </c>
    </row>
    <row r="41" spans="1:3" x14ac:dyDescent="0.25">
      <c r="A41" s="327" t="s">
        <v>849</v>
      </c>
      <c r="B41" s="495" t="s">
        <v>844</v>
      </c>
      <c r="C41" s="327" t="str">
        <f>IF(Home!$Q$9=2,Text!A41,Text!B41)</f>
        <v>Table 3 - Plans (CH3)</v>
      </c>
    </row>
    <row r="42" spans="1:3" x14ac:dyDescent="0.25">
      <c r="A42" s="327" t="s">
        <v>848</v>
      </c>
      <c r="B42" s="495" t="s">
        <v>604</v>
      </c>
      <c r="C42" s="327" t="str">
        <f>IF(Home!$Q$9=2,Text!A42,Text!B42)</f>
        <v>Table 4 - Reviews (CH4)</v>
      </c>
    </row>
    <row r="43" spans="1:3" x14ac:dyDescent="0.25">
      <c r="A43" s="327" t="s">
        <v>847</v>
      </c>
      <c r="B43" s="495" t="s">
        <v>845</v>
      </c>
      <c r="C43" s="327" t="str">
        <f>IF(Home!$Q$9=2,Text!A43,Text!B43)</f>
        <v>Table 5 - Safeguarding (CH5)</v>
      </c>
    </row>
    <row r="44" spans="1:3" x14ac:dyDescent="0.25">
      <c r="A44" s="327" t="s">
        <v>841</v>
      </c>
      <c r="B44" s="495" t="s">
        <v>605</v>
      </c>
      <c r="C44" s="327" t="str">
        <f>IF(Home!$Q$9=2,Text!A44,Text!B44)</f>
        <v>Table 6 - Children Looked After (CH6)</v>
      </c>
    </row>
    <row r="45" spans="1:3" x14ac:dyDescent="0.25">
      <c r="A45" s="327" t="s">
        <v>850</v>
      </c>
      <c r="B45" s="495" t="s">
        <v>846</v>
      </c>
      <c r="C45" s="327" t="str">
        <f>IF(Home!$Q$9=2,Text!A45,Text!B45)</f>
        <v>Table 7 - Advocacy (CH7)</v>
      </c>
    </row>
    <row r="46" spans="1:3" x14ac:dyDescent="0.25">
      <c r="A46" s="327" t="s">
        <v>590</v>
      </c>
      <c r="B46" s="495" t="s">
        <v>591</v>
      </c>
      <c r="C46" s="327" t="str">
        <f>IF(Home!$Q$9=2,Text!A46,Text!B46)</f>
        <v>Table 8 - Young Carers (CH8)</v>
      </c>
    </row>
    <row r="47" spans="1:3" x14ac:dyDescent="0.25">
      <c r="A47" s="327" t="s">
        <v>776</v>
      </c>
      <c r="B47" s="495" t="s">
        <v>855</v>
      </c>
      <c r="C47" s="327" t="str">
        <f>IF(Home!$Q$9=2,Text!A47,Text!B47)</f>
        <v>Table 1: Information, Advice and Assistance (Referrals)</v>
      </c>
    </row>
    <row r="48" spans="1:3" ht="20.399999999999999" x14ac:dyDescent="0.25">
      <c r="A48" s="327" t="s">
        <v>10843</v>
      </c>
      <c r="B48" s="495" t="s">
        <v>10869</v>
      </c>
      <c r="C48" s="327" t="str">
        <f>IF(Home!$Q$9=2,Text!A48,Text!B48)</f>
        <v>The number of contacts received for children by statutory social services during the year</v>
      </c>
    </row>
    <row r="49" spans="1:5" ht="30.6" x14ac:dyDescent="0.25">
      <c r="A49" s="327" t="s">
        <v>867</v>
      </c>
      <c r="B49" s="495" t="s">
        <v>10778</v>
      </c>
      <c r="C49" s="327" t="str">
        <f>IF(Home!$Q$9=2,Text!A49,Text!B49)</f>
        <v>The number of contacts for children received by statutory Social Services during the year where advice or assistance was provided</v>
      </c>
    </row>
    <row r="50" spans="1:5" ht="30.6" x14ac:dyDescent="0.25">
      <c r="A50" s="327" t="s">
        <v>226</v>
      </c>
      <c r="B50" s="495" t="s">
        <v>502</v>
      </c>
      <c r="C50" s="327" t="str">
        <f>IF(Home!$Q$9=2,Text!A50,Text!B50)</f>
        <v>The number of contacts received by statutory children's social services during the year where a decision was made by the end of the next working day</v>
      </c>
    </row>
    <row r="51" spans="1:5" ht="20.399999999999999" x14ac:dyDescent="0.25">
      <c r="A51" s="327" t="s">
        <v>10844</v>
      </c>
      <c r="B51" s="495" t="s">
        <v>10870</v>
      </c>
      <c r="C51" s="327" t="str">
        <f>IF(Home!$Q$9=2,Text!A51,Text!B51)</f>
        <v>The number of contacts received by statutory children’s social services during the year received, by type of contact:</v>
      </c>
      <c r="E51" s="493"/>
    </row>
    <row r="52" spans="1:5" x14ac:dyDescent="0.25">
      <c r="A52" s="327" t="s">
        <v>228</v>
      </c>
      <c r="B52" s="495" t="s">
        <v>945</v>
      </c>
      <c r="C52" s="327" t="str">
        <f>IF(Home!$Q$9=2,Text!A52,Text!B52)</f>
        <v>Self</v>
      </c>
    </row>
    <row r="53" spans="1:5" x14ac:dyDescent="0.25">
      <c r="A53" s="327" t="s">
        <v>230</v>
      </c>
      <c r="B53" s="495" t="s">
        <v>503</v>
      </c>
      <c r="C53" s="327" t="str">
        <f>IF(Home!$Q$9=2,Text!A53,Text!B53)</f>
        <v>Relative</v>
      </c>
    </row>
    <row r="54" spans="1:5" x14ac:dyDescent="0.25">
      <c r="A54" s="327" t="s">
        <v>232</v>
      </c>
      <c r="B54" s="495" t="s">
        <v>504</v>
      </c>
      <c r="C54" s="327" t="str">
        <f>IF(Home!$Q$9=2,Text!A54,Text!B54)</f>
        <v>Friend or neighbour</v>
      </c>
    </row>
    <row r="55" spans="1:5" x14ac:dyDescent="0.25">
      <c r="A55" s="327" t="s">
        <v>234</v>
      </c>
      <c r="B55" s="495" t="s">
        <v>505</v>
      </c>
      <c r="C55" s="327" t="str">
        <f>IF(Home!$Q$9=2,Text!A55,Text!B55)</f>
        <v>Early intervention prevention service (Step-up)</v>
      </c>
    </row>
    <row r="56" spans="1:5" x14ac:dyDescent="0.25">
      <c r="A56" s="327" t="s">
        <v>236</v>
      </c>
      <c r="B56" s="495" t="s">
        <v>506</v>
      </c>
      <c r="C56" s="327" t="str">
        <f>IF(Home!$Q$9=2,Text!A56,Text!B56)</f>
        <v>Health</v>
      </c>
    </row>
    <row r="57" spans="1:5" x14ac:dyDescent="0.25">
      <c r="A57" s="327" t="s">
        <v>238</v>
      </c>
      <c r="B57" s="495" t="s">
        <v>507</v>
      </c>
      <c r="C57" s="327" t="str">
        <f>IF(Home!$Q$9=2,Text!A57,Text!B57)</f>
        <v>Education</v>
      </c>
    </row>
    <row r="58" spans="1:5" x14ac:dyDescent="0.25">
      <c r="A58" s="327" t="s">
        <v>240</v>
      </c>
      <c r="B58" s="495" t="s">
        <v>508</v>
      </c>
      <c r="C58" s="327" t="str">
        <f>IF(Home!$Q$9=2,Text!A58,Text!B58)</f>
        <v>Housing</v>
      </c>
    </row>
    <row r="59" spans="1:5" x14ac:dyDescent="0.25">
      <c r="A59" s="327" t="s">
        <v>242</v>
      </c>
      <c r="B59" s="495" t="s">
        <v>509</v>
      </c>
      <c r="C59" s="327" t="str">
        <f>IF(Home!$Q$9=2,Text!A59,Text!B59)</f>
        <v>Police</v>
      </c>
    </row>
    <row r="60" spans="1:5" x14ac:dyDescent="0.25">
      <c r="A60" s="327" t="s">
        <v>244</v>
      </c>
      <c r="B60" s="495" t="s">
        <v>510</v>
      </c>
      <c r="C60" s="327" t="str">
        <f>IF(Home!$Q$9=2,Text!A60,Text!B60)</f>
        <v>Probation</v>
      </c>
    </row>
    <row r="61" spans="1:5" x14ac:dyDescent="0.25">
      <c r="A61" s="327" t="s">
        <v>264</v>
      </c>
      <c r="B61" s="495" t="s">
        <v>511</v>
      </c>
      <c r="C61" s="327" t="str">
        <f>IF(Home!$Q$9=2,Text!A61,Text!B61)</f>
        <v>Third Sector Organisation</v>
      </c>
    </row>
    <row r="62" spans="1:5" x14ac:dyDescent="0.25">
      <c r="A62" s="327" t="s">
        <v>247</v>
      </c>
      <c r="B62" s="495" t="s">
        <v>512</v>
      </c>
      <c r="C62" s="327" t="str">
        <f>IF(Home!$Q$9=2,Text!A62,Text!B62)</f>
        <v>Local Authority</v>
      </c>
    </row>
    <row r="63" spans="1:5" x14ac:dyDescent="0.25">
      <c r="A63" s="327" t="s">
        <v>249</v>
      </c>
      <c r="B63" s="495" t="s">
        <v>513</v>
      </c>
      <c r="C63" s="327" t="str">
        <f>IF(Home!$Q$9=2,Text!A63,Text!B63)</f>
        <v>Independent Hospital</v>
      </c>
    </row>
    <row r="64" spans="1:5" x14ac:dyDescent="0.25">
      <c r="A64" s="327" t="s">
        <v>251</v>
      </c>
      <c r="B64" s="495" t="s">
        <v>514</v>
      </c>
      <c r="C64" s="327" t="str">
        <f>IF(Home!$Q$9=2,Text!A64,Text!B64)</f>
        <v>Ambulance Service</v>
      </c>
    </row>
    <row r="65" spans="1:3" x14ac:dyDescent="0.25">
      <c r="A65" s="327" t="s">
        <v>253</v>
      </c>
      <c r="B65" s="495" t="s">
        <v>515</v>
      </c>
      <c r="C65" s="327" t="str">
        <f>IF(Home!$Q$9=2,Text!A65,Text!B65)</f>
        <v>Care Regulator</v>
      </c>
    </row>
    <row r="66" spans="1:3" x14ac:dyDescent="0.25">
      <c r="A66" s="327" t="s">
        <v>255</v>
      </c>
      <c r="B66" s="495" t="s">
        <v>516</v>
      </c>
      <c r="C66" s="327" t="str">
        <f>IF(Home!$Q$9=2,Text!A66,Text!B66)</f>
        <v>Provider</v>
      </c>
    </row>
    <row r="67" spans="1:3" x14ac:dyDescent="0.25">
      <c r="A67" s="327" t="s">
        <v>257</v>
      </c>
      <c r="B67" s="495" t="s">
        <v>517</v>
      </c>
      <c r="C67" s="327" t="str">
        <f>IF(Home!$Q$9=2,Text!A67,Text!B67)</f>
        <v>Advocate</v>
      </c>
    </row>
    <row r="68" spans="1:3" x14ac:dyDescent="0.25">
      <c r="A68" s="327" t="s">
        <v>259</v>
      </c>
      <c r="B68" s="495" t="s">
        <v>518</v>
      </c>
      <c r="C68" s="327" t="str">
        <f>IF(Home!$Q$9=2,Text!A68,Text!B68)</f>
        <v>Internal (Social Worker, Other Team)</v>
      </c>
    </row>
    <row r="69" spans="1:3" x14ac:dyDescent="0.25">
      <c r="A69" s="327" t="s">
        <v>261</v>
      </c>
      <c r="B69" s="495" t="s">
        <v>519</v>
      </c>
      <c r="C69" s="327" t="str">
        <f>IF(Home!$Q$9=2,Text!A69,Text!B69)</f>
        <v>Other</v>
      </c>
    </row>
    <row r="70" spans="1:3" x14ac:dyDescent="0.25">
      <c r="A70" s="327" t="s">
        <v>937</v>
      </c>
      <c r="B70" s="495" t="s">
        <v>938</v>
      </c>
      <c r="C70" s="327" t="str">
        <f>IF(Home!$Q$9=2,Text!A70,Text!B70)</f>
        <v>The total number of contacts received during the year where:</v>
      </c>
    </row>
    <row r="71" spans="1:3" ht="20.399999999999999" x14ac:dyDescent="0.25">
      <c r="A71" s="327" t="s">
        <v>5704</v>
      </c>
      <c r="B71" s="495" t="s">
        <v>5738</v>
      </c>
      <c r="C71" s="327" t="str">
        <f>IF(Home!$Q$9=2,Text!A71,Text!B71)</f>
        <v>Physical punishment by a parent or carer was one of several factors</v>
      </c>
    </row>
    <row r="72" spans="1:3" x14ac:dyDescent="0.25">
      <c r="A72" s="327" t="s">
        <v>5719</v>
      </c>
      <c r="B72" s="495" t="s">
        <v>5739</v>
      </c>
      <c r="C72" s="327" t="str">
        <f>IF(Home!$Q$9=2,Text!A72,Text!B72)</f>
        <v>Physical punishment by a parent or carer was the only factor</v>
      </c>
    </row>
    <row r="73" spans="1:3" x14ac:dyDescent="0.25">
      <c r="A73" s="327" t="s">
        <v>777</v>
      </c>
      <c r="B73" s="495" t="s">
        <v>778</v>
      </c>
      <c r="C73" s="327" t="str">
        <f>IF(Home!$Q$9=2,Text!A73,Text!B73)</f>
        <v>Table 2: Assessments</v>
      </c>
    </row>
    <row r="74" spans="1:3" ht="20.399999999999999" x14ac:dyDescent="0.25">
      <c r="A74" s="327" t="s">
        <v>5720</v>
      </c>
      <c r="B74" s="495" t="s">
        <v>5716</v>
      </c>
      <c r="C74" s="327" t="str">
        <f>IF(Home!$Q$9=2,Text!A74,Text!B74)</f>
        <v>The number of new assessments completed for children during the year</v>
      </c>
    </row>
    <row r="75" spans="1:3" ht="20.399999999999999" x14ac:dyDescent="0.25">
      <c r="A75" s="327" t="s">
        <v>878</v>
      </c>
      <c r="B75" s="495" t="s">
        <v>928</v>
      </c>
      <c r="C75" s="327" t="str">
        <f>IF(Home!$Q$9=2,Text!A75,Text!B75)</f>
        <v>Of those, the number of new comprehensive assessments completed for children during the year</v>
      </c>
    </row>
    <row r="76" spans="1:3" ht="20.399999999999999" x14ac:dyDescent="0.25">
      <c r="A76" s="327" t="s">
        <v>5717</v>
      </c>
      <c r="B76" s="495" t="s">
        <v>5718</v>
      </c>
      <c r="C76" s="327" t="str">
        <f>IF(Home!$Q$9=2,Text!A76,Text!B76)</f>
        <v>The number of new assessments completed for children during the year where:</v>
      </c>
    </row>
    <row r="77" spans="1:3" ht="20.399999999999999" x14ac:dyDescent="0.25">
      <c r="A77" s="327" t="s">
        <v>273</v>
      </c>
      <c r="B77" s="495" t="s">
        <v>520</v>
      </c>
      <c r="C77" s="327" t="str">
        <f>IF(Home!$Q$9=2,Text!A77,Text!B77)</f>
        <v>Needs were only able to be met with a care and support plan</v>
      </c>
    </row>
    <row r="78" spans="1:3" x14ac:dyDescent="0.25">
      <c r="A78" s="327" t="s">
        <v>274</v>
      </c>
      <c r="B78" s="495" t="s">
        <v>521</v>
      </c>
      <c r="C78" s="327" t="str">
        <f>IF(Home!$Q$9=2,Text!A78,Text!B78)</f>
        <v>Needs were able to be met by any other means</v>
      </c>
    </row>
    <row r="79" spans="1:3" x14ac:dyDescent="0.25">
      <c r="A79" s="327" t="s">
        <v>275</v>
      </c>
      <c r="B79" s="495" t="s">
        <v>946</v>
      </c>
      <c r="C79" s="327" t="str">
        <f>IF(Home!$Q$9=2,Text!A79,Text!B79)</f>
        <v>There were no eligible needs to meet</v>
      </c>
    </row>
    <row r="80" spans="1:3" ht="30.6" x14ac:dyDescent="0.25">
      <c r="A80" s="327" t="s">
        <v>433</v>
      </c>
      <c r="B80" s="495" t="s">
        <v>523</v>
      </c>
      <c r="C80" s="327" t="str">
        <f>IF(Home!$Q$9=2,Text!A80,Text!B80)</f>
        <v>CH/009: The total number of comprehensive assessments completed during the year where there is evidence that the child has been seen:</v>
      </c>
    </row>
    <row r="81" spans="1:3" ht="30.6" x14ac:dyDescent="0.25">
      <c r="A81" s="327" t="s">
        <v>5705</v>
      </c>
      <c r="B81" s="495" t="s">
        <v>5740</v>
      </c>
      <c r="C81" s="327" t="str">
        <f>IF(Home!$Q$9=2,Text!A81,Text!B81)</f>
        <v>The total number of assessments for children completed during the year for children who were born at the time the assessment concluded</v>
      </c>
    </row>
    <row r="82" spans="1:3" x14ac:dyDescent="0.25">
      <c r="A82" s="327" t="s">
        <v>280</v>
      </c>
      <c r="B82" s="495" t="s">
        <v>524</v>
      </c>
      <c r="C82" s="327" t="str">
        <f>IF(Home!$Q$9=2,Text!A82,Text!B82)</f>
        <v>There was evidence of the active offer of Welsh</v>
      </c>
    </row>
    <row r="83" spans="1:3" x14ac:dyDescent="0.25">
      <c r="A83" s="327" t="s">
        <v>281</v>
      </c>
      <c r="B83" s="495" t="s">
        <v>525</v>
      </c>
      <c r="C83" s="327" t="str">
        <f>IF(Home!$Q$9=2,Text!A83,Text!B83)</f>
        <v xml:space="preserve">The Active Offer of Welsh was accepted </v>
      </c>
    </row>
    <row r="84" spans="1:3" x14ac:dyDescent="0.25">
      <c r="A84" s="327" t="s">
        <v>282</v>
      </c>
      <c r="B84" s="495" t="s">
        <v>526</v>
      </c>
      <c r="C84" s="327" t="str">
        <f>IF(Home!$Q$9=2,Text!A84,Text!B84)</f>
        <v>The assessment was undertaken using the language of choice</v>
      </c>
    </row>
    <row r="85" spans="1:3" ht="20.399999999999999" x14ac:dyDescent="0.25">
      <c r="A85" s="327" t="s">
        <v>284</v>
      </c>
      <c r="B85" s="495" t="s">
        <v>527</v>
      </c>
      <c r="C85" s="327" t="str">
        <f>IF(Home!$Q$9=2,Text!A85,Text!B85)</f>
        <v>The number of new assessments completed for children during the year undertaken in secure estate</v>
      </c>
    </row>
    <row r="86" spans="1:3" x14ac:dyDescent="0.25">
      <c r="A86" s="327" t="s">
        <v>417</v>
      </c>
      <c r="B86" s="495" t="s">
        <v>528</v>
      </c>
      <c r="C86" s="327" t="str">
        <f>IF(Home!$Q$9=2,Text!A86,Text!B86)</f>
        <v>Of those, assessments completed during the year</v>
      </c>
    </row>
    <row r="87" spans="1:3" x14ac:dyDescent="0.25">
      <c r="A87" s="327" t="s">
        <v>779</v>
      </c>
      <c r="B87" s="495" t="s">
        <v>780</v>
      </c>
      <c r="C87" s="327" t="str">
        <f>IF(Home!$Q$9=2,Text!A87,Text!B87)</f>
        <v>Table 3: Plans</v>
      </c>
    </row>
    <row r="88" spans="1:3" x14ac:dyDescent="0.25">
      <c r="A88" s="327" t="s">
        <v>5754</v>
      </c>
      <c r="B88" s="495" t="s">
        <v>5753</v>
      </c>
      <c r="C88" s="327" t="str">
        <f>IF(Home!$Q$9=2,Text!A88,Text!B88)</f>
        <v>The number of children with:</v>
      </c>
    </row>
    <row r="89" spans="1:3" x14ac:dyDescent="0.25">
      <c r="A89" s="327" t="s">
        <v>5755</v>
      </c>
      <c r="B89" s="495" t="s">
        <v>5756</v>
      </c>
      <c r="C89" s="327" t="str">
        <f>IF(Home!$Q$9=2,Text!A89,Text!B89)</f>
        <v>a care and support plan at 31 March</v>
      </c>
    </row>
    <row r="90" spans="1:3" ht="30.6" x14ac:dyDescent="0.25">
      <c r="A90" s="327" t="s">
        <v>10485</v>
      </c>
      <c r="B90" s="495" t="s">
        <v>5757</v>
      </c>
      <c r="C90" s="327" t="str">
        <f>IF(Home!$Q$9=2,Text!A90,Text!B90)</f>
        <v>A care and support plan on 31 March and also a carer’s support plan, where the child has both their own care and support needs and responsibilities as a young carer</v>
      </c>
    </row>
    <row r="91" spans="1:3" ht="20.399999999999999" x14ac:dyDescent="0.25">
      <c r="A91" s="327" t="s">
        <v>10845</v>
      </c>
      <c r="B91" s="495" t="s">
        <v>10871</v>
      </c>
      <c r="C91" s="327" t="str">
        <f>IF(Home!$Q$9=2,Text!A91,Text!B91)</f>
        <v>The total number of children with a care and support plan where needs are met through a Direct Payment on 31 March</v>
      </c>
    </row>
    <row r="92" spans="1:3" x14ac:dyDescent="0.25">
      <c r="A92" s="327" t="s">
        <v>781</v>
      </c>
      <c r="B92" s="495" t="s">
        <v>782</v>
      </c>
      <c r="C92" s="327" t="str">
        <f>IF(Home!$Q$9=2,Text!A92,Text!B92)</f>
        <v>Table 4: Reviews</v>
      </c>
    </row>
    <row r="93" spans="1:3" ht="30.6" x14ac:dyDescent="0.25">
      <c r="A93" s="327" t="s">
        <v>290</v>
      </c>
      <c r="B93" s="495" t="s">
        <v>531</v>
      </c>
      <c r="C93" s="327" t="str">
        <f>IF(Home!$Q$9=2,Text!A93,Text!B93)</f>
        <v>The number of reviews of care and support plans and provision of support or financial support for children with a Special Guardianship Order that were due during the year</v>
      </c>
    </row>
    <row r="94" spans="1:3" ht="30.6" x14ac:dyDescent="0.25">
      <c r="A94" s="327" t="s">
        <v>420</v>
      </c>
      <c r="B94" s="495" t="s">
        <v>532</v>
      </c>
      <c r="C94" s="327" t="str">
        <f>IF(Home!$Q$9=2,Text!A94,Text!B94)</f>
        <v>CH/018: The number of reviews of care and support plans, and provision of support or financial support, that were due during the year that were:</v>
      </c>
    </row>
    <row r="95" spans="1:3" x14ac:dyDescent="0.25">
      <c r="A95" s="327" t="s">
        <v>419</v>
      </c>
      <c r="B95" s="495" t="s">
        <v>533</v>
      </c>
      <c r="C95" s="327" t="str">
        <f>IF(Home!$Q$9=2,Text!A95,Text!B95)</f>
        <v>Child protection reviews</v>
      </c>
    </row>
    <row r="96" spans="1:3" ht="20.399999999999999" x14ac:dyDescent="0.25">
      <c r="A96" s="327" t="s">
        <v>421</v>
      </c>
      <c r="B96" s="495" t="s">
        <v>949</v>
      </c>
      <c r="C96" s="327" t="str">
        <f>IF(Home!$Q$9=2,Text!A96,Text!B96)</f>
        <v>Looked after reviews (including pathway plan reviews and pre-adoption reviews)</v>
      </c>
    </row>
    <row r="97" spans="1:5" ht="20.399999999999999" x14ac:dyDescent="0.25">
      <c r="A97" s="327" t="s">
        <v>615</v>
      </c>
      <c r="B97" s="495" t="s">
        <v>950</v>
      </c>
      <c r="C97" s="327" t="str">
        <f>IF(Home!$Q$9=2,Text!A97,Text!B97)</f>
        <v>Reviews of children in need of care and support (including children supported by a direct payment)</v>
      </c>
    </row>
    <row r="98" spans="1:5" ht="20.399999999999999" x14ac:dyDescent="0.25">
      <c r="A98" s="327" t="s">
        <v>16095</v>
      </c>
      <c r="B98" s="495" t="s">
        <v>16096</v>
      </c>
      <c r="C98" s="327" t="str">
        <f>IF(Home!$Q$9=2,Text!A98,Text!B98)</f>
        <v>Reviews of support for children with Special Guardianship Orders</v>
      </c>
    </row>
    <row r="99" spans="1:5" ht="20.399999999999999" x14ac:dyDescent="0.25">
      <c r="A99" s="327" t="s">
        <v>5764</v>
      </c>
      <c r="B99" s="495" t="s">
        <v>5765</v>
      </c>
      <c r="C99" s="327" t="str">
        <f>IF(Home!$Q$9=2,Text!A99,Text!B99)</f>
        <v>Reviews of financial support for children with Special Guardianship Orders</v>
      </c>
    </row>
    <row r="100" spans="1:5" ht="40.799999999999997" x14ac:dyDescent="0.25">
      <c r="A100" s="327" t="s">
        <v>10846</v>
      </c>
      <c r="B100" s="495" t="s">
        <v>10872</v>
      </c>
      <c r="C100" s="327" t="str">
        <f>IF(Home!$Q$9=2,Text!A100,Text!B100)</f>
        <v>The number of reviews of care and support plans and provisions of financial support that were completed during the collection year and were within statutory timescales, that were:</v>
      </c>
    </row>
    <row r="101" spans="1:5" ht="30.6" x14ac:dyDescent="0.25">
      <c r="A101" s="327" t="s">
        <v>420</v>
      </c>
      <c r="B101" s="495" t="s">
        <v>532</v>
      </c>
      <c r="C101" s="327" t="str">
        <f>IF(Home!$Q$9=2,Text!A101,Text!B101)</f>
        <v>CH/018: The number of reviews of care and support plans, and provision of support or financial support, that were due during the year that were:</v>
      </c>
      <c r="E101" s="493"/>
    </row>
    <row r="102" spans="1:5" ht="40.799999999999997" x14ac:dyDescent="0.25">
      <c r="A102" s="327" t="s">
        <v>10842</v>
      </c>
      <c r="B102" s="495" t="s">
        <v>5768</v>
      </c>
      <c r="C102" s="327" t="str">
        <f>IF(Home!$Q$9=2,Text!A102,Text!B102)</f>
        <v>The number of reviews of care and support plans and provisions of financial support that were completed during the collection year, regardless of whether they were within statutory timescales, that were:</v>
      </c>
      <c r="E102" s="493"/>
    </row>
    <row r="103" spans="1:5" x14ac:dyDescent="0.25">
      <c r="A103" s="327" t="s">
        <v>419</v>
      </c>
      <c r="B103" s="495" t="s">
        <v>533</v>
      </c>
      <c r="C103" s="327" t="str">
        <f>IF(Home!$Q$9=2,Text!A103,Text!B103)</f>
        <v>Child protection reviews</v>
      </c>
    </row>
    <row r="104" spans="1:5" ht="20.399999999999999" x14ac:dyDescent="0.25">
      <c r="A104" s="327" t="s">
        <v>421</v>
      </c>
      <c r="B104" s="495" t="s">
        <v>534</v>
      </c>
      <c r="C104" s="327" t="str">
        <f>IF(Home!$Q$9=2,Text!A104,Text!B104)</f>
        <v>Looked after reviews (including pathway plan reviews and pre-adoption reviews)</v>
      </c>
    </row>
    <row r="105" spans="1:5" ht="20.399999999999999" x14ac:dyDescent="0.25">
      <c r="A105" s="327" t="s">
        <v>615</v>
      </c>
      <c r="B105" s="495" t="s">
        <v>535</v>
      </c>
      <c r="C105" s="327" t="str">
        <f>IF(Home!$Q$9=2,Text!A105,Text!B105)</f>
        <v>Reviews of children in need of care and support (including children supported by a direct payment)</v>
      </c>
    </row>
    <row r="106" spans="1:5" ht="20.399999999999999" x14ac:dyDescent="0.25">
      <c r="A106" s="327" t="s">
        <v>418</v>
      </c>
      <c r="B106" s="495" t="s">
        <v>536</v>
      </c>
      <c r="C106" s="327" t="str">
        <f>IF(Home!$Q$9=2,Text!A106,Text!B106)</f>
        <v>Reviews of support or financial support for children with Special Guardianship Orders</v>
      </c>
    </row>
    <row r="107" spans="1:5" ht="20.399999999999999" x14ac:dyDescent="0.25">
      <c r="A107" s="327" t="s">
        <v>300</v>
      </c>
      <c r="B107" s="495" t="s">
        <v>951</v>
      </c>
      <c r="C107" s="327" t="str">
        <f>IF(Home!$Q$9=2,Text!A107,Text!B107)</f>
        <v>The total number of reviews due during the year that were not completed during the year</v>
      </c>
    </row>
    <row r="108" spans="1:5" x14ac:dyDescent="0.25">
      <c r="A108" s="327" t="s">
        <v>783</v>
      </c>
      <c r="B108" s="495" t="s">
        <v>784</v>
      </c>
      <c r="C108" s="327" t="str">
        <f>IF(Home!$Q$9=2,Text!A108,Text!B108)</f>
        <v>Table 5: Safeguarding</v>
      </c>
    </row>
    <row r="109" spans="1:5" ht="20.399999999999999" x14ac:dyDescent="0.25">
      <c r="A109" s="327" t="s">
        <v>305</v>
      </c>
      <c r="B109" s="495" t="s">
        <v>537</v>
      </c>
      <c r="C109" s="327" t="str">
        <f>IF(Home!$Q$9=2,Text!A109,Text!B109)</f>
        <v>The total number of Initial Strategy Meetings held during the year</v>
      </c>
    </row>
    <row r="110" spans="1:5" ht="20.399999999999999" x14ac:dyDescent="0.25">
      <c r="A110" s="327" t="s">
        <v>307</v>
      </c>
      <c r="B110" s="495" t="s">
        <v>538</v>
      </c>
      <c r="C110" s="327" t="str">
        <f>IF(Home!$Q$9=2,Text!A110,Text!B110)</f>
        <v>The total number of Strategy Discussions held during the year that progressed to Section 47 Enquiries</v>
      </c>
    </row>
    <row r="111" spans="1:5" ht="30.6" x14ac:dyDescent="0.25">
      <c r="A111" s="327" t="s">
        <v>309</v>
      </c>
      <c r="B111" s="495" t="s">
        <v>539</v>
      </c>
      <c r="C111" s="327" t="str">
        <f>IF(Home!$Q$9=2,Text!A111,Text!B111)</f>
        <v>The total number of Section 47 Enquiries completed during the year that progressed to Initial Child Protection Conference</v>
      </c>
    </row>
    <row r="112" spans="1:5" ht="20.399999999999999" x14ac:dyDescent="0.25">
      <c r="A112" s="327" t="s">
        <v>879</v>
      </c>
      <c r="B112" s="495" t="s">
        <v>926</v>
      </c>
      <c r="C112" s="327" t="str">
        <f>IF(Home!$Q$9=2,Text!A112,Text!B112)</f>
        <v>51: The total number of children that were placed on the Child Protection Register during the year under the category of:</v>
      </c>
      <c r="E112" s="493"/>
    </row>
    <row r="113" spans="1:3" x14ac:dyDescent="0.25">
      <c r="A113" s="327" t="s">
        <v>321</v>
      </c>
      <c r="B113" s="495" t="s">
        <v>540</v>
      </c>
      <c r="C113" s="327" t="str">
        <f>IF(Home!$Q$9=2,Text!A113,Text!B113)</f>
        <v>Neglect</v>
      </c>
    </row>
    <row r="114" spans="1:3" x14ac:dyDescent="0.25">
      <c r="A114" s="327" t="s">
        <v>322</v>
      </c>
      <c r="B114" s="495" t="s">
        <v>541</v>
      </c>
      <c r="C114" s="327" t="str">
        <f>IF(Home!$Q$9=2,Text!A114,Text!B114)</f>
        <v>Physical abuse</v>
      </c>
    </row>
    <row r="115" spans="1:3" x14ac:dyDescent="0.25">
      <c r="A115" s="327" t="s">
        <v>323</v>
      </c>
      <c r="B115" s="495" t="s">
        <v>542</v>
      </c>
      <c r="C115" s="327" t="str">
        <f>IF(Home!$Q$9=2,Text!A115,Text!B115)</f>
        <v>Sexual abuse</v>
      </c>
    </row>
    <row r="116" spans="1:3" x14ac:dyDescent="0.25">
      <c r="A116" s="327" t="s">
        <v>324</v>
      </c>
      <c r="B116" s="495" t="s">
        <v>543</v>
      </c>
      <c r="C116" s="327" t="str">
        <f>IF(Home!$Q$9=2,Text!A116,Text!B116)</f>
        <v>Emotional abuse</v>
      </c>
    </row>
    <row r="117" spans="1:3" x14ac:dyDescent="0.25">
      <c r="A117" s="327" t="s">
        <v>325</v>
      </c>
      <c r="B117" s="495" t="s">
        <v>544</v>
      </c>
      <c r="C117" s="327" t="str">
        <f>IF(Home!$Q$9=2,Text!A117,Text!B117)</f>
        <v>Financial abuse</v>
      </c>
    </row>
    <row r="118" spans="1:3" x14ac:dyDescent="0.25">
      <c r="A118" s="327" t="s">
        <v>326</v>
      </c>
      <c r="B118" s="495" t="s">
        <v>545</v>
      </c>
      <c r="C118" s="327" t="str">
        <f>IF(Home!$Q$9=2,Text!A118,Text!B118)</f>
        <v>Neglect and physical abuse</v>
      </c>
    </row>
    <row r="119" spans="1:3" x14ac:dyDescent="0.25">
      <c r="A119" s="327" t="s">
        <v>327</v>
      </c>
      <c r="B119" s="495" t="s">
        <v>546</v>
      </c>
      <c r="C119" s="327" t="str">
        <f>IF(Home!$Q$9=2,Text!A119,Text!B119)</f>
        <v>Physical and sexual abuse</v>
      </c>
    </row>
    <row r="120" spans="1:3" x14ac:dyDescent="0.25">
      <c r="A120" s="327" t="s">
        <v>328</v>
      </c>
      <c r="B120" s="495" t="s">
        <v>547</v>
      </c>
      <c r="C120" s="327" t="str">
        <f>IF(Home!$Q$9=2,Text!A120,Text!B120)</f>
        <v>Neglect and sexual abuse</v>
      </c>
    </row>
    <row r="121" spans="1:3" x14ac:dyDescent="0.25">
      <c r="A121" s="327" t="s">
        <v>329</v>
      </c>
      <c r="B121" s="495" t="s">
        <v>548</v>
      </c>
      <c r="C121" s="327" t="str">
        <f>IF(Home!$Q$9=2,Text!A121,Text!B121)</f>
        <v>Neglect, physical and sexual Abuse</v>
      </c>
    </row>
    <row r="122" spans="1:3" ht="30.6" x14ac:dyDescent="0.25">
      <c r="A122" s="327" t="s">
        <v>5769</v>
      </c>
      <c r="B122" s="495" t="s">
        <v>5770</v>
      </c>
      <c r="C122" s="327" t="str">
        <f>IF(Home!$Q$9=2,Text!A122,Text!B122)</f>
        <v>The total number of initial Child Protection Conferences held in the year that led to the decision not to place a child on the Child Protection Register</v>
      </c>
    </row>
    <row r="123" spans="1:3" ht="30.6" x14ac:dyDescent="0.25">
      <c r="A123" s="327" t="s">
        <v>330</v>
      </c>
      <c r="B123" s="495" t="s">
        <v>10831</v>
      </c>
      <c r="C123" s="327" t="str">
        <f>IF(Home!$Q$9=2,Text!A123,Text!B123)</f>
        <v>The number of children during the year not deemed to be at risk of significant harm at child protection conference but still have need for Care and Support</v>
      </c>
    </row>
    <row r="124" spans="1:3" ht="51" x14ac:dyDescent="0.25">
      <c r="A124" s="327" t="s">
        <v>10847</v>
      </c>
      <c r="B124" s="495" t="s">
        <v>10832</v>
      </c>
      <c r="C124" s="327" t="str">
        <f>IF(Home!$Q$9=2,Text!A124,Text!B124)</f>
        <v>The number of children during the year not deemed to be at risk of significant harm at child protection conference and no additional eligible needs were identified (This metric is automatically calculated: CH/022 – (CH/023a-i + CH/023j). If total is wrong, please insert a comment).)</v>
      </c>
    </row>
    <row r="125" spans="1:3" ht="40.799999999999997" x14ac:dyDescent="0.25">
      <c r="A125" s="327" t="s">
        <v>10848</v>
      </c>
      <c r="B125" s="495" t="s">
        <v>549</v>
      </c>
      <c r="C125" s="327" t="str">
        <f>IF(Home!$Q$9=2,Text!A125,Text!B125)</f>
        <v>Of those children who were added to the child protection register during the collection year, the number that have been previously registered under any category, at any time during the previous 12 months</v>
      </c>
    </row>
    <row r="126" spans="1:3" ht="20.399999999999999" x14ac:dyDescent="0.25">
      <c r="A126" s="327" t="s">
        <v>334</v>
      </c>
      <c r="B126" s="495" t="s">
        <v>550</v>
      </c>
      <c r="C126" s="327" t="str">
        <f>IF(Home!$Q$9=2,Text!A126,Text!B126)</f>
        <v>The total number of initial child protection conferences held within statutory timescales</v>
      </c>
    </row>
    <row r="127" spans="1:3" x14ac:dyDescent="0.25">
      <c r="A127" s="327" t="s">
        <v>5773</v>
      </c>
      <c r="B127" s="495" t="s">
        <v>5774</v>
      </c>
      <c r="C127" s="327" t="str">
        <f>IF(Home!$Q$9=2,Text!A127,Text!B127)</f>
        <v>The total number of children on the child protection register:</v>
      </c>
    </row>
    <row r="128" spans="1:3" x14ac:dyDescent="0.25">
      <c r="A128" s="327" t="s">
        <v>5775</v>
      </c>
      <c r="B128" s="495" t="s">
        <v>5777</v>
      </c>
      <c r="C128" s="327" t="str">
        <f>IF(Home!$Q$9=2,Text!A128,Text!B128)</f>
        <v>on 31 March</v>
      </c>
    </row>
    <row r="129" spans="1:5" x14ac:dyDescent="0.25">
      <c r="A129" s="327" t="s">
        <v>5776</v>
      </c>
      <c r="B129" s="495" t="s">
        <v>5778</v>
      </c>
      <c r="C129" s="327" t="str">
        <f>IF(Home!$Q$9=2,Text!A129,Text!B129)</f>
        <v>during the collection year</v>
      </c>
    </row>
    <row r="130" spans="1:5" ht="20.399999999999999" x14ac:dyDescent="0.25">
      <c r="A130" s="327" t="s">
        <v>10849</v>
      </c>
      <c r="B130" s="495" t="s">
        <v>10881</v>
      </c>
      <c r="C130" s="327" t="str">
        <f>IF(Home!$Q$9=2,Text!A130,Text!B130)</f>
        <v>The number of initial core group meetings held during the year</v>
      </c>
    </row>
    <row r="131" spans="1:5" ht="20.399999999999999" x14ac:dyDescent="0.25">
      <c r="A131" s="327" t="s">
        <v>10850</v>
      </c>
      <c r="B131" s="495" t="s">
        <v>10882</v>
      </c>
      <c r="C131" s="327" t="str">
        <f>IF(Home!$Q$9=2,Text!A131,Text!B131)</f>
        <v>The number of initial core group meetings held during the year that were held within statutory timescales</v>
      </c>
    </row>
    <row r="132" spans="1:5" ht="20.399999999999999" x14ac:dyDescent="0.25">
      <c r="A132" s="327" t="s">
        <v>5780</v>
      </c>
      <c r="B132" s="495" t="s">
        <v>5779</v>
      </c>
      <c r="C132" s="327" t="str">
        <f>IF(Home!$Q$9=2,Text!A132,Text!B132)</f>
        <v xml:space="preserve"> The total number of visits to children on the child protection register that were:</v>
      </c>
    </row>
    <row r="133" spans="1:5" x14ac:dyDescent="0.25">
      <c r="A133" s="327" t="s">
        <v>5781</v>
      </c>
      <c r="B133" s="495" t="s">
        <v>5783</v>
      </c>
      <c r="C133" s="327" t="str">
        <f>IF(Home!$Q$9=2,Text!A133,Text!B133)</f>
        <v>completed</v>
      </c>
    </row>
    <row r="134" spans="1:5" x14ac:dyDescent="0.25">
      <c r="A134" s="327" t="s">
        <v>5782</v>
      </c>
      <c r="B134" s="495" t="s">
        <v>5784</v>
      </c>
      <c r="C134" s="327" t="str">
        <f>IF(Home!$Q$9=2,Text!A134,Text!B134)</f>
        <v>completed within statutory timescales</v>
      </c>
    </row>
    <row r="135" spans="1:5" ht="30.6" x14ac:dyDescent="0.25">
      <c r="A135" s="327" t="s">
        <v>343</v>
      </c>
      <c r="B135" s="495" t="s">
        <v>551</v>
      </c>
      <c r="C135" s="327" t="str">
        <f>IF(Home!$Q$9=2,Text!A135,Text!B135)</f>
        <v>The total number of visits to children placed on the child protection register that were due during the year  that were completed within approved timescales</v>
      </c>
    </row>
    <row r="136" spans="1:5" ht="20.399999999999999" x14ac:dyDescent="0.25">
      <c r="A136" s="327" t="s">
        <v>10852</v>
      </c>
      <c r="B136" s="495" t="s">
        <v>552</v>
      </c>
      <c r="C136" s="327" t="str">
        <f>IF(Home!$Q$9=2,Text!A136,Text!B136)</f>
        <v>The total number of reports of children who go missing from care during the year</v>
      </c>
    </row>
    <row r="137" spans="1:5" ht="20.399999999999999" x14ac:dyDescent="0.25">
      <c r="A137" s="327" t="s">
        <v>10853</v>
      </c>
      <c r="B137" s="495" t="s">
        <v>10884</v>
      </c>
      <c r="C137" s="327" t="str">
        <f>IF(Home!$Q$9=2,Text!A137,Text!B137)</f>
        <v>The total number of children who go missing from care during the year</v>
      </c>
    </row>
    <row r="138" spans="1:5" ht="20.399999999999999" x14ac:dyDescent="0.25">
      <c r="A138" s="327" t="s">
        <v>785</v>
      </c>
      <c r="B138" s="495" t="s">
        <v>786</v>
      </c>
      <c r="C138" s="327" t="str">
        <f>IF(Home!$Q$9=2,Text!A138,Text!B138)</f>
        <v>The total number of children reported during the year where child exploitation was a factor</v>
      </c>
    </row>
    <row r="139" spans="1:5" ht="20.399999999999999" x14ac:dyDescent="0.25">
      <c r="A139" s="327" t="s">
        <v>423</v>
      </c>
      <c r="B139" s="495" t="s">
        <v>553</v>
      </c>
      <c r="C139" s="327" t="str">
        <f>IF(Home!$Q$9=2,Text!A139,Text!B139)</f>
        <v>CH/034: The total number of reports of child exploitation received during the year that were:</v>
      </c>
      <c r="E139" s="493"/>
    </row>
    <row r="140" spans="1:5" x14ac:dyDescent="0.25">
      <c r="A140" s="327" t="s">
        <v>352</v>
      </c>
      <c r="B140" s="495" t="s">
        <v>554</v>
      </c>
      <c r="C140" s="327" t="str">
        <f>IF(Home!$Q$9=2,Text!A140,Text!B140)</f>
        <v>Child sexual exploitation</v>
      </c>
    </row>
    <row r="141" spans="1:5" x14ac:dyDescent="0.25">
      <c r="A141" s="327" t="s">
        <v>353</v>
      </c>
      <c r="B141" s="495" t="s">
        <v>555</v>
      </c>
      <c r="C141" s="327" t="str">
        <f>IF(Home!$Q$9=2,Text!A141,Text!B141)</f>
        <v>Child criminal exploitation</v>
      </c>
    </row>
    <row r="142" spans="1:5" x14ac:dyDescent="0.25">
      <c r="A142" s="327" t="s">
        <v>354</v>
      </c>
      <c r="B142" s="495" t="s">
        <v>556</v>
      </c>
      <c r="C142" s="327" t="str">
        <f>IF(Home!$Q$9=2,Text!A142,Text!B142)</f>
        <v>Child trafficking</v>
      </c>
    </row>
    <row r="143" spans="1:5" ht="20.399999999999999" x14ac:dyDescent="0.25">
      <c r="A143" s="327" t="s">
        <v>356</v>
      </c>
      <c r="B143" s="495" t="s">
        <v>557</v>
      </c>
      <c r="C143" s="327" t="str">
        <f>IF(Home!$Q$9=2,Text!A143,Text!B143)</f>
        <v>The total number of days on the child protection register for children who were removed from the register during the year</v>
      </c>
    </row>
    <row r="144" spans="1:5" ht="20.399999999999999" x14ac:dyDescent="0.25">
      <c r="A144" s="327" t="s">
        <v>358</v>
      </c>
      <c r="B144" s="495" t="s">
        <v>558</v>
      </c>
      <c r="C144" s="327" t="str">
        <f>IF(Home!$Q$9=2,Text!A144,Text!B144)</f>
        <v>The total number of children removed (de-registered) from the child protection register during the year</v>
      </c>
    </row>
    <row r="145" spans="1:5" x14ac:dyDescent="0.25">
      <c r="A145" s="327" t="s">
        <v>789</v>
      </c>
      <c r="B145" s="495" t="s">
        <v>790</v>
      </c>
      <c r="C145" s="327" t="str">
        <f>IF(Home!$Q$9=2,Text!A145,Text!B145)</f>
        <v>Table 6: Children Looked After</v>
      </c>
    </row>
    <row r="146" spans="1:5" x14ac:dyDescent="0.25">
      <c r="A146" s="327" t="s">
        <v>364</v>
      </c>
      <c r="B146" s="495" t="s">
        <v>559</v>
      </c>
      <c r="C146" s="327" t="str">
        <f>IF(Home!$Q$9=2,Text!A146,Text!B146)</f>
        <v>The number of children becoming looked after during the year</v>
      </c>
    </row>
    <row r="147" spans="1:5" ht="20.399999999999999" x14ac:dyDescent="0.25">
      <c r="A147" s="327" t="s">
        <v>365</v>
      </c>
      <c r="B147" s="495" t="s">
        <v>560</v>
      </c>
      <c r="C147" s="327" t="str">
        <f>IF(Home!$Q$9=2,Text!A147,Text!B147)</f>
        <v>The number of new episodes of children becoming looked after during the year</v>
      </c>
    </row>
    <row r="148" spans="1:5" ht="30.6" x14ac:dyDescent="0.25">
      <c r="A148" s="327" t="s">
        <v>5707</v>
      </c>
      <c r="B148" s="495" t="s">
        <v>5741</v>
      </c>
      <c r="C148" s="327" t="str">
        <f>IF(Home!$Q$9=2,Text!A148,Text!B148)</f>
        <v>The number of new episodes of children becoming looked after during the year where the initial episode in care lasted 10 working days or more</v>
      </c>
    </row>
    <row r="149" spans="1:5" ht="20.399999999999999" x14ac:dyDescent="0.25">
      <c r="A149" s="327" t="s">
        <v>916</v>
      </c>
      <c r="B149" s="495" t="s">
        <v>917</v>
      </c>
      <c r="C149" s="327" t="str">
        <f>IF(Home!$Q$9=2,Text!A149,Text!B149)</f>
        <v>(Data for measures CH/037a, CH/037b and CH/037c will be post-populated from the Children Looked After Census)</v>
      </c>
      <c r="E149" s="494"/>
    </row>
    <row r="150" spans="1:5" ht="30.6" x14ac:dyDescent="0.25">
      <c r="A150" s="327" t="s">
        <v>366</v>
      </c>
      <c r="B150" s="495" t="s">
        <v>561</v>
      </c>
      <c r="C150" s="327" t="str">
        <f>IF(Home!$Q$9=2,Text!A150,Text!B150)</f>
        <v>The number of part 6 care and support plans that were completed within 10 working days from the start of becoming looked after</v>
      </c>
    </row>
    <row r="151" spans="1:5" x14ac:dyDescent="0.25">
      <c r="A151" s="327" t="s">
        <v>10812</v>
      </c>
      <c r="B151" s="495" t="s">
        <v>562</v>
      </c>
      <c r="C151" s="327" t="str">
        <f>IF(Home!$Q$9=2,Text!A151,Text!B151)</f>
        <v>The number of children looked after on 31 March</v>
      </c>
    </row>
    <row r="152" spans="1:5" ht="20.399999999999999" x14ac:dyDescent="0.25">
      <c r="A152" s="327" t="s">
        <v>10854</v>
      </c>
      <c r="B152" s="495" t="s">
        <v>10885</v>
      </c>
      <c r="C152" s="327" t="str">
        <f>IF(Home!$Q$9=2,Text!A152,Text!B152)</f>
        <v>The total number children receiving (S76) short breaks on 31 March</v>
      </c>
    </row>
    <row r="153" spans="1:5" ht="20.399999999999999" x14ac:dyDescent="0.25">
      <c r="A153" s="327" t="s">
        <v>367</v>
      </c>
      <c r="B153" s="495" t="s">
        <v>563</v>
      </c>
      <c r="C153" s="327" t="str">
        <f>IF(Home!$Q$9=2,Text!A153,Text!B153)</f>
        <v>The number of statutory visits for children looked after that were due during the year</v>
      </c>
    </row>
    <row r="154" spans="1:5" ht="20.399999999999999" x14ac:dyDescent="0.25">
      <c r="A154" s="327" t="s">
        <v>368</v>
      </c>
      <c r="B154" s="495" t="s">
        <v>564</v>
      </c>
      <c r="C154" s="327" t="str">
        <f>IF(Home!$Q$9=2,Text!A154,Text!B154)</f>
        <v>The number of visits to children looked after that were completed within statutory timescales</v>
      </c>
    </row>
    <row r="155" spans="1:5" ht="20.399999999999999" x14ac:dyDescent="0.25">
      <c r="A155" s="327" t="s">
        <v>10856</v>
      </c>
      <c r="B155" s="495" t="s">
        <v>10887</v>
      </c>
      <c r="C155" s="327" t="str">
        <f>IF(Home!$Q$9=2,Text!A155,Text!B155)</f>
        <v>The total number of children looked after on 31 March who have experienced three or more placements during the year</v>
      </c>
    </row>
    <row r="156" spans="1:5" ht="40.799999999999997" x14ac:dyDescent="0.25">
      <c r="A156" s="327" t="s">
        <v>488</v>
      </c>
      <c r="B156" s="495" t="s">
        <v>565</v>
      </c>
      <c r="C156" s="327" t="str">
        <f>IF(Home!$Q$9=2,Text!A156,Text!B156)</f>
        <v>The total number of children looked after on the 31 March who have experienced one or more changes of school during the year (excluding transitional arrangements, moves associated with adoption or moves home)</v>
      </c>
    </row>
    <row r="157" spans="1:5" ht="20.399999999999999" x14ac:dyDescent="0.25">
      <c r="A157" s="327" t="s">
        <v>369</v>
      </c>
      <c r="B157" s="495" t="s">
        <v>566</v>
      </c>
      <c r="C157" s="327" t="str">
        <f>IF(Home!$Q$9=2,Text!A157,Text!B157)</f>
        <v>The total number of children looked after who returned home during the year</v>
      </c>
    </row>
    <row r="158" spans="1:5" ht="20.399999999999999" x14ac:dyDescent="0.25">
      <c r="A158" s="327" t="s">
        <v>10857</v>
      </c>
      <c r="B158" s="495" t="s">
        <v>10858</v>
      </c>
      <c r="C158" s="327" t="str">
        <f>IF(Home!$Q$9=2,Text!A158,Text!B158)</f>
        <v>The total number of children looked after who are not placed with parents, family, or friends on 31 March</v>
      </c>
    </row>
    <row r="159" spans="1:5" ht="30.6" x14ac:dyDescent="0.25">
      <c r="A159" s="327" t="s">
        <v>10808</v>
      </c>
      <c r="B159" s="495" t="s">
        <v>10810</v>
      </c>
      <c r="C159" s="327" t="str">
        <f>IF(Home!$Q$9=2,Text!A159,Text!B159)</f>
        <v>The total number of children looked after who are placed within Wales, but outside of the responsible local authority on 31 March</v>
      </c>
    </row>
    <row r="160" spans="1:5" ht="20.399999999999999" x14ac:dyDescent="0.25">
      <c r="A160" s="327" t="s">
        <v>10809</v>
      </c>
      <c r="B160" s="495" t="s">
        <v>10811</v>
      </c>
      <c r="C160" s="327" t="str">
        <f>IF(Home!$Q$9=2,Text!A160,Text!B160)</f>
        <v>The total number of children looked after who are placed outside of Wales on 31 March</v>
      </c>
    </row>
    <row r="161" spans="1:5" ht="20.399999999999999" x14ac:dyDescent="0.25">
      <c r="A161" s="327" t="s">
        <v>373</v>
      </c>
      <c r="B161" s="495" t="s">
        <v>567</v>
      </c>
      <c r="C161" s="327" t="str">
        <f>IF(Home!$Q$9=2,Text!A161,Text!B161)</f>
        <v>The total number of initial Pathway Plans due to be completed during the year</v>
      </c>
    </row>
    <row r="162" spans="1:5" ht="20.399999999999999" x14ac:dyDescent="0.25">
      <c r="A162" s="327" t="s">
        <v>374</v>
      </c>
      <c r="B162" s="495" t="s">
        <v>568</v>
      </c>
      <c r="C162" s="327" t="str">
        <f>IF(Home!$Q$9=2,Text!A162,Text!B162)</f>
        <v>The number of initial Pathway Plans due during the year that were completed</v>
      </c>
    </row>
    <row r="163" spans="1:5" ht="20.399999999999999" x14ac:dyDescent="0.25">
      <c r="A163" s="327" t="s">
        <v>375</v>
      </c>
      <c r="B163" s="495" t="s">
        <v>569</v>
      </c>
      <c r="C163" s="327" t="str">
        <f>IF(Home!$Q$9=2,Text!A163,Text!B163)</f>
        <v>The total number of young people during the year where a personal adviser was allocated as required</v>
      </c>
    </row>
    <row r="164" spans="1:5" ht="30.6" x14ac:dyDescent="0.25">
      <c r="A164" s="327" t="s">
        <v>10859</v>
      </c>
      <c r="B164" s="495" t="s">
        <v>10860</v>
      </c>
      <c r="C164" s="327" t="str">
        <f>IF(Home!$Q$9=2,Text!A164,Text!B164)</f>
        <v>The total number of care leavers who experience homelessness during the year (as defined by the Housing (Wales) Act 2014</v>
      </c>
    </row>
    <row r="165" spans="1:5" ht="30.6" x14ac:dyDescent="0.25">
      <c r="A165" s="327" t="s">
        <v>963</v>
      </c>
      <c r="B165" s="495" t="s">
        <v>964</v>
      </c>
      <c r="C165" s="327" t="str">
        <f>IF(Home!$Q$9=2,Text!A165,Text!B165)</f>
        <v>(Data for measures CH/039, CH/040, CH/043, CH/045, CH/046, CH/047and CH/048 will be post-populated from the Children Looked After Census)</v>
      </c>
      <c r="E165" s="494"/>
    </row>
    <row r="166" spans="1:5" ht="20.399999999999999" x14ac:dyDescent="0.25">
      <c r="A166" s="327" t="s">
        <v>10861</v>
      </c>
      <c r="B166" s="495" t="s">
        <v>798</v>
      </c>
      <c r="C166" s="327" t="str">
        <f>IF(Home!$Q$9=2,Text!A166,Text!B166)</f>
        <v>The total number of care-experienced young people in the following categories on 31 March:</v>
      </c>
    </row>
    <row r="167" spans="1:5" x14ac:dyDescent="0.25">
      <c r="A167" s="327" t="s">
        <v>397</v>
      </c>
      <c r="B167" s="495" t="s">
        <v>587</v>
      </c>
      <c r="C167" s="327" t="str">
        <f>IF(Home!$Q$9=2,Text!A167,Text!B167)</f>
        <v>category 1</v>
      </c>
    </row>
    <row r="168" spans="1:5" x14ac:dyDescent="0.25">
      <c r="A168" s="327" t="s">
        <v>398</v>
      </c>
      <c r="B168" s="495" t="s">
        <v>582</v>
      </c>
      <c r="C168" s="327" t="str">
        <f>IF(Home!$Q$9=2,Text!A168,Text!B168)</f>
        <v>category 2</v>
      </c>
    </row>
    <row r="169" spans="1:5" x14ac:dyDescent="0.25">
      <c r="A169" s="327" t="s">
        <v>399</v>
      </c>
      <c r="B169" s="495" t="s">
        <v>583</v>
      </c>
      <c r="C169" s="327" t="str">
        <f>IF(Home!$Q$9=2,Text!A169,Text!B169)</f>
        <v>category 3</v>
      </c>
    </row>
    <row r="170" spans="1:5" x14ac:dyDescent="0.25">
      <c r="A170" s="327" t="s">
        <v>400</v>
      </c>
      <c r="B170" s="495" t="s">
        <v>584</v>
      </c>
      <c r="C170" s="327" t="str">
        <f>IF(Home!$Q$9=2,Text!A170,Text!B170)</f>
        <v>category 4</v>
      </c>
    </row>
    <row r="171" spans="1:5" x14ac:dyDescent="0.25">
      <c r="A171" s="327" t="s">
        <v>401</v>
      </c>
      <c r="B171" s="495" t="s">
        <v>585</v>
      </c>
      <c r="C171" s="327" t="str">
        <f>IF(Home!$Q$9=2,Text!A171,Text!B171)</f>
        <v>category 5</v>
      </c>
    </row>
    <row r="172" spans="1:5" x14ac:dyDescent="0.25">
      <c r="A172" s="327" t="s">
        <v>402</v>
      </c>
      <c r="B172" s="495" t="s">
        <v>586</v>
      </c>
      <c r="C172" s="327" t="str">
        <f>IF(Home!$Q$9=2,Text!A172,Text!B172)</f>
        <v>category 6</v>
      </c>
    </row>
    <row r="173" spans="1:5" ht="30.6" x14ac:dyDescent="0.25">
      <c r="A173" s="327" t="s">
        <v>10862</v>
      </c>
      <c r="B173" s="495" t="s">
        <v>10888</v>
      </c>
      <c r="C173" s="327" t="str">
        <f>IF(Home!$Q$9=2,Text!A173,Text!B173)</f>
        <v>The total number of care leavers, as of 31 March, who have completed at least 3 consecutive months of employment, education, or training in the collection year, who were:</v>
      </c>
      <c r="E173" s="493"/>
    </row>
    <row r="174" spans="1:5" x14ac:dyDescent="0.25">
      <c r="A174" s="327" t="s">
        <v>407</v>
      </c>
      <c r="B174" s="495" t="s">
        <v>570</v>
      </c>
      <c r="C174" s="327" t="str">
        <f>IF(Home!$Q$9=2,Text!A174,Text!B174)</f>
        <v>the 12 months since leaving care</v>
      </c>
    </row>
    <row r="175" spans="1:5" x14ac:dyDescent="0.25">
      <c r="A175" s="327" t="s">
        <v>408</v>
      </c>
      <c r="B175" s="495" t="s">
        <v>571</v>
      </c>
      <c r="C175" s="327" t="str">
        <f>IF(Home!$Q$9=2,Text!A175,Text!B175)</f>
        <v>the 13 -24 months since leaving care</v>
      </c>
    </row>
    <row r="176" spans="1:5" x14ac:dyDescent="0.25">
      <c r="A176" s="327" t="s">
        <v>799</v>
      </c>
      <c r="B176" s="495" t="s">
        <v>800</v>
      </c>
      <c r="C176" s="327" t="str">
        <f>IF(Home!$Q$9=2,Text!A176,Text!B176)</f>
        <v>The total number of care leavers in categories 2,3 and 4</v>
      </c>
      <c r="E176" s="493"/>
    </row>
    <row r="177" spans="1:5" x14ac:dyDescent="0.25">
      <c r="A177" s="327" t="s">
        <v>409</v>
      </c>
      <c r="B177" s="495" t="s">
        <v>588</v>
      </c>
      <c r="C177" s="327" t="str">
        <f>IF(Home!$Q$9=2,Text!A177,Text!B177)</f>
        <v>who left care in the 12 months preceding the collection year</v>
      </c>
    </row>
    <row r="178" spans="1:5" x14ac:dyDescent="0.25">
      <c r="A178" s="327" t="s">
        <v>410</v>
      </c>
      <c r="B178" s="495" t="s">
        <v>589</v>
      </c>
      <c r="C178" s="327" t="str">
        <f>IF(Home!$Q$9=2,Text!A178,Text!B178)</f>
        <v>who left care in the 24 months preceding the collection year</v>
      </c>
    </row>
    <row r="179" spans="1:5" ht="20.399999999999999" x14ac:dyDescent="0.25">
      <c r="A179" s="327" t="s">
        <v>956</v>
      </c>
      <c r="B179" s="495" t="s">
        <v>957</v>
      </c>
      <c r="C179" s="327" t="str">
        <f>IF(Home!$Q$9=2,Text!A179,Text!B179)</f>
        <v>The number of young people leaving care who move into a ‘When I am Ready’ placement during the year</v>
      </c>
    </row>
    <row r="180" spans="1:5" ht="20.399999999999999" x14ac:dyDescent="0.25">
      <c r="A180" s="327" t="s">
        <v>424</v>
      </c>
      <c r="B180" s="495" t="s">
        <v>572</v>
      </c>
      <c r="C180" s="327" t="str">
        <f>IF(Home!$Q$9=2,Text!A180,Text!B180)</f>
        <v>(Data for measure for CH/055 will be post-populated from the Children Looked After Census)</v>
      </c>
      <c r="E180" s="494"/>
    </row>
    <row r="181" spans="1:5" x14ac:dyDescent="0.25">
      <c r="A181" s="327" t="s">
        <v>805</v>
      </c>
      <c r="B181" s="495" t="s">
        <v>788</v>
      </c>
      <c r="C181" s="327" t="str">
        <f>IF(Home!$Q$9=2,Text!A181,Text!B181)</f>
        <v>Table 7: Advocacy</v>
      </c>
    </row>
    <row r="182" spans="1:5" ht="20.399999999999999" x14ac:dyDescent="0.25">
      <c r="A182" s="327" t="s">
        <v>413</v>
      </c>
      <c r="B182" s="495" t="s">
        <v>573</v>
      </c>
      <c r="C182" s="327" t="str">
        <f>IF(Home!$Q$9=2,Text!A182,Text!B182)</f>
        <v>The total number of children during the year who received the Active Offer of advocacy</v>
      </c>
    </row>
    <row r="183" spans="1:5" x14ac:dyDescent="0.25">
      <c r="A183" s="327" t="s">
        <v>415</v>
      </c>
      <c r="B183" s="495" t="s">
        <v>574</v>
      </c>
      <c r="C183" s="327" t="str">
        <f>IF(Home!$Q$9=2,Text!A183,Text!B183)</f>
        <v>The total number where an Independent Advocate was provided</v>
      </c>
    </row>
    <row r="184" spans="1:5" x14ac:dyDescent="0.25">
      <c r="A184" s="330" t="s">
        <v>5692</v>
      </c>
      <c r="B184" s="498" t="s">
        <v>5692</v>
      </c>
      <c r="C184" s="327" t="str">
        <f>IF(Home!$Q$9=2,Text!A184,Text!B184)</f>
        <v>2021-22</v>
      </c>
    </row>
    <row r="185" spans="1:5" x14ac:dyDescent="0.25">
      <c r="A185" s="327" t="s">
        <v>115</v>
      </c>
      <c r="B185" s="495" t="s">
        <v>434</v>
      </c>
      <c r="C185" s="327" t="str">
        <f>IF(Home!$Q$9=2,Text!A185,Text!B185)</f>
        <v>V1</v>
      </c>
    </row>
    <row r="186" spans="1:5" x14ac:dyDescent="0.25">
      <c r="A186" s="327" t="s">
        <v>28</v>
      </c>
      <c r="B186" s="495" t="s">
        <v>435</v>
      </c>
      <c r="C186" s="327" t="str">
        <f>IF(Home!$Q$9=2,Text!A186,Text!B186)</f>
        <v>V1 Comment</v>
      </c>
    </row>
    <row r="187" spans="1:5" x14ac:dyDescent="0.25">
      <c r="A187" s="327" t="s">
        <v>263</v>
      </c>
      <c r="B187" s="495" t="s">
        <v>436</v>
      </c>
      <c r="C187" s="327" t="str">
        <f>IF(Home!$Q$9=2,Text!A187,Text!B187)</f>
        <v xml:space="preserve">Total </v>
      </c>
    </row>
    <row r="188" spans="1:5" x14ac:dyDescent="0.25">
      <c r="A188" s="330" t="s">
        <v>480</v>
      </c>
      <c r="B188" s="495" t="s">
        <v>575</v>
      </c>
      <c r="C188" s="327" t="str">
        <f>IF(Home!$Q$9=2,Text!A188,Text!B188)</f>
        <v>Young Carers, 2020-21</v>
      </c>
    </row>
    <row r="189" spans="1:5" x14ac:dyDescent="0.25">
      <c r="A189" s="343" t="s">
        <v>268</v>
      </c>
      <c r="B189" s="495" t="s">
        <v>10779</v>
      </c>
      <c r="C189" s="327" t="str">
        <f>IF(Home!$Q$9=2,Text!A189,Text!B189)</f>
        <v>Information, Advice and Assistance (Referrals)</v>
      </c>
    </row>
    <row r="190" spans="1:5" ht="20.399999999999999" x14ac:dyDescent="0.25">
      <c r="A190" s="343" t="s">
        <v>477</v>
      </c>
      <c r="B190" s="495" t="s">
        <v>576</v>
      </c>
      <c r="C190" s="327" t="str">
        <f>IF(Home!$Q$9=2,Text!A190,Text!B190)</f>
        <v xml:space="preserve">The number of contacts from young carers received during the year </v>
      </c>
    </row>
    <row r="191" spans="1:5" ht="30.6" x14ac:dyDescent="0.25">
      <c r="A191" s="343" t="s">
        <v>10863</v>
      </c>
      <c r="B191" s="495" t="s">
        <v>10889</v>
      </c>
      <c r="C191" s="327" t="str">
        <f>IF(Home!$Q$9=2,Text!A191,Text!B191)</f>
        <v>The total number of contacts to statutory social services by young carers or professionals contacting the service on their behalf received during the year</v>
      </c>
    </row>
    <row r="192" spans="1:5" ht="30.6" x14ac:dyDescent="0.25">
      <c r="A192" s="343" t="s">
        <v>10864</v>
      </c>
      <c r="B192" s="495" t="s">
        <v>10890</v>
      </c>
      <c r="C192" s="327" t="str">
        <f>IF(Home!$Q$9=2,Text!A192,Text!B192)</f>
        <v>The number of contacts by young carers received by statutory Social Services during the year where advice or assistance was provided</v>
      </c>
    </row>
    <row r="193" spans="1:3" ht="20.399999999999999" x14ac:dyDescent="0.25">
      <c r="A193" s="343" t="s">
        <v>10865</v>
      </c>
      <c r="B193" s="495" t="s">
        <v>10891</v>
      </c>
      <c r="C193" s="327" t="str">
        <f>IF(Home!$Q$9=2,Text!A193,Text!B193)</f>
        <v>CA/013: The number of contacts received for young carers by statutory children’s services during the year received from:</v>
      </c>
    </row>
    <row r="194" spans="1:3" x14ac:dyDescent="0.25">
      <c r="A194" s="343" t="s">
        <v>228</v>
      </c>
      <c r="B194" s="495" t="s">
        <v>945</v>
      </c>
      <c r="C194" s="327" t="str">
        <f>IF(Home!$Q$9=2,Text!A194,Text!B194)</f>
        <v>Self</v>
      </c>
    </row>
    <row r="195" spans="1:3" x14ac:dyDescent="0.25">
      <c r="A195" s="343" t="s">
        <v>230</v>
      </c>
      <c r="B195" s="495" t="s">
        <v>503</v>
      </c>
      <c r="C195" s="327" t="str">
        <f>IF(Home!$Q$9=2,Text!A195,Text!B195)</f>
        <v>Relative</v>
      </c>
    </row>
    <row r="196" spans="1:3" x14ac:dyDescent="0.25">
      <c r="A196" s="343" t="s">
        <v>232</v>
      </c>
      <c r="B196" s="495" t="s">
        <v>504</v>
      </c>
      <c r="C196" s="327" t="str">
        <f>IF(Home!$Q$9=2,Text!A196,Text!B196)</f>
        <v>Friend or neighbour</v>
      </c>
    </row>
    <row r="197" spans="1:3" x14ac:dyDescent="0.25">
      <c r="A197" s="343" t="s">
        <v>234</v>
      </c>
      <c r="B197" s="495" t="s">
        <v>505</v>
      </c>
      <c r="C197" s="327" t="str">
        <f>IF(Home!$Q$9=2,Text!A197,Text!B197)</f>
        <v>Early intervention prevention service (Step-up)</v>
      </c>
    </row>
    <row r="198" spans="1:3" x14ac:dyDescent="0.25">
      <c r="A198" s="343" t="s">
        <v>236</v>
      </c>
      <c r="B198" s="495" t="s">
        <v>506</v>
      </c>
      <c r="C198" s="327" t="str">
        <f>IF(Home!$Q$9=2,Text!A198,Text!B198)</f>
        <v>Health</v>
      </c>
    </row>
    <row r="199" spans="1:3" x14ac:dyDescent="0.25">
      <c r="A199" s="343" t="s">
        <v>238</v>
      </c>
      <c r="B199" s="495" t="s">
        <v>507</v>
      </c>
      <c r="C199" s="327" t="str">
        <f>IF(Home!$Q$9=2,Text!A199,Text!B199)</f>
        <v>Education</v>
      </c>
    </row>
    <row r="200" spans="1:3" x14ac:dyDescent="0.25">
      <c r="A200" s="343" t="s">
        <v>240</v>
      </c>
      <c r="B200" s="495" t="s">
        <v>508</v>
      </c>
      <c r="C200" s="327" t="str">
        <f>IF(Home!$Q$9=2,Text!A200,Text!B200)</f>
        <v>Housing</v>
      </c>
    </row>
    <row r="201" spans="1:3" x14ac:dyDescent="0.25">
      <c r="A201" s="343" t="s">
        <v>242</v>
      </c>
      <c r="B201" s="495" t="s">
        <v>509</v>
      </c>
      <c r="C201" s="327" t="str">
        <f>IF(Home!$Q$9=2,Text!A201,Text!B201)</f>
        <v>Police</v>
      </c>
    </row>
    <row r="202" spans="1:3" x14ac:dyDescent="0.25">
      <c r="A202" s="343" t="s">
        <v>244</v>
      </c>
      <c r="B202" s="495" t="s">
        <v>510</v>
      </c>
      <c r="C202" s="327" t="str">
        <f>IF(Home!$Q$9=2,Text!A202,Text!B202)</f>
        <v>Probation</v>
      </c>
    </row>
    <row r="203" spans="1:3" x14ac:dyDescent="0.25">
      <c r="A203" s="327" t="s">
        <v>264</v>
      </c>
      <c r="B203" s="495" t="s">
        <v>511</v>
      </c>
      <c r="C203" s="327" t="str">
        <f>IF(Home!$Q$9=2,Text!A203,Text!B203)</f>
        <v>Third Sector Organisation</v>
      </c>
    </row>
    <row r="204" spans="1:3" x14ac:dyDescent="0.25">
      <c r="A204" s="343" t="s">
        <v>247</v>
      </c>
      <c r="B204" s="495" t="s">
        <v>512</v>
      </c>
      <c r="C204" s="327" t="str">
        <f>IF(Home!$Q$9=2,Text!A204,Text!B204)</f>
        <v>Local Authority</v>
      </c>
    </row>
    <row r="205" spans="1:3" x14ac:dyDescent="0.25">
      <c r="A205" s="343" t="s">
        <v>249</v>
      </c>
      <c r="B205" s="495" t="s">
        <v>513</v>
      </c>
      <c r="C205" s="327" t="str">
        <f>IF(Home!$Q$9=2,Text!A205,Text!B205)</f>
        <v>Independent Hospital</v>
      </c>
    </row>
    <row r="206" spans="1:3" x14ac:dyDescent="0.25">
      <c r="A206" s="343" t="s">
        <v>251</v>
      </c>
      <c r="B206" s="495" t="s">
        <v>514</v>
      </c>
      <c r="C206" s="327" t="str">
        <f>IF(Home!$Q$9=2,Text!A206,Text!B206)</f>
        <v>Ambulance Service</v>
      </c>
    </row>
    <row r="207" spans="1:3" x14ac:dyDescent="0.25">
      <c r="A207" s="343" t="s">
        <v>253</v>
      </c>
      <c r="B207" s="495" t="s">
        <v>515</v>
      </c>
      <c r="C207" s="327" t="str">
        <f>IF(Home!$Q$9=2,Text!A207,Text!B207)</f>
        <v>Care Regulator</v>
      </c>
    </row>
    <row r="208" spans="1:3" x14ac:dyDescent="0.25">
      <c r="A208" s="343" t="s">
        <v>255</v>
      </c>
      <c r="B208" s="495" t="s">
        <v>516</v>
      </c>
      <c r="C208" s="327" t="str">
        <f>IF(Home!$Q$9=2,Text!A208,Text!B208)</f>
        <v>Provider</v>
      </c>
    </row>
    <row r="209" spans="1:3" x14ac:dyDescent="0.25">
      <c r="A209" s="343" t="s">
        <v>257</v>
      </c>
      <c r="B209" s="495" t="s">
        <v>517</v>
      </c>
      <c r="C209" s="327" t="str">
        <f>IF(Home!$Q$9=2,Text!A209,Text!B209)</f>
        <v>Advocate</v>
      </c>
    </row>
    <row r="210" spans="1:3" x14ac:dyDescent="0.25">
      <c r="A210" s="343" t="s">
        <v>259</v>
      </c>
      <c r="B210" s="495" t="s">
        <v>518</v>
      </c>
      <c r="C210" s="327" t="str">
        <f>IF(Home!$Q$9=2,Text!A210,Text!B210)</f>
        <v>Internal (Social Worker, Other Team)</v>
      </c>
    </row>
    <row r="211" spans="1:3" x14ac:dyDescent="0.25">
      <c r="A211" s="343" t="s">
        <v>261</v>
      </c>
      <c r="B211" s="495" t="s">
        <v>519</v>
      </c>
      <c r="C211" s="327" t="str">
        <f>IF(Home!$Q$9=2,Text!A211,Text!B211)</f>
        <v>Other</v>
      </c>
    </row>
    <row r="212" spans="1:3" x14ac:dyDescent="0.25">
      <c r="A212" s="343" t="s">
        <v>263</v>
      </c>
      <c r="B212" s="495" t="s">
        <v>436</v>
      </c>
      <c r="C212" s="327" t="str">
        <f>IF(Home!$Q$9=2,Text!A212,Text!B212)</f>
        <v xml:space="preserve">Total </v>
      </c>
    </row>
    <row r="213" spans="1:3" ht="20.399999999999999" x14ac:dyDescent="0.25">
      <c r="A213" s="343" t="s">
        <v>791</v>
      </c>
      <c r="B213" s="495" t="s">
        <v>792</v>
      </c>
      <c r="C213" s="327" t="str">
        <f>IF(Home!$Q$9=2,Text!A213,Text!B213)</f>
        <v>Table 2: Assessments – All Assessments undertaken for Carers During the Year</v>
      </c>
    </row>
    <row r="214" spans="1:3" ht="20.399999999999999" x14ac:dyDescent="0.25">
      <c r="A214" s="343" t="s">
        <v>10815</v>
      </c>
      <c r="B214" s="495" t="s">
        <v>10816</v>
      </c>
      <c r="C214" s="327" t="str">
        <f>IF(Home!$Q$9=2,Text!A214,Text!B214)</f>
        <v>The total number of carers needs assessments for young carers undertaken during the year</v>
      </c>
    </row>
    <row r="215" spans="1:3" ht="20.399999999999999" x14ac:dyDescent="0.25">
      <c r="A215" s="343" t="s">
        <v>468</v>
      </c>
      <c r="B215" s="495" t="s">
        <v>577</v>
      </c>
      <c r="C215" s="327" t="str">
        <f>IF(Home!$Q$9=2,Text!A215,Text!B215)</f>
        <v>Needs could be met using a young carer’s support plan or care and support plan</v>
      </c>
    </row>
    <row r="216" spans="1:3" x14ac:dyDescent="0.25">
      <c r="A216" s="343" t="s">
        <v>274</v>
      </c>
      <c r="B216" s="495" t="s">
        <v>521</v>
      </c>
      <c r="C216" s="327" t="str">
        <f>IF(Home!$Q$9=2,Text!A216,Text!B216)</f>
        <v>Needs were able to be met by any other means</v>
      </c>
    </row>
    <row r="217" spans="1:3" x14ac:dyDescent="0.25">
      <c r="A217" s="343" t="s">
        <v>275</v>
      </c>
      <c r="B217" s="495" t="s">
        <v>522</v>
      </c>
      <c r="C217" s="327" t="str">
        <f>IF(Home!$Q$9=2,Text!A217,Text!B217)</f>
        <v>There were no eligible needs to meet</v>
      </c>
    </row>
    <row r="218" spans="1:3" x14ac:dyDescent="0.25">
      <c r="A218" s="343" t="s">
        <v>280</v>
      </c>
      <c r="B218" s="495" t="s">
        <v>524</v>
      </c>
      <c r="C218" s="327" t="str">
        <f>IF(Home!$Q$9=2,Text!A218,Text!B218)</f>
        <v>There was evidence of the active offer of Welsh</v>
      </c>
    </row>
    <row r="219" spans="1:3" x14ac:dyDescent="0.25">
      <c r="A219" s="343" t="s">
        <v>469</v>
      </c>
      <c r="B219" s="495" t="s">
        <v>578</v>
      </c>
      <c r="C219" s="327" t="str">
        <f>IF(Home!$Q$9=2,Text!A219,Text!B219)</f>
        <v>The Active Offer of Welsh was accepted</v>
      </c>
    </row>
    <row r="220" spans="1:3" x14ac:dyDescent="0.25">
      <c r="A220" s="343" t="s">
        <v>282</v>
      </c>
      <c r="B220" s="495" t="s">
        <v>526</v>
      </c>
      <c r="C220" s="327" t="str">
        <f>IF(Home!$Q$9=2,Text!A220,Text!B220)</f>
        <v>The assessment was undertaken using the language of choice</v>
      </c>
    </row>
    <row r="221" spans="1:3" x14ac:dyDescent="0.25">
      <c r="A221" s="343" t="s">
        <v>489</v>
      </c>
      <c r="B221" s="495" t="s">
        <v>579</v>
      </c>
      <c r="C221" s="327" t="str">
        <f>IF(Home!$Q$9=2,Text!A221,Text!B221)</f>
        <v>The number of young carers with a support plan at 31 March</v>
      </c>
    </row>
    <row r="222" spans="1:3" ht="20.399999999999999" x14ac:dyDescent="0.25">
      <c r="A222" s="343" t="s">
        <v>472</v>
      </c>
      <c r="B222" s="495" t="s">
        <v>580</v>
      </c>
      <c r="C222" s="327" t="str">
        <f>IF(Home!$Q$9=2,Text!A222,Text!B222)</f>
        <v>The number of children or young people with a care and support plan who also have carer responsibilities</v>
      </c>
    </row>
    <row r="223" spans="1:3" ht="20.399999999999999" x14ac:dyDescent="0.25">
      <c r="A223" s="343" t="s">
        <v>10822</v>
      </c>
      <c r="B223" s="495" t="s">
        <v>10823</v>
      </c>
      <c r="C223" s="327" t="str">
        <f>IF(Home!$Q$9=2,Text!A223,Text!B223)</f>
        <v>The number of reviews of support plans for young carers that were due during the collection year</v>
      </c>
    </row>
    <row r="224" spans="1:3" ht="30.6" x14ac:dyDescent="0.25">
      <c r="A224" s="343" t="s">
        <v>10867</v>
      </c>
      <c r="B224" s="495" t="s">
        <v>10894</v>
      </c>
      <c r="C224" s="327" t="str">
        <f>IF(Home!$Q$9=2,Text!A224,Text!B224)</f>
        <v>The number of reviews of support plans for young carers that were completed during the collection year that were within statutory timescales</v>
      </c>
    </row>
    <row r="225" spans="1:3" ht="30.6" x14ac:dyDescent="0.25">
      <c r="A225" s="343" t="s">
        <v>10868</v>
      </c>
      <c r="B225" s="495" t="s">
        <v>10895</v>
      </c>
      <c r="C225" s="327" t="str">
        <f>IF(Home!$Q$9=2,Text!A225,Text!B225)</f>
        <v>The number of reviews of support plans for young carers that were completed during the year, regardless of whether they were within statutory timescales</v>
      </c>
    </row>
    <row r="226" spans="1:3" x14ac:dyDescent="0.25">
      <c r="A226" s="343" t="s">
        <v>288</v>
      </c>
      <c r="B226" s="495" t="s">
        <v>530</v>
      </c>
      <c r="C226" s="327" t="str">
        <f>IF(Home!$Q$9=2,Text!A226,Text!B226)</f>
        <v>Reviews</v>
      </c>
    </row>
    <row r="227" spans="1:3" x14ac:dyDescent="0.25">
      <c r="A227" s="343" t="s">
        <v>285</v>
      </c>
      <c r="B227" s="495" t="s">
        <v>529</v>
      </c>
      <c r="C227" s="327" t="str">
        <f>IF(Home!$Q$9=2,Text!A227,Text!B227)</f>
        <v>Plans</v>
      </c>
    </row>
    <row r="228" spans="1:3" x14ac:dyDescent="0.25">
      <c r="A228" s="327" t="s">
        <v>459</v>
      </c>
      <c r="B228" s="495" t="s">
        <v>581</v>
      </c>
      <c r="C228" s="327" t="str">
        <f>IF(Home!$Q$9=2,Text!A228,Text!B228)</f>
        <v>CH/015: Of those, the total number where:</v>
      </c>
    </row>
    <row r="229" spans="1:3" ht="20.399999999999999" x14ac:dyDescent="0.25">
      <c r="A229" s="327" t="s">
        <v>10866</v>
      </c>
      <c r="B229" s="495" t="s">
        <v>10819</v>
      </c>
      <c r="C229" s="327" t="str">
        <f>IF(Home!$Q$9=2,Text!A229,Text!B229)</f>
        <v>CH/016: The number of carer's needs assessments for young carers completed (CA/014) during the year where:</v>
      </c>
    </row>
    <row r="230" spans="1:3" x14ac:dyDescent="0.25">
      <c r="A230" s="327" t="s">
        <v>31</v>
      </c>
      <c r="B230" s="495" t="s">
        <v>32</v>
      </c>
      <c r="C230" s="327" t="str">
        <f>IF(Home!$Q$9=2,Text!A230,Text!B230)</f>
        <v>Click here to start completing your form</v>
      </c>
    </row>
    <row r="231" spans="1:3" ht="20.399999999999999" x14ac:dyDescent="0.25">
      <c r="A231" s="327" t="s">
        <v>596</v>
      </c>
      <c r="B231" s="495" t="s">
        <v>597</v>
      </c>
      <c r="C231" s="327" t="str">
        <f>IF(Home!$Q$9=2,Text!A231,Text!B231)</f>
        <v>Number of pre-birth child protection conferences convened during the year</v>
      </c>
    </row>
    <row r="232" spans="1:3" x14ac:dyDescent="0.25">
      <c r="A232" s="327" t="s">
        <v>595</v>
      </c>
      <c r="B232" s="495" t="s">
        <v>598</v>
      </c>
      <c r="C232" s="327" t="str">
        <f>IF(Home!$Q$9=2,Text!A232,Text!B232)</f>
        <v>Age</v>
      </c>
    </row>
    <row r="233" spans="1:3" x14ac:dyDescent="0.25">
      <c r="A233" s="327" t="s">
        <v>594</v>
      </c>
      <c r="B233" s="495" t="s">
        <v>599</v>
      </c>
      <c r="C233" s="327" t="str">
        <f>IF(Home!$Q$9=2,Text!A233,Text!B233)</f>
        <v>Under 1</v>
      </c>
    </row>
    <row r="234" spans="1:3" ht="20.399999999999999" x14ac:dyDescent="0.25">
      <c r="A234" s="327" t="s">
        <v>600</v>
      </c>
      <c r="B234" s="499" t="s">
        <v>601</v>
      </c>
      <c r="C234" s="327" t="str">
        <f>IF(Home!$Q$9=2,Text!A234,Text!B234)</f>
        <v>(Data for measure 33 will be post-populated from the Looked After Children Census)</v>
      </c>
    </row>
    <row r="235" spans="1:3" ht="20.399999999999999" x14ac:dyDescent="0.25">
      <c r="A235" s="327" t="s">
        <v>624</v>
      </c>
      <c r="B235" s="495" t="s">
        <v>858</v>
      </c>
      <c r="C235" s="327" t="str">
        <f>IF(Home!$Q$9=2,Text!A235,Text!B235)</f>
        <v>The number of new assessments completed for children during the year that were completed within statutory timescales</v>
      </c>
    </row>
    <row r="236" spans="1:3" ht="30.6" x14ac:dyDescent="0.25">
      <c r="A236" s="484" t="s">
        <v>618</v>
      </c>
      <c r="B236" s="500" t="s">
        <v>5715</v>
      </c>
      <c r="C236" s="327" t="str">
        <f>IF(Home!$Q$9=2,Text!A236,Text!B236)</f>
        <v>The number of new assessments that were requested by the child or family during the year where a previous assessment had been completed in the previous 12 months</v>
      </c>
    </row>
    <row r="237" spans="1:3" ht="20.399999999999999" x14ac:dyDescent="0.25">
      <c r="A237" s="327" t="s">
        <v>796</v>
      </c>
      <c r="B237" s="495" t="s">
        <v>859</v>
      </c>
      <c r="C237" s="327" t="str">
        <f>IF(Home!$Q$9=2,Text!A237,Text!B237)</f>
        <v>Children who were placed on the child protection register during the collection year</v>
      </c>
    </row>
    <row r="238" spans="1:3" ht="20.399999999999999" x14ac:dyDescent="0.25">
      <c r="A238" s="327" t="s">
        <v>785</v>
      </c>
      <c r="B238" s="495" t="s">
        <v>786</v>
      </c>
      <c r="C238" s="327" t="str">
        <f>IF(Home!$Q$9=2,Text!A238,Text!B238)</f>
        <v>The total number of children reported during the year where child exploitation was a factor</v>
      </c>
    </row>
    <row r="239" spans="1:3" x14ac:dyDescent="0.25">
      <c r="A239" s="327" t="s">
        <v>797</v>
      </c>
      <c r="B239" s="495" t="s">
        <v>864</v>
      </c>
      <c r="C239" s="327" t="str">
        <f>IF(Home!$Q$9=2,Text!A239,Text!B239)</f>
        <v>Category of abuse</v>
      </c>
    </row>
    <row r="240" spans="1:3" x14ac:dyDescent="0.25">
      <c r="A240" s="327" t="s">
        <v>268</v>
      </c>
      <c r="B240" s="495" t="s">
        <v>10779</v>
      </c>
      <c r="C240" s="327" t="str">
        <f>IF(Home!$Q$9=2,Text!A240,Text!B240)</f>
        <v>Information, Advice and Assistance (Referrals)</v>
      </c>
    </row>
    <row r="241" spans="1:8" x14ac:dyDescent="0.25">
      <c r="A241" s="327" t="s">
        <v>793</v>
      </c>
      <c r="B241" s="495" t="s">
        <v>794</v>
      </c>
      <c r="C241" s="327" t="str">
        <f>IF(Home!$Q$9=2,Text!A241,Text!B241)</f>
        <v>Table 8: Young Carers</v>
      </c>
    </row>
    <row r="242" spans="1:8" x14ac:dyDescent="0.25">
      <c r="A242" s="327" t="s">
        <v>429</v>
      </c>
      <c r="B242" s="495" t="s">
        <v>851</v>
      </c>
      <c r="C242" s="327" t="str">
        <f>IF(Home!$Q$9=2,Text!A242,Text!B242)</f>
        <v>Completed</v>
      </c>
      <c r="H242" s="628"/>
    </row>
    <row r="243" spans="1:8" x14ac:dyDescent="0.25">
      <c r="A243" s="327" t="s">
        <v>428</v>
      </c>
      <c r="B243" s="495" t="s">
        <v>852</v>
      </c>
      <c r="C243" s="327" t="str">
        <f>IF(Home!$Q$9=2,Text!A243,Text!B243)</f>
        <v>Form links</v>
      </c>
      <c r="H243" s="628"/>
    </row>
    <row r="244" spans="1:8" x14ac:dyDescent="0.25">
      <c r="A244" s="327" t="s">
        <v>614</v>
      </c>
      <c r="B244" s="495" t="s">
        <v>853</v>
      </c>
      <c r="C244" s="327" t="str">
        <f>IF(Home!$Q$9=2,Text!A244,Text!B244)</f>
        <v>Of which:</v>
      </c>
      <c r="H244" s="628"/>
    </row>
    <row r="245" spans="1:8" x14ac:dyDescent="0.25">
      <c r="A245" s="327" t="s">
        <v>787</v>
      </c>
      <c r="B245" s="495" t="s">
        <v>854</v>
      </c>
      <c r="C245" s="327" t="str">
        <f>IF(Home!$Q$9=2,Text!A245,Text!B245)</f>
        <v>Of which were:</v>
      </c>
      <c r="H245" s="628"/>
    </row>
    <row r="246" spans="1:8" x14ac:dyDescent="0.25">
      <c r="A246" s="327" t="s">
        <v>268</v>
      </c>
      <c r="B246" s="495" t="s">
        <v>10779</v>
      </c>
      <c r="C246" s="327" t="str">
        <f>IF(Home!$Q$9=2,Text!A246,Text!B246)</f>
        <v>Information, Advice and Assistance (Referrals)</v>
      </c>
      <c r="H246" s="629"/>
    </row>
    <row r="247" spans="1:8" x14ac:dyDescent="0.25">
      <c r="A247" s="327" t="s">
        <v>856</v>
      </c>
      <c r="B247" s="495" t="s">
        <v>857</v>
      </c>
      <c r="C247" s="327" t="str">
        <f>IF(Home!$Q$9=2,Text!A247,Text!B247)</f>
        <v>Assessments</v>
      </c>
      <c r="H247" s="629"/>
    </row>
    <row r="248" spans="1:8" ht="40.799999999999997" x14ac:dyDescent="0.25">
      <c r="A248" s="327" t="s">
        <v>332</v>
      </c>
      <c r="B248" s="495" t="s">
        <v>549</v>
      </c>
      <c r="C248" s="327" t="str">
        <f>IF(Home!$Q$9=2,Text!A248,Text!B248)</f>
        <v>Of those children who were placed on the child protection register during the year, the number that has been previously registered under any category, at any time during the previous 12 months</v>
      </c>
      <c r="H248" s="629"/>
    </row>
    <row r="249" spans="1:8" ht="20.399999999999999" x14ac:dyDescent="0.25">
      <c r="A249" s="327" t="s">
        <v>5706</v>
      </c>
      <c r="B249" s="495" t="s">
        <v>860</v>
      </c>
      <c r="C249" s="327" t="str">
        <f>IF(Home!$Q$9=2,Text!A249,Text!B249)</f>
        <v>The total number of reports of child exploitation received during the year where the primary factor was:</v>
      </c>
      <c r="H249" s="629"/>
    </row>
    <row r="250" spans="1:8" x14ac:dyDescent="0.25">
      <c r="A250" s="327" t="s">
        <v>819</v>
      </c>
      <c r="B250" s="495" t="s">
        <v>861</v>
      </c>
      <c r="C250" s="327" t="str">
        <f>IF(Home!$Q$9=2,Text!A250,Text!B250)</f>
        <v>Removal from the children protection register during the year</v>
      </c>
      <c r="H250" s="89"/>
    </row>
    <row r="251" spans="1:8" x14ac:dyDescent="0.25">
      <c r="A251" s="327" t="s">
        <v>862</v>
      </c>
      <c r="B251" s="495" t="s">
        <v>863</v>
      </c>
      <c r="C251" s="327" t="str">
        <f>IF(Home!$Q$9=2,Text!A251,Text!B251)</f>
        <v>Neither reduced, maintained nor mitigated the need for support</v>
      </c>
      <c r="H251" s="89"/>
    </row>
    <row r="252" spans="1:8" ht="20.399999999999999" x14ac:dyDescent="0.25">
      <c r="A252" s="327" t="s">
        <v>624</v>
      </c>
      <c r="B252" s="501" t="s">
        <v>858</v>
      </c>
      <c r="C252" s="327" t="str">
        <f>IF(Home!$Q$9=2,Text!A252,Text!B252)</f>
        <v>The number of new assessments completed for children during the year that were completed within statutory timescales</v>
      </c>
    </row>
    <row r="253" spans="1:8" x14ac:dyDescent="0.25">
      <c r="A253" s="327" t="s">
        <v>872</v>
      </c>
      <c r="B253" s="501" t="s">
        <v>929</v>
      </c>
      <c r="C253" s="327" t="str">
        <f>IF(Home!$Q$9=2,Text!A253,Text!B253)</f>
        <v>of those, where there is evidence that the child has been seen</v>
      </c>
    </row>
    <row r="254" spans="1:8" ht="20.399999999999999" x14ac:dyDescent="0.25">
      <c r="A254" s="327" t="s">
        <v>873</v>
      </c>
      <c r="B254" s="495" t="s">
        <v>918</v>
      </c>
      <c r="C254" s="327" t="str">
        <f>IF(Home!$Q$9=2,Text!A254,Text!B254)</f>
        <v>The number of assessments for children completed (CH/006) during the year where:</v>
      </c>
    </row>
    <row r="255" spans="1:8" ht="21" x14ac:dyDescent="0.25">
      <c r="A255" s="327" t="s">
        <v>880</v>
      </c>
      <c r="B255" s="495" t="s">
        <v>919</v>
      </c>
      <c r="C255" s="327" t="str">
        <f>IF(Home!$Q$9=2,Text!A255,Text!B255)</f>
        <v>The total number of assessments completed during the year where:</v>
      </c>
      <c r="G255" s="345"/>
    </row>
    <row r="256" spans="1:8" ht="13.8" x14ac:dyDescent="0.25">
      <c r="A256" s="327" t="s">
        <v>881</v>
      </c>
      <c r="B256" s="495" t="s">
        <v>882</v>
      </c>
      <c r="C256" s="327" t="str">
        <f>IF(Home!$Q$9=2,Text!A256,Text!B256)</f>
        <v>Where:</v>
      </c>
      <c r="G256" s="337"/>
    </row>
    <row r="257" spans="1:7" ht="30.6" x14ac:dyDescent="0.25">
      <c r="A257" s="327" t="s">
        <v>883</v>
      </c>
      <c r="B257" s="495" t="s">
        <v>927</v>
      </c>
      <c r="C257" s="327" t="str">
        <f>IF(Home!$Q$9=2,Text!A257,Text!B257)</f>
        <v>The number of reviews of care and support plans and provision of financial support that were due during the year</v>
      </c>
      <c r="G257" s="338"/>
    </row>
    <row r="258" spans="1:7" ht="20.399999999999999" x14ac:dyDescent="0.25">
      <c r="A258" s="327" t="s">
        <v>884</v>
      </c>
      <c r="B258" s="495" t="s">
        <v>920</v>
      </c>
      <c r="C258" s="327" t="str">
        <f>IF(Home!$Q$9=2,Text!A258,Text!B258)</f>
        <v>The number of Initial Strategy Meetings for children concluded during the collection year</v>
      </c>
      <c r="G258" s="337"/>
    </row>
    <row r="259" spans="1:7" ht="20.399999999999999" x14ac:dyDescent="0.25">
      <c r="A259" s="327" t="s">
        <v>885</v>
      </c>
      <c r="B259" s="495" t="s">
        <v>921</v>
      </c>
      <c r="C259" s="327" t="str">
        <f>IF(Home!$Q$9=2,Text!A259,Text!B259)</f>
        <v>The number of Strategy Meetings held during the year that progressed to Section 47 enquiries</v>
      </c>
      <c r="G259" s="338"/>
    </row>
    <row r="260" spans="1:7" ht="20.399999999999999" x14ac:dyDescent="0.25">
      <c r="A260" s="327" t="s">
        <v>886</v>
      </c>
      <c r="B260" s="495" t="s">
        <v>931</v>
      </c>
      <c r="C260" s="327" t="str">
        <f>IF(Home!$Q$9=2,Text!A260,Text!B260)</f>
        <v>The number of initial child protection conferences held during the collection year that were held within statutory timescales</v>
      </c>
      <c r="G260" s="337"/>
    </row>
    <row r="261" spans="1:7" ht="30.6" x14ac:dyDescent="0.25">
      <c r="A261" s="327" t="s">
        <v>10824</v>
      </c>
      <c r="B261" s="495" t="s">
        <v>10825</v>
      </c>
      <c r="C261" s="327" t="str">
        <f>IF(Home!$Q$9=2,Text!A261,Text!B261)</f>
        <v>The total number of Initial Child Protection Conferences held in the year that led to the decision to place a child on the Child Protection Register under the category of:</v>
      </c>
      <c r="G261" s="346"/>
    </row>
    <row r="262" spans="1:7" ht="20.399999999999999" x14ac:dyDescent="0.25">
      <c r="A262" s="327" t="s">
        <v>5790</v>
      </c>
      <c r="B262" s="495" t="s">
        <v>5789</v>
      </c>
      <c r="C262" s="327" t="str">
        <f>IF(Home!$Q$9=2,Text!A262,Text!B262)</f>
        <v>The number of statutory visits to children looked after during the year that were:</v>
      </c>
      <c r="G262" s="347"/>
    </row>
    <row r="263" spans="1:7" ht="20.399999999999999" x14ac:dyDescent="0.25">
      <c r="A263" s="327" t="s">
        <v>888</v>
      </c>
      <c r="B263" s="495" t="s">
        <v>932</v>
      </c>
      <c r="C263" s="327" t="str">
        <f>IF(Home!$Q$9=2,Text!A263,Text!B263)</f>
        <v>The total number of initial Pathway Plans due during the year that were completed within timescales</v>
      </c>
      <c r="G263" s="337"/>
    </row>
    <row r="264" spans="1:7" ht="20.399999999999999" x14ac:dyDescent="0.25">
      <c r="A264" s="327" t="s">
        <v>889</v>
      </c>
      <c r="B264" s="495" t="s">
        <v>933</v>
      </c>
      <c r="C264" s="327" t="str">
        <f>IF(Home!$Q$9=2,Text!A264,Text!B264)</f>
        <v>The total number “Active Offers” of advocacy for children during the year where an Independent</v>
      </c>
    </row>
    <row r="265" spans="1:7" ht="30.6" x14ac:dyDescent="0.25">
      <c r="A265" s="327" t="s">
        <v>890</v>
      </c>
      <c r="B265" s="495" t="s">
        <v>930</v>
      </c>
      <c r="C265" s="327" t="str">
        <f>IF(Home!$Q$9=2,Text!A265,Text!B265)</f>
        <v>The total number “Active Offers” of advocacy for children during the year where an Independent Professional Advocate was provided</v>
      </c>
    </row>
    <row r="266" spans="1:7" ht="409.6" x14ac:dyDescent="0.25">
      <c r="A266" s="327" t="s">
        <v>891</v>
      </c>
      <c r="B266" s="495" t="s">
        <v>936</v>
      </c>
      <c r="C266" s="327" t="str">
        <f>IF(Home!$Q$9=2,Text!A266,Text!B266)</f>
        <v>The number of support plans for adult carers due to be reviewed during the year that were completed within statutory timescales</v>
      </c>
    </row>
    <row r="267" spans="1:7" ht="21" x14ac:dyDescent="0.25">
      <c r="A267" s="327" t="s">
        <v>892</v>
      </c>
      <c r="B267" s="502" t="s">
        <v>935</v>
      </c>
      <c r="C267" s="327" t="str">
        <f>IF(Home!$Q$9=2,Text!A267,Text!B267)</f>
        <v>CA/013: The number of contacts received for young carers by statutory children’s services during the year received from</v>
      </c>
      <c r="E267" s="345"/>
    </row>
    <row r="268" spans="1:7" ht="21" x14ac:dyDescent="0.25">
      <c r="A268" s="327" t="s">
        <v>893</v>
      </c>
      <c r="B268" s="503" t="s">
        <v>934</v>
      </c>
      <c r="C268" s="327" t="str">
        <f>IF(Home!$Q$9=2,Text!A268,Text!B268)</f>
        <v>CA/015: The number of carers assessments completed for children during the year where:</v>
      </c>
      <c r="E268" s="345"/>
      <c r="G268" s="345"/>
    </row>
    <row r="269" spans="1:7" ht="30.6" x14ac:dyDescent="0.25">
      <c r="A269" s="328" t="s">
        <v>5714</v>
      </c>
      <c r="B269" s="501" t="s">
        <v>10778</v>
      </c>
      <c r="C269" s="327" t="str">
        <f>IF(Home!$Q$9=2,Text!A269,Text!B269)</f>
        <v>The number of contacts for children received by statutory social services during the year where advice or assistance was provided</v>
      </c>
      <c r="E269" s="345"/>
    </row>
    <row r="270" spans="1:7" ht="21" x14ac:dyDescent="0.25">
      <c r="A270" s="327" t="s">
        <v>873</v>
      </c>
      <c r="B270" s="495" t="s">
        <v>918</v>
      </c>
      <c r="C270" s="327" t="str">
        <f>IF(Home!$Q$9=2,Text!A270,Text!B270)</f>
        <v>The number of assessments for children completed (CH/006) during the year where:</v>
      </c>
      <c r="E270" s="345"/>
      <c r="G270" s="338"/>
    </row>
    <row r="271" spans="1:7" ht="21" x14ac:dyDescent="0.25">
      <c r="A271" s="327" t="s">
        <v>880</v>
      </c>
      <c r="B271" s="495" t="s">
        <v>939</v>
      </c>
      <c r="C271" s="327" t="str">
        <f>IF(Home!$Q$9=2,Text!A271,Text!B271)</f>
        <v>The total number of assessments completed during the year where:</v>
      </c>
      <c r="E271" s="345"/>
      <c r="G271" s="337"/>
    </row>
    <row r="272" spans="1:7" ht="30.6" x14ac:dyDescent="0.25">
      <c r="A272" s="327" t="s">
        <v>10841</v>
      </c>
      <c r="B272" s="495" t="s">
        <v>5766</v>
      </c>
      <c r="C272" s="327" t="str">
        <f>IF(Home!$Q$9=2,Text!A272,Text!B272)</f>
        <v xml:space="preserve"> The number of reviews of care and support plans and provisions of financial support that were due during the collection year that were:</v>
      </c>
      <c r="E272" s="345"/>
      <c r="G272" s="338"/>
    </row>
    <row r="273" spans="1:7" ht="21" x14ac:dyDescent="0.25">
      <c r="A273" s="327" t="s">
        <v>884</v>
      </c>
      <c r="B273" s="495" t="s">
        <v>941</v>
      </c>
      <c r="C273" s="327" t="str">
        <f>IF(Home!$Q$9=2,Text!A273,Text!B273)</f>
        <v>The number of Initial Strategy Meetings for children concluded during the collection year</v>
      </c>
      <c r="E273" s="345"/>
      <c r="G273" s="337"/>
    </row>
    <row r="274" spans="1:7" ht="21" x14ac:dyDescent="0.25">
      <c r="A274" s="327" t="s">
        <v>885</v>
      </c>
      <c r="B274" s="495" t="s">
        <v>942</v>
      </c>
      <c r="C274" s="327" t="str">
        <f>IF(Home!$Q$9=2,Text!A274,Text!B274)</f>
        <v>The number of Strategy Meetings held during the year that progressed to Section 47 enquiries</v>
      </c>
      <c r="E274" s="345"/>
      <c r="G274" s="346"/>
    </row>
    <row r="275" spans="1:7" ht="30.6" x14ac:dyDescent="0.25">
      <c r="A275" s="348" t="s">
        <v>953</v>
      </c>
      <c r="B275" s="504" t="s">
        <v>954</v>
      </c>
      <c r="C275" s="327" t="str">
        <f>IF(Home!$Q$9=2,Text!A275,Text!B275)</f>
        <v>The total number of Section 47 enquiries completed during the year that progressed to Initial Child Protection Conference</v>
      </c>
      <c r="E275" s="345"/>
      <c r="G275" s="347"/>
    </row>
    <row r="276" spans="1:7" ht="30.6" x14ac:dyDescent="0.25">
      <c r="A276" s="327" t="s">
        <v>10813</v>
      </c>
      <c r="B276" s="495" t="s">
        <v>10814</v>
      </c>
      <c r="C276" s="327" t="str">
        <f>IF(Home!$Q$9=2,Text!A276,Text!B276)</f>
        <v>The total number of “Active Offers” of advocacy for children, aged five and over at the start of the collection year, during the year</v>
      </c>
      <c r="E276" s="345"/>
      <c r="G276" s="337"/>
    </row>
    <row r="277" spans="1:7" ht="30.6" x14ac:dyDescent="0.25">
      <c r="A277" s="327" t="s">
        <v>890</v>
      </c>
      <c r="B277" s="495" t="s">
        <v>959</v>
      </c>
      <c r="C277" s="327" t="str">
        <f>IF(Home!$Q$9=2,Text!A277,Text!B277)</f>
        <v>The total number “Active Offers” of advocacy for children during the year where an Independent Professional Advocate was provided</v>
      </c>
      <c r="G277" s="339"/>
    </row>
    <row r="278" spans="1:7" ht="30.6" x14ac:dyDescent="0.25">
      <c r="A278" s="327" t="s">
        <v>960</v>
      </c>
      <c r="B278" s="495" t="s">
        <v>961</v>
      </c>
      <c r="C278" s="327" t="str">
        <f>IF(Home!$Q$9=2,Text!A278,Text!B278)</f>
        <v>The number of support plans for young carers due to be reviewed during the year that were completed within statutory timescales</v>
      </c>
    </row>
    <row r="279" spans="1:7" ht="20.399999999999999" x14ac:dyDescent="0.25">
      <c r="A279" s="458" t="s">
        <v>10817</v>
      </c>
      <c r="B279" s="495" t="s">
        <v>10818</v>
      </c>
      <c r="C279" s="330" t="str">
        <f>IF(Home!$Q$9=2,Text!A279,Text!B279)</f>
        <v>The number of carers assessments completed for children during the year where:</v>
      </c>
    </row>
    <row r="280" spans="1:7" ht="20.399999999999999" x14ac:dyDescent="0.25">
      <c r="A280" s="459" t="s">
        <v>10835</v>
      </c>
      <c r="B280" s="505" t="s">
        <v>10836</v>
      </c>
      <c r="C280" s="330" t="str">
        <f>IF(Home!$Q$9=2,Text!A280,Text!B280)</f>
        <v>Children: Social Services Performance and Improvement Framework, 2023-24</v>
      </c>
    </row>
    <row r="281" spans="1:7" ht="71.400000000000006" x14ac:dyDescent="0.25">
      <c r="A281" s="327" t="s">
        <v>962</v>
      </c>
      <c r="B281" s="495" t="s">
        <v>10830</v>
      </c>
      <c r="C281" s="327" t="str">
        <f>IF(Home!$Q$9=2,Text!A281,Text!B281)</f>
        <v>*Where there are concerns that an unborn child may be at future risk of significant harm, local authority children’s social services may decide to convene a child protection conference prior to the child’s birth. If more than one pre-birth child protection conference is convened for the same child, only one should be counted.</v>
      </c>
    </row>
    <row r="282" spans="1:7" x14ac:dyDescent="0.25">
      <c r="A282" s="330" t="s">
        <v>5750</v>
      </c>
      <c r="B282" s="495" t="s">
        <v>5750</v>
      </c>
      <c r="C282" s="327" t="str">
        <f>IF(Home!$Q$9=2,Text!A282,Text!B282)</f>
        <v>2022-23</v>
      </c>
    </row>
    <row r="283" spans="1:7" x14ac:dyDescent="0.25">
      <c r="A283" s="330" t="s">
        <v>10834</v>
      </c>
      <c r="B283" s="495" t="s">
        <v>10834</v>
      </c>
      <c r="C283" s="327" t="str">
        <f>IF(Home!$Q$9=2,Text!A283,Text!B283)</f>
        <v>2023-24</v>
      </c>
    </row>
    <row r="284" spans="1:7" x14ac:dyDescent="0.2">
      <c r="A284" s="327" t="s">
        <v>115</v>
      </c>
      <c r="B284" s="241" t="s">
        <v>434</v>
      </c>
      <c r="C284" s="327" t="str">
        <f>IF(Home!$Q$9=2,Text!A284,Text!B284)</f>
        <v>V1</v>
      </c>
    </row>
    <row r="285" spans="1:7" x14ac:dyDescent="0.2">
      <c r="A285" s="327" t="s">
        <v>5693</v>
      </c>
      <c r="B285" s="241" t="s">
        <v>5698</v>
      </c>
      <c r="C285" s="327" t="str">
        <f>IF(Home!$Q$9=2,Text!A285,Text!B285)</f>
        <v>V2</v>
      </c>
    </row>
    <row r="286" spans="1:7" x14ac:dyDescent="0.2">
      <c r="A286" s="90" t="s">
        <v>28</v>
      </c>
      <c r="B286" s="506" t="s">
        <v>435</v>
      </c>
      <c r="C286" s="327" t="str">
        <f>IF(Home!$Q$9=2,Text!A286,Text!B286)</f>
        <v>V1 Comment</v>
      </c>
    </row>
    <row r="287" spans="1:7" x14ac:dyDescent="0.2">
      <c r="A287" s="90" t="s">
        <v>5694</v>
      </c>
      <c r="B287" s="506" t="s">
        <v>5695</v>
      </c>
      <c r="C287" s="327" t="str">
        <f>IF(Home!$Q$9=2,Text!A287,Text!B287)</f>
        <v>V2/V3 Comment</v>
      </c>
    </row>
    <row r="288" spans="1:7" x14ac:dyDescent="0.2">
      <c r="A288" s="90" t="s">
        <v>144</v>
      </c>
      <c r="B288" s="506" t="s">
        <v>10</v>
      </c>
      <c r="C288" s="327" t="str">
        <f>IF(Home!$Q$9=2,Text!A288,Text!B288)</f>
        <v>Comment</v>
      </c>
    </row>
    <row r="289" spans="1:3" x14ac:dyDescent="0.2">
      <c r="A289" s="90" t="s">
        <v>5696</v>
      </c>
      <c r="B289" s="506" t="s">
        <v>5697</v>
      </c>
      <c r="C289" s="327" t="str">
        <f>IF(Home!$Q$9=2,Text!A289,Text!B289)</f>
        <v>V2 Comment</v>
      </c>
    </row>
    <row r="290" spans="1:3" ht="30.6" x14ac:dyDescent="0.25">
      <c r="A290" s="427" t="s">
        <v>10837</v>
      </c>
      <c r="B290" s="427" t="s">
        <v>10840</v>
      </c>
      <c r="C290" s="327" t="str">
        <f>IF(Home!$Q$9=2,Text!A290,Text!B290)</f>
        <v>V2: Please use the comments boxes to explain any increases or decreases above 20% when comparing 2023-24 data with 2022-23 data.</v>
      </c>
    </row>
    <row r="291" spans="1:3" ht="30.6" x14ac:dyDescent="0.25">
      <c r="A291" s="427" t="s">
        <v>10838</v>
      </c>
      <c r="B291" s="427" t="s">
        <v>10839</v>
      </c>
      <c r="C291" s="327" t="str">
        <f>IF(Home!$Q$9=2,Text!A291,Text!B291)</f>
        <v>V2: Please use the comments boxes to explain any increases or decreases above 20%, or a difference of 30 between data items, when comparing 2023-24 data with 2022-23 data.</v>
      </c>
    </row>
    <row r="292" spans="1:3" x14ac:dyDescent="0.25">
      <c r="A292" s="327" t="s">
        <v>5699</v>
      </c>
      <c r="B292" s="495" t="s">
        <v>840</v>
      </c>
      <c r="C292" s="327" t="str">
        <f>IF(Home!$Q$9=2,Text!A292,Text!B292)</f>
        <v>Total Age</v>
      </c>
    </row>
    <row r="293" spans="1:3" ht="81.599999999999994" x14ac:dyDescent="0.25">
      <c r="A293" s="327" t="s">
        <v>5700</v>
      </c>
      <c r="B293" s="495" t="s">
        <v>10833</v>
      </c>
      <c r="C293" s="327" t="str">
        <f>IF(Home!$Q$9=2,Text!A293,Text!B293)</f>
        <v xml:space="preserve">Number of pre-birth child protection conferences convened during the year - Where there are concerns that an unborn child may be at future risk of significant harm, local authority children’s social services may decide to convene a child protection conference prior to the child’s birth.
If more than one pre-birth child protection conference is convened for the same child, only one should be counted.
</v>
      </c>
    </row>
    <row r="294" spans="1:3" ht="20.399999999999999" x14ac:dyDescent="0.25">
      <c r="A294" s="327" t="s">
        <v>5744</v>
      </c>
      <c r="B294" s="495" t="s">
        <v>10803</v>
      </c>
      <c r="C294" s="327" t="str">
        <f>IF(Home!$Q$9=2,Text!A294,Text!B294)</f>
        <v>The number of children with a care and support plan at 31March and also a support plan as a carer</v>
      </c>
    </row>
    <row r="295" spans="1:3" ht="20.399999999999999" x14ac:dyDescent="0.25">
      <c r="A295" s="327" t="s">
        <v>10820</v>
      </c>
      <c r="B295" s="495" t="s">
        <v>5746</v>
      </c>
      <c r="C295" s="327" t="str">
        <f>IF(Home!$Q$9=2,Text!A295,Text!B295)</f>
        <v>The number of young carers with a carer’s support plan on 31 March</v>
      </c>
    </row>
    <row r="296" spans="1:3" ht="40.799999999999997" x14ac:dyDescent="0.25">
      <c r="A296" s="327" t="s">
        <v>10821</v>
      </c>
      <c r="B296" s="495" t="s">
        <v>5745</v>
      </c>
      <c r="C296" s="327" t="str">
        <f>IF(Home!$Q$9=2,Text!A296,Text!B296)</f>
        <v>The number of young carers with a carer’s support plan on 31 March and also a care and support plan, where the young person has both responsibilities as a carer and their own care and support needs</v>
      </c>
    </row>
    <row r="297" spans="1:3" ht="20.399999999999999" x14ac:dyDescent="0.25">
      <c r="A297" s="327" t="s">
        <v>10497</v>
      </c>
      <c r="B297" s="495" t="s">
        <v>10780</v>
      </c>
      <c r="C297" s="327" t="str">
        <f>IF(Home!$Q$9=2,Text!A297,Text!B297)</f>
        <v>The total number of children on the Child Protection Register on 31 March</v>
      </c>
    </row>
    <row r="298" spans="1:3" ht="20.399999999999999" x14ac:dyDescent="0.25">
      <c r="A298" s="327" t="s">
        <v>10486</v>
      </c>
      <c r="B298" s="495" t="s">
        <v>10781</v>
      </c>
      <c r="C298" s="327" t="str">
        <f>IF(Home!$Q$9=2,Text!A298,Text!B298)</f>
        <v>The total number of children on the Child Protection Register during the collection year</v>
      </c>
    </row>
    <row r="299" spans="1:3" ht="30.6" x14ac:dyDescent="0.25">
      <c r="A299" s="327" t="s">
        <v>10851</v>
      </c>
      <c r="B299" s="495" t="s">
        <v>10883</v>
      </c>
      <c r="C299" s="327" t="str">
        <f>IF(Home!$Q$9=2,Text!A299,Text!B299)</f>
        <v>The total number of visits to children on the child protection register that were completed, regardless of if they were within statutory timescales</v>
      </c>
    </row>
    <row r="300" spans="1:3" ht="20.399999999999999" x14ac:dyDescent="0.25">
      <c r="A300" s="327" t="s">
        <v>10488</v>
      </c>
      <c r="B300" s="495" t="s">
        <v>10782</v>
      </c>
      <c r="C300" s="327" t="str">
        <f>IF(Home!$Q$9=2,Text!A300,Text!B300)</f>
        <v>The total number of visits to children on the child protection register that were completed within statutory timescales</v>
      </c>
    </row>
    <row r="301" spans="1:3" ht="30.6" x14ac:dyDescent="0.25">
      <c r="A301" s="327" t="s">
        <v>10489</v>
      </c>
      <c r="B301" s="495" t="s">
        <v>10783</v>
      </c>
      <c r="C301" s="327" t="str">
        <f>IF(Home!$Q$9=2,Text!A301,Text!B301)</f>
        <v>The number of new instances of children becoming looked after during the year where the initial episode in care lasted 10 working days or more</v>
      </c>
    </row>
    <row r="302" spans="1:3" ht="30.6" x14ac:dyDescent="0.25">
      <c r="A302" s="327" t="s">
        <v>10855</v>
      </c>
      <c r="B302" s="495" t="s">
        <v>10886</v>
      </c>
      <c r="C302" s="327" t="str">
        <f>IF(Home!$Q$9=2,Text!A302,Text!B302)</f>
        <v>The number of statutory visits to children looked after during the year that were completed, regardless of if they were within statutory timescales</v>
      </c>
    </row>
    <row r="303" spans="1:3" ht="20.399999999999999" x14ac:dyDescent="0.25">
      <c r="A303" s="327" t="s">
        <v>10491</v>
      </c>
      <c r="B303" s="495" t="s">
        <v>10784</v>
      </c>
      <c r="C303" s="327" t="str">
        <f>IF(Home!$Q$9=2,Text!A303,Text!B303)</f>
        <v>The number of statutory visits to children looked after during the year that were completed within statutory timescales</v>
      </c>
    </row>
    <row r="304" spans="1:3" ht="20.399999999999999" x14ac:dyDescent="0.25">
      <c r="A304" s="327" t="s">
        <v>10498</v>
      </c>
      <c r="B304" s="495" t="s">
        <v>10785</v>
      </c>
      <c r="C304" s="327" t="str">
        <f>IF(Home!$Q$9=2,Text!A304,Text!B304)</f>
        <v>The number of children with a care and support plan on 31 March</v>
      </c>
    </row>
    <row r="305" spans="1:3" ht="40.799999999999997" x14ac:dyDescent="0.25">
      <c r="A305" s="327" t="s">
        <v>10804</v>
      </c>
      <c r="B305" s="495" t="s">
        <v>10805</v>
      </c>
      <c r="C305" s="327" t="str">
        <f>IF(Home!$Q$9=2,Text!A305,Text!B305)</f>
        <v>The number of children with a care and support plan on 31 March and also a carer’s support plan, where the child has both their own care and support needs and responsibilities as a young carer</v>
      </c>
    </row>
    <row r="306" spans="1:3" ht="20.399999999999999" x14ac:dyDescent="0.25">
      <c r="A306" s="327" t="s">
        <v>10493</v>
      </c>
      <c r="B306" s="495" t="s">
        <v>10786</v>
      </c>
      <c r="C306" s="327" t="str">
        <f>IF(Home!$Q$9=2,Text!A306,Text!B306)</f>
        <v>The total number of visits to children on the child protection register that were due during the collection year</v>
      </c>
    </row>
    <row r="307" spans="1:3" ht="20.399999999999999" x14ac:dyDescent="0.25">
      <c r="A307" s="327" t="s">
        <v>10494</v>
      </c>
      <c r="B307" s="495" t="s">
        <v>10787</v>
      </c>
      <c r="C307" s="327" t="str">
        <f>IF(Home!$Q$9=2,Text!A307,Text!B307)</f>
        <v>*Record whether the assessment was undertaken using the language of choice regardless of what the language was</v>
      </c>
    </row>
    <row r="308" spans="1:3" ht="40.799999999999997" x14ac:dyDescent="0.25">
      <c r="A308" s="327" t="s">
        <v>10806</v>
      </c>
      <c r="B308" s="495" t="s">
        <v>10807</v>
      </c>
      <c r="C308" s="327" t="str">
        <f>IF(Home!$Q$9=2,Text!A308,Text!B308)</f>
        <v>CH015b: The number of children with a care and support plan on 31 March and also a carer’s support plan, where the child has both their own care and support needs and responsibilities as a young carer</v>
      </c>
    </row>
    <row r="309" spans="1:3" x14ac:dyDescent="0.25">
      <c r="A309" s="327" t="s">
        <v>10777</v>
      </c>
      <c r="B309" s="495" t="s">
        <v>10788</v>
      </c>
      <c r="C309" s="327" t="str">
        <f>IF(Home!$Q$9=2,Text!A309,Text!B309)</f>
        <v>CH/017a: Child protection reviews</v>
      </c>
    </row>
    <row r="310" spans="1:3" ht="20.399999999999999" x14ac:dyDescent="0.25">
      <c r="A310" s="327" t="s">
        <v>10789</v>
      </c>
      <c r="B310" s="495" t="s">
        <v>10790</v>
      </c>
      <c r="C310" s="327" t="str">
        <f>IF(Home!$Q$9=2,Text!A310,Text!B310)</f>
        <v>CH/017b: Looked after reviews (including pathway plan reviews and pre-adoption reviews)</v>
      </c>
    </row>
    <row r="311" spans="1:3" ht="20.399999999999999" x14ac:dyDescent="0.25">
      <c r="A311" s="327" t="s">
        <v>10791</v>
      </c>
      <c r="B311" s="495" t="s">
        <v>10792</v>
      </c>
      <c r="C311" s="327" t="str">
        <f>IF(Home!$Q$9=2,Text!A311,Text!B311)</f>
        <v>CH/017c: Reviews of children in need of care and support (including children supported by a direct payment)</v>
      </c>
    </row>
    <row r="312" spans="1:3" ht="20.399999999999999" x14ac:dyDescent="0.25">
      <c r="A312" s="327" t="s">
        <v>10793</v>
      </c>
      <c r="B312" s="495" t="s">
        <v>10794</v>
      </c>
      <c r="C312" s="327" t="str">
        <f>IF(Home!$Q$9=2,Text!A312,Text!B312)</f>
        <v xml:space="preserve">CH/017d: Reviews of support or financial support for children with Special Guardianship Orders </v>
      </c>
    </row>
    <row r="313" spans="1:3" ht="20.399999999999999" x14ac:dyDescent="0.25">
      <c r="A313" s="327" t="s">
        <v>10795</v>
      </c>
      <c r="B313" s="495" t="s">
        <v>10796</v>
      </c>
      <c r="C313" s="327" t="str">
        <f>IF(Home!$Q$9=2,Text!A313,Text!B313)</f>
        <v>CH017e: Reviews of financial support for children with Special Guardianship Orders</v>
      </c>
    </row>
    <row r="314" spans="1:3" ht="20.399999999999999" x14ac:dyDescent="0.25">
      <c r="A314" s="327" t="s">
        <v>10776</v>
      </c>
      <c r="B314" s="495" t="s">
        <v>10797</v>
      </c>
      <c r="C314" s="327" t="str">
        <f>IF(Home!$Q$9=2,Text!A314,Text!B314)</f>
        <v>CH018e: Reviews of financial support for children with Special Guardianship Orders</v>
      </c>
    </row>
    <row r="315" spans="1:3" ht="20.399999999999999" x14ac:dyDescent="0.25">
      <c r="A315" s="327" t="s">
        <v>10798</v>
      </c>
      <c r="B315" s="495" t="s">
        <v>10799</v>
      </c>
      <c r="C315" s="327" t="str">
        <f>IF(Home!$Q$9=2,Text!A315,Text!B315)</f>
        <v>CH/019e: Reviews of financial support for children with Special Guardianship Orders</v>
      </c>
    </row>
    <row r="316" spans="1:3" ht="20.399999999999999" x14ac:dyDescent="0.25">
      <c r="A316" s="327" t="s">
        <v>10771</v>
      </c>
      <c r="B316" s="495" t="s">
        <v>10800</v>
      </c>
      <c r="C316" s="327" t="str">
        <f>IF(Home!$Q$9=2,Text!A316,Text!B316)</f>
        <v>CH030a: The total number of visits to children on the child protection register that were completed</v>
      </c>
    </row>
    <row r="317" spans="1:3" ht="20.399999999999999" x14ac:dyDescent="0.25">
      <c r="A317" s="327" t="s">
        <v>10773</v>
      </c>
      <c r="B317" s="495" t="s">
        <v>10801</v>
      </c>
      <c r="C317" s="327" t="str">
        <f>IF(Home!$Q$9=2,Text!A317,Text!B317)</f>
        <v>CH/042a: The number of statutory visits to children looked after during the year that were completed</v>
      </c>
    </row>
    <row r="318" spans="1:3" ht="30.6" x14ac:dyDescent="0.25">
      <c r="A318" s="327" t="s">
        <v>10774</v>
      </c>
      <c r="B318" s="495" t="s">
        <v>10802</v>
      </c>
      <c r="C318" s="327" t="str">
        <f>IF(Home!$Q$9=2,Text!A318,Text!B318)</f>
        <v>CA/020: The number of reviews of support plans for young carers that were due during the year and were completed</v>
      </c>
    </row>
    <row r="319" spans="1:3" ht="20.399999999999999" x14ac:dyDescent="0.25">
      <c r="A319" s="327" t="s">
        <v>10875</v>
      </c>
      <c r="B319" s="495" t="s">
        <v>10878</v>
      </c>
      <c r="C319" s="327" t="str">
        <f>IF(Home!$Q$9=2,Text!A319,Text!B319)</f>
        <v xml:space="preserve">The number of children who were added to the child protection register during the collection year: </v>
      </c>
    </row>
    <row r="320" spans="1:3" x14ac:dyDescent="0.25">
      <c r="A320" s="327" t="s">
        <v>10876</v>
      </c>
      <c r="B320" s="495" t="s">
        <v>10879</v>
      </c>
      <c r="C320" s="327" t="str">
        <f>IF(Home!$Q$9=2,Text!A320,Text!B320)</f>
        <v xml:space="preserve">All children </v>
      </c>
    </row>
    <row r="321" spans="1:8" ht="20.399999999999999" x14ac:dyDescent="0.25">
      <c r="A321" s="327" t="s">
        <v>10877</v>
      </c>
      <c r="B321" s="495" t="s">
        <v>10880</v>
      </c>
      <c r="C321" s="327" t="str">
        <f>IF(Home!$Q$9=2,Text!A321,Text!B321)</f>
        <v>Children previously registered under any category, at any time during the previous 12 months</v>
      </c>
    </row>
    <row r="322" spans="1:8" ht="15" customHeight="1" x14ac:dyDescent="0.25">
      <c r="A322" s="327" t="s">
        <v>10892</v>
      </c>
      <c r="B322" s="495" t="s">
        <v>10893</v>
      </c>
      <c r="C322" s="327" t="str">
        <f>IF(Home!$Q$9=2,Text!A322,Text!B322)</f>
        <v>CA/016: The number of carer's needs assessments for young carers completed (CA/014) during the year where:</v>
      </c>
      <c r="D322" s="327"/>
      <c r="E322" s="327"/>
      <c r="F322" s="327"/>
      <c r="G322" s="327"/>
      <c r="H322" s="327"/>
    </row>
  </sheetData>
  <sheetProtection algorithmName="SHA-512" hashValue="wUDyS2xbyT26IlOfv777aswSc/XUiV1qn+APYk1YzwBk8HAgOQaL3FglHXPafILc1MYOxZUKDqWqTZJpNtknKg==" saltValue="n/oNe1qgUfUzO7WQGc1+vg==" spinCount="100000" sheet="1" objects="1" scenarios="1"/>
  <autoFilter ref="A37:H318" xr:uid="{00000000-0001-0000-1300-000000000000}">
    <filterColumn colId="1">
      <filters blank="1"/>
    </filterColumn>
  </autoFilter>
  <mergeCells count="7">
    <mergeCell ref="H244:H245"/>
    <mergeCell ref="H246:H247"/>
    <mergeCell ref="H248:H249"/>
    <mergeCell ref="A1:C1"/>
    <mergeCell ref="A18:C18"/>
    <mergeCell ref="A36:C36"/>
    <mergeCell ref="H242:H243"/>
  </mergeCells>
  <phoneticPr fontId="9" type="noConversion"/>
  <pageMargins left="0.75" right="0.75" top="1" bottom="1" header="0.5" footer="0.5"/>
  <pageSetup paperSize="9"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1">
    <tabColor rgb="FFFF99CC"/>
  </sheetPr>
  <dimension ref="A1:AI65534"/>
  <sheetViews>
    <sheetView showRowColHeaders="0" workbookViewId="0">
      <selection activeCell="R21" sqref="R21"/>
    </sheetView>
  </sheetViews>
  <sheetFormatPr defaultColWidth="12.109375" defaultRowHeight="13.2" x14ac:dyDescent="0.25"/>
  <cols>
    <col min="1" max="20" width="12.109375" style="76" customWidth="1"/>
    <col min="21" max="21" width="12.109375" style="75" customWidth="1"/>
    <col min="22" max="16384" width="12.109375" style="76"/>
  </cols>
  <sheetData>
    <row r="1" spans="1:35" x14ac:dyDescent="0.25">
      <c r="A1" s="245" t="s">
        <v>490</v>
      </c>
      <c r="B1" s="245"/>
      <c r="C1" s="245"/>
      <c r="D1" s="245"/>
      <c r="E1" s="245"/>
      <c r="F1" s="245"/>
      <c r="G1" s="245"/>
      <c r="H1" s="245"/>
      <c r="I1" s="245"/>
      <c r="J1" s="245"/>
      <c r="K1" s="245"/>
      <c r="L1" s="245"/>
      <c r="M1" s="245"/>
      <c r="N1" s="245"/>
      <c r="O1" s="245"/>
      <c r="P1" s="78"/>
      <c r="Q1" s="78"/>
      <c r="S1" s="78"/>
      <c r="T1" s="78"/>
      <c r="U1" s="76"/>
      <c r="V1" s="78"/>
      <c r="W1" s="78"/>
      <c r="AE1" s="245" t="s">
        <v>491</v>
      </c>
    </row>
    <row r="2" spans="1:35" x14ac:dyDescent="0.25">
      <c r="A2" s="78"/>
      <c r="B2" s="78"/>
      <c r="C2" s="78"/>
      <c r="D2" s="78"/>
      <c r="E2" s="78"/>
      <c r="P2" s="78"/>
      <c r="Q2" s="78"/>
      <c r="S2" s="78"/>
      <c r="T2" s="78"/>
      <c r="U2" s="76"/>
      <c r="V2" s="78"/>
      <c r="W2" s="78"/>
    </row>
    <row r="3" spans="1:35" s="249" customFormat="1" x14ac:dyDescent="0.25">
      <c r="A3" s="251" t="s">
        <v>499</v>
      </c>
      <c r="C3" s="250"/>
      <c r="D3" s="251" t="s">
        <v>500</v>
      </c>
      <c r="E3" s="250"/>
      <c r="G3" s="251" t="s">
        <v>914</v>
      </c>
      <c r="H3" s="250"/>
      <c r="J3" s="251" t="s">
        <v>492</v>
      </c>
      <c r="M3" s="251" t="s">
        <v>915</v>
      </c>
      <c r="P3" s="251" t="s">
        <v>493</v>
      </c>
      <c r="Q3" s="250"/>
      <c r="S3" s="251" t="s">
        <v>494</v>
      </c>
      <c r="T3" s="250"/>
      <c r="V3" s="251" t="s">
        <v>495</v>
      </c>
      <c r="W3" s="250"/>
      <c r="Y3" s="251" t="s">
        <v>496</v>
      </c>
      <c r="AB3" s="251" t="s">
        <v>804</v>
      </c>
      <c r="AC3" s="251"/>
      <c r="AD3" s="251"/>
      <c r="AE3" s="251" t="s">
        <v>385</v>
      </c>
      <c r="AF3" s="251"/>
      <c r="AH3" s="317" t="s">
        <v>386</v>
      </c>
    </row>
    <row r="4" spans="1:35" s="198" customFormat="1" ht="28.8" x14ac:dyDescent="0.3">
      <c r="A4" s="269" t="s">
        <v>27</v>
      </c>
      <c r="B4" s="253" t="s">
        <v>34</v>
      </c>
      <c r="D4" s="252" t="s">
        <v>27</v>
      </c>
      <c r="E4" s="253" t="s">
        <v>34</v>
      </c>
      <c r="G4" s="252" t="s">
        <v>27</v>
      </c>
      <c r="H4" s="253" t="s">
        <v>34</v>
      </c>
      <c r="J4" s="252" t="s">
        <v>497</v>
      </c>
      <c r="K4" s="254" t="s">
        <v>498</v>
      </c>
      <c r="M4" s="252" t="s">
        <v>497</v>
      </c>
      <c r="N4" s="254" t="s">
        <v>498</v>
      </c>
      <c r="P4" s="252" t="s">
        <v>497</v>
      </c>
      <c r="Q4" s="254" t="s">
        <v>498</v>
      </c>
      <c r="R4" s="242"/>
      <c r="S4" s="252" t="s">
        <v>497</v>
      </c>
      <c r="T4" s="254" t="s">
        <v>498</v>
      </c>
      <c r="U4" s="242"/>
      <c r="V4" s="252" t="s">
        <v>497</v>
      </c>
      <c r="W4" s="254" t="s">
        <v>498</v>
      </c>
      <c r="Y4" s="276" t="s">
        <v>497</v>
      </c>
      <c r="Z4" s="277" t="s">
        <v>498</v>
      </c>
      <c r="AB4" s="252" t="s">
        <v>497</v>
      </c>
      <c r="AC4" s="254" t="s">
        <v>498</v>
      </c>
      <c r="AE4" s="252" t="s">
        <v>497</v>
      </c>
      <c r="AF4" s="254" t="s">
        <v>498</v>
      </c>
      <c r="AH4" s="252" t="s">
        <v>497</v>
      </c>
      <c r="AI4" s="254" t="s">
        <v>498</v>
      </c>
    </row>
    <row r="5" spans="1:35" ht="14.4" x14ac:dyDescent="0.3">
      <c r="A5" s="270">
        <v>512</v>
      </c>
      <c r="B5" s="281" t="s">
        <v>865</v>
      </c>
      <c r="C5" s="77"/>
      <c r="D5" s="79">
        <v>512</v>
      </c>
      <c r="E5" s="281" t="s">
        <v>865</v>
      </c>
      <c r="G5" s="79">
        <v>512</v>
      </c>
      <c r="H5" s="281" t="s">
        <v>865</v>
      </c>
      <c r="J5" s="272">
        <v>512</v>
      </c>
      <c r="K5" s="281" t="s">
        <v>865</v>
      </c>
      <c r="M5" s="272">
        <v>512</v>
      </c>
      <c r="N5" s="281" t="s">
        <v>865</v>
      </c>
      <c r="P5" s="272">
        <v>512</v>
      </c>
      <c r="Q5" s="281" t="s">
        <v>865</v>
      </c>
      <c r="R5" s="168"/>
      <c r="S5" s="272">
        <v>512</v>
      </c>
      <c r="T5" s="281" t="s">
        <v>865</v>
      </c>
      <c r="U5" s="168"/>
      <c r="V5" s="272">
        <v>512</v>
      </c>
      <c r="W5" s="281" t="s">
        <v>865</v>
      </c>
      <c r="Y5" s="278">
        <v>512</v>
      </c>
      <c r="Z5" s="281" t="s">
        <v>865</v>
      </c>
      <c r="AB5" s="79">
        <v>512</v>
      </c>
      <c r="AC5" s="281" t="s">
        <v>865</v>
      </c>
      <c r="AE5" s="79">
        <v>512</v>
      </c>
      <c r="AF5" s="281" t="s">
        <v>865</v>
      </c>
      <c r="AH5" s="79">
        <v>512</v>
      </c>
      <c r="AI5" s="281" t="s">
        <v>865</v>
      </c>
    </row>
    <row r="6" spans="1:35" ht="14.4" x14ac:dyDescent="0.3">
      <c r="A6" s="270">
        <v>514</v>
      </c>
      <c r="B6" s="281" t="s">
        <v>865</v>
      </c>
      <c r="C6" s="78"/>
      <c r="D6" s="79">
        <v>514</v>
      </c>
      <c r="E6" s="281" t="s">
        <v>865</v>
      </c>
      <c r="G6" s="79">
        <v>514</v>
      </c>
      <c r="H6" s="281" t="s">
        <v>865</v>
      </c>
      <c r="J6" s="273">
        <v>514</v>
      </c>
      <c r="K6" s="281" t="s">
        <v>865</v>
      </c>
      <c r="M6" s="273">
        <v>514</v>
      </c>
      <c r="N6" s="281" t="s">
        <v>865</v>
      </c>
      <c r="P6" s="273">
        <v>514</v>
      </c>
      <c r="Q6" s="281" t="s">
        <v>865</v>
      </c>
      <c r="R6" s="168"/>
      <c r="S6" s="273">
        <v>514</v>
      </c>
      <c r="T6" s="281" t="s">
        <v>865</v>
      </c>
      <c r="U6" s="168"/>
      <c r="V6" s="273">
        <v>514</v>
      </c>
      <c r="W6" s="281" t="s">
        <v>865</v>
      </c>
      <c r="Y6" s="278">
        <v>514</v>
      </c>
      <c r="Z6" s="281" t="s">
        <v>865</v>
      </c>
      <c r="AB6" s="79">
        <v>514</v>
      </c>
      <c r="AC6" s="281" t="s">
        <v>865</v>
      </c>
      <c r="AE6" s="79">
        <v>514</v>
      </c>
      <c r="AF6" s="281" t="s">
        <v>865</v>
      </c>
      <c r="AH6" s="79">
        <v>514</v>
      </c>
      <c r="AI6" s="281" t="s">
        <v>865</v>
      </c>
    </row>
    <row r="7" spans="1:35" ht="14.4" x14ac:dyDescent="0.3">
      <c r="A7" s="270">
        <v>516</v>
      </c>
      <c r="B7" s="281" t="s">
        <v>865</v>
      </c>
      <c r="C7" s="78"/>
      <c r="D7" s="79">
        <v>516</v>
      </c>
      <c r="E7" s="281" t="s">
        <v>865</v>
      </c>
      <c r="G7" s="79">
        <v>516</v>
      </c>
      <c r="H7" s="281" t="s">
        <v>865</v>
      </c>
      <c r="J7" s="273">
        <v>516</v>
      </c>
      <c r="K7" s="281" t="s">
        <v>865</v>
      </c>
      <c r="M7" s="273">
        <v>516</v>
      </c>
      <c r="N7" s="281" t="s">
        <v>865</v>
      </c>
      <c r="P7" s="273">
        <v>516</v>
      </c>
      <c r="Q7" s="281" t="s">
        <v>865</v>
      </c>
      <c r="R7" s="168"/>
      <c r="S7" s="273">
        <v>516</v>
      </c>
      <c r="T7" s="281" t="s">
        <v>865</v>
      </c>
      <c r="U7" s="168"/>
      <c r="V7" s="273">
        <v>516</v>
      </c>
      <c r="W7" s="281" t="s">
        <v>865</v>
      </c>
      <c r="Y7" s="278">
        <v>516</v>
      </c>
      <c r="Z7" s="281" t="s">
        <v>865</v>
      </c>
      <c r="AB7" s="79">
        <v>516</v>
      </c>
      <c r="AC7" s="281" t="s">
        <v>865</v>
      </c>
      <c r="AE7" s="79">
        <v>516</v>
      </c>
      <c r="AF7" s="281" t="s">
        <v>865</v>
      </c>
      <c r="AH7" s="79">
        <v>516</v>
      </c>
      <c r="AI7" s="281" t="s">
        <v>865</v>
      </c>
    </row>
    <row r="8" spans="1:35" ht="14.4" x14ac:dyDescent="0.3">
      <c r="A8" s="270">
        <v>518</v>
      </c>
      <c r="B8" s="281" t="s">
        <v>865</v>
      </c>
      <c r="C8" s="78"/>
      <c r="D8" s="79">
        <v>518</v>
      </c>
      <c r="E8" s="281" t="s">
        <v>865</v>
      </c>
      <c r="G8" s="79">
        <v>518</v>
      </c>
      <c r="H8" s="281" t="s">
        <v>865</v>
      </c>
      <c r="J8" s="273">
        <v>518</v>
      </c>
      <c r="K8" s="281" t="s">
        <v>865</v>
      </c>
      <c r="M8" s="273">
        <v>518</v>
      </c>
      <c r="N8" s="281" t="s">
        <v>865</v>
      </c>
      <c r="P8" s="273">
        <v>518</v>
      </c>
      <c r="Q8" s="281" t="s">
        <v>865</v>
      </c>
      <c r="R8" s="168"/>
      <c r="S8" s="273">
        <v>518</v>
      </c>
      <c r="T8" s="281" t="s">
        <v>865</v>
      </c>
      <c r="U8" s="168"/>
      <c r="V8" s="273">
        <v>518</v>
      </c>
      <c r="W8" s="281" t="s">
        <v>865</v>
      </c>
      <c r="Y8" s="278">
        <v>518</v>
      </c>
      <c r="Z8" s="281" t="s">
        <v>865</v>
      </c>
      <c r="AB8" s="79">
        <v>518</v>
      </c>
      <c r="AC8" s="281" t="s">
        <v>865</v>
      </c>
      <c r="AE8" s="79">
        <v>518</v>
      </c>
      <c r="AF8" s="281" t="s">
        <v>865</v>
      </c>
      <c r="AH8" s="79">
        <v>518</v>
      </c>
      <c r="AI8" s="281" t="s">
        <v>865</v>
      </c>
    </row>
    <row r="9" spans="1:35" ht="14.4" x14ac:dyDescent="0.3">
      <c r="A9" s="270">
        <v>520</v>
      </c>
      <c r="B9" s="281" t="s">
        <v>865</v>
      </c>
      <c r="C9" s="78"/>
      <c r="D9" s="79">
        <v>520</v>
      </c>
      <c r="E9" s="281" t="s">
        <v>865</v>
      </c>
      <c r="G9" s="79">
        <v>520</v>
      </c>
      <c r="H9" s="281" t="s">
        <v>865</v>
      </c>
      <c r="J9" s="273">
        <v>520</v>
      </c>
      <c r="K9" s="281" t="s">
        <v>865</v>
      </c>
      <c r="M9" s="273">
        <v>520</v>
      </c>
      <c r="N9" s="281" t="s">
        <v>865</v>
      </c>
      <c r="P9" s="273">
        <v>520</v>
      </c>
      <c r="Q9" s="281" t="s">
        <v>865</v>
      </c>
      <c r="R9" s="168"/>
      <c r="S9" s="273">
        <v>520</v>
      </c>
      <c r="T9" s="281" t="s">
        <v>865</v>
      </c>
      <c r="U9" s="168"/>
      <c r="V9" s="273">
        <v>520</v>
      </c>
      <c r="W9" s="281" t="s">
        <v>865</v>
      </c>
      <c r="Y9" s="278">
        <v>520</v>
      </c>
      <c r="Z9" s="281" t="s">
        <v>865</v>
      </c>
      <c r="AB9" s="79">
        <v>520</v>
      </c>
      <c r="AC9" s="281" t="s">
        <v>865</v>
      </c>
      <c r="AE9" s="79">
        <v>520</v>
      </c>
      <c r="AF9" s="281" t="s">
        <v>865</v>
      </c>
      <c r="AH9" s="79">
        <v>520</v>
      </c>
      <c r="AI9" s="281" t="s">
        <v>865</v>
      </c>
    </row>
    <row r="10" spans="1:35" ht="14.4" x14ac:dyDescent="0.3">
      <c r="A10" s="270">
        <v>522</v>
      </c>
      <c r="B10" s="281" t="s">
        <v>865</v>
      </c>
      <c r="C10" s="78"/>
      <c r="D10" s="79">
        <v>522</v>
      </c>
      <c r="E10" s="281" t="s">
        <v>865</v>
      </c>
      <c r="G10" s="79">
        <v>522</v>
      </c>
      <c r="H10" s="281" t="s">
        <v>865</v>
      </c>
      <c r="J10" s="273">
        <v>522</v>
      </c>
      <c r="K10" s="281" t="s">
        <v>865</v>
      </c>
      <c r="M10" s="273">
        <v>522</v>
      </c>
      <c r="N10" s="281" t="s">
        <v>865</v>
      </c>
      <c r="P10" s="273">
        <v>522</v>
      </c>
      <c r="Q10" s="281" t="s">
        <v>865</v>
      </c>
      <c r="R10" s="168"/>
      <c r="S10" s="273">
        <v>522</v>
      </c>
      <c r="T10" s="281" t="s">
        <v>865</v>
      </c>
      <c r="U10" s="168"/>
      <c r="V10" s="273">
        <v>522</v>
      </c>
      <c r="W10" s="281" t="s">
        <v>865</v>
      </c>
      <c r="Y10" s="278">
        <v>522</v>
      </c>
      <c r="Z10" s="281" t="s">
        <v>865</v>
      </c>
      <c r="AB10" s="79">
        <v>522</v>
      </c>
      <c r="AC10" s="281" t="s">
        <v>865</v>
      </c>
      <c r="AE10" s="79">
        <v>522</v>
      </c>
      <c r="AF10" s="281" t="s">
        <v>865</v>
      </c>
      <c r="AH10" s="79">
        <v>522</v>
      </c>
      <c r="AI10" s="281" t="s">
        <v>865</v>
      </c>
    </row>
    <row r="11" spans="1:35" ht="14.4" x14ac:dyDescent="0.3">
      <c r="A11" s="270">
        <v>524</v>
      </c>
      <c r="B11" s="281" t="s">
        <v>865</v>
      </c>
      <c r="C11" s="78"/>
      <c r="D11" s="79">
        <v>524</v>
      </c>
      <c r="E11" s="281" t="s">
        <v>865</v>
      </c>
      <c r="G11" s="79">
        <v>524</v>
      </c>
      <c r="H11" s="281" t="s">
        <v>865</v>
      </c>
      <c r="J11" s="273">
        <v>524</v>
      </c>
      <c r="K11" s="281" t="s">
        <v>865</v>
      </c>
      <c r="M11" s="273">
        <v>524</v>
      </c>
      <c r="N11" s="281" t="s">
        <v>865</v>
      </c>
      <c r="P11" s="273">
        <v>524</v>
      </c>
      <c r="Q11" s="281" t="s">
        <v>865</v>
      </c>
      <c r="R11" s="168"/>
      <c r="S11" s="273">
        <v>524</v>
      </c>
      <c r="T11" s="281" t="s">
        <v>865</v>
      </c>
      <c r="U11" s="168"/>
      <c r="V11" s="273">
        <v>524</v>
      </c>
      <c r="W11" s="281" t="s">
        <v>865</v>
      </c>
      <c r="Y11" s="278">
        <v>524</v>
      </c>
      <c r="Z11" s="281" t="s">
        <v>865</v>
      </c>
      <c r="AB11" s="79">
        <v>524</v>
      </c>
      <c r="AC11" s="281" t="s">
        <v>865</v>
      </c>
      <c r="AE11" s="79">
        <v>524</v>
      </c>
      <c r="AF11" s="281" t="s">
        <v>865</v>
      </c>
      <c r="AH11" s="79">
        <v>524</v>
      </c>
      <c r="AI11" s="281" t="s">
        <v>865</v>
      </c>
    </row>
    <row r="12" spans="1:35" ht="14.4" x14ac:dyDescent="0.3">
      <c r="A12" s="270">
        <v>526</v>
      </c>
      <c r="B12" s="281" t="s">
        <v>865</v>
      </c>
      <c r="C12" s="78"/>
      <c r="D12" s="79">
        <v>526</v>
      </c>
      <c r="E12" s="281" t="s">
        <v>865</v>
      </c>
      <c r="G12" s="79">
        <v>526</v>
      </c>
      <c r="H12" s="281" t="s">
        <v>865</v>
      </c>
      <c r="J12" s="273">
        <v>526</v>
      </c>
      <c r="K12" s="281" t="s">
        <v>865</v>
      </c>
      <c r="M12" s="273">
        <v>526</v>
      </c>
      <c r="N12" s="281" t="s">
        <v>865</v>
      </c>
      <c r="P12" s="273">
        <v>526</v>
      </c>
      <c r="Q12" s="281" t="s">
        <v>865</v>
      </c>
      <c r="R12" s="168"/>
      <c r="S12" s="273">
        <v>526</v>
      </c>
      <c r="T12" s="281" t="s">
        <v>865</v>
      </c>
      <c r="U12" s="168"/>
      <c r="V12" s="273">
        <v>526</v>
      </c>
      <c r="W12" s="281" t="s">
        <v>865</v>
      </c>
      <c r="Y12" s="278">
        <v>526</v>
      </c>
      <c r="Z12" s="281" t="s">
        <v>865</v>
      </c>
      <c r="AB12" s="79">
        <v>526</v>
      </c>
      <c r="AC12" s="281" t="s">
        <v>865</v>
      </c>
      <c r="AE12" s="280">
        <v>526</v>
      </c>
      <c r="AF12" s="281" t="s">
        <v>865</v>
      </c>
      <c r="AH12" s="280">
        <v>526</v>
      </c>
      <c r="AI12" s="281" t="s">
        <v>865</v>
      </c>
    </row>
    <row r="13" spans="1:35" ht="14.4" x14ac:dyDescent="0.3">
      <c r="A13" s="270">
        <v>528</v>
      </c>
      <c r="B13" s="281" t="s">
        <v>865</v>
      </c>
      <c r="C13" s="78"/>
      <c r="D13" s="79">
        <v>528</v>
      </c>
      <c r="E13" s="281" t="s">
        <v>865</v>
      </c>
      <c r="G13" s="79">
        <v>528</v>
      </c>
      <c r="H13" s="281" t="s">
        <v>865</v>
      </c>
      <c r="J13" s="273">
        <v>528</v>
      </c>
      <c r="K13" s="281" t="s">
        <v>865</v>
      </c>
      <c r="M13" s="273">
        <v>528</v>
      </c>
      <c r="N13" s="281" t="s">
        <v>865</v>
      </c>
      <c r="P13" s="273">
        <v>528</v>
      </c>
      <c r="Q13" s="281" t="s">
        <v>865</v>
      </c>
      <c r="R13" s="168"/>
      <c r="S13" s="273">
        <v>528</v>
      </c>
      <c r="T13" s="281" t="s">
        <v>865</v>
      </c>
      <c r="U13" s="168"/>
      <c r="V13" s="273">
        <v>528</v>
      </c>
      <c r="W13" s="281" t="s">
        <v>865</v>
      </c>
      <c r="Y13" s="278">
        <v>528</v>
      </c>
      <c r="Z13" s="281" t="s">
        <v>865</v>
      </c>
      <c r="AB13" s="79">
        <v>528</v>
      </c>
      <c r="AC13" s="281" t="s">
        <v>865</v>
      </c>
      <c r="AE13" s="79">
        <v>528</v>
      </c>
      <c r="AF13" s="281" t="s">
        <v>865</v>
      </c>
      <c r="AH13" s="79">
        <v>528</v>
      </c>
      <c r="AI13" s="281" t="s">
        <v>865</v>
      </c>
    </row>
    <row r="14" spans="1:35" ht="14.4" x14ac:dyDescent="0.3">
      <c r="A14" s="270">
        <v>530</v>
      </c>
      <c r="B14" s="281" t="s">
        <v>865</v>
      </c>
      <c r="C14" s="78"/>
      <c r="D14" s="79">
        <v>530</v>
      </c>
      <c r="E14" s="281" t="s">
        <v>865</v>
      </c>
      <c r="G14" s="79">
        <v>530</v>
      </c>
      <c r="H14" s="281" t="s">
        <v>865</v>
      </c>
      <c r="J14" s="273">
        <v>530</v>
      </c>
      <c r="K14" s="281" t="s">
        <v>865</v>
      </c>
      <c r="M14" s="273">
        <v>530</v>
      </c>
      <c r="N14" s="281" t="s">
        <v>865</v>
      </c>
      <c r="P14" s="273">
        <v>530</v>
      </c>
      <c r="Q14" s="281" t="s">
        <v>865</v>
      </c>
      <c r="R14" s="168"/>
      <c r="S14" s="273">
        <v>530</v>
      </c>
      <c r="T14" s="281" t="s">
        <v>865</v>
      </c>
      <c r="U14" s="168"/>
      <c r="V14" s="273">
        <v>530</v>
      </c>
      <c r="W14" s="281" t="s">
        <v>865</v>
      </c>
      <c r="Y14" s="278">
        <v>530</v>
      </c>
      <c r="Z14" s="281" t="s">
        <v>865</v>
      </c>
      <c r="AB14" s="79">
        <v>530</v>
      </c>
      <c r="AC14" s="281" t="s">
        <v>865</v>
      </c>
      <c r="AE14" s="79">
        <v>530</v>
      </c>
      <c r="AF14" s="281" t="s">
        <v>865</v>
      </c>
      <c r="AH14" s="79">
        <v>530</v>
      </c>
      <c r="AI14" s="281" t="s">
        <v>865</v>
      </c>
    </row>
    <row r="15" spans="1:35" ht="14.4" x14ac:dyDescent="0.3">
      <c r="A15" s="270">
        <v>532</v>
      </c>
      <c r="B15" s="281" t="s">
        <v>865</v>
      </c>
      <c r="C15" s="78"/>
      <c r="D15" s="79">
        <v>532</v>
      </c>
      <c r="E15" s="281" t="s">
        <v>865</v>
      </c>
      <c r="G15" s="79">
        <v>532</v>
      </c>
      <c r="H15" s="281" t="s">
        <v>865</v>
      </c>
      <c r="J15" s="273">
        <v>532</v>
      </c>
      <c r="K15" s="281" t="s">
        <v>865</v>
      </c>
      <c r="M15" s="273">
        <v>532</v>
      </c>
      <c r="N15" s="281" t="s">
        <v>865</v>
      </c>
      <c r="P15" s="273">
        <v>532</v>
      </c>
      <c r="Q15" s="281" t="s">
        <v>865</v>
      </c>
      <c r="R15" s="168"/>
      <c r="S15" s="273">
        <v>532</v>
      </c>
      <c r="T15" s="281" t="s">
        <v>865</v>
      </c>
      <c r="U15" s="168"/>
      <c r="V15" s="273">
        <v>532</v>
      </c>
      <c r="W15" s="281" t="s">
        <v>865</v>
      </c>
      <c r="Y15" s="278">
        <v>532</v>
      </c>
      <c r="Z15" s="281" t="s">
        <v>865</v>
      </c>
      <c r="AB15" s="79">
        <v>532</v>
      </c>
      <c r="AC15" s="281" t="s">
        <v>865</v>
      </c>
      <c r="AE15" s="79">
        <v>532</v>
      </c>
      <c r="AF15" s="281" t="s">
        <v>865</v>
      </c>
      <c r="AH15" s="79">
        <v>532</v>
      </c>
      <c r="AI15" s="281" t="s">
        <v>865</v>
      </c>
    </row>
    <row r="16" spans="1:35" ht="14.4" x14ac:dyDescent="0.3">
      <c r="A16" s="270">
        <v>534</v>
      </c>
      <c r="B16" s="281" t="s">
        <v>865</v>
      </c>
      <c r="C16" s="78"/>
      <c r="D16" s="79">
        <v>534</v>
      </c>
      <c r="E16" s="281" t="s">
        <v>865</v>
      </c>
      <c r="G16" s="79">
        <v>534</v>
      </c>
      <c r="H16" s="281" t="s">
        <v>865</v>
      </c>
      <c r="J16" s="273">
        <v>534</v>
      </c>
      <c r="K16" s="281" t="s">
        <v>865</v>
      </c>
      <c r="M16" s="273">
        <v>534</v>
      </c>
      <c r="N16" s="281" t="s">
        <v>865</v>
      </c>
      <c r="P16" s="273">
        <v>534</v>
      </c>
      <c r="Q16" s="281" t="s">
        <v>865</v>
      </c>
      <c r="R16" s="168"/>
      <c r="S16" s="273">
        <v>534</v>
      </c>
      <c r="T16" s="281" t="s">
        <v>865</v>
      </c>
      <c r="U16" s="168"/>
      <c r="V16" s="273">
        <v>534</v>
      </c>
      <c r="W16" s="281" t="s">
        <v>865</v>
      </c>
      <c r="Y16" s="278">
        <v>534</v>
      </c>
      <c r="Z16" s="281" t="s">
        <v>865</v>
      </c>
      <c r="AB16" s="79">
        <v>534</v>
      </c>
      <c r="AC16" s="281" t="s">
        <v>865</v>
      </c>
      <c r="AE16" s="79">
        <v>534</v>
      </c>
      <c r="AF16" s="281" t="s">
        <v>865</v>
      </c>
      <c r="AH16" s="79">
        <v>534</v>
      </c>
      <c r="AI16" s="281" t="s">
        <v>865</v>
      </c>
    </row>
    <row r="17" spans="1:35" ht="14.4" x14ac:dyDescent="0.3">
      <c r="A17" s="270">
        <v>536</v>
      </c>
      <c r="B17" s="281" t="s">
        <v>865</v>
      </c>
      <c r="C17" s="78"/>
      <c r="D17" s="79">
        <v>536</v>
      </c>
      <c r="E17" s="281" t="s">
        <v>865</v>
      </c>
      <c r="G17" s="79">
        <v>536</v>
      </c>
      <c r="H17" s="281" t="s">
        <v>865</v>
      </c>
      <c r="J17" s="273">
        <v>536</v>
      </c>
      <c r="K17" s="281" t="s">
        <v>865</v>
      </c>
      <c r="M17" s="273">
        <v>536</v>
      </c>
      <c r="N17" s="281" t="s">
        <v>865</v>
      </c>
      <c r="P17" s="273">
        <v>536</v>
      </c>
      <c r="Q17" s="281" t="s">
        <v>865</v>
      </c>
      <c r="R17" s="168"/>
      <c r="S17" s="273">
        <v>536</v>
      </c>
      <c r="T17" s="281" t="s">
        <v>865</v>
      </c>
      <c r="U17" s="168"/>
      <c r="V17" s="273">
        <v>536</v>
      </c>
      <c r="W17" s="281" t="s">
        <v>865</v>
      </c>
      <c r="Y17" s="278">
        <v>536</v>
      </c>
      <c r="Z17" s="281" t="s">
        <v>865</v>
      </c>
      <c r="AB17" s="79">
        <v>536</v>
      </c>
      <c r="AC17" s="281" t="s">
        <v>865</v>
      </c>
      <c r="AE17" s="79">
        <v>536</v>
      </c>
      <c r="AF17" s="281" t="s">
        <v>865</v>
      </c>
      <c r="AH17" s="79">
        <v>536</v>
      </c>
      <c r="AI17" s="281" t="s">
        <v>865</v>
      </c>
    </row>
    <row r="18" spans="1:35" ht="14.4" x14ac:dyDescent="0.3">
      <c r="A18" s="270">
        <v>538</v>
      </c>
      <c r="B18" s="281" t="s">
        <v>865</v>
      </c>
      <c r="C18" s="78"/>
      <c r="D18" s="79">
        <v>538</v>
      </c>
      <c r="E18" s="281" t="s">
        <v>865</v>
      </c>
      <c r="G18" s="79">
        <v>538</v>
      </c>
      <c r="H18" s="281" t="s">
        <v>865</v>
      </c>
      <c r="J18" s="273">
        <v>538</v>
      </c>
      <c r="K18" s="281" t="s">
        <v>865</v>
      </c>
      <c r="M18" s="273">
        <v>538</v>
      </c>
      <c r="N18" s="281" t="s">
        <v>865</v>
      </c>
      <c r="P18" s="273">
        <v>538</v>
      </c>
      <c r="Q18" s="281" t="s">
        <v>865</v>
      </c>
      <c r="R18" s="168"/>
      <c r="S18" s="273">
        <v>538</v>
      </c>
      <c r="T18" s="281" t="s">
        <v>865</v>
      </c>
      <c r="U18" s="168"/>
      <c r="V18" s="273">
        <v>538</v>
      </c>
      <c r="W18" s="281" t="s">
        <v>865</v>
      </c>
      <c r="Y18" s="278">
        <v>538</v>
      </c>
      <c r="Z18" s="281" t="s">
        <v>865</v>
      </c>
      <c r="AB18" s="79">
        <v>538</v>
      </c>
      <c r="AC18" s="281" t="s">
        <v>865</v>
      </c>
      <c r="AE18" s="79">
        <v>538</v>
      </c>
      <c r="AF18" s="281" t="s">
        <v>865</v>
      </c>
      <c r="AH18" s="79">
        <v>538</v>
      </c>
      <c r="AI18" s="281" t="s">
        <v>865</v>
      </c>
    </row>
    <row r="19" spans="1:35" ht="14.4" x14ac:dyDescent="0.3">
      <c r="A19" s="270">
        <v>540</v>
      </c>
      <c r="B19" s="281" t="s">
        <v>865</v>
      </c>
      <c r="C19" s="78"/>
      <c r="D19" s="79">
        <v>540</v>
      </c>
      <c r="E19" s="281" t="s">
        <v>865</v>
      </c>
      <c r="G19" s="79">
        <v>540</v>
      </c>
      <c r="H19" s="281" t="s">
        <v>865</v>
      </c>
      <c r="J19" s="273">
        <v>540</v>
      </c>
      <c r="K19" s="281" t="s">
        <v>865</v>
      </c>
      <c r="M19" s="273">
        <v>540</v>
      </c>
      <c r="N19" s="281" t="s">
        <v>865</v>
      </c>
      <c r="P19" s="273">
        <v>540</v>
      </c>
      <c r="Q19" s="281" t="s">
        <v>865</v>
      </c>
      <c r="R19" s="168"/>
      <c r="S19" s="273">
        <v>540</v>
      </c>
      <c r="T19" s="281" t="s">
        <v>865</v>
      </c>
      <c r="U19" s="168"/>
      <c r="V19" s="273">
        <v>540</v>
      </c>
      <c r="W19" s="281" t="s">
        <v>865</v>
      </c>
      <c r="Y19" s="278">
        <v>540</v>
      </c>
      <c r="Z19" s="281" t="s">
        <v>865</v>
      </c>
      <c r="AB19" s="79">
        <v>540</v>
      </c>
      <c r="AC19" s="281" t="s">
        <v>865</v>
      </c>
      <c r="AE19" s="79">
        <v>540</v>
      </c>
      <c r="AF19" s="281" t="s">
        <v>865</v>
      </c>
      <c r="AH19" s="79">
        <v>540</v>
      </c>
      <c r="AI19" s="281" t="s">
        <v>865</v>
      </c>
    </row>
    <row r="20" spans="1:35" ht="14.4" x14ac:dyDescent="0.3">
      <c r="A20" s="270">
        <v>542</v>
      </c>
      <c r="B20" s="281" t="s">
        <v>865</v>
      </c>
      <c r="C20" s="78"/>
      <c r="D20" s="79">
        <v>542</v>
      </c>
      <c r="E20" s="281" t="s">
        <v>865</v>
      </c>
      <c r="G20" s="79">
        <v>542</v>
      </c>
      <c r="H20" s="281" t="s">
        <v>865</v>
      </c>
      <c r="J20" s="273">
        <v>542</v>
      </c>
      <c r="K20" s="281" t="s">
        <v>865</v>
      </c>
      <c r="M20" s="273">
        <v>542</v>
      </c>
      <c r="N20" s="281" t="s">
        <v>865</v>
      </c>
      <c r="P20" s="273">
        <v>542</v>
      </c>
      <c r="Q20" s="281" t="s">
        <v>865</v>
      </c>
      <c r="R20" s="168"/>
      <c r="S20" s="273">
        <v>542</v>
      </c>
      <c r="T20" s="281" t="s">
        <v>865</v>
      </c>
      <c r="U20" s="168"/>
      <c r="V20" s="273">
        <v>542</v>
      </c>
      <c r="W20" s="281" t="s">
        <v>865</v>
      </c>
      <c r="Y20" s="278">
        <v>542</v>
      </c>
      <c r="Z20" s="281" t="s">
        <v>865</v>
      </c>
      <c r="AB20" s="79">
        <v>542</v>
      </c>
      <c r="AC20" s="281" t="s">
        <v>865</v>
      </c>
      <c r="AE20" s="79">
        <v>542</v>
      </c>
      <c r="AF20" s="281" t="s">
        <v>865</v>
      </c>
      <c r="AH20" s="79">
        <v>542</v>
      </c>
      <c r="AI20" s="281" t="s">
        <v>865</v>
      </c>
    </row>
    <row r="21" spans="1:35" ht="14.4" x14ac:dyDescent="0.3">
      <c r="A21" s="270">
        <v>544</v>
      </c>
      <c r="B21" s="281" t="s">
        <v>865</v>
      </c>
      <c r="C21" s="78"/>
      <c r="D21" s="79">
        <v>544</v>
      </c>
      <c r="E21" s="281" t="s">
        <v>865</v>
      </c>
      <c r="G21" s="79">
        <v>544</v>
      </c>
      <c r="H21" s="281" t="s">
        <v>865</v>
      </c>
      <c r="J21" s="273">
        <v>544</v>
      </c>
      <c r="K21" s="281" t="s">
        <v>865</v>
      </c>
      <c r="M21" s="273">
        <v>544</v>
      </c>
      <c r="N21" s="281" t="s">
        <v>865</v>
      </c>
      <c r="P21" s="273">
        <v>544</v>
      </c>
      <c r="Q21" s="281" t="s">
        <v>865</v>
      </c>
      <c r="R21" s="168"/>
      <c r="S21" s="273">
        <v>544</v>
      </c>
      <c r="T21" s="281" t="s">
        <v>865</v>
      </c>
      <c r="U21" s="168"/>
      <c r="V21" s="273">
        <v>544</v>
      </c>
      <c r="W21" s="281" t="s">
        <v>865</v>
      </c>
      <c r="Y21" s="278">
        <v>544</v>
      </c>
      <c r="Z21" s="281" t="s">
        <v>865</v>
      </c>
      <c r="AB21" s="79">
        <v>544</v>
      </c>
      <c r="AC21" s="281" t="s">
        <v>865</v>
      </c>
      <c r="AE21" s="79">
        <v>544</v>
      </c>
      <c r="AF21" s="281" t="s">
        <v>865</v>
      </c>
      <c r="AH21" s="79">
        <v>544</v>
      </c>
      <c r="AI21" s="281" t="s">
        <v>865</v>
      </c>
    </row>
    <row r="22" spans="1:35" ht="14.4" x14ac:dyDescent="0.3">
      <c r="A22" s="270">
        <v>545</v>
      </c>
      <c r="B22" s="281" t="s">
        <v>865</v>
      </c>
      <c r="C22" s="78"/>
      <c r="D22" s="79">
        <v>545</v>
      </c>
      <c r="E22" s="281" t="s">
        <v>865</v>
      </c>
      <c r="G22" s="79">
        <v>545</v>
      </c>
      <c r="H22" s="281" t="s">
        <v>865</v>
      </c>
      <c r="J22" s="273">
        <v>545</v>
      </c>
      <c r="K22" s="281" t="s">
        <v>865</v>
      </c>
      <c r="M22" s="273">
        <v>545</v>
      </c>
      <c r="N22" s="281" t="s">
        <v>865</v>
      </c>
      <c r="P22" s="273">
        <v>545</v>
      </c>
      <c r="Q22" s="281" t="s">
        <v>865</v>
      </c>
      <c r="R22" s="168"/>
      <c r="S22" s="273">
        <v>545</v>
      </c>
      <c r="T22" s="281" t="s">
        <v>865</v>
      </c>
      <c r="U22" s="168"/>
      <c r="V22" s="273">
        <v>545</v>
      </c>
      <c r="W22" s="281" t="s">
        <v>865</v>
      </c>
      <c r="Y22" s="278">
        <v>545</v>
      </c>
      <c r="Z22" s="281" t="s">
        <v>865</v>
      </c>
      <c r="AB22" s="79">
        <v>545</v>
      </c>
      <c r="AC22" s="281" t="s">
        <v>865</v>
      </c>
      <c r="AE22" s="79">
        <v>545</v>
      </c>
      <c r="AF22" s="281" t="s">
        <v>865</v>
      </c>
      <c r="AH22" s="79">
        <v>545</v>
      </c>
      <c r="AI22" s="281" t="s">
        <v>865</v>
      </c>
    </row>
    <row r="23" spans="1:35" ht="14.4" x14ac:dyDescent="0.3">
      <c r="A23" s="270">
        <v>546</v>
      </c>
      <c r="B23" s="281" t="s">
        <v>865</v>
      </c>
      <c r="C23" s="78"/>
      <c r="D23" s="79">
        <v>546</v>
      </c>
      <c r="E23" s="281" t="s">
        <v>865</v>
      </c>
      <c r="G23" s="79">
        <v>546</v>
      </c>
      <c r="H23" s="281" t="s">
        <v>865</v>
      </c>
      <c r="J23" s="273">
        <v>546</v>
      </c>
      <c r="K23" s="281" t="s">
        <v>865</v>
      </c>
      <c r="M23" s="273">
        <v>546</v>
      </c>
      <c r="N23" s="281" t="s">
        <v>865</v>
      </c>
      <c r="P23" s="273">
        <v>546</v>
      </c>
      <c r="Q23" s="281" t="s">
        <v>865</v>
      </c>
      <c r="R23" s="168"/>
      <c r="S23" s="273">
        <v>546</v>
      </c>
      <c r="T23" s="281" t="s">
        <v>865</v>
      </c>
      <c r="U23" s="168"/>
      <c r="V23" s="273">
        <v>546</v>
      </c>
      <c r="W23" s="281" t="s">
        <v>865</v>
      </c>
      <c r="Y23" s="278">
        <v>546</v>
      </c>
      <c r="Z23" s="281" t="s">
        <v>865</v>
      </c>
      <c r="AB23" s="79">
        <v>546</v>
      </c>
      <c r="AC23" s="281" t="s">
        <v>865</v>
      </c>
      <c r="AE23" s="79">
        <v>546</v>
      </c>
      <c r="AF23" s="281" t="s">
        <v>865</v>
      </c>
      <c r="AH23" s="79">
        <v>546</v>
      </c>
      <c r="AI23" s="281" t="s">
        <v>865</v>
      </c>
    </row>
    <row r="24" spans="1:35" ht="14.4" x14ac:dyDescent="0.3">
      <c r="A24" s="270">
        <v>548</v>
      </c>
      <c r="B24" s="281" t="s">
        <v>865</v>
      </c>
      <c r="C24" s="78"/>
      <c r="D24" s="79">
        <v>548</v>
      </c>
      <c r="E24" s="281" t="s">
        <v>865</v>
      </c>
      <c r="G24" s="79">
        <v>548</v>
      </c>
      <c r="H24" s="281" t="s">
        <v>865</v>
      </c>
      <c r="J24" s="273">
        <v>548</v>
      </c>
      <c r="K24" s="281" t="s">
        <v>865</v>
      </c>
      <c r="M24" s="273">
        <v>548</v>
      </c>
      <c r="N24" s="281" t="s">
        <v>865</v>
      </c>
      <c r="P24" s="273">
        <v>548</v>
      </c>
      <c r="Q24" s="281" t="s">
        <v>865</v>
      </c>
      <c r="R24" s="168"/>
      <c r="S24" s="273">
        <v>548</v>
      </c>
      <c r="T24" s="281" t="s">
        <v>865</v>
      </c>
      <c r="U24" s="168"/>
      <c r="V24" s="273">
        <v>548</v>
      </c>
      <c r="W24" s="281" t="s">
        <v>865</v>
      </c>
      <c r="Y24" s="278">
        <v>548</v>
      </c>
      <c r="Z24" s="281" t="s">
        <v>865</v>
      </c>
      <c r="AB24" s="79">
        <v>548</v>
      </c>
      <c r="AC24" s="281" t="s">
        <v>865</v>
      </c>
      <c r="AE24" s="79">
        <v>548</v>
      </c>
      <c r="AF24" s="281" t="s">
        <v>865</v>
      </c>
      <c r="AH24" s="79">
        <v>548</v>
      </c>
      <c r="AI24" s="281" t="s">
        <v>865</v>
      </c>
    </row>
    <row r="25" spans="1:35" ht="14.4" x14ac:dyDescent="0.3">
      <c r="A25" s="270">
        <v>550</v>
      </c>
      <c r="B25" s="281" t="s">
        <v>865</v>
      </c>
      <c r="C25" s="78"/>
      <c r="D25" s="79">
        <v>550</v>
      </c>
      <c r="E25" s="281" t="s">
        <v>865</v>
      </c>
      <c r="G25" s="79">
        <v>550</v>
      </c>
      <c r="H25" s="281" t="s">
        <v>865</v>
      </c>
      <c r="J25" s="274">
        <v>550</v>
      </c>
      <c r="K25" s="281" t="s">
        <v>865</v>
      </c>
      <c r="M25" s="274">
        <v>550</v>
      </c>
      <c r="N25" s="281" t="s">
        <v>865</v>
      </c>
      <c r="P25" s="274">
        <v>550</v>
      </c>
      <c r="Q25" s="281" t="s">
        <v>865</v>
      </c>
      <c r="R25" s="168"/>
      <c r="S25" s="274">
        <v>550</v>
      </c>
      <c r="T25" s="281" t="s">
        <v>865</v>
      </c>
      <c r="U25" s="168"/>
      <c r="V25" s="274">
        <v>550</v>
      </c>
      <c r="W25" s="281" t="s">
        <v>865</v>
      </c>
      <c r="Y25" s="278">
        <v>550</v>
      </c>
      <c r="Z25" s="281" t="s">
        <v>865</v>
      </c>
      <c r="AB25" s="79">
        <v>550</v>
      </c>
      <c r="AC25" s="281" t="s">
        <v>865</v>
      </c>
      <c r="AE25" s="79">
        <v>550</v>
      </c>
      <c r="AF25" s="281" t="s">
        <v>865</v>
      </c>
      <c r="AH25" s="79">
        <v>550</v>
      </c>
      <c r="AI25" s="281" t="s">
        <v>865</v>
      </c>
    </row>
    <row r="26" spans="1:35" ht="14.4" x14ac:dyDescent="0.3">
      <c r="A26" s="271">
        <v>552</v>
      </c>
      <c r="B26" s="282" t="s">
        <v>865</v>
      </c>
      <c r="C26" s="78"/>
      <c r="D26" s="255">
        <v>552</v>
      </c>
      <c r="E26" s="282" t="s">
        <v>865</v>
      </c>
      <c r="G26" s="255">
        <v>552</v>
      </c>
      <c r="H26" s="282" t="s">
        <v>865</v>
      </c>
      <c r="J26" s="275">
        <v>552</v>
      </c>
      <c r="K26" s="282" t="s">
        <v>865</v>
      </c>
      <c r="M26" s="275">
        <v>552</v>
      </c>
      <c r="N26" s="282" t="s">
        <v>865</v>
      </c>
      <c r="P26" s="275">
        <v>552</v>
      </c>
      <c r="Q26" s="282" t="s">
        <v>865</v>
      </c>
      <c r="R26" s="168"/>
      <c r="S26" s="275">
        <v>552</v>
      </c>
      <c r="T26" s="282" t="s">
        <v>865</v>
      </c>
      <c r="U26" s="168"/>
      <c r="V26" s="275">
        <v>552</v>
      </c>
      <c r="W26" s="282" t="s">
        <v>865</v>
      </c>
      <c r="Y26" s="279">
        <v>552</v>
      </c>
      <c r="Z26" s="282" t="s">
        <v>865</v>
      </c>
      <c r="AB26" s="255">
        <v>552</v>
      </c>
      <c r="AC26" s="282" t="s">
        <v>865</v>
      </c>
      <c r="AE26" s="255">
        <v>552</v>
      </c>
      <c r="AF26" s="282" t="s">
        <v>865</v>
      </c>
      <c r="AH26" s="255">
        <v>552</v>
      </c>
      <c r="AI26" s="282" t="s">
        <v>865</v>
      </c>
    </row>
    <row r="27" spans="1:35" ht="14.4" x14ac:dyDescent="0.3">
      <c r="A27" s="259" t="s">
        <v>501</v>
      </c>
      <c r="B27" s="259"/>
      <c r="U27" s="76"/>
    </row>
    <row r="28" spans="1:35" x14ac:dyDescent="0.25">
      <c r="U28" s="76"/>
    </row>
    <row r="29" spans="1:35" x14ac:dyDescent="0.25">
      <c r="U29" s="76"/>
    </row>
    <row r="30" spans="1:35" x14ac:dyDescent="0.25">
      <c r="U30" s="76"/>
    </row>
    <row r="31" spans="1:35" x14ac:dyDescent="0.25">
      <c r="U31" s="76"/>
    </row>
    <row r="32" spans="1:35" x14ac:dyDescent="0.25">
      <c r="U32" s="76"/>
    </row>
    <row r="33" spans="21:21" x14ac:dyDescent="0.25">
      <c r="U33" s="76"/>
    </row>
    <row r="34" spans="21:21" x14ac:dyDescent="0.25">
      <c r="U34" s="76"/>
    </row>
    <row r="35" spans="21:21" x14ac:dyDescent="0.25">
      <c r="U35" s="76"/>
    </row>
    <row r="36" spans="21:21" x14ac:dyDescent="0.25">
      <c r="U36" s="76"/>
    </row>
    <row r="37" spans="21:21" x14ac:dyDescent="0.25">
      <c r="U37" s="76"/>
    </row>
    <row r="38" spans="21:21" x14ac:dyDescent="0.25">
      <c r="U38" s="76"/>
    </row>
    <row r="39" spans="21:21" x14ac:dyDescent="0.25">
      <c r="U39" s="76"/>
    </row>
    <row r="40" spans="21:21" x14ac:dyDescent="0.25">
      <c r="U40" s="76"/>
    </row>
    <row r="41" spans="21:21" x14ac:dyDescent="0.25">
      <c r="U41" s="76"/>
    </row>
    <row r="42" spans="21:21" x14ac:dyDescent="0.25">
      <c r="U42" s="76"/>
    </row>
    <row r="43" spans="21:21" x14ac:dyDescent="0.25">
      <c r="U43" s="76"/>
    </row>
    <row r="44" spans="21:21" x14ac:dyDescent="0.25">
      <c r="U44" s="76"/>
    </row>
    <row r="45" spans="21:21" x14ac:dyDescent="0.25">
      <c r="U45" s="76"/>
    </row>
    <row r="46" spans="21:21" x14ac:dyDescent="0.25">
      <c r="U46" s="76"/>
    </row>
    <row r="47" spans="21:21" x14ac:dyDescent="0.25">
      <c r="U47" s="76"/>
    </row>
    <row r="48" spans="21:21" x14ac:dyDescent="0.25">
      <c r="U48" s="76"/>
    </row>
    <row r="49" spans="21:21" x14ac:dyDescent="0.25">
      <c r="U49" s="76"/>
    </row>
    <row r="50" spans="21:21" x14ac:dyDescent="0.25">
      <c r="U50" s="76"/>
    </row>
    <row r="51" spans="21:21" x14ac:dyDescent="0.25">
      <c r="U51" s="76"/>
    </row>
    <row r="52" spans="21:21" x14ac:dyDescent="0.25">
      <c r="U52" s="76"/>
    </row>
    <row r="53" spans="21:21" x14ac:dyDescent="0.25">
      <c r="U53" s="76"/>
    </row>
    <row r="54" spans="21:21" x14ac:dyDescent="0.25">
      <c r="U54" s="76"/>
    </row>
    <row r="55" spans="21:21" x14ac:dyDescent="0.25">
      <c r="U55" s="76"/>
    </row>
    <row r="56" spans="21:21" x14ac:dyDescent="0.25">
      <c r="U56" s="76"/>
    </row>
    <row r="57" spans="21:21" x14ac:dyDescent="0.25">
      <c r="U57" s="76"/>
    </row>
    <row r="58" spans="21:21" x14ac:dyDescent="0.25">
      <c r="U58" s="76"/>
    </row>
    <row r="59" spans="21:21" x14ac:dyDescent="0.25">
      <c r="U59" s="76"/>
    </row>
    <row r="60" spans="21:21" x14ac:dyDescent="0.25">
      <c r="U60" s="76"/>
    </row>
    <row r="61" spans="21:21" x14ac:dyDescent="0.25">
      <c r="U61" s="76"/>
    </row>
    <row r="62" spans="21:21" x14ac:dyDescent="0.25">
      <c r="U62" s="76"/>
    </row>
    <row r="63" spans="21:21" x14ac:dyDescent="0.25">
      <c r="U63" s="76"/>
    </row>
    <row r="64" spans="21:21" x14ac:dyDescent="0.25">
      <c r="U64" s="76"/>
    </row>
    <row r="65" spans="21:21" x14ac:dyDescent="0.25">
      <c r="U65" s="76"/>
    </row>
    <row r="66" spans="21:21" x14ac:dyDescent="0.25">
      <c r="U66" s="76"/>
    </row>
    <row r="67" spans="21:21" x14ac:dyDescent="0.25">
      <c r="U67" s="76"/>
    </row>
    <row r="68" spans="21:21" x14ac:dyDescent="0.25">
      <c r="U68" s="76"/>
    </row>
    <row r="69" spans="21:21" x14ac:dyDescent="0.25">
      <c r="U69" s="76"/>
    </row>
    <row r="70" spans="21:21" x14ac:dyDescent="0.25">
      <c r="U70" s="76"/>
    </row>
    <row r="71" spans="21:21" x14ac:dyDescent="0.25">
      <c r="U71" s="76"/>
    </row>
    <row r="72" spans="21:21" x14ac:dyDescent="0.25">
      <c r="U72" s="76"/>
    </row>
    <row r="73" spans="21:21" x14ac:dyDescent="0.25">
      <c r="U73" s="76"/>
    </row>
    <row r="74" spans="21:21" x14ac:dyDescent="0.25">
      <c r="U74" s="76"/>
    </row>
    <row r="75" spans="21:21" x14ac:dyDescent="0.25">
      <c r="U75" s="76"/>
    </row>
    <row r="76" spans="21:21" x14ac:dyDescent="0.25">
      <c r="U76" s="76"/>
    </row>
    <row r="77" spans="21:21" x14ac:dyDescent="0.25">
      <c r="U77" s="76"/>
    </row>
    <row r="78" spans="21:21" x14ac:dyDescent="0.25">
      <c r="U78" s="76"/>
    </row>
    <row r="79" spans="21:21" x14ac:dyDescent="0.25">
      <c r="U79" s="76"/>
    </row>
    <row r="80" spans="21:21" x14ac:dyDescent="0.25">
      <c r="U80" s="76"/>
    </row>
    <row r="81" spans="21:21" x14ac:dyDescent="0.25">
      <c r="U81" s="76"/>
    </row>
    <row r="82" spans="21:21" x14ac:dyDescent="0.25">
      <c r="U82" s="76"/>
    </row>
    <row r="83" spans="21:21" x14ac:dyDescent="0.25">
      <c r="U83" s="76"/>
    </row>
    <row r="84" spans="21:21" x14ac:dyDescent="0.25">
      <c r="U84" s="76"/>
    </row>
    <row r="85" spans="21:21" x14ac:dyDescent="0.25">
      <c r="U85" s="76"/>
    </row>
    <row r="86" spans="21:21" x14ac:dyDescent="0.25">
      <c r="U86" s="76"/>
    </row>
    <row r="87" spans="21:21" x14ac:dyDescent="0.25">
      <c r="U87" s="76"/>
    </row>
    <row r="88" spans="21:21" x14ac:dyDescent="0.25">
      <c r="U88" s="76"/>
    </row>
    <row r="89" spans="21:21" x14ac:dyDescent="0.25">
      <c r="U89" s="76"/>
    </row>
    <row r="90" spans="21:21" x14ac:dyDescent="0.25">
      <c r="U90" s="76"/>
    </row>
    <row r="91" spans="21:21" x14ac:dyDescent="0.25">
      <c r="U91" s="76"/>
    </row>
    <row r="92" spans="21:21" x14ac:dyDescent="0.25">
      <c r="U92" s="76"/>
    </row>
    <row r="93" spans="21:21" x14ac:dyDescent="0.25">
      <c r="U93" s="76"/>
    </row>
    <row r="94" spans="21:21" x14ac:dyDescent="0.25">
      <c r="U94" s="76"/>
    </row>
    <row r="95" spans="21:21" x14ac:dyDescent="0.25">
      <c r="U95" s="76"/>
    </row>
    <row r="96" spans="21:21" x14ac:dyDescent="0.25">
      <c r="U96" s="76"/>
    </row>
    <row r="97" spans="21:21" x14ac:dyDescent="0.25">
      <c r="U97" s="76"/>
    </row>
    <row r="98" spans="21:21" x14ac:dyDescent="0.25">
      <c r="U98" s="76"/>
    </row>
    <row r="99" spans="21:21" x14ac:dyDescent="0.25">
      <c r="U99" s="76"/>
    </row>
    <row r="100" spans="21:21" x14ac:dyDescent="0.25">
      <c r="U100" s="76"/>
    </row>
    <row r="101" spans="21:21" x14ac:dyDescent="0.25">
      <c r="U101" s="76"/>
    </row>
    <row r="102" spans="21:21" x14ac:dyDescent="0.25">
      <c r="U102" s="76"/>
    </row>
    <row r="103" spans="21:21" x14ac:dyDescent="0.25">
      <c r="U103" s="76"/>
    </row>
    <row r="104" spans="21:21" x14ac:dyDescent="0.25">
      <c r="U104" s="76"/>
    </row>
    <row r="105" spans="21:21" x14ac:dyDescent="0.25">
      <c r="U105" s="76"/>
    </row>
    <row r="106" spans="21:21" x14ac:dyDescent="0.25">
      <c r="U106" s="76"/>
    </row>
    <row r="107" spans="21:21" x14ac:dyDescent="0.25">
      <c r="U107" s="76"/>
    </row>
    <row r="108" spans="21:21" x14ac:dyDescent="0.25">
      <c r="U108" s="76"/>
    </row>
    <row r="109" spans="21:21" x14ac:dyDescent="0.25">
      <c r="U109" s="76"/>
    </row>
    <row r="110" spans="21:21" x14ac:dyDescent="0.25">
      <c r="U110" s="76"/>
    </row>
    <row r="111" spans="21:21" x14ac:dyDescent="0.25">
      <c r="U111" s="76"/>
    </row>
    <row r="112" spans="21:21" x14ac:dyDescent="0.25">
      <c r="U112" s="76"/>
    </row>
    <row r="113" spans="21:21" x14ac:dyDescent="0.25">
      <c r="U113" s="76"/>
    </row>
    <row r="114" spans="21:21" x14ac:dyDescent="0.25">
      <c r="U114" s="76"/>
    </row>
    <row r="115" spans="21:21" x14ac:dyDescent="0.25">
      <c r="U115" s="76"/>
    </row>
    <row r="116" spans="21:21" x14ac:dyDescent="0.25">
      <c r="U116" s="76"/>
    </row>
    <row r="117" spans="21:21" x14ac:dyDescent="0.25">
      <c r="U117" s="76"/>
    </row>
    <row r="118" spans="21:21" x14ac:dyDescent="0.25">
      <c r="U118" s="76"/>
    </row>
    <row r="119" spans="21:21" x14ac:dyDescent="0.25">
      <c r="U119" s="76"/>
    </row>
    <row r="120" spans="21:21" x14ac:dyDescent="0.25">
      <c r="U120" s="76"/>
    </row>
    <row r="121" spans="21:21" x14ac:dyDescent="0.25">
      <c r="U121" s="76"/>
    </row>
    <row r="122" spans="21:21" x14ac:dyDescent="0.25">
      <c r="U122" s="76"/>
    </row>
    <row r="123" spans="21:21" x14ac:dyDescent="0.25">
      <c r="U123" s="76"/>
    </row>
    <row r="124" spans="21:21" x14ac:dyDescent="0.25">
      <c r="U124" s="76"/>
    </row>
    <row r="125" spans="21:21" x14ac:dyDescent="0.25">
      <c r="U125" s="76"/>
    </row>
    <row r="126" spans="21:21" x14ac:dyDescent="0.25">
      <c r="U126" s="76"/>
    </row>
    <row r="127" spans="21:21" x14ac:dyDescent="0.25">
      <c r="U127" s="76"/>
    </row>
    <row r="128" spans="21:21" x14ac:dyDescent="0.25">
      <c r="U128" s="76"/>
    </row>
    <row r="129" spans="21:21" x14ac:dyDescent="0.25">
      <c r="U129" s="76"/>
    </row>
    <row r="130" spans="21:21" x14ac:dyDescent="0.25">
      <c r="U130" s="76"/>
    </row>
    <row r="131" spans="21:21" x14ac:dyDescent="0.25">
      <c r="U131" s="76"/>
    </row>
    <row r="132" spans="21:21" x14ac:dyDescent="0.25">
      <c r="U132" s="76"/>
    </row>
    <row r="133" spans="21:21" x14ac:dyDescent="0.25">
      <c r="U133" s="76"/>
    </row>
    <row r="134" spans="21:21" x14ac:dyDescent="0.25">
      <c r="U134" s="76"/>
    </row>
    <row r="135" spans="21:21" x14ac:dyDescent="0.25">
      <c r="U135" s="76"/>
    </row>
    <row r="136" spans="21:21" x14ac:dyDescent="0.25">
      <c r="U136" s="76"/>
    </row>
    <row r="137" spans="21:21" x14ac:dyDescent="0.25">
      <c r="U137" s="76"/>
    </row>
    <row r="138" spans="21:21" x14ac:dyDescent="0.25">
      <c r="U138" s="76"/>
    </row>
    <row r="139" spans="21:21" x14ac:dyDescent="0.25">
      <c r="U139" s="76"/>
    </row>
    <row r="140" spans="21:21" x14ac:dyDescent="0.25">
      <c r="U140" s="76"/>
    </row>
    <row r="141" spans="21:21" x14ac:dyDescent="0.25">
      <c r="U141" s="76"/>
    </row>
    <row r="142" spans="21:21" x14ac:dyDescent="0.25">
      <c r="U142" s="76"/>
    </row>
    <row r="143" spans="21:21" x14ac:dyDescent="0.25">
      <c r="U143" s="76"/>
    </row>
    <row r="144" spans="21:21" x14ac:dyDescent="0.25">
      <c r="U144" s="76"/>
    </row>
    <row r="145" spans="21:21" x14ac:dyDescent="0.25">
      <c r="U145" s="76"/>
    </row>
    <row r="146" spans="21:21" x14ac:dyDescent="0.25">
      <c r="U146" s="76"/>
    </row>
    <row r="147" spans="21:21" x14ac:dyDescent="0.25">
      <c r="U147" s="76"/>
    </row>
    <row r="148" spans="21:21" x14ac:dyDescent="0.25">
      <c r="U148" s="76"/>
    </row>
    <row r="149" spans="21:21" x14ac:dyDescent="0.25">
      <c r="U149" s="76"/>
    </row>
    <row r="150" spans="21:21" x14ac:dyDescent="0.25">
      <c r="U150" s="76"/>
    </row>
    <row r="151" spans="21:21" x14ac:dyDescent="0.25">
      <c r="U151" s="76"/>
    </row>
    <row r="152" spans="21:21" x14ac:dyDescent="0.25">
      <c r="U152" s="76"/>
    </row>
    <row r="153" spans="21:21" x14ac:dyDescent="0.25">
      <c r="U153" s="76"/>
    </row>
    <row r="154" spans="21:21" x14ac:dyDescent="0.25">
      <c r="U154" s="76"/>
    </row>
    <row r="155" spans="21:21" x14ac:dyDescent="0.25">
      <c r="U155" s="76"/>
    </row>
    <row r="156" spans="21:21" x14ac:dyDescent="0.25">
      <c r="U156" s="76"/>
    </row>
    <row r="157" spans="21:21" x14ac:dyDescent="0.25">
      <c r="U157" s="76"/>
    </row>
    <row r="158" spans="21:21" x14ac:dyDescent="0.25">
      <c r="U158" s="76"/>
    </row>
    <row r="159" spans="21:21" x14ac:dyDescent="0.25">
      <c r="U159" s="76"/>
    </row>
    <row r="160" spans="21:21" x14ac:dyDescent="0.25">
      <c r="U160" s="76"/>
    </row>
    <row r="161" spans="21:21" x14ac:dyDescent="0.25">
      <c r="U161" s="76"/>
    </row>
    <row r="162" spans="21:21" x14ac:dyDescent="0.25">
      <c r="U162" s="76"/>
    </row>
    <row r="163" spans="21:21" x14ac:dyDescent="0.25">
      <c r="U163" s="76"/>
    </row>
    <row r="164" spans="21:21" x14ac:dyDescent="0.25">
      <c r="U164" s="76"/>
    </row>
    <row r="165" spans="21:21" x14ac:dyDescent="0.25">
      <c r="U165" s="76"/>
    </row>
    <row r="166" spans="21:21" x14ac:dyDescent="0.25">
      <c r="U166" s="76"/>
    </row>
    <row r="167" spans="21:21" x14ac:dyDescent="0.25">
      <c r="U167" s="76"/>
    </row>
    <row r="168" spans="21:21" x14ac:dyDescent="0.25">
      <c r="U168" s="76"/>
    </row>
    <row r="169" spans="21:21" x14ac:dyDescent="0.25">
      <c r="U169" s="76"/>
    </row>
    <row r="170" spans="21:21" x14ac:dyDescent="0.25">
      <c r="U170" s="76"/>
    </row>
    <row r="171" spans="21:21" x14ac:dyDescent="0.25">
      <c r="U171" s="76"/>
    </row>
    <row r="172" spans="21:21" x14ac:dyDescent="0.25">
      <c r="U172" s="76"/>
    </row>
    <row r="173" spans="21:21" x14ac:dyDescent="0.25">
      <c r="U173" s="76"/>
    </row>
    <row r="174" spans="21:21" x14ac:dyDescent="0.25">
      <c r="U174" s="76"/>
    </row>
    <row r="175" spans="21:21" x14ac:dyDescent="0.25">
      <c r="U175" s="76"/>
    </row>
    <row r="176" spans="21:21" x14ac:dyDescent="0.25">
      <c r="U176" s="76"/>
    </row>
    <row r="177" spans="21:21" x14ac:dyDescent="0.25">
      <c r="U177" s="76"/>
    </row>
    <row r="178" spans="21:21" x14ac:dyDescent="0.25">
      <c r="U178" s="76"/>
    </row>
    <row r="179" spans="21:21" x14ac:dyDescent="0.25">
      <c r="U179" s="76"/>
    </row>
    <row r="180" spans="21:21" x14ac:dyDescent="0.25">
      <c r="U180" s="76"/>
    </row>
    <row r="181" spans="21:21" x14ac:dyDescent="0.25">
      <c r="U181" s="76"/>
    </row>
    <row r="182" spans="21:21" x14ac:dyDescent="0.25">
      <c r="U182" s="76"/>
    </row>
    <row r="183" spans="21:21" x14ac:dyDescent="0.25">
      <c r="U183" s="76"/>
    </row>
    <row r="184" spans="21:21" x14ac:dyDescent="0.25">
      <c r="U184" s="76"/>
    </row>
    <row r="185" spans="21:21" x14ac:dyDescent="0.25">
      <c r="U185" s="76"/>
    </row>
    <row r="186" spans="21:21" x14ac:dyDescent="0.25">
      <c r="U186" s="76"/>
    </row>
    <row r="187" spans="21:21" x14ac:dyDescent="0.25">
      <c r="U187" s="76"/>
    </row>
    <row r="188" spans="21:21" x14ac:dyDescent="0.25">
      <c r="U188" s="76"/>
    </row>
    <row r="189" spans="21:21" x14ac:dyDescent="0.25">
      <c r="U189" s="76"/>
    </row>
    <row r="190" spans="21:21" x14ac:dyDescent="0.25">
      <c r="U190" s="76"/>
    </row>
    <row r="191" spans="21:21" x14ac:dyDescent="0.25">
      <c r="U191" s="76"/>
    </row>
    <row r="192" spans="21:21" x14ac:dyDescent="0.25">
      <c r="U192" s="76"/>
    </row>
    <row r="193" spans="21:21" x14ac:dyDescent="0.25">
      <c r="U193" s="76"/>
    </row>
    <row r="194" spans="21:21" x14ac:dyDescent="0.25">
      <c r="U194" s="76"/>
    </row>
    <row r="195" spans="21:21" x14ac:dyDescent="0.25">
      <c r="U195" s="76"/>
    </row>
    <row r="196" spans="21:21" x14ac:dyDescent="0.25">
      <c r="U196" s="76"/>
    </row>
    <row r="197" spans="21:21" x14ac:dyDescent="0.25">
      <c r="U197" s="76"/>
    </row>
    <row r="198" spans="21:21" x14ac:dyDescent="0.25">
      <c r="U198" s="76"/>
    </row>
    <row r="199" spans="21:21" x14ac:dyDescent="0.25">
      <c r="U199" s="76"/>
    </row>
    <row r="200" spans="21:21" x14ac:dyDescent="0.25">
      <c r="U200" s="76"/>
    </row>
    <row r="201" spans="21:21" x14ac:dyDescent="0.25">
      <c r="U201" s="76"/>
    </row>
    <row r="202" spans="21:21" x14ac:dyDescent="0.25">
      <c r="U202" s="76"/>
    </row>
    <row r="203" spans="21:21" x14ac:dyDescent="0.25">
      <c r="U203" s="76"/>
    </row>
    <row r="204" spans="21:21" x14ac:dyDescent="0.25">
      <c r="U204" s="76"/>
    </row>
    <row r="205" spans="21:21" x14ac:dyDescent="0.25">
      <c r="U205" s="76"/>
    </row>
    <row r="206" spans="21:21" x14ac:dyDescent="0.25">
      <c r="U206" s="76"/>
    </row>
    <row r="207" spans="21:21" x14ac:dyDescent="0.25">
      <c r="U207" s="76"/>
    </row>
    <row r="208" spans="21:21" x14ac:dyDescent="0.25">
      <c r="U208" s="76"/>
    </row>
    <row r="209" spans="21:21" x14ac:dyDescent="0.25">
      <c r="U209" s="76"/>
    </row>
    <row r="210" spans="21:21" x14ac:dyDescent="0.25">
      <c r="U210" s="76"/>
    </row>
    <row r="211" spans="21:21" x14ac:dyDescent="0.25">
      <c r="U211" s="76"/>
    </row>
    <row r="212" spans="21:21" x14ac:dyDescent="0.25">
      <c r="U212" s="76"/>
    </row>
    <row r="213" spans="21:21" x14ac:dyDescent="0.25">
      <c r="U213" s="76"/>
    </row>
    <row r="214" spans="21:21" x14ac:dyDescent="0.25">
      <c r="U214" s="76"/>
    </row>
    <row r="215" spans="21:21" x14ac:dyDescent="0.25">
      <c r="U215" s="76"/>
    </row>
    <row r="216" spans="21:21" x14ac:dyDescent="0.25">
      <c r="U216" s="76"/>
    </row>
    <row r="217" spans="21:21" x14ac:dyDescent="0.25">
      <c r="U217" s="76"/>
    </row>
    <row r="218" spans="21:21" x14ac:dyDescent="0.25">
      <c r="U218" s="76"/>
    </row>
    <row r="219" spans="21:21" x14ac:dyDescent="0.25">
      <c r="U219" s="76"/>
    </row>
    <row r="220" spans="21:21" x14ac:dyDescent="0.25">
      <c r="U220" s="76"/>
    </row>
    <row r="221" spans="21:21" x14ac:dyDescent="0.25">
      <c r="U221" s="76"/>
    </row>
    <row r="222" spans="21:21" x14ac:dyDescent="0.25">
      <c r="U222" s="76"/>
    </row>
    <row r="223" spans="21:21" x14ac:dyDescent="0.25">
      <c r="U223" s="76"/>
    </row>
    <row r="224" spans="21:21" x14ac:dyDescent="0.25">
      <c r="U224" s="76"/>
    </row>
    <row r="225" spans="21:21" x14ac:dyDescent="0.25">
      <c r="U225" s="76"/>
    </row>
    <row r="226" spans="21:21" x14ac:dyDescent="0.25">
      <c r="U226" s="76"/>
    </row>
    <row r="227" spans="21:21" x14ac:dyDescent="0.25">
      <c r="U227" s="76"/>
    </row>
    <row r="228" spans="21:21" x14ac:dyDescent="0.25">
      <c r="U228" s="76"/>
    </row>
    <row r="229" spans="21:21" x14ac:dyDescent="0.25">
      <c r="U229" s="76"/>
    </row>
    <row r="230" spans="21:21" x14ac:dyDescent="0.25">
      <c r="U230" s="76"/>
    </row>
    <row r="231" spans="21:21" x14ac:dyDescent="0.25">
      <c r="U231" s="76"/>
    </row>
    <row r="232" spans="21:21" x14ac:dyDescent="0.25">
      <c r="U232" s="76"/>
    </row>
    <row r="233" spans="21:21" x14ac:dyDescent="0.25">
      <c r="U233" s="76"/>
    </row>
    <row r="234" spans="21:21" x14ac:dyDescent="0.25">
      <c r="U234" s="76"/>
    </row>
    <row r="235" spans="21:21" x14ac:dyDescent="0.25">
      <c r="U235" s="76"/>
    </row>
    <row r="236" spans="21:21" x14ac:dyDescent="0.25">
      <c r="U236" s="76"/>
    </row>
    <row r="237" spans="21:21" x14ac:dyDescent="0.25">
      <c r="U237" s="76"/>
    </row>
    <row r="238" spans="21:21" x14ac:dyDescent="0.25">
      <c r="U238" s="76"/>
    </row>
    <row r="239" spans="21:21" x14ac:dyDescent="0.25">
      <c r="U239" s="76"/>
    </row>
    <row r="240" spans="21:21" x14ac:dyDescent="0.25">
      <c r="U240" s="76"/>
    </row>
    <row r="241" spans="21:21" x14ac:dyDescent="0.25">
      <c r="U241" s="76"/>
    </row>
    <row r="242" spans="21:21" x14ac:dyDescent="0.25">
      <c r="U242" s="76"/>
    </row>
    <row r="243" spans="21:21" x14ac:dyDescent="0.25">
      <c r="U243" s="76"/>
    </row>
    <row r="244" spans="21:21" x14ac:dyDescent="0.25">
      <c r="U244" s="76"/>
    </row>
    <row r="245" spans="21:21" x14ac:dyDescent="0.25">
      <c r="U245" s="76"/>
    </row>
    <row r="246" spans="21:21" x14ac:dyDescent="0.25">
      <c r="U246" s="76"/>
    </row>
    <row r="247" spans="21:21" x14ac:dyDescent="0.25">
      <c r="U247" s="76"/>
    </row>
    <row r="248" spans="21:21" x14ac:dyDescent="0.25">
      <c r="U248" s="76"/>
    </row>
    <row r="249" spans="21:21" x14ac:dyDescent="0.25">
      <c r="U249" s="76"/>
    </row>
    <row r="250" spans="21:21" x14ac:dyDescent="0.25">
      <c r="U250" s="76"/>
    </row>
    <row r="251" spans="21:21" x14ac:dyDescent="0.25">
      <c r="U251" s="76"/>
    </row>
    <row r="252" spans="21:21" x14ac:dyDescent="0.25">
      <c r="U252" s="76"/>
    </row>
    <row r="253" spans="21:21" x14ac:dyDescent="0.25">
      <c r="U253" s="76"/>
    </row>
    <row r="254" spans="21:21" x14ac:dyDescent="0.25">
      <c r="U254" s="76"/>
    </row>
    <row r="255" spans="21:21" x14ac:dyDescent="0.25">
      <c r="U255" s="76"/>
    </row>
    <row r="256" spans="21:21" x14ac:dyDescent="0.25">
      <c r="U256" s="76"/>
    </row>
    <row r="257" spans="21:21" x14ac:dyDescent="0.25">
      <c r="U257" s="76"/>
    </row>
    <row r="258" spans="21:21" x14ac:dyDescent="0.25">
      <c r="U258" s="76"/>
    </row>
    <row r="259" spans="21:21" x14ac:dyDescent="0.25">
      <c r="U259" s="76"/>
    </row>
    <row r="260" spans="21:21" x14ac:dyDescent="0.25">
      <c r="U260" s="76"/>
    </row>
    <row r="261" spans="21:21" x14ac:dyDescent="0.25">
      <c r="U261" s="76"/>
    </row>
    <row r="262" spans="21:21" x14ac:dyDescent="0.25">
      <c r="U262" s="76"/>
    </row>
    <row r="263" spans="21:21" x14ac:dyDescent="0.25">
      <c r="U263" s="76"/>
    </row>
    <row r="264" spans="21:21" x14ac:dyDescent="0.25">
      <c r="U264" s="76"/>
    </row>
    <row r="265" spans="21:21" x14ac:dyDescent="0.25">
      <c r="U265" s="76"/>
    </row>
    <row r="266" spans="21:21" x14ac:dyDescent="0.25">
      <c r="U266" s="76"/>
    </row>
    <row r="267" spans="21:21" x14ac:dyDescent="0.25">
      <c r="U267" s="76"/>
    </row>
    <row r="268" spans="21:21" x14ac:dyDescent="0.25">
      <c r="U268" s="76"/>
    </row>
    <row r="269" spans="21:21" x14ac:dyDescent="0.25">
      <c r="U269" s="76"/>
    </row>
    <row r="270" spans="21:21" x14ac:dyDescent="0.25">
      <c r="U270" s="76"/>
    </row>
    <row r="271" spans="21:21" x14ac:dyDescent="0.25">
      <c r="U271" s="76"/>
    </row>
    <row r="272" spans="21:21" x14ac:dyDescent="0.25">
      <c r="U272" s="76"/>
    </row>
    <row r="273" spans="21:21" x14ac:dyDescent="0.25">
      <c r="U273" s="76"/>
    </row>
    <row r="274" spans="21:21" x14ac:dyDescent="0.25">
      <c r="U274" s="76"/>
    </row>
    <row r="275" spans="21:21" x14ac:dyDescent="0.25">
      <c r="U275" s="76"/>
    </row>
    <row r="276" spans="21:21" x14ac:dyDescent="0.25">
      <c r="U276" s="76"/>
    </row>
    <row r="277" spans="21:21" x14ac:dyDescent="0.25">
      <c r="U277" s="76"/>
    </row>
    <row r="278" spans="21:21" x14ac:dyDescent="0.25">
      <c r="U278" s="76"/>
    </row>
    <row r="279" spans="21:21" x14ac:dyDescent="0.25">
      <c r="U279" s="76"/>
    </row>
    <row r="280" spans="21:21" x14ac:dyDescent="0.25">
      <c r="U280" s="76"/>
    </row>
    <row r="281" spans="21:21" x14ac:dyDescent="0.25">
      <c r="U281" s="76"/>
    </row>
    <row r="282" spans="21:21" x14ac:dyDescent="0.25">
      <c r="U282" s="76"/>
    </row>
    <row r="283" spans="21:21" x14ac:dyDescent="0.25">
      <c r="U283" s="76"/>
    </row>
    <row r="284" spans="21:21" x14ac:dyDescent="0.25">
      <c r="U284" s="76"/>
    </row>
    <row r="285" spans="21:21" x14ac:dyDescent="0.25">
      <c r="U285" s="76"/>
    </row>
    <row r="286" spans="21:21" x14ac:dyDescent="0.25">
      <c r="U286" s="76"/>
    </row>
    <row r="287" spans="21:21" x14ac:dyDescent="0.25">
      <c r="U287" s="76"/>
    </row>
    <row r="288" spans="21:21" x14ac:dyDescent="0.25">
      <c r="U288" s="76"/>
    </row>
    <row r="289" spans="21:21" x14ac:dyDescent="0.25">
      <c r="U289" s="76"/>
    </row>
    <row r="290" spans="21:21" x14ac:dyDescent="0.25">
      <c r="U290" s="76"/>
    </row>
    <row r="291" spans="21:21" x14ac:dyDescent="0.25">
      <c r="U291" s="76"/>
    </row>
    <row r="292" spans="21:21" x14ac:dyDescent="0.25">
      <c r="U292" s="76"/>
    </row>
    <row r="293" spans="21:21" x14ac:dyDescent="0.25">
      <c r="U293" s="76"/>
    </row>
    <row r="294" spans="21:21" x14ac:dyDescent="0.25">
      <c r="U294" s="76"/>
    </row>
    <row r="295" spans="21:21" x14ac:dyDescent="0.25">
      <c r="U295" s="76"/>
    </row>
    <row r="296" spans="21:21" x14ac:dyDescent="0.25">
      <c r="U296" s="76"/>
    </row>
    <row r="297" spans="21:21" x14ac:dyDescent="0.25">
      <c r="U297" s="76"/>
    </row>
    <row r="298" spans="21:21" x14ac:dyDescent="0.25">
      <c r="U298" s="76"/>
    </row>
    <row r="299" spans="21:21" x14ac:dyDescent="0.25">
      <c r="U299" s="76"/>
    </row>
    <row r="300" spans="21:21" x14ac:dyDescent="0.25">
      <c r="U300" s="76"/>
    </row>
    <row r="301" spans="21:21" x14ac:dyDescent="0.25">
      <c r="U301" s="76"/>
    </row>
    <row r="302" spans="21:21" x14ac:dyDescent="0.25">
      <c r="U302" s="76"/>
    </row>
    <row r="303" spans="21:21" x14ac:dyDescent="0.25">
      <c r="U303" s="76"/>
    </row>
    <row r="304" spans="21:21" x14ac:dyDescent="0.25">
      <c r="U304" s="76"/>
    </row>
    <row r="305" spans="21:21" x14ac:dyDescent="0.25">
      <c r="U305" s="76"/>
    </row>
    <row r="306" spans="21:21" x14ac:dyDescent="0.25">
      <c r="U306" s="76"/>
    </row>
    <row r="307" spans="21:21" x14ac:dyDescent="0.25">
      <c r="U307" s="76"/>
    </row>
    <row r="308" spans="21:21" x14ac:dyDescent="0.25">
      <c r="U308" s="76"/>
    </row>
    <row r="309" spans="21:21" x14ac:dyDescent="0.25">
      <c r="U309" s="76"/>
    </row>
    <row r="310" spans="21:21" x14ac:dyDescent="0.25">
      <c r="U310" s="76"/>
    </row>
    <row r="311" spans="21:21" x14ac:dyDescent="0.25">
      <c r="U311" s="76"/>
    </row>
    <row r="312" spans="21:21" x14ac:dyDescent="0.25">
      <c r="U312" s="76"/>
    </row>
    <row r="313" spans="21:21" x14ac:dyDescent="0.25">
      <c r="U313" s="76"/>
    </row>
    <row r="314" spans="21:21" x14ac:dyDescent="0.25">
      <c r="U314" s="76"/>
    </row>
    <row r="315" spans="21:21" x14ac:dyDescent="0.25">
      <c r="U315" s="76"/>
    </row>
    <row r="316" spans="21:21" x14ac:dyDescent="0.25">
      <c r="U316" s="76"/>
    </row>
    <row r="317" spans="21:21" x14ac:dyDescent="0.25">
      <c r="U317" s="76"/>
    </row>
    <row r="318" spans="21:21" x14ac:dyDescent="0.25">
      <c r="U318" s="76"/>
    </row>
    <row r="319" spans="21:21" x14ac:dyDescent="0.25">
      <c r="U319" s="76"/>
    </row>
    <row r="320" spans="21:21" x14ac:dyDescent="0.25">
      <c r="U320" s="76"/>
    </row>
    <row r="321" spans="21:21" x14ac:dyDescent="0.25">
      <c r="U321" s="76"/>
    </row>
    <row r="322" spans="21:21" x14ac:dyDescent="0.25">
      <c r="U322" s="76"/>
    </row>
    <row r="323" spans="21:21" x14ac:dyDescent="0.25">
      <c r="U323" s="76"/>
    </row>
    <row r="324" spans="21:21" x14ac:dyDescent="0.25">
      <c r="U324" s="76"/>
    </row>
    <row r="325" spans="21:21" x14ac:dyDescent="0.25">
      <c r="U325" s="76"/>
    </row>
    <row r="326" spans="21:21" x14ac:dyDescent="0.25">
      <c r="U326" s="76"/>
    </row>
    <row r="327" spans="21:21" x14ac:dyDescent="0.25">
      <c r="U327" s="76"/>
    </row>
    <row r="328" spans="21:21" x14ac:dyDescent="0.25">
      <c r="U328" s="76"/>
    </row>
    <row r="329" spans="21:21" x14ac:dyDescent="0.25">
      <c r="U329" s="76"/>
    </row>
    <row r="330" spans="21:21" x14ac:dyDescent="0.25">
      <c r="U330" s="76"/>
    </row>
    <row r="331" spans="21:21" x14ac:dyDescent="0.25">
      <c r="U331" s="76"/>
    </row>
    <row r="332" spans="21:21" x14ac:dyDescent="0.25">
      <c r="U332" s="76"/>
    </row>
    <row r="333" spans="21:21" x14ac:dyDescent="0.25">
      <c r="U333" s="76"/>
    </row>
    <row r="334" spans="21:21" x14ac:dyDescent="0.25">
      <c r="U334" s="76"/>
    </row>
    <row r="335" spans="21:21" x14ac:dyDescent="0.25">
      <c r="U335" s="76"/>
    </row>
    <row r="336" spans="21:21" x14ac:dyDescent="0.25">
      <c r="U336" s="76"/>
    </row>
    <row r="337" spans="21:21" x14ac:dyDescent="0.25">
      <c r="U337" s="76"/>
    </row>
    <row r="338" spans="21:21" x14ac:dyDescent="0.25">
      <c r="U338" s="76"/>
    </row>
    <row r="339" spans="21:21" x14ac:dyDescent="0.25">
      <c r="U339" s="76"/>
    </row>
    <row r="340" spans="21:21" x14ac:dyDescent="0.25">
      <c r="U340" s="76"/>
    </row>
    <row r="341" spans="21:21" x14ac:dyDescent="0.25">
      <c r="U341" s="76"/>
    </row>
    <row r="342" spans="21:21" x14ac:dyDescent="0.25">
      <c r="U342" s="76"/>
    </row>
    <row r="343" spans="21:21" x14ac:dyDescent="0.25">
      <c r="U343" s="76"/>
    </row>
    <row r="344" spans="21:21" x14ac:dyDescent="0.25">
      <c r="U344" s="76"/>
    </row>
    <row r="345" spans="21:21" x14ac:dyDescent="0.25">
      <c r="U345" s="76"/>
    </row>
    <row r="346" spans="21:21" x14ac:dyDescent="0.25">
      <c r="U346" s="76"/>
    </row>
    <row r="347" spans="21:21" x14ac:dyDescent="0.25">
      <c r="U347" s="76"/>
    </row>
    <row r="348" spans="21:21" x14ac:dyDescent="0.25">
      <c r="U348" s="76"/>
    </row>
    <row r="349" spans="21:21" x14ac:dyDescent="0.25">
      <c r="U349" s="76"/>
    </row>
    <row r="350" spans="21:21" x14ac:dyDescent="0.25">
      <c r="U350" s="76"/>
    </row>
    <row r="351" spans="21:21" x14ac:dyDescent="0.25">
      <c r="U351" s="76"/>
    </row>
    <row r="352" spans="21:21" x14ac:dyDescent="0.25">
      <c r="U352" s="76"/>
    </row>
    <row r="353" spans="21:21" x14ac:dyDescent="0.25">
      <c r="U353" s="76"/>
    </row>
    <row r="354" spans="21:21" x14ac:dyDescent="0.25">
      <c r="U354" s="76"/>
    </row>
    <row r="355" spans="21:21" x14ac:dyDescent="0.25">
      <c r="U355" s="76"/>
    </row>
    <row r="356" spans="21:21" x14ac:dyDescent="0.25">
      <c r="U356" s="76"/>
    </row>
    <row r="357" spans="21:21" x14ac:dyDescent="0.25">
      <c r="U357" s="76"/>
    </row>
    <row r="358" spans="21:21" x14ac:dyDescent="0.25">
      <c r="U358" s="76"/>
    </row>
    <row r="359" spans="21:21" x14ac:dyDescent="0.25">
      <c r="U359" s="76"/>
    </row>
    <row r="360" spans="21:21" x14ac:dyDescent="0.25">
      <c r="U360" s="76"/>
    </row>
    <row r="361" spans="21:21" x14ac:dyDescent="0.25">
      <c r="U361" s="76"/>
    </row>
    <row r="362" spans="21:21" x14ac:dyDescent="0.25">
      <c r="U362" s="76"/>
    </row>
    <row r="363" spans="21:21" x14ac:dyDescent="0.25">
      <c r="U363" s="76"/>
    </row>
    <row r="364" spans="21:21" x14ac:dyDescent="0.25">
      <c r="U364" s="76"/>
    </row>
    <row r="365" spans="21:21" x14ac:dyDescent="0.25">
      <c r="U365" s="76"/>
    </row>
    <row r="366" spans="21:21" x14ac:dyDescent="0.25">
      <c r="U366" s="76"/>
    </row>
    <row r="367" spans="21:21" x14ac:dyDescent="0.25">
      <c r="U367" s="76"/>
    </row>
    <row r="368" spans="21:21" x14ac:dyDescent="0.25">
      <c r="U368" s="76"/>
    </row>
    <row r="369" spans="21:21" x14ac:dyDescent="0.25">
      <c r="U369" s="76"/>
    </row>
    <row r="370" spans="21:21" x14ac:dyDescent="0.25">
      <c r="U370" s="76"/>
    </row>
    <row r="371" spans="21:21" x14ac:dyDescent="0.25">
      <c r="U371" s="76"/>
    </row>
    <row r="372" spans="21:21" x14ac:dyDescent="0.25">
      <c r="U372" s="76"/>
    </row>
    <row r="373" spans="21:21" x14ac:dyDescent="0.25">
      <c r="U373" s="76"/>
    </row>
    <row r="374" spans="21:21" x14ac:dyDescent="0.25">
      <c r="U374" s="76"/>
    </row>
    <row r="375" spans="21:21" x14ac:dyDescent="0.25">
      <c r="U375" s="76"/>
    </row>
    <row r="376" spans="21:21" x14ac:dyDescent="0.25">
      <c r="U376" s="76"/>
    </row>
    <row r="377" spans="21:21" x14ac:dyDescent="0.25">
      <c r="U377" s="76"/>
    </row>
    <row r="378" spans="21:21" x14ac:dyDescent="0.25">
      <c r="U378" s="76"/>
    </row>
    <row r="379" spans="21:21" x14ac:dyDescent="0.25">
      <c r="U379" s="76"/>
    </row>
    <row r="380" spans="21:21" x14ac:dyDescent="0.25">
      <c r="U380" s="76"/>
    </row>
    <row r="381" spans="21:21" x14ac:dyDescent="0.25">
      <c r="U381" s="76"/>
    </row>
    <row r="382" spans="21:21" x14ac:dyDescent="0.25">
      <c r="U382" s="76"/>
    </row>
    <row r="383" spans="21:21" x14ac:dyDescent="0.25">
      <c r="U383" s="76"/>
    </row>
    <row r="384" spans="21:21" x14ac:dyDescent="0.25">
      <c r="U384" s="76"/>
    </row>
    <row r="385" spans="21:21" x14ac:dyDescent="0.25">
      <c r="U385" s="76"/>
    </row>
    <row r="386" spans="21:21" x14ac:dyDescent="0.25">
      <c r="U386" s="76"/>
    </row>
    <row r="387" spans="21:21" x14ac:dyDescent="0.25">
      <c r="U387" s="76"/>
    </row>
    <row r="388" spans="21:21" x14ac:dyDescent="0.25">
      <c r="U388" s="76"/>
    </row>
    <row r="389" spans="21:21" x14ac:dyDescent="0.25">
      <c r="U389" s="76"/>
    </row>
    <row r="390" spans="21:21" x14ac:dyDescent="0.25">
      <c r="U390" s="76"/>
    </row>
    <row r="391" spans="21:21" x14ac:dyDescent="0.25">
      <c r="U391" s="76"/>
    </row>
    <row r="392" spans="21:21" x14ac:dyDescent="0.25">
      <c r="U392" s="76"/>
    </row>
    <row r="393" spans="21:21" x14ac:dyDescent="0.25">
      <c r="U393" s="76"/>
    </row>
    <row r="394" spans="21:21" x14ac:dyDescent="0.25">
      <c r="U394" s="76"/>
    </row>
    <row r="395" spans="21:21" x14ac:dyDescent="0.25">
      <c r="U395" s="76"/>
    </row>
    <row r="396" spans="21:21" x14ac:dyDescent="0.25">
      <c r="U396" s="76"/>
    </row>
    <row r="397" spans="21:21" x14ac:dyDescent="0.25">
      <c r="U397" s="76"/>
    </row>
    <row r="398" spans="21:21" x14ac:dyDescent="0.25">
      <c r="U398" s="76"/>
    </row>
    <row r="399" spans="21:21" x14ac:dyDescent="0.25">
      <c r="U399" s="76"/>
    </row>
    <row r="400" spans="21:21" x14ac:dyDescent="0.25">
      <c r="U400" s="76"/>
    </row>
    <row r="401" spans="21:21" x14ac:dyDescent="0.25">
      <c r="U401" s="76"/>
    </row>
    <row r="402" spans="21:21" x14ac:dyDescent="0.25">
      <c r="U402" s="76"/>
    </row>
    <row r="403" spans="21:21" x14ac:dyDescent="0.25">
      <c r="U403" s="76"/>
    </row>
    <row r="404" spans="21:21" x14ac:dyDescent="0.25">
      <c r="U404" s="76"/>
    </row>
    <row r="405" spans="21:21" x14ac:dyDescent="0.25">
      <c r="U405" s="76"/>
    </row>
    <row r="406" spans="21:21" x14ac:dyDescent="0.25">
      <c r="U406" s="76"/>
    </row>
    <row r="407" spans="21:21" x14ac:dyDescent="0.25">
      <c r="U407" s="76"/>
    </row>
    <row r="408" spans="21:21" x14ac:dyDescent="0.25">
      <c r="U408" s="76"/>
    </row>
    <row r="409" spans="21:21" x14ac:dyDescent="0.25">
      <c r="U409" s="76"/>
    </row>
    <row r="410" spans="21:21" x14ac:dyDescent="0.25">
      <c r="U410" s="76"/>
    </row>
    <row r="411" spans="21:21" x14ac:dyDescent="0.25">
      <c r="U411" s="76"/>
    </row>
    <row r="412" spans="21:21" x14ac:dyDescent="0.25">
      <c r="U412" s="76"/>
    </row>
    <row r="413" spans="21:21" x14ac:dyDescent="0.25">
      <c r="U413" s="76"/>
    </row>
    <row r="414" spans="21:21" x14ac:dyDescent="0.25">
      <c r="U414" s="76"/>
    </row>
    <row r="415" spans="21:21" x14ac:dyDescent="0.25">
      <c r="U415" s="76"/>
    </row>
    <row r="416" spans="21:21" x14ac:dyDescent="0.25">
      <c r="U416" s="76"/>
    </row>
    <row r="417" spans="21:21" x14ac:dyDescent="0.25">
      <c r="U417" s="76"/>
    </row>
    <row r="418" spans="21:21" x14ac:dyDescent="0.25">
      <c r="U418" s="76"/>
    </row>
    <row r="419" spans="21:21" x14ac:dyDescent="0.25">
      <c r="U419" s="76"/>
    </row>
    <row r="420" spans="21:21" x14ac:dyDescent="0.25">
      <c r="U420" s="76"/>
    </row>
    <row r="421" spans="21:21" x14ac:dyDescent="0.25">
      <c r="U421" s="76"/>
    </row>
    <row r="422" spans="21:21" x14ac:dyDescent="0.25">
      <c r="U422" s="76"/>
    </row>
    <row r="423" spans="21:21" x14ac:dyDescent="0.25">
      <c r="U423" s="76"/>
    </row>
    <row r="424" spans="21:21" x14ac:dyDescent="0.25">
      <c r="U424" s="76"/>
    </row>
    <row r="425" spans="21:21" x14ac:dyDescent="0.25">
      <c r="U425" s="76"/>
    </row>
    <row r="426" spans="21:21" x14ac:dyDescent="0.25">
      <c r="U426" s="76"/>
    </row>
    <row r="427" spans="21:21" x14ac:dyDescent="0.25">
      <c r="U427" s="76"/>
    </row>
    <row r="428" spans="21:21" x14ac:dyDescent="0.25">
      <c r="U428" s="76"/>
    </row>
    <row r="429" spans="21:21" x14ac:dyDescent="0.25">
      <c r="U429" s="76"/>
    </row>
    <row r="430" spans="21:21" x14ac:dyDescent="0.25">
      <c r="U430" s="76"/>
    </row>
    <row r="431" spans="21:21" x14ac:dyDescent="0.25">
      <c r="U431" s="76"/>
    </row>
    <row r="432" spans="21:21" x14ac:dyDescent="0.25">
      <c r="U432" s="76"/>
    </row>
    <row r="433" spans="21:21" x14ac:dyDescent="0.25">
      <c r="U433" s="76"/>
    </row>
    <row r="434" spans="21:21" x14ac:dyDescent="0.25">
      <c r="U434" s="76"/>
    </row>
    <row r="435" spans="21:21" x14ac:dyDescent="0.25">
      <c r="U435" s="76"/>
    </row>
    <row r="436" spans="21:21" x14ac:dyDescent="0.25">
      <c r="U436" s="76"/>
    </row>
    <row r="437" spans="21:21" x14ac:dyDescent="0.25">
      <c r="U437" s="76"/>
    </row>
    <row r="438" spans="21:21" x14ac:dyDescent="0.25">
      <c r="U438" s="76"/>
    </row>
    <row r="439" spans="21:21" x14ac:dyDescent="0.25">
      <c r="U439" s="76"/>
    </row>
    <row r="440" spans="21:21" x14ac:dyDescent="0.25">
      <c r="U440" s="76"/>
    </row>
    <row r="441" spans="21:21" x14ac:dyDescent="0.25">
      <c r="U441" s="76"/>
    </row>
    <row r="442" spans="21:21" x14ac:dyDescent="0.25">
      <c r="U442" s="76"/>
    </row>
    <row r="443" spans="21:21" x14ac:dyDescent="0.25">
      <c r="U443" s="76"/>
    </row>
    <row r="444" spans="21:21" x14ac:dyDescent="0.25">
      <c r="U444" s="76"/>
    </row>
    <row r="445" spans="21:21" x14ac:dyDescent="0.25">
      <c r="U445" s="76"/>
    </row>
    <row r="446" spans="21:21" x14ac:dyDescent="0.25">
      <c r="U446" s="76"/>
    </row>
    <row r="447" spans="21:21" x14ac:dyDescent="0.25">
      <c r="U447" s="76"/>
    </row>
    <row r="448" spans="21:21" x14ac:dyDescent="0.25">
      <c r="U448" s="76"/>
    </row>
    <row r="449" spans="21:21" x14ac:dyDescent="0.25">
      <c r="U449" s="76"/>
    </row>
    <row r="450" spans="21:21" x14ac:dyDescent="0.25">
      <c r="U450" s="76"/>
    </row>
    <row r="451" spans="21:21" x14ac:dyDescent="0.25">
      <c r="U451" s="76"/>
    </row>
    <row r="452" spans="21:21" x14ac:dyDescent="0.25">
      <c r="U452" s="76"/>
    </row>
    <row r="453" spans="21:21" x14ac:dyDescent="0.25">
      <c r="U453" s="76"/>
    </row>
    <row r="454" spans="21:21" x14ac:dyDescent="0.25">
      <c r="U454" s="76"/>
    </row>
    <row r="455" spans="21:21" x14ac:dyDescent="0.25">
      <c r="U455" s="76"/>
    </row>
    <row r="456" spans="21:21" x14ac:dyDescent="0.25">
      <c r="U456" s="76"/>
    </row>
    <row r="457" spans="21:21" x14ac:dyDescent="0.25">
      <c r="U457" s="76"/>
    </row>
    <row r="458" spans="21:21" x14ac:dyDescent="0.25">
      <c r="U458" s="76"/>
    </row>
    <row r="459" spans="21:21" x14ac:dyDescent="0.25">
      <c r="U459" s="76"/>
    </row>
    <row r="460" spans="21:21" x14ac:dyDescent="0.25">
      <c r="U460" s="76"/>
    </row>
    <row r="461" spans="21:21" x14ac:dyDescent="0.25">
      <c r="U461" s="76"/>
    </row>
    <row r="462" spans="21:21" x14ac:dyDescent="0.25">
      <c r="U462" s="76"/>
    </row>
    <row r="463" spans="21:21" x14ac:dyDescent="0.25">
      <c r="U463" s="76"/>
    </row>
    <row r="464" spans="21:21" x14ac:dyDescent="0.25">
      <c r="U464" s="76"/>
    </row>
    <row r="465" spans="21:21" x14ac:dyDescent="0.25">
      <c r="U465" s="76"/>
    </row>
    <row r="466" spans="21:21" x14ac:dyDescent="0.25">
      <c r="U466" s="76"/>
    </row>
    <row r="467" spans="21:21" x14ac:dyDescent="0.25">
      <c r="U467" s="76"/>
    </row>
    <row r="468" spans="21:21" x14ac:dyDescent="0.25">
      <c r="U468" s="76"/>
    </row>
    <row r="469" spans="21:21" x14ac:dyDescent="0.25">
      <c r="U469" s="76"/>
    </row>
    <row r="470" spans="21:21" x14ac:dyDescent="0.25">
      <c r="U470" s="76"/>
    </row>
    <row r="471" spans="21:21" x14ac:dyDescent="0.25">
      <c r="U471" s="76"/>
    </row>
    <row r="472" spans="21:21" x14ac:dyDescent="0.25">
      <c r="U472" s="76"/>
    </row>
    <row r="473" spans="21:21" x14ac:dyDescent="0.25">
      <c r="U473" s="76"/>
    </row>
    <row r="474" spans="21:21" x14ac:dyDescent="0.25">
      <c r="U474" s="76"/>
    </row>
    <row r="475" spans="21:21" x14ac:dyDescent="0.25">
      <c r="U475" s="76"/>
    </row>
    <row r="476" spans="21:21" x14ac:dyDescent="0.25">
      <c r="U476" s="76"/>
    </row>
    <row r="477" spans="21:21" x14ac:dyDescent="0.25">
      <c r="U477" s="76"/>
    </row>
    <row r="478" spans="21:21" x14ac:dyDescent="0.25">
      <c r="U478" s="76"/>
    </row>
    <row r="479" spans="21:21" x14ac:dyDescent="0.25">
      <c r="U479" s="76"/>
    </row>
    <row r="480" spans="21:21" x14ac:dyDescent="0.25">
      <c r="U480" s="76"/>
    </row>
    <row r="481" spans="21:21" x14ac:dyDescent="0.25">
      <c r="U481" s="76"/>
    </row>
    <row r="482" spans="21:21" x14ac:dyDescent="0.25">
      <c r="U482" s="76"/>
    </row>
    <row r="483" spans="21:21" x14ac:dyDescent="0.25">
      <c r="U483" s="76"/>
    </row>
    <row r="484" spans="21:21" x14ac:dyDescent="0.25">
      <c r="U484" s="76"/>
    </row>
    <row r="485" spans="21:21" x14ac:dyDescent="0.25">
      <c r="U485" s="76"/>
    </row>
    <row r="486" spans="21:21" x14ac:dyDescent="0.25">
      <c r="U486" s="76"/>
    </row>
    <row r="487" spans="21:21" x14ac:dyDescent="0.25">
      <c r="U487" s="76"/>
    </row>
    <row r="488" spans="21:21" x14ac:dyDescent="0.25">
      <c r="U488" s="76"/>
    </row>
    <row r="489" spans="21:21" x14ac:dyDescent="0.25">
      <c r="U489" s="76"/>
    </row>
    <row r="490" spans="21:21" x14ac:dyDescent="0.25">
      <c r="U490" s="76"/>
    </row>
    <row r="491" spans="21:21" x14ac:dyDescent="0.25">
      <c r="U491" s="76"/>
    </row>
    <row r="492" spans="21:21" x14ac:dyDescent="0.25">
      <c r="U492" s="76"/>
    </row>
    <row r="493" spans="21:21" x14ac:dyDescent="0.25">
      <c r="U493" s="76"/>
    </row>
    <row r="494" spans="21:21" x14ac:dyDescent="0.25">
      <c r="U494" s="76"/>
    </row>
    <row r="495" spans="21:21" x14ac:dyDescent="0.25">
      <c r="U495" s="76"/>
    </row>
    <row r="496" spans="21:21" x14ac:dyDescent="0.25">
      <c r="U496" s="76"/>
    </row>
    <row r="497" spans="21:21" x14ac:dyDescent="0.25">
      <c r="U497" s="76"/>
    </row>
    <row r="498" spans="21:21" x14ac:dyDescent="0.25">
      <c r="U498" s="76"/>
    </row>
    <row r="499" spans="21:21" x14ac:dyDescent="0.25">
      <c r="U499" s="76"/>
    </row>
    <row r="500" spans="21:21" x14ac:dyDescent="0.25">
      <c r="U500" s="76"/>
    </row>
    <row r="501" spans="21:21" x14ac:dyDescent="0.25">
      <c r="U501" s="76"/>
    </row>
    <row r="502" spans="21:21" x14ac:dyDescent="0.25">
      <c r="U502" s="76"/>
    </row>
    <row r="503" spans="21:21" x14ac:dyDescent="0.25">
      <c r="U503" s="76"/>
    </row>
    <row r="504" spans="21:21" x14ac:dyDescent="0.25">
      <c r="U504" s="76"/>
    </row>
    <row r="505" spans="21:21" x14ac:dyDescent="0.25">
      <c r="U505" s="76"/>
    </row>
    <row r="506" spans="21:21" x14ac:dyDescent="0.25">
      <c r="U506" s="76"/>
    </row>
    <row r="507" spans="21:21" x14ac:dyDescent="0.25">
      <c r="U507" s="76"/>
    </row>
    <row r="508" spans="21:21" x14ac:dyDescent="0.25">
      <c r="U508" s="76"/>
    </row>
    <row r="509" spans="21:21" x14ac:dyDescent="0.25">
      <c r="U509" s="76"/>
    </row>
    <row r="510" spans="21:21" x14ac:dyDescent="0.25">
      <c r="U510" s="76"/>
    </row>
    <row r="511" spans="21:21" x14ac:dyDescent="0.25">
      <c r="U511" s="76"/>
    </row>
    <row r="512" spans="21:21" x14ac:dyDescent="0.25">
      <c r="U512" s="76"/>
    </row>
    <row r="513" spans="21:21" x14ac:dyDescent="0.25">
      <c r="U513" s="76"/>
    </row>
    <row r="514" spans="21:21" x14ac:dyDescent="0.25">
      <c r="U514" s="76"/>
    </row>
    <row r="515" spans="21:21" x14ac:dyDescent="0.25">
      <c r="U515" s="76"/>
    </row>
    <row r="516" spans="21:21" x14ac:dyDescent="0.25">
      <c r="U516" s="76"/>
    </row>
    <row r="517" spans="21:21" x14ac:dyDescent="0.25">
      <c r="U517" s="76"/>
    </row>
    <row r="518" spans="21:21" x14ac:dyDescent="0.25">
      <c r="U518" s="76"/>
    </row>
    <row r="519" spans="21:21" x14ac:dyDescent="0.25">
      <c r="U519" s="76"/>
    </row>
    <row r="520" spans="21:21" x14ac:dyDescent="0.25">
      <c r="U520" s="76"/>
    </row>
    <row r="521" spans="21:21" x14ac:dyDescent="0.25">
      <c r="U521" s="76"/>
    </row>
    <row r="522" spans="21:21" x14ac:dyDescent="0.25">
      <c r="U522" s="76"/>
    </row>
    <row r="523" spans="21:21" x14ac:dyDescent="0.25">
      <c r="U523" s="76"/>
    </row>
    <row r="524" spans="21:21" x14ac:dyDescent="0.25">
      <c r="U524" s="76"/>
    </row>
    <row r="525" spans="21:21" x14ac:dyDescent="0.25">
      <c r="U525" s="76"/>
    </row>
    <row r="526" spans="21:21" x14ac:dyDescent="0.25">
      <c r="U526" s="76"/>
    </row>
    <row r="527" spans="21:21" x14ac:dyDescent="0.25">
      <c r="U527" s="76"/>
    </row>
    <row r="528" spans="21:21" x14ac:dyDescent="0.25">
      <c r="U528" s="76"/>
    </row>
    <row r="529" spans="21:21" x14ac:dyDescent="0.25">
      <c r="U529" s="76"/>
    </row>
    <row r="530" spans="21:21" x14ac:dyDescent="0.25">
      <c r="U530" s="76"/>
    </row>
    <row r="531" spans="21:21" x14ac:dyDescent="0.25">
      <c r="U531" s="76"/>
    </row>
    <row r="532" spans="21:21" x14ac:dyDescent="0.25">
      <c r="U532" s="76"/>
    </row>
    <row r="533" spans="21:21" x14ac:dyDescent="0.25">
      <c r="U533" s="76"/>
    </row>
    <row r="534" spans="21:21" x14ac:dyDescent="0.25">
      <c r="U534" s="76"/>
    </row>
    <row r="535" spans="21:21" x14ac:dyDescent="0.25">
      <c r="U535" s="76"/>
    </row>
    <row r="536" spans="21:21" x14ac:dyDescent="0.25">
      <c r="U536" s="76"/>
    </row>
    <row r="537" spans="21:21" x14ac:dyDescent="0.25">
      <c r="U537" s="76"/>
    </row>
    <row r="538" spans="21:21" x14ac:dyDescent="0.25">
      <c r="U538" s="76"/>
    </row>
    <row r="539" spans="21:21" x14ac:dyDescent="0.25">
      <c r="U539" s="76"/>
    </row>
    <row r="540" spans="21:21" x14ac:dyDescent="0.25">
      <c r="U540" s="76"/>
    </row>
    <row r="541" spans="21:21" x14ac:dyDescent="0.25">
      <c r="U541" s="76"/>
    </row>
    <row r="542" spans="21:21" x14ac:dyDescent="0.25">
      <c r="U542" s="76"/>
    </row>
    <row r="543" spans="21:21" x14ac:dyDescent="0.25">
      <c r="U543" s="76"/>
    </row>
    <row r="544" spans="21:21" x14ac:dyDescent="0.25">
      <c r="U544" s="76"/>
    </row>
    <row r="545" spans="21:21" x14ac:dyDescent="0.25">
      <c r="U545" s="76"/>
    </row>
    <row r="546" spans="21:21" x14ac:dyDescent="0.25">
      <c r="U546" s="76"/>
    </row>
    <row r="547" spans="21:21" x14ac:dyDescent="0.25">
      <c r="U547" s="76"/>
    </row>
    <row r="548" spans="21:21" x14ac:dyDescent="0.25">
      <c r="U548" s="76"/>
    </row>
    <row r="549" spans="21:21" x14ac:dyDescent="0.25">
      <c r="U549" s="76"/>
    </row>
    <row r="550" spans="21:21" x14ac:dyDescent="0.25">
      <c r="U550" s="76"/>
    </row>
    <row r="551" spans="21:21" x14ac:dyDescent="0.25">
      <c r="U551" s="76"/>
    </row>
    <row r="552" spans="21:21" x14ac:dyDescent="0.25">
      <c r="U552" s="76"/>
    </row>
    <row r="553" spans="21:21" x14ac:dyDescent="0.25">
      <c r="U553" s="76"/>
    </row>
    <row r="554" spans="21:21" x14ac:dyDescent="0.25">
      <c r="U554" s="76"/>
    </row>
    <row r="555" spans="21:21" x14ac:dyDescent="0.25">
      <c r="U555" s="76"/>
    </row>
    <row r="556" spans="21:21" x14ac:dyDescent="0.25">
      <c r="U556" s="76"/>
    </row>
    <row r="557" spans="21:21" x14ac:dyDescent="0.25">
      <c r="U557" s="76"/>
    </row>
    <row r="558" spans="21:21" x14ac:dyDescent="0.25">
      <c r="U558" s="76"/>
    </row>
    <row r="559" spans="21:21" x14ac:dyDescent="0.25">
      <c r="U559" s="76"/>
    </row>
    <row r="560" spans="21:21" x14ac:dyDescent="0.25">
      <c r="U560" s="76"/>
    </row>
    <row r="561" spans="21:21" x14ac:dyDescent="0.25">
      <c r="U561" s="76"/>
    </row>
    <row r="562" spans="21:21" x14ac:dyDescent="0.25">
      <c r="U562" s="76"/>
    </row>
    <row r="563" spans="21:21" x14ac:dyDescent="0.25">
      <c r="U563" s="76"/>
    </row>
    <row r="564" spans="21:21" x14ac:dyDescent="0.25">
      <c r="U564" s="76"/>
    </row>
    <row r="565" spans="21:21" x14ac:dyDescent="0.25">
      <c r="U565" s="76"/>
    </row>
    <row r="566" spans="21:21" x14ac:dyDescent="0.25">
      <c r="U566" s="76"/>
    </row>
    <row r="567" spans="21:21" x14ac:dyDescent="0.25">
      <c r="U567" s="76"/>
    </row>
    <row r="568" spans="21:21" x14ac:dyDescent="0.25">
      <c r="U568" s="76"/>
    </row>
    <row r="569" spans="21:21" x14ac:dyDescent="0.25">
      <c r="U569" s="76"/>
    </row>
    <row r="570" spans="21:21" x14ac:dyDescent="0.25">
      <c r="U570" s="76"/>
    </row>
    <row r="571" spans="21:21" x14ac:dyDescent="0.25">
      <c r="U571" s="76"/>
    </row>
    <row r="572" spans="21:21" x14ac:dyDescent="0.25">
      <c r="U572" s="76"/>
    </row>
    <row r="573" spans="21:21" x14ac:dyDescent="0.25">
      <c r="U573" s="76"/>
    </row>
    <row r="574" spans="21:21" x14ac:dyDescent="0.25">
      <c r="U574" s="76"/>
    </row>
    <row r="575" spans="21:21" x14ac:dyDescent="0.25">
      <c r="U575" s="76"/>
    </row>
    <row r="576" spans="21:21" x14ac:dyDescent="0.25">
      <c r="U576" s="76"/>
    </row>
    <row r="577" spans="21:21" x14ac:dyDescent="0.25">
      <c r="U577" s="76"/>
    </row>
    <row r="578" spans="21:21" x14ac:dyDescent="0.25">
      <c r="U578" s="76"/>
    </row>
    <row r="579" spans="21:21" x14ac:dyDescent="0.25">
      <c r="U579" s="76"/>
    </row>
    <row r="580" spans="21:21" x14ac:dyDescent="0.25">
      <c r="U580" s="76"/>
    </row>
    <row r="581" spans="21:21" x14ac:dyDescent="0.25">
      <c r="U581" s="76"/>
    </row>
    <row r="582" spans="21:21" x14ac:dyDescent="0.25">
      <c r="U582" s="76"/>
    </row>
    <row r="583" spans="21:21" x14ac:dyDescent="0.25">
      <c r="U583" s="76"/>
    </row>
    <row r="584" spans="21:21" x14ac:dyDescent="0.25">
      <c r="U584" s="76"/>
    </row>
    <row r="585" spans="21:21" x14ac:dyDescent="0.25">
      <c r="U585" s="76"/>
    </row>
    <row r="586" spans="21:21" x14ac:dyDescent="0.25">
      <c r="U586" s="76"/>
    </row>
    <row r="587" spans="21:21" x14ac:dyDescent="0.25">
      <c r="U587" s="76"/>
    </row>
    <row r="588" spans="21:21" x14ac:dyDescent="0.25">
      <c r="U588" s="76"/>
    </row>
    <row r="589" spans="21:21" x14ac:dyDescent="0.25">
      <c r="U589" s="76"/>
    </row>
    <row r="590" spans="21:21" x14ac:dyDescent="0.25">
      <c r="U590" s="76"/>
    </row>
    <row r="591" spans="21:21" x14ac:dyDescent="0.25">
      <c r="U591" s="76"/>
    </row>
    <row r="592" spans="21:21" x14ac:dyDescent="0.25">
      <c r="U592" s="76"/>
    </row>
    <row r="593" spans="21:21" x14ac:dyDescent="0.25">
      <c r="U593" s="76"/>
    </row>
    <row r="594" spans="21:21" x14ac:dyDescent="0.25">
      <c r="U594" s="76"/>
    </row>
    <row r="595" spans="21:21" x14ac:dyDescent="0.25">
      <c r="U595" s="76"/>
    </row>
    <row r="596" spans="21:21" x14ac:dyDescent="0.25">
      <c r="U596" s="76"/>
    </row>
    <row r="597" spans="21:21" x14ac:dyDescent="0.25">
      <c r="U597" s="76"/>
    </row>
    <row r="598" spans="21:21" x14ac:dyDescent="0.25">
      <c r="U598" s="76"/>
    </row>
    <row r="599" spans="21:21" x14ac:dyDescent="0.25">
      <c r="U599" s="76"/>
    </row>
    <row r="600" spans="21:21" x14ac:dyDescent="0.25">
      <c r="U600" s="76"/>
    </row>
    <row r="601" spans="21:21" x14ac:dyDescent="0.25">
      <c r="U601" s="76"/>
    </row>
    <row r="602" spans="21:21" x14ac:dyDescent="0.25">
      <c r="U602" s="76"/>
    </row>
    <row r="603" spans="21:21" x14ac:dyDescent="0.25">
      <c r="U603" s="76"/>
    </row>
    <row r="604" spans="21:21" x14ac:dyDescent="0.25">
      <c r="U604" s="76"/>
    </row>
    <row r="605" spans="21:21" x14ac:dyDescent="0.25">
      <c r="U605" s="76"/>
    </row>
    <row r="606" spans="21:21" x14ac:dyDescent="0.25">
      <c r="U606" s="76"/>
    </row>
    <row r="607" spans="21:21" x14ac:dyDescent="0.25">
      <c r="U607" s="76"/>
    </row>
    <row r="608" spans="21:21" x14ac:dyDescent="0.25">
      <c r="U608" s="76"/>
    </row>
    <row r="609" spans="21:21" x14ac:dyDescent="0.25">
      <c r="U609" s="76"/>
    </row>
    <row r="610" spans="21:21" x14ac:dyDescent="0.25">
      <c r="U610" s="76"/>
    </row>
    <row r="611" spans="21:21" x14ac:dyDescent="0.25">
      <c r="U611" s="76"/>
    </row>
    <row r="612" spans="21:21" x14ac:dyDescent="0.25">
      <c r="U612" s="76"/>
    </row>
    <row r="613" spans="21:21" x14ac:dyDescent="0.25">
      <c r="U613" s="76"/>
    </row>
    <row r="614" spans="21:21" x14ac:dyDescent="0.25">
      <c r="U614" s="76"/>
    </row>
    <row r="615" spans="21:21" x14ac:dyDescent="0.25">
      <c r="U615" s="76"/>
    </row>
    <row r="616" spans="21:21" x14ac:dyDescent="0.25">
      <c r="U616" s="76"/>
    </row>
    <row r="617" spans="21:21" x14ac:dyDescent="0.25">
      <c r="U617" s="76"/>
    </row>
    <row r="618" spans="21:21" x14ac:dyDescent="0.25">
      <c r="U618" s="76"/>
    </row>
    <row r="619" spans="21:21" x14ac:dyDescent="0.25">
      <c r="U619" s="76"/>
    </row>
    <row r="620" spans="21:21" x14ac:dyDescent="0.25">
      <c r="U620" s="76"/>
    </row>
    <row r="621" spans="21:21" x14ac:dyDescent="0.25">
      <c r="U621" s="76"/>
    </row>
    <row r="622" spans="21:21" x14ac:dyDescent="0.25">
      <c r="U622" s="76"/>
    </row>
    <row r="623" spans="21:21" x14ac:dyDescent="0.25">
      <c r="U623" s="76"/>
    </row>
    <row r="624" spans="21:21" x14ac:dyDescent="0.25">
      <c r="U624" s="76"/>
    </row>
    <row r="625" spans="21:21" x14ac:dyDescent="0.25">
      <c r="U625" s="76"/>
    </row>
    <row r="626" spans="21:21" x14ac:dyDescent="0.25">
      <c r="U626" s="76"/>
    </row>
    <row r="627" spans="21:21" x14ac:dyDescent="0.25">
      <c r="U627" s="76"/>
    </row>
    <row r="628" spans="21:21" x14ac:dyDescent="0.25">
      <c r="U628" s="76"/>
    </row>
    <row r="629" spans="21:21" x14ac:dyDescent="0.25">
      <c r="U629" s="76"/>
    </row>
    <row r="630" spans="21:21" x14ac:dyDescent="0.25">
      <c r="U630" s="76"/>
    </row>
    <row r="631" spans="21:21" x14ac:dyDescent="0.25">
      <c r="U631" s="76"/>
    </row>
    <row r="632" spans="21:21" x14ac:dyDescent="0.25">
      <c r="U632" s="76"/>
    </row>
    <row r="633" spans="21:21" x14ac:dyDescent="0.25">
      <c r="U633" s="76"/>
    </row>
    <row r="634" spans="21:21" x14ac:dyDescent="0.25">
      <c r="U634" s="76"/>
    </row>
    <row r="635" spans="21:21" x14ac:dyDescent="0.25">
      <c r="U635" s="76"/>
    </row>
    <row r="636" spans="21:21" x14ac:dyDescent="0.25">
      <c r="U636" s="76"/>
    </row>
    <row r="637" spans="21:21" x14ac:dyDescent="0.25">
      <c r="U637" s="76"/>
    </row>
    <row r="638" spans="21:21" x14ac:dyDescent="0.25">
      <c r="U638" s="76"/>
    </row>
    <row r="639" spans="21:21" x14ac:dyDescent="0.25">
      <c r="U639" s="76"/>
    </row>
    <row r="640" spans="21:21" x14ac:dyDescent="0.25">
      <c r="U640" s="76"/>
    </row>
    <row r="641" spans="21:21" x14ac:dyDescent="0.25">
      <c r="U641" s="76"/>
    </row>
    <row r="642" spans="21:21" x14ac:dyDescent="0.25">
      <c r="U642" s="76"/>
    </row>
    <row r="643" spans="21:21" x14ac:dyDescent="0.25">
      <c r="U643" s="76"/>
    </row>
    <row r="644" spans="21:21" x14ac:dyDescent="0.25">
      <c r="U644" s="76"/>
    </row>
    <row r="645" spans="21:21" x14ac:dyDescent="0.25">
      <c r="U645" s="76"/>
    </row>
    <row r="646" spans="21:21" x14ac:dyDescent="0.25">
      <c r="U646" s="76"/>
    </row>
    <row r="647" spans="21:21" x14ac:dyDescent="0.25">
      <c r="U647" s="76"/>
    </row>
    <row r="648" spans="21:21" x14ac:dyDescent="0.25">
      <c r="U648" s="76"/>
    </row>
    <row r="649" spans="21:21" x14ac:dyDescent="0.25">
      <c r="U649" s="76"/>
    </row>
    <row r="650" spans="21:21" x14ac:dyDescent="0.25">
      <c r="U650" s="76"/>
    </row>
    <row r="651" spans="21:21" x14ac:dyDescent="0.25">
      <c r="U651" s="76"/>
    </row>
    <row r="652" spans="21:21" x14ac:dyDescent="0.25">
      <c r="U652" s="76"/>
    </row>
    <row r="653" spans="21:21" x14ac:dyDescent="0.25">
      <c r="U653" s="76"/>
    </row>
    <row r="654" spans="21:21" x14ac:dyDescent="0.25">
      <c r="U654" s="76"/>
    </row>
    <row r="655" spans="21:21" x14ac:dyDescent="0.25">
      <c r="U655" s="76"/>
    </row>
    <row r="656" spans="21:21" x14ac:dyDescent="0.25">
      <c r="U656" s="76"/>
    </row>
    <row r="657" spans="21:21" x14ac:dyDescent="0.25">
      <c r="U657" s="76"/>
    </row>
    <row r="658" spans="21:21" x14ac:dyDescent="0.25">
      <c r="U658" s="76"/>
    </row>
    <row r="659" spans="21:21" x14ac:dyDescent="0.25">
      <c r="U659" s="76"/>
    </row>
    <row r="660" spans="21:21" x14ac:dyDescent="0.25">
      <c r="U660" s="76"/>
    </row>
    <row r="661" spans="21:21" x14ac:dyDescent="0.25">
      <c r="U661" s="76"/>
    </row>
    <row r="662" spans="21:21" x14ac:dyDescent="0.25">
      <c r="U662" s="76"/>
    </row>
    <row r="663" spans="21:21" x14ac:dyDescent="0.25">
      <c r="U663" s="76"/>
    </row>
    <row r="664" spans="21:21" x14ac:dyDescent="0.25">
      <c r="U664" s="76"/>
    </row>
    <row r="665" spans="21:21" x14ac:dyDescent="0.25">
      <c r="U665" s="76"/>
    </row>
    <row r="666" spans="21:21" x14ac:dyDescent="0.25">
      <c r="U666" s="76"/>
    </row>
    <row r="667" spans="21:21" x14ac:dyDescent="0.25">
      <c r="U667" s="76"/>
    </row>
    <row r="668" spans="21:21" x14ac:dyDescent="0.25">
      <c r="U668" s="76"/>
    </row>
    <row r="669" spans="21:21" x14ac:dyDescent="0.25">
      <c r="U669" s="76"/>
    </row>
    <row r="670" spans="21:21" x14ac:dyDescent="0.25">
      <c r="U670" s="76"/>
    </row>
    <row r="671" spans="21:21" x14ac:dyDescent="0.25">
      <c r="U671" s="76"/>
    </row>
    <row r="672" spans="21:21" x14ac:dyDescent="0.25">
      <c r="U672" s="76"/>
    </row>
    <row r="673" spans="21:21" x14ac:dyDescent="0.25">
      <c r="U673" s="76"/>
    </row>
    <row r="674" spans="21:21" x14ac:dyDescent="0.25">
      <c r="U674" s="76"/>
    </row>
    <row r="675" spans="21:21" x14ac:dyDescent="0.25">
      <c r="U675" s="76"/>
    </row>
    <row r="676" spans="21:21" x14ac:dyDescent="0.25">
      <c r="U676" s="76"/>
    </row>
    <row r="677" spans="21:21" x14ac:dyDescent="0.25">
      <c r="U677" s="76"/>
    </row>
    <row r="678" spans="21:21" x14ac:dyDescent="0.25">
      <c r="U678" s="76"/>
    </row>
    <row r="679" spans="21:21" x14ac:dyDescent="0.25">
      <c r="U679" s="76"/>
    </row>
    <row r="680" spans="21:21" x14ac:dyDescent="0.25">
      <c r="U680" s="76"/>
    </row>
    <row r="681" spans="21:21" x14ac:dyDescent="0.25">
      <c r="U681" s="76"/>
    </row>
    <row r="682" spans="21:21" x14ac:dyDescent="0.25">
      <c r="U682" s="76"/>
    </row>
    <row r="683" spans="21:21" x14ac:dyDescent="0.25">
      <c r="U683" s="76"/>
    </row>
    <row r="684" spans="21:21" x14ac:dyDescent="0.25">
      <c r="U684" s="76"/>
    </row>
    <row r="685" spans="21:21" x14ac:dyDescent="0.25">
      <c r="U685" s="76"/>
    </row>
    <row r="686" spans="21:21" x14ac:dyDescent="0.25">
      <c r="U686" s="76"/>
    </row>
    <row r="687" spans="21:21" x14ac:dyDescent="0.25">
      <c r="U687" s="76"/>
    </row>
    <row r="688" spans="21:21" x14ac:dyDescent="0.25">
      <c r="U688" s="76"/>
    </row>
    <row r="689" spans="21:21" x14ac:dyDescent="0.25">
      <c r="U689" s="76"/>
    </row>
    <row r="690" spans="21:21" x14ac:dyDescent="0.25">
      <c r="U690" s="76"/>
    </row>
    <row r="691" spans="21:21" x14ac:dyDescent="0.25">
      <c r="U691" s="76"/>
    </row>
    <row r="692" spans="21:21" x14ac:dyDescent="0.25">
      <c r="U692" s="76"/>
    </row>
    <row r="693" spans="21:21" x14ac:dyDescent="0.25">
      <c r="U693" s="76"/>
    </row>
    <row r="694" spans="21:21" x14ac:dyDescent="0.25">
      <c r="U694" s="76"/>
    </row>
    <row r="695" spans="21:21" x14ac:dyDescent="0.25">
      <c r="U695" s="76"/>
    </row>
    <row r="696" spans="21:21" x14ac:dyDescent="0.25">
      <c r="U696" s="76"/>
    </row>
    <row r="697" spans="21:21" x14ac:dyDescent="0.25">
      <c r="U697" s="76"/>
    </row>
    <row r="698" spans="21:21" x14ac:dyDescent="0.25">
      <c r="U698" s="76"/>
    </row>
    <row r="699" spans="21:21" x14ac:dyDescent="0.25">
      <c r="U699" s="76"/>
    </row>
    <row r="700" spans="21:21" x14ac:dyDescent="0.25">
      <c r="U700" s="76"/>
    </row>
    <row r="701" spans="21:21" x14ac:dyDescent="0.25">
      <c r="U701" s="76"/>
    </row>
    <row r="702" spans="21:21" x14ac:dyDescent="0.25">
      <c r="U702" s="76"/>
    </row>
    <row r="703" spans="21:21" x14ac:dyDescent="0.25">
      <c r="U703" s="76"/>
    </row>
    <row r="704" spans="21:21" x14ac:dyDescent="0.25">
      <c r="U704" s="76"/>
    </row>
    <row r="705" spans="21:21" x14ac:dyDescent="0.25">
      <c r="U705" s="76"/>
    </row>
    <row r="706" spans="21:21" x14ac:dyDescent="0.25">
      <c r="U706" s="76"/>
    </row>
    <row r="707" spans="21:21" x14ac:dyDescent="0.25">
      <c r="U707" s="76"/>
    </row>
    <row r="708" spans="21:21" x14ac:dyDescent="0.25">
      <c r="U708" s="76"/>
    </row>
    <row r="709" spans="21:21" x14ac:dyDescent="0.25">
      <c r="U709" s="76"/>
    </row>
    <row r="710" spans="21:21" x14ac:dyDescent="0.25">
      <c r="U710" s="76"/>
    </row>
    <row r="711" spans="21:21" x14ac:dyDescent="0.25">
      <c r="U711" s="76"/>
    </row>
    <row r="712" spans="21:21" x14ac:dyDescent="0.25">
      <c r="U712" s="76"/>
    </row>
    <row r="713" spans="21:21" x14ac:dyDescent="0.25">
      <c r="U713" s="76"/>
    </row>
    <row r="714" spans="21:21" x14ac:dyDescent="0.25">
      <c r="U714" s="76"/>
    </row>
    <row r="715" spans="21:21" x14ac:dyDescent="0.25">
      <c r="U715" s="76"/>
    </row>
    <row r="716" spans="21:21" x14ac:dyDescent="0.25">
      <c r="U716" s="76"/>
    </row>
    <row r="717" spans="21:21" x14ac:dyDescent="0.25">
      <c r="U717" s="76"/>
    </row>
    <row r="718" spans="21:21" x14ac:dyDescent="0.25">
      <c r="U718" s="76"/>
    </row>
    <row r="719" spans="21:21" x14ac:dyDescent="0.25">
      <c r="U719" s="76"/>
    </row>
    <row r="720" spans="21:21" x14ac:dyDescent="0.25">
      <c r="U720" s="76"/>
    </row>
    <row r="721" spans="21:21" x14ac:dyDescent="0.25">
      <c r="U721" s="76"/>
    </row>
    <row r="722" spans="21:21" x14ac:dyDescent="0.25">
      <c r="U722" s="76"/>
    </row>
    <row r="723" spans="21:21" x14ac:dyDescent="0.25">
      <c r="U723" s="76"/>
    </row>
    <row r="724" spans="21:21" x14ac:dyDescent="0.25">
      <c r="U724" s="76"/>
    </row>
    <row r="725" spans="21:21" x14ac:dyDescent="0.25">
      <c r="U725" s="76"/>
    </row>
    <row r="726" spans="21:21" x14ac:dyDescent="0.25">
      <c r="U726" s="76"/>
    </row>
    <row r="727" spans="21:21" x14ac:dyDescent="0.25">
      <c r="U727" s="76"/>
    </row>
    <row r="728" spans="21:21" x14ac:dyDescent="0.25">
      <c r="U728" s="76"/>
    </row>
    <row r="729" spans="21:21" x14ac:dyDescent="0.25">
      <c r="U729" s="76"/>
    </row>
    <row r="730" spans="21:21" x14ac:dyDescent="0.25">
      <c r="U730" s="76"/>
    </row>
    <row r="731" spans="21:21" x14ac:dyDescent="0.25">
      <c r="U731" s="76"/>
    </row>
    <row r="732" spans="21:21" x14ac:dyDescent="0.25">
      <c r="U732" s="76"/>
    </row>
    <row r="733" spans="21:21" x14ac:dyDescent="0.25">
      <c r="U733" s="76"/>
    </row>
    <row r="734" spans="21:21" x14ac:dyDescent="0.25">
      <c r="U734" s="76"/>
    </row>
    <row r="735" spans="21:21" x14ac:dyDescent="0.25">
      <c r="U735" s="76"/>
    </row>
    <row r="736" spans="21:21" x14ac:dyDescent="0.25">
      <c r="U736" s="76"/>
    </row>
    <row r="737" spans="21:21" x14ac:dyDescent="0.25">
      <c r="U737" s="76"/>
    </row>
    <row r="738" spans="21:21" x14ac:dyDescent="0.25">
      <c r="U738" s="76"/>
    </row>
    <row r="739" spans="21:21" x14ac:dyDescent="0.25">
      <c r="U739" s="76"/>
    </row>
    <row r="740" spans="21:21" x14ac:dyDescent="0.25">
      <c r="U740" s="76"/>
    </row>
    <row r="741" spans="21:21" x14ac:dyDescent="0.25">
      <c r="U741" s="76"/>
    </row>
    <row r="742" spans="21:21" x14ac:dyDescent="0.25">
      <c r="U742" s="76"/>
    </row>
    <row r="743" spans="21:21" x14ac:dyDescent="0.25">
      <c r="U743" s="76"/>
    </row>
    <row r="744" spans="21:21" x14ac:dyDescent="0.25">
      <c r="U744" s="76"/>
    </row>
    <row r="745" spans="21:21" x14ac:dyDescent="0.25">
      <c r="U745" s="76"/>
    </row>
    <row r="746" spans="21:21" x14ac:dyDescent="0.25">
      <c r="U746" s="76"/>
    </row>
    <row r="747" spans="21:21" x14ac:dyDescent="0.25">
      <c r="U747" s="76"/>
    </row>
    <row r="748" spans="21:21" x14ac:dyDescent="0.25">
      <c r="U748" s="76"/>
    </row>
    <row r="749" spans="21:21" x14ac:dyDescent="0.25">
      <c r="U749" s="76"/>
    </row>
    <row r="750" spans="21:21" x14ac:dyDescent="0.25">
      <c r="U750" s="76"/>
    </row>
    <row r="751" spans="21:21" x14ac:dyDescent="0.25">
      <c r="U751" s="76"/>
    </row>
    <row r="752" spans="21:21" x14ac:dyDescent="0.25">
      <c r="U752" s="76"/>
    </row>
    <row r="753" spans="21:21" x14ac:dyDescent="0.25">
      <c r="U753" s="76"/>
    </row>
    <row r="754" spans="21:21" x14ac:dyDescent="0.25">
      <c r="U754" s="76"/>
    </row>
    <row r="755" spans="21:21" x14ac:dyDescent="0.25">
      <c r="U755" s="76"/>
    </row>
    <row r="756" spans="21:21" x14ac:dyDescent="0.25">
      <c r="U756" s="76"/>
    </row>
    <row r="757" spans="21:21" x14ac:dyDescent="0.25">
      <c r="U757" s="76"/>
    </row>
    <row r="758" spans="21:21" x14ac:dyDescent="0.25">
      <c r="U758" s="76"/>
    </row>
    <row r="759" spans="21:21" x14ac:dyDescent="0.25">
      <c r="U759" s="76"/>
    </row>
    <row r="760" spans="21:21" x14ac:dyDescent="0.25">
      <c r="U760" s="76"/>
    </row>
    <row r="761" spans="21:21" x14ac:dyDescent="0.25">
      <c r="U761" s="76"/>
    </row>
    <row r="762" spans="21:21" x14ac:dyDescent="0.25">
      <c r="U762" s="76"/>
    </row>
    <row r="763" spans="21:21" x14ac:dyDescent="0.25">
      <c r="U763" s="76"/>
    </row>
    <row r="764" spans="21:21" x14ac:dyDescent="0.25">
      <c r="U764" s="76"/>
    </row>
    <row r="765" spans="21:21" x14ac:dyDescent="0.25">
      <c r="U765" s="76"/>
    </row>
    <row r="766" spans="21:21" x14ac:dyDescent="0.25">
      <c r="U766" s="76"/>
    </row>
    <row r="767" spans="21:21" x14ac:dyDescent="0.25">
      <c r="U767" s="76"/>
    </row>
    <row r="768" spans="21:21" x14ac:dyDescent="0.25">
      <c r="U768" s="76"/>
    </row>
    <row r="769" spans="21:21" x14ac:dyDescent="0.25">
      <c r="U769" s="76"/>
    </row>
    <row r="770" spans="21:21" x14ac:dyDescent="0.25">
      <c r="U770" s="76"/>
    </row>
    <row r="771" spans="21:21" x14ac:dyDescent="0.25">
      <c r="U771" s="76"/>
    </row>
    <row r="772" spans="21:21" x14ac:dyDescent="0.25">
      <c r="U772" s="76"/>
    </row>
    <row r="773" spans="21:21" x14ac:dyDescent="0.25">
      <c r="U773" s="76"/>
    </row>
    <row r="774" spans="21:21" x14ac:dyDescent="0.25">
      <c r="U774" s="76"/>
    </row>
    <row r="775" spans="21:21" x14ac:dyDescent="0.25">
      <c r="U775" s="76"/>
    </row>
    <row r="776" spans="21:21" x14ac:dyDescent="0.25">
      <c r="U776" s="76"/>
    </row>
    <row r="777" spans="21:21" x14ac:dyDescent="0.25">
      <c r="U777" s="76"/>
    </row>
    <row r="778" spans="21:21" x14ac:dyDescent="0.25">
      <c r="U778" s="76"/>
    </row>
    <row r="779" spans="21:21" x14ac:dyDescent="0.25">
      <c r="U779" s="76"/>
    </row>
    <row r="780" spans="21:21" x14ac:dyDescent="0.25">
      <c r="U780" s="76"/>
    </row>
    <row r="781" spans="21:21" x14ac:dyDescent="0.25">
      <c r="U781" s="76"/>
    </row>
    <row r="782" spans="21:21" x14ac:dyDescent="0.25">
      <c r="U782" s="76"/>
    </row>
    <row r="783" spans="21:21" x14ac:dyDescent="0.25">
      <c r="U783" s="76"/>
    </row>
    <row r="784" spans="21:21" x14ac:dyDescent="0.25">
      <c r="U784" s="76"/>
    </row>
    <row r="785" spans="21:21" x14ac:dyDescent="0.25">
      <c r="U785" s="76"/>
    </row>
    <row r="786" spans="21:21" x14ac:dyDescent="0.25">
      <c r="U786" s="76"/>
    </row>
    <row r="787" spans="21:21" x14ac:dyDescent="0.25">
      <c r="U787" s="76"/>
    </row>
    <row r="788" spans="21:21" x14ac:dyDescent="0.25">
      <c r="U788" s="76"/>
    </row>
    <row r="789" spans="21:21" x14ac:dyDescent="0.25">
      <c r="U789" s="76"/>
    </row>
    <row r="790" spans="21:21" x14ac:dyDescent="0.25">
      <c r="U790" s="76"/>
    </row>
    <row r="791" spans="21:21" x14ac:dyDescent="0.25">
      <c r="U791" s="76"/>
    </row>
    <row r="792" spans="21:21" x14ac:dyDescent="0.25">
      <c r="U792" s="76"/>
    </row>
    <row r="793" spans="21:21" x14ac:dyDescent="0.25">
      <c r="U793" s="76"/>
    </row>
    <row r="794" spans="21:21" x14ac:dyDescent="0.25">
      <c r="U794" s="76"/>
    </row>
    <row r="795" spans="21:21" x14ac:dyDescent="0.25">
      <c r="U795" s="76"/>
    </row>
    <row r="796" spans="21:21" x14ac:dyDescent="0.25">
      <c r="U796" s="76"/>
    </row>
    <row r="797" spans="21:21" x14ac:dyDescent="0.25">
      <c r="U797" s="76"/>
    </row>
    <row r="798" spans="21:21" x14ac:dyDescent="0.25">
      <c r="U798" s="76"/>
    </row>
    <row r="799" spans="21:21" x14ac:dyDescent="0.25">
      <c r="U799" s="76"/>
    </row>
    <row r="800" spans="21:21" x14ac:dyDescent="0.25">
      <c r="U800" s="76"/>
    </row>
    <row r="801" spans="21:21" x14ac:dyDescent="0.25">
      <c r="U801" s="76"/>
    </row>
    <row r="802" spans="21:21" x14ac:dyDescent="0.25">
      <c r="U802" s="76"/>
    </row>
    <row r="803" spans="21:21" x14ac:dyDescent="0.25">
      <c r="U803" s="76"/>
    </row>
    <row r="804" spans="21:21" x14ac:dyDescent="0.25">
      <c r="U804" s="76"/>
    </row>
    <row r="805" spans="21:21" x14ac:dyDescent="0.25">
      <c r="U805" s="76"/>
    </row>
    <row r="806" spans="21:21" x14ac:dyDescent="0.25">
      <c r="U806" s="76"/>
    </row>
    <row r="807" spans="21:21" x14ac:dyDescent="0.25">
      <c r="U807" s="76"/>
    </row>
    <row r="808" spans="21:21" x14ac:dyDescent="0.25">
      <c r="U808" s="76"/>
    </row>
    <row r="809" spans="21:21" x14ac:dyDescent="0.25">
      <c r="U809" s="76"/>
    </row>
    <row r="810" spans="21:21" x14ac:dyDescent="0.25">
      <c r="U810" s="76"/>
    </row>
    <row r="811" spans="21:21" x14ac:dyDescent="0.25">
      <c r="U811" s="76"/>
    </row>
    <row r="812" spans="21:21" x14ac:dyDescent="0.25">
      <c r="U812" s="76"/>
    </row>
    <row r="813" spans="21:21" x14ac:dyDescent="0.25">
      <c r="U813" s="76"/>
    </row>
    <row r="814" spans="21:21" x14ac:dyDescent="0.25">
      <c r="U814" s="76"/>
    </row>
    <row r="815" spans="21:21" x14ac:dyDescent="0.25">
      <c r="U815" s="76"/>
    </row>
    <row r="816" spans="21:21" x14ac:dyDescent="0.25">
      <c r="U816" s="76"/>
    </row>
    <row r="817" spans="21:21" x14ac:dyDescent="0.25">
      <c r="U817" s="76"/>
    </row>
    <row r="818" spans="21:21" x14ac:dyDescent="0.25">
      <c r="U818" s="76"/>
    </row>
    <row r="819" spans="21:21" x14ac:dyDescent="0.25">
      <c r="U819" s="76"/>
    </row>
    <row r="820" spans="21:21" x14ac:dyDescent="0.25">
      <c r="U820" s="76"/>
    </row>
    <row r="821" spans="21:21" x14ac:dyDescent="0.25">
      <c r="U821" s="76"/>
    </row>
    <row r="822" spans="21:21" x14ac:dyDescent="0.25">
      <c r="U822" s="76"/>
    </row>
    <row r="823" spans="21:21" x14ac:dyDescent="0.25">
      <c r="U823" s="76"/>
    </row>
    <row r="824" spans="21:21" x14ac:dyDescent="0.25">
      <c r="U824" s="76"/>
    </row>
    <row r="825" spans="21:21" x14ac:dyDescent="0.25">
      <c r="U825" s="76"/>
    </row>
    <row r="826" spans="21:21" x14ac:dyDescent="0.25">
      <c r="U826" s="76"/>
    </row>
    <row r="827" spans="21:21" x14ac:dyDescent="0.25">
      <c r="U827" s="76"/>
    </row>
    <row r="828" spans="21:21" x14ac:dyDescent="0.25">
      <c r="U828" s="76"/>
    </row>
    <row r="829" spans="21:21" x14ac:dyDescent="0.25">
      <c r="U829" s="76"/>
    </row>
    <row r="830" spans="21:21" x14ac:dyDescent="0.25">
      <c r="U830" s="76"/>
    </row>
    <row r="831" spans="21:21" x14ac:dyDescent="0.25">
      <c r="U831" s="76"/>
    </row>
    <row r="832" spans="21:21" x14ac:dyDescent="0.25">
      <c r="U832" s="76"/>
    </row>
    <row r="833" spans="21:21" x14ac:dyDescent="0.25">
      <c r="U833" s="76"/>
    </row>
    <row r="834" spans="21:21" x14ac:dyDescent="0.25">
      <c r="U834" s="76"/>
    </row>
    <row r="835" spans="21:21" x14ac:dyDescent="0.25">
      <c r="U835" s="76"/>
    </row>
    <row r="836" spans="21:21" x14ac:dyDescent="0.25">
      <c r="U836" s="76"/>
    </row>
    <row r="837" spans="21:21" x14ac:dyDescent="0.25">
      <c r="U837" s="76"/>
    </row>
    <row r="838" spans="21:21" x14ac:dyDescent="0.25">
      <c r="U838" s="76"/>
    </row>
    <row r="839" spans="21:21" x14ac:dyDescent="0.25">
      <c r="U839" s="76"/>
    </row>
    <row r="840" spans="21:21" x14ac:dyDescent="0.25">
      <c r="U840" s="76"/>
    </row>
    <row r="841" spans="21:21" x14ac:dyDescent="0.25">
      <c r="U841" s="76"/>
    </row>
    <row r="842" spans="21:21" x14ac:dyDescent="0.25">
      <c r="U842" s="76"/>
    </row>
    <row r="843" spans="21:21" x14ac:dyDescent="0.25">
      <c r="U843" s="76"/>
    </row>
    <row r="844" spans="21:21" x14ac:dyDescent="0.25">
      <c r="U844" s="76"/>
    </row>
    <row r="845" spans="21:21" x14ac:dyDescent="0.25">
      <c r="U845" s="76"/>
    </row>
    <row r="846" spans="21:21" x14ac:dyDescent="0.25">
      <c r="U846" s="76"/>
    </row>
    <row r="847" spans="21:21" x14ac:dyDescent="0.25">
      <c r="U847" s="76"/>
    </row>
    <row r="848" spans="21:21" x14ac:dyDescent="0.25">
      <c r="U848" s="76"/>
    </row>
    <row r="849" spans="21:21" x14ac:dyDescent="0.25">
      <c r="U849" s="76"/>
    </row>
    <row r="850" spans="21:21" x14ac:dyDescent="0.25">
      <c r="U850" s="76"/>
    </row>
    <row r="851" spans="21:21" x14ac:dyDescent="0.25">
      <c r="U851" s="76"/>
    </row>
    <row r="852" spans="21:21" x14ac:dyDescent="0.25">
      <c r="U852" s="76"/>
    </row>
    <row r="853" spans="21:21" x14ac:dyDescent="0.25">
      <c r="U853" s="76"/>
    </row>
    <row r="854" spans="21:21" x14ac:dyDescent="0.25">
      <c r="U854" s="76"/>
    </row>
    <row r="855" spans="21:21" x14ac:dyDescent="0.25">
      <c r="U855" s="76"/>
    </row>
    <row r="856" spans="21:21" x14ac:dyDescent="0.25">
      <c r="U856" s="76"/>
    </row>
    <row r="857" spans="21:21" x14ac:dyDescent="0.25">
      <c r="U857" s="76"/>
    </row>
    <row r="858" spans="21:21" x14ac:dyDescent="0.25">
      <c r="U858" s="76"/>
    </row>
    <row r="859" spans="21:21" x14ac:dyDescent="0.25">
      <c r="U859" s="76"/>
    </row>
    <row r="860" spans="21:21" x14ac:dyDescent="0.25">
      <c r="U860" s="76"/>
    </row>
    <row r="861" spans="21:21" x14ac:dyDescent="0.25">
      <c r="U861" s="76"/>
    </row>
    <row r="862" spans="21:21" x14ac:dyDescent="0.25">
      <c r="U862" s="76"/>
    </row>
    <row r="863" spans="21:21" x14ac:dyDescent="0.25">
      <c r="U863" s="76"/>
    </row>
    <row r="864" spans="21:21" x14ac:dyDescent="0.25">
      <c r="U864" s="76"/>
    </row>
    <row r="865" spans="21:21" x14ac:dyDescent="0.25">
      <c r="U865" s="76"/>
    </row>
    <row r="866" spans="21:21" x14ac:dyDescent="0.25">
      <c r="U866" s="76"/>
    </row>
    <row r="867" spans="21:21" x14ac:dyDescent="0.25">
      <c r="U867" s="76"/>
    </row>
    <row r="868" spans="21:21" x14ac:dyDescent="0.25">
      <c r="U868" s="76"/>
    </row>
    <row r="869" spans="21:21" x14ac:dyDescent="0.25">
      <c r="U869" s="76"/>
    </row>
    <row r="870" spans="21:21" x14ac:dyDescent="0.25">
      <c r="U870" s="76"/>
    </row>
    <row r="871" spans="21:21" x14ac:dyDescent="0.25">
      <c r="U871" s="76"/>
    </row>
    <row r="872" spans="21:21" x14ac:dyDescent="0.25">
      <c r="U872" s="76"/>
    </row>
    <row r="873" spans="21:21" x14ac:dyDescent="0.25">
      <c r="U873" s="76"/>
    </row>
    <row r="874" spans="21:21" x14ac:dyDescent="0.25">
      <c r="U874" s="76"/>
    </row>
    <row r="875" spans="21:21" x14ac:dyDescent="0.25">
      <c r="U875" s="76"/>
    </row>
    <row r="876" spans="21:21" x14ac:dyDescent="0.25">
      <c r="U876" s="76"/>
    </row>
    <row r="877" spans="21:21" x14ac:dyDescent="0.25">
      <c r="U877" s="76"/>
    </row>
    <row r="878" spans="21:21" x14ac:dyDescent="0.25">
      <c r="U878" s="76"/>
    </row>
    <row r="879" spans="21:21" x14ac:dyDescent="0.25">
      <c r="U879" s="76"/>
    </row>
    <row r="880" spans="21:21" x14ac:dyDescent="0.25">
      <c r="U880" s="76"/>
    </row>
    <row r="881" spans="21:21" x14ac:dyDescent="0.25">
      <c r="U881" s="76"/>
    </row>
    <row r="882" spans="21:21" x14ac:dyDescent="0.25">
      <c r="U882" s="76"/>
    </row>
    <row r="883" spans="21:21" x14ac:dyDescent="0.25">
      <c r="U883" s="76"/>
    </row>
    <row r="884" spans="21:21" x14ac:dyDescent="0.25">
      <c r="U884" s="76"/>
    </row>
    <row r="885" spans="21:21" x14ac:dyDescent="0.25">
      <c r="U885" s="76"/>
    </row>
    <row r="886" spans="21:21" x14ac:dyDescent="0.25">
      <c r="U886" s="76"/>
    </row>
    <row r="887" spans="21:21" x14ac:dyDescent="0.25">
      <c r="U887" s="76"/>
    </row>
    <row r="888" spans="21:21" x14ac:dyDescent="0.25">
      <c r="U888" s="76"/>
    </row>
    <row r="889" spans="21:21" x14ac:dyDescent="0.25">
      <c r="U889" s="76"/>
    </row>
    <row r="890" spans="21:21" x14ac:dyDescent="0.25">
      <c r="U890" s="76"/>
    </row>
    <row r="891" spans="21:21" x14ac:dyDescent="0.25">
      <c r="U891" s="76"/>
    </row>
    <row r="892" spans="21:21" x14ac:dyDescent="0.25">
      <c r="U892" s="76"/>
    </row>
    <row r="893" spans="21:21" x14ac:dyDescent="0.25">
      <c r="U893" s="76"/>
    </row>
    <row r="894" spans="21:21" x14ac:dyDescent="0.25">
      <c r="U894" s="76"/>
    </row>
    <row r="895" spans="21:21" x14ac:dyDescent="0.25">
      <c r="U895" s="76"/>
    </row>
    <row r="896" spans="21:21" x14ac:dyDescent="0.25">
      <c r="U896" s="76"/>
    </row>
    <row r="897" spans="21:21" x14ac:dyDescent="0.25">
      <c r="U897" s="76"/>
    </row>
    <row r="898" spans="21:21" x14ac:dyDescent="0.25">
      <c r="U898" s="76"/>
    </row>
    <row r="899" spans="21:21" x14ac:dyDescent="0.25">
      <c r="U899" s="76"/>
    </row>
    <row r="900" spans="21:21" x14ac:dyDescent="0.25">
      <c r="U900" s="76"/>
    </row>
    <row r="901" spans="21:21" x14ac:dyDescent="0.25">
      <c r="U901" s="76"/>
    </row>
    <row r="902" spans="21:21" x14ac:dyDescent="0.25">
      <c r="U902" s="76"/>
    </row>
    <row r="903" spans="21:21" x14ac:dyDescent="0.25">
      <c r="U903" s="76"/>
    </row>
    <row r="904" spans="21:21" x14ac:dyDescent="0.25">
      <c r="U904" s="76"/>
    </row>
    <row r="905" spans="21:21" x14ac:dyDescent="0.25">
      <c r="U905" s="76"/>
    </row>
    <row r="906" spans="21:21" x14ac:dyDescent="0.25">
      <c r="U906" s="76"/>
    </row>
    <row r="907" spans="21:21" x14ac:dyDescent="0.25">
      <c r="U907" s="76"/>
    </row>
    <row r="908" spans="21:21" x14ac:dyDescent="0.25">
      <c r="U908" s="76"/>
    </row>
    <row r="909" spans="21:21" x14ac:dyDescent="0.25">
      <c r="U909" s="76"/>
    </row>
    <row r="910" spans="21:21" x14ac:dyDescent="0.25">
      <c r="U910" s="76"/>
    </row>
    <row r="911" spans="21:21" x14ac:dyDescent="0.25">
      <c r="U911" s="76"/>
    </row>
    <row r="912" spans="21:21" x14ac:dyDescent="0.25">
      <c r="U912" s="76"/>
    </row>
    <row r="913" spans="21:21" x14ac:dyDescent="0.25">
      <c r="U913" s="76"/>
    </row>
    <row r="914" spans="21:21" x14ac:dyDescent="0.25">
      <c r="U914" s="76"/>
    </row>
    <row r="915" spans="21:21" x14ac:dyDescent="0.25">
      <c r="U915" s="76"/>
    </row>
    <row r="916" spans="21:21" x14ac:dyDescent="0.25">
      <c r="U916" s="76"/>
    </row>
    <row r="917" spans="21:21" x14ac:dyDescent="0.25">
      <c r="U917" s="76"/>
    </row>
    <row r="918" spans="21:21" x14ac:dyDescent="0.25">
      <c r="U918" s="76"/>
    </row>
    <row r="919" spans="21:21" x14ac:dyDescent="0.25">
      <c r="U919" s="76"/>
    </row>
    <row r="920" spans="21:21" x14ac:dyDescent="0.25">
      <c r="U920" s="76"/>
    </row>
    <row r="921" spans="21:21" x14ac:dyDescent="0.25">
      <c r="U921" s="76"/>
    </row>
    <row r="922" spans="21:21" x14ac:dyDescent="0.25">
      <c r="U922" s="76"/>
    </row>
    <row r="923" spans="21:21" x14ac:dyDescent="0.25">
      <c r="U923" s="76"/>
    </row>
    <row r="924" spans="21:21" x14ac:dyDescent="0.25">
      <c r="U924" s="76"/>
    </row>
    <row r="925" spans="21:21" x14ac:dyDescent="0.25">
      <c r="U925" s="76"/>
    </row>
    <row r="926" spans="21:21" x14ac:dyDescent="0.25">
      <c r="U926" s="76"/>
    </row>
    <row r="927" spans="21:21" x14ac:dyDescent="0.25">
      <c r="U927" s="76"/>
    </row>
    <row r="928" spans="21:21" x14ac:dyDescent="0.25">
      <c r="U928" s="76"/>
    </row>
    <row r="929" spans="21:21" x14ac:dyDescent="0.25">
      <c r="U929" s="76"/>
    </row>
    <row r="930" spans="21:21" x14ac:dyDescent="0.25">
      <c r="U930" s="76"/>
    </row>
    <row r="931" spans="21:21" x14ac:dyDescent="0.25">
      <c r="U931" s="76"/>
    </row>
    <row r="932" spans="21:21" x14ac:dyDescent="0.25">
      <c r="U932" s="76"/>
    </row>
    <row r="933" spans="21:21" x14ac:dyDescent="0.25">
      <c r="U933" s="76"/>
    </row>
    <row r="934" spans="21:21" x14ac:dyDescent="0.25">
      <c r="U934" s="76"/>
    </row>
    <row r="935" spans="21:21" x14ac:dyDescent="0.25">
      <c r="U935" s="76"/>
    </row>
    <row r="936" spans="21:21" x14ac:dyDescent="0.25">
      <c r="U936" s="76"/>
    </row>
    <row r="937" spans="21:21" x14ac:dyDescent="0.25">
      <c r="U937" s="76"/>
    </row>
    <row r="938" spans="21:21" x14ac:dyDescent="0.25">
      <c r="U938" s="76"/>
    </row>
    <row r="939" spans="21:21" x14ac:dyDescent="0.25">
      <c r="U939" s="76"/>
    </row>
    <row r="940" spans="21:21" x14ac:dyDescent="0.25">
      <c r="U940" s="76"/>
    </row>
    <row r="941" spans="21:21" x14ac:dyDescent="0.25">
      <c r="U941" s="76"/>
    </row>
    <row r="942" spans="21:21" x14ac:dyDescent="0.25">
      <c r="U942" s="76"/>
    </row>
    <row r="943" spans="21:21" x14ac:dyDescent="0.25">
      <c r="U943" s="76"/>
    </row>
    <row r="944" spans="21:21" x14ac:dyDescent="0.25">
      <c r="U944" s="76"/>
    </row>
    <row r="945" spans="21:21" x14ac:dyDescent="0.25">
      <c r="U945" s="76"/>
    </row>
    <row r="946" spans="21:21" x14ac:dyDescent="0.25">
      <c r="U946" s="76"/>
    </row>
    <row r="947" spans="21:21" x14ac:dyDescent="0.25">
      <c r="U947" s="76"/>
    </row>
    <row r="948" spans="21:21" x14ac:dyDescent="0.25">
      <c r="U948" s="76"/>
    </row>
    <row r="949" spans="21:21" x14ac:dyDescent="0.25">
      <c r="U949" s="76"/>
    </row>
    <row r="950" spans="21:21" x14ac:dyDescent="0.25">
      <c r="U950" s="76"/>
    </row>
    <row r="951" spans="21:21" x14ac:dyDescent="0.25">
      <c r="U951" s="76"/>
    </row>
    <row r="952" spans="21:21" x14ac:dyDescent="0.25">
      <c r="U952" s="76"/>
    </row>
    <row r="953" spans="21:21" x14ac:dyDescent="0.25">
      <c r="U953" s="76"/>
    </row>
    <row r="954" spans="21:21" x14ac:dyDescent="0.25">
      <c r="U954" s="76"/>
    </row>
    <row r="955" spans="21:21" x14ac:dyDescent="0.25">
      <c r="U955" s="76"/>
    </row>
    <row r="956" spans="21:21" x14ac:dyDescent="0.25">
      <c r="U956" s="76"/>
    </row>
    <row r="957" spans="21:21" x14ac:dyDescent="0.25">
      <c r="U957" s="76"/>
    </row>
    <row r="958" spans="21:21" x14ac:dyDescent="0.25">
      <c r="U958" s="76"/>
    </row>
    <row r="959" spans="21:21" x14ac:dyDescent="0.25">
      <c r="U959" s="76"/>
    </row>
    <row r="960" spans="21:21" x14ac:dyDescent="0.25">
      <c r="U960" s="76"/>
    </row>
    <row r="961" spans="21:21" x14ac:dyDescent="0.25">
      <c r="U961" s="76"/>
    </row>
    <row r="962" spans="21:21" x14ac:dyDescent="0.25">
      <c r="U962" s="76"/>
    </row>
    <row r="963" spans="21:21" x14ac:dyDescent="0.25">
      <c r="U963" s="76"/>
    </row>
    <row r="964" spans="21:21" x14ac:dyDescent="0.25">
      <c r="U964" s="76"/>
    </row>
    <row r="965" spans="21:21" x14ac:dyDescent="0.25">
      <c r="U965" s="76"/>
    </row>
    <row r="966" spans="21:21" x14ac:dyDescent="0.25">
      <c r="U966" s="76"/>
    </row>
    <row r="967" spans="21:21" x14ac:dyDescent="0.25">
      <c r="U967" s="76"/>
    </row>
    <row r="968" spans="21:21" x14ac:dyDescent="0.25">
      <c r="U968" s="76"/>
    </row>
    <row r="969" spans="21:21" x14ac:dyDescent="0.25">
      <c r="U969" s="76"/>
    </row>
    <row r="970" spans="21:21" x14ac:dyDescent="0.25">
      <c r="U970" s="76"/>
    </row>
    <row r="971" spans="21:21" x14ac:dyDescent="0.25">
      <c r="U971" s="76"/>
    </row>
    <row r="972" spans="21:21" x14ac:dyDescent="0.25">
      <c r="U972" s="76"/>
    </row>
    <row r="973" spans="21:21" x14ac:dyDescent="0.25">
      <c r="U973" s="76"/>
    </row>
    <row r="974" spans="21:21" x14ac:dyDescent="0.25">
      <c r="U974" s="76"/>
    </row>
    <row r="975" spans="21:21" x14ac:dyDescent="0.25">
      <c r="U975" s="76"/>
    </row>
    <row r="976" spans="21:21" x14ac:dyDescent="0.25">
      <c r="U976" s="76"/>
    </row>
    <row r="977" spans="21:21" x14ac:dyDescent="0.25">
      <c r="U977" s="76"/>
    </row>
    <row r="978" spans="21:21" x14ac:dyDescent="0.25">
      <c r="U978" s="76"/>
    </row>
    <row r="979" spans="21:21" x14ac:dyDescent="0.25">
      <c r="U979" s="76"/>
    </row>
    <row r="980" spans="21:21" x14ac:dyDescent="0.25">
      <c r="U980" s="76"/>
    </row>
    <row r="981" spans="21:21" x14ac:dyDescent="0.25">
      <c r="U981" s="76"/>
    </row>
    <row r="982" spans="21:21" x14ac:dyDescent="0.25">
      <c r="U982" s="76"/>
    </row>
    <row r="983" spans="21:21" x14ac:dyDescent="0.25">
      <c r="U983" s="76"/>
    </row>
    <row r="984" spans="21:21" x14ac:dyDescent="0.25">
      <c r="U984" s="76"/>
    </row>
    <row r="985" spans="21:21" x14ac:dyDescent="0.25">
      <c r="U985" s="76"/>
    </row>
    <row r="986" spans="21:21" x14ac:dyDescent="0.25">
      <c r="U986" s="76"/>
    </row>
    <row r="987" spans="21:21" x14ac:dyDescent="0.25">
      <c r="U987" s="76"/>
    </row>
    <row r="988" spans="21:21" x14ac:dyDescent="0.25">
      <c r="U988" s="76"/>
    </row>
    <row r="989" spans="21:21" x14ac:dyDescent="0.25">
      <c r="U989" s="76"/>
    </row>
    <row r="990" spans="21:21" x14ac:dyDescent="0.25">
      <c r="U990" s="76"/>
    </row>
    <row r="991" spans="21:21" x14ac:dyDescent="0.25">
      <c r="U991" s="76"/>
    </row>
    <row r="992" spans="21:21" x14ac:dyDescent="0.25">
      <c r="U992" s="76"/>
    </row>
    <row r="993" spans="21:21" x14ac:dyDescent="0.25">
      <c r="U993" s="76"/>
    </row>
    <row r="994" spans="21:21" x14ac:dyDescent="0.25">
      <c r="U994" s="76"/>
    </row>
    <row r="995" spans="21:21" x14ac:dyDescent="0.25">
      <c r="U995" s="76"/>
    </row>
    <row r="996" spans="21:21" x14ac:dyDescent="0.25">
      <c r="U996" s="76"/>
    </row>
    <row r="997" spans="21:21" x14ac:dyDescent="0.25">
      <c r="U997" s="76"/>
    </row>
    <row r="998" spans="21:21" x14ac:dyDescent="0.25">
      <c r="U998" s="76"/>
    </row>
    <row r="999" spans="21:21" x14ac:dyDescent="0.25">
      <c r="U999" s="76"/>
    </row>
    <row r="1000" spans="21:21" x14ac:dyDescent="0.25">
      <c r="U1000" s="76"/>
    </row>
    <row r="1001" spans="21:21" x14ac:dyDescent="0.25">
      <c r="U1001" s="76"/>
    </row>
    <row r="1002" spans="21:21" x14ac:dyDescent="0.25">
      <c r="U1002" s="76"/>
    </row>
    <row r="1003" spans="21:21" x14ac:dyDescent="0.25">
      <c r="U1003" s="76"/>
    </row>
    <row r="1004" spans="21:21" x14ac:dyDescent="0.25">
      <c r="U1004" s="76"/>
    </row>
    <row r="1005" spans="21:21" x14ac:dyDescent="0.25">
      <c r="U1005" s="76"/>
    </row>
    <row r="1006" spans="21:21" x14ac:dyDescent="0.25">
      <c r="U1006" s="76"/>
    </row>
    <row r="1007" spans="21:21" x14ac:dyDescent="0.25">
      <c r="U1007" s="76"/>
    </row>
    <row r="1008" spans="21:21" x14ac:dyDescent="0.25">
      <c r="U1008" s="76"/>
    </row>
    <row r="1009" spans="21:21" x14ac:dyDescent="0.25">
      <c r="U1009" s="76"/>
    </row>
    <row r="1010" spans="21:21" x14ac:dyDescent="0.25">
      <c r="U1010" s="76"/>
    </row>
    <row r="1011" spans="21:21" x14ac:dyDescent="0.25">
      <c r="U1011" s="76"/>
    </row>
    <row r="1012" spans="21:21" x14ac:dyDescent="0.25">
      <c r="U1012" s="76"/>
    </row>
    <row r="1013" spans="21:21" x14ac:dyDescent="0.25">
      <c r="U1013" s="76"/>
    </row>
    <row r="1014" spans="21:21" x14ac:dyDescent="0.25">
      <c r="U1014" s="76"/>
    </row>
    <row r="1015" spans="21:21" x14ac:dyDescent="0.25">
      <c r="U1015" s="76"/>
    </row>
    <row r="1016" spans="21:21" x14ac:dyDescent="0.25">
      <c r="U1016" s="76"/>
    </row>
    <row r="1017" spans="21:21" x14ac:dyDescent="0.25">
      <c r="U1017" s="76"/>
    </row>
    <row r="1018" spans="21:21" x14ac:dyDescent="0.25">
      <c r="U1018" s="76"/>
    </row>
    <row r="1019" spans="21:21" x14ac:dyDescent="0.25">
      <c r="U1019" s="76"/>
    </row>
    <row r="1020" spans="21:21" x14ac:dyDescent="0.25">
      <c r="U1020" s="76"/>
    </row>
    <row r="1021" spans="21:21" x14ac:dyDescent="0.25">
      <c r="U1021" s="76"/>
    </row>
    <row r="1022" spans="21:21" x14ac:dyDescent="0.25">
      <c r="U1022" s="76"/>
    </row>
    <row r="1023" spans="21:21" x14ac:dyDescent="0.25">
      <c r="U1023" s="76"/>
    </row>
    <row r="1024" spans="21:21" x14ac:dyDescent="0.25">
      <c r="U1024" s="76"/>
    </row>
    <row r="1025" spans="21:21" x14ac:dyDescent="0.25">
      <c r="U1025" s="76"/>
    </row>
    <row r="1026" spans="21:21" x14ac:dyDescent="0.25">
      <c r="U1026" s="76"/>
    </row>
    <row r="1027" spans="21:21" x14ac:dyDescent="0.25">
      <c r="U1027" s="76"/>
    </row>
    <row r="1028" spans="21:21" x14ac:dyDescent="0.25">
      <c r="U1028" s="76"/>
    </row>
    <row r="1029" spans="21:21" x14ac:dyDescent="0.25">
      <c r="U1029" s="76"/>
    </row>
    <row r="1030" spans="21:21" x14ac:dyDescent="0.25">
      <c r="U1030" s="76"/>
    </row>
    <row r="1031" spans="21:21" x14ac:dyDescent="0.25">
      <c r="U1031" s="76"/>
    </row>
    <row r="1032" spans="21:21" x14ac:dyDescent="0.25">
      <c r="U1032" s="76"/>
    </row>
    <row r="1033" spans="21:21" x14ac:dyDescent="0.25">
      <c r="U1033" s="76"/>
    </row>
    <row r="1034" spans="21:21" x14ac:dyDescent="0.25">
      <c r="U1034" s="76"/>
    </row>
    <row r="1035" spans="21:21" x14ac:dyDescent="0.25">
      <c r="U1035" s="76"/>
    </row>
    <row r="1036" spans="21:21" x14ac:dyDescent="0.25">
      <c r="U1036" s="76"/>
    </row>
    <row r="1037" spans="21:21" x14ac:dyDescent="0.25">
      <c r="U1037" s="76"/>
    </row>
    <row r="1038" spans="21:21" x14ac:dyDescent="0.25">
      <c r="U1038" s="76"/>
    </row>
    <row r="1039" spans="21:21" x14ac:dyDescent="0.25">
      <c r="U1039" s="76"/>
    </row>
    <row r="1040" spans="21:21" x14ac:dyDescent="0.25">
      <c r="U1040" s="76"/>
    </row>
    <row r="1041" spans="21:21" x14ac:dyDescent="0.25">
      <c r="U1041" s="76"/>
    </row>
    <row r="1042" spans="21:21" x14ac:dyDescent="0.25">
      <c r="U1042" s="76"/>
    </row>
    <row r="1043" spans="21:21" x14ac:dyDescent="0.25">
      <c r="U1043" s="76"/>
    </row>
    <row r="1044" spans="21:21" x14ac:dyDescent="0.25">
      <c r="U1044" s="76"/>
    </row>
    <row r="1045" spans="21:21" x14ac:dyDescent="0.25">
      <c r="U1045" s="76"/>
    </row>
    <row r="1046" spans="21:21" x14ac:dyDescent="0.25">
      <c r="U1046" s="76"/>
    </row>
    <row r="1047" spans="21:21" x14ac:dyDescent="0.25">
      <c r="U1047" s="76"/>
    </row>
    <row r="1048" spans="21:21" x14ac:dyDescent="0.25">
      <c r="U1048" s="76"/>
    </row>
    <row r="1049" spans="21:21" x14ac:dyDescent="0.25">
      <c r="U1049" s="76"/>
    </row>
    <row r="1050" spans="21:21" x14ac:dyDescent="0.25">
      <c r="U1050" s="76"/>
    </row>
    <row r="1051" spans="21:21" x14ac:dyDescent="0.25">
      <c r="U1051" s="76"/>
    </row>
    <row r="1052" spans="21:21" x14ac:dyDescent="0.25">
      <c r="U1052" s="76"/>
    </row>
    <row r="1053" spans="21:21" x14ac:dyDescent="0.25">
      <c r="U1053" s="76"/>
    </row>
    <row r="1054" spans="21:21" x14ac:dyDescent="0.25">
      <c r="U1054" s="76"/>
    </row>
    <row r="1055" spans="21:21" x14ac:dyDescent="0.25">
      <c r="U1055" s="76"/>
    </row>
    <row r="1056" spans="21:21" x14ac:dyDescent="0.25">
      <c r="U1056" s="76"/>
    </row>
    <row r="1057" spans="21:21" x14ac:dyDescent="0.25">
      <c r="U1057" s="76"/>
    </row>
    <row r="1058" spans="21:21" x14ac:dyDescent="0.25">
      <c r="U1058" s="76"/>
    </row>
    <row r="1059" spans="21:21" x14ac:dyDescent="0.25">
      <c r="U1059" s="76"/>
    </row>
    <row r="1060" spans="21:21" x14ac:dyDescent="0.25">
      <c r="U1060" s="76"/>
    </row>
    <row r="1061" spans="21:21" x14ac:dyDescent="0.25">
      <c r="U1061" s="76"/>
    </row>
    <row r="1062" spans="21:21" x14ac:dyDescent="0.25">
      <c r="U1062" s="76"/>
    </row>
    <row r="1063" spans="21:21" x14ac:dyDescent="0.25">
      <c r="U1063" s="76"/>
    </row>
    <row r="1064" spans="21:21" x14ac:dyDescent="0.25">
      <c r="U1064" s="76"/>
    </row>
    <row r="1065" spans="21:21" x14ac:dyDescent="0.25">
      <c r="U1065" s="76"/>
    </row>
    <row r="1066" spans="21:21" x14ac:dyDescent="0.25">
      <c r="U1066" s="76"/>
    </row>
    <row r="1067" spans="21:21" x14ac:dyDescent="0.25">
      <c r="U1067" s="76"/>
    </row>
    <row r="1068" spans="21:21" x14ac:dyDescent="0.25">
      <c r="U1068" s="76"/>
    </row>
    <row r="1069" spans="21:21" x14ac:dyDescent="0.25">
      <c r="U1069" s="76"/>
    </row>
    <row r="1070" spans="21:21" x14ac:dyDescent="0.25">
      <c r="U1070" s="76"/>
    </row>
    <row r="1071" spans="21:21" x14ac:dyDescent="0.25">
      <c r="U1071" s="76"/>
    </row>
    <row r="1072" spans="21:21" x14ac:dyDescent="0.25">
      <c r="U1072" s="76"/>
    </row>
    <row r="1073" spans="21:21" x14ac:dyDescent="0.25">
      <c r="U1073" s="76"/>
    </row>
    <row r="1074" spans="21:21" x14ac:dyDescent="0.25">
      <c r="U1074" s="76"/>
    </row>
    <row r="1075" spans="21:21" x14ac:dyDescent="0.25">
      <c r="U1075" s="76"/>
    </row>
    <row r="1076" spans="21:21" x14ac:dyDescent="0.25">
      <c r="U1076" s="76"/>
    </row>
    <row r="1077" spans="21:21" x14ac:dyDescent="0.25">
      <c r="U1077" s="76"/>
    </row>
    <row r="1078" spans="21:21" x14ac:dyDescent="0.25">
      <c r="U1078" s="76"/>
    </row>
    <row r="1079" spans="21:21" x14ac:dyDescent="0.25">
      <c r="U1079" s="76"/>
    </row>
    <row r="1080" spans="21:21" x14ac:dyDescent="0.25">
      <c r="U1080" s="76"/>
    </row>
    <row r="1081" spans="21:21" x14ac:dyDescent="0.25">
      <c r="U1081" s="76"/>
    </row>
    <row r="1082" spans="21:21" x14ac:dyDescent="0.25">
      <c r="U1082" s="76"/>
    </row>
    <row r="1083" spans="21:21" x14ac:dyDescent="0.25">
      <c r="U1083" s="76"/>
    </row>
    <row r="1084" spans="21:21" x14ac:dyDescent="0.25">
      <c r="U1084" s="76"/>
    </row>
    <row r="1085" spans="21:21" x14ac:dyDescent="0.25">
      <c r="U1085" s="76"/>
    </row>
    <row r="1086" spans="21:21" x14ac:dyDescent="0.25">
      <c r="U1086" s="76"/>
    </row>
    <row r="1087" spans="21:21" x14ac:dyDescent="0.25">
      <c r="U1087" s="76"/>
    </row>
    <row r="1088" spans="21:21" x14ac:dyDescent="0.25">
      <c r="U1088" s="76"/>
    </row>
    <row r="1089" spans="21:21" x14ac:dyDescent="0.25">
      <c r="U1089" s="76"/>
    </row>
    <row r="1090" spans="21:21" x14ac:dyDescent="0.25">
      <c r="U1090" s="76"/>
    </row>
    <row r="1091" spans="21:21" x14ac:dyDescent="0.25">
      <c r="U1091" s="76"/>
    </row>
    <row r="1092" spans="21:21" x14ac:dyDescent="0.25">
      <c r="U1092" s="76"/>
    </row>
    <row r="1093" spans="21:21" x14ac:dyDescent="0.25">
      <c r="U1093" s="76"/>
    </row>
    <row r="1094" spans="21:21" x14ac:dyDescent="0.25">
      <c r="U1094" s="76"/>
    </row>
    <row r="1095" spans="21:21" x14ac:dyDescent="0.25">
      <c r="U1095" s="76"/>
    </row>
    <row r="1096" spans="21:21" x14ac:dyDescent="0.25">
      <c r="U1096" s="76"/>
    </row>
    <row r="1097" spans="21:21" x14ac:dyDescent="0.25">
      <c r="U1097" s="76"/>
    </row>
    <row r="1098" spans="21:21" x14ac:dyDescent="0.25">
      <c r="U1098" s="76"/>
    </row>
    <row r="1099" spans="21:21" x14ac:dyDescent="0.25">
      <c r="U1099" s="76"/>
    </row>
    <row r="1100" spans="21:21" x14ac:dyDescent="0.25">
      <c r="U1100" s="76"/>
    </row>
    <row r="1101" spans="21:21" x14ac:dyDescent="0.25">
      <c r="U1101" s="76"/>
    </row>
    <row r="1102" spans="21:21" x14ac:dyDescent="0.25">
      <c r="U1102" s="76"/>
    </row>
    <row r="1103" spans="21:21" x14ac:dyDescent="0.25">
      <c r="U1103" s="76"/>
    </row>
    <row r="1104" spans="21:21" x14ac:dyDescent="0.25">
      <c r="U1104" s="76"/>
    </row>
    <row r="1105" spans="21:21" x14ac:dyDescent="0.25">
      <c r="U1105" s="76"/>
    </row>
    <row r="1106" spans="21:21" x14ac:dyDescent="0.25">
      <c r="U1106" s="76"/>
    </row>
    <row r="1107" spans="21:21" x14ac:dyDescent="0.25">
      <c r="U1107" s="76"/>
    </row>
    <row r="1108" spans="21:21" x14ac:dyDescent="0.25">
      <c r="U1108" s="76"/>
    </row>
    <row r="1109" spans="21:21" x14ac:dyDescent="0.25">
      <c r="U1109" s="76"/>
    </row>
    <row r="1110" spans="21:21" x14ac:dyDescent="0.25">
      <c r="U1110" s="76"/>
    </row>
    <row r="1111" spans="21:21" x14ac:dyDescent="0.25">
      <c r="U1111" s="76"/>
    </row>
    <row r="1112" spans="21:21" x14ac:dyDescent="0.25">
      <c r="U1112" s="76"/>
    </row>
    <row r="1113" spans="21:21" x14ac:dyDescent="0.25">
      <c r="U1113" s="76"/>
    </row>
    <row r="1114" spans="21:21" x14ac:dyDescent="0.25">
      <c r="U1114" s="76"/>
    </row>
    <row r="1115" spans="21:21" x14ac:dyDescent="0.25">
      <c r="U1115" s="76"/>
    </row>
    <row r="1116" spans="21:21" x14ac:dyDescent="0.25">
      <c r="U1116" s="76"/>
    </row>
    <row r="1117" spans="21:21" x14ac:dyDescent="0.25">
      <c r="U1117" s="76"/>
    </row>
    <row r="1118" spans="21:21" x14ac:dyDescent="0.25">
      <c r="U1118" s="76"/>
    </row>
    <row r="1119" spans="21:21" x14ac:dyDescent="0.25">
      <c r="U1119" s="76"/>
    </row>
    <row r="1120" spans="21:21" x14ac:dyDescent="0.25">
      <c r="U1120" s="76"/>
    </row>
    <row r="1121" spans="21:21" x14ac:dyDescent="0.25">
      <c r="U1121" s="76"/>
    </row>
    <row r="1122" spans="21:21" x14ac:dyDescent="0.25">
      <c r="U1122" s="76"/>
    </row>
    <row r="1123" spans="21:21" x14ac:dyDescent="0.25">
      <c r="U1123" s="76"/>
    </row>
    <row r="1124" spans="21:21" x14ac:dyDescent="0.25">
      <c r="U1124" s="76"/>
    </row>
    <row r="1125" spans="21:21" x14ac:dyDescent="0.25">
      <c r="U1125" s="76"/>
    </row>
    <row r="1126" spans="21:21" x14ac:dyDescent="0.25">
      <c r="U1126" s="76"/>
    </row>
    <row r="1127" spans="21:21" x14ac:dyDescent="0.25">
      <c r="U1127" s="76"/>
    </row>
    <row r="1128" spans="21:21" x14ac:dyDescent="0.25">
      <c r="U1128" s="76"/>
    </row>
    <row r="1129" spans="21:21" x14ac:dyDescent="0.25">
      <c r="U1129" s="76"/>
    </row>
    <row r="1130" spans="21:21" x14ac:dyDescent="0.25">
      <c r="U1130" s="76"/>
    </row>
    <row r="1131" spans="21:21" x14ac:dyDescent="0.25">
      <c r="U1131" s="76"/>
    </row>
    <row r="1132" spans="21:21" x14ac:dyDescent="0.25">
      <c r="U1132" s="76"/>
    </row>
    <row r="1133" spans="21:21" x14ac:dyDescent="0.25">
      <c r="U1133" s="76"/>
    </row>
    <row r="1134" spans="21:21" x14ac:dyDescent="0.25">
      <c r="U1134" s="76"/>
    </row>
    <row r="1135" spans="21:21" x14ac:dyDescent="0.25">
      <c r="U1135" s="76"/>
    </row>
    <row r="1136" spans="21:21" x14ac:dyDescent="0.25">
      <c r="U1136" s="76"/>
    </row>
    <row r="1137" spans="21:21" x14ac:dyDescent="0.25">
      <c r="U1137" s="76"/>
    </row>
    <row r="1138" spans="21:21" x14ac:dyDescent="0.25">
      <c r="U1138" s="76"/>
    </row>
    <row r="1139" spans="21:21" x14ac:dyDescent="0.25">
      <c r="U1139" s="76"/>
    </row>
    <row r="1140" spans="21:21" x14ac:dyDescent="0.25">
      <c r="U1140" s="76"/>
    </row>
    <row r="1141" spans="21:21" x14ac:dyDescent="0.25">
      <c r="U1141" s="76"/>
    </row>
    <row r="1142" spans="21:21" x14ac:dyDescent="0.25">
      <c r="U1142" s="76"/>
    </row>
    <row r="1143" spans="21:21" x14ac:dyDescent="0.25">
      <c r="U1143" s="76"/>
    </row>
    <row r="1144" spans="21:21" x14ac:dyDescent="0.25">
      <c r="U1144" s="76"/>
    </row>
    <row r="1145" spans="21:21" x14ac:dyDescent="0.25">
      <c r="U1145" s="76"/>
    </row>
    <row r="1146" spans="21:21" x14ac:dyDescent="0.25">
      <c r="U1146" s="76"/>
    </row>
    <row r="1147" spans="21:21" x14ac:dyDescent="0.25">
      <c r="U1147" s="76"/>
    </row>
    <row r="1148" spans="21:21" x14ac:dyDescent="0.25">
      <c r="U1148" s="76"/>
    </row>
    <row r="1149" spans="21:21" x14ac:dyDescent="0.25">
      <c r="U1149" s="76"/>
    </row>
    <row r="1150" spans="21:21" x14ac:dyDescent="0.25">
      <c r="U1150" s="76"/>
    </row>
    <row r="1151" spans="21:21" x14ac:dyDescent="0.25">
      <c r="U1151" s="76"/>
    </row>
    <row r="1152" spans="21:21" x14ac:dyDescent="0.25">
      <c r="U1152" s="76"/>
    </row>
    <row r="1153" spans="21:21" x14ac:dyDescent="0.25">
      <c r="U1153" s="76"/>
    </row>
    <row r="1154" spans="21:21" x14ac:dyDescent="0.25">
      <c r="U1154" s="76"/>
    </row>
    <row r="1155" spans="21:21" x14ac:dyDescent="0.25">
      <c r="U1155" s="76"/>
    </row>
    <row r="1156" spans="21:21" x14ac:dyDescent="0.25">
      <c r="U1156" s="76"/>
    </row>
    <row r="1157" spans="21:21" x14ac:dyDescent="0.25">
      <c r="U1157" s="76"/>
    </row>
    <row r="1158" spans="21:21" x14ac:dyDescent="0.25">
      <c r="U1158" s="76"/>
    </row>
    <row r="1159" spans="21:21" x14ac:dyDescent="0.25">
      <c r="U1159" s="76"/>
    </row>
    <row r="1160" spans="21:21" x14ac:dyDescent="0.25">
      <c r="U1160" s="76"/>
    </row>
    <row r="1161" spans="21:21" x14ac:dyDescent="0.25">
      <c r="U1161" s="76"/>
    </row>
    <row r="1162" spans="21:21" x14ac:dyDescent="0.25">
      <c r="U1162" s="76"/>
    </row>
    <row r="1163" spans="21:21" x14ac:dyDescent="0.25">
      <c r="U1163" s="76"/>
    </row>
    <row r="1164" spans="21:21" x14ac:dyDescent="0.25">
      <c r="U1164" s="76"/>
    </row>
    <row r="1165" spans="21:21" x14ac:dyDescent="0.25">
      <c r="U1165" s="76"/>
    </row>
    <row r="1166" spans="21:21" x14ac:dyDescent="0.25">
      <c r="U1166" s="76"/>
    </row>
    <row r="1167" spans="21:21" x14ac:dyDescent="0.25">
      <c r="U1167" s="76"/>
    </row>
    <row r="1168" spans="21:21" x14ac:dyDescent="0.25">
      <c r="U1168" s="76"/>
    </row>
    <row r="1169" spans="21:21" x14ac:dyDescent="0.25">
      <c r="U1169" s="76"/>
    </row>
    <row r="1170" spans="21:21" x14ac:dyDescent="0.25">
      <c r="U1170" s="76"/>
    </row>
    <row r="1171" spans="21:21" x14ac:dyDescent="0.25">
      <c r="U1171" s="76"/>
    </row>
    <row r="1172" spans="21:21" x14ac:dyDescent="0.25">
      <c r="U1172" s="76"/>
    </row>
    <row r="1173" spans="21:21" x14ac:dyDescent="0.25">
      <c r="U1173" s="76"/>
    </row>
    <row r="1174" spans="21:21" x14ac:dyDescent="0.25">
      <c r="U1174" s="76"/>
    </row>
    <row r="1175" spans="21:21" x14ac:dyDescent="0.25">
      <c r="U1175" s="76"/>
    </row>
    <row r="1176" spans="21:21" x14ac:dyDescent="0.25">
      <c r="U1176" s="76"/>
    </row>
    <row r="1177" spans="21:21" x14ac:dyDescent="0.25">
      <c r="U1177" s="76"/>
    </row>
    <row r="1178" spans="21:21" x14ac:dyDescent="0.25">
      <c r="U1178" s="76"/>
    </row>
    <row r="1179" spans="21:21" x14ac:dyDescent="0.25">
      <c r="U1179" s="76"/>
    </row>
    <row r="1180" spans="21:21" x14ac:dyDescent="0.25">
      <c r="U1180" s="76"/>
    </row>
    <row r="1181" spans="21:21" x14ac:dyDescent="0.25">
      <c r="U1181" s="76"/>
    </row>
    <row r="1182" spans="21:21" x14ac:dyDescent="0.25">
      <c r="U1182" s="76"/>
    </row>
    <row r="1183" spans="21:21" x14ac:dyDescent="0.25">
      <c r="U1183" s="76"/>
    </row>
    <row r="1184" spans="21:21" x14ac:dyDescent="0.25">
      <c r="U1184" s="76"/>
    </row>
    <row r="1185" spans="21:21" x14ac:dyDescent="0.25">
      <c r="U1185" s="76"/>
    </row>
    <row r="1186" spans="21:21" x14ac:dyDescent="0.25">
      <c r="U1186" s="76"/>
    </row>
    <row r="1187" spans="21:21" x14ac:dyDescent="0.25">
      <c r="U1187" s="76"/>
    </row>
    <row r="1188" spans="21:21" x14ac:dyDescent="0.25">
      <c r="U1188" s="76"/>
    </row>
    <row r="1189" spans="21:21" x14ac:dyDescent="0.25">
      <c r="U1189" s="76"/>
    </row>
    <row r="1190" spans="21:21" x14ac:dyDescent="0.25">
      <c r="U1190" s="76"/>
    </row>
    <row r="1191" spans="21:21" x14ac:dyDescent="0.25">
      <c r="U1191" s="76"/>
    </row>
    <row r="1192" spans="21:21" x14ac:dyDescent="0.25">
      <c r="U1192" s="76"/>
    </row>
    <row r="1193" spans="21:21" x14ac:dyDescent="0.25">
      <c r="U1193" s="76"/>
    </row>
    <row r="1194" spans="21:21" x14ac:dyDescent="0.25">
      <c r="U1194" s="76"/>
    </row>
    <row r="1195" spans="21:21" x14ac:dyDescent="0.25">
      <c r="U1195" s="76"/>
    </row>
    <row r="1196" spans="21:21" x14ac:dyDescent="0.25">
      <c r="U1196" s="76"/>
    </row>
    <row r="1197" spans="21:21" x14ac:dyDescent="0.25">
      <c r="U1197" s="76"/>
    </row>
    <row r="1198" spans="21:21" x14ac:dyDescent="0.25">
      <c r="U1198" s="76"/>
    </row>
    <row r="1199" spans="21:21" x14ac:dyDescent="0.25">
      <c r="U1199" s="76"/>
    </row>
    <row r="1200" spans="21:21" x14ac:dyDescent="0.25">
      <c r="U1200" s="76"/>
    </row>
    <row r="1201" spans="21:21" x14ac:dyDescent="0.25">
      <c r="U1201" s="76"/>
    </row>
    <row r="1202" spans="21:21" x14ac:dyDescent="0.25">
      <c r="U1202" s="76"/>
    </row>
    <row r="1203" spans="21:21" x14ac:dyDescent="0.25">
      <c r="U1203" s="76"/>
    </row>
    <row r="1204" spans="21:21" x14ac:dyDescent="0.25">
      <c r="U1204" s="76"/>
    </row>
    <row r="1205" spans="21:21" x14ac:dyDescent="0.25">
      <c r="U1205" s="76"/>
    </row>
    <row r="1206" spans="21:21" x14ac:dyDescent="0.25">
      <c r="U1206" s="76"/>
    </row>
    <row r="1207" spans="21:21" x14ac:dyDescent="0.25">
      <c r="U1207" s="76"/>
    </row>
    <row r="1208" spans="21:21" x14ac:dyDescent="0.25">
      <c r="U1208" s="76"/>
    </row>
    <row r="1209" spans="21:21" x14ac:dyDescent="0.25">
      <c r="U1209" s="76"/>
    </row>
    <row r="1210" spans="21:21" x14ac:dyDescent="0.25">
      <c r="U1210" s="76"/>
    </row>
    <row r="1211" spans="21:21" x14ac:dyDescent="0.25">
      <c r="U1211" s="76"/>
    </row>
    <row r="1212" spans="21:21" x14ac:dyDescent="0.25">
      <c r="U1212" s="76"/>
    </row>
    <row r="1213" spans="21:21" x14ac:dyDescent="0.25">
      <c r="U1213" s="76"/>
    </row>
    <row r="1214" spans="21:21" x14ac:dyDescent="0.25">
      <c r="U1214" s="76"/>
    </row>
    <row r="1215" spans="21:21" x14ac:dyDescent="0.25">
      <c r="U1215" s="76"/>
    </row>
    <row r="1216" spans="21:21" x14ac:dyDescent="0.25">
      <c r="U1216" s="76"/>
    </row>
    <row r="1217" spans="21:21" x14ac:dyDescent="0.25">
      <c r="U1217" s="76"/>
    </row>
    <row r="1218" spans="21:21" x14ac:dyDescent="0.25">
      <c r="U1218" s="76"/>
    </row>
    <row r="1219" spans="21:21" x14ac:dyDescent="0.25">
      <c r="U1219" s="76"/>
    </row>
    <row r="1220" spans="21:21" x14ac:dyDescent="0.25">
      <c r="U1220" s="76"/>
    </row>
    <row r="1221" spans="21:21" x14ac:dyDescent="0.25">
      <c r="U1221" s="76"/>
    </row>
    <row r="1222" spans="21:21" x14ac:dyDescent="0.25">
      <c r="U1222" s="76"/>
    </row>
    <row r="1223" spans="21:21" x14ac:dyDescent="0.25">
      <c r="U1223" s="76"/>
    </row>
    <row r="1224" spans="21:21" x14ac:dyDescent="0.25">
      <c r="U1224" s="76"/>
    </row>
    <row r="1225" spans="21:21" x14ac:dyDescent="0.25">
      <c r="U1225" s="76"/>
    </row>
    <row r="1226" spans="21:21" x14ac:dyDescent="0.25">
      <c r="U1226" s="76"/>
    </row>
    <row r="1227" spans="21:21" x14ac:dyDescent="0.25">
      <c r="U1227" s="76"/>
    </row>
    <row r="1228" spans="21:21" x14ac:dyDescent="0.25">
      <c r="U1228" s="76"/>
    </row>
    <row r="1229" spans="21:21" x14ac:dyDescent="0.25">
      <c r="U1229" s="76"/>
    </row>
    <row r="1230" spans="21:21" x14ac:dyDescent="0.25">
      <c r="U1230" s="76"/>
    </row>
    <row r="1231" spans="21:21" x14ac:dyDescent="0.25">
      <c r="U1231" s="76"/>
    </row>
    <row r="1232" spans="21:21" x14ac:dyDescent="0.25">
      <c r="U1232" s="76"/>
    </row>
    <row r="1233" spans="21:21" x14ac:dyDescent="0.25">
      <c r="U1233" s="76"/>
    </row>
    <row r="1234" spans="21:21" x14ac:dyDescent="0.25">
      <c r="U1234" s="76"/>
    </row>
    <row r="1235" spans="21:21" x14ac:dyDescent="0.25">
      <c r="U1235" s="76"/>
    </row>
    <row r="1236" spans="21:21" x14ac:dyDescent="0.25">
      <c r="U1236" s="76"/>
    </row>
    <row r="1237" spans="21:21" x14ac:dyDescent="0.25">
      <c r="U1237" s="76"/>
    </row>
    <row r="1238" spans="21:21" x14ac:dyDescent="0.25">
      <c r="U1238" s="76"/>
    </row>
    <row r="1239" spans="21:21" x14ac:dyDescent="0.25">
      <c r="U1239" s="76"/>
    </row>
    <row r="1240" spans="21:21" x14ac:dyDescent="0.25">
      <c r="U1240" s="76"/>
    </row>
    <row r="1241" spans="21:21" x14ac:dyDescent="0.25">
      <c r="U1241" s="76"/>
    </row>
    <row r="1242" spans="21:21" x14ac:dyDescent="0.25">
      <c r="U1242" s="76"/>
    </row>
    <row r="1243" spans="21:21" x14ac:dyDescent="0.25">
      <c r="U1243" s="76"/>
    </row>
    <row r="1244" spans="21:21" x14ac:dyDescent="0.25">
      <c r="U1244" s="76"/>
    </row>
    <row r="1245" spans="21:21" x14ac:dyDescent="0.25">
      <c r="U1245" s="76"/>
    </row>
    <row r="1246" spans="21:21" x14ac:dyDescent="0.25">
      <c r="U1246" s="76"/>
    </row>
    <row r="1247" spans="21:21" x14ac:dyDescent="0.25">
      <c r="U1247" s="76"/>
    </row>
    <row r="1248" spans="21:21" x14ac:dyDescent="0.25">
      <c r="U1248" s="76"/>
    </row>
    <row r="1249" spans="21:21" x14ac:dyDescent="0.25">
      <c r="U1249" s="76"/>
    </row>
    <row r="1250" spans="21:21" x14ac:dyDescent="0.25">
      <c r="U1250" s="76"/>
    </row>
    <row r="1251" spans="21:21" x14ac:dyDescent="0.25">
      <c r="U1251" s="76"/>
    </row>
    <row r="1252" spans="21:21" x14ac:dyDescent="0.25">
      <c r="U1252" s="76"/>
    </row>
    <row r="1253" spans="21:21" x14ac:dyDescent="0.25">
      <c r="U1253" s="76"/>
    </row>
    <row r="1254" spans="21:21" x14ac:dyDescent="0.25">
      <c r="U1254" s="76"/>
    </row>
    <row r="1255" spans="21:21" x14ac:dyDescent="0.25">
      <c r="U1255" s="76"/>
    </row>
    <row r="1256" spans="21:21" x14ac:dyDescent="0.25">
      <c r="U1256" s="76"/>
    </row>
    <row r="1257" spans="21:21" x14ac:dyDescent="0.25">
      <c r="U1257" s="76"/>
    </row>
    <row r="1258" spans="21:21" x14ac:dyDescent="0.25">
      <c r="U1258" s="76"/>
    </row>
    <row r="1259" spans="21:21" x14ac:dyDescent="0.25">
      <c r="U1259" s="76"/>
    </row>
    <row r="1260" spans="21:21" x14ac:dyDescent="0.25">
      <c r="U1260" s="76"/>
    </row>
    <row r="1261" spans="21:21" x14ac:dyDescent="0.25">
      <c r="U1261" s="76"/>
    </row>
    <row r="1262" spans="21:21" x14ac:dyDescent="0.25">
      <c r="U1262" s="76"/>
    </row>
    <row r="1263" spans="21:21" x14ac:dyDescent="0.25">
      <c r="U1263" s="76"/>
    </row>
    <row r="1264" spans="21:21" x14ac:dyDescent="0.25">
      <c r="U1264" s="76"/>
    </row>
    <row r="1265" spans="21:21" x14ac:dyDescent="0.25">
      <c r="U1265" s="76"/>
    </row>
    <row r="1266" spans="21:21" x14ac:dyDescent="0.25">
      <c r="U1266" s="76"/>
    </row>
    <row r="1267" spans="21:21" x14ac:dyDescent="0.25">
      <c r="U1267" s="76"/>
    </row>
    <row r="1268" spans="21:21" x14ac:dyDescent="0.25">
      <c r="U1268" s="76"/>
    </row>
    <row r="1269" spans="21:21" x14ac:dyDescent="0.25">
      <c r="U1269" s="76"/>
    </row>
    <row r="1270" spans="21:21" x14ac:dyDescent="0.25">
      <c r="U1270" s="76"/>
    </row>
    <row r="1271" spans="21:21" x14ac:dyDescent="0.25">
      <c r="U1271" s="76"/>
    </row>
    <row r="1272" spans="21:21" x14ac:dyDescent="0.25">
      <c r="U1272" s="76"/>
    </row>
    <row r="1273" spans="21:21" x14ac:dyDescent="0.25">
      <c r="U1273" s="76"/>
    </row>
    <row r="1274" spans="21:21" x14ac:dyDescent="0.25">
      <c r="U1274" s="76"/>
    </row>
    <row r="1275" spans="21:21" x14ac:dyDescent="0.25">
      <c r="U1275" s="76"/>
    </row>
    <row r="1276" spans="21:21" x14ac:dyDescent="0.25">
      <c r="U1276" s="76"/>
    </row>
    <row r="1277" spans="21:21" x14ac:dyDescent="0.25">
      <c r="U1277" s="76"/>
    </row>
    <row r="1278" spans="21:21" x14ac:dyDescent="0.25">
      <c r="U1278" s="76"/>
    </row>
    <row r="1279" spans="21:21" x14ac:dyDescent="0.25">
      <c r="U1279" s="76"/>
    </row>
    <row r="1280" spans="21:21" x14ac:dyDescent="0.25">
      <c r="U1280" s="76"/>
    </row>
    <row r="1281" spans="21:21" x14ac:dyDescent="0.25">
      <c r="U1281" s="76"/>
    </row>
    <row r="1282" spans="21:21" x14ac:dyDescent="0.25">
      <c r="U1282" s="76"/>
    </row>
    <row r="1283" spans="21:21" x14ac:dyDescent="0.25">
      <c r="U1283" s="76"/>
    </row>
    <row r="1284" spans="21:21" x14ac:dyDescent="0.25">
      <c r="U1284" s="76"/>
    </row>
    <row r="1285" spans="21:21" x14ac:dyDescent="0.25">
      <c r="U1285" s="76"/>
    </row>
    <row r="1286" spans="21:21" x14ac:dyDescent="0.25">
      <c r="U1286" s="76"/>
    </row>
    <row r="1287" spans="21:21" x14ac:dyDescent="0.25">
      <c r="U1287" s="76"/>
    </row>
    <row r="1288" spans="21:21" x14ac:dyDescent="0.25">
      <c r="U1288" s="76"/>
    </row>
    <row r="1289" spans="21:21" x14ac:dyDescent="0.25">
      <c r="U1289" s="76"/>
    </row>
    <row r="1290" spans="21:21" x14ac:dyDescent="0.25">
      <c r="U1290" s="76"/>
    </row>
    <row r="1291" spans="21:21" x14ac:dyDescent="0.25">
      <c r="U1291" s="76"/>
    </row>
    <row r="1292" spans="21:21" x14ac:dyDescent="0.25">
      <c r="U1292" s="76"/>
    </row>
    <row r="1293" spans="21:21" x14ac:dyDescent="0.25">
      <c r="U1293" s="76"/>
    </row>
    <row r="1294" spans="21:21" x14ac:dyDescent="0.25">
      <c r="U1294" s="76"/>
    </row>
    <row r="1295" spans="21:21" x14ac:dyDescent="0.25">
      <c r="U1295" s="76"/>
    </row>
    <row r="1296" spans="21:21" x14ac:dyDescent="0.25">
      <c r="U1296" s="76"/>
    </row>
    <row r="1297" spans="21:21" x14ac:dyDescent="0.25">
      <c r="U1297" s="76"/>
    </row>
    <row r="1298" spans="21:21" x14ac:dyDescent="0.25">
      <c r="U1298" s="76"/>
    </row>
    <row r="1299" spans="21:21" x14ac:dyDescent="0.25">
      <c r="U1299" s="76"/>
    </row>
    <row r="1300" spans="21:21" x14ac:dyDescent="0.25">
      <c r="U1300" s="76"/>
    </row>
    <row r="1301" spans="21:21" x14ac:dyDescent="0.25">
      <c r="U1301" s="76"/>
    </row>
    <row r="1302" spans="21:21" x14ac:dyDescent="0.25">
      <c r="U1302" s="76"/>
    </row>
    <row r="1303" spans="21:21" x14ac:dyDescent="0.25">
      <c r="U1303" s="76"/>
    </row>
    <row r="1304" spans="21:21" x14ac:dyDescent="0.25">
      <c r="U1304" s="76"/>
    </row>
    <row r="1305" spans="21:21" x14ac:dyDescent="0.25">
      <c r="U1305" s="76"/>
    </row>
    <row r="1306" spans="21:21" x14ac:dyDescent="0.25">
      <c r="U1306" s="76"/>
    </row>
    <row r="1307" spans="21:21" x14ac:dyDescent="0.25">
      <c r="U1307" s="76"/>
    </row>
    <row r="1308" spans="21:21" x14ac:dyDescent="0.25">
      <c r="U1308" s="76"/>
    </row>
    <row r="1309" spans="21:21" x14ac:dyDescent="0.25">
      <c r="U1309" s="76"/>
    </row>
    <row r="1310" spans="21:21" x14ac:dyDescent="0.25">
      <c r="U1310" s="76"/>
    </row>
    <row r="1311" spans="21:21" x14ac:dyDescent="0.25">
      <c r="U1311" s="76"/>
    </row>
    <row r="1312" spans="21:21" x14ac:dyDescent="0.25">
      <c r="U1312" s="76"/>
    </row>
    <row r="1313" spans="21:21" x14ac:dyDescent="0.25">
      <c r="U1313" s="76"/>
    </row>
    <row r="1314" spans="21:21" x14ac:dyDescent="0.25">
      <c r="U1314" s="76"/>
    </row>
    <row r="1315" spans="21:21" x14ac:dyDescent="0.25">
      <c r="U1315" s="76"/>
    </row>
    <row r="1316" spans="21:21" x14ac:dyDescent="0.25">
      <c r="U1316" s="76"/>
    </row>
    <row r="1317" spans="21:21" x14ac:dyDescent="0.25">
      <c r="U1317" s="76"/>
    </row>
    <row r="1318" spans="21:21" x14ac:dyDescent="0.25">
      <c r="U1318" s="76"/>
    </row>
    <row r="1319" spans="21:21" x14ac:dyDescent="0.25">
      <c r="U1319" s="76"/>
    </row>
    <row r="1320" spans="21:21" x14ac:dyDescent="0.25">
      <c r="U1320" s="76"/>
    </row>
    <row r="1321" spans="21:21" x14ac:dyDescent="0.25">
      <c r="U1321" s="76"/>
    </row>
    <row r="1322" spans="21:21" x14ac:dyDescent="0.25">
      <c r="U1322" s="76"/>
    </row>
    <row r="1323" spans="21:21" x14ac:dyDescent="0.25">
      <c r="U1323" s="76"/>
    </row>
    <row r="1324" spans="21:21" x14ac:dyDescent="0.25">
      <c r="U1324" s="76"/>
    </row>
    <row r="1325" spans="21:21" x14ac:dyDescent="0.25">
      <c r="U1325" s="76"/>
    </row>
    <row r="1326" spans="21:21" x14ac:dyDescent="0.25">
      <c r="U1326" s="76"/>
    </row>
    <row r="1327" spans="21:21" x14ac:dyDescent="0.25">
      <c r="U1327" s="76"/>
    </row>
    <row r="1328" spans="21:21" x14ac:dyDescent="0.25">
      <c r="U1328" s="76"/>
    </row>
    <row r="1329" spans="21:21" x14ac:dyDescent="0.25">
      <c r="U1329" s="76"/>
    </row>
    <row r="1330" spans="21:21" x14ac:dyDescent="0.25">
      <c r="U1330" s="76"/>
    </row>
    <row r="1331" spans="21:21" x14ac:dyDescent="0.25">
      <c r="U1331" s="76"/>
    </row>
    <row r="1332" spans="21:21" x14ac:dyDescent="0.25">
      <c r="U1332" s="76"/>
    </row>
    <row r="1333" spans="21:21" x14ac:dyDescent="0.25">
      <c r="U1333" s="76"/>
    </row>
    <row r="1334" spans="21:21" x14ac:dyDescent="0.25">
      <c r="U1334" s="76"/>
    </row>
    <row r="1335" spans="21:21" x14ac:dyDescent="0.25">
      <c r="U1335" s="76"/>
    </row>
    <row r="1336" spans="21:21" x14ac:dyDescent="0.25">
      <c r="U1336" s="76"/>
    </row>
    <row r="1337" spans="21:21" x14ac:dyDescent="0.25">
      <c r="U1337" s="76"/>
    </row>
    <row r="1338" spans="21:21" x14ac:dyDescent="0.25">
      <c r="U1338" s="76"/>
    </row>
    <row r="1339" spans="21:21" x14ac:dyDescent="0.25">
      <c r="U1339" s="76"/>
    </row>
    <row r="1340" spans="21:21" x14ac:dyDescent="0.25">
      <c r="U1340" s="76"/>
    </row>
    <row r="1341" spans="21:21" x14ac:dyDescent="0.25">
      <c r="U1341" s="76"/>
    </row>
    <row r="1342" spans="21:21" x14ac:dyDescent="0.25">
      <c r="U1342" s="76"/>
    </row>
    <row r="1343" spans="21:21" x14ac:dyDescent="0.25">
      <c r="U1343" s="76"/>
    </row>
    <row r="1344" spans="21:21" x14ac:dyDescent="0.25">
      <c r="U1344" s="76"/>
    </row>
    <row r="1345" spans="21:21" x14ac:dyDescent="0.25">
      <c r="U1345" s="76"/>
    </row>
    <row r="1346" spans="21:21" x14ac:dyDescent="0.25">
      <c r="U1346" s="76"/>
    </row>
    <row r="1347" spans="21:21" x14ac:dyDescent="0.25">
      <c r="U1347" s="76"/>
    </row>
    <row r="1348" spans="21:21" x14ac:dyDescent="0.25">
      <c r="U1348" s="76"/>
    </row>
    <row r="1349" spans="21:21" x14ac:dyDescent="0.25">
      <c r="U1349" s="76"/>
    </row>
    <row r="1350" spans="21:21" x14ac:dyDescent="0.25">
      <c r="U1350" s="76"/>
    </row>
    <row r="1351" spans="21:21" x14ac:dyDescent="0.25">
      <c r="U1351" s="76"/>
    </row>
    <row r="1352" spans="21:21" x14ac:dyDescent="0.25">
      <c r="U1352" s="76"/>
    </row>
    <row r="1353" spans="21:21" x14ac:dyDescent="0.25">
      <c r="U1353" s="76"/>
    </row>
    <row r="1354" spans="21:21" x14ac:dyDescent="0.25">
      <c r="U1354" s="76"/>
    </row>
    <row r="1355" spans="21:21" x14ac:dyDescent="0.25">
      <c r="U1355" s="76"/>
    </row>
    <row r="1356" spans="21:21" x14ac:dyDescent="0.25">
      <c r="U1356" s="76"/>
    </row>
    <row r="1357" spans="21:21" x14ac:dyDescent="0.25">
      <c r="U1357" s="76"/>
    </row>
    <row r="1358" spans="21:21" x14ac:dyDescent="0.25">
      <c r="U1358" s="76"/>
    </row>
    <row r="1359" spans="21:21" x14ac:dyDescent="0.25">
      <c r="U1359" s="76"/>
    </row>
    <row r="1360" spans="21:21" x14ac:dyDescent="0.25">
      <c r="U1360" s="76"/>
    </row>
    <row r="1361" spans="21:21" x14ac:dyDescent="0.25">
      <c r="U1361" s="76"/>
    </row>
    <row r="1362" spans="21:21" x14ac:dyDescent="0.25">
      <c r="U1362" s="76"/>
    </row>
    <row r="1363" spans="21:21" x14ac:dyDescent="0.25">
      <c r="U1363" s="76"/>
    </row>
    <row r="1364" spans="21:21" x14ac:dyDescent="0.25">
      <c r="U1364" s="76"/>
    </row>
    <row r="1365" spans="21:21" x14ac:dyDescent="0.25">
      <c r="U1365" s="76"/>
    </row>
    <row r="1366" spans="21:21" x14ac:dyDescent="0.25">
      <c r="U1366" s="76"/>
    </row>
    <row r="1367" spans="21:21" x14ac:dyDescent="0.25">
      <c r="U1367" s="76"/>
    </row>
    <row r="1368" spans="21:21" x14ac:dyDescent="0.25">
      <c r="U1368" s="76"/>
    </row>
    <row r="1369" spans="21:21" x14ac:dyDescent="0.25">
      <c r="U1369" s="76"/>
    </row>
    <row r="1370" spans="21:21" x14ac:dyDescent="0.25">
      <c r="U1370" s="76"/>
    </row>
    <row r="1371" spans="21:21" x14ac:dyDescent="0.25">
      <c r="U1371" s="76"/>
    </row>
    <row r="1372" spans="21:21" x14ac:dyDescent="0.25">
      <c r="U1372" s="76"/>
    </row>
    <row r="1373" spans="21:21" x14ac:dyDescent="0.25">
      <c r="U1373" s="76"/>
    </row>
    <row r="1374" spans="21:21" x14ac:dyDescent="0.25">
      <c r="U1374" s="76"/>
    </row>
    <row r="1375" spans="21:21" x14ac:dyDescent="0.25">
      <c r="U1375" s="76"/>
    </row>
    <row r="1376" spans="21:21" x14ac:dyDescent="0.25">
      <c r="U1376" s="76"/>
    </row>
    <row r="1377" spans="21:21" x14ac:dyDescent="0.25">
      <c r="U1377" s="76"/>
    </row>
    <row r="1378" spans="21:21" x14ac:dyDescent="0.25">
      <c r="U1378" s="76"/>
    </row>
    <row r="1379" spans="21:21" x14ac:dyDescent="0.25">
      <c r="U1379" s="76"/>
    </row>
    <row r="1380" spans="21:21" x14ac:dyDescent="0.25">
      <c r="U1380" s="76"/>
    </row>
    <row r="1381" spans="21:21" x14ac:dyDescent="0.25">
      <c r="U1381" s="76"/>
    </row>
    <row r="1382" spans="21:21" x14ac:dyDescent="0.25">
      <c r="U1382" s="76"/>
    </row>
    <row r="1383" spans="21:21" x14ac:dyDescent="0.25">
      <c r="U1383" s="76"/>
    </row>
    <row r="1384" spans="21:21" x14ac:dyDescent="0.25">
      <c r="U1384" s="76"/>
    </row>
    <row r="1385" spans="21:21" x14ac:dyDescent="0.25">
      <c r="U1385" s="76"/>
    </row>
    <row r="1386" spans="21:21" x14ac:dyDescent="0.25">
      <c r="U1386" s="76"/>
    </row>
    <row r="1387" spans="21:21" x14ac:dyDescent="0.25">
      <c r="U1387" s="76"/>
    </row>
    <row r="1388" spans="21:21" x14ac:dyDescent="0.25">
      <c r="U1388" s="76"/>
    </row>
    <row r="1389" spans="21:21" x14ac:dyDescent="0.25">
      <c r="U1389" s="76"/>
    </row>
    <row r="1390" spans="21:21" x14ac:dyDescent="0.25">
      <c r="U1390" s="76"/>
    </row>
    <row r="1391" spans="21:21" x14ac:dyDescent="0.25">
      <c r="U1391" s="76"/>
    </row>
    <row r="1392" spans="21:21" x14ac:dyDescent="0.25">
      <c r="U1392" s="76"/>
    </row>
    <row r="1393" spans="21:21" x14ac:dyDescent="0.25">
      <c r="U1393" s="76"/>
    </row>
    <row r="1394" spans="21:21" x14ac:dyDescent="0.25">
      <c r="U1394" s="76"/>
    </row>
    <row r="1395" spans="21:21" x14ac:dyDescent="0.25">
      <c r="U1395" s="76"/>
    </row>
    <row r="1396" spans="21:21" x14ac:dyDescent="0.25">
      <c r="U1396" s="76"/>
    </row>
    <row r="1397" spans="21:21" x14ac:dyDescent="0.25">
      <c r="U1397" s="76"/>
    </row>
    <row r="1398" spans="21:21" x14ac:dyDescent="0.25">
      <c r="U1398" s="76"/>
    </row>
    <row r="1399" spans="21:21" x14ac:dyDescent="0.25">
      <c r="U1399" s="76"/>
    </row>
    <row r="1400" spans="21:21" x14ac:dyDescent="0.25">
      <c r="U1400" s="76"/>
    </row>
    <row r="1401" spans="21:21" x14ac:dyDescent="0.25">
      <c r="U1401" s="76"/>
    </row>
    <row r="1402" spans="21:21" x14ac:dyDescent="0.25">
      <c r="U1402" s="76"/>
    </row>
    <row r="1403" spans="21:21" x14ac:dyDescent="0.25">
      <c r="U1403" s="76"/>
    </row>
    <row r="1404" spans="21:21" x14ac:dyDescent="0.25">
      <c r="U1404" s="76"/>
    </row>
    <row r="1405" spans="21:21" x14ac:dyDescent="0.25">
      <c r="U1405" s="76"/>
    </row>
    <row r="1406" spans="21:21" x14ac:dyDescent="0.25">
      <c r="U1406" s="76"/>
    </row>
    <row r="1407" spans="21:21" x14ac:dyDescent="0.25">
      <c r="U1407" s="76"/>
    </row>
    <row r="1408" spans="21:21" x14ac:dyDescent="0.25">
      <c r="U1408" s="76"/>
    </row>
    <row r="1409" spans="21:21" x14ac:dyDescent="0.25">
      <c r="U1409" s="76"/>
    </row>
    <row r="1410" spans="21:21" x14ac:dyDescent="0.25">
      <c r="U1410" s="76"/>
    </row>
    <row r="1411" spans="21:21" x14ac:dyDescent="0.25">
      <c r="U1411" s="76"/>
    </row>
    <row r="1412" spans="21:21" x14ac:dyDescent="0.25">
      <c r="U1412" s="76"/>
    </row>
    <row r="1413" spans="21:21" x14ac:dyDescent="0.25">
      <c r="U1413" s="76"/>
    </row>
    <row r="1414" spans="21:21" x14ac:dyDescent="0.25">
      <c r="U1414" s="76"/>
    </row>
    <row r="1415" spans="21:21" x14ac:dyDescent="0.25">
      <c r="U1415" s="76"/>
    </row>
    <row r="1416" spans="21:21" x14ac:dyDescent="0.25">
      <c r="U1416" s="76"/>
    </row>
    <row r="1417" spans="21:21" x14ac:dyDescent="0.25">
      <c r="U1417" s="76"/>
    </row>
    <row r="1418" spans="21:21" x14ac:dyDescent="0.25">
      <c r="U1418" s="76"/>
    </row>
    <row r="1419" spans="21:21" x14ac:dyDescent="0.25">
      <c r="U1419" s="76"/>
    </row>
    <row r="1420" spans="21:21" x14ac:dyDescent="0.25">
      <c r="U1420" s="76"/>
    </row>
    <row r="1421" spans="21:21" x14ac:dyDescent="0.25">
      <c r="U1421" s="76"/>
    </row>
    <row r="1422" spans="21:21" x14ac:dyDescent="0.25">
      <c r="U1422" s="76"/>
    </row>
    <row r="1423" spans="21:21" x14ac:dyDescent="0.25">
      <c r="U1423" s="76"/>
    </row>
    <row r="1424" spans="21:21" x14ac:dyDescent="0.25">
      <c r="U1424" s="76"/>
    </row>
    <row r="1425" spans="21:21" x14ac:dyDescent="0.25">
      <c r="U1425" s="76"/>
    </row>
    <row r="1426" spans="21:21" x14ac:dyDescent="0.25">
      <c r="U1426" s="76"/>
    </row>
    <row r="1427" spans="21:21" x14ac:dyDescent="0.25">
      <c r="U1427" s="76"/>
    </row>
    <row r="1428" spans="21:21" x14ac:dyDescent="0.25">
      <c r="U1428" s="76"/>
    </row>
    <row r="1429" spans="21:21" x14ac:dyDescent="0.25">
      <c r="U1429" s="76"/>
    </row>
    <row r="1430" spans="21:21" x14ac:dyDescent="0.25">
      <c r="U1430" s="76"/>
    </row>
    <row r="1431" spans="21:21" x14ac:dyDescent="0.25">
      <c r="U1431" s="76"/>
    </row>
    <row r="1432" spans="21:21" x14ac:dyDescent="0.25">
      <c r="U1432" s="76"/>
    </row>
    <row r="1433" spans="21:21" x14ac:dyDescent="0.25">
      <c r="U1433" s="76"/>
    </row>
    <row r="1434" spans="21:21" x14ac:dyDescent="0.25">
      <c r="U1434" s="76"/>
    </row>
    <row r="1435" spans="21:21" x14ac:dyDescent="0.25">
      <c r="U1435" s="76"/>
    </row>
    <row r="1436" spans="21:21" x14ac:dyDescent="0.25">
      <c r="U1436" s="76"/>
    </row>
    <row r="1437" spans="21:21" x14ac:dyDescent="0.25">
      <c r="U1437" s="76"/>
    </row>
    <row r="1438" spans="21:21" x14ac:dyDescent="0.25">
      <c r="U1438" s="76"/>
    </row>
    <row r="1439" spans="21:21" x14ac:dyDescent="0.25">
      <c r="U1439" s="76"/>
    </row>
    <row r="1440" spans="21:21" x14ac:dyDescent="0.25">
      <c r="U1440" s="76"/>
    </row>
    <row r="1441" spans="21:21" x14ac:dyDescent="0.25">
      <c r="U1441" s="76"/>
    </row>
    <row r="1442" spans="21:21" x14ac:dyDescent="0.25">
      <c r="U1442" s="76"/>
    </row>
    <row r="1443" spans="21:21" x14ac:dyDescent="0.25">
      <c r="U1443" s="76"/>
    </row>
    <row r="1444" spans="21:21" x14ac:dyDescent="0.25">
      <c r="U1444" s="76"/>
    </row>
    <row r="1445" spans="21:21" x14ac:dyDescent="0.25">
      <c r="U1445" s="76"/>
    </row>
    <row r="1446" spans="21:21" x14ac:dyDescent="0.25">
      <c r="U1446" s="76"/>
    </row>
    <row r="1447" spans="21:21" x14ac:dyDescent="0.25">
      <c r="U1447" s="76"/>
    </row>
    <row r="1448" spans="21:21" x14ac:dyDescent="0.25">
      <c r="U1448" s="76"/>
    </row>
    <row r="1449" spans="21:21" x14ac:dyDescent="0.25">
      <c r="U1449" s="76"/>
    </row>
    <row r="1450" spans="21:21" x14ac:dyDescent="0.25">
      <c r="U1450" s="76"/>
    </row>
    <row r="1451" spans="21:21" x14ac:dyDescent="0.25">
      <c r="U1451" s="76"/>
    </row>
    <row r="1452" spans="21:21" x14ac:dyDescent="0.25">
      <c r="U1452" s="76"/>
    </row>
    <row r="1453" spans="21:21" x14ac:dyDescent="0.25">
      <c r="U1453" s="76"/>
    </row>
    <row r="1454" spans="21:21" x14ac:dyDescent="0.25">
      <c r="U1454" s="76"/>
    </row>
    <row r="1455" spans="21:21" x14ac:dyDescent="0.25">
      <c r="U1455" s="76"/>
    </row>
    <row r="1456" spans="21:21" x14ac:dyDescent="0.25">
      <c r="U1456" s="76"/>
    </row>
    <row r="1457" spans="21:21" x14ac:dyDescent="0.25">
      <c r="U1457" s="76"/>
    </row>
    <row r="1458" spans="21:21" x14ac:dyDescent="0.25">
      <c r="U1458" s="76"/>
    </row>
    <row r="1459" spans="21:21" x14ac:dyDescent="0.25">
      <c r="U1459" s="76"/>
    </row>
    <row r="1460" spans="21:21" x14ac:dyDescent="0.25">
      <c r="U1460" s="76"/>
    </row>
    <row r="1461" spans="21:21" x14ac:dyDescent="0.25">
      <c r="U1461" s="76"/>
    </row>
    <row r="1462" spans="21:21" x14ac:dyDescent="0.25">
      <c r="U1462" s="76"/>
    </row>
    <row r="1463" spans="21:21" x14ac:dyDescent="0.25">
      <c r="U1463" s="76"/>
    </row>
    <row r="1464" spans="21:21" x14ac:dyDescent="0.25">
      <c r="U1464" s="76"/>
    </row>
    <row r="1465" spans="21:21" x14ac:dyDescent="0.25">
      <c r="U1465" s="76"/>
    </row>
    <row r="1466" spans="21:21" x14ac:dyDescent="0.25">
      <c r="U1466" s="76"/>
    </row>
    <row r="1467" spans="21:21" x14ac:dyDescent="0.25">
      <c r="U1467" s="76"/>
    </row>
    <row r="1468" spans="21:21" x14ac:dyDescent="0.25">
      <c r="U1468" s="76"/>
    </row>
    <row r="1469" spans="21:21" x14ac:dyDescent="0.25">
      <c r="U1469" s="76"/>
    </row>
    <row r="1470" spans="21:21" x14ac:dyDescent="0.25">
      <c r="U1470" s="76"/>
    </row>
    <row r="1471" spans="21:21" x14ac:dyDescent="0.25">
      <c r="U1471" s="76"/>
    </row>
    <row r="1472" spans="21:21" x14ac:dyDescent="0.25">
      <c r="U1472" s="76"/>
    </row>
    <row r="1473" spans="21:21" x14ac:dyDescent="0.25">
      <c r="U1473" s="76"/>
    </row>
    <row r="1474" spans="21:21" x14ac:dyDescent="0.25">
      <c r="U1474" s="76"/>
    </row>
    <row r="1475" spans="21:21" x14ac:dyDescent="0.25">
      <c r="U1475" s="76"/>
    </row>
    <row r="1476" spans="21:21" x14ac:dyDescent="0.25">
      <c r="U1476" s="76"/>
    </row>
    <row r="1477" spans="21:21" x14ac:dyDescent="0.25">
      <c r="U1477" s="76"/>
    </row>
    <row r="1478" spans="21:21" x14ac:dyDescent="0.25">
      <c r="U1478" s="76"/>
    </row>
    <row r="1479" spans="21:21" x14ac:dyDescent="0.25">
      <c r="U1479" s="76"/>
    </row>
    <row r="1480" spans="21:21" x14ac:dyDescent="0.25">
      <c r="U1480" s="76"/>
    </row>
    <row r="1481" spans="21:21" x14ac:dyDescent="0.25">
      <c r="U1481" s="76"/>
    </row>
    <row r="1482" spans="21:21" x14ac:dyDescent="0.25">
      <c r="U1482" s="76"/>
    </row>
    <row r="1483" spans="21:21" x14ac:dyDescent="0.25">
      <c r="U1483" s="76"/>
    </row>
    <row r="1484" spans="21:21" x14ac:dyDescent="0.25">
      <c r="U1484" s="76"/>
    </row>
    <row r="1485" spans="21:21" x14ac:dyDescent="0.25">
      <c r="U1485" s="76"/>
    </row>
    <row r="1486" spans="21:21" x14ac:dyDescent="0.25">
      <c r="U1486" s="76"/>
    </row>
    <row r="1487" spans="21:21" x14ac:dyDescent="0.25">
      <c r="U1487" s="76"/>
    </row>
    <row r="1488" spans="21:21" x14ac:dyDescent="0.25">
      <c r="U1488" s="76"/>
    </row>
    <row r="1489" spans="21:21" x14ac:dyDescent="0.25">
      <c r="U1489" s="76"/>
    </row>
    <row r="1490" spans="21:21" x14ac:dyDescent="0.25">
      <c r="U1490" s="76"/>
    </row>
    <row r="1491" spans="21:21" x14ac:dyDescent="0.25">
      <c r="U1491" s="76"/>
    </row>
    <row r="1492" spans="21:21" x14ac:dyDescent="0.25">
      <c r="U1492" s="76"/>
    </row>
    <row r="1493" spans="21:21" x14ac:dyDescent="0.25">
      <c r="U1493" s="76"/>
    </row>
    <row r="1494" spans="21:21" x14ac:dyDescent="0.25">
      <c r="U1494" s="76"/>
    </row>
    <row r="1495" spans="21:21" x14ac:dyDescent="0.25">
      <c r="U1495" s="76"/>
    </row>
    <row r="1496" spans="21:21" x14ac:dyDescent="0.25">
      <c r="U1496" s="76"/>
    </row>
    <row r="1497" spans="21:21" x14ac:dyDescent="0.25">
      <c r="U1497" s="76"/>
    </row>
    <row r="1498" spans="21:21" x14ac:dyDescent="0.25">
      <c r="U1498" s="76"/>
    </row>
    <row r="1499" spans="21:21" x14ac:dyDescent="0.25">
      <c r="U1499" s="76"/>
    </row>
    <row r="1500" spans="21:21" x14ac:dyDescent="0.25">
      <c r="U1500" s="76"/>
    </row>
    <row r="1501" spans="21:21" x14ac:dyDescent="0.25">
      <c r="U1501" s="76"/>
    </row>
    <row r="1502" spans="21:21" x14ac:dyDescent="0.25">
      <c r="U1502" s="76"/>
    </row>
    <row r="1503" spans="21:21" x14ac:dyDescent="0.25">
      <c r="U1503" s="76"/>
    </row>
    <row r="1504" spans="21:21" x14ac:dyDescent="0.25">
      <c r="U1504" s="76"/>
    </row>
    <row r="1505" spans="21:21" x14ac:dyDescent="0.25">
      <c r="U1505" s="76"/>
    </row>
    <row r="1506" spans="21:21" x14ac:dyDescent="0.25">
      <c r="U1506" s="76"/>
    </row>
    <row r="1507" spans="21:21" x14ac:dyDescent="0.25">
      <c r="U1507" s="76"/>
    </row>
    <row r="1508" spans="21:21" x14ac:dyDescent="0.25">
      <c r="U1508" s="76"/>
    </row>
    <row r="1509" spans="21:21" x14ac:dyDescent="0.25">
      <c r="U1509" s="76"/>
    </row>
    <row r="1510" spans="21:21" x14ac:dyDescent="0.25">
      <c r="U1510" s="76"/>
    </row>
    <row r="1511" spans="21:21" x14ac:dyDescent="0.25">
      <c r="U1511" s="76"/>
    </row>
    <row r="1512" spans="21:21" x14ac:dyDescent="0.25">
      <c r="U1512" s="76"/>
    </row>
    <row r="1513" spans="21:21" x14ac:dyDescent="0.25">
      <c r="U1513" s="76"/>
    </row>
    <row r="1514" spans="21:21" x14ac:dyDescent="0.25">
      <c r="U1514" s="76"/>
    </row>
    <row r="1515" spans="21:21" x14ac:dyDescent="0.25">
      <c r="U1515" s="76"/>
    </row>
    <row r="1516" spans="21:21" x14ac:dyDescent="0.25">
      <c r="U1516" s="76"/>
    </row>
    <row r="1517" spans="21:21" x14ac:dyDescent="0.25">
      <c r="U1517" s="76"/>
    </row>
    <row r="1518" spans="21:21" x14ac:dyDescent="0.25">
      <c r="U1518" s="76"/>
    </row>
    <row r="1519" spans="21:21" x14ac:dyDescent="0.25">
      <c r="U1519" s="76"/>
    </row>
    <row r="1520" spans="21:21" x14ac:dyDescent="0.25">
      <c r="U1520" s="76"/>
    </row>
    <row r="1521" spans="21:21" x14ac:dyDescent="0.25">
      <c r="U1521" s="76"/>
    </row>
    <row r="1522" spans="21:21" x14ac:dyDescent="0.25">
      <c r="U1522" s="76"/>
    </row>
    <row r="1523" spans="21:21" x14ac:dyDescent="0.25">
      <c r="U1523" s="76"/>
    </row>
    <row r="1524" spans="21:21" x14ac:dyDescent="0.25">
      <c r="U1524" s="76"/>
    </row>
    <row r="1525" spans="21:21" x14ac:dyDescent="0.25">
      <c r="U1525" s="76"/>
    </row>
    <row r="1526" spans="21:21" x14ac:dyDescent="0.25">
      <c r="U1526" s="76"/>
    </row>
    <row r="1527" spans="21:21" x14ac:dyDescent="0.25">
      <c r="U1527" s="76"/>
    </row>
    <row r="1528" spans="21:21" x14ac:dyDescent="0.25">
      <c r="U1528" s="76"/>
    </row>
    <row r="1529" spans="21:21" x14ac:dyDescent="0.25">
      <c r="U1529" s="76"/>
    </row>
    <row r="1530" spans="21:21" x14ac:dyDescent="0.25">
      <c r="U1530" s="76"/>
    </row>
    <row r="1531" spans="21:21" x14ac:dyDescent="0.25">
      <c r="U1531" s="76"/>
    </row>
    <row r="1532" spans="21:21" x14ac:dyDescent="0.25">
      <c r="U1532" s="76"/>
    </row>
    <row r="1533" spans="21:21" x14ac:dyDescent="0.25">
      <c r="U1533" s="76"/>
    </row>
    <row r="1534" spans="21:21" x14ac:dyDescent="0.25">
      <c r="U1534" s="76"/>
    </row>
    <row r="1535" spans="21:21" x14ac:dyDescent="0.25">
      <c r="U1535" s="76"/>
    </row>
    <row r="1536" spans="21:21" x14ac:dyDescent="0.25">
      <c r="U1536" s="76"/>
    </row>
    <row r="1537" spans="21:21" x14ac:dyDescent="0.25">
      <c r="U1537" s="76"/>
    </row>
    <row r="1538" spans="21:21" x14ac:dyDescent="0.25">
      <c r="U1538" s="76"/>
    </row>
    <row r="1539" spans="21:21" x14ac:dyDescent="0.25">
      <c r="U1539" s="76"/>
    </row>
    <row r="1540" spans="21:21" x14ac:dyDescent="0.25">
      <c r="U1540" s="76"/>
    </row>
    <row r="1541" spans="21:21" x14ac:dyDescent="0.25">
      <c r="U1541" s="76"/>
    </row>
    <row r="1542" spans="21:21" x14ac:dyDescent="0.25">
      <c r="U1542" s="76"/>
    </row>
    <row r="1543" spans="21:21" x14ac:dyDescent="0.25">
      <c r="U1543" s="76"/>
    </row>
    <row r="1544" spans="21:21" x14ac:dyDescent="0.25">
      <c r="U1544" s="76"/>
    </row>
    <row r="1545" spans="21:21" x14ac:dyDescent="0.25">
      <c r="U1545" s="76"/>
    </row>
    <row r="1546" spans="21:21" x14ac:dyDescent="0.25">
      <c r="U1546" s="76"/>
    </row>
    <row r="1547" spans="21:21" x14ac:dyDescent="0.25">
      <c r="U1547" s="76"/>
    </row>
    <row r="1548" spans="21:21" x14ac:dyDescent="0.25">
      <c r="U1548" s="76"/>
    </row>
    <row r="1549" spans="21:21" x14ac:dyDescent="0.25">
      <c r="U1549" s="76"/>
    </row>
    <row r="1550" spans="21:21" x14ac:dyDescent="0.25">
      <c r="U1550" s="76"/>
    </row>
    <row r="1551" spans="21:21" x14ac:dyDescent="0.25">
      <c r="U1551" s="76"/>
    </row>
    <row r="1552" spans="21:21" x14ac:dyDescent="0.25">
      <c r="U1552" s="76"/>
    </row>
    <row r="1553" spans="21:21" x14ac:dyDescent="0.25">
      <c r="U1553" s="76"/>
    </row>
    <row r="1554" spans="21:21" x14ac:dyDescent="0.25">
      <c r="U1554" s="76"/>
    </row>
    <row r="1555" spans="21:21" x14ac:dyDescent="0.25">
      <c r="U1555" s="76"/>
    </row>
    <row r="1556" spans="21:21" x14ac:dyDescent="0.25">
      <c r="U1556" s="76"/>
    </row>
    <row r="1557" spans="21:21" x14ac:dyDescent="0.25">
      <c r="U1557" s="76"/>
    </row>
    <row r="1558" spans="21:21" x14ac:dyDescent="0.25">
      <c r="U1558" s="76"/>
    </row>
    <row r="1559" spans="21:21" x14ac:dyDescent="0.25">
      <c r="U1559" s="76"/>
    </row>
    <row r="1560" spans="21:21" x14ac:dyDescent="0.25">
      <c r="U1560" s="76"/>
    </row>
    <row r="1561" spans="21:21" x14ac:dyDescent="0.25">
      <c r="U1561" s="76"/>
    </row>
    <row r="1562" spans="21:21" x14ac:dyDescent="0.25">
      <c r="U1562" s="76"/>
    </row>
    <row r="1563" spans="21:21" x14ac:dyDescent="0.25">
      <c r="U1563" s="76"/>
    </row>
    <row r="1564" spans="21:21" x14ac:dyDescent="0.25">
      <c r="U1564" s="76"/>
    </row>
    <row r="1565" spans="21:21" x14ac:dyDescent="0.25">
      <c r="U1565" s="76"/>
    </row>
    <row r="1566" spans="21:21" x14ac:dyDescent="0.25">
      <c r="U1566" s="76"/>
    </row>
    <row r="1567" spans="21:21" x14ac:dyDescent="0.25">
      <c r="U1567" s="76"/>
    </row>
    <row r="1568" spans="21:21" x14ac:dyDescent="0.25">
      <c r="U1568" s="76"/>
    </row>
    <row r="1569" spans="21:21" x14ac:dyDescent="0.25">
      <c r="U1569" s="76"/>
    </row>
    <row r="1570" spans="21:21" x14ac:dyDescent="0.25">
      <c r="U1570" s="76"/>
    </row>
    <row r="1571" spans="21:21" x14ac:dyDescent="0.25">
      <c r="U1571" s="76"/>
    </row>
    <row r="1572" spans="21:21" x14ac:dyDescent="0.25">
      <c r="U1572" s="76"/>
    </row>
    <row r="1573" spans="21:21" x14ac:dyDescent="0.25">
      <c r="U1573" s="76"/>
    </row>
    <row r="1574" spans="21:21" x14ac:dyDescent="0.25">
      <c r="U1574" s="76"/>
    </row>
    <row r="1575" spans="21:21" x14ac:dyDescent="0.25">
      <c r="U1575" s="76"/>
    </row>
    <row r="1576" spans="21:21" x14ac:dyDescent="0.25">
      <c r="U1576" s="76"/>
    </row>
    <row r="1577" spans="21:21" x14ac:dyDescent="0.25">
      <c r="U1577" s="76"/>
    </row>
    <row r="1578" spans="21:21" x14ac:dyDescent="0.25">
      <c r="U1578" s="76"/>
    </row>
    <row r="1579" spans="21:21" x14ac:dyDescent="0.25">
      <c r="U1579" s="76"/>
    </row>
    <row r="1580" spans="21:21" x14ac:dyDescent="0.25">
      <c r="U1580" s="76"/>
    </row>
    <row r="1581" spans="21:21" x14ac:dyDescent="0.25">
      <c r="U1581" s="76"/>
    </row>
    <row r="1582" spans="21:21" x14ac:dyDescent="0.25">
      <c r="U1582" s="76"/>
    </row>
    <row r="1583" spans="21:21" x14ac:dyDescent="0.25">
      <c r="U1583" s="76"/>
    </row>
    <row r="1584" spans="21:21" x14ac:dyDescent="0.25">
      <c r="U1584" s="76"/>
    </row>
    <row r="1585" spans="21:21" x14ac:dyDescent="0.25">
      <c r="U1585" s="76"/>
    </row>
    <row r="1586" spans="21:21" x14ac:dyDescent="0.25">
      <c r="U1586" s="76"/>
    </row>
    <row r="1587" spans="21:21" x14ac:dyDescent="0.25">
      <c r="U1587" s="76"/>
    </row>
    <row r="1588" spans="21:21" x14ac:dyDescent="0.25">
      <c r="U1588" s="76"/>
    </row>
    <row r="1589" spans="21:21" x14ac:dyDescent="0.25">
      <c r="U1589" s="76"/>
    </row>
    <row r="1590" spans="21:21" x14ac:dyDescent="0.25">
      <c r="U1590" s="76"/>
    </row>
    <row r="1591" spans="21:21" x14ac:dyDescent="0.25">
      <c r="U1591" s="76"/>
    </row>
    <row r="1592" spans="21:21" x14ac:dyDescent="0.25">
      <c r="U1592" s="76"/>
    </row>
    <row r="1593" spans="21:21" x14ac:dyDescent="0.25">
      <c r="U1593" s="76"/>
    </row>
    <row r="1594" spans="21:21" x14ac:dyDescent="0.25">
      <c r="U1594" s="76"/>
    </row>
    <row r="1595" spans="21:21" x14ac:dyDescent="0.25">
      <c r="U1595" s="76"/>
    </row>
    <row r="1596" spans="21:21" x14ac:dyDescent="0.25">
      <c r="U1596" s="76"/>
    </row>
    <row r="1597" spans="21:21" x14ac:dyDescent="0.25">
      <c r="U1597" s="76"/>
    </row>
    <row r="1598" spans="21:21" x14ac:dyDescent="0.25">
      <c r="U1598" s="76"/>
    </row>
    <row r="1599" spans="21:21" x14ac:dyDescent="0.25">
      <c r="U1599" s="76"/>
    </row>
    <row r="1600" spans="21:21" x14ac:dyDescent="0.25">
      <c r="U1600" s="76"/>
    </row>
    <row r="1601" spans="21:21" x14ac:dyDescent="0.25">
      <c r="U1601" s="76"/>
    </row>
    <row r="1602" spans="21:21" x14ac:dyDescent="0.25">
      <c r="U1602" s="76"/>
    </row>
    <row r="1603" spans="21:21" x14ac:dyDescent="0.25">
      <c r="U1603" s="76"/>
    </row>
    <row r="1604" spans="21:21" x14ac:dyDescent="0.25">
      <c r="U1604" s="76"/>
    </row>
    <row r="1605" spans="21:21" x14ac:dyDescent="0.25">
      <c r="U1605" s="76"/>
    </row>
    <row r="1606" spans="21:21" x14ac:dyDescent="0.25">
      <c r="U1606" s="76"/>
    </row>
    <row r="1607" spans="21:21" x14ac:dyDescent="0.25">
      <c r="U1607" s="76"/>
    </row>
    <row r="1608" spans="21:21" x14ac:dyDescent="0.25">
      <c r="U1608" s="76"/>
    </row>
    <row r="1609" spans="21:21" x14ac:dyDescent="0.25">
      <c r="U1609" s="76"/>
    </row>
    <row r="1610" spans="21:21" x14ac:dyDescent="0.25">
      <c r="U1610" s="76"/>
    </row>
    <row r="1611" spans="21:21" x14ac:dyDescent="0.25">
      <c r="U1611" s="76"/>
    </row>
    <row r="1612" spans="21:21" x14ac:dyDescent="0.25">
      <c r="U1612" s="76"/>
    </row>
    <row r="1613" spans="21:21" x14ac:dyDescent="0.25">
      <c r="U1613" s="76"/>
    </row>
    <row r="1614" spans="21:21" x14ac:dyDescent="0.25">
      <c r="U1614" s="76"/>
    </row>
    <row r="1615" spans="21:21" x14ac:dyDescent="0.25">
      <c r="U1615" s="76"/>
    </row>
    <row r="1616" spans="21:21" x14ac:dyDescent="0.25">
      <c r="U1616" s="76"/>
    </row>
    <row r="1617" spans="21:21" x14ac:dyDescent="0.25">
      <c r="U1617" s="76"/>
    </row>
    <row r="1618" spans="21:21" x14ac:dyDescent="0.25">
      <c r="U1618" s="76"/>
    </row>
    <row r="1619" spans="21:21" x14ac:dyDescent="0.25">
      <c r="U1619" s="76"/>
    </row>
    <row r="1620" spans="21:21" x14ac:dyDescent="0.25">
      <c r="U1620" s="76"/>
    </row>
    <row r="1621" spans="21:21" x14ac:dyDescent="0.25">
      <c r="U1621" s="76"/>
    </row>
    <row r="1622" spans="21:21" x14ac:dyDescent="0.25">
      <c r="U1622" s="76"/>
    </row>
    <row r="1623" spans="21:21" x14ac:dyDescent="0.25">
      <c r="U1623" s="76"/>
    </row>
    <row r="1624" spans="21:21" x14ac:dyDescent="0.25">
      <c r="U1624" s="76"/>
    </row>
    <row r="1625" spans="21:21" x14ac:dyDescent="0.25">
      <c r="U1625" s="76"/>
    </row>
    <row r="1626" spans="21:21" x14ac:dyDescent="0.25">
      <c r="U1626" s="76"/>
    </row>
    <row r="1627" spans="21:21" x14ac:dyDescent="0.25">
      <c r="U1627" s="76"/>
    </row>
    <row r="1628" spans="21:21" x14ac:dyDescent="0.25">
      <c r="U1628" s="76"/>
    </row>
    <row r="1629" spans="21:21" x14ac:dyDescent="0.25">
      <c r="U1629" s="76"/>
    </row>
    <row r="1630" spans="21:21" x14ac:dyDescent="0.25">
      <c r="U1630" s="76"/>
    </row>
    <row r="1631" spans="21:21" x14ac:dyDescent="0.25">
      <c r="U1631" s="76"/>
    </row>
    <row r="1632" spans="21:21" x14ac:dyDescent="0.25">
      <c r="U1632" s="76"/>
    </row>
    <row r="1633" spans="21:21" x14ac:dyDescent="0.25">
      <c r="U1633" s="76"/>
    </row>
    <row r="1634" spans="21:21" x14ac:dyDescent="0.25">
      <c r="U1634" s="76"/>
    </row>
    <row r="1635" spans="21:21" x14ac:dyDescent="0.25">
      <c r="U1635" s="76"/>
    </row>
    <row r="1636" spans="21:21" x14ac:dyDescent="0.25">
      <c r="U1636" s="76"/>
    </row>
    <row r="1637" spans="21:21" x14ac:dyDescent="0.25">
      <c r="U1637" s="76"/>
    </row>
    <row r="1638" spans="21:21" x14ac:dyDescent="0.25">
      <c r="U1638" s="76"/>
    </row>
    <row r="1639" spans="21:21" x14ac:dyDescent="0.25">
      <c r="U1639" s="76"/>
    </row>
    <row r="1640" spans="21:21" x14ac:dyDescent="0.25">
      <c r="U1640" s="76"/>
    </row>
    <row r="1641" spans="21:21" x14ac:dyDescent="0.25">
      <c r="U1641" s="76"/>
    </row>
    <row r="1642" spans="21:21" x14ac:dyDescent="0.25">
      <c r="U1642" s="76"/>
    </row>
    <row r="1643" spans="21:21" x14ac:dyDescent="0.25">
      <c r="U1643" s="76"/>
    </row>
    <row r="1644" spans="21:21" x14ac:dyDescent="0.25">
      <c r="U1644" s="76"/>
    </row>
    <row r="1645" spans="21:21" x14ac:dyDescent="0.25">
      <c r="U1645" s="76"/>
    </row>
    <row r="1646" spans="21:21" x14ac:dyDescent="0.25">
      <c r="U1646" s="76"/>
    </row>
    <row r="1647" spans="21:21" x14ac:dyDescent="0.25">
      <c r="U1647" s="76"/>
    </row>
    <row r="1648" spans="21:21" x14ac:dyDescent="0.25">
      <c r="U1648" s="76"/>
    </row>
    <row r="1649" spans="21:21" x14ac:dyDescent="0.25">
      <c r="U1649" s="76"/>
    </row>
    <row r="1650" spans="21:21" x14ac:dyDescent="0.25">
      <c r="U1650" s="76"/>
    </row>
    <row r="1651" spans="21:21" x14ac:dyDescent="0.25">
      <c r="U1651" s="76"/>
    </row>
    <row r="1652" spans="21:21" x14ac:dyDescent="0.25">
      <c r="U1652" s="76"/>
    </row>
    <row r="1653" spans="21:21" x14ac:dyDescent="0.25">
      <c r="U1653" s="76"/>
    </row>
    <row r="1654" spans="21:21" x14ac:dyDescent="0.25">
      <c r="U1654" s="76"/>
    </row>
    <row r="1655" spans="21:21" x14ac:dyDescent="0.25">
      <c r="U1655" s="76"/>
    </row>
    <row r="1656" spans="21:21" x14ac:dyDescent="0.25">
      <c r="U1656" s="76"/>
    </row>
    <row r="1657" spans="21:21" x14ac:dyDescent="0.25">
      <c r="U1657" s="76"/>
    </row>
    <row r="1658" spans="21:21" x14ac:dyDescent="0.25">
      <c r="U1658" s="76"/>
    </row>
    <row r="1659" spans="21:21" x14ac:dyDescent="0.25">
      <c r="U1659" s="76"/>
    </row>
    <row r="1660" spans="21:21" x14ac:dyDescent="0.25">
      <c r="U1660" s="76"/>
    </row>
    <row r="1661" spans="21:21" x14ac:dyDescent="0.25">
      <c r="U1661" s="76"/>
    </row>
    <row r="1662" spans="21:21" x14ac:dyDescent="0.25">
      <c r="U1662" s="76"/>
    </row>
    <row r="1663" spans="21:21" x14ac:dyDescent="0.25">
      <c r="U1663" s="76"/>
    </row>
    <row r="1664" spans="21:21" x14ac:dyDescent="0.25">
      <c r="U1664" s="76"/>
    </row>
    <row r="1665" spans="21:21" x14ac:dyDescent="0.25">
      <c r="U1665" s="76"/>
    </row>
    <row r="1666" spans="21:21" x14ac:dyDescent="0.25">
      <c r="U1666" s="76"/>
    </row>
    <row r="1667" spans="21:21" x14ac:dyDescent="0.25">
      <c r="U1667" s="76"/>
    </row>
    <row r="1668" spans="21:21" x14ac:dyDescent="0.25">
      <c r="U1668" s="76"/>
    </row>
    <row r="1669" spans="21:21" x14ac:dyDescent="0.25">
      <c r="U1669" s="76"/>
    </row>
    <row r="1670" spans="21:21" x14ac:dyDescent="0.25">
      <c r="U1670" s="76"/>
    </row>
    <row r="1671" spans="21:21" x14ac:dyDescent="0.25">
      <c r="U1671" s="76"/>
    </row>
    <row r="1672" spans="21:21" x14ac:dyDescent="0.25">
      <c r="U1672" s="76"/>
    </row>
    <row r="1673" spans="21:21" x14ac:dyDescent="0.25">
      <c r="U1673" s="76"/>
    </row>
    <row r="1674" spans="21:21" x14ac:dyDescent="0.25">
      <c r="U1674" s="76"/>
    </row>
    <row r="1675" spans="21:21" x14ac:dyDescent="0.25">
      <c r="U1675" s="76"/>
    </row>
    <row r="1676" spans="21:21" x14ac:dyDescent="0.25">
      <c r="U1676" s="76"/>
    </row>
    <row r="1677" spans="21:21" x14ac:dyDescent="0.25">
      <c r="U1677" s="76"/>
    </row>
    <row r="1678" spans="21:21" x14ac:dyDescent="0.25">
      <c r="U1678" s="76"/>
    </row>
    <row r="1679" spans="21:21" x14ac:dyDescent="0.25">
      <c r="U1679" s="76"/>
    </row>
    <row r="1680" spans="21:21" x14ac:dyDescent="0.25">
      <c r="U1680" s="76"/>
    </row>
    <row r="1681" spans="21:21" x14ac:dyDescent="0.25">
      <c r="U1681" s="76"/>
    </row>
    <row r="1682" spans="21:21" x14ac:dyDescent="0.25">
      <c r="U1682" s="76"/>
    </row>
    <row r="1683" spans="21:21" x14ac:dyDescent="0.25">
      <c r="U1683" s="76"/>
    </row>
    <row r="1684" spans="21:21" x14ac:dyDescent="0.25">
      <c r="U1684" s="76"/>
    </row>
    <row r="1685" spans="21:21" x14ac:dyDescent="0.25">
      <c r="U1685" s="76"/>
    </row>
    <row r="1686" spans="21:21" x14ac:dyDescent="0.25">
      <c r="U1686" s="76"/>
    </row>
    <row r="1687" spans="21:21" x14ac:dyDescent="0.25">
      <c r="U1687" s="76"/>
    </row>
    <row r="1688" spans="21:21" x14ac:dyDescent="0.25">
      <c r="U1688" s="76"/>
    </row>
    <row r="1689" spans="21:21" x14ac:dyDescent="0.25">
      <c r="U1689" s="76"/>
    </row>
    <row r="1690" spans="21:21" x14ac:dyDescent="0.25">
      <c r="U1690" s="76"/>
    </row>
    <row r="1691" spans="21:21" x14ac:dyDescent="0.25">
      <c r="U1691" s="76"/>
    </row>
    <row r="1692" spans="21:21" x14ac:dyDescent="0.25">
      <c r="U1692" s="76"/>
    </row>
    <row r="1693" spans="21:21" x14ac:dyDescent="0.25">
      <c r="U1693" s="76"/>
    </row>
    <row r="1694" spans="21:21" x14ac:dyDescent="0.25">
      <c r="U1694" s="76"/>
    </row>
    <row r="1695" spans="21:21" x14ac:dyDescent="0.25">
      <c r="U1695" s="76"/>
    </row>
    <row r="1696" spans="21:21" x14ac:dyDescent="0.25">
      <c r="U1696" s="76"/>
    </row>
    <row r="1697" spans="21:21" x14ac:dyDescent="0.25">
      <c r="U1697" s="76"/>
    </row>
    <row r="1698" spans="21:21" x14ac:dyDescent="0.25">
      <c r="U1698" s="76"/>
    </row>
    <row r="1699" spans="21:21" x14ac:dyDescent="0.25">
      <c r="U1699" s="76"/>
    </row>
    <row r="1700" spans="21:21" x14ac:dyDescent="0.25">
      <c r="U1700" s="76"/>
    </row>
    <row r="1701" spans="21:21" x14ac:dyDescent="0.25">
      <c r="U1701" s="76"/>
    </row>
    <row r="1702" spans="21:21" x14ac:dyDescent="0.25">
      <c r="U1702" s="76"/>
    </row>
    <row r="1703" spans="21:21" x14ac:dyDescent="0.25">
      <c r="U1703" s="76"/>
    </row>
    <row r="1704" spans="21:21" x14ac:dyDescent="0.25">
      <c r="U1704" s="76"/>
    </row>
    <row r="1705" spans="21:21" x14ac:dyDescent="0.25">
      <c r="U1705" s="76"/>
    </row>
    <row r="1706" spans="21:21" x14ac:dyDescent="0.25">
      <c r="U1706" s="76"/>
    </row>
    <row r="1707" spans="21:21" x14ac:dyDescent="0.25">
      <c r="U1707" s="76"/>
    </row>
    <row r="1708" spans="21:21" x14ac:dyDescent="0.25">
      <c r="U1708" s="76"/>
    </row>
    <row r="1709" spans="21:21" x14ac:dyDescent="0.25">
      <c r="U1709" s="76"/>
    </row>
    <row r="1710" spans="21:21" x14ac:dyDescent="0.25">
      <c r="U1710" s="76"/>
    </row>
    <row r="1711" spans="21:21" x14ac:dyDescent="0.25">
      <c r="U1711" s="76"/>
    </row>
    <row r="1712" spans="21:21" x14ac:dyDescent="0.25">
      <c r="U1712" s="76"/>
    </row>
    <row r="1713" spans="21:21" x14ac:dyDescent="0.25">
      <c r="U1713" s="76"/>
    </row>
    <row r="1714" spans="21:21" x14ac:dyDescent="0.25">
      <c r="U1714" s="76"/>
    </row>
    <row r="1715" spans="21:21" x14ac:dyDescent="0.25">
      <c r="U1715" s="76"/>
    </row>
    <row r="1716" spans="21:21" x14ac:dyDescent="0.25">
      <c r="U1716" s="76"/>
    </row>
    <row r="1717" spans="21:21" x14ac:dyDescent="0.25">
      <c r="U1717" s="76"/>
    </row>
    <row r="1718" spans="21:21" x14ac:dyDescent="0.25">
      <c r="U1718" s="76"/>
    </row>
    <row r="1719" spans="21:21" x14ac:dyDescent="0.25">
      <c r="U1719" s="76"/>
    </row>
    <row r="1720" spans="21:21" x14ac:dyDescent="0.25">
      <c r="U1720" s="76"/>
    </row>
    <row r="1721" spans="21:21" x14ac:dyDescent="0.25">
      <c r="U1721" s="76"/>
    </row>
    <row r="1722" spans="21:21" x14ac:dyDescent="0.25">
      <c r="U1722" s="76"/>
    </row>
    <row r="1723" spans="21:21" x14ac:dyDescent="0.25">
      <c r="U1723" s="76"/>
    </row>
    <row r="1724" spans="21:21" x14ac:dyDescent="0.25">
      <c r="U1724" s="76"/>
    </row>
    <row r="1725" spans="21:21" x14ac:dyDescent="0.25">
      <c r="U1725" s="76"/>
    </row>
    <row r="1726" spans="21:21" x14ac:dyDescent="0.25">
      <c r="U1726" s="76"/>
    </row>
    <row r="1727" spans="21:21" x14ac:dyDescent="0.25">
      <c r="U1727" s="76"/>
    </row>
    <row r="1728" spans="21:21" x14ac:dyDescent="0.25">
      <c r="U1728" s="76"/>
    </row>
    <row r="1729" spans="21:21" x14ac:dyDescent="0.25">
      <c r="U1729" s="76"/>
    </row>
    <row r="1730" spans="21:21" x14ac:dyDescent="0.25">
      <c r="U1730" s="76"/>
    </row>
    <row r="1731" spans="21:21" x14ac:dyDescent="0.25">
      <c r="U1731" s="76"/>
    </row>
    <row r="1732" spans="21:21" x14ac:dyDescent="0.25">
      <c r="U1732" s="76"/>
    </row>
    <row r="1733" spans="21:21" x14ac:dyDescent="0.25">
      <c r="U1733" s="76"/>
    </row>
    <row r="1734" spans="21:21" x14ac:dyDescent="0.25">
      <c r="U1734" s="76"/>
    </row>
    <row r="1735" spans="21:21" x14ac:dyDescent="0.25">
      <c r="U1735" s="76"/>
    </row>
    <row r="1736" spans="21:21" x14ac:dyDescent="0.25">
      <c r="U1736" s="76"/>
    </row>
    <row r="1737" spans="21:21" x14ac:dyDescent="0.25">
      <c r="U1737" s="76"/>
    </row>
    <row r="1738" spans="21:21" x14ac:dyDescent="0.25">
      <c r="U1738" s="76"/>
    </row>
    <row r="1739" spans="21:21" x14ac:dyDescent="0.25">
      <c r="U1739" s="76"/>
    </row>
    <row r="1740" spans="21:21" x14ac:dyDescent="0.25">
      <c r="U1740" s="76"/>
    </row>
    <row r="1741" spans="21:21" x14ac:dyDescent="0.25">
      <c r="U1741" s="76"/>
    </row>
    <row r="1742" spans="21:21" x14ac:dyDescent="0.25">
      <c r="U1742" s="76"/>
    </row>
    <row r="1743" spans="21:21" x14ac:dyDescent="0.25">
      <c r="U1743" s="76"/>
    </row>
    <row r="1744" spans="21:21" x14ac:dyDescent="0.25">
      <c r="U1744" s="76"/>
    </row>
    <row r="1745" spans="21:21" x14ac:dyDescent="0.25">
      <c r="U1745" s="76"/>
    </row>
    <row r="1746" spans="21:21" x14ac:dyDescent="0.25">
      <c r="U1746" s="76"/>
    </row>
    <row r="1747" spans="21:21" x14ac:dyDescent="0.25">
      <c r="U1747" s="76"/>
    </row>
    <row r="1748" spans="21:21" x14ac:dyDescent="0.25">
      <c r="U1748" s="76"/>
    </row>
    <row r="1749" spans="21:21" x14ac:dyDescent="0.25">
      <c r="U1749" s="76"/>
    </row>
    <row r="1750" spans="21:21" x14ac:dyDescent="0.25">
      <c r="U1750" s="76"/>
    </row>
    <row r="1751" spans="21:21" x14ac:dyDescent="0.25">
      <c r="U1751" s="76"/>
    </row>
    <row r="1752" spans="21:21" x14ac:dyDescent="0.25">
      <c r="U1752" s="76"/>
    </row>
    <row r="1753" spans="21:21" x14ac:dyDescent="0.25">
      <c r="U1753" s="76"/>
    </row>
    <row r="1754" spans="21:21" x14ac:dyDescent="0.25">
      <c r="U1754" s="76"/>
    </row>
    <row r="1755" spans="21:21" x14ac:dyDescent="0.25">
      <c r="U1755" s="76"/>
    </row>
    <row r="1756" spans="21:21" x14ac:dyDescent="0.25">
      <c r="U1756" s="76"/>
    </row>
    <row r="1757" spans="21:21" x14ac:dyDescent="0.25">
      <c r="U1757" s="76"/>
    </row>
    <row r="1758" spans="21:21" x14ac:dyDescent="0.25">
      <c r="U1758" s="76"/>
    </row>
    <row r="1759" spans="21:21" x14ac:dyDescent="0.25">
      <c r="U1759" s="76"/>
    </row>
    <row r="1760" spans="21:21" x14ac:dyDescent="0.25">
      <c r="U1760" s="76"/>
    </row>
    <row r="1761" spans="21:21" x14ac:dyDescent="0.25">
      <c r="U1761" s="76"/>
    </row>
    <row r="1762" spans="21:21" x14ac:dyDescent="0.25">
      <c r="U1762" s="76"/>
    </row>
    <row r="1763" spans="21:21" x14ac:dyDescent="0.25">
      <c r="U1763" s="76"/>
    </row>
    <row r="1764" spans="21:21" x14ac:dyDescent="0.25">
      <c r="U1764" s="76"/>
    </row>
    <row r="1765" spans="21:21" x14ac:dyDescent="0.25">
      <c r="U1765" s="76"/>
    </row>
    <row r="1766" spans="21:21" x14ac:dyDescent="0.25">
      <c r="U1766" s="76"/>
    </row>
    <row r="1767" spans="21:21" x14ac:dyDescent="0.25">
      <c r="U1767" s="76"/>
    </row>
    <row r="1768" spans="21:21" x14ac:dyDescent="0.25">
      <c r="U1768" s="76"/>
    </row>
    <row r="1769" spans="21:21" x14ac:dyDescent="0.25">
      <c r="U1769" s="76"/>
    </row>
    <row r="1770" spans="21:21" x14ac:dyDescent="0.25">
      <c r="U1770" s="76"/>
    </row>
    <row r="1771" spans="21:21" x14ac:dyDescent="0.25">
      <c r="U1771" s="76"/>
    </row>
    <row r="1772" spans="21:21" x14ac:dyDescent="0.25">
      <c r="U1772" s="76"/>
    </row>
    <row r="1773" spans="21:21" x14ac:dyDescent="0.25">
      <c r="U1773" s="76"/>
    </row>
    <row r="1774" spans="21:21" x14ac:dyDescent="0.25">
      <c r="U1774" s="76"/>
    </row>
    <row r="1775" spans="21:21" x14ac:dyDescent="0.25">
      <c r="U1775" s="76"/>
    </row>
    <row r="1776" spans="21:21" x14ac:dyDescent="0.25">
      <c r="U1776" s="76"/>
    </row>
    <row r="1777" spans="21:21" x14ac:dyDescent="0.25">
      <c r="U1777" s="76"/>
    </row>
    <row r="1778" spans="21:21" x14ac:dyDescent="0.25">
      <c r="U1778" s="76"/>
    </row>
    <row r="1779" spans="21:21" x14ac:dyDescent="0.25">
      <c r="U1779" s="76"/>
    </row>
    <row r="1780" spans="21:21" x14ac:dyDescent="0.25">
      <c r="U1780" s="76"/>
    </row>
    <row r="1781" spans="21:21" x14ac:dyDescent="0.25">
      <c r="U1781" s="76"/>
    </row>
    <row r="1782" spans="21:21" x14ac:dyDescent="0.25">
      <c r="U1782" s="76"/>
    </row>
    <row r="1783" spans="21:21" x14ac:dyDescent="0.25">
      <c r="U1783" s="76"/>
    </row>
    <row r="1784" spans="21:21" x14ac:dyDescent="0.25">
      <c r="U1784" s="76"/>
    </row>
    <row r="1785" spans="21:21" x14ac:dyDescent="0.25">
      <c r="U1785" s="76"/>
    </row>
    <row r="1786" spans="21:21" x14ac:dyDescent="0.25">
      <c r="U1786" s="76"/>
    </row>
    <row r="1787" spans="21:21" x14ac:dyDescent="0.25">
      <c r="U1787" s="76"/>
    </row>
    <row r="1788" spans="21:21" x14ac:dyDescent="0.25">
      <c r="U1788" s="76"/>
    </row>
    <row r="1789" spans="21:21" x14ac:dyDescent="0.25">
      <c r="U1789" s="76"/>
    </row>
    <row r="1790" spans="21:21" x14ac:dyDescent="0.25">
      <c r="U1790" s="76"/>
    </row>
    <row r="1791" spans="21:21" x14ac:dyDescent="0.25">
      <c r="U1791" s="76"/>
    </row>
    <row r="1792" spans="21:21" x14ac:dyDescent="0.25">
      <c r="U1792" s="76"/>
    </row>
    <row r="1793" spans="21:21" x14ac:dyDescent="0.25">
      <c r="U1793" s="76"/>
    </row>
    <row r="1794" spans="21:21" x14ac:dyDescent="0.25">
      <c r="U1794" s="76"/>
    </row>
    <row r="1795" spans="21:21" x14ac:dyDescent="0.25">
      <c r="U1795" s="76"/>
    </row>
    <row r="1796" spans="21:21" x14ac:dyDescent="0.25">
      <c r="U1796" s="76"/>
    </row>
    <row r="1797" spans="21:21" x14ac:dyDescent="0.25">
      <c r="U1797" s="76"/>
    </row>
    <row r="1798" spans="21:21" x14ac:dyDescent="0.25">
      <c r="U1798" s="76"/>
    </row>
    <row r="1799" spans="21:21" x14ac:dyDescent="0.25">
      <c r="U1799" s="76"/>
    </row>
    <row r="1800" spans="21:21" x14ac:dyDescent="0.25">
      <c r="U1800" s="76"/>
    </row>
    <row r="1801" spans="21:21" x14ac:dyDescent="0.25">
      <c r="U1801" s="76"/>
    </row>
    <row r="1802" spans="21:21" x14ac:dyDescent="0.25">
      <c r="U1802" s="76"/>
    </row>
    <row r="1803" spans="21:21" x14ac:dyDescent="0.25">
      <c r="U1803" s="76"/>
    </row>
    <row r="1804" spans="21:21" x14ac:dyDescent="0.25">
      <c r="U1804" s="76"/>
    </row>
    <row r="1805" spans="21:21" x14ac:dyDescent="0.25">
      <c r="U1805" s="76"/>
    </row>
    <row r="1806" spans="21:21" x14ac:dyDescent="0.25">
      <c r="U1806" s="76"/>
    </row>
    <row r="1807" spans="21:21" x14ac:dyDescent="0.25">
      <c r="U1807" s="76"/>
    </row>
    <row r="1808" spans="21:21" x14ac:dyDescent="0.25">
      <c r="U1808" s="76"/>
    </row>
    <row r="1809" spans="21:21" x14ac:dyDescent="0.25">
      <c r="U1809" s="76"/>
    </row>
    <row r="1810" spans="21:21" x14ac:dyDescent="0.25">
      <c r="U1810" s="76"/>
    </row>
    <row r="1811" spans="21:21" x14ac:dyDescent="0.25">
      <c r="U1811" s="76"/>
    </row>
    <row r="1812" spans="21:21" x14ac:dyDescent="0.25">
      <c r="U1812" s="76"/>
    </row>
    <row r="1813" spans="21:21" x14ac:dyDescent="0.25">
      <c r="U1813" s="76"/>
    </row>
    <row r="1814" spans="21:21" x14ac:dyDescent="0.25">
      <c r="U1814" s="76"/>
    </row>
    <row r="1815" spans="21:21" x14ac:dyDescent="0.25">
      <c r="U1815" s="76"/>
    </row>
    <row r="1816" spans="21:21" x14ac:dyDescent="0.25">
      <c r="U1816" s="76"/>
    </row>
    <row r="1817" spans="21:21" x14ac:dyDescent="0.25">
      <c r="U1817" s="76"/>
    </row>
    <row r="1818" spans="21:21" x14ac:dyDescent="0.25">
      <c r="U1818" s="76"/>
    </row>
    <row r="1819" spans="21:21" x14ac:dyDescent="0.25">
      <c r="U1819" s="76"/>
    </row>
    <row r="1820" spans="21:21" x14ac:dyDescent="0.25">
      <c r="U1820" s="76"/>
    </row>
    <row r="1821" spans="21:21" x14ac:dyDescent="0.25">
      <c r="U1821" s="76"/>
    </row>
    <row r="1822" spans="21:21" x14ac:dyDescent="0.25">
      <c r="U1822" s="76"/>
    </row>
    <row r="1823" spans="21:21" x14ac:dyDescent="0.25">
      <c r="U1823" s="76"/>
    </row>
    <row r="1824" spans="21:21" x14ac:dyDescent="0.25">
      <c r="U1824" s="76"/>
    </row>
    <row r="1825" spans="21:21" x14ac:dyDescent="0.25">
      <c r="U1825" s="76"/>
    </row>
    <row r="1826" spans="21:21" x14ac:dyDescent="0.25">
      <c r="U1826" s="76"/>
    </row>
    <row r="1827" spans="21:21" x14ac:dyDescent="0.25">
      <c r="U1827" s="76"/>
    </row>
    <row r="1828" spans="21:21" x14ac:dyDescent="0.25">
      <c r="U1828" s="76"/>
    </row>
    <row r="1829" spans="21:21" x14ac:dyDescent="0.25">
      <c r="U1829" s="76"/>
    </row>
    <row r="1830" spans="21:21" x14ac:dyDescent="0.25">
      <c r="U1830" s="76"/>
    </row>
    <row r="1831" spans="21:21" x14ac:dyDescent="0.25">
      <c r="U1831" s="76"/>
    </row>
    <row r="1832" spans="21:21" x14ac:dyDescent="0.25">
      <c r="U1832" s="76"/>
    </row>
    <row r="1833" spans="21:21" x14ac:dyDescent="0.25">
      <c r="U1833" s="76"/>
    </row>
    <row r="1834" spans="21:21" x14ac:dyDescent="0.25">
      <c r="U1834" s="76"/>
    </row>
    <row r="1835" spans="21:21" x14ac:dyDescent="0.25">
      <c r="U1835" s="76"/>
    </row>
    <row r="1836" spans="21:21" x14ac:dyDescent="0.25">
      <c r="U1836" s="76"/>
    </row>
    <row r="1837" spans="21:21" x14ac:dyDescent="0.25">
      <c r="U1837" s="76"/>
    </row>
    <row r="1838" spans="21:21" x14ac:dyDescent="0.25">
      <c r="U1838" s="76"/>
    </row>
    <row r="1839" spans="21:21" x14ac:dyDescent="0.25">
      <c r="U1839" s="76"/>
    </row>
    <row r="1840" spans="21:21" x14ac:dyDescent="0.25">
      <c r="U1840" s="76"/>
    </row>
    <row r="1841" spans="21:21" x14ac:dyDescent="0.25">
      <c r="U1841" s="76"/>
    </row>
    <row r="1842" spans="21:21" x14ac:dyDescent="0.25">
      <c r="U1842" s="76"/>
    </row>
    <row r="1843" spans="21:21" x14ac:dyDescent="0.25">
      <c r="U1843" s="76"/>
    </row>
    <row r="1844" spans="21:21" x14ac:dyDescent="0.25">
      <c r="U1844" s="76"/>
    </row>
    <row r="1845" spans="21:21" x14ac:dyDescent="0.25">
      <c r="U1845" s="76"/>
    </row>
    <row r="1846" spans="21:21" x14ac:dyDescent="0.25">
      <c r="U1846" s="76"/>
    </row>
    <row r="1847" spans="21:21" x14ac:dyDescent="0.25">
      <c r="U1847" s="76"/>
    </row>
    <row r="1848" spans="21:21" x14ac:dyDescent="0.25">
      <c r="U1848" s="76"/>
    </row>
    <row r="1849" spans="21:21" x14ac:dyDescent="0.25">
      <c r="U1849" s="76"/>
    </row>
    <row r="1850" spans="21:21" x14ac:dyDescent="0.25">
      <c r="U1850" s="76"/>
    </row>
    <row r="1851" spans="21:21" x14ac:dyDescent="0.25">
      <c r="U1851" s="76"/>
    </row>
    <row r="1852" spans="21:21" x14ac:dyDescent="0.25">
      <c r="U1852" s="76"/>
    </row>
    <row r="1853" spans="21:21" x14ac:dyDescent="0.25">
      <c r="U1853" s="76"/>
    </row>
    <row r="1854" spans="21:21" x14ac:dyDescent="0.25">
      <c r="U1854" s="76"/>
    </row>
    <row r="1855" spans="21:21" x14ac:dyDescent="0.25">
      <c r="U1855" s="76"/>
    </row>
    <row r="1856" spans="21:21" x14ac:dyDescent="0.25">
      <c r="U1856" s="76"/>
    </row>
    <row r="1857" spans="21:21" x14ac:dyDescent="0.25">
      <c r="U1857" s="76"/>
    </row>
    <row r="1858" spans="21:21" x14ac:dyDescent="0.25">
      <c r="U1858" s="76"/>
    </row>
    <row r="1859" spans="21:21" x14ac:dyDescent="0.25">
      <c r="U1859" s="76"/>
    </row>
    <row r="1860" spans="21:21" x14ac:dyDescent="0.25">
      <c r="U1860" s="76"/>
    </row>
    <row r="1861" spans="21:21" x14ac:dyDescent="0.25">
      <c r="U1861" s="76"/>
    </row>
    <row r="1862" spans="21:21" x14ac:dyDescent="0.25">
      <c r="U1862" s="76"/>
    </row>
    <row r="1863" spans="21:21" x14ac:dyDescent="0.25">
      <c r="U1863" s="76"/>
    </row>
    <row r="1864" spans="21:21" x14ac:dyDescent="0.25">
      <c r="U1864" s="76"/>
    </row>
    <row r="1865" spans="21:21" x14ac:dyDescent="0.25">
      <c r="U1865" s="76"/>
    </row>
    <row r="1866" spans="21:21" x14ac:dyDescent="0.25">
      <c r="U1866" s="76"/>
    </row>
    <row r="1867" spans="21:21" x14ac:dyDescent="0.25">
      <c r="U1867" s="76"/>
    </row>
    <row r="1868" spans="21:21" x14ac:dyDescent="0.25">
      <c r="U1868" s="76"/>
    </row>
    <row r="1869" spans="21:21" x14ac:dyDescent="0.25">
      <c r="U1869" s="76"/>
    </row>
    <row r="1870" spans="21:21" x14ac:dyDescent="0.25">
      <c r="U1870" s="76"/>
    </row>
    <row r="1871" spans="21:21" x14ac:dyDescent="0.25">
      <c r="U1871" s="76"/>
    </row>
    <row r="1872" spans="21:21" x14ac:dyDescent="0.25">
      <c r="U1872" s="76"/>
    </row>
    <row r="1873" spans="21:21" x14ac:dyDescent="0.25">
      <c r="U1873" s="76"/>
    </row>
    <row r="1874" spans="21:21" x14ac:dyDescent="0.25">
      <c r="U1874" s="76"/>
    </row>
    <row r="1875" spans="21:21" x14ac:dyDescent="0.25">
      <c r="U1875" s="76"/>
    </row>
    <row r="1876" spans="21:21" x14ac:dyDescent="0.25">
      <c r="U1876" s="76"/>
    </row>
    <row r="1877" spans="21:21" x14ac:dyDescent="0.25">
      <c r="U1877" s="76"/>
    </row>
    <row r="1878" spans="21:21" x14ac:dyDescent="0.25">
      <c r="U1878" s="76"/>
    </row>
    <row r="1879" spans="21:21" x14ac:dyDescent="0.25">
      <c r="U1879" s="76"/>
    </row>
    <row r="1880" spans="21:21" x14ac:dyDescent="0.25">
      <c r="U1880" s="76"/>
    </row>
    <row r="1881" spans="21:21" x14ac:dyDescent="0.25">
      <c r="U1881" s="76"/>
    </row>
    <row r="1882" spans="21:21" x14ac:dyDescent="0.25">
      <c r="U1882" s="76"/>
    </row>
    <row r="1883" spans="21:21" x14ac:dyDescent="0.25">
      <c r="U1883" s="76"/>
    </row>
    <row r="1884" spans="21:21" x14ac:dyDescent="0.25">
      <c r="U1884" s="76"/>
    </row>
    <row r="1885" spans="21:21" x14ac:dyDescent="0.25">
      <c r="U1885" s="76"/>
    </row>
    <row r="1886" spans="21:21" x14ac:dyDescent="0.25">
      <c r="U1886" s="76"/>
    </row>
    <row r="1887" spans="21:21" x14ac:dyDescent="0.25">
      <c r="U1887" s="76"/>
    </row>
    <row r="1888" spans="21:21" x14ac:dyDescent="0.25">
      <c r="U1888" s="76"/>
    </row>
    <row r="1889" spans="21:21" x14ac:dyDescent="0.25">
      <c r="U1889" s="76"/>
    </row>
    <row r="1890" spans="21:21" x14ac:dyDescent="0.25">
      <c r="U1890" s="76"/>
    </row>
    <row r="1891" spans="21:21" x14ac:dyDescent="0.25">
      <c r="U1891" s="76"/>
    </row>
    <row r="1892" spans="21:21" x14ac:dyDescent="0.25">
      <c r="U1892" s="76"/>
    </row>
    <row r="1893" spans="21:21" x14ac:dyDescent="0.25">
      <c r="U1893" s="76"/>
    </row>
    <row r="1894" spans="21:21" x14ac:dyDescent="0.25">
      <c r="U1894" s="76"/>
    </row>
    <row r="1895" spans="21:21" x14ac:dyDescent="0.25">
      <c r="U1895" s="76"/>
    </row>
    <row r="1896" spans="21:21" x14ac:dyDescent="0.25">
      <c r="U1896" s="76"/>
    </row>
    <row r="1897" spans="21:21" x14ac:dyDescent="0.25">
      <c r="U1897" s="76"/>
    </row>
    <row r="1898" spans="21:21" x14ac:dyDescent="0.25">
      <c r="U1898" s="76"/>
    </row>
    <row r="1899" spans="21:21" x14ac:dyDescent="0.25">
      <c r="U1899" s="76"/>
    </row>
    <row r="1900" spans="21:21" x14ac:dyDescent="0.25">
      <c r="U1900" s="76"/>
    </row>
    <row r="1901" spans="21:21" x14ac:dyDescent="0.25">
      <c r="U1901" s="76"/>
    </row>
    <row r="1902" spans="21:21" x14ac:dyDescent="0.25">
      <c r="U1902" s="76"/>
    </row>
    <row r="1903" spans="21:21" x14ac:dyDescent="0.25">
      <c r="U1903" s="76"/>
    </row>
    <row r="1904" spans="21:21" x14ac:dyDescent="0.25">
      <c r="U1904" s="76"/>
    </row>
    <row r="1905" spans="21:21" x14ac:dyDescent="0.25">
      <c r="U1905" s="76"/>
    </row>
    <row r="1906" spans="21:21" x14ac:dyDescent="0.25">
      <c r="U1906" s="76"/>
    </row>
    <row r="1907" spans="21:21" x14ac:dyDescent="0.25">
      <c r="U1907" s="76"/>
    </row>
    <row r="1908" spans="21:21" x14ac:dyDescent="0.25">
      <c r="U1908" s="76"/>
    </row>
    <row r="1909" spans="21:21" x14ac:dyDescent="0.25">
      <c r="U1909" s="76"/>
    </row>
    <row r="1910" spans="21:21" x14ac:dyDescent="0.25">
      <c r="U1910" s="76"/>
    </row>
    <row r="1911" spans="21:21" x14ac:dyDescent="0.25">
      <c r="U1911" s="76"/>
    </row>
    <row r="1912" spans="21:21" x14ac:dyDescent="0.25">
      <c r="U1912" s="76"/>
    </row>
    <row r="1913" spans="21:21" x14ac:dyDescent="0.25">
      <c r="U1913" s="76"/>
    </row>
    <row r="1914" spans="21:21" x14ac:dyDescent="0.25">
      <c r="U1914" s="76"/>
    </row>
    <row r="1915" spans="21:21" x14ac:dyDescent="0.25">
      <c r="U1915" s="76"/>
    </row>
    <row r="1916" spans="21:21" x14ac:dyDescent="0.25">
      <c r="U1916" s="76"/>
    </row>
    <row r="1917" spans="21:21" x14ac:dyDescent="0.25">
      <c r="U1917" s="76"/>
    </row>
    <row r="1918" spans="21:21" x14ac:dyDescent="0.25">
      <c r="U1918" s="76"/>
    </row>
    <row r="1919" spans="21:21" x14ac:dyDescent="0.25">
      <c r="U1919" s="76"/>
    </row>
    <row r="1920" spans="21:21" x14ac:dyDescent="0.25">
      <c r="U1920" s="76"/>
    </row>
    <row r="1921" spans="21:21" x14ac:dyDescent="0.25">
      <c r="U1921" s="76"/>
    </row>
    <row r="1922" spans="21:21" x14ac:dyDescent="0.25">
      <c r="U1922" s="76"/>
    </row>
    <row r="1923" spans="21:21" x14ac:dyDescent="0.25">
      <c r="U1923" s="76"/>
    </row>
    <row r="1924" spans="21:21" x14ac:dyDescent="0.25">
      <c r="U1924" s="76"/>
    </row>
    <row r="1925" spans="21:21" x14ac:dyDescent="0.25">
      <c r="U1925" s="76"/>
    </row>
    <row r="1926" spans="21:21" x14ac:dyDescent="0.25">
      <c r="U1926" s="76"/>
    </row>
    <row r="1927" spans="21:21" x14ac:dyDescent="0.25">
      <c r="U1927" s="76"/>
    </row>
    <row r="1928" spans="21:21" x14ac:dyDescent="0.25">
      <c r="U1928" s="76"/>
    </row>
    <row r="1929" spans="21:21" x14ac:dyDescent="0.25">
      <c r="U1929" s="76"/>
    </row>
    <row r="1930" spans="21:21" x14ac:dyDescent="0.25">
      <c r="U1930" s="76"/>
    </row>
    <row r="1931" spans="21:21" x14ac:dyDescent="0.25">
      <c r="U1931" s="76"/>
    </row>
    <row r="1932" spans="21:21" x14ac:dyDescent="0.25">
      <c r="U1932" s="76"/>
    </row>
    <row r="1933" spans="21:21" x14ac:dyDescent="0.25">
      <c r="U1933" s="76"/>
    </row>
    <row r="1934" spans="21:21" x14ac:dyDescent="0.25">
      <c r="U1934" s="76"/>
    </row>
    <row r="1935" spans="21:21" x14ac:dyDescent="0.25">
      <c r="U1935" s="76"/>
    </row>
    <row r="1936" spans="21:21" x14ac:dyDescent="0.25">
      <c r="U1936" s="76"/>
    </row>
    <row r="1937" spans="21:21" x14ac:dyDescent="0.25">
      <c r="U1937" s="76"/>
    </row>
    <row r="1938" spans="21:21" x14ac:dyDescent="0.25">
      <c r="U1938" s="76"/>
    </row>
    <row r="1939" spans="21:21" x14ac:dyDescent="0.25">
      <c r="U1939" s="76"/>
    </row>
    <row r="1940" spans="21:21" x14ac:dyDescent="0.25">
      <c r="U1940" s="76"/>
    </row>
    <row r="1941" spans="21:21" x14ac:dyDescent="0.25">
      <c r="U1941" s="76"/>
    </row>
    <row r="1942" spans="21:21" x14ac:dyDescent="0.25">
      <c r="U1942" s="76"/>
    </row>
    <row r="1943" spans="21:21" x14ac:dyDescent="0.25">
      <c r="U1943" s="76"/>
    </row>
    <row r="1944" spans="21:21" x14ac:dyDescent="0.25">
      <c r="U1944" s="76"/>
    </row>
    <row r="1945" spans="21:21" x14ac:dyDescent="0.25">
      <c r="U1945" s="76"/>
    </row>
    <row r="1946" spans="21:21" x14ac:dyDescent="0.25">
      <c r="U1946" s="76"/>
    </row>
    <row r="1947" spans="21:21" x14ac:dyDescent="0.25">
      <c r="U1947" s="76"/>
    </row>
    <row r="1948" spans="21:21" x14ac:dyDescent="0.25">
      <c r="U1948" s="76"/>
    </row>
    <row r="1949" spans="21:21" x14ac:dyDescent="0.25">
      <c r="U1949" s="76"/>
    </row>
    <row r="1950" spans="21:21" x14ac:dyDescent="0.25">
      <c r="U1950" s="76"/>
    </row>
    <row r="1951" spans="21:21" x14ac:dyDescent="0.25">
      <c r="U1951" s="76"/>
    </row>
    <row r="1952" spans="21:21" x14ac:dyDescent="0.25">
      <c r="U1952" s="76"/>
    </row>
    <row r="1953" spans="21:21" x14ac:dyDescent="0.25">
      <c r="U1953" s="76"/>
    </row>
    <row r="1954" spans="21:21" x14ac:dyDescent="0.25">
      <c r="U1954" s="76"/>
    </row>
    <row r="1955" spans="21:21" x14ac:dyDescent="0.25">
      <c r="U1955" s="76"/>
    </row>
    <row r="1956" spans="21:21" x14ac:dyDescent="0.25">
      <c r="U1956" s="76"/>
    </row>
    <row r="1957" spans="21:21" x14ac:dyDescent="0.25">
      <c r="U1957" s="76"/>
    </row>
    <row r="1958" spans="21:21" x14ac:dyDescent="0.25">
      <c r="U1958" s="76"/>
    </row>
    <row r="1959" spans="21:21" x14ac:dyDescent="0.25">
      <c r="U1959" s="76"/>
    </row>
    <row r="1960" spans="21:21" x14ac:dyDescent="0.25">
      <c r="U1960" s="76"/>
    </row>
    <row r="1961" spans="21:21" x14ac:dyDescent="0.25">
      <c r="U1961" s="76"/>
    </row>
    <row r="1962" spans="21:21" x14ac:dyDescent="0.25">
      <c r="U1962" s="76"/>
    </row>
    <row r="1963" spans="21:21" x14ac:dyDescent="0.25">
      <c r="U1963" s="76"/>
    </row>
    <row r="1964" spans="21:21" x14ac:dyDescent="0.25">
      <c r="U1964" s="76"/>
    </row>
    <row r="1965" spans="21:21" x14ac:dyDescent="0.25">
      <c r="U1965" s="76"/>
    </row>
    <row r="1966" spans="21:21" x14ac:dyDescent="0.25">
      <c r="U1966" s="76"/>
    </row>
    <row r="1967" spans="21:21" x14ac:dyDescent="0.25">
      <c r="U1967" s="76"/>
    </row>
    <row r="1968" spans="21:21" x14ac:dyDescent="0.25">
      <c r="U1968" s="76"/>
    </row>
    <row r="1969" spans="21:21" x14ac:dyDescent="0.25">
      <c r="U1969" s="76"/>
    </row>
    <row r="1970" spans="21:21" x14ac:dyDescent="0.25">
      <c r="U1970" s="76"/>
    </row>
    <row r="1971" spans="21:21" x14ac:dyDescent="0.25">
      <c r="U1971" s="76"/>
    </row>
    <row r="1972" spans="21:21" x14ac:dyDescent="0.25">
      <c r="U1972" s="76"/>
    </row>
    <row r="1973" spans="21:21" x14ac:dyDescent="0.25">
      <c r="U1973" s="76"/>
    </row>
    <row r="1974" spans="21:21" x14ac:dyDescent="0.25">
      <c r="U1974" s="76"/>
    </row>
    <row r="1975" spans="21:21" x14ac:dyDescent="0.25">
      <c r="U1975" s="76"/>
    </row>
    <row r="1976" spans="21:21" x14ac:dyDescent="0.25">
      <c r="U1976" s="76"/>
    </row>
    <row r="1977" spans="21:21" x14ac:dyDescent="0.25">
      <c r="U1977" s="76"/>
    </row>
    <row r="1978" spans="21:21" x14ac:dyDescent="0.25">
      <c r="U1978" s="76"/>
    </row>
    <row r="1979" spans="21:21" x14ac:dyDescent="0.25">
      <c r="U1979" s="76"/>
    </row>
    <row r="1980" spans="21:21" x14ac:dyDescent="0.25">
      <c r="U1980" s="76"/>
    </row>
    <row r="1981" spans="21:21" x14ac:dyDescent="0.25">
      <c r="U1981" s="76"/>
    </row>
    <row r="1982" spans="21:21" x14ac:dyDescent="0.25">
      <c r="U1982" s="76"/>
    </row>
    <row r="1983" spans="21:21" x14ac:dyDescent="0.25">
      <c r="U1983" s="76"/>
    </row>
    <row r="1984" spans="21:21" x14ac:dyDescent="0.25">
      <c r="U1984" s="76"/>
    </row>
    <row r="1985" spans="21:21" x14ac:dyDescent="0.25">
      <c r="U1985" s="76"/>
    </row>
    <row r="1986" spans="21:21" x14ac:dyDescent="0.25">
      <c r="U1986" s="76"/>
    </row>
    <row r="1987" spans="21:21" x14ac:dyDescent="0.25">
      <c r="U1987" s="76"/>
    </row>
    <row r="1988" spans="21:21" x14ac:dyDescent="0.25">
      <c r="U1988" s="76"/>
    </row>
    <row r="1989" spans="21:21" x14ac:dyDescent="0.25">
      <c r="U1989" s="76"/>
    </row>
    <row r="1990" spans="21:21" x14ac:dyDescent="0.25">
      <c r="U1990" s="76"/>
    </row>
    <row r="1991" spans="21:21" x14ac:dyDescent="0.25">
      <c r="U1991" s="76"/>
    </row>
    <row r="1992" spans="21:21" x14ac:dyDescent="0.25">
      <c r="U1992" s="76"/>
    </row>
    <row r="1993" spans="21:21" x14ac:dyDescent="0.25">
      <c r="U1993" s="76"/>
    </row>
    <row r="1994" spans="21:21" x14ac:dyDescent="0.25">
      <c r="U1994" s="76"/>
    </row>
    <row r="1995" spans="21:21" x14ac:dyDescent="0.25">
      <c r="U1995" s="76"/>
    </row>
    <row r="1996" spans="21:21" x14ac:dyDescent="0.25">
      <c r="U1996" s="76"/>
    </row>
    <row r="1997" spans="21:21" x14ac:dyDescent="0.25">
      <c r="U1997" s="76"/>
    </row>
    <row r="1998" spans="21:21" x14ac:dyDescent="0.25">
      <c r="U1998" s="76"/>
    </row>
    <row r="1999" spans="21:21" x14ac:dyDescent="0.25">
      <c r="U1999" s="76"/>
    </row>
    <row r="2000" spans="21:21" x14ac:dyDescent="0.25">
      <c r="U2000" s="76"/>
    </row>
    <row r="2001" spans="21:21" x14ac:dyDescent="0.25">
      <c r="U2001" s="76"/>
    </row>
    <row r="2002" spans="21:21" x14ac:dyDescent="0.25">
      <c r="U2002" s="76"/>
    </row>
    <row r="2003" spans="21:21" x14ac:dyDescent="0.25">
      <c r="U2003" s="76"/>
    </row>
    <row r="2004" spans="21:21" x14ac:dyDescent="0.25">
      <c r="U2004" s="76"/>
    </row>
    <row r="2005" spans="21:21" x14ac:dyDescent="0.25">
      <c r="U2005" s="76"/>
    </row>
    <row r="2006" spans="21:21" x14ac:dyDescent="0.25">
      <c r="U2006" s="76"/>
    </row>
    <row r="2007" spans="21:21" x14ac:dyDescent="0.25">
      <c r="U2007" s="76"/>
    </row>
    <row r="2008" spans="21:21" x14ac:dyDescent="0.25">
      <c r="U2008" s="76"/>
    </row>
    <row r="2009" spans="21:21" x14ac:dyDescent="0.25">
      <c r="U2009" s="76"/>
    </row>
    <row r="2010" spans="21:21" x14ac:dyDescent="0.25">
      <c r="U2010" s="76"/>
    </row>
    <row r="2011" spans="21:21" x14ac:dyDescent="0.25">
      <c r="U2011" s="76"/>
    </row>
    <row r="2012" spans="21:21" x14ac:dyDescent="0.25">
      <c r="U2012" s="76"/>
    </row>
    <row r="2013" spans="21:21" x14ac:dyDescent="0.25">
      <c r="U2013" s="76"/>
    </row>
    <row r="2014" spans="21:21" x14ac:dyDescent="0.25">
      <c r="U2014" s="76"/>
    </row>
    <row r="2015" spans="21:21" x14ac:dyDescent="0.25">
      <c r="U2015" s="76"/>
    </row>
    <row r="2016" spans="21:21" x14ac:dyDescent="0.25">
      <c r="U2016" s="76"/>
    </row>
    <row r="2017" spans="21:21" x14ac:dyDescent="0.25">
      <c r="U2017" s="76"/>
    </row>
    <row r="2018" spans="21:21" x14ac:dyDescent="0.25">
      <c r="U2018" s="76"/>
    </row>
    <row r="2019" spans="21:21" x14ac:dyDescent="0.25">
      <c r="U2019" s="76"/>
    </row>
    <row r="2020" spans="21:21" x14ac:dyDescent="0.25">
      <c r="U2020" s="76"/>
    </row>
    <row r="2021" spans="21:21" x14ac:dyDescent="0.25">
      <c r="U2021" s="76"/>
    </row>
    <row r="2022" spans="21:21" x14ac:dyDescent="0.25">
      <c r="U2022" s="76"/>
    </row>
    <row r="2023" spans="21:21" x14ac:dyDescent="0.25">
      <c r="U2023" s="76"/>
    </row>
    <row r="2024" spans="21:21" x14ac:dyDescent="0.25">
      <c r="U2024" s="76"/>
    </row>
    <row r="2025" spans="21:21" x14ac:dyDescent="0.25">
      <c r="U2025" s="76"/>
    </row>
    <row r="2026" spans="21:21" x14ac:dyDescent="0.25">
      <c r="U2026" s="76"/>
    </row>
    <row r="2027" spans="21:21" x14ac:dyDescent="0.25">
      <c r="U2027" s="76"/>
    </row>
    <row r="2028" spans="21:21" x14ac:dyDescent="0.25">
      <c r="U2028" s="76"/>
    </row>
    <row r="2029" spans="21:21" x14ac:dyDescent="0.25">
      <c r="U2029" s="76"/>
    </row>
    <row r="2030" spans="21:21" x14ac:dyDescent="0.25">
      <c r="U2030" s="76"/>
    </row>
    <row r="2031" spans="21:21" x14ac:dyDescent="0.25">
      <c r="U2031" s="76"/>
    </row>
    <row r="2032" spans="21:21" x14ac:dyDescent="0.25">
      <c r="U2032" s="76"/>
    </row>
    <row r="2033" spans="21:21" x14ac:dyDescent="0.25">
      <c r="U2033" s="76"/>
    </row>
    <row r="2034" spans="21:21" x14ac:dyDescent="0.25">
      <c r="U2034" s="76"/>
    </row>
    <row r="2035" spans="21:21" x14ac:dyDescent="0.25">
      <c r="U2035" s="76"/>
    </row>
    <row r="2036" spans="21:21" x14ac:dyDescent="0.25">
      <c r="U2036" s="76"/>
    </row>
    <row r="2037" spans="21:21" x14ac:dyDescent="0.25">
      <c r="U2037" s="76"/>
    </row>
    <row r="2038" spans="21:21" x14ac:dyDescent="0.25">
      <c r="U2038" s="76"/>
    </row>
    <row r="2039" spans="21:21" x14ac:dyDescent="0.25">
      <c r="U2039" s="76"/>
    </row>
    <row r="2040" spans="21:21" x14ac:dyDescent="0.25">
      <c r="U2040" s="76"/>
    </row>
    <row r="2041" spans="21:21" x14ac:dyDescent="0.25">
      <c r="U2041" s="76"/>
    </row>
    <row r="2042" spans="21:21" x14ac:dyDescent="0.25">
      <c r="U2042" s="76"/>
    </row>
    <row r="2043" spans="21:21" x14ac:dyDescent="0.25">
      <c r="U2043" s="76"/>
    </row>
    <row r="2044" spans="21:21" x14ac:dyDescent="0.25">
      <c r="U2044" s="76"/>
    </row>
    <row r="2045" spans="21:21" x14ac:dyDescent="0.25">
      <c r="U2045" s="76"/>
    </row>
    <row r="2046" spans="21:21" x14ac:dyDescent="0.25">
      <c r="U2046" s="76"/>
    </row>
    <row r="2047" spans="21:21" x14ac:dyDescent="0.25">
      <c r="U2047" s="76"/>
    </row>
    <row r="2048" spans="21:21" x14ac:dyDescent="0.25">
      <c r="U2048" s="76"/>
    </row>
    <row r="2049" spans="21:21" x14ac:dyDescent="0.25">
      <c r="U2049" s="76"/>
    </row>
    <row r="2050" spans="21:21" x14ac:dyDescent="0.25">
      <c r="U2050" s="76"/>
    </row>
    <row r="2051" spans="21:21" x14ac:dyDescent="0.25">
      <c r="U2051" s="76"/>
    </row>
    <row r="2052" spans="21:21" x14ac:dyDescent="0.25">
      <c r="U2052" s="76"/>
    </row>
    <row r="2053" spans="21:21" x14ac:dyDescent="0.25">
      <c r="U2053" s="76"/>
    </row>
    <row r="2054" spans="21:21" x14ac:dyDescent="0.25">
      <c r="U2054" s="76"/>
    </row>
    <row r="2055" spans="21:21" x14ac:dyDescent="0.25">
      <c r="U2055" s="76"/>
    </row>
    <row r="2056" spans="21:21" x14ac:dyDescent="0.25">
      <c r="U2056" s="76"/>
    </row>
    <row r="2057" spans="21:21" x14ac:dyDescent="0.25">
      <c r="U2057" s="76"/>
    </row>
    <row r="2058" spans="21:21" x14ac:dyDescent="0.25">
      <c r="U2058" s="76"/>
    </row>
    <row r="2059" spans="21:21" x14ac:dyDescent="0.25">
      <c r="U2059" s="76"/>
    </row>
    <row r="2060" spans="21:21" x14ac:dyDescent="0.25">
      <c r="U2060" s="76"/>
    </row>
    <row r="2061" spans="21:21" x14ac:dyDescent="0.25">
      <c r="U2061" s="76"/>
    </row>
    <row r="2062" spans="21:21" x14ac:dyDescent="0.25">
      <c r="U2062" s="76"/>
    </row>
    <row r="2063" spans="21:21" x14ac:dyDescent="0.25">
      <c r="U2063" s="76"/>
    </row>
    <row r="2064" spans="21:21" x14ac:dyDescent="0.25">
      <c r="U2064" s="76"/>
    </row>
    <row r="2065" spans="21:21" x14ac:dyDescent="0.25">
      <c r="U2065" s="76"/>
    </row>
    <row r="2066" spans="21:21" x14ac:dyDescent="0.25">
      <c r="U2066" s="76"/>
    </row>
    <row r="2067" spans="21:21" x14ac:dyDescent="0.25">
      <c r="U2067" s="76"/>
    </row>
    <row r="2068" spans="21:21" x14ac:dyDescent="0.25">
      <c r="U2068" s="76"/>
    </row>
    <row r="2069" spans="21:21" x14ac:dyDescent="0.25">
      <c r="U2069" s="76"/>
    </row>
    <row r="2070" spans="21:21" x14ac:dyDescent="0.25">
      <c r="U2070" s="76"/>
    </row>
    <row r="2071" spans="21:21" x14ac:dyDescent="0.25">
      <c r="U2071" s="76"/>
    </row>
    <row r="2072" spans="21:21" x14ac:dyDescent="0.25">
      <c r="U2072" s="76"/>
    </row>
    <row r="2073" spans="21:21" x14ac:dyDescent="0.25">
      <c r="U2073" s="76"/>
    </row>
    <row r="2074" spans="21:21" x14ac:dyDescent="0.25">
      <c r="U2074" s="76"/>
    </row>
    <row r="2075" spans="21:21" x14ac:dyDescent="0.25">
      <c r="U2075" s="76"/>
    </row>
    <row r="2076" spans="21:21" x14ac:dyDescent="0.25">
      <c r="U2076" s="76"/>
    </row>
    <row r="2077" spans="21:21" x14ac:dyDescent="0.25">
      <c r="U2077" s="76"/>
    </row>
    <row r="2078" spans="21:21" x14ac:dyDescent="0.25">
      <c r="U2078" s="76"/>
    </row>
    <row r="2079" spans="21:21" x14ac:dyDescent="0.25">
      <c r="U2079" s="76"/>
    </row>
    <row r="2080" spans="21:21" x14ac:dyDescent="0.25">
      <c r="U2080" s="76"/>
    </row>
    <row r="2081" spans="21:21" x14ac:dyDescent="0.25">
      <c r="U2081" s="76"/>
    </row>
    <row r="2082" spans="21:21" x14ac:dyDescent="0.25">
      <c r="U2082" s="76"/>
    </row>
    <row r="2083" spans="21:21" x14ac:dyDescent="0.25">
      <c r="U2083" s="76"/>
    </row>
    <row r="2084" spans="21:21" x14ac:dyDescent="0.25">
      <c r="U2084" s="76"/>
    </row>
    <row r="2085" spans="21:21" x14ac:dyDescent="0.25">
      <c r="U2085" s="76"/>
    </row>
    <row r="2086" spans="21:21" x14ac:dyDescent="0.25">
      <c r="U2086" s="76"/>
    </row>
    <row r="2087" spans="21:21" x14ac:dyDescent="0.25">
      <c r="U2087" s="76"/>
    </row>
    <row r="2088" spans="21:21" x14ac:dyDescent="0.25">
      <c r="U2088" s="76"/>
    </row>
    <row r="2089" spans="21:21" x14ac:dyDescent="0.25">
      <c r="U2089" s="76"/>
    </row>
    <row r="2090" spans="21:21" x14ac:dyDescent="0.25">
      <c r="U2090" s="76"/>
    </row>
    <row r="2091" spans="21:21" x14ac:dyDescent="0.25">
      <c r="U2091" s="76"/>
    </row>
    <row r="2092" spans="21:21" x14ac:dyDescent="0.25">
      <c r="U2092" s="76"/>
    </row>
    <row r="2093" spans="21:21" x14ac:dyDescent="0.25">
      <c r="U2093" s="76"/>
    </row>
    <row r="2094" spans="21:21" x14ac:dyDescent="0.25">
      <c r="U2094" s="76"/>
    </row>
    <row r="2095" spans="21:21" x14ac:dyDescent="0.25">
      <c r="U2095" s="76"/>
    </row>
    <row r="2096" spans="21:21" x14ac:dyDescent="0.25">
      <c r="U2096" s="76"/>
    </row>
    <row r="2097" spans="21:21" x14ac:dyDescent="0.25">
      <c r="U2097" s="76"/>
    </row>
    <row r="2098" spans="21:21" x14ac:dyDescent="0.25">
      <c r="U2098" s="76"/>
    </row>
    <row r="2099" spans="21:21" x14ac:dyDescent="0.25">
      <c r="U2099" s="76"/>
    </row>
    <row r="2100" spans="21:21" x14ac:dyDescent="0.25">
      <c r="U2100" s="76"/>
    </row>
    <row r="2101" spans="21:21" x14ac:dyDescent="0.25">
      <c r="U2101" s="76"/>
    </row>
    <row r="2102" spans="21:21" x14ac:dyDescent="0.25">
      <c r="U2102" s="76"/>
    </row>
    <row r="2103" spans="21:21" x14ac:dyDescent="0.25">
      <c r="U2103" s="76"/>
    </row>
    <row r="2104" spans="21:21" x14ac:dyDescent="0.25">
      <c r="U2104" s="76"/>
    </row>
    <row r="2105" spans="21:21" x14ac:dyDescent="0.25">
      <c r="U2105" s="76"/>
    </row>
    <row r="2106" spans="21:21" x14ac:dyDescent="0.25">
      <c r="U2106" s="76"/>
    </row>
    <row r="2107" spans="21:21" x14ac:dyDescent="0.25">
      <c r="U2107" s="76"/>
    </row>
    <row r="2108" spans="21:21" x14ac:dyDescent="0.25">
      <c r="U2108" s="76"/>
    </row>
    <row r="2109" spans="21:21" x14ac:dyDescent="0.25">
      <c r="U2109" s="76"/>
    </row>
    <row r="2110" spans="21:21" x14ac:dyDescent="0.25">
      <c r="U2110" s="76"/>
    </row>
    <row r="2111" spans="21:21" x14ac:dyDescent="0.25">
      <c r="U2111" s="76"/>
    </row>
    <row r="2112" spans="21:21" x14ac:dyDescent="0.25">
      <c r="U2112" s="76"/>
    </row>
    <row r="2113" spans="21:21" x14ac:dyDescent="0.25">
      <c r="U2113" s="76"/>
    </row>
    <row r="2114" spans="21:21" x14ac:dyDescent="0.25">
      <c r="U2114" s="76"/>
    </row>
    <row r="2115" spans="21:21" x14ac:dyDescent="0.25">
      <c r="U2115" s="76"/>
    </row>
    <row r="2116" spans="21:21" x14ac:dyDescent="0.25">
      <c r="U2116" s="76"/>
    </row>
    <row r="2117" spans="21:21" x14ac:dyDescent="0.25">
      <c r="U2117" s="76"/>
    </row>
    <row r="2118" spans="21:21" x14ac:dyDescent="0.25">
      <c r="U2118" s="76"/>
    </row>
    <row r="2119" spans="21:21" x14ac:dyDescent="0.25">
      <c r="U2119" s="76"/>
    </row>
    <row r="2120" spans="21:21" x14ac:dyDescent="0.25">
      <c r="U2120" s="76"/>
    </row>
    <row r="2121" spans="21:21" x14ac:dyDescent="0.25">
      <c r="U2121" s="76"/>
    </row>
    <row r="2122" spans="21:21" x14ac:dyDescent="0.25">
      <c r="U2122" s="76"/>
    </row>
    <row r="2123" spans="21:21" x14ac:dyDescent="0.25">
      <c r="U2123" s="76"/>
    </row>
    <row r="2124" spans="21:21" x14ac:dyDescent="0.25">
      <c r="U2124" s="76"/>
    </row>
    <row r="2125" spans="21:21" x14ac:dyDescent="0.25">
      <c r="U2125" s="76"/>
    </row>
    <row r="2126" spans="21:21" x14ac:dyDescent="0.25">
      <c r="U2126" s="76"/>
    </row>
    <row r="2127" spans="21:21" x14ac:dyDescent="0.25">
      <c r="U2127" s="76"/>
    </row>
    <row r="2128" spans="21:21" x14ac:dyDescent="0.25">
      <c r="U2128" s="76"/>
    </row>
    <row r="2129" spans="21:21" x14ac:dyDescent="0.25">
      <c r="U2129" s="76"/>
    </row>
    <row r="2130" spans="21:21" x14ac:dyDescent="0.25">
      <c r="U2130" s="76"/>
    </row>
    <row r="2131" spans="21:21" x14ac:dyDescent="0.25">
      <c r="U2131" s="76"/>
    </row>
    <row r="2132" spans="21:21" x14ac:dyDescent="0.25">
      <c r="U2132" s="76"/>
    </row>
    <row r="2133" spans="21:21" x14ac:dyDescent="0.25">
      <c r="U2133" s="76"/>
    </row>
    <row r="2134" spans="21:21" x14ac:dyDescent="0.25">
      <c r="U2134" s="76"/>
    </row>
    <row r="2135" spans="21:21" x14ac:dyDescent="0.25">
      <c r="U2135" s="76"/>
    </row>
    <row r="2136" spans="21:21" x14ac:dyDescent="0.25">
      <c r="U2136" s="76"/>
    </row>
    <row r="2137" spans="21:21" x14ac:dyDescent="0.25">
      <c r="U2137" s="76"/>
    </row>
    <row r="2138" spans="21:21" x14ac:dyDescent="0.25">
      <c r="U2138" s="76"/>
    </row>
    <row r="2139" spans="21:21" x14ac:dyDescent="0.25">
      <c r="U2139" s="76"/>
    </row>
    <row r="2140" spans="21:21" x14ac:dyDescent="0.25">
      <c r="U2140" s="76"/>
    </row>
    <row r="2141" spans="21:21" x14ac:dyDescent="0.25">
      <c r="U2141" s="76"/>
    </row>
    <row r="2142" spans="21:21" x14ac:dyDescent="0.25">
      <c r="U2142" s="76"/>
    </row>
    <row r="2143" spans="21:21" x14ac:dyDescent="0.25">
      <c r="U2143" s="76"/>
    </row>
    <row r="2144" spans="21:21" x14ac:dyDescent="0.25">
      <c r="U2144" s="76"/>
    </row>
    <row r="2145" spans="21:21" x14ac:dyDescent="0.25">
      <c r="U2145" s="76"/>
    </row>
    <row r="2146" spans="21:21" x14ac:dyDescent="0.25">
      <c r="U2146" s="76"/>
    </row>
    <row r="2147" spans="21:21" x14ac:dyDescent="0.25">
      <c r="U2147" s="76"/>
    </row>
    <row r="2148" spans="21:21" x14ac:dyDescent="0.25">
      <c r="U2148" s="76"/>
    </row>
    <row r="2149" spans="21:21" x14ac:dyDescent="0.25">
      <c r="U2149" s="76"/>
    </row>
    <row r="2150" spans="21:21" x14ac:dyDescent="0.25">
      <c r="U2150" s="76"/>
    </row>
    <row r="2151" spans="21:21" x14ac:dyDescent="0.25">
      <c r="U2151" s="76"/>
    </row>
    <row r="2152" spans="21:21" x14ac:dyDescent="0.25">
      <c r="U2152" s="76"/>
    </row>
    <row r="2153" spans="21:21" x14ac:dyDescent="0.25">
      <c r="U2153" s="76"/>
    </row>
    <row r="2154" spans="21:21" x14ac:dyDescent="0.25">
      <c r="U2154" s="76"/>
    </row>
    <row r="2155" spans="21:21" x14ac:dyDescent="0.25">
      <c r="U2155" s="76"/>
    </row>
    <row r="2156" spans="21:21" x14ac:dyDescent="0.25">
      <c r="U2156" s="76"/>
    </row>
    <row r="2157" spans="21:21" x14ac:dyDescent="0.25">
      <c r="U2157" s="76"/>
    </row>
    <row r="2158" spans="21:21" x14ac:dyDescent="0.25">
      <c r="U2158" s="76"/>
    </row>
    <row r="2159" spans="21:21" x14ac:dyDescent="0.25">
      <c r="U2159" s="76"/>
    </row>
    <row r="2160" spans="21:21" x14ac:dyDescent="0.25">
      <c r="U2160" s="76"/>
    </row>
    <row r="2161" spans="21:21" x14ac:dyDescent="0.25">
      <c r="U2161" s="76"/>
    </row>
    <row r="2162" spans="21:21" x14ac:dyDescent="0.25">
      <c r="U2162" s="76"/>
    </row>
    <row r="2163" spans="21:21" x14ac:dyDescent="0.25">
      <c r="U2163" s="76"/>
    </row>
    <row r="2164" spans="21:21" x14ac:dyDescent="0.25">
      <c r="U2164" s="76"/>
    </row>
    <row r="2165" spans="21:21" x14ac:dyDescent="0.25">
      <c r="U2165" s="76"/>
    </row>
    <row r="2166" spans="21:21" x14ac:dyDescent="0.25">
      <c r="U2166" s="76"/>
    </row>
    <row r="2167" spans="21:21" x14ac:dyDescent="0.25">
      <c r="U2167" s="76"/>
    </row>
    <row r="2168" spans="21:21" x14ac:dyDescent="0.25">
      <c r="U2168" s="76"/>
    </row>
    <row r="2169" spans="21:21" x14ac:dyDescent="0.25">
      <c r="U2169" s="76"/>
    </row>
    <row r="2170" spans="21:21" x14ac:dyDescent="0.25">
      <c r="U2170" s="76"/>
    </row>
    <row r="2171" spans="21:21" x14ac:dyDescent="0.25">
      <c r="U2171" s="76"/>
    </row>
    <row r="2172" spans="21:21" x14ac:dyDescent="0.25">
      <c r="U2172" s="76"/>
    </row>
    <row r="2173" spans="21:21" x14ac:dyDescent="0.25">
      <c r="U2173" s="76"/>
    </row>
    <row r="2174" spans="21:21" x14ac:dyDescent="0.25">
      <c r="U2174" s="76"/>
    </row>
    <row r="2175" spans="21:21" x14ac:dyDescent="0.25">
      <c r="U2175" s="76"/>
    </row>
    <row r="2176" spans="21:21" x14ac:dyDescent="0.25">
      <c r="U2176" s="76"/>
    </row>
    <row r="2177" spans="21:21" x14ac:dyDescent="0.25">
      <c r="U2177" s="76"/>
    </row>
    <row r="2178" spans="21:21" x14ac:dyDescent="0.25">
      <c r="U2178" s="76"/>
    </row>
    <row r="2179" spans="21:21" x14ac:dyDescent="0.25">
      <c r="U2179" s="76"/>
    </row>
    <row r="2180" spans="21:21" x14ac:dyDescent="0.25">
      <c r="U2180" s="76"/>
    </row>
    <row r="2181" spans="21:21" x14ac:dyDescent="0.25">
      <c r="U2181" s="76"/>
    </row>
    <row r="2182" spans="21:21" x14ac:dyDescent="0.25">
      <c r="U2182" s="76"/>
    </row>
    <row r="2183" spans="21:21" x14ac:dyDescent="0.25">
      <c r="U2183" s="76"/>
    </row>
    <row r="2184" spans="21:21" x14ac:dyDescent="0.25">
      <c r="U2184" s="76"/>
    </row>
    <row r="2185" spans="21:21" x14ac:dyDescent="0.25">
      <c r="U2185" s="76"/>
    </row>
    <row r="2186" spans="21:21" x14ac:dyDescent="0.25">
      <c r="U2186" s="76"/>
    </row>
    <row r="2187" spans="21:21" x14ac:dyDescent="0.25">
      <c r="U2187" s="76"/>
    </row>
    <row r="2188" spans="21:21" x14ac:dyDescent="0.25">
      <c r="U2188" s="76"/>
    </row>
    <row r="2189" spans="21:21" x14ac:dyDescent="0.25">
      <c r="U2189" s="76"/>
    </row>
    <row r="2190" spans="21:21" x14ac:dyDescent="0.25">
      <c r="U2190" s="76"/>
    </row>
    <row r="2191" spans="21:21" x14ac:dyDescent="0.25">
      <c r="U2191" s="76"/>
    </row>
    <row r="2192" spans="21:21" x14ac:dyDescent="0.25">
      <c r="U2192" s="76"/>
    </row>
    <row r="2193" spans="21:21" x14ac:dyDescent="0.25">
      <c r="U2193" s="76"/>
    </row>
    <row r="2194" spans="21:21" x14ac:dyDescent="0.25">
      <c r="U2194" s="76"/>
    </row>
    <row r="2195" spans="21:21" x14ac:dyDescent="0.25">
      <c r="U2195" s="76"/>
    </row>
    <row r="2196" spans="21:21" x14ac:dyDescent="0.25">
      <c r="U2196" s="76"/>
    </row>
    <row r="2197" spans="21:21" x14ac:dyDescent="0.25">
      <c r="U2197" s="76"/>
    </row>
    <row r="2198" spans="21:21" x14ac:dyDescent="0.25">
      <c r="U2198" s="76"/>
    </row>
    <row r="2199" spans="21:21" x14ac:dyDescent="0.25">
      <c r="U2199" s="76"/>
    </row>
    <row r="2200" spans="21:21" x14ac:dyDescent="0.25">
      <c r="U2200" s="76"/>
    </row>
    <row r="2201" spans="21:21" x14ac:dyDescent="0.25">
      <c r="U2201" s="76"/>
    </row>
    <row r="2202" spans="21:21" x14ac:dyDescent="0.25">
      <c r="U2202" s="76"/>
    </row>
    <row r="2203" spans="21:21" x14ac:dyDescent="0.25">
      <c r="U2203" s="76"/>
    </row>
    <row r="2204" spans="21:21" x14ac:dyDescent="0.25">
      <c r="U2204" s="76"/>
    </row>
    <row r="2205" spans="21:21" x14ac:dyDescent="0.25">
      <c r="U2205" s="76"/>
    </row>
    <row r="2206" spans="21:21" x14ac:dyDescent="0.25">
      <c r="U2206" s="76"/>
    </row>
    <row r="2207" spans="21:21" x14ac:dyDescent="0.25">
      <c r="U2207" s="76"/>
    </row>
    <row r="2208" spans="21:21" x14ac:dyDescent="0.25">
      <c r="U2208" s="76"/>
    </row>
    <row r="2209" spans="21:21" x14ac:dyDescent="0.25">
      <c r="U2209" s="76"/>
    </row>
    <row r="2210" spans="21:21" x14ac:dyDescent="0.25">
      <c r="U2210" s="76"/>
    </row>
    <row r="2211" spans="21:21" x14ac:dyDescent="0.25">
      <c r="U2211" s="76"/>
    </row>
    <row r="2212" spans="21:21" x14ac:dyDescent="0.25">
      <c r="U2212" s="76"/>
    </row>
    <row r="2213" spans="21:21" x14ac:dyDescent="0.25">
      <c r="U2213" s="76"/>
    </row>
    <row r="2214" spans="21:21" x14ac:dyDescent="0.25">
      <c r="U2214" s="76"/>
    </row>
    <row r="2215" spans="21:21" x14ac:dyDescent="0.25">
      <c r="U2215" s="76"/>
    </row>
    <row r="2216" spans="21:21" x14ac:dyDescent="0.25">
      <c r="U2216" s="76"/>
    </row>
    <row r="2217" spans="21:21" x14ac:dyDescent="0.25">
      <c r="U2217" s="76"/>
    </row>
    <row r="2218" spans="21:21" x14ac:dyDescent="0.25">
      <c r="U2218" s="76"/>
    </row>
    <row r="2219" spans="21:21" x14ac:dyDescent="0.25">
      <c r="U2219" s="76"/>
    </row>
    <row r="2220" spans="21:21" x14ac:dyDescent="0.25">
      <c r="U2220" s="76"/>
    </row>
    <row r="2221" spans="21:21" x14ac:dyDescent="0.25">
      <c r="U2221" s="76"/>
    </row>
    <row r="2222" spans="21:21" x14ac:dyDescent="0.25">
      <c r="U2222" s="76"/>
    </row>
    <row r="2223" spans="21:21" x14ac:dyDescent="0.25">
      <c r="U2223" s="76"/>
    </row>
    <row r="2224" spans="21:21" x14ac:dyDescent="0.25">
      <c r="U2224" s="76"/>
    </row>
    <row r="2225" spans="21:21" x14ac:dyDescent="0.25">
      <c r="U2225" s="76"/>
    </row>
    <row r="2226" spans="21:21" x14ac:dyDescent="0.25">
      <c r="U2226" s="76"/>
    </row>
    <row r="2227" spans="21:21" x14ac:dyDescent="0.25">
      <c r="U2227" s="76"/>
    </row>
    <row r="2228" spans="21:21" x14ac:dyDescent="0.25">
      <c r="U2228" s="76"/>
    </row>
    <row r="2229" spans="21:21" x14ac:dyDescent="0.25">
      <c r="U2229" s="76"/>
    </row>
    <row r="2230" spans="21:21" x14ac:dyDescent="0.25">
      <c r="U2230" s="76"/>
    </row>
    <row r="2231" spans="21:21" x14ac:dyDescent="0.25">
      <c r="U2231" s="76"/>
    </row>
    <row r="2232" spans="21:21" x14ac:dyDescent="0.25">
      <c r="U2232" s="76"/>
    </row>
    <row r="2233" spans="21:21" x14ac:dyDescent="0.25">
      <c r="U2233" s="76"/>
    </row>
    <row r="2234" spans="21:21" x14ac:dyDescent="0.25">
      <c r="U2234" s="76"/>
    </row>
    <row r="2235" spans="21:21" x14ac:dyDescent="0.25">
      <c r="U2235" s="76"/>
    </row>
    <row r="2236" spans="21:21" x14ac:dyDescent="0.25">
      <c r="U2236" s="76"/>
    </row>
    <row r="2237" spans="21:21" x14ac:dyDescent="0.25">
      <c r="U2237" s="76"/>
    </row>
    <row r="2238" spans="21:21" x14ac:dyDescent="0.25">
      <c r="U2238" s="76"/>
    </row>
    <row r="2239" spans="21:21" x14ac:dyDescent="0.25">
      <c r="U2239" s="76"/>
    </row>
    <row r="2240" spans="21:21" x14ac:dyDescent="0.25">
      <c r="U2240" s="76"/>
    </row>
    <row r="2241" spans="21:21" x14ac:dyDescent="0.25">
      <c r="U2241" s="76"/>
    </row>
    <row r="2242" spans="21:21" x14ac:dyDescent="0.25">
      <c r="U2242" s="76"/>
    </row>
    <row r="2243" spans="21:21" x14ac:dyDescent="0.25">
      <c r="U2243" s="76"/>
    </row>
    <row r="2244" spans="21:21" x14ac:dyDescent="0.25">
      <c r="U2244" s="76"/>
    </row>
    <row r="2245" spans="21:21" x14ac:dyDescent="0.25">
      <c r="U2245" s="76"/>
    </row>
    <row r="2246" spans="21:21" x14ac:dyDescent="0.25">
      <c r="U2246" s="76"/>
    </row>
    <row r="2247" spans="21:21" x14ac:dyDescent="0.25">
      <c r="U2247" s="76"/>
    </row>
    <row r="2248" spans="21:21" x14ac:dyDescent="0.25">
      <c r="U2248" s="76"/>
    </row>
    <row r="2249" spans="21:21" x14ac:dyDescent="0.25">
      <c r="U2249" s="76"/>
    </row>
    <row r="2250" spans="21:21" x14ac:dyDescent="0.25">
      <c r="U2250" s="76"/>
    </row>
    <row r="2251" spans="21:21" x14ac:dyDescent="0.25">
      <c r="U2251" s="76"/>
    </row>
    <row r="2252" spans="21:21" x14ac:dyDescent="0.25">
      <c r="U2252" s="76"/>
    </row>
    <row r="2253" spans="21:21" x14ac:dyDescent="0.25">
      <c r="U2253" s="76"/>
    </row>
    <row r="2254" spans="21:21" x14ac:dyDescent="0.25">
      <c r="U2254" s="76"/>
    </row>
    <row r="2255" spans="21:21" x14ac:dyDescent="0.25">
      <c r="U2255" s="76"/>
    </row>
    <row r="2256" spans="21:21" x14ac:dyDescent="0.25">
      <c r="U2256" s="76"/>
    </row>
    <row r="2257" spans="21:21" x14ac:dyDescent="0.25">
      <c r="U2257" s="76"/>
    </row>
    <row r="2258" spans="21:21" x14ac:dyDescent="0.25">
      <c r="U2258" s="76"/>
    </row>
    <row r="2259" spans="21:21" x14ac:dyDescent="0.25">
      <c r="U2259" s="76"/>
    </row>
    <row r="2260" spans="21:21" x14ac:dyDescent="0.25">
      <c r="U2260" s="76"/>
    </row>
    <row r="2261" spans="21:21" x14ac:dyDescent="0.25">
      <c r="U2261" s="76"/>
    </row>
    <row r="2262" spans="21:21" x14ac:dyDescent="0.25">
      <c r="U2262" s="76"/>
    </row>
    <row r="2263" spans="21:21" x14ac:dyDescent="0.25">
      <c r="U2263" s="76"/>
    </row>
    <row r="2264" spans="21:21" x14ac:dyDescent="0.25">
      <c r="U2264" s="76"/>
    </row>
    <row r="2265" spans="21:21" x14ac:dyDescent="0.25">
      <c r="U2265" s="76"/>
    </row>
    <row r="2266" spans="21:21" x14ac:dyDescent="0.25">
      <c r="U2266" s="76"/>
    </row>
    <row r="2267" spans="21:21" x14ac:dyDescent="0.25">
      <c r="U2267" s="76"/>
    </row>
    <row r="2268" spans="21:21" x14ac:dyDescent="0.25">
      <c r="U2268" s="76"/>
    </row>
    <row r="2269" spans="21:21" x14ac:dyDescent="0.25">
      <c r="U2269" s="76"/>
    </row>
    <row r="2270" spans="21:21" x14ac:dyDescent="0.25">
      <c r="U2270" s="76"/>
    </row>
    <row r="2271" spans="21:21" x14ac:dyDescent="0.25">
      <c r="U2271" s="76"/>
    </row>
    <row r="2272" spans="21:21" x14ac:dyDescent="0.25">
      <c r="U2272" s="76"/>
    </row>
    <row r="2273" spans="21:21" x14ac:dyDescent="0.25">
      <c r="U2273" s="76"/>
    </row>
    <row r="2274" spans="21:21" x14ac:dyDescent="0.25">
      <c r="U2274" s="76"/>
    </row>
    <row r="2275" spans="21:21" x14ac:dyDescent="0.25">
      <c r="U2275" s="76"/>
    </row>
    <row r="2276" spans="21:21" x14ac:dyDescent="0.25">
      <c r="U2276" s="76"/>
    </row>
    <row r="2277" spans="21:21" x14ac:dyDescent="0.25">
      <c r="U2277" s="76"/>
    </row>
    <row r="2278" spans="21:21" x14ac:dyDescent="0.25">
      <c r="U2278" s="76"/>
    </row>
    <row r="2279" spans="21:21" x14ac:dyDescent="0.25">
      <c r="U2279" s="76"/>
    </row>
    <row r="2280" spans="21:21" x14ac:dyDescent="0.25">
      <c r="U2280" s="76"/>
    </row>
    <row r="2281" spans="21:21" x14ac:dyDescent="0.25">
      <c r="U2281" s="76"/>
    </row>
    <row r="2282" spans="21:21" x14ac:dyDescent="0.25">
      <c r="U2282" s="76"/>
    </row>
    <row r="2283" spans="21:21" x14ac:dyDescent="0.25">
      <c r="U2283" s="76"/>
    </row>
    <row r="2284" spans="21:21" x14ac:dyDescent="0.25">
      <c r="U2284" s="76"/>
    </row>
    <row r="2285" spans="21:21" x14ac:dyDescent="0.25">
      <c r="U2285" s="76"/>
    </row>
    <row r="2286" spans="21:21" x14ac:dyDescent="0.25">
      <c r="U2286" s="76"/>
    </row>
    <row r="2287" spans="21:21" x14ac:dyDescent="0.25">
      <c r="U2287" s="76"/>
    </row>
    <row r="2288" spans="21:21" x14ac:dyDescent="0.25">
      <c r="U2288" s="76"/>
    </row>
    <row r="2289" spans="21:21" x14ac:dyDescent="0.25">
      <c r="U2289" s="76"/>
    </row>
    <row r="2290" spans="21:21" x14ac:dyDescent="0.25">
      <c r="U2290" s="76"/>
    </row>
    <row r="2291" spans="21:21" x14ac:dyDescent="0.25">
      <c r="U2291" s="76"/>
    </row>
    <row r="2292" spans="21:21" x14ac:dyDescent="0.25">
      <c r="U2292" s="76"/>
    </row>
    <row r="2293" spans="21:21" x14ac:dyDescent="0.25">
      <c r="U2293" s="76"/>
    </row>
    <row r="2294" spans="21:21" x14ac:dyDescent="0.25">
      <c r="U2294" s="76"/>
    </row>
    <row r="2295" spans="21:21" x14ac:dyDescent="0.25">
      <c r="U2295" s="76"/>
    </row>
    <row r="2296" spans="21:21" x14ac:dyDescent="0.25">
      <c r="U2296" s="76"/>
    </row>
    <row r="2297" spans="21:21" x14ac:dyDescent="0.25">
      <c r="U2297" s="76"/>
    </row>
    <row r="2298" spans="21:21" x14ac:dyDescent="0.25">
      <c r="U2298" s="76"/>
    </row>
    <row r="2299" spans="21:21" x14ac:dyDescent="0.25">
      <c r="U2299" s="76"/>
    </row>
    <row r="2300" spans="21:21" x14ac:dyDescent="0.25">
      <c r="U2300" s="76"/>
    </row>
    <row r="2301" spans="21:21" x14ac:dyDescent="0.25">
      <c r="U2301" s="76"/>
    </row>
    <row r="2302" spans="21:21" x14ac:dyDescent="0.25">
      <c r="U2302" s="76"/>
    </row>
    <row r="2303" spans="21:21" x14ac:dyDescent="0.25">
      <c r="U2303" s="76"/>
    </row>
    <row r="2304" spans="21:21" x14ac:dyDescent="0.25">
      <c r="U2304" s="76"/>
    </row>
    <row r="2305" spans="21:21" x14ac:dyDescent="0.25">
      <c r="U2305" s="76"/>
    </row>
    <row r="2306" spans="21:21" x14ac:dyDescent="0.25">
      <c r="U2306" s="76"/>
    </row>
    <row r="2307" spans="21:21" x14ac:dyDescent="0.25">
      <c r="U2307" s="76"/>
    </row>
    <row r="2308" spans="21:21" x14ac:dyDescent="0.25">
      <c r="U2308" s="76"/>
    </row>
    <row r="2309" spans="21:21" x14ac:dyDescent="0.25">
      <c r="U2309" s="76"/>
    </row>
    <row r="2310" spans="21:21" x14ac:dyDescent="0.25">
      <c r="U2310" s="76"/>
    </row>
    <row r="2311" spans="21:21" x14ac:dyDescent="0.25">
      <c r="U2311" s="76"/>
    </row>
    <row r="2312" spans="21:21" x14ac:dyDescent="0.25">
      <c r="U2312" s="76"/>
    </row>
    <row r="2313" spans="21:21" x14ac:dyDescent="0.25">
      <c r="U2313" s="76"/>
    </row>
    <row r="2314" spans="21:21" x14ac:dyDescent="0.25">
      <c r="U2314" s="76"/>
    </row>
    <row r="2315" spans="21:21" x14ac:dyDescent="0.25">
      <c r="U2315" s="76"/>
    </row>
    <row r="2316" spans="21:21" x14ac:dyDescent="0.25">
      <c r="U2316" s="76"/>
    </row>
    <row r="2317" spans="21:21" x14ac:dyDescent="0.25">
      <c r="U2317" s="76"/>
    </row>
    <row r="2318" spans="21:21" x14ac:dyDescent="0.25">
      <c r="U2318" s="76"/>
    </row>
    <row r="2319" spans="21:21" x14ac:dyDescent="0.25">
      <c r="U2319" s="76"/>
    </row>
    <row r="2320" spans="21:21" x14ac:dyDescent="0.25">
      <c r="U2320" s="76"/>
    </row>
    <row r="2321" spans="21:21" x14ac:dyDescent="0.25">
      <c r="U2321" s="76"/>
    </row>
    <row r="2322" spans="21:21" x14ac:dyDescent="0.25">
      <c r="U2322" s="76"/>
    </row>
    <row r="2323" spans="21:21" x14ac:dyDescent="0.25">
      <c r="U2323" s="76"/>
    </row>
    <row r="2324" spans="21:21" x14ac:dyDescent="0.25">
      <c r="U2324" s="76"/>
    </row>
    <row r="2325" spans="21:21" x14ac:dyDescent="0.25">
      <c r="U2325" s="76"/>
    </row>
    <row r="2326" spans="21:21" x14ac:dyDescent="0.25">
      <c r="U2326" s="76"/>
    </row>
    <row r="2327" spans="21:21" x14ac:dyDescent="0.25">
      <c r="U2327" s="76"/>
    </row>
    <row r="2328" spans="21:21" x14ac:dyDescent="0.25">
      <c r="U2328" s="76"/>
    </row>
    <row r="2329" spans="21:21" x14ac:dyDescent="0.25">
      <c r="U2329" s="76"/>
    </row>
    <row r="2330" spans="21:21" x14ac:dyDescent="0.25">
      <c r="U2330" s="76"/>
    </row>
    <row r="2331" spans="21:21" x14ac:dyDescent="0.25">
      <c r="U2331" s="76"/>
    </row>
    <row r="2332" spans="21:21" x14ac:dyDescent="0.25">
      <c r="U2332" s="76"/>
    </row>
    <row r="2333" spans="21:21" x14ac:dyDescent="0.25">
      <c r="U2333" s="76"/>
    </row>
    <row r="2334" spans="21:21" x14ac:dyDescent="0.25">
      <c r="U2334" s="76"/>
    </row>
    <row r="2335" spans="21:21" x14ac:dyDescent="0.25">
      <c r="U2335" s="76"/>
    </row>
    <row r="2336" spans="21:21" x14ac:dyDescent="0.25">
      <c r="U2336" s="76"/>
    </row>
    <row r="2337" spans="21:21" x14ac:dyDescent="0.25">
      <c r="U2337" s="76"/>
    </row>
    <row r="2338" spans="21:21" x14ac:dyDescent="0.25">
      <c r="U2338" s="76"/>
    </row>
    <row r="2339" spans="21:21" x14ac:dyDescent="0.25">
      <c r="U2339" s="76"/>
    </row>
    <row r="2340" spans="21:21" x14ac:dyDescent="0.25">
      <c r="U2340" s="76"/>
    </row>
    <row r="2341" spans="21:21" x14ac:dyDescent="0.25">
      <c r="U2341" s="76"/>
    </row>
    <row r="2342" spans="21:21" x14ac:dyDescent="0.25">
      <c r="U2342" s="76"/>
    </row>
    <row r="2343" spans="21:21" x14ac:dyDescent="0.25">
      <c r="U2343" s="76"/>
    </row>
    <row r="2344" spans="21:21" x14ac:dyDescent="0.25">
      <c r="U2344" s="76"/>
    </row>
    <row r="2345" spans="21:21" x14ac:dyDescent="0.25">
      <c r="U2345" s="76"/>
    </row>
    <row r="2346" spans="21:21" x14ac:dyDescent="0.25">
      <c r="U2346" s="76"/>
    </row>
    <row r="2347" spans="21:21" x14ac:dyDescent="0.25">
      <c r="U2347" s="76"/>
    </row>
    <row r="2348" spans="21:21" x14ac:dyDescent="0.25">
      <c r="U2348" s="76"/>
    </row>
    <row r="2349" spans="21:21" x14ac:dyDescent="0.25">
      <c r="U2349" s="76"/>
    </row>
    <row r="2350" spans="21:21" x14ac:dyDescent="0.25">
      <c r="U2350" s="76"/>
    </row>
    <row r="2351" spans="21:21" x14ac:dyDescent="0.25">
      <c r="U2351" s="76"/>
    </row>
    <row r="2352" spans="21:21" x14ac:dyDescent="0.25">
      <c r="U2352" s="76"/>
    </row>
    <row r="2353" spans="21:21" x14ac:dyDescent="0.25">
      <c r="U2353" s="76"/>
    </row>
    <row r="2354" spans="21:21" x14ac:dyDescent="0.25">
      <c r="U2354" s="76"/>
    </row>
    <row r="2355" spans="21:21" x14ac:dyDescent="0.25">
      <c r="U2355" s="76"/>
    </row>
    <row r="2356" spans="21:21" x14ac:dyDescent="0.25">
      <c r="U2356" s="76"/>
    </row>
    <row r="2357" spans="21:21" x14ac:dyDescent="0.25">
      <c r="U2357" s="76"/>
    </row>
    <row r="2358" spans="21:21" x14ac:dyDescent="0.25">
      <c r="U2358" s="76"/>
    </row>
    <row r="2359" spans="21:21" x14ac:dyDescent="0.25">
      <c r="U2359" s="76"/>
    </row>
    <row r="2360" spans="21:21" x14ac:dyDescent="0.25">
      <c r="U2360" s="76"/>
    </row>
    <row r="2361" spans="21:21" x14ac:dyDescent="0.25">
      <c r="U2361" s="76"/>
    </row>
    <row r="2362" spans="21:21" x14ac:dyDescent="0.25">
      <c r="U2362" s="76"/>
    </row>
    <row r="2363" spans="21:21" x14ac:dyDescent="0.25">
      <c r="U2363" s="76"/>
    </row>
    <row r="2364" spans="21:21" x14ac:dyDescent="0.25">
      <c r="U2364" s="76"/>
    </row>
    <row r="2365" spans="21:21" x14ac:dyDescent="0.25">
      <c r="U2365" s="76"/>
    </row>
    <row r="2366" spans="21:21" x14ac:dyDescent="0.25">
      <c r="U2366" s="76"/>
    </row>
    <row r="2367" spans="21:21" x14ac:dyDescent="0.25">
      <c r="U2367" s="76"/>
    </row>
    <row r="2368" spans="21:21" x14ac:dyDescent="0.25">
      <c r="U2368" s="76"/>
    </row>
    <row r="2369" spans="21:21" x14ac:dyDescent="0.25">
      <c r="U2369" s="76"/>
    </row>
    <row r="2370" spans="21:21" x14ac:dyDescent="0.25">
      <c r="U2370" s="76"/>
    </row>
    <row r="2371" spans="21:21" x14ac:dyDescent="0.25">
      <c r="U2371" s="76"/>
    </row>
    <row r="2372" spans="21:21" x14ac:dyDescent="0.25">
      <c r="U2372" s="76"/>
    </row>
    <row r="2373" spans="21:21" x14ac:dyDescent="0.25">
      <c r="U2373" s="76"/>
    </row>
    <row r="2374" spans="21:21" x14ac:dyDescent="0.25">
      <c r="U2374" s="76"/>
    </row>
    <row r="2375" spans="21:21" x14ac:dyDescent="0.25">
      <c r="U2375" s="76"/>
    </row>
    <row r="2376" spans="21:21" x14ac:dyDescent="0.25">
      <c r="U2376" s="76"/>
    </row>
    <row r="2377" spans="21:21" x14ac:dyDescent="0.25">
      <c r="U2377" s="76"/>
    </row>
    <row r="2378" spans="21:21" x14ac:dyDescent="0.25">
      <c r="U2378" s="76"/>
    </row>
    <row r="2379" spans="21:21" x14ac:dyDescent="0.25">
      <c r="U2379" s="76"/>
    </row>
    <row r="2380" spans="21:21" x14ac:dyDescent="0.25">
      <c r="U2380" s="76"/>
    </row>
    <row r="2381" spans="21:21" x14ac:dyDescent="0.25">
      <c r="U2381" s="76"/>
    </row>
    <row r="2382" spans="21:21" x14ac:dyDescent="0.25">
      <c r="U2382" s="76"/>
    </row>
    <row r="2383" spans="21:21" x14ac:dyDescent="0.25">
      <c r="U2383" s="76"/>
    </row>
    <row r="2384" spans="21:21" x14ac:dyDescent="0.25">
      <c r="U2384" s="76"/>
    </row>
    <row r="2385" spans="21:21" x14ac:dyDescent="0.25">
      <c r="U2385" s="76"/>
    </row>
    <row r="2386" spans="21:21" x14ac:dyDescent="0.25">
      <c r="U2386" s="76"/>
    </row>
    <row r="2387" spans="21:21" x14ac:dyDescent="0.25">
      <c r="U2387" s="76"/>
    </row>
    <row r="2388" spans="21:21" x14ac:dyDescent="0.25">
      <c r="U2388" s="76"/>
    </row>
    <row r="2389" spans="21:21" x14ac:dyDescent="0.25">
      <c r="U2389" s="76"/>
    </row>
    <row r="2390" spans="21:21" x14ac:dyDescent="0.25">
      <c r="U2390" s="76"/>
    </row>
    <row r="2391" spans="21:21" x14ac:dyDescent="0.25">
      <c r="U2391" s="76"/>
    </row>
    <row r="2392" spans="21:21" x14ac:dyDescent="0.25">
      <c r="U2392" s="76"/>
    </row>
    <row r="2393" spans="21:21" x14ac:dyDescent="0.25">
      <c r="U2393" s="76"/>
    </row>
    <row r="2394" spans="21:21" x14ac:dyDescent="0.25">
      <c r="U2394" s="76"/>
    </row>
    <row r="2395" spans="21:21" x14ac:dyDescent="0.25">
      <c r="U2395" s="76"/>
    </row>
    <row r="2396" spans="21:21" x14ac:dyDescent="0.25">
      <c r="U2396" s="76"/>
    </row>
    <row r="2397" spans="21:21" x14ac:dyDescent="0.25">
      <c r="U2397" s="76"/>
    </row>
    <row r="2398" spans="21:21" x14ac:dyDescent="0.25">
      <c r="U2398" s="76"/>
    </row>
    <row r="2399" spans="21:21" x14ac:dyDescent="0.25">
      <c r="U2399" s="76"/>
    </row>
    <row r="2400" spans="21:21" x14ac:dyDescent="0.25">
      <c r="U2400" s="76"/>
    </row>
    <row r="2401" spans="21:21" x14ac:dyDescent="0.25">
      <c r="U2401" s="76"/>
    </row>
    <row r="2402" spans="21:21" x14ac:dyDescent="0.25">
      <c r="U2402" s="76"/>
    </row>
    <row r="2403" spans="21:21" x14ac:dyDescent="0.25">
      <c r="U2403" s="76"/>
    </row>
    <row r="2404" spans="21:21" x14ac:dyDescent="0.25">
      <c r="U2404" s="76"/>
    </row>
    <row r="2405" spans="21:21" x14ac:dyDescent="0.25">
      <c r="U2405" s="76"/>
    </row>
    <row r="2406" spans="21:21" x14ac:dyDescent="0.25">
      <c r="U2406" s="76"/>
    </row>
    <row r="2407" spans="21:21" x14ac:dyDescent="0.25">
      <c r="U2407" s="76"/>
    </row>
    <row r="2408" spans="21:21" x14ac:dyDescent="0.25">
      <c r="U2408" s="76"/>
    </row>
    <row r="2409" spans="21:21" x14ac:dyDescent="0.25">
      <c r="U2409" s="76"/>
    </row>
    <row r="2410" spans="21:21" x14ac:dyDescent="0.25">
      <c r="U2410" s="76"/>
    </row>
    <row r="2411" spans="21:21" x14ac:dyDescent="0.25">
      <c r="U2411" s="76"/>
    </row>
    <row r="2412" spans="21:21" x14ac:dyDescent="0.25">
      <c r="U2412" s="76"/>
    </row>
    <row r="2413" spans="21:21" x14ac:dyDescent="0.25">
      <c r="U2413" s="76"/>
    </row>
    <row r="2414" spans="21:21" x14ac:dyDescent="0.25">
      <c r="U2414" s="76"/>
    </row>
    <row r="2415" spans="21:21" x14ac:dyDescent="0.25">
      <c r="U2415" s="76"/>
    </row>
    <row r="2416" spans="21:21" x14ac:dyDescent="0.25">
      <c r="U2416" s="76"/>
    </row>
    <row r="2417" spans="21:21" x14ac:dyDescent="0.25">
      <c r="U2417" s="76"/>
    </row>
    <row r="2418" spans="21:21" x14ac:dyDescent="0.25">
      <c r="U2418" s="76"/>
    </row>
    <row r="2419" spans="21:21" x14ac:dyDescent="0.25">
      <c r="U2419" s="76"/>
    </row>
    <row r="2420" spans="21:21" x14ac:dyDescent="0.25">
      <c r="U2420" s="76"/>
    </row>
    <row r="2421" spans="21:21" x14ac:dyDescent="0.25">
      <c r="U2421" s="76"/>
    </row>
    <row r="2422" spans="21:21" x14ac:dyDescent="0.25">
      <c r="U2422" s="76"/>
    </row>
    <row r="2423" spans="21:21" x14ac:dyDescent="0.25">
      <c r="U2423" s="76"/>
    </row>
    <row r="2424" spans="21:21" x14ac:dyDescent="0.25">
      <c r="U2424" s="76"/>
    </row>
    <row r="2425" spans="21:21" x14ac:dyDescent="0.25">
      <c r="U2425" s="76"/>
    </row>
    <row r="2426" spans="21:21" x14ac:dyDescent="0.25">
      <c r="U2426" s="76"/>
    </row>
    <row r="2427" spans="21:21" x14ac:dyDescent="0.25">
      <c r="U2427" s="76"/>
    </row>
    <row r="2428" spans="21:21" x14ac:dyDescent="0.25">
      <c r="U2428" s="76"/>
    </row>
    <row r="2429" spans="21:21" x14ac:dyDescent="0.25">
      <c r="U2429" s="76"/>
    </row>
    <row r="2430" spans="21:21" x14ac:dyDescent="0.25">
      <c r="U2430" s="76"/>
    </row>
    <row r="2431" spans="21:21" x14ac:dyDescent="0.25">
      <c r="U2431" s="76"/>
    </row>
    <row r="2432" spans="21:21" x14ac:dyDescent="0.25">
      <c r="U2432" s="76"/>
    </row>
    <row r="2433" spans="21:21" x14ac:dyDescent="0.25">
      <c r="U2433" s="76"/>
    </row>
    <row r="2434" spans="21:21" x14ac:dyDescent="0.25">
      <c r="U2434" s="76"/>
    </row>
    <row r="2435" spans="21:21" x14ac:dyDescent="0.25">
      <c r="U2435" s="76"/>
    </row>
    <row r="2436" spans="21:21" x14ac:dyDescent="0.25">
      <c r="U2436" s="76"/>
    </row>
    <row r="2437" spans="21:21" x14ac:dyDescent="0.25">
      <c r="U2437" s="76"/>
    </row>
    <row r="2438" spans="21:21" x14ac:dyDescent="0.25">
      <c r="U2438" s="76"/>
    </row>
    <row r="2439" spans="21:21" x14ac:dyDescent="0.25">
      <c r="U2439" s="76"/>
    </row>
    <row r="2440" spans="21:21" x14ac:dyDescent="0.25">
      <c r="U2440" s="76"/>
    </row>
    <row r="2441" spans="21:21" x14ac:dyDescent="0.25">
      <c r="U2441" s="76"/>
    </row>
    <row r="2442" spans="21:21" x14ac:dyDescent="0.25">
      <c r="U2442" s="76"/>
    </row>
    <row r="2443" spans="21:21" x14ac:dyDescent="0.25">
      <c r="U2443" s="76"/>
    </row>
    <row r="2444" spans="21:21" x14ac:dyDescent="0.25">
      <c r="U2444" s="76"/>
    </row>
    <row r="2445" spans="21:21" x14ac:dyDescent="0.25">
      <c r="U2445" s="76"/>
    </row>
    <row r="2446" spans="21:21" x14ac:dyDescent="0.25">
      <c r="U2446" s="76"/>
    </row>
    <row r="2447" spans="21:21" x14ac:dyDescent="0.25">
      <c r="U2447" s="76"/>
    </row>
    <row r="2448" spans="21:21" x14ac:dyDescent="0.25">
      <c r="U2448" s="76"/>
    </row>
    <row r="2449" spans="21:21" x14ac:dyDescent="0.25">
      <c r="U2449" s="76"/>
    </row>
    <row r="2450" spans="21:21" x14ac:dyDescent="0.25">
      <c r="U2450" s="76"/>
    </row>
    <row r="2451" spans="21:21" x14ac:dyDescent="0.25">
      <c r="U2451" s="76"/>
    </row>
    <row r="2452" spans="21:21" x14ac:dyDescent="0.25">
      <c r="U2452" s="76"/>
    </row>
    <row r="2453" spans="21:21" x14ac:dyDescent="0.25">
      <c r="U2453" s="76"/>
    </row>
    <row r="2454" spans="21:21" x14ac:dyDescent="0.25">
      <c r="U2454" s="76"/>
    </row>
    <row r="2455" spans="21:21" x14ac:dyDescent="0.25">
      <c r="U2455" s="76"/>
    </row>
    <row r="2456" spans="21:21" x14ac:dyDescent="0.25">
      <c r="U2456" s="76"/>
    </row>
    <row r="2457" spans="21:21" x14ac:dyDescent="0.25">
      <c r="U2457" s="76"/>
    </row>
    <row r="2458" spans="21:21" x14ac:dyDescent="0.25">
      <c r="U2458" s="76"/>
    </row>
    <row r="2459" spans="21:21" x14ac:dyDescent="0.25">
      <c r="U2459" s="76"/>
    </row>
    <row r="2460" spans="21:21" x14ac:dyDescent="0.25">
      <c r="U2460" s="76"/>
    </row>
    <row r="2461" spans="21:21" x14ac:dyDescent="0.25">
      <c r="U2461" s="76"/>
    </row>
    <row r="2462" spans="21:21" x14ac:dyDescent="0.25">
      <c r="U2462" s="76"/>
    </row>
    <row r="2463" spans="21:21" x14ac:dyDescent="0.25">
      <c r="U2463" s="76"/>
    </row>
    <row r="2464" spans="21:21" x14ac:dyDescent="0.25">
      <c r="U2464" s="76"/>
    </row>
    <row r="2465" spans="21:21" x14ac:dyDescent="0.25">
      <c r="U2465" s="76"/>
    </row>
    <row r="2466" spans="21:21" x14ac:dyDescent="0.25">
      <c r="U2466" s="76"/>
    </row>
    <row r="2467" spans="21:21" x14ac:dyDescent="0.25">
      <c r="U2467" s="76"/>
    </row>
    <row r="2468" spans="21:21" x14ac:dyDescent="0.25">
      <c r="U2468" s="76"/>
    </row>
    <row r="2469" spans="21:21" x14ac:dyDescent="0.25">
      <c r="U2469" s="76"/>
    </row>
    <row r="2470" spans="21:21" x14ac:dyDescent="0.25">
      <c r="U2470" s="76"/>
    </row>
    <row r="2471" spans="21:21" x14ac:dyDescent="0.25">
      <c r="U2471" s="76"/>
    </row>
    <row r="2472" spans="21:21" x14ac:dyDescent="0.25">
      <c r="U2472" s="76"/>
    </row>
    <row r="2473" spans="21:21" x14ac:dyDescent="0.25">
      <c r="U2473" s="76"/>
    </row>
    <row r="2474" spans="21:21" x14ac:dyDescent="0.25">
      <c r="U2474" s="76"/>
    </row>
    <row r="2475" spans="21:21" x14ac:dyDescent="0.25">
      <c r="U2475" s="76"/>
    </row>
    <row r="2476" spans="21:21" x14ac:dyDescent="0.25">
      <c r="U2476" s="76"/>
    </row>
    <row r="2477" spans="21:21" x14ac:dyDescent="0.25">
      <c r="U2477" s="76"/>
    </row>
    <row r="2478" spans="21:21" x14ac:dyDescent="0.25">
      <c r="U2478" s="76"/>
    </row>
    <row r="2479" spans="21:21" x14ac:dyDescent="0.25">
      <c r="U2479" s="76"/>
    </row>
    <row r="2480" spans="21:21" x14ac:dyDescent="0.25">
      <c r="U2480" s="76"/>
    </row>
    <row r="2481" spans="21:21" x14ac:dyDescent="0.25">
      <c r="U2481" s="76"/>
    </row>
    <row r="2482" spans="21:21" x14ac:dyDescent="0.25">
      <c r="U2482" s="76"/>
    </row>
    <row r="2483" spans="21:21" x14ac:dyDescent="0.25">
      <c r="U2483" s="76"/>
    </row>
    <row r="2484" spans="21:21" x14ac:dyDescent="0.25">
      <c r="U2484" s="76"/>
    </row>
    <row r="2485" spans="21:21" x14ac:dyDescent="0.25">
      <c r="U2485" s="76"/>
    </row>
    <row r="2486" spans="21:21" x14ac:dyDescent="0.25">
      <c r="U2486" s="76"/>
    </row>
    <row r="2487" spans="21:21" x14ac:dyDescent="0.25">
      <c r="U2487" s="76"/>
    </row>
    <row r="2488" spans="21:21" x14ac:dyDescent="0.25">
      <c r="U2488" s="76"/>
    </row>
    <row r="2489" spans="21:21" x14ac:dyDescent="0.25">
      <c r="U2489" s="76"/>
    </row>
    <row r="2490" spans="21:21" x14ac:dyDescent="0.25">
      <c r="U2490" s="76"/>
    </row>
    <row r="2491" spans="21:21" x14ac:dyDescent="0.25">
      <c r="U2491" s="76"/>
    </row>
    <row r="2492" spans="21:21" x14ac:dyDescent="0.25">
      <c r="U2492" s="76"/>
    </row>
    <row r="2493" spans="21:21" x14ac:dyDescent="0.25">
      <c r="U2493" s="76"/>
    </row>
    <row r="2494" spans="21:21" x14ac:dyDescent="0.25">
      <c r="U2494" s="76"/>
    </row>
    <row r="2495" spans="21:21" x14ac:dyDescent="0.25">
      <c r="U2495" s="76"/>
    </row>
    <row r="2496" spans="21:21" x14ac:dyDescent="0.25">
      <c r="U2496" s="76"/>
    </row>
    <row r="2497" spans="21:21" x14ac:dyDescent="0.25">
      <c r="U2497" s="76"/>
    </row>
    <row r="2498" spans="21:21" x14ac:dyDescent="0.25">
      <c r="U2498" s="76"/>
    </row>
    <row r="2499" spans="21:21" x14ac:dyDescent="0.25">
      <c r="U2499" s="76"/>
    </row>
    <row r="2500" spans="21:21" x14ac:dyDescent="0.25">
      <c r="U2500" s="76"/>
    </row>
    <row r="2501" spans="21:21" x14ac:dyDescent="0.25">
      <c r="U2501" s="76"/>
    </row>
    <row r="2502" spans="21:21" x14ac:dyDescent="0.25">
      <c r="U2502" s="76"/>
    </row>
    <row r="2503" spans="21:21" x14ac:dyDescent="0.25">
      <c r="U2503" s="76"/>
    </row>
    <row r="2504" spans="21:21" x14ac:dyDescent="0.25">
      <c r="U2504" s="76"/>
    </row>
    <row r="2505" spans="21:21" x14ac:dyDescent="0.25">
      <c r="U2505" s="76"/>
    </row>
    <row r="2506" spans="21:21" x14ac:dyDescent="0.25">
      <c r="U2506" s="76"/>
    </row>
    <row r="2507" spans="21:21" x14ac:dyDescent="0.25">
      <c r="U2507" s="76"/>
    </row>
    <row r="2508" spans="21:21" x14ac:dyDescent="0.25">
      <c r="U2508" s="76"/>
    </row>
    <row r="2509" spans="21:21" x14ac:dyDescent="0.25">
      <c r="U2509" s="76"/>
    </row>
    <row r="2510" spans="21:21" x14ac:dyDescent="0.25">
      <c r="U2510" s="76"/>
    </row>
    <row r="2511" spans="21:21" x14ac:dyDescent="0.25">
      <c r="U2511" s="76"/>
    </row>
    <row r="2512" spans="21:21" x14ac:dyDescent="0.25">
      <c r="U2512" s="76"/>
    </row>
    <row r="2513" spans="21:21" x14ac:dyDescent="0.25">
      <c r="U2513" s="76"/>
    </row>
    <row r="2514" spans="21:21" x14ac:dyDescent="0.25">
      <c r="U2514" s="76"/>
    </row>
    <row r="2515" spans="21:21" x14ac:dyDescent="0.25">
      <c r="U2515" s="76"/>
    </row>
    <row r="2516" spans="21:21" x14ac:dyDescent="0.25">
      <c r="U2516" s="76"/>
    </row>
    <row r="2517" spans="21:21" x14ac:dyDescent="0.25">
      <c r="U2517" s="76"/>
    </row>
    <row r="2518" spans="21:21" x14ac:dyDescent="0.25">
      <c r="U2518" s="76"/>
    </row>
    <row r="2519" spans="21:21" x14ac:dyDescent="0.25">
      <c r="U2519" s="76"/>
    </row>
    <row r="2520" spans="21:21" x14ac:dyDescent="0.25">
      <c r="U2520" s="76"/>
    </row>
    <row r="2521" spans="21:21" x14ac:dyDescent="0.25">
      <c r="U2521" s="76"/>
    </row>
    <row r="2522" spans="21:21" x14ac:dyDescent="0.25">
      <c r="U2522" s="76"/>
    </row>
    <row r="2523" spans="21:21" x14ac:dyDescent="0.25">
      <c r="U2523" s="76"/>
    </row>
    <row r="2524" spans="21:21" x14ac:dyDescent="0.25">
      <c r="U2524" s="76"/>
    </row>
    <row r="2525" spans="21:21" x14ac:dyDescent="0.25">
      <c r="U2525" s="76"/>
    </row>
    <row r="2526" spans="21:21" x14ac:dyDescent="0.25">
      <c r="U2526" s="76"/>
    </row>
    <row r="2527" spans="21:21" x14ac:dyDescent="0.25">
      <c r="U2527" s="76"/>
    </row>
    <row r="2528" spans="21:21" x14ac:dyDescent="0.25">
      <c r="U2528" s="76"/>
    </row>
    <row r="2529" spans="21:21" x14ac:dyDescent="0.25">
      <c r="U2529" s="76"/>
    </row>
    <row r="2530" spans="21:21" x14ac:dyDescent="0.25">
      <c r="U2530" s="76"/>
    </row>
    <row r="2531" spans="21:21" x14ac:dyDescent="0.25">
      <c r="U2531" s="76"/>
    </row>
    <row r="2532" spans="21:21" x14ac:dyDescent="0.25">
      <c r="U2532" s="76"/>
    </row>
    <row r="2533" spans="21:21" x14ac:dyDescent="0.25">
      <c r="U2533" s="76"/>
    </row>
    <row r="2534" spans="21:21" x14ac:dyDescent="0.25">
      <c r="U2534" s="76"/>
    </row>
    <row r="2535" spans="21:21" x14ac:dyDescent="0.25">
      <c r="U2535" s="76"/>
    </row>
    <row r="2536" spans="21:21" x14ac:dyDescent="0.25">
      <c r="U2536" s="76"/>
    </row>
    <row r="2537" spans="21:21" x14ac:dyDescent="0.25">
      <c r="U2537" s="76"/>
    </row>
    <row r="2538" spans="21:21" x14ac:dyDescent="0.25">
      <c r="U2538" s="76"/>
    </row>
    <row r="2539" spans="21:21" x14ac:dyDescent="0.25">
      <c r="U2539" s="76"/>
    </row>
    <row r="2540" spans="21:21" x14ac:dyDescent="0.25">
      <c r="U2540" s="76"/>
    </row>
    <row r="2541" spans="21:21" x14ac:dyDescent="0.25">
      <c r="U2541" s="76"/>
    </row>
    <row r="2542" spans="21:21" x14ac:dyDescent="0.25">
      <c r="U2542" s="76"/>
    </row>
    <row r="2543" spans="21:21" x14ac:dyDescent="0.25">
      <c r="U2543" s="76"/>
    </row>
    <row r="2544" spans="21:21" x14ac:dyDescent="0.25">
      <c r="U2544" s="76"/>
    </row>
    <row r="2545" spans="21:21" x14ac:dyDescent="0.25">
      <c r="U2545" s="76"/>
    </row>
    <row r="2546" spans="21:21" x14ac:dyDescent="0.25">
      <c r="U2546" s="76"/>
    </row>
    <row r="2547" spans="21:21" x14ac:dyDescent="0.25">
      <c r="U2547" s="76"/>
    </row>
    <row r="2548" spans="21:21" x14ac:dyDescent="0.25">
      <c r="U2548" s="76"/>
    </row>
    <row r="2549" spans="21:21" x14ac:dyDescent="0.25">
      <c r="U2549" s="76"/>
    </row>
    <row r="2550" spans="21:21" x14ac:dyDescent="0.25">
      <c r="U2550" s="76"/>
    </row>
    <row r="2551" spans="21:21" x14ac:dyDescent="0.25">
      <c r="U2551" s="76"/>
    </row>
    <row r="2552" spans="21:21" x14ac:dyDescent="0.25">
      <c r="U2552" s="76"/>
    </row>
    <row r="2553" spans="21:21" x14ac:dyDescent="0.25">
      <c r="U2553" s="76"/>
    </row>
    <row r="2554" spans="21:21" x14ac:dyDescent="0.25">
      <c r="U2554" s="76"/>
    </row>
    <row r="2555" spans="21:21" x14ac:dyDescent="0.25">
      <c r="U2555" s="76"/>
    </row>
    <row r="2556" spans="21:21" x14ac:dyDescent="0.25">
      <c r="U2556" s="76"/>
    </row>
    <row r="2557" spans="21:21" x14ac:dyDescent="0.25">
      <c r="U2557" s="76"/>
    </row>
    <row r="2558" spans="21:21" x14ac:dyDescent="0.25">
      <c r="U2558" s="76"/>
    </row>
    <row r="2559" spans="21:21" x14ac:dyDescent="0.25">
      <c r="U2559" s="76"/>
    </row>
    <row r="2560" spans="21:21" x14ac:dyDescent="0.25">
      <c r="U2560" s="76"/>
    </row>
    <row r="2561" spans="21:21" x14ac:dyDescent="0.25">
      <c r="U2561" s="76"/>
    </row>
    <row r="2562" spans="21:21" x14ac:dyDescent="0.25">
      <c r="U2562" s="76"/>
    </row>
    <row r="2563" spans="21:21" x14ac:dyDescent="0.25">
      <c r="U2563" s="76"/>
    </row>
    <row r="2564" spans="21:21" x14ac:dyDescent="0.25">
      <c r="U2564" s="76"/>
    </row>
    <row r="2565" spans="21:21" x14ac:dyDescent="0.25">
      <c r="U2565" s="76"/>
    </row>
    <row r="2566" spans="21:21" x14ac:dyDescent="0.25">
      <c r="U2566" s="76"/>
    </row>
    <row r="2567" spans="21:21" x14ac:dyDescent="0.25">
      <c r="U2567" s="76"/>
    </row>
    <row r="2568" spans="21:21" x14ac:dyDescent="0.25">
      <c r="U2568" s="76"/>
    </row>
    <row r="2569" spans="21:21" x14ac:dyDescent="0.25">
      <c r="U2569" s="76"/>
    </row>
    <row r="2570" spans="21:21" x14ac:dyDescent="0.25">
      <c r="U2570" s="76"/>
    </row>
    <row r="2571" spans="21:21" x14ac:dyDescent="0.25">
      <c r="U2571" s="76"/>
    </row>
    <row r="2572" spans="21:21" x14ac:dyDescent="0.25">
      <c r="U2572" s="76"/>
    </row>
    <row r="2573" spans="21:21" x14ac:dyDescent="0.25">
      <c r="U2573" s="76"/>
    </row>
    <row r="2574" spans="21:21" x14ac:dyDescent="0.25">
      <c r="U2574" s="76"/>
    </row>
    <row r="2575" spans="21:21" x14ac:dyDescent="0.25">
      <c r="U2575" s="76"/>
    </row>
    <row r="2576" spans="21:21" x14ac:dyDescent="0.25">
      <c r="U2576" s="76"/>
    </row>
    <row r="2577" spans="21:21" x14ac:dyDescent="0.25">
      <c r="U2577" s="76"/>
    </row>
    <row r="2578" spans="21:21" x14ac:dyDescent="0.25">
      <c r="U2578" s="76"/>
    </row>
    <row r="2579" spans="21:21" x14ac:dyDescent="0.25">
      <c r="U2579" s="76"/>
    </row>
    <row r="2580" spans="21:21" x14ac:dyDescent="0.25">
      <c r="U2580" s="76"/>
    </row>
    <row r="2581" spans="21:21" x14ac:dyDescent="0.25">
      <c r="U2581" s="76"/>
    </row>
    <row r="2582" spans="21:21" x14ac:dyDescent="0.25">
      <c r="U2582" s="76"/>
    </row>
    <row r="2583" spans="21:21" x14ac:dyDescent="0.25">
      <c r="U2583" s="76"/>
    </row>
    <row r="2584" spans="21:21" x14ac:dyDescent="0.25">
      <c r="U2584" s="76"/>
    </row>
    <row r="2585" spans="21:21" x14ac:dyDescent="0.25">
      <c r="U2585" s="76"/>
    </row>
    <row r="2586" spans="21:21" x14ac:dyDescent="0.25">
      <c r="U2586" s="76"/>
    </row>
    <row r="2587" spans="21:21" x14ac:dyDescent="0.25">
      <c r="U2587" s="76"/>
    </row>
    <row r="2588" spans="21:21" x14ac:dyDescent="0.25">
      <c r="U2588" s="76"/>
    </row>
    <row r="2589" spans="21:21" x14ac:dyDescent="0.25">
      <c r="U2589" s="76"/>
    </row>
    <row r="2590" spans="21:21" x14ac:dyDescent="0.25">
      <c r="U2590" s="76"/>
    </row>
    <row r="2591" spans="21:21" x14ac:dyDescent="0.25">
      <c r="U2591" s="76"/>
    </row>
    <row r="2592" spans="21:21" x14ac:dyDescent="0.25">
      <c r="U2592" s="76"/>
    </row>
    <row r="2593" spans="21:21" x14ac:dyDescent="0.25">
      <c r="U2593" s="76"/>
    </row>
    <row r="2594" spans="21:21" x14ac:dyDescent="0.25">
      <c r="U2594" s="76"/>
    </row>
    <row r="2595" spans="21:21" x14ac:dyDescent="0.25">
      <c r="U2595" s="76"/>
    </row>
    <row r="2596" spans="21:21" x14ac:dyDescent="0.25">
      <c r="U2596" s="76"/>
    </row>
    <row r="2597" spans="21:21" x14ac:dyDescent="0.25">
      <c r="U2597" s="76"/>
    </row>
    <row r="2598" spans="21:21" x14ac:dyDescent="0.25">
      <c r="U2598" s="76"/>
    </row>
    <row r="2599" spans="21:21" x14ac:dyDescent="0.25">
      <c r="U2599" s="76"/>
    </row>
    <row r="2600" spans="21:21" x14ac:dyDescent="0.25">
      <c r="U2600" s="76"/>
    </row>
    <row r="2601" spans="21:21" x14ac:dyDescent="0.25">
      <c r="U2601" s="76"/>
    </row>
    <row r="2602" spans="21:21" x14ac:dyDescent="0.25">
      <c r="U2602" s="76"/>
    </row>
    <row r="2603" spans="21:21" x14ac:dyDescent="0.25">
      <c r="U2603" s="76"/>
    </row>
    <row r="2604" spans="21:21" x14ac:dyDescent="0.25">
      <c r="U2604" s="76"/>
    </row>
    <row r="2605" spans="21:21" x14ac:dyDescent="0.25">
      <c r="U2605" s="76"/>
    </row>
    <row r="2606" spans="21:21" x14ac:dyDescent="0.25">
      <c r="U2606" s="76"/>
    </row>
    <row r="2607" spans="21:21" x14ac:dyDescent="0.25">
      <c r="U2607" s="76"/>
    </row>
    <row r="2608" spans="21:21" x14ac:dyDescent="0.25">
      <c r="U2608" s="76"/>
    </row>
    <row r="2609" spans="21:21" x14ac:dyDescent="0.25">
      <c r="U2609" s="76"/>
    </row>
    <row r="2610" spans="21:21" x14ac:dyDescent="0.25">
      <c r="U2610" s="76"/>
    </row>
    <row r="2611" spans="21:21" x14ac:dyDescent="0.25">
      <c r="U2611" s="76"/>
    </row>
    <row r="2612" spans="21:21" x14ac:dyDescent="0.25">
      <c r="U2612" s="76"/>
    </row>
    <row r="2613" spans="21:21" x14ac:dyDescent="0.25">
      <c r="U2613" s="76"/>
    </row>
    <row r="2614" spans="21:21" x14ac:dyDescent="0.25">
      <c r="U2614" s="76"/>
    </row>
    <row r="2615" spans="21:21" x14ac:dyDescent="0.25">
      <c r="U2615" s="76"/>
    </row>
    <row r="2616" spans="21:21" x14ac:dyDescent="0.25">
      <c r="U2616" s="76"/>
    </row>
    <row r="2617" spans="21:21" x14ac:dyDescent="0.25">
      <c r="U2617" s="76"/>
    </row>
    <row r="2618" spans="21:21" x14ac:dyDescent="0.25">
      <c r="U2618" s="76"/>
    </row>
    <row r="2619" spans="21:21" x14ac:dyDescent="0.25">
      <c r="U2619" s="76"/>
    </row>
    <row r="2620" spans="21:21" x14ac:dyDescent="0.25">
      <c r="U2620" s="76"/>
    </row>
    <row r="2621" spans="21:21" x14ac:dyDescent="0.25">
      <c r="U2621" s="76"/>
    </row>
    <row r="2622" spans="21:21" x14ac:dyDescent="0.25">
      <c r="U2622" s="76"/>
    </row>
    <row r="2623" spans="21:21" x14ac:dyDescent="0.25">
      <c r="U2623" s="76"/>
    </row>
    <row r="2624" spans="21:21" x14ac:dyDescent="0.25">
      <c r="U2624" s="76"/>
    </row>
    <row r="2625" spans="21:21" x14ac:dyDescent="0.25">
      <c r="U2625" s="76"/>
    </row>
    <row r="2626" spans="21:21" x14ac:dyDescent="0.25">
      <c r="U2626" s="76"/>
    </row>
    <row r="2627" spans="21:21" x14ac:dyDescent="0.25">
      <c r="U2627" s="76"/>
    </row>
    <row r="2628" spans="21:21" x14ac:dyDescent="0.25">
      <c r="U2628" s="76"/>
    </row>
    <row r="2629" spans="21:21" x14ac:dyDescent="0.25">
      <c r="U2629" s="76"/>
    </row>
    <row r="2630" spans="21:21" x14ac:dyDescent="0.25">
      <c r="U2630" s="76"/>
    </row>
    <row r="2631" spans="21:21" x14ac:dyDescent="0.25">
      <c r="U2631" s="76"/>
    </row>
    <row r="2632" spans="21:21" x14ac:dyDescent="0.25">
      <c r="U2632" s="76"/>
    </row>
    <row r="2633" spans="21:21" x14ac:dyDescent="0.25">
      <c r="U2633" s="76"/>
    </row>
    <row r="2634" spans="21:21" x14ac:dyDescent="0.25">
      <c r="U2634" s="76"/>
    </row>
    <row r="2635" spans="21:21" x14ac:dyDescent="0.25">
      <c r="U2635" s="76"/>
    </row>
    <row r="2636" spans="21:21" x14ac:dyDescent="0.25">
      <c r="U2636" s="76"/>
    </row>
    <row r="2637" spans="21:21" x14ac:dyDescent="0.25">
      <c r="U2637" s="76"/>
    </row>
    <row r="2638" spans="21:21" x14ac:dyDescent="0.25">
      <c r="U2638" s="76"/>
    </row>
    <row r="2639" spans="21:21" x14ac:dyDescent="0.25">
      <c r="U2639" s="76"/>
    </row>
    <row r="2640" spans="21:21" x14ac:dyDescent="0.25">
      <c r="U2640" s="76"/>
    </row>
    <row r="2641" spans="21:21" x14ac:dyDescent="0.25">
      <c r="U2641" s="76"/>
    </row>
    <row r="2642" spans="21:21" x14ac:dyDescent="0.25">
      <c r="U2642" s="76"/>
    </row>
    <row r="2643" spans="21:21" x14ac:dyDescent="0.25">
      <c r="U2643" s="76"/>
    </row>
    <row r="2644" spans="21:21" x14ac:dyDescent="0.25">
      <c r="U2644" s="76"/>
    </row>
    <row r="2645" spans="21:21" x14ac:dyDescent="0.25">
      <c r="U2645" s="76"/>
    </row>
    <row r="2646" spans="21:21" x14ac:dyDescent="0.25">
      <c r="U2646" s="76"/>
    </row>
    <row r="2647" spans="21:21" x14ac:dyDescent="0.25">
      <c r="U2647" s="76"/>
    </row>
    <row r="2648" spans="21:21" x14ac:dyDescent="0.25">
      <c r="U2648" s="76"/>
    </row>
    <row r="2649" spans="21:21" x14ac:dyDescent="0.25">
      <c r="U2649" s="76"/>
    </row>
    <row r="2650" spans="21:21" x14ac:dyDescent="0.25">
      <c r="U2650" s="76"/>
    </row>
    <row r="2651" spans="21:21" x14ac:dyDescent="0.25">
      <c r="U2651" s="76"/>
    </row>
    <row r="2652" spans="21:21" x14ac:dyDescent="0.25">
      <c r="U2652" s="76"/>
    </row>
    <row r="2653" spans="21:21" x14ac:dyDescent="0.25">
      <c r="U2653" s="76"/>
    </row>
    <row r="2654" spans="21:21" x14ac:dyDescent="0.25">
      <c r="U2654" s="76"/>
    </row>
    <row r="2655" spans="21:21" x14ac:dyDescent="0.25">
      <c r="U2655" s="76"/>
    </row>
    <row r="2656" spans="21:21" x14ac:dyDescent="0.25">
      <c r="U2656" s="76"/>
    </row>
    <row r="2657" spans="21:21" x14ac:dyDescent="0.25">
      <c r="U2657" s="76"/>
    </row>
    <row r="2658" spans="21:21" x14ac:dyDescent="0.25">
      <c r="U2658" s="76"/>
    </row>
    <row r="2659" spans="21:21" x14ac:dyDescent="0.25">
      <c r="U2659" s="76"/>
    </row>
    <row r="2660" spans="21:21" x14ac:dyDescent="0.25">
      <c r="U2660" s="76"/>
    </row>
    <row r="2661" spans="21:21" x14ac:dyDescent="0.25">
      <c r="U2661" s="76"/>
    </row>
    <row r="2662" spans="21:21" x14ac:dyDescent="0.25">
      <c r="U2662" s="76"/>
    </row>
    <row r="2663" spans="21:21" x14ac:dyDescent="0.25">
      <c r="U2663" s="76"/>
    </row>
    <row r="2664" spans="21:21" x14ac:dyDescent="0.25">
      <c r="U2664" s="76"/>
    </row>
    <row r="2665" spans="21:21" x14ac:dyDescent="0.25">
      <c r="U2665" s="76"/>
    </row>
    <row r="2666" spans="21:21" x14ac:dyDescent="0.25">
      <c r="U2666" s="76"/>
    </row>
    <row r="2667" spans="21:21" x14ac:dyDescent="0.25">
      <c r="U2667" s="76"/>
    </row>
    <row r="2668" spans="21:21" x14ac:dyDescent="0.25">
      <c r="U2668" s="76"/>
    </row>
    <row r="2669" spans="21:21" x14ac:dyDescent="0.25">
      <c r="U2669" s="76"/>
    </row>
    <row r="2670" spans="21:21" x14ac:dyDescent="0.25">
      <c r="U2670" s="76"/>
    </row>
    <row r="2671" spans="21:21" x14ac:dyDescent="0.25">
      <c r="U2671" s="76"/>
    </row>
    <row r="2672" spans="21:21" x14ac:dyDescent="0.25">
      <c r="U2672" s="76"/>
    </row>
    <row r="2673" spans="21:21" x14ac:dyDescent="0.25">
      <c r="U2673" s="76"/>
    </row>
    <row r="2674" spans="21:21" x14ac:dyDescent="0.25">
      <c r="U2674" s="76"/>
    </row>
    <row r="2675" spans="21:21" x14ac:dyDescent="0.25">
      <c r="U2675" s="76"/>
    </row>
    <row r="2676" spans="21:21" x14ac:dyDescent="0.25">
      <c r="U2676" s="76"/>
    </row>
    <row r="2677" spans="21:21" x14ac:dyDescent="0.25">
      <c r="U2677" s="76"/>
    </row>
    <row r="2678" spans="21:21" x14ac:dyDescent="0.25">
      <c r="U2678" s="76"/>
    </row>
    <row r="2679" spans="21:21" x14ac:dyDescent="0.25">
      <c r="U2679" s="76"/>
    </row>
    <row r="2680" spans="21:21" x14ac:dyDescent="0.25">
      <c r="U2680" s="76"/>
    </row>
    <row r="2681" spans="21:21" x14ac:dyDescent="0.25">
      <c r="U2681" s="76"/>
    </row>
    <row r="2682" spans="21:21" x14ac:dyDescent="0.25">
      <c r="U2682" s="76"/>
    </row>
    <row r="2683" spans="21:21" x14ac:dyDescent="0.25">
      <c r="U2683" s="76"/>
    </row>
    <row r="2684" spans="21:21" x14ac:dyDescent="0.25">
      <c r="U2684" s="76"/>
    </row>
    <row r="2685" spans="21:21" x14ac:dyDescent="0.25">
      <c r="U2685" s="76"/>
    </row>
    <row r="2686" spans="21:21" x14ac:dyDescent="0.25">
      <c r="U2686" s="76"/>
    </row>
    <row r="2687" spans="21:21" x14ac:dyDescent="0.25">
      <c r="U2687" s="76"/>
    </row>
    <row r="2688" spans="21:21" x14ac:dyDescent="0.25">
      <c r="U2688" s="76"/>
    </row>
    <row r="2689" spans="21:21" x14ac:dyDescent="0.25">
      <c r="U2689" s="76"/>
    </row>
    <row r="2690" spans="21:21" x14ac:dyDescent="0.25">
      <c r="U2690" s="76"/>
    </row>
    <row r="2691" spans="21:21" x14ac:dyDescent="0.25">
      <c r="U2691" s="76"/>
    </row>
    <row r="2692" spans="21:21" x14ac:dyDescent="0.25">
      <c r="U2692" s="76"/>
    </row>
    <row r="2693" spans="21:21" x14ac:dyDescent="0.25">
      <c r="U2693" s="76"/>
    </row>
    <row r="2694" spans="21:21" x14ac:dyDescent="0.25">
      <c r="U2694" s="76"/>
    </row>
    <row r="2695" spans="21:21" x14ac:dyDescent="0.25">
      <c r="U2695" s="76"/>
    </row>
    <row r="2696" spans="21:21" x14ac:dyDescent="0.25">
      <c r="U2696" s="76"/>
    </row>
    <row r="2697" spans="21:21" x14ac:dyDescent="0.25">
      <c r="U2697" s="76"/>
    </row>
    <row r="2698" spans="21:21" x14ac:dyDescent="0.25">
      <c r="U2698" s="76"/>
    </row>
    <row r="2699" spans="21:21" x14ac:dyDescent="0.25">
      <c r="U2699" s="76"/>
    </row>
    <row r="2700" spans="21:21" x14ac:dyDescent="0.25">
      <c r="U2700" s="76"/>
    </row>
    <row r="2701" spans="21:21" x14ac:dyDescent="0.25">
      <c r="U2701" s="76"/>
    </row>
    <row r="2702" spans="21:21" x14ac:dyDescent="0.25">
      <c r="U2702" s="76"/>
    </row>
    <row r="2703" spans="21:21" x14ac:dyDescent="0.25">
      <c r="U2703" s="76"/>
    </row>
    <row r="2704" spans="21:21" x14ac:dyDescent="0.25">
      <c r="U2704" s="76"/>
    </row>
    <row r="2705" spans="21:21" x14ac:dyDescent="0.25">
      <c r="U2705" s="76"/>
    </row>
    <row r="2706" spans="21:21" x14ac:dyDescent="0.25">
      <c r="U2706" s="76"/>
    </row>
    <row r="2707" spans="21:21" x14ac:dyDescent="0.25">
      <c r="U2707" s="76"/>
    </row>
    <row r="2708" spans="21:21" x14ac:dyDescent="0.25">
      <c r="U2708" s="76"/>
    </row>
    <row r="2709" spans="21:21" x14ac:dyDescent="0.25">
      <c r="U2709" s="76"/>
    </row>
    <row r="2710" spans="21:21" x14ac:dyDescent="0.25">
      <c r="U2710" s="76"/>
    </row>
    <row r="2711" spans="21:21" x14ac:dyDescent="0.25">
      <c r="U2711" s="76"/>
    </row>
    <row r="2712" spans="21:21" x14ac:dyDescent="0.25">
      <c r="U2712" s="76"/>
    </row>
    <row r="2713" spans="21:21" x14ac:dyDescent="0.25">
      <c r="U2713" s="76"/>
    </row>
    <row r="2714" spans="21:21" x14ac:dyDescent="0.25">
      <c r="U2714" s="76"/>
    </row>
    <row r="2715" spans="21:21" x14ac:dyDescent="0.25">
      <c r="U2715" s="76"/>
    </row>
    <row r="2716" spans="21:21" x14ac:dyDescent="0.25">
      <c r="U2716" s="76"/>
    </row>
    <row r="2717" spans="21:21" x14ac:dyDescent="0.25">
      <c r="U2717" s="76"/>
    </row>
    <row r="2718" spans="21:21" x14ac:dyDescent="0.25">
      <c r="U2718" s="76"/>
    </row>
    <row r="2719" spans="21:21" x14ac:dyDescent="0.25">
      <c r="U2719" s="76"/>
    </row>
    <row r="2720" spans="21:21" x14ac:dyDescent="0.25">
      <c r="U2720" s="76"/>
    </row>
    <row r="2721" spans="21:21" x14ac:dyDescent="0.25">
      <c r="U2721" s="76"/>
    </row>
    <row r="2722" spans="21:21" x14ac:dyDescent="0.25">
      <c r="U2722" s="76"/>
    </row>
    <row r="2723" spans="21:21" x14ac:dyDescent="0.25">
      <c r="U2723" s="76"/>
    </row>
    <row r="2724" spans="21:21" x14ac:dyDescent="0.25">
      <c r="U2724" s="76"/>
    </row>
    <row r="2725" spans="21:21" x14ac:dyDescent="0.25">
      <c r="U2725" s="76"/>
    </row>
    <row r="2726" spans="21:21" x14ac:dyDescent="0.25">
      <c r="U2726" s="76"/>
    </row>
    <row r="2727" spans="21:21" x14ac:dyDescent="0.25">
      <c r="U2727" s="76"/>
    </row>
    <row r="2728" spans="21:21" x14ac:dyDescent="0.25">
      <c r="U2728" s="76"/>
    </row>
    <row r="2729" spans="21:21" x14ac:dyDescent="0.25">
      <c r="U2729" s="76"/>
    </row>
    <row r="2730" spans="21:21" x14ac:dyDescent="0.25">
      <c r="U2730" s="76"/>
    </row>
    <row r="2731" spans="21:21" x14ac:dyDescent="0.25">
      <c r="U2731" s="76"/>
    </row>
    <row r="2732" spans="21:21" x14ac:dyDescent="0.25">
      <c r="U2732" s="76"/>
    </row>
    <row r="2733" spans="21:21" x14ac:dyDescent="0.25">
      <c r="U2733" s="76"/>
    </row>
    <row r="2734" spans="21:21" x14ac:dyDescent="0.25">
      <c r="U2734" s="76"/>
    </row>
    <row r="2735" spans="21:21" x14ac:dyDescent="0.25">
      <c r="U2735" s="76"/>
    </row>
    <row r="2736" spans="21:21" x14ac:dyDescent="0.25">
      <c r="U2736" s="76"/>
    </row>
    <row r="2737" spans="21:21" x14ac:dyDescent="0.25">
      <c r="U2737" s="76"/>
    </row>
    <row r="2738" spans="21:21" x14ac:dyDescent="0.25">
      <c r="U2738" s="76"/>
    </row>
    <row r="2739" spans="21:21" x14ac:dyDescent="0.25">
      <c r="U2739" s="76"/>
    </row>
    <row r="2740" spans="21:21" x14ac:dyDescent="0.25">
      <c r="U2740" s="76"/>
    </row>
    <row r="2741" spans="21:21" x14ac:dyDescent="0.25">
      <c r="U2741" s="76"/>
    </row>
    <row r="2742" spans="21:21" x14ac:dyDescent="0.25">
      <c r="U2742" s="76"/>
    </row>
    <row r="2743" spans="21:21" x14ac:dyDescent="0.25">
      <c r="U2743" s="76"/>
    </row>
    <row r="2744" spans="21:21" x14ac:dyDescent="0.25">
      <c r="U2744" s="76"/>
    </row>
    <row r="2745" spans="21:21" x14ac:dyDescent="0.25">
      <c r="U2745" s="76"/>
    </row>
    <row r="2746" spans="21:21" x14ac:dyDescent="0.25">
      <c r="U2746" s="76"/>
    </row>
    <row r="2747" spans="21:21" x14ac:dyDescent="0.25">
      <c r="U2747" s="76"/>
    </row>
    <row r="2748" spans="21:21" x14ac:dyDescent="0.25">
      <c r="U2748" s="76"/>
    </row>
    <row r="2749" spans="21:21" x14ac:dyDescent="0.25">
      <c r="U2749" s="76"/>
    </row>
    <row r="2750" spans="21:21" x14ac:dyDescent="0.25">
      <c r="U2750" s="76"/>
    </row>
    <row r="2751" spans="21:21" x14ac:dyDescent="0.25">
      <c r="U2751" s="76"/>
    </row>
    <row r="2752" spans="21:21" x14ac:dyDescent="0.25">
      <c r="U2752" s="76"/>
    </row>
    <row r="2753" spans="21:21" x14ac:dyDescent="0.25">
      <c r="U2753" s="76"/>
    </row>
    <row r="2754" spans="21:21" x14ac:dyDescent="0.25">
      <c r="U2754" s="76"/>
    </row>
    <row r="2755" spans="21:21" x14ac:dyDescent="0.25">
      <c r="U2755" s="76"/>
    </row>
    <row r="2756" spans="21:21" x14ac:dyDescent="0.25">
      <c r="U2756" s="76"/>
    </row>
    <row r="2757" spans="21:21" x14ac:dyDescent="0.25">
      <c r="U2757" s="76"/>
    </row>
    <row r="2758" spans="21:21" x14ac:dyDescent="0.25">
      <c r="U2758" s="76"/>
    </row>
    <row r="2759" spans="21:21" x14ac:dyDescent="0.25">
      <c r="U2759" s="76"/>
    </row>
    <row r="2760" spans="21:21" x14ac:dyDescent="0.25">
      <c r="U2760" s="76"/>
    </row>
    <row r="2761" spans="21:21" x14ac:dyDescent="0.25">
      <c r="U2761" s="76"/>
    </row>
    <row r="2762" spans="21:21" x14ac:dyDescent="0.25">
      <c r="U2762" s="76"/>
    </row>
    <row r="2763" spans="21:21" x14ac:dyDescent="0.25">
      <c r="U2763" s="76"/>
    </row>
    <row r="2764" spans="21:21" x14ac:dyDescent="0.25">
      <c r="U2764" s="76"/>
    </row>
    <row r="2765" spans="21:21" x14ac:dyDescent="0.25">
      <c r="U2765" s="76"/>
    </row>
    <row r="2766" spans="21:21" x14ac:dyDescent="0.25">
      <c r="U2766" s="76"/>
    </row>
    <row r="2767" spans="21:21" x14ac:dyDescent="0.25">
      <c r="U2767" s="76"/>
    </row>
    <row r="2768" spans="21:21" x14ac:dyDescent="0.25">
      <c r="U2768" s="76"/>
    </row>
    <row r="2769" spans="21:21" x14ac:dyDescent="0.25">
      <c r="U2769" s="76"/>
    </row>
    <row r="2770" spans="21:21" x14ac:dyDescent="0.25">
      <c r="U2770" s="76"/>
    </row>
    <row r="2771" spans="21:21" x14ac:dyDescent="0.25">
      <c r="U2771" s="76"/>
    </row>
    <row r="2772" spans="21:21" x14ac:dyDescent="0.25">
      <c r="U2772" s="76"/>
    </row>
    <row r="2773" spans="21:21" x14ac:dyDescent="0.25">
      <c r="U2773" s="76"/>
    </row>
    <row r="2774" spans="21:21" x14ac:dyDescent="0.25">
      <c r="U2774" s="76"/>
    </row>
    <row r="2775" spans="21:21" x14ac:dyDescent="0.25">
      <c r="U2775" s="76"/>
    </row>
    <row r="2776" spans="21:21" x14ac:dyDescent="0.25">
      <c r="U2776" s="76"/>
    </row>
    <row r="2777" spans="21:21" x14ac:dyDescent="0.25">
      <c r="U2777" s="76"/>
    </row>
    <row r="2778" spans="21:21" x14ac:dyDescent="0.25">
      <c r="U2778" s="76"/>
    </row>
    <row r="2779" spans="21:21" x14ac:dyDescent="0.25">
      <c r="U2779" s="76"/>
    </row>
    <row r="2780" spans="21:21" x14ac:dyDescent="0.25">
      <c r="U2780" s="76"/>
    </row>
    <row r="2781" spans="21:21" x14ac:dyDescent="0.25">
      <c r="U2781" s="76"/>
    </row>
    <row r="2782" spans="21:21" x14ac:dyDescent="0.25">
      <c r="U2782" s="76"/>
    </row>
    <row r="2783" spans="21:21" x14ac:dyDescent="0.25">
      <c r="U2783" s="76"/>
    </row>
    <row r="2784" spans="21:21" x14ac:dyDescent="0.25">
      <c r="U2784" s="76"/>
    </row>
    <row r="2785" spans="21:21" x14ac:dyDescent="0.25">
      <c r="U2785" s="76"/>
    </row>
    <row r="2786" spans="21:21" x14ac:dyDescent="0.25">
      <c r="U2786" s="76"/>
    </row>
    <row r="2787" spans="21:21" x14ac:dyDescent="0.25">
      <c r="U2787" s="76"/>
    </row>
    <row r="2788" spans="21:21" x14ac:dyDescent="0.25">
      <c r="U2788" s="76"/>
    </row>
    <row r="2789" spans="21:21" x14ac:dyDescent="0.25">
      <c r="U2789" s="76"/>
    </row>
    <row r="2790" spans="21:21" x14ac:dyDescent="0.25">
      <c r="U2790" s="76"/>
    </row>
    <row r="2791" spans="21:21" x14ac:dyDescent="0.25">
      <c r="U2791" s="76"/>
    </row>
    <row r="2792" spans="21:21" x14ac:dyDescent="0.25">
      <c r="U2792" s="76"/>
    </row>
    <row r="2793" spans="21:21" x14ac:dyDescent="0.25">
      <c r="U2793" s="76"/>
    </row>
    <row r="2794" spans="21:21" x14ac:dyDescent="0.25">
      <c r="U2794" s="76"/>
    </row>
    <row r="2795" spans="21:21" x14ac:dyDescent="0.25">
      <c r="U2795" s="76"/>
    </row>
    <row r="2796" spans="21:21" x14ac:dyDescent="0.25">
      <c r="U2796" s="76"/>
    </row>
    <row r="2797" spans="21:21" x14ac:dyDescent="0.25">
      <c r="U2797" s="76"/>
    </row>
    <row r="2798" spans="21:21" x14ac:dyDescent="0.25">
      <c r="U2798" s="76"/>
    </row>
    <row r="2799" spans="21:21" x14ac:dyDescent="0.25">
      <c r="U2799" s="76"/>
    </row>
    <row r="2800" spans="21:21" x14ac:dyDescent="0.25">
      <c r="U2800" s="76"/>
    </row>
    <row r="2801" spans="21:21" x14ac:dyDescent="0.25">
      <c r="U2801" s="76"/>
    </row>
    <row r="2802" spans="21:21" x14ac:dyDescent="0.25">
      <c r="U2802" s="76"/>
    </row>
    <row r="2803" spans="21:21" x14ac:dyDescent="0.25">
      <c r="U2803" s="76"/>
    </row>
    <row r="2804" spans="21:21" x14ac:dyDescent="0.25">
      <c r="U2804" s="76"/>
    </row>
    <row r="2805" spans="21:21" x14ac:dyDescent="0.25">
      <c r="U2805" s="76"/>
    </row>
    <row r="2806" spans="21:21" x14ac:dyDescent="0.25">
      <c r="U2806" s="76"/>
    </row>
    <row r="2807" spans="21:21" x14ac:dyDescent="0.25">
      <c r="U2807" s="76"/>
    </row>
    <row r="2808" spans="21:21" x14ac:dyDescent="0.25">
      <c r="U2808" s="76"/>
    </row>
    <row r="2809" spans="21:21" x14ac:dyDescent="0.25">
      <c r="U2809" s="76"/>
    </row>
    <row r="2810" spans="21:21" x14ac:dyDescent="0.25">
      <c r="U2810" s="76"/>
    </row>
    <row r="2811" spans="21:21" x14ac:dyDescent="0.25">
      <c r="U2811" s="76"/>
    </row>
    <row r="2812" spans="21:21" x14ac:dyDescent="0.25">
      <c r="U2812" s="76"/>
    </row>
    <row r="2813" spans="21:21" x14ac:dyDescent="0.25">
      <c r="U2813" s="76"/>
    </row>
    <row r="2814" spans="21:21" x14ac:dyDescent="0.25">
      <c r="U2814" s="76"/>
    </row>
    <row r="2815" spans="21:21" x14ac:dyDescent="0.25">
      <c r="U2815" s="76"/>
    </row>
    <row r="2816" spans="21:21" x14ac:dyDescent="0.25">
      <c r="U2816" s="76"/>
    </row>
    <row r="2817" spans="21:21" x14ac:dyDescent="0.25">
      <c r="U2817" s="76"/>
    </row>
    <row r="2818" spans="21:21" x14ac:dyDescent="0.25">
      <c r="U2818" s="76"/>
    </row>
    <row r="2819" spans="21:21" x14ac:dyDescent="0.25">
      <c r="U2819" s="76"/>
    </row>
    <row r="2820" spans="21:21" x14ac:dyDescent="0.25">
      <c r="U2820" s="76"/>
    </row>
    <row r="2821" spans="21:21" x14ac:dyDescent="0.25">
      <c r="U2821" s="76"/>
    </row>
    <row r="2822" spans="21:21" x14ac:dyDescent="0.25">
      <c r="U2822" s="76"/>
    </row>
    <row r="2823" spans="21:21" x14ac:dyDescent="0.25">
      <c r="U2823" s="76"/>
    </row>
    <row r="2824" spans="21:21" x14ac:dyDescent="0.25">
      <c r="U2824" s="76"/>
    </row>
    <row r="2825" spans="21:21" x14ac:dyDescent="0.25">
      <c r="U2825" s="76"/>
    </row>
    <row r="2826" spans="21:21" x14ac:dyDescent="0.25">
      <c r="U2826" s="76"/>
    </row>
    <row r="2827" spans="21:21" x14ac:dyDescent="0.25">
      <c r="U2827" s="76"/>
    </row>
    <row r="2828" spans="21:21" x14ac:dyDescent="0.25">
      <c r="U2828" s="76"/>
    </row>
    <row r="2829" spans="21:21" x14ac:dyDescent="0.25">
      <c r="U2829" s="76"/>
    </row>
    <row r="2830" spans="21:21" x14ac:dyDescent="0.25">
      <c r="U2830" s="76"/>
    </row>
    <row r="2831" spans="21:21" x14ac:dyDescent="0.25">
      <c r="U2831" s="76"/>
    </row>
    <row r="2832" spans="21:21" x14ac:dyDescent="0.25">
      <c r="U2832" s="76"/>
    </row>
    <row r="2833" spans="21:21" x14ac:dyDescent="0.25">
      <c r="U2833" s="76"/>
    </row>
    <row r="2834" spans="21:21" x14ac:dyDescent="0.25">
      <c r="U2834" s="76"/>
    </row>
    <row r="2835" spans="21:21" x14ac:dyDescent="0.25">
      <c r="U2835" s="76"/>
    </row>
    <row r="2836" spans="21:21" x14ac:dyDescent="0.25">
      <c r="U2836" s="76"/>
    </row>
    <row r="2837" spans="21:21" x14ac:dyDescent="0.25">
      <c r="U2837" s="76"/>
    </row>
    <row r="2838" spans="21:21" x14ac:dyDescent="0.25">
      <c r="U2838" s="76"/>
    </row>
    <row r="2839" spans="21:21" x14ac:dyDescent="0.25">
      <c r="U2839" s="76"/>
    </row>
    <row r="2840" spans="21:21" x14ac:dyDescent="0.25">
      <c r="U2840" s="76"/>
    </row>
    <row r="2841" spans="21:21" x14ac:dyDescent="0.25">
      <c r="U2841" s="76"/>
    </row>
    <row r="2842" spans="21:21" x14ac:dyDescent="0.25">
      <c r="U2842" s="76"/>
    </row>
    <row r="2843" spans="21:21" x14ac:dyDescent="0.25">
      <c r="U2843" s="76"/>
    </row>
    <row r="2844" spans="21:21" x14ac:dyDescent="0.25">
      <c r="U2844" s="76"/>
    </row>
    <row r="2845" spans="21:21" x14ac:dyDescent="0.25">
      <c r="U2845" s="76"/>
    </row>
    <row r="2846" spans="21:21" x14ac:dyDescent="0.25">
      <c r="U2846" s="76"/>
    </row>
    <row r="2847" spans="21:21" x14ac:dyDescent="0.25">
      <c r="U2847" s="76"/>
    </row>
    <row r="2848" spans="21:21" x14ac:dyDescent="0.25">
      <c r="U2848" s="76"/>
    </row>
    <row r="2849" spans="21:21" x14ac:dyDescent="0.25">
      <c r="U2849" s="76"/>
    </row>
    <row r="2850" spans="21:21" x14ac:dyDescent="0.25">
      <c r="U2850" s="76"/>
    </row>
    <row r="2851" spans="21:21" x14ac:dyDescent="0.25">
      <c r="U2851" s="76"/>
    </row>
    <row r="2852" spans="21:21" x14ac:dyDescent="0.25">
      <c r="U2852" s="76"/>
    </row>
    <row r="2853" spans="21:21" x14ac:dyDescent="0.25">
      <c r="U2853" s="76"/>
    </row>
    <row r="2854" spans="21:21" x14ac:dyDescent="0.25">
      <c r="U2854" s="76"/>
    </row>
    <row r="2855" spans="21:21" x14ac:dyDescent="0.25">
      <c r="U2855" s="76"/>
    </row>
    <row r="2856" spans="21:21" x14ac:dyDescent="0.25">
      <c r="U2856" s="76"/>
    </row>
    <row r="2857" spans="21:21" x14ac:dyDescent="0.25">
      <c r="U2857" s="76"/>
    </row>
    <row r="2858" spans="21:21" x14ac:dyDescent="0.25">
      <c r="U2858" s="76"/>
    </row>
    <row r="2859" spans="21:21" x14ac:dyDescent="0.25">
      <c r="U2859" s="76"/>
    </row>
    <row r="2860" spans="21:21" x14ac:dyDescent="0.25">
      <c r="U2860" s="76"/>
    </row>
    <row r="2861" spans="21:21" x14ac:dyDescent="0.25">
      <c r="U2861" s="76"/>
    </row>
    <row r="2862" spans="21:21" x14ac:dyDescent="0.25">
      <c r="U2862" s="76"/>
    </row>
    <row r="2863" spans="21:21" x14ac:dyDescent="0.25">
      <c r="U2863" s="76"/>
    </row>
    <row r="2864" spans="21:21" x14ac:dyDescent="0.25">
      <c r="U2864" s="76"/>
    </row>
    <row r="2865" spans="21:21" x14ac:dyDescent="0.25">
      <c r="U2865" s="76"/>
    </row>
    <row r="2866" spans="21:21" x14ac:dyDescent="0.25">
      <c r="U2866" s="76"/>
    </row>
    <row r="2867" spans="21:21" x14ac:dyDescent="0.25">
      <c r="U2867" s="76"/>
    </row>
    <row r="2868" spans="21:21" x14ac:dyDescent="0.25">
      <c r="U2868" s="76"/>
    </row>
    <row r="2869" spans="21:21" x14ac:dyDescent="0.25">
      <c r="U2869" s="76"/>
    </row>
    <row r="2870" spans="21:21" x14ac:dyDescent="0.25">
      <c r="U2870" s="76"/>
    </row>
    <row r="2871" spans="21:21" x14ac:dyDescent="0.25">
      <c r="U2871" s="76"/>
    </row>
    <row r="2872" spans="21:21" x14ac:dyDescent="0.25">
      <c r="U2872" s="76"/>
    </row>
    <row r="2873" spans="21:21" x14ac:dyDescent="0.25">
      <c r="U2873" s="76"/>
    </row>
    <row r="2874" spans="21:21" x14ac:dyDescent="0.25">
      <c r="U2874" s="76"/>
    </row>
    <row r="2875" spans="21:21" x14ac:dyDescent="0.25">
      <c r="U2875" s="76"/>
    </row>
    <row r="2876" spans="21:21" x14ac:dyDescent="0.25">
      <c r="U2876" s="76"/>
    </row>
    <row r="2877" spans="21:21" x14ac:dyDescent="0.25">
      <c r="U2877" s="76"/>
    </row>
    <row r="2878" spans="21:21" x14ac:dyDescent="0.25">
      <c r="U2878" s="76"/>
    </row>
    <row r="2879" spans="21:21" x14ac:dyDescent="0.25">
      <c r="U2879" s="76"/>
    </row>
    <row r="2880" spans="21:21" x14ac:dyDescent="0.25">
      <c r="U2880" s="76"/>
    </row>
    <row r="2881" spans="21:21" x14ac:dyDescent="0.25">
      <c r="U2881" s="76"/>
    </row>
    <row r="2882" spans="21:21" x14ac:dyDescent="0.25">
      <c r="U2882" s="76"/>
    </row>
    <row r="2883" spans="21:21" x14ac:dyDescent="0.25">
      <c r="U2883" s="76"/>
    </row>
    <row r="2884" spans="21:21" x14ac:dyDescent="0.25">
      <c r="U2884" s="76"/>
    </row>
    <row r="2885" spans="21:21" x14ac:dyDescent="0.25">
      <c r="U2885" s="76"/>
    </row>
    <row r="2886" spans="21:21" x14ac:dyDescent="0.25">
      <c r="U2886" s="76"/>
    </row>
    <row r="2887" spans="21:21" x14ac:dyDescent="0.25">
      <c r="U2887" s="76"/>
    </row>
    <row r="2888" spans="21:21" x14ac:dyDescent="0.25">
      <c r="U2888" s="76"/>
    </row>
    <row r="2889" spans="21:21" x14ac:dyDescent="0.25">
      <c r="U2889" s="76"/>
    </row>
    <row r="2890" spans="21:21" x14ac:dyDescent="0.25">
      <c r="U2890" s="76"/>
    </row>
    <row r="2891" spans="21:21" x14ac:dyDescent="0.25">
      <c r="U2891" s="76"/>
    </row>
    <row r="2892" spans="21:21" x14ac:dyDescent="0.25">
      <c r="U2892" s="76"/>
    </row>
    <row r="2893" spans="21:21" x14ac:dyDescent="0.25">
      <c r="U2893" s="76"/>
    </row>
    <row r="2894" spans="21:21" x14ac:dyDescent="0.25">
      <c r="U2894" s="76"/>
    </row>
    <row r="2895" spans="21:21" x14ac:dyDescent="0.25">
      <c r="U2895" s="76"/>
    </row>
    <row r="2896" spans="21:21" x14ac:dyDescent="0.25">
      <c r="U2896" s="76"/>
    </row>
    <row r="2897" spans="21:21" x14ac:dyDescent="0.25">
      <c r="U2897" s="76"/>
    </row>
    <row r="2898" spans="21:21" x14ac:dyDescent="0.25">
      <c r="U2898" s="76"/>
    </row>
    <row r="2899" spans="21:21" x14ac:dyDescent="0.25">
      <c r="U2899" s="76"/>
    </row>
    <row r="2900" spans="21:21" x14ac:dyDescent="0.25">
      <c r="U2900" s="76"/>
    </row>
    <row r="2901" spans="21:21" x14ac:dyDescent="0.25">
      <c r="U2901" s="76"/>
    </row>
    <row r="2902" spans="21:21" x14ac:dyDescent="0.25">
      <c r="U2902" s="76"/>
    </row>
    <row r="2903" spans="21:21" x14ac:dyDescent="0.25">
      <c r="U2903" s="76"/>
    </row>
    <row r="2904" spans="21:21" x14ac:dyDescent="0.25">
      <c r="U2904" s="76"/>
    </row>
    <row r="2905" spans="21:21" x14ac:dyDescent="0.25">
      <c r="U2905" s="76"/>
    </row>
    <row r="2906" spans="21:21" x14ac:dyDescent="0.25">
      <c r="U2906" s="76"/>
    </row>
    <row r="2907" spans="21:21" x14ac:dyDescent="0.25">
      <c r="U2907" s="76"/>
    </row>
    <row r="2908" spans="21:21" x14ac:dyDescent="0.25">
      <c r="U2908" s="76"/>
    </row>
    <row r="2909" spans="21:21" x14ac:dyDescent="0.25">
      <c r="U2909" s="76"/>
    </row>
    <row r="2910" spans="21:21" x14ac:dyDescent="0.25">
      <c r="U2910" s="76"/>
    </row>
    <row r="2911" spans="21:21" x14ac:dyDescent="0.25">
      <c r="U2911" s="76"/>
    </row>
    <row r="2912" spans="21:21" x14ac:dyDescent="0.25">
      <c r="U2912" s="76"/>
    </row>
    <row r="2913" spans="21:21" x14ac:dyDescent="0.25">
      <c r="U2913" s="76"/>
    </row>
    <row r="2914" spans="21:21" x14ac:dyDescent="0.25">
      <c r="U2914" s="76"/>
    </row>
    <row r="2915" spans="21:21" x14ac:dyDescent="0.25">
      <c r="U2915" s="76"/>
    </row>
    <row r="2916" spans="21:21" x14ac:dyDescent="0.25">
      <c r="U2916" s="76"/>
    </row>
    <row r="2917" spans="21:21" x14ac:dyDescent="0.25">
      <c r="U2917" s="76"/>
    </row>
    <row r="2918" spans="21:21" x14ac:dyDescent="0.25">
      <c r="U2918" s="76"/>
    </row>
    <row r="2919" spans="21:21" x14ac:dyDescent="0.25">
      <c r="U2919" s="76"/>
    </row>
    <row r="2920" spans="21:21" x14ac:dyDescent="0.25">
      <c r="U2920" s="76"/>
    </row>
    <row r="2921" spans="21:21" x14ac:dyDescent="0.25">
      <c r="U2921" s="76"/>
    </row>
    <row r="2922" spans="21:21" x14ac:dyDescent="0.25">
      <c r="U2922" s="76"/>
    </row>
    <row r="2923" spans="21:21" x14ac:dyDescent="0.25">
      <c r="U2923" s="76"/>
    </row>
    <row r="2924" spans="21:21" x14ac:dyDescent="0.25">
      <c r="U2924" s="76"/>
    </row>
    <row r="2925" spans="21:21" x14ac:dyDescent="0.25">
      <c r="U2925" s="76"/>
    </row>
    <row r="2926" spans="21:21" x14ac:dyDescent="0.25">
      <c r="U2926" s="76"/>
    </row>
    <row r="2927" spans="21:21" x14ac:dyDescent="0.25">
      <c r="U2927" s="76"/>
    </row>
    <row r="2928" spans="21:21" x14ac:dyDescent="0.25">
      <c r="U2928" s="76"/>
    </row>
    <row r="2929" spans="21:21" x14ac:dyDescent="0.25">
      <c r="U2929" s="76"/>
    </row>
    <row r="2930" spans="21:21" x14ac:dyDescent="0.25">
      <c r="U2930" s="76"/>
    </row>
    <row r="2931" spans="21:21" x14ac:dyDescent="0.25">
      <c r="U2931" s="76"/>
    </row>
    <row r="2932" spans="21:21" x14ac:dyDescent="0.25">
      <c r="U2932" s="76"/>
    </row>
    <row r="2933" spans="21:21" x14ac:dyDescent="0.25">
      <c r="U2933" s="76"/>
    </row>
    <row r="2934" spans="21:21" x14ac:dyDescent="0.25">
      <c r="U2934" s="76"/>
    </row>
    <row r="2935" spans="21:21" x14ac:dyDescent="0.25">
      <c r="U2935" s="76"/>
    </row>
    <row r="2936" spans="21:21" x14ac:dyDescent="0.25">
      <c r="U2936" s="76"/>
    </row>
    <row r="2937" spans="21:21" x14ac:dyDescent="0.25">
      <c r="U2937" s="76"/>
    </row>
    <row r="2938" spans="21:21" x14ac:dyDescent="0.25">
      <c r="U2938" s="76"/>
    </row>
    <row r="2939" spans="21:21" x14ac:dyDescent="0.25">
      <c r="U2939" s="76"/>
    </row>
    <row r="2940" spans="21:21" x14ac:dyDescent="0.25">
      <c r="U2940" s="76"/>
    </row>
    <row r="2941" spans="21:21" x14ac:dyDescent="0.25">
      <c r="U2941" s="76"/>
    </row>
    <row r="2942" spans="21:21" x14ac:dyDescent="0.25">
      <c r="U2942" s="76"/>
    </row>
    <row r="2943" spans="21:21" x14ac:dyDescent="0.25">
      <c r="U2943" s="76"/>
    </row>
    <row r="2944" spans="21:21" x14ac:dyDescent="0.25">
      <c r="U2944" s="76"/>
    </row>
    <row r="2945" spans="21:21" x14ac:dyDescent="0.25">
      <c r="U2945" s="76"/>
    </row>
    <row r="2946" spans="21:21" x14ac:dyDescent="0.25">
      <c r="U2946" s="76"/>
    </row>
    <row r="2947" spans="21:21" x14ac:dyDescent="0.25">
      <c r="U2947" s="76"/>
    </row>
    <row r="2948" spans="21:21" x14ac:dyDescent="0.25">
      <c r="U2948" s="76"/>
    </row>
    <row r="2949" spans="21:21" x14ac:dyDescent="0.25">
      <c r="U2949" s="76"/>
    </row>
    <row r="2950" spans="21:21" x14ac:dyDescent="0.25">
      <c r="U2950" s="76"/>
    </row>
    <row r="2951" spans="21:21" x14ac:dyDescent="0.25">
      <c r="U2951" s="76"/>
    </row>
    <row r="2952" spans="21:21" x14ac:dyDescent="0.25">
      <c r="U2952" s="76"/>
    </row>
    <row r="2953" spans="21:21" x14ac:dyDescent="0.25">
      <c r="U2953" s="76"/>
    </row>
    <row r="2954" spans="21:21" x14ac:dyDescent="0.25">
      <c r="U2954" s="76"/>
    </row>
    <row r="2955" spans="21:21" x14ac:dyDescent="0.25">
      <c r="U2955" s="76"/>
    </row>
    <row r="2956" spans="21:21" x14ac:dyDescent="0.25">
      <c r="U2956" s="76"/>
    </row>
    <row r="2957" spans="21:21" x14ac:dyDescent="0.25">
      <c r="U2957" s="76"/>
    </row>
    <row r="2958" spans="21:21" x14ac:dyDescent="0.25">
      <c r="U2958" s="76"/>
    </row>
    <row r="2959" spans="21:21" x14ac:dyDescent="0.25">
      <c r="U2959" s="76"/>
    </row>
    <row r="2960" spans="21:21" x14ac:dyDescent="0.25">
      <c r="U2960" s="76"/>
    </row>
    <row r="2961" spans="21:21" x14ac:dyDescent="0.25">
      <c r="U2961" s="76"/>
    </row>
    <row r="2962" spans="21:21" x14ac:dyDescent="0.25">
      <c r="U2962" s="76"/>
    </row>
    <row r="2963" spans="21:21" x14ac:dyDescent="0.25">
      <c r="U2963" s="76"/>
    </row>
    <row r="2964" spans="21:21" x14ac:dyDescent="0.25">
      <c r="U2964" s="76"/>
    </row>
    <row r="2965" spans="21:21" x14ac:dyDescent="0.25">
      <c r="U2965" s="76"/>
    </row>
    <row r="2966" spans="21:21" x14ac:dyDescent="0.25">
      <c r="U2966" s="76"/>
    </row>
    <row r="2967" spans="21:21" x14ac:dyDescent="0.25">
      <c r="U2967" s="76"/>
    </row>
    <row r="2968" spans="21:21" x14ac:dyDescent="0.25">
      <c r="U2968" s="76"/>
    </row>
    <row r="2969" spans="21:21" x14ac:dyDescent="0.25">
      <c r="U2969" s="76"/>
    </row>
    <row r="2970" spans="21:21" x14ac:dyDescent="0.25">
      <c r="U2970" s="76"/>
    </row>
    <row r="2971" spans="21:21" x14ac:dyDescent="0.25">
      <c r="U2971" s="76"/>
    </row>
    <row r="2972" spans="21:21" x14ac:dyDescent="0.25">
      <c r="U2972" s="76"/>
    </row>
    <row r="2973" spans="21:21" x14ac:dyDescent="0.25">
      <c r="U2973" s="76"/>
    </row>
    <row r="2974" spans="21:21" x14ac:dyDescent="0.25">
      <c r="U2974" s="76"/>
    </row>
    <row r="2975" spans="21:21" x14ac:dyDescent="0.25">
      <c r="U2975" s="76"/>
    </row>
    <row r="2976" spans="21:21" x14ac:dyDescent="0.25">
      <c r="U2976" s="76"/>
    </row>
    <row r="2977" spans="21:21" x14ac:dyDescent="0.25">
      <c r="U2977" s="76"/>
    </row>
    <row r="2978" spans="21:21" x14ac:dyDescent="0.25">
      <c r="U2978" s="76"/>
    </row>
    <row r="2979" spans="21:21" x14ac:dyDescent="0.25">
      <c r="U2979" s="76"/>
    </row>
    <row r="2980" spans="21:21" x14ac:dyDescent="0.25">
      <c r="U2980" s="76"/>
    </row>
    <row r="2981" spans="21:21" x14ac:dyDescent="0.25">
      <c r="U2981" s="76"/>
    </row>
    <row r="2982" spans="21:21" x14ac:dyDescent="0.25">
      <c r="U2982" s="76"/>
    </row>
    <row r="2983" spans="21:21" x14ac:dyDescent="0.25">
      <c r="U2983" s="76"/>
    </row>
    <row r="2984" spans="21:21" x14ac:dyDescent="0.25">
      <c r="U2984" s="76"/>
    </row>
    <row r="2985" spans="21:21" x14ac:dyDescent="0.25">
      <c r="U2985" s="76"/>
    </row>
    <row r="2986" spans="21:21" x14ac:dyDescent="0.25">
      <c r="U2986" s="76"/>
    </row>
    <row r="2987" spans="21:21" x14ac:dyDescent="0.25">
      <c r="U2987" s="76"/>
    </row>
    <row r="2988" spans="21:21" x14ac:dyDescent="0.25">
      <c r="U2988" s="76"/>
    </row>
    <row r="2989" spans="21:21" x14ac:dyDescent="0.25">
      <c r="U2989" s="76"/>
    </row>
    <row r="2990" spans="21:21" x14ac:dyDescent="0.25">
      <c r="U2990" s="76"/>
    </row>
    <row r="2991" spans="21:21" x14ac:dyDescent="0.25">
      <c r="U2991" s="76"/>
    </row>
    <row r="2992" spans="21:21" x14ac:dyDescent="0.25">
      <c r="U2992" s="76"/>
    </row>
    <row r="2993" spans="21:21" x14ac:dyDescent="0.25">
      <c r="U2993" s="76"/>
    </row>
    <row r="2994" spans="21:21" x14ac:dyDescent="0.25">
      <c r="U2994" s="76"/>
    </row>
    <row r="2995" spans="21:21" x14ac:dyDescent="0.25">
      <c r="U2995" s="76"/>
    </row>
    <row r="2996" spans="21:21" x14ac:dyDescent="0.25">
      <c r="U2996" s="76"/>
    </row>
    <row r="2997" spans="21:21" x14ac:dyDescent="0.25">
      <c r="U2997" s="76"/>
    </row>
    <row r="2998" spans="21:21" x14ac:dyDescent="0.25">
      <c r="U2998" s="76"/>
    </row>
    <row r="2999" spans="21:21" x14ac:dyDescent="0.25">
      <c r="U2999" s="76"/>
    </row>
    <row r="3000" spans="21:21" x14ac:dyDescent="0.25">
      <c r="U3000" s="76"/>
    </row>
    <row r="3001" spans="21:21" x14ac:dyDescent="0.25">
      <c r="U3001" s="76"/>
    </row>
    <row r="3002" spans="21:21" x14ac:dyDescent="0.25">
      <c r="U3002" s="76"/>
    </row>
    <row r="3003" spans="21:21" x14ac:dyDescent="0.25">
      <c r="U3003" s="76"/>
    </row>
    <row r="3004" spans="21:21" x14ac:dyDescent="0.25">
      <c r="U3004" s="76"/>
    </row>
    <row r="3005" spans="21:21" x14ac:dyDescent="0.25">
      <c r="U3005" s="76"/>
    </row>
    <row r="3006" spans="21:21" x14ac:dyDescent="0.25">
      <c r="U3006" s="76"/>
    </row>
    <row r="3007" spans="21:21" x14ac:dyDescent="0.25">
      <c r="U3007" s="76"/>
    </row>
    <row r="3008" spans="21:21" x14ac:dyDescent="0.25">
      <c r="U3008" s="76"/>
    </row>
    <row r="3009" spans="21:21" x14ac:dyDescent="0.25">
      <c r="U3009" s="76"/>
    </row>
    <row r="3010" spans="21:21" x14ac:dyDescent="0.25">
      <c r="U3010" s="76"/>
    </row>
    <row r="3011" spans="21:21" x14ac:dyDescent="0.25">
      <c r="U3011" s="76"/>
    </row>
    <row r="3012" spans="21:21" x14ac:dyDescent="0.25">
      <c r="U3012" s="76"/>
    </row>
    <row r="3013" spans="21:21" x14ac:dyDescent="0.25">
      <c r="U3013" s="76"/>
    </row>
    <row r="3014" spans="21:21" x14ac:dyDescent="0.25">
      <c r="U3014" s="76"/>
    </row>
    <row r="3015" spans="21:21" x14ac:dyDescent="0.25">
      <c r="U3015" s="76"/>
    </row>
    <row r="3016" spans="21:21" x14ac:dyDescent="0.25">
      <c r="U3016" s="76"/>
    </row>
    <row r="3017" spans="21:21" x14ac:dyDescent="0.25">
      <c r="U3017" s="76"/>
    </row>
    <row r="3018" spans="21:21" x14ac:dyDescent="0.25">
      <c r="U3018" s="76"/>
    </row>
    <row r="3019" spans="21:21" x14ac:dyDescent="0.25">
      <c r="U3019" s="76"/>
    </row>
    <row r="3020" spans="21:21" x14ac:dyDescent="0.25">
      <c r="U3020" s="76"/>
    </row>
    <row r="3021" spans="21:21" x14ac:dyDescent="0.25">
      <c r="U3021" s="76"/>
    </row>
    <row r="3022" spans="21:21" x14ac:dyDescent="0.25">
      <c r="U3022" s="76"/>
    </row>
    <row r="3023" spans="21:21" x14ac:dyDescent="0.25">
      <c r="U3023" s="76"/>
    </row>
    <row r="3024" spans="21:21" x14ac:dyDescent="0.25">
      <c r="U3024" s="76"/>
    </row>
    <row r="3025" spans="21:21" x14ac:dyDescent="0.25">
      <c r="U3025" s="76"/>
    </row>
    <row r="3026" spans="21:21" x14ac:dyDescent="0.25">
      <c r="U3026" s="76"/>
    </row>
    <row r="3027" spans="21:21" x14ac:dyDescent="0.25">
      <c r="U3027" s="76"/>
    </row>
    <row r="3028" spans="21:21" x14ac:dyDescent="0.25">
      <c r="U3028" s="76"/>
    </row>
    <row r="3029" spans="21:21" x14ac:dyDescent="0.25">
      <c r="U3029" s="76"/>
    </row>
    <row r="3030" spans="21:21" x14ac:dyDescent="0.25">
      <c r="U3030" s="76"/>
    </row>
    <row r="3031" spans="21:21" x14ac:dyDescent="0.25">
      <c r="U3031" s="76"/>
    </row>
    <row r="3032" spans="21:21" x14ac:dyDescent="0.25">
      <c r="U3032" s="76"/>
    </row>
    <row r="3033" spans="21:21" x14ac:dyDescent="0.25">
      <c r="U3033" s="76"/>
    </row>
    <row r="3034" spans="21:21" x14ac:dyDescent="0.25">
      <c r="U3034" s="76"/>
    </row>
    <row r="3035" spans="21:21" x14ac:dyDescent="0.25">
      <c r="U3035" s="76"/>
    </row>
    <row r="3036" spans="21:21" x14ac:dyDescent="0.25">
      <c r="U3036" s="76"/>
    </row>
    <row r="3037" spans="21:21" x14ac:dyDescent="0.25">
      <c r="U3037" s="76"/>
    </row>
    <row r="3038" spans="21:21" x14ac:dyDescent="0.25">
      <c r="U3038" s="76"/>
    </row>
    <row r="3039" spans="21:21" x14ac:dyDescent="0.25">
      <c r="U3039" s="76"/>
    </row>
    <row r="3040" spans="21:21" x14ac:dyDescent="0.25">
      <c r="U3040" s="76"/>
    </row>
    <row r="3041" spans="21:21" x14ac:dyDescent="0.25">
      <c r="U3041" s="76"/>
    </row>
    <row r="3042" spans="21:21" x14ac:dyDescent="0.25">
      <c r="U3042" s="76"/>
    </row>
    <row r="3043" spans="21:21" x14ac:dyDescent="0.25">
      <c r="U3043" s="76"/>
    </row>
    <row r="3044" spans="21:21" x14ac:dyDescent="0.25">
      <c r="U3044" s="76"/>
    </row>
    <row r="3045" spans="21:21" x14ac:dyDescent="0.25">
      <c r="U3045" s="76"/>
    </row>
    <row r="3046" spans="21:21" x14ac:dyDescent="0.25">
      <c r="U3046" s="76"/>
    </row>
    <row r="3047" spans="21:21" x14ac:dyDescent="0.25">
      <c r="U3047" s="76"/>
    </row>
    <row r="3048" spans="21:21" x14ac:dyDescent="0.25">
      <c r="U3048" s="76"/>
    </row>
    <row r="3049" spans="21:21" x14ac:dyDescent="0.25">
      <c r="U3049" s="76"/>
    </row>
    <row r="3050" spans="21:21" x14ac:dyDescent="0.25">
      <c r="U3050" s="76"/>
    </row>
    <row r="3051" spans="21:21" x14ac:dyDescent="0.25">
      <c r="U3051" s="76"/>
    </row>
    <row r="3052" spans="21:21" x14ac:dyDescent="0.25">
      <c r="U3052" s="76"/>
    </row>
    <row r="3053" spans="21:21" x14ac:dyDescent="0.25">
      <c r="U3053" s="76"/>
    </row>
    <row r="3054" spans="21:21" x14ac:dyDescent="0.25">
      <c r="U3054" s="76"/>
    </row>
    <row r="3055" spans="21:21" x14ac:dyDescent="0.25">
      <c r="U3055" s="76"/>
    </row>
    <row r="3056" spans="21:21" x14ac:dyDescent="0.25">
      <c r="U3056" s="76"/>
    </row>
    <row r="3057" spans="21:21" x14ac:dyDescent="0.25">
      <c r="U3057" s="76"/>
    </row>
    <row r="3058" spans="21:21" x14ac:dyDescent="0.25">
      <c r="U3058" s="76"/>
    </row>
    <row r="3059" spans="21:21" x14ac:dyDescent="0.25">
      <c r="U3059" s="76"/>
    </row>
    <row r="3060" spans="21:21" x14ac:dyDescent="0.25">
      <c r="U3060" s="76"/>
    </row>
    <row r="3061" spans="21:21" x14ac:dyDescent="0.25">
      <c r="U3061" s="76"/>
    </row>
    <row r="3062" spans="21:21" x14ac:dyDescent="0.25">
      <c r="U3062" s="76"/>
    </row>
    <row r="3063" spans="21:21" x14ac:dyDescent="0.25">
      <c r="U3063" s="76"/>
    </row>
    <row r="3064" spans="21:21" x14ac:dyDescent="0.25">
      <c r="U3064" s="76"/>
    </row>
    <row r="3065" spans="21:21" x14ac:dyDescent="0.25">
      <c r="U3065" s="76"/>
    </row>
    <row r="3066" spans="21:21" x14ac:dyDescent="0.25">
      <c r="U3066" s="76"/>
    </row>
    <row r="3067" spans="21:21" x14ac:dyDescent="0.25">
      <c r="U3067" s="76"/>
    </row>
    <row r="3068" spans="21:21" x14ac:dyDescent="0.25">
      <c r="U3068" s="76"/>
    </row>
    <row r="3069" spans="21:21" x14ac:dyDescent="0.25">
      <c r="U3069" s="76"/>
    </row>
    <row r="3070" spans="21:21" x14ac:dyDescent="0.25">
      <c r="U3070" s="76"/>
    </row>
    <row r="3071" spans="21:21" x14ac:dyDescent="0.25">
      <c r="U3071" s="76"/>
    </row>
    <row r="3072" spans="21:21" x14ac:dyDescent="0.25">
      <c r="U3072" s="76"/>
    </row>
    <row r="3073" spans="21:21" x14ac:dyDescent="0.25">
      <c r="U3073" s="76"/>
    </row>
    <row r="3074" spans="21:21" x14ac:dyDescent="0.25">
      <c r="U3074" s="76"/>
    </row>
    <row r="3075" spans="21:21" x14ac:dyDescent="0.25">
      <c r="U3075" s="76"/>
    </row>
    <row r="3076" spans="21:21" x14ac:dyDescent="0.25">
      <c r="U3076" s="76"/>
    </row>
    <row r="3077" spans="21:21" x14ac:dyDescent="0.25">
      <c r="U3077" s="76"/>
    </row>
    <row r="3078" spans="21:21" x14ac:dyDescent="0.25">
      <c r="U3078" s="76"/>
    </row>
    <row r="3079" spans="21:21" x14ac:dyDescent="0.25">
      <c r="U3079" s="76"/>
    </row>
    <row r="3080" spans="21:21" x14ac:dyDescent="0.25">
      <c r="U3080" s="76"/>
    </row>
    <row r="3081" spans="21:21" x14ac:dyDescent="0.25">
      <c r="U3081" s="76"/>
    </row>
    <row r="3082" spans="21:21" x14ac:dyDescent="0.25">
      <c r="U3082" s="76"/>
    </row>
    <row r="3083" spans="21:21" x14ac:dyDescent="0.25">
      <c r="U3083" s="76"/>
    </row>
    <row r="3084" spans="21:21" x14ac:dyDescent="0.25">
      <c r="U3084" s="76"/>
    </row>
    <row r="3085" spans="21:21" x14ac:dyDescent="0.25">
      <c r="U3085" s="76"/>
    </row>
    <row r="3086" spans="21:21" x14ac:dyDescent="0.25">
      <c r="U3086" s="76"/>
    </row>
    <row r="3087" spans="21:21" x14ac:dyDescent="0.25">
      <c r="U3087" s="76"/>
    </row>
    <row r="3088" spans="21:21" x14ac:dyDescent="0.25">
      <c r="U3088" s="76"/>
    </row>
    <row r="3089" spans="21:21" x14ac:dyDescent="0.25">
      <c r="U3089" s="76"/>
    </row>
    <row r="3090" spans="21:21" x14ac:dyDescent="0.25">
      <c r="U3090" s="76"/>
    </row>
    <row r="3091" spans="21:21" x14ac:dyDescent="0.25">
      <c r="U3091" s="76"/>
    </row>
    <row r="3092" spans="21:21" x14ac:dyDescent="0.25">
      <c r="U3092" s="76"/>
    </row>
    <row r="3093" spans="21:21" x14ac:dyDescent="0.25">
      <c r="U3093" s="76"/>
    </row>
    <row r="3094" spans="21:21" x14ac:dyDescent="0.25">
      <c r="U3094" s="76"/>
    </row>
    <row r="3095" spans="21:21" x14ac:dyDescent="0.25">
      <c r="U3095" s="76"/>
    </row>
    <row r="3096" spans="21:21" x14ac:dyDescent="0.25">
      <c r="U3096" s="76"/>
    </row>
    <row r="3097" spans="21:21" x14ac:dyDescent="0.25">
      <c r="U3097" s="76"/>
    </row>
    <row r="3098" spans="21:21" x14ac:dyDescent="0.25">
      <c r="U3098" s="76"/>
    </row>
    <row r="3099" spans="21:21" x14ac:dyDescent="0.25">
      <c r="U3099" s="76"/>
    </row>
    <row r="3100" spans="21:21" x14ac:dyDescent="0.25">
      <c r="U3100" s="76"/>
    </row>
    <row r="3101" spans="21:21" x14ac:dyDescent="0.25">
      <c r="U3101" s="76"/>
    </row>
    <row r="3102" spans="21:21" x14ac:dyDescent="0.25">
      <c r="U3102" s="76"/>
    </row>
    <row r="3103" spans="21:21" x14ac:dyDescent="0.25">
      <c r="U3103" s="76"/>
    </row>
    <row r="3104" spans="21:21" x14ac:dyDescent="0.25">
      <c r="U3104" s="76"/>
    </row>
    <row r="3105" spans="21:21" x14ac:dyDescent="0.25">
      <c r="U3105" s="76"/>
    </row>
    <row r="3106" spans="21:21" x14ac:dyDescent="0.25">
      <c r="U3106" s="76"/>
    </row>
    <row r="3107" spans="21:21" x14ac:dyDescent="0.25">
      <c r="U3107" s="76"/>
    </row>
    <row r="3108" spans="21:21" x14ac:dyDescent="0.25">
      <c r="U3108" s="76"/>
    </row>
    <row r="3109" spans="21:21" x14ac:dyDescent="0.25">
      <c r="U3109" s="76"/>
    </row>
    <row r="3110" spans="21:21" x14ac:dyDescent="0.25">
      <c r="U3110" s="76"/>
    </row>
    <row r="3111" spans="21:21" x14ac:dyDescent="0.25">
      <c r="U3111" s="76"/>
    </row>
    <row r="3112" spans="21:21" x14ac:dyDescent="0.25">
      <c r="U3112" s="76"/>
    </row>
    <row r="3113" spans="21:21" x14ac:dyDescent="0.25">
      <c r="U3113" s="76"/>
    </row>
    <row r="3114" spans="21:21" x14ac:dyDescent="0.25">
      <c r="U3114" s="76"/>
    </row>
    <row r="3115" spans="21:21" x14ac:dyDescent="0.25">
      <c r="U3115" s="76"/>
    </row>
    <row r="3116" spans="21:21" x14ac:dyDescent="0.25">
      <c r="U3116" s="76"/>
    </row>
    <row r="3117" spans="21:21" x14ac:dyDescent="0.25">
      <c r="U3117" s="76"/>
    </row>
    <row r="3118" spans="21:21" x14ac:dyDescent="0.25">
      <c r="U3118" s="76"/>
    </row>
    <row r="3119" spans="21:21" x14ac:dyDescent="0.25">
      <c r="U3119" s="76"/>
    </row>
    <row r="3120" spans="21:21" x14ac:dyDescent="0.25">
      <c r="U3120" s="76"/>
    </row>
    <row r="3121" spans="21:21" x14ac:dyDescent="0.25">
      <c r="U3121" s="76"/>
    </row>
    <row r="3122" spans="21:21" x14ac:dyDescent="0.25">
      <c r="U3122" s="76"/>
    </row>
    <row r="3123" spans="21:21" x14ac:dyDescent="0.25">
      <c r="U3123" s="76"/>
    </row>
    <row r="3124" spans="21:21" x14ac:dyDescent="0.25">
      <c r="U3124" s="76"/>
    </row>
    <row r="3125" spans="21:21" x14ac:dyDescent="0.25">
      <c r="U3125" s="76"/>
    </row>
    <row r="3126" spans="21:21" x14ac:dyDescent="0.25">
      <c r="U3126" s="76"/>
    </row>
    <row r="3127" spans="21:21" x14ac:dyDescent="0.25">
      <c r="U3127" s="76"/>
    </row>
    <row r="3128" spans="21:21" x14ac:dyDescent="0.25">
      <c r="U3128" s="76"/>
    </row>
    <row r="3129" spans="21:21" x14ac:dyDescent="0.25">
      <c r="U3129" s="76"/>
    </row>
    <row r="3130" spans="21:21" x14ac:dyDescent="0.25">
      <c r="U3130" s="76"/>
    </row>
    <row r="3131" spans="21:21" x14ac:dyDescent="0.25">
      <c r="U3131" s="76"/>
    </row>
    <row r="3132" spans="21:21" x14ac:dyDescent="0.25">
      <c r="U3132" s="76"/>
    </row>
    <row r="3133" spans="21:21" x14ac:dyDescent="0.25">
      <c r="U3133" s="76"/>
    </row>
    <row r="3134" spans="21:21" x14ac:dyDescent="0.25">
      <c r="U3134" s="76"/>
    </row>
    <row r="3135" spans="21:21" x14ac:dyDescent="0.25">
      <c r="U3135" s="76"/>
    </row>
    <row r="3136" spans="21:21" x14ac:dyDescent="0.25">
      <c r="U3136" s="76"/>
    </row>
    <row r="3137" spans="21:21" x14ac:dyDescent="0.25">
      <c r="U3137" s="76"/>
    </row>
    <row r="3138" spans="21:21" x14ac:dyDescent="0.25">
      <c r="U3138" s="76"/>
    </row>
    <row r="3139" spans="21:21" x14ac:dyDescent="0.25">
      <c r="U3139" s="76"/>
    </row>
    <row r="3140" spans="21:21" x14ac:dyDescent="0.25">
      <c r="U3140" s="76"/>
    </row>
    <row r="3141" spans="21:21" x14ac:dyDescent="0.25">
      <c r="U3141" s="76"/>
    </row>
    <row r="3142" spans="21:21" x14ac:dyDescent="0.25">
      <c r="U3142" s="76"/>
    </row>
    <row r="3143" spans="21:21" x14ac:dyDescent="0.25">
      <c r="U3143" s="76"/>
    </row>
    <row r="3144" spans="21:21" x14ac:dyDescent="0.25">
      <c r="U3144" s="76"/>
    </row>
    <row r="3145" spans="21:21" x14ac:dyDescent="0.25">
      <c r="U3145" s="76"/>
    </row>
    <row r="3146" spans="21:21" x14ac:dyDescent="0.25">
      <c r="U3146" s="76"/>
    </row>
    <row r="3147" spans="21:21" x14ac:dyDescent="0.25">
      <c r="U3147" s="76"/>
    </row>
    <row r="3148" spans="21:21" x14ac:dyDescent="0.25">
      <c r="U3148" s="76"/>
    </row>
    <row r="3149" spans="21:21" x14ac:dyDescent="0.25">
      <c r="U3149" s="76"/>
    </row>
    <row r="3150" spans="21:21" x14ac:dyDescent="0.25">
      <c r="U3150" s="76"/>
    </row>
    <row r="3151" spans="21:21" x14ac:dyDescent="0.25">
      <c r="U3151" s="76"/>
    </row>
    <row r="3152" spans="21:21" x14ac:dyDescent="0.25">
      <c r="U3152" s="76"/>
    </row>
    <row r="3153" spans="21:21" x14ac:dyDescent="0.25">
      <c r="U3153" s="76"/>
    </row>
    <row r="3154" spans="21:21" x14ac:dyDescent="0.25">
      <c r="U3154" s="76"/>
    </row>
    <row r="3155" spans="21:21" x14ac:dyDescent="0.25">
      <c r="U3155" s="76"/>
    </row>
    <row r="3156" spans="21:21" x14ac:dyDescent="0.25">
      <c r="U3156" s="76"/>
    </row>
    <row r="3157" spans="21:21" x14ac:dyDescent="0.25">
      <c r="U3157" s="76"/>
    </row>
    <row r="3158" spans="21:21" x14ac:dyDescent="0.25">
      <c r="U3158" s="76"/>
    </row>
    <row r="3159" spans="21:21" x14ac:dyDescent="0.25">
      <c r="U3159" s="76"/>
    </row>
    <row r="3160" spans="21:21" x14ac:dyDescent="0.25">
      <c r="U3160" s="76"/>
    </row>
    <row r="3161" spans="21:21" x14ac:dyDescent="0.25">
      <c r="U3161" s="76"/>
    </row>
    <row r="3162" spans="21:21" x14ac:dyDescent="0.25">
      <c r="U3162" s="76"/>
    </row>
    <row r="3163" spans="21:21" x14ac:dyDescent="0.25">
      <c r="U3163" s="76"/>
    </row>
    <row r="3164" spans="21:21" x14ac:dyDescent="0.25">
      <c r="U3164" s="76"/>
    </row>
    <row r="3165" spans="21:21" x14ac:dyDescent="0.25">
      <c r="U3165" s="76"/>
    </row>
    <row r="3166" spans="21:21" x14ac:dyDescent="0.25">
      <c r="U3166" s="76"/>
    </row>
    <row r="3167" spans="21:21" x14ac:dyDescent="0.25">
      <c r="U3167" s="76"/>
    </row>
    <row r="3168" spans="21:21" x14ac:dyDescent="0.25">
      <c r="U3168" s="76"/>
    </row>
    <row r="3169" spans="21:21" x14ac:dyDescent="0.25">
      <c r="U3169" s="76"/>
    </row>
    <row r="3170" spans="21:21" x14ac:dyDescent="0.25">
      <c r="U3170" s="76"/>
    </row>
    <row r="3171" spans="21:21" x14ac:dyDescent="0.25">
      <c r="U3171" s="76"/>
    </row>
    <row r="3172" spans="21:21" x14ac:dyDescent="0.25">
      <c r="U3172" s="76"/>
    </row>
    <row r="3173" spans="21:21" x14ac:dyDescent="0.25">
      <c r="U3173" s="76"/>
    </row>
    <row r="3174" spans="21:21" x14ac:dyDescent="0.25">
      <c r="U3174" s="76"/>
    </row>
    <row r="3175" spans="21:21" x14ac:dyDescent="0.25">
      <c r="U3175" s="76"/>
    </row>
    <row r="3176" spans="21:21" x14ac:dyDescent="0.25">
      <c r="U3176" s="76"/>
    </row>
    <row r="3177" spans="21:21" x14ac:dyDescent="0.25">
      <c r="U3177" s="76"/>
    </row>
    <row r="3178" spans="21:21" x14ac:dyDescent="0.25">
      <c r="U3178" s="76"/>
    </row>
    <row r="3179" spans="21:21" x14ac:dyDescent="0.25">
      <c r="U3179" s="76"/>
    </row>
    <row r="3180" spans="21:21" x14ac:dyDescent="0.25">
      <c r="U3180" s="76"/>
    </row>
    <row r="3181" spans="21:21" x14ac:dyDescent="0.25">
      <c r="U3181" s="76"/>
    </row>
    <row r="3182" spans="21:21" x14ac:dyDescent="0.25">
      <c r="U3182" s="76"/>
    </row>
    <row r="3183" spans="21:21" x14ac:dyDescent="0.25">
      <c r="U3183" s="76"/>
    </row>
    <row r="3184" spans="21:21" x14ac:dyDescent="0.25">
      <c r="U3184" s="76"/>
    </row>
    <row r="3185" spans="21:21" x14ac:dyDescent="0.25">
      <c r="U3185" s="76"/>
    </row>
    <row r="3186" spans="21:21" x14ac:dyDescent="0.25">
      <c r="U3186" s="76"/>
    </row>
    <row r="3187" spans="21:21" x14ac:dyDescent="0.25">
      <c r="U3187" s="76"/>
    </row>
    <row r="3188" spans="21:21" x14ac:dyDescent="0.25">
      <c r="U3188" s="76"/>
    </row>
    <row r="3189" spans="21:21" x14ac:dyDescent="0.25">
      <c r="U3189" s="76"/>
    </row>
    <row r="3190" spans="21:21" x14ac:dyDescent="0.25">
      <c r="U3190" s="76"/>
    </row>
    <row r="3191" spans="21:21" x14ac:dyDescent="0.25">
      <c r="U3191" s="76"/>
    </row>
    <row r="3192" spans="21:21" x14ac:dyDescent="0.25">
      <c r="U3192" s="76"/>
    </row>
    <row r="3193" spans="21:21" x14ac:dyDescent="0.25">
      <c r="U3193" s="76"/>
    </row>
    <row r="3194" spans="21:21" x14ac:dyDescent="0.25">
      <c r="U3194" s="76"/>
    </row>
    <row r="3195" spans="21:21" x14ac:dyDescent="0.25">
      <c r="U3195" s="76"/>
    </row>
    <row r="3196" spans="21:21" x14ac:dyDescent="0.25">
      <c r="U3196" s="76"/>
    </row>
    <row r="3197" spans="21:21" x14ac:dyDescent="0.25">
      <c r="U3197" s="76"/>
    </row>
    <row r="3198" spans="21:21" x14ac:dyDescent="0.25">
      <c r="U3198" s="76"/>
    </row>
    <row r="3199" spans="21:21" x14ac:dyDescent="0.25">
      <c r="U3199" s="76"/>
    </row>
    <row r="3200" spans="21:21" x14ac:dyDescent="0.25">
      <c r="U3200" s="76"/>
    </row>
    <row r="3201" spans="21:21" x14ac:dyDescent="0.25">
      <c r="U3201" s="76"/>
    </row>
    <row r="3202" spans="21:21" x14ac:dyDescent="0.25">
      <c r="U3202" s="76"/>
    </row>
    <row r="3203" spans="21:21" x14ac:dyDescent="0.25">
      <c r="U3203" s="76"/>
    </row>
    <row r="3204" spans="21:21" x14ac:dyDescent="0.25">
      <c r="U3204" s="76"/>
    </row>
    <row r="3205" spans="21:21" x14ac:dyDescent="0.25">
      <c r="U3205" s="76"/>
    </row>
    <row r="3206" spans="21:21" x14ac:dyDescent="0.25">
      <c r="U3206" s="76"/>
    </row>
    <row r="3207" spans="21:21" x14ac:dyDescent="0.25">
      <c r="U3207" s="76"/>
    </row>
    <row r="3208" spans="21:21" x14ac:dyDescent="0.25">
      <c r="U3208" s="76"/>
    </row>
    <row r="3209" spans="21:21" x14ac:dyDescent="0.25">
      <c r="U3209" s="76"/>
    </row>
    <row r="3210" spans="21:21" x14ac:dyDescent="0.25">
      <c r="U3210" s="76"/>
    </row>
    <row r="3211" spans="21:21" x14ac:dyDescent="0.25">
      <c r="U3211" s="76"/>
    </row>
    <row r="3212" spans="21:21" x14ac:dyDescent="0.25">
      <c r="U3212" s="76"/>
    </row>
    <row r="3213" spans="21:21" x14ac:dyDescent="0.25">
      <c r="U3213" s="76"/>
    </row>
    <row r="3214" spans="21:21" x14ac:dyDescent="0.25">
      <c r="U3214" s="76"/>
    </row>
    <row r="3215" spans="21:21" x14ac:dyDescent="0.25">
      <c r="U3215" s="76"/>
    </row>
    <row r="3216" spans="21:21" x14ac:dyDescent="0.25">
      <c r="U3216" s="76"/>
    </row>
    <row r="3217" spans="21:21" x14ac:dyDescent="0.25">
      <c r="U3217" s="76"/>
    </row>
    <row r="3218" spans="21:21" x14ac:dyDescent="0.25">
      <c r="U3218" s="76"/>
    </row>
    <row r="3219" spans="21:21" x14ac:dyDescent="0.25">
      <c r="U3219" s="76"/>
    </row>
    <row r="3220" spans="21:21" x14ac:dyDescent="0.25">
      <c r="U3220" s="76"/>
    </row>
    <row r="3221" spans="21:21" x14ac:dyDescent="0.25">
      <c r="U3221" s="76"/>
    </row>
    <row r="3222" spans="21:21" x14ac:dyDescent="0.25">
      <c r="U3222" s="76"/>
    </row>
    <row r="3223" spans="21:21" x14ac:dyDescent="0.25">
      <c r="U3223" s="76"/>
    </row>
    <row r="3224" spans="21:21" x14ac:dyDescent="0.25">
      <c r="U3224" s="76"/>
    </row>
    <row r="3225" spans="21:21" x14ac:dyDescent="0.25">
      <c r="U3225" s="76"/>
    </row>
    <row r="3226" spans="21:21" x14ac:dyDescent="0.25">
      <c r="U3226" s="76"/>
    </row>
    <row r="3227" spans="21:21" x14ac:dyDescent="0.25">
      <c r="U3227" s="76"/>
    </row>
    <row r="3228" spans="21:21" x14ac:dyDescent="0.25">
      <c r="U3228" s="76"/>
    </row>
    <row r="3229" spans="21:21" x14ac:dyDescent="0.25">
      <c r="U3229" s="76"/>
    </row>
    <row r="3230" spans="21:21" x14ac:dyDescent="0.25">
      <c r="U3230" s="76"/>
    </row>
    <row r="3231" spans="21:21" x14ac:dyDescent="0.25">
      <c r="U3231" s="76"/>
    </row>
    <row r="3232" spans="21:21" x14ac:dyDescent="0.25">
      <c r="U3232" s="76"/>
    </row>
    <row r="3233" spans="21:21" x14ac:dyDescent="0.25">
      <c r="U3233" s="76"/>
    </row>
    <row r="3234" spans="21:21" x14ac:dyDescent="0.25">
      <c r="U3234" s="76"/>
    </row>
    <row r="3235" spans="21:21" x14ac:dyDescent="0.25">
      <c r="U3235" s="76"/>
    </row>
    <row r="3236" spans="21:21" x14ac:dyDescent="0.25">
      <c r="U3236" s="76"/>
    </row>
    <row r="3237" spans="21:21" x14ac:dyDescent="0.25">
      <c r="U3237" s="76"/>
    </row>
    <row r="3238" spans="21:21" x14ac:dyDescent="0.25">
      <c r="U3238" s="76"/>
    </row>
    <row r="3239" spans="21:21" x14ac:dyDescent="0.25">
      <c r="U3239" s="76"/>
    </row>
    <row r="3240" spans="21:21" x14ac:dyDescent="0.25">
      <c r="U3240" s="76"/>
    </row>
    <row r="3241" spans="21:21" x14ac:dyDescent="0.25">
      <c r="U3241" s="76"/>
    </row>
    <row r="3242" spans="21:21" x14ac:dyDescent="0.25">
      <c r="U3242" s="76"/>
    </row>
    <row r="3243" spans="21:21" x14ac:dyDescent="0.25">
      <c r="U3243" s="76"/>
    </row>
    <row r="3244" spans="21:21" x14ac:dyDescent="0.25">
      <c r="U3244" s="76"/>
    </row>
    <row r="3245" spans="21:21" x14ac:dyDescent="0.25">
      <c r="U3245" s="76"/>
    </row>
    <row r="3246" spans="21:21" x14ac:dyDescent="0.25">
      <c r="U3246" s="76"/>
    </row>
    <row r="3247" spans="21:21" x14ac:dyDescent="0.25">
      <c r="U3247" s="76"/>
    </row>
    <row r="3248" spans="21:21" x14ac:dyDescent="0.25">
      <c r="U3248" s="76"/>
    </row>
    <row r="3249" spans="21:21" x14ac:dyDescent="0.25">
      <c r="U3249" s="76"/>
    </row>
    <row r="3250" spans="21:21" x14ac:dyDescent="0.25">
      <c r="U3250" s="76"/>
    </row>
    <row r="3251" spans="21:21" x14ac:dyDescent="0.25">
      <c r="U3251" s="76"/>
    </row>
    <row r="3252" spans="21:21" x14ac:dyDescent="0.25">
      <c r="U3252" s="76"/>
    </row>
    <row r="3253" spans="21:21" x14ac:dyDescent="0.25">
      <c r="U3253" s="76"/>
    </row>
    <row r="3254" spans="21:21" x14ac:dyDescent="0.25">
      <c r="U3254" s="76"/>
    </row>
    <row r="3255" spans="21:21" x14ac:dyDescent="0.25">
      <c r="U3255" s="76"/>
    </row>
    <row r="3256" spans="21:21" x14ac:dyDescent="0.25">
      <c r="U3256" s="76"/>
    </row>
    <row r="3257" spans="21:21" x14ac:dyDescent="0.25">
      <c r="U3257" s="76"/>
    </row>
    <row r="3258" spans="21:21" x14ac:dyDescent="0.25">
      <c r="U3258" s="76"/>
    </row>
    <row r="3259" spans="21:21" x14ac:dyDescent="0.25">
      <c r="U3259" s="76"/>
    </row>
    <row r="3260" spans="21:21" x14ac:dyDescent="0.25">
      <c r="U3260" s="76"/>
    </row>
    <row r="3261" spans="21:21" x14ac:dyDescent="0.25">
      <c r="U3261" s="76"/>
    </row>
    <row r="3262" spans="21:21" x14ac:dyDescent="0.25">
      <c r="U3262" s="76"/>
    </row>
    <row r="3263" spans="21:21" x14ac:dyDescent="0.25">
      <c r="U3263" s="76"/>
    </row>
    <row r="3264" spans="21:21" x14ac:dyDescent="0.25">
      <c r="U3264" s="76"/>
    </row>
    <row r="3265" spans="21:21" x14ac:dyDescent="0.25">
      <c r="U3265" s="76"/>
    </row>
    <row r="3266" spans="21:21" x14ac:dyDescent="0.25">
      <c r="U3266" s="76"/>
    </row>
    <row r="3267" spans="21:21" x14ac:dyDescent="0.25">
      <c r="U3267" s="76"/>
    </row>
    <row r="3268" spans="21:21" x14ac:dyDescent="0.25">
      <c r="U3268" s="76"/>
    </row>
    <row r="3269" spans="21:21" x14ac:dyDescent="0.25">
      <c r="U3269" s="76"/>
    </row>
    <row r="3270" spans="21:21" x14ac:dyDescent="0.25">
      <c r="U3270" s="76"/>
    </row>
    <row r="3271" spans="21:21" x14ac:dyDescent="0.25">
      <c r="U3271" s="76"/>
    </row>
    <row r="3272" spans="21:21" x14ac:dyDescent="0.25">
      <c r="U3272" s="76"/>
    </row>
    <row r="3273" spans="21:21" x14ac:dyDescent="0.25">
      <c r="U3273" s="76"/>
    </row>
    <row r="3274" spans="21:21" x14ac:dyDescent="0.25">
      <c r="U3274" s="76"/>
    </row>
    <row r="3275" spans="21:21" x14ac:dyDescent="0.25">
      <c r="U3275" s="76"/>
    </row>
    <row r="3276" spans="21:21" x14ac:dyDescent="0.25">
      <c r="U3276" s="76"/>
    </row>
    <row r="3277" spans="21:21" x14ac:dyDescent="0.25">
      <c r="U3277" s="76"/>
    </row>
    <row r="3278" spans="21:21" x14ac:dyDescent="0.25">
      <c r="U3278" s="76"/>
    </row>
    <row r="3279" spans="21:21" x14ac:dyDescent="0.25">
      <c r="U3279" s="76"/>
    </row>
    <row r="3280" spans="21:21" x14ac:dyDescent="0.25">
      <c r="U3280" s="76"/>
    </row>
    <row r="3281" spans="21:21" x14ac:dyDescent="0.25">
      <c r="U3281" s="76"/>
    </row>
    <row r="3282" spans="21:21" x14ac:dyDescent="0.25">
      <c r="U3282" s="76"/>
    </row>
    <row r="3283" spans="21:21" x14ac:dyDescent="0.25">
      <c r="U3283" s="76"/>
    </row>
    <row r="3284" spans="21:21" x14ac:dyDescent="0.25">
      <c r="U3284" s="76"/>
    </row>
    <row r="3285" spans="21:21" x14ac:dyDescent="0.25">
      <c r="U3285" s="76"/>
    </row>
    <row r="3286" spans="21:21" x14ac:dyDescent="0.25">
      <c r="U3286" s="76"/>
    </row>
    <row r="3287" spans="21:21" x14ac:dyDescent="0.25">
      <c r="U3287" s="76"/>
    </row>
    <row r="3288" spans="21:21" x14ac:dyDescent="0.25">
      <c r="U3288" s="76"/>
    </row>
    <row r="3289" spans="21:21" x14ac:dyDescent="0.25">
      <c r="U3289" s="76"/>
    </row>
    <row r="3290" spans="21:21" x14ac:dyDescent="0.25">
      <c r="U3290" s="76"/>
    </row>
    <row r="3291" spans="21:21" x14ac:dyDescent="0.25">
      <c r="U3291" s="76"/>
    </row>
    <row r="3292" spans="21:21" x14ac:dyDescent="0.25">
      <c r="U3292" s="76"/>
    </row>
    <row r="3293" spans="21:21" x14ac:dyDescent="0.25">
      <c r="U3293" s="76"/>
    </row>
    <row r="3294" spans="21:21" x14ac:dyDescent="0.25">
      <c r="U3294" s="76"/>
    </row>
    <row r="3295" spans="21:21" x14ac:dyDescent="0.25">
      <c r="U3295" s="76"/>
    </row>
    <row r="3296" spans="21:21" x14ac:dyDescent="0.25">
      <c r="U3296" s="76"/>
    </row>
    <row r="3297" spans="21:21" x14ac:dyDescent="0.25">
      <c r="U3297" s="76"/>
    </row>
    <row r="3298" spans="21:21" x14ac:dyDescent="0.25">
      <c r="U3298" s="76"/>
    </row>
    <row r="3299" spans="21:21" x14ac:dyDescent="0.25">
      <c r="U3299" s="76"/>
    </row>
    <row r="3300" spans="21:21" x14ac:dyDescent="0.25">
      <c r="U3300" s="76"/>
    </row>
    <row r="3301" spans="21:21" x14ac:dyDescent="0.25">
      <c r="U3301" s="76"/>
    </row>
    <row r="3302" spans="21:21" x14ac:dyDescent="0.25">
      <c r="U3302" s="76"/>
    </row>
    <row r="3303" spans="21:21" x14ac:dyDescent="0.25">
      <c r="U3303" s="76"/>
    </row>
    <row r="3304" spans="21:21" x14ac:dyDescent="0.25">
      <c r="U3304" s="76"/>
    </row>
    <row r="3305" spans="21:21" x14ac:dyDescent="0.25">
      <c r="U3305" s="76"/>
    </row>
    <row r="3306" spans="21:21" x14ac:dyDescent="0.25">
      <c r="U3306" s="76"/>
    </row>
    <row r="3307" spans="21:21" x14ac:dyDescent="0.25">
      <c r="U3307" s="76"/>
    </row>
    <row r="3308" spans="21:21" x14ac:dyDescent="0.25">
      <c r="U3308" s="76"/>
    </row>
    <row r="3309" spans="21:21" x14ac:dyDescent="0.25">
      <c r="U3309" s="76"/>
    </row>
    <row r="3310" spans="21:21" x14ac:dyDescent="0.25">
      <c r="U3310" s="76"/>
    </row>
    <row r="3311" spans="21:21" x14ac:dyDescent="0.25">
      <c r="U3311" s="76"/>
    </row>
    <row r="3312" spans="21:21" x14ac:dyDescent="0.25">
      <c r="U3312" s="76"/>
    </row>
    <row r="3313" spans="21:21" x14ac:dyDescent="0.25">
      <c r="U3313" s="76"/>
    </row>
    <row r="3314" spans="21:21" x14ac:dyDescent="0.25">
      <c r="U3314" s="76"/>
    </row>
    <row r="3315" spans="21:21" x14ac:dyDescent="0.25">
      <c r="U3315" s="76"/>
    </row>
    <row r="3316" spans="21:21" x14ac:dyDescent="0.25">
      <c r="U3316" s="76"/>
    </row>
    <row r="3317" spans="21:21" x14ac:dyDescent="0.25">
      <c r="U3317" s="76"/>
    </row>
    <row r="3318" spans="21:21" x14ac:dyDescent="0.25">
      <c r="U3318" s="76"/>
    </row>
    <row r="3319" spans="21:21" x14ac:dyDescent="0.25">
      <c r="U3319" s="76"/>
    </row>
    <row r="3320" spans="21:21" x14ac:dyDescent="0.25">
      <c r="U3320" s="76"/>
    </row>
    <row r="3321" spans="21:21" x14ac:dyDescent="0.25">
      <c r="U3321" s="76"/>
    </row>
    <row r="3322" spans="21:21" x14ac:dyDescent="0.25">
      <c r="U3322" s="76"/>
    </row>
    <row r="3323" spans="21:21" x14ac:dyDescent="0.25">
      <c r="U3323" s="76"/>
    </row>
    <row r="3324" spans="21:21" x14ac:dyDescent="0.25">
      <c r="U3324" s="76"/>
    </row>
    <row r="3325" spans="21:21" x14ac:dyDescent="0.25">
      <c r="U3325" s="76"/>
    </row>
    <row r="3326" spans="21:21" x14ac:dyDescent="0.25">
      <c r="U3326" s="76"/>
    </row>
    <row r="3327" spans="21:21" x14ac:dyDescent="0.25">
      <c r="U3327" s="76"/>
    </row>
    <row r="3328" spans="21:21" x14ac:dyDescent="0.25">
      <c r="U3328" s="76"/>
    </row>
    <row r="3329" spans="21:21" x14ac:dyDescent="0.25">
      <c r="U3329" s="76"/>
    </row>
    <row r="3330" spans="21:21" x14ac:dyDescent="0.25">
      <c r="U3330" s="76"/>
    </row>
    <row r="3331" spans="21:21" x14ac:dyDescent="0.25">
      <c r="U3331" s="76"/>
    </row>
    <row r="3332" spans="21:21" x14ac:dyDescent="0.25">
      <c r="U3332" s="76"/>
    </row>
    <row r="3333" spans="21:21" x14ac:dyDescent="0.25">
      <c r="U3333" s="76"/>
    </row>
    <row r="3334" spans="21:21" x14ac:dyDescent="0.25">
      <c r="U3334" s="76"/>
    </row>
    <row r="3335" spans="21:21" x14ac:dyDescent="0.25">
      <c r="U3335" s="76"/>
    </row>
    <row r="3336" spans="21:21" x14ac:dyDescent="0.25">
      <c r="U3336" s="76"/>
    </row>
    <row r="3337" spans="21:21" x14ac:dyDescent="0.25">
      <c r="U3337" s="76"/>
    </row>
    <row r="3338" spans="21:21" x14ac:dyDescent="0.25">
      <c r="U3338" s="76"/>
    </row>
    <row r="3339" spans="21:21" x14ac:dyDescent="0.25">
      <c r="U3339" s="76"/>
    </row>
    <row r="3340" spans="21:21" x14ac:dyDescent="0.25">
      <c r="U3340" s="76"/>
    </row>
    <row r="3341" spans="21:21" x14ac:dyDescent="0.25">
      <c r="U3341" s="76"/>
    </row>
    <row r="3342" spans="21:21" x14ac:dyDescent="0.25">
      <c r="U3342" s="76"/>
    </row>
    <row r="3343" spans="21:21" x14ac:dyDescent="0.25">
      <c r="U3343" s="76"/>
    </row>
    <row r="3344" spans="21:21" x14ac:dyDescent="0.25">
      <c r="U3344" s="76"/>
    </row>
    <row r="3345" spans="21:21" x14ac:dyDescent="0.25">
      <c r="U3345" s="76"/>
    </row>
    <row r="3346" spans="21:21" x14ac:dyDescent="0.25">
      <c r="U3346" s="76"/>
    </row>
    <row r="3347" spans="21:21" x14ac:dyDescent="0.25">
      <c r="U3347" s="76"/>
    </row>
    <row r="3348" spans="21:21" x14ac:dyDescent="0.25">
      <c r="U3348" s="76"/>
    </row>
    <row r="3349" spans="21:21" x14ac:dyDescent="0.25">
      <c r="U3349" s="76"/>
    </row>
    <row r="3350" spans="21:21" x14ac:dyDescent="0.25">
      <c r="U3350" s="76"/>
    </row>
    <row r="3351" spans="21:21" x14ac:dyDescent="0.25">
      <c r="U3351" s="76"/>
    </row>
    <row r="3352" spans="21:21" x14ac:dyDescent="0.25">
      <c r="U3352" s="76"/>
    </row>
    <row r="3353" spans="21:21" x14ac:dyDescent="0.25">
      <c r="U3353" s="76"/>
    </row>
    <row r="3354" spans="21:21" x14ac:dyDescent="0.25">
      <c r="U3354" s="76"/>
    </row>
    <row r="3355" spans="21:21" x14ac:dyDescent="0.25">
      <c r="U3355" s="76"/>
    </row>
    <row r="3356" spans="21:21" x14ac:dyDescent="0.25">
      <c r="U3356" s="76"/>
    </row>
    <row r="3357" spans="21:21" x14ac:dyDescent="0.25">
      <c r="U3357" s="76"/>
    </row>
    <row r="3358" spans="21:21" x14ac:dyDescent="0.25">
      <c r="U3358" s="76"/>
    </row>
    <row r="3359" spans="21:21" x14ac:dyDescent="0.25">
      <c r="U3359" s="76"/>
    </row>
    <row r="3360" spans="21:21" x14ac:dyDescent="0.25">
      <c r="U3360" s="76"/>
    </row>
    <row r="3361" spans="21:21" x14ac:dyDescent="0.25">
      <c r="U3361" s="76"/>
    </row>
    <row r="3362" spans="21:21" x14ac:dyDescent="0.25">
      <c r="U3362" s="76"/>
    </row>
    <row r="3363" spans="21:21" x14ac:dyDescent="0.25">
      <c r="U3363" s="76"/>
    </row>
    <row r="3364" spans="21:21" x14ac:dyDescent="0.25">
      <c r="U3364" s="76"/>
    </row>
    <row r="3365" spans="21:21" x14ac:dyDescent="0.25">
      <c r="U3365" s="76"/>
    </row>
    <row r="3366" spans="21:21" x14ac:dyDescent="0.25">
      <c r="U3366" s="76"/>
    </row>
    <row r="3367" spans="21:21" x14ac:dyDescent="0.25">
      <c r="U3367" s="76"/>
    </row>
    <row r="3368" spans="21:21" x14ac:dyDescent="0.25">
      <c r="U3368" s="76"/>
    </row>
    <row r="3369" spans="21:21" x14ac:dyDescent="0.25">
      <c r="U3369" s="76"/>
    </row>
    <row r="3370" spans="21:21" x14ac:dyDescent="0.25">
      <c r="U3370" s="76"/>
    </row>
    <row r="3371" spans="21:21" x14ac:dyDescent="0.25">
      <c r="U3371" s="76"/>
    </row>
    <row r="3372" spans="21:21" x14ac:dyDescent="0.25">
      <c r="U3372" s="76"/>
    </row>
    <row r="3373" spans="21:21" x14ac:dyDescent="0.25">
      <c r="U3373" s="76"/>
    </row>
    <row r="3374" spans="21:21" x14ac:dyDescent="0.25">
      <c r="U3374" s="76"/>
    </row>
    <row r="3375" spans="21:21" x14ac:dyDescent="0.25">
      <c r="U3375" s="76"/>
    </row>
    <row r="3376" spans="21:21" x14ac:dyDescent="0.25">
      <c r="U3376" s="76"/>
    </row>
    <row r="3377" spans="21:21" x14ac:dyDescent="0.25">
      <c r="U3377" s="76"/>
    </row>
    <row r="3378" spans="21:21" x14ac:dyDescent="0.25">
      <c r="U3378" s="76"/>
    </row>
    <row r="3379" spans="21:21" x14ac:dyDescent="0.25">
      <c r="U3379" s="76"/>
    </row>
    <row r="3380" spans="21:21" x14ac:dyDescent="0.25">
      <c r="U3380" s="76"/>
    </row>
    <row r="3381" spans="21:21" x14ac:dyDescent="0.25">
      <c r="U3381" s="76"/>
    </row>
    <row r="3382" spans="21:21" x14ac:dyDescent="0.25">
      <c r="U3382" s="76"/>
    </row>
    <row r="3383" spans="21:21" x14ac:dyDescent="0.25">
      <c r="U3383" s="76"/>
    </row>
    <row r="3384" spans="21:21" x14ac:dyDescent="0.25">
      <c r="U3384" s="76"/>
    </row>
    <row r="3385" spans="21:21" x14ac:dyDescent="0.25">
      <c r="U3385" s="76"/>
    </row>
    <row r="3386" spans="21:21" x14ac:dyDescent="0.25">
      <c r="U3386" s="76"/>
    </row>
    <row r="3387" spans="21:21" x14ac:dyDescent="0.25">
      <c r="U3387" s="76"/>
    </row>
    <row r="3388" spans="21:21" x14ac:dyDescent="0.25">
      <c r="U3388" s="76"/>
    </row>
    <row r="3389" spans="21:21" x14ac:dyDescent="0.25">
      <c r="U3389" s="76"/>
    </row>
    <row r="3390" spans="21:21" x14ac:dyDescent="0.25">
      <c r="U3390" s="76"/>
    </row>
    <row r="3391" spans="21:21" x14ac:dyDescent="0.25">
      <c r="U3391" s="76"/>
    </row>
    <row r="3392" spans="21:21" x14ac:dyDescent="0.25">
      <c r="U3392" s="76"/>
    </row>
    <row r="3393" spans="21:21" x14ac:dyDescent="0.25">
      <c r="U3393" s="76"/>
    </row>
    <row r="3394" spans="21:21" x14ac:dyDescent="0.25">
      <c r="U3394" s="76"/>
    </row>
    <row r="3395" spans="21:21" x14ac:dyDescent="0.25">
      <c r="U3395" s="76"/>
    </row>
    <row r="3396" spans="21:21" x14ac:dyDescent="0.25">
      <c r="U3396" s="76"/>
    </row>
    <row r="3397" spans="21:21" x14ac:dyDescent="0.25">
      <c r="U3397" s="76"/>
    </row>
    <row r="3398" spans="21:21" x14ac:dyDescent="0.25">
      <c r="U3398" s="76"/>
    </row>
    <row r="3399" spans="21:21" x14ac:dyDescent="0.25">
      <c r="U3399" s="76"/>
    </row>
    <row r="3400" spans="21:21" x14ac:dyDescent="0.25">
      <c r="U3400" s="76"/>
    </row>
    <row r="3401" spans="21:21" x14ac:dyDescent="0.25">
      <c r="U3401" s="76"/>
    </row>
    <row r="3402" spans="21:21" x14ac:dyDescent="0.25">
      <c r="U3402" s="76"/>
    </row>
    <row r="3403" spans="21:21" x14ac:dyDescent="0.25">
      <c r="U3403" s="76"/>
    </row>
    <row r="3404" spans="21:21" x14ac:dyDescent="0.25">
      <c r="U3404" s="76"/>
    </row>
    <row r="3405" spans="21:21" x14ac:dyDescent="0.25">
      <c r="U3405" s="76"/>
    </row>
    <row r="3406" spans="21:21" x14ac:dyDescent="0.25">
      <c r="U3406" s="76"/>
    </row>
    <row r="3407" spans="21:21" x14ac:dyDescent="0.25">
      <c r="U3407" s="76"/>
    </row>
    <row r="3408" spans="21:21" x14ac:dyDescent="0.25">
      <c r="U3408" s="76"/>
    </row>
    <row r="3409" spans="21:21" x14ac:dyDescent="0.25">
      <c r="U3409" s="76"/>
    </row>
    <row r="3410" spans="21:21" x14ac:dyDescent="0.25">
      <c r="U3410" s="76"/>
    </row>
    <row r="3411" spans="21:21" x14ac:dyDescent="0.25">
      <c r="U3411" s="76"/>
    </row>
    <row r="3412" spans="21:21" x14ac:dyDescent="0.25">
      <c r="U3412" s="76"/>
    </row>
    <row r="3413" spans="21:21" x14ac:dyDescent="0.25">
      <c r="U3413" s="76"/>
    </row>
    <row r="3414" spans="21:21" x14ac:dyDescent="0.25">
      <c r="U3414" s="76"/>
    </row>
    <row r="3415" spans="21:21" x14ac:dyDescent="0.25">
      <c r="U3415" s="76"/>
    </row>
    <row r="3416" spans="21:21" x14ac:dyDescent="0.25">
      <c r="U3416" s="76"/>
    </row>
    <row r="3417" spans="21:21" x14ac:dyDescent="0.25">
      <c r="U3417" s="76"/>
    </row>
    <row r="3418" spans="21:21" x14ac:dyDescent="0.25">
      <c r="U3418" s="76"/>
    </row>
    <row r="3419" spans="21:21" x14ac:dyDescent="0.25">
      <c r="U3419" s="76"/>
    </row>
    <row r="3420" spans="21:21" x14ac:dyDescent="0.25">
      <c r="U3420" s="76"/>
    </row>
    <row r="3421" spans="21:21" x14ac:dyDescent="0.25">
      <c r="U3421" s="76"/>
    </row>
    <row r="3422" spans="21:21" x14ac:dyDescent="0.25">
      <c r="U3422" s="76"/>
    </row>
    <row r="3423" spans="21:21" x14ac:dyDescent="0.25">
      <c r="U3423" s="76"/>
    </row>
    <row r="3424" spans="21:21" x14ac:dyDescent="0.25">
      <c r="U3424" s="76"/>
    </row>
    <row r="3425" spans="21:21" x14ac:dyDescent="0.25">
      <c r="U3425" s="76"/>
    </row>
    <row r="3426" spans="21:21" x14ac:dyDescent="0.25">
      <c r="U3426" s="76"/>
    </row>
    <row r="3427" spans="21:21" x14ac:dyDescent="0.25">
      <c r="U3427" s="76"/>
    </row>
    <row r="3428" spans="21:21" x14ac:dyDescent="0.25">
      <c r="U3428" s="76"/>
    </row>
    <row r="3429" spans="21:21" x14ac:dyDescent="0.25">
      <c r="U3429" s="76"/>
    </row>
    <row r="3430" spans="21:21" x14ac:dyDescent="0.25">
      <c r="U3430" s="76"/>
    </row>
    <row r="3431" spans="21:21" x14ac:dyDescent="0.25">
      <c r="U3431" s="76"/>
    </row>
    <row r="3432" spans="21:21" x14ac:dyDescent="0.25">
      <c r="U3432" s="76"/>
    </row>
    <row r="3433" spans="21:21" x14ac:dyDescent="0.25">
      <c r="U3433" s="76"/>
    </row>
    <row r="3434" spans="21:21" x14ac:dyDescent="0.25">
      <c r="U3434" s="76"/>
    </row>
    <row r="3435" spans="21:21" x14ac:dyDescent="0.25">
      <c r="U3435" s="76"/>
    </row>
    <row r="3436" spans="21:21" x14ac:dyDescent="0.25">
      <c r="U3436" s="76"/>
    </row>
    <row r="3437" spans="21:21" x14ac:dyDescent="0.25">
      <c r="U3437" s="76"/>
    </row>
    <row r="3438" spans="21:21" x14ac:dyDescent="0.25">
      <c r="U3438" s="76"/>
    </row>
    <row r="3439" spans="21:21" x14ac:dyDescent="0.25">
      <c r="U3439" s="76"/>
    </row>
    <row r="3440" spans="21:21" x14ac:dyDescent="0.25">
      <c r="U3440" s="76"/>
    </row>
    <row r="3441" spans="21:21" x14ac:dyDescent="0.25">
      <c r="U3441" s="76"/>
    </row>
    <row r="3442" spans="21:21" x14ac:dyDescent="0.25">
      <c r="U3442" s="76"/>
    </row>
    <row r="3443" spans="21:21" x14ac:dyDescent="0.25">
      <c r="U3443" s="76"/>
    </row>
    <row r="3444" spans="21:21" x14ac:dyDescent="0.25">
      <c r="U3444" s="76"/>
    </row>
    <row r="3445" spans="21:21" x14ac:dyDescent="0.25">
      <c r="U3445" s="76"/>
    </row>
    <row r="3446" spans="21:21" x14ac:dyDescent="0.25">
      <c r="U3446" s="76"/>
    </row>
    <row r="3447" spans="21:21" x14ac:dyDescent="0.25">
      <c r="U3447" s="76"/>
    </row>
    <row r="3448" spans="21:21" x14ac:dyDescent="0.25">
      <c r="U3448" s="76"/>
    </row>
    <row r="3449" spans="21:21" x14ac:dyDescent="0.25">
      <c r="U3449" s="76"/>
    </row>
    <row r="3450" spans="21:21" x14ac:dyDescent="0.25">
      <c r="U3450" s="76"/>
    </row>
    <row r="3451" spans="21:21" x14ac:dyDescent="0.25">
      <c r="U3451" s="76"/>
    </row>
    <row r="3452" spans="21:21" x14ac:dyDescent="0.25">
      <c r="U3452" s="76"/>
    </row>
    <row r="3453" spans="21:21" x14ac:dyDescent="0.25">
      <c r="U3453" s="76"/>
    </row>
    <row r="3454" spans="21:21" x14ac:dyDescent="0.25">
      <c r="U3454" s="76"/>
    </row>
    <row r="3455" spans="21:21" x14ac:dyDescent="0.25">
      <c r="U3455" s="76"/>
    </row>
    <row r="3456" spans="21:21" x14ac:dyDescent="0.25">
      <c r="U3456" s="76"/>
    </row>
    <row r="3457" spans="21:21" x14ac:dyDescent="0.25">
      <c r="U3457" s="76"/>
    </row>
    <row r="3458" spans="21:21" x14ac:dyDescent="0.25">
      <c r="U3458" s="76"/>
    </row>
    <row r="3459" spans="21:21" x14ac:dyDescent="0.25">
      <c r="U3459" s="76"/>
    </row>
    <row r="3460" spans="21:21" x14ac:dyDescent="0.25">
      <c r="U3460" s="76"/>
    </row>
    <row r="3461" spans="21:21" x14ac:dyDescent="0.25">
      <c r="U3461" s="76"/>
    </row>
    <row r="3462" spans="21:21" x14ac:dyDescent="0.25">
      <c r="U3462" s="76"/>
    </row>
    <row r="3463" spans="21:21" x14ac:dyDescent="0.25">
      <c r="U3463" s="76"/>
    </row>
    <row r="3464" spans="21:21" x14ac:dyDescent="0.25">
      <c r="U3464" s="76"/>
    </row>
    <row r="3465" spans="21:21" x14ac:dyDescent="0.25">
      <c r="U3465" s="76"/>
    </row>
    <row r="3466" spans="21:21" x14ac:dyDescent="0.25">
      <c r="U3466" s="76"/>
    </row>
    <row r="3467" spans="21:21" x14ac:dyDescent="0.25">
      <c r="U3467" s="76"/>
    </row>
    <row r="3468" spans="21:21" x14ac:dyDescent="0.25">
      <c r="U3468" s="76"/>
    </row>
    <row r="3469" spans="21:21" x14ac:dyDescent="0.25">
      <c r="U3469" s="76"/>
    </row>
    <row r="3470" spans="21:21" x14ac:dyDescent="0.25">
      <c r="U3470" s="76"/>
    </row>
    <row r="3471" spans="21:21" x14ac:dyDescent="0.25">
      <c r="U3471" s="76"/>
    </row>
    <row r="3472" spans="21:21" x14ac:dyDescent="0.25">
      <c r="U3472" s="76"/>
    </row>
    <row r="3473" spans="21:21" x14ac:dyDescent="0.25">
      <c r="U3473" s="76"/>
    </row>
    <row r="3474" spans="21:21" x14ac:dyDescent="0.25">
      <c r="U3474" s="76"/>
    </row>
    <row r="3475" spans="21:21" x14ac:dyDescent="0.25">
      <c r="U3475" s="76"/>
    </row>
    <row r="3476" spans="21:21" x14ac:dyDescent="0.25">
      <c r="U3476" s="76"/>
    </row>
    <row r="3477" spans="21:21" x14ac:dyDescent="0.25">
      <c r="U3477" s="76"/>
    </row>
    <row r="3478" spans="21:21" x14ac:dyDescent="0.25">
      <c r="U3478" s="76"/>
    </row>
    <row r="3479" spans="21:21" x14ac:dyDescent="0.25">
      <c r="U3479" s="76"/>
    </row>
    <row r="3480" spans="21:21" x14ac:dyDescent="0.25">
      <c r="U3480" s="76"/>
    </row>
    <row r="3481" spans="21:21" x14ac:dyDescent="0.25">
      <c r="U3481" s="76"/>
    </row>
    <row r="3482" spans="21:21" x14ac:dyDescent="0.25">
      <c r="U3482" s="76"/>
    </row>
    <row r="3483" spans="21:21" x14ac:dyDescent="0.25">
      <c r="U3483" s="76"/>
    </row>
    <row r="3484" spans="21:21" x14ac:dyDescent="0.25">
      <c r="U3484" s="76"/>
    </row>
    <row r="3485" spans="21:21" x14ac:dyDescent="0.25">
      <c r="U3485" s="76"/>
    </row>
    <row r="3486" spans="21:21" x14ac:dyDescent="0.25">
      <c r="U3486" s="76"/>
    </row>
    <row r="3487" spans="21:21" x14ac:dyDescent="0.25">
      <c r="U3487" s="76"/>
    </row>
    <row r="3488" spans="21:21" x14ac:dyDescent="0.25">
      <c r="U3488" s="76"/>
    </row>
    <row r="3489" spans="21:21" x14ac:dyDescent="0.25">
      <c r="U3489" s="76"/>
    </row>
    <row r="3490" spans="21:21" x14ac:dyDescent="0.25">
      <c r="U3490" s="76"/>
    </row>
    <row r="3491" spans="21:21" x14ac:dyDescent="0.25">
      <c r="U3491" s="76"/>
    </row>
    <row r="3492" spans="21:21" x14ac:dyDescent="0.25">
      <c r="U3492" s="76"/>
    </row>
    <row r="3493" spans="21:21" x14ac:dyDescent="0.25">
      <c r="U3493" s="76"/>
    </row>
    <row r="3494" spans="21:21" x14ac:dyDescent="0.25">
      <c r="U3494" s="76"/>
    </row>
    <row r="3495" spans="21:21" x14ac:dyDescent="0.25">
      <c r="U3495" s="76"/>
    </row>
    <row r="3496" spans="21:21" x14ac:dyDescent="0.25">
      <c r="U3496" s="76"/>
    </row>
    <row r="3497" spans="21:21" x14ac:dyDescent="0.25">
      <c r="U3497" s="76"/>
    </row>
    <row r="3498" spans="21:21" x14ac:dyDescent="0.25">
      <c r="U3498" s="76"/>
    </row>
    <row r="3499" spans="21:21" x14ac:dyDescent="0.25">
      <c r="U3499" s="76"/>
    </row>
    <row r="3500" spans="21:21" x14ac:dyDescent="0.25">
      <c r="U3500" s="76"/>
    </row>
    <row r="3501" spans="21:21" x14ac:dyDescent="0.25">
      <c r="U3501" s="76"/>
    </row>
    <row r="3502" spans="21:21" x14ac:dyDescent="0.25">
      <c r="U3502" s="76"/>
    </row>
    <row r="3503" spans="21:21" x14ac:dyDescent="0.25">
      <c r="U3503" s="76"/>
    </row>
    <row r="3504" spans="21:21" x14ac:dyDescent="0.25">
      <c r="U3504" s="76"/>
    </row>
    <row r="3505" spans="21:21" x14ac:dyDescent="0.25">
      <c r="U3505" s="76"/>
    </row>
    <row r="3506" spans="21:21" x14ac:dyDescent="0.25">
      <c r="U3506" s="76"/>
    </row>
    <row r="3507" spans="21:21" x14ac:dyDescent="0.25">
      <c r="U3507" s="76"/>
    </row>
    <row r="3508" spans="21:21" x14ac:dyDescent="0.25">
      <c r="U3508" s="76"/>
    </row>
    <row r="3509" spans="21:21" x14ac:dyDescent="0.25">
      <c r="U3509" s="76"/>
    </row>
    <row r="3510" spans="21:21" x14ac:dyDescent="0.25">
      <c r="U3510" s="76"/>
    </row>
    <row r="3511" spans="21:21" x14ac:dyDescent="0.25">
      <c r="U3511" s="76"/>
    </row>
    <row r="3512" spans="21:21" x14ac:dyDescent="0.25">
      <c r="U3512" s="76"/>
    </row>
    <row r="3513" spans="21:21" x14ac:dyDescent="0.25">
      <c r="U3513" s="76"/>
    </row>
    <row r="3514" spans="21:21" x14ac:dyDescent="0.25">
      <c r="U3514" s="76"/>
    </row>
    <row r="3515" spans="21:21" x14ac:dyDescent="0.25">
      <c r="U3515" s="76"/>
    </row>
    <row r="3516" spans="21:21" x14ac:dyDescent="0.25">
      <c r="U3516" s="76"/>
    </row>
    <row r="3517" spans="21:21" x14ac:dyDescent="0.25">
      <c r="U3517" s="76"/>
    </row>
    <row r="3518" spans="21:21" x14ac:dyDescent="0.25">
      <c r="U3518" s="76"/>
    </row>
    <row r="3519" spans="21:21" x14ac:dyDescent="0.25">
      <c r="U3519" s="76"/>
    </row>
    <row r="3520" spans="21:21" x14ac:dyDescent="0.25">
      <c r="U3520" s="76"/>
    </row>
    <row r="3521" spans="21:21" x14ac:dyDescent="0.25">
      <c r="U3521" s="76"/>
    </row>
    <row r="3522" spans="21:21" x14ac:dyDescent="0.25">
      <c r="U3522" s="76"/>
    </row>
    <row r="3523" spans="21:21" x14ac:dyDescent="0.25">
      <c r="U3523" s="76"/>
    </row>
    <row r="3524" spans="21:21" x14ac:dyDescent="0.25">
      <c r="U3524" s="76"/>
    </row>
    <row r="3525" spans="21:21" x14ac:dyDescent="0.25">
      <c r="U3525" s="76"/>
    </row>
    <row r="3526" spans="21:21" x14ac:dyDescent="0.25">
      <c r="U3526" s="76"/>
    </row>
    <row r="3527" spans="21:21" x14ac:dyDescent="0.25">
      <c r="U3527" s="76"/>
    </row>
    <row r="3528" spans="21:21" x14ac:dyDescent="0.25">
      <c r="U3528" s="76"/>
    </row>
    <row r="3529" spans="21:21" x14ac:dyDescent="0.25">
      <c r="U3529" s="76"/>
    </row>
    <row r="3530" spans="21:21" x14ac:dyDescent="0.25">
      <c r="U3530" s="76"/>
    </row>
    <row r="3531" spans="21:21" x14ac:dyDescent="0.25">
      <c r="U3531" s="76"/>
    </row>
    <row r="3532" spans="21:21" x14ac:dyDescent="0.25">
      <c r="U3532" s="76"/>
    </row>
    <row r="3533" spans="21:21" x14ac:dyDescent="0.25">
      <c r="U3533" s="76"/>
    </row>
    <row r="3534" spans="21:21" x14ac:dyDescent="0.25">
      <c r="U3534" s="76"/>
    </row>
    <row r="3535" spans="21:21" x14ac:dyDescent="0.25">
      <c r="U3535" s="76"/>
    </row>
    <row r="3536" spans="21:21" x14ac:dyDescent="0.25">
      <c r="U3536" s="76"/>
    </row>
    <row r="3537" spans="21:21" x14ac:dyDescent="0.25">
      <c r="U3537" s="76"/>
    </row>
    <row r="3538" spans="21:21" x14ac:dyDescent="0.25">
      <c r="U3538" s="76"/>
    </row>
    <row r="3539" spans="21:21" x14ac:dyDescent="0.25">
      <c r="U3539" s="76"/>
    </row>
    <row r="3540" spans="21:21" x14ac:dyDescent="0.25">
      <c r="U3540" s="76"/>
    </row>
    <row r="3541" spans="21:21" x14ac:dyDescent="0.25">
      <c r="U3541" s="76"/>
    </row>
    <row r="3542" spans="21:21" x14ac:dyDescent="0.25">
      <c r="U3542" s="76"/>
    </row>
    <row r="3543" spans="21:21" x14ac:dyDescent="0.25">
      <c r="U3543" s="76"/>
    </row>
    <row r="3544" spans="21:21" x14ac:dyDescent="0.25">
      <c r="U3544" s="76"/>
    </row>
    <row r="3545" spans="21:21" x14ac:dyDescent="0.25">
      <c r="U3545" s="76"/>
    </row>
    <row r="3546" spans="21:21" x14ac:dyDescent="0.25">
      <c r="U3546" s="76"/>
    </row>
    <row r="3547" spans="21:21" x14ac:dyDescent="0.25">
      <c r="U3547" s="76"/>
    </row>
    <row r="3548" spans="21:21" x14ac:dyDescent="0.25">
      <c r="U3548" s="76"/>
    </row>
    <row r="3549" spans="21:21" x14ac:dyDescent="0.25">
      <c r="U3549" s="76"/>
    </row>
    <row r="3550" spans="21:21" x14ac:dyDescent="0.25">
      <c r="U3550" s="76"/>
    </row>
    <row r="3551" spans="21:21" x14ac:dyDescent="0.25">
      <c r="U3551" s="76"/>
    </row>
    <row r="3552" spans="21:21" x14ac:dyDescent="0.25">
      <c r="U3552" s="76"/>
    </row>
    <row r="3553" spans="21:21" x14ac:dyDescent="0.25">
      <c r="U3553" s="76"/>
    </row>
    <row r="3554" spans="21:21" x14ac:dyDescent="0.25">
      <c r="U3554" s="76"/>
    </row>
    <row r="3555" spans="21:21" x14ac:dyDescent="0.25">
      <c r="U3555" s="76"/>
    </row>
    <row r="3556" spans="21:21" x14ac:dyDescent="0.25">
      <c r="U3556" s="76"/>
    </row>
    <row r="3557" spans="21:21" x14ac:dyDescent="0.25">
      <c r="U3557" s="76"/>
    </row>
    <row r="3558" spans="21:21" x14ac:dyDescent="0.25">
      <c r="U3558" s="76"/>
    </row>
    <row r="3559" spans="21:21" x14ac:dyDescent="0.25">
      <c r="U3559" s="76"/>
    </row>
    <row r="3560" spans="21:21" x14ac:dyDescent="0.25">
      <c r="U3560" s="76"/>
    </row>
    <row r="3561" spans="21:21" x14ac:dyDescent="0.25">
      <c r="U3561" s="76"/>
    </row>
    <row r="3562" spans="21:21" x14ac:dyDescent="0.25">
      <c r="U3562" s="76"/>
    </row>
    <row r="3563" spans="21:21" x14ac:dyDescent="0.25">
      <c r="U3563" s="76"/>
    </row>
    <row r="3564" spans="21:21" x14ac:dyDescent="0.25">
      <c r="U3564" s="76"/>
    </row>
    <row r="3565" spans="21:21" x14ac:dyDescent="0.25">
      <c r="U3565" s="76"/>
    </row>
    <row r="3566" spans="21:21" x14ac:dyDescent="0.25">
      <c r="U3566" s="76"/>
    </row>
    <row r="3567" spans="21:21" x14ac:dyDescent="0.25">
      <c r="U3567" s="76"/>
    </row>
    <row r="3568" spans="21:21" x14ac:dyDescent="0.25">
      <c r="U3568" s="76"/>
    </row>
    <row r="3569" spans="21:21" x14ac:dyDescent="0.25">
      <c r="U3569" s="76"/>
    </row>
    <row r="3570" spans="21:21" x14ac:dyDescent="0.25">
      <c r="U3570" s="76"/>
    </row>
    <row r="3571" spans="21:21" x14ac:dyDescent="0.25">
      <c r="U3571" s="76"/>
    </row>
    <row r="3572" spans="21:21" x14ac:dyDescent="0.25">
      <c r="U3572" s="76"/>
    </row>
    <row r="3573" spans="21:21" x14ac:dyDescent="0.25">
      <c r="U3573" s="76"/>
    </row>
    <row r="3574" spans="21:21" x14ac:dyDescent="0.25">
      <c r="U3574" s="76"/>
    </row>
    <row r="3575" spans="21:21" x14ac:dyDescent="0.25">
      <c r="U3575" s="76"/>
    </row>
    <row r="3576" spans="21:21" x14ac:dyDescent="0.25">
      <c r="U3576" s="76"/>
    </row>
    <row r="3577" spans="21:21" x14ac:dyDescent="0.25">
      <c r="U3577" s="76"/>
    </row>
    <row r="3578" spans="21:21" x14ac:dyDescent="0.25">
      <c r="U3578" s="76"/>
    </row>
    <row r="3579" spans="21:21" x14ac:dyDescent="0.25">
      <c r="U3579" s="76"/>
    </row>
    <row r="3580" spans="21:21" x14ac:dyDescent="0.25">
      <c r="U3580" s="76"/>
    </row>
    <row r="3581" spans="21:21" x14ac:dyDescent="0.25">
      <c r="U3581" s="76"/>
    </row>
    <row r="3582" spans="21:21" x14ac:dyDescent="0.25">
      <c r="U3582" s="76"/>
    </row>
    <row r="3583" spans="21:21" x14ac:dyDescent="0.25">
      <c r="U3583" s="76"/>
    </row>
    <row r="3584" spans="21:21" x14ac:dyDescent="0.25">
      <c r="U3584" s="76"/>
    </row>
    <row r="3585" spans="21:21" x14ac:dyDescent="0.25">
      <c r="U3585" s="76"/>
    </row>
    <row r="3586" spans="21:21" x14ac:dyDescent="0.25">
      <c r="U3586" s="76"/>
    </row>
    <row r="3587" spans="21:21" x14ac:dyDescent="0.25">
      <c r="U3587" s="76"/>
    </row>
    <row r="3588" spans="21:21" x14ac:dyDescent="0.25">
      <c r="U3588" s="76"/>
    </row>
    <row r="3589" spans="21:21" x14ac:dyDescent="0.25">
      <c r="U3589" s="76"/>
    </row>
    <row r="3590" spans="21:21" x14ac:dyDescent="0.25">
      <c r="U3590" s="76"/>
    </row>
    <row r="3591" spans="21:21" x14ac:dyDescent="0.25">
      <c r="U3591" s="76"/>
    </row>
    <row r="3592" spans="21:21" x14ac:dyDescent="0.25">
      <c r="U3592" s="76"/>
    </row>
    <row r="3593" spans="21:21" x14ac:dyDescent="0.25">
      <c r="U3593" s="76"/>
    </row>
    <row r="3594" spans="21:21" x14ac:dyDescent="0.25">
      <c r="U3594" s="76"/>
    </row>
    <row r="3595" spans="21:21" x14ac:dyDescent="0.25">
      <c r="U3595" s="76"/>
    </row>
    <row r="3596" spans="21:21" x14ac:dyDescent="0.25">
      <c r="U3596" s="76"/>
    </row>
    <row r="3597" spans="21:21" x14ac:dyDescent="0.25">
      <c r="U3597" s="76"/>
    </row>
    <row r="3598" spans="21:21" x14ac:dyDescent="0.25">
      <c r="U3598" s="76"/>
    </row>
    <row r="3599" spans="21:21" x14ac:dyDescent="0.25">
      <c r="U3599" s="76"/>
    </row>
    <row r="3600" spans="21:21" x14ac:dyDescent="0.25">
      <c r="U3600" s="76"/>
    </row>
    <row r="3601" spans="21:21" x14ac:dyDescent="0.25">
      <c r="U3601" s="76"/>
    </row>
    <row r="3602" spans="21:21" x14ac:dyDescent="0.25">
      <c r="U3602" s="76"/>
    </row>
    <row r="3603" spans="21:21" x14ac:dyDescent="0.25">
      <c r="U3603" s="76"/>
    </row>
    <row r="3604" spans="21:21" x14ac:dyDescent="0.25">
      <c r="U3604" s="76"/>
    </row>
    <row r="3605" spans="21:21" x14ac:dyDescent="0.25">
      <c r="U3605" s="76"/>
    </row>
    <row r="3606" spans="21:21" x14ac:dyDescent="0.25">
      <c r="U3606" s="76"/>
    </row>
    <row r="3607" spans="21:21" x14ac:dyDescent="0.25">
      <c r="U3607" s="76"/>
    </row>
    <row r="3608" spans="21:21" x14ac:dyDescent="0.25">
      <c r="U3608" s="76"/>
    </row>
    <row r="3609" spans="21:21" x14ac:dyDescent="0.25">
      <c r="U3609" s="76"/>
    </row>
    <row r="3610" spans="21:21" x14ac:dyDescent="0.25">
      <c r="U3610" s="76"/>
    </row>
    <row r="3611" spans="21:21" x14ac:dyDescent="0.25">
      <c r="U3611" s="76"/>
    </row>
    <row r="3612" spans="21:21" x14ac:dyDescent="0.25">
      <c r="U3612" s="76"/>
    </row>
    <row r="3613" spans="21:21" x14ac:dyDescent="0.25">
      <c r="U3613" s="76"/>
    </row>
    <row r="3614" spans="21:21" x14ac:dyDescent="0.25">
      <c r="U3614" s="76"/>
    </row>
    <row r="3615" spans="21:21" x14ac:dyDescent="0.25">
      <c r="U3615" s="76"/>
    </row>
    <row r="3616" spans="21:21" x14ac:dyDescent="0.25">
      <c r="U3616" s="76"/>
    </row>
    <row r="3617" spans="21:21" x14ac:dyDescent="0.25">
      <c r="U3617" s="76"/>
    </row>
    <row r="3618" spans="21:21" x14ac:dyDescent="0.25">
      <c r="U3618" s="76"/>
    </row>
    <row r="3619" spans="21:21" x14ac:dyDescent="0.25">
      <c r="U3619" s="76"/>
    </row>
    <row r="3620" spans="21:21" x14ac:dyDescent="0.25">
      <c r="U3620" s="76"/>
    </row>
    <row r="3621" spans="21:21" x14ac:dyDescent="0.25">
      <c r="U3621" s="76"/>
    </row>
    <row r="3622" spans="21:21" x14ac:dyDescent="0.25">
      <c r="U3622" s="76"/>
    </row>
    <row r="3623" spans="21:21" x14ac:dyDescent="0.25">
      <c r="U3623" s="76"/>
    </row>
    <row r="3624" spans="21:21" x14ac:dyDescent="0.25">
      <c r="U3624" s="76"/>
    </row>
    <row r="3625" spans="21:21" x14ac:dyDescent="0.25">
      <c r="U3625" s="76"/>
    </row>
    <row r="3626" spans="21:21" x14ac:dyDescent="0.25">
      <c r="U3626" s="76"/>
    </row>
    <row r="3627" spans="21:21" x14ac:dyDescent="0.25">
      <c r="U3627" s="76"/>
    </row>
    <row r="3628" spans="21:21" x14ac:dyDescent="0.25">
      <c r="U3628" s="76"/>
    </row>
    <row r="3629" spans="21:21" x14ac:dyDescent="0.25">
      <c r="U3629" s="76"/>
    </row>
    <row r="3630" spans="21:21" x14ac:dyDescent="0.25">
      <c r="U3630" s="76"/>
    </row>
    <row r="3631" spans="21:21" x14ac:dyDescent="0.25">
      <c r="U3631" s="76"/>
    </row>
    <row r="3632" spans="21:21" x14ac:dyDescent="0.25">
      <c r="U3632" s="76"/>
    </row>
    <row r="3633" spans="21:21" x14ac:dyDescent="0.25">
      <c r="U3633" s="76"/>
    </row>
    <row r="3634" spans="21:21" x14ac:dyDescent="0.25">
      <c r="U3634" s="76"/>
    </row>
    <row r="3635" spans="21:21" x14ac:dyDescent="0.25">
      <c r="U3635" s="76"/>
    </row>
    <row r="3636" spans="21:21" x14ac:dyDescent="0.25">
      <c r="U3636" s="76"/>
    </row>
    <row r="3637" spans="21:21" x14ac:dyDescent="0.25">
      <c r="U3637" s="76"/>
    </row>
    <row r="3638" spans="21:21" x14ac:dyDescent="0.25">
      <c r="U3638" s="76"/>
    </row>
    <row r="3639" spans="21:21" x14ac:dyDescent="0.25">
      <c r="U3639" s="76"/>
    </row>
    <row r="3640" spans="21:21" x14ac:dyDescent="0.25">
      <c r="U3640" s="76"/>
    </row>
    <row r="3641" spans="21:21" x14ac:dyDescent="0.25">
      <c r="U3641" s="76"/>
    </row>
    <row r="3642" spans="21:21" x14ac:dyDescent="0.25">
      <c r="U3642" s="76"/>
    </row>
    <row r="3643" spans="21:21" x14ac:dyDescent="0.25">
      <c r="U3643" s="76"/>
    </row>
    <row r="3644" spans="21:21" x14ac:dyDescent="0.25">
      <c r="U3644" s="76"/>
    </row>
    <row r="3645" spans="21:21" x14ac:dyDescent="0.25">
      <c r="U3645" s="76"/>
    </row>
    <row r="3646" spans="21:21" x14ac:dyDescent="0.25">
      <c r="U3646" s="76"/>
    </row>
    <row r="3647" spans="21:21" x14ac:dyDescent="0.25">
      <c r="U3647" s="76"/>
    </row>
    <row r="3648" spans="21:21" x14ac:dyDescent="0.25">
      <c r="U3648" s="76"/>
    </row>
    <row r="3649" spans="21:21" x14ac:dyDescent="0.25">
      <c r="U3649" s="76"/>
    </row>
    <row r="3650" spans="21:21" x14ac:dyDescent="0.25">
      <c r="U3650" s="76"/>
    </row>
    <row r="3651" spans="21:21" x14ac:dyDescent="0.25">
      <c r="U3651" s="76"/>
    </row>
    <row r="3652" spans="21:21" x14ac:dyDescent="0.25">
      <c r="U3652" s="76"/>
    </row>
    <row r="3653" spans="21:21" x14ac:dyDescent="0.25">
      <c r="U3653" s="76"/>
    </row>
    <row r="3654" spans="21:21" x14ac:dyDescent="0.25">
      <c r="U3654" s="76"/>
    </row>
    <row r="3655" spans="21:21" x14ac:dyDescent="0.25">
      <c r="U3655" s="76"/>
    </row>
    <row r="3656" spans="21:21" x14ac:dyDescent="0.25">
      <c r="U3656" s="76"/>
    </row>
    <row r="3657" spans="21:21" x14ac:dyDescent="0.25">
      <c r="U3657" s="76"/>
    </row>
    <row r="3658" spans="21:21" x14ac:dyDescent="0.25">
      <c r="U3658" s="76"/>
    </row>
    <row r="3659" spans="21:21" x14ac:dyDescent="0.25">
      <c r="U3659" s="76"/>
    </row>
    <row r="3660" spans="21:21" x14ac:dyDescent="0.25">
      <c r="U3660" s="76"/>
    </row>
    <row r="3661" spans="21:21" x14ac:dyDescent="0.25">
      <c r="U3661" s="76"/>
    </row>
    <row r="3662" spans="21:21" x14ac:dyDescent="0.25">
      <c r="U3662" s="76"/>
    </row>
    <row r="3663" spans="21:21" x14ac:dyDescent="0.25">
      <c r="U3663" s="76"/>
    </row>
    <row r="3664" spans="21:21" x14ac:dyDescent="0.25">
      <c r="U3664" s="76"/>
    </row>
    <row r="3665" spans="21:21" x14ac:dyDescent="0.25">
      <c r="U3665" s="76"/>
    </row>
    <row r="3666" spans="21:21" x14ac:dyDescent="0.25">
      <c r="U3666" s="76"/>
    </row>
    <row r="3667" spans="21:21" x14ac:dyDescent="0.25">
      <c r="U3667" s="76"/>
    </row>
    <row r="3668" spans="21:21" x14ac:dyDescent="0.25">
      <c r="U3668" s="76"/>
    </row>
    <row r="3669" spans="21:21" x14ac:dyDescent="0.25">
      <c r="U3669" s="76"/>
    </row>
    <row r="3670" spans="21:21" x14ac:dyDescent="0.25">
      <c r="U3670" s="76"/>
    </row>
    <row r="3671" spans="21:21" x14ac:dyDescent="0.25">
      <c r="U3671" s="76"/>
    </row>
    <row r="3672" spans="21:21" x14ac:dyDescent="0.25">
      <c r="U3672" s="76"/>
    </row>
    <row r="3673" spans="21:21" x14ac:dyDescent="0.25">
      <c r="U3673" s="76"/>
    </row>
    <row r="3674" spans="21:21" x14ac:dyDescent="0.25">
      <c r="U3674" s="76"/>
    </row>
    <row r="3675" spans="21:21" x14ac:dyDescent="0.25">
      <c r="U3675" s="76"/>
    </row>
    <row r="3676" spans="21:21" x14ac:dyDescent="0.25">
      <c r="U3676" s="76"/>
    </row>
    <row r="3677" spans="21:21" x14ac:dyDescent="0.25">
      <c r="U3677" s="76"/>
    </row>
    <row r="3678" spans="21:21" x14ac:dyDescent="0.25">
      <c r="U3678" s="76"/>
    </row>
    <row r="3679" spans="21:21" x14ac:dyDescent="0.25">
      <c r="U3679" s="76"/>
    </row>
    <row r="3680" spans="21:21" x14ac:dyDescent="0.25">
      <c r="U3680" s="76"/>
    </row>
    <row r="3681" spans="21:21" x14ac:dyDescent="0.25">
      <c r="U3681" s="76"/>
    </row>
    <row r="3682" spans="21:21" x14ac:dyDescent="0.25">
      <c r="U3682" s="76"/>
    </row>
    <row r="3683" spans="21:21" x14ac:dyDescent="0.25">
      <c r="U3683" s="76"/>
    </row>
    <row r="3684" spans="21:21" x14ac:dyDescent="0.25">
      <c r="U3684" s="76"/>
    </row>
    <row r="3685" spans="21:21" x14ac:dyDescent="0.25">
      <c r="U3685" s="76"/>
    </row>
    <row r="3686" spans="21:21" x14ac:dyDescent="0.25">
      <c r="U3686" s="76"/>
    </row>
    <row r="3687" spans="21:21" x14ac:dyDescent="0.25">
      <c r="U3687" s="76"/>
    </row>
    <row r="3688" spans="21:21" x14ac:dyDescent="0.25">
      <c r="U3688" s="76"/>
    </row>
    <row r="3689" spans="21:21" x14ac:dyDescent="0.25">
      <c r="U3689" s="76"/>
    </row>
    <row r="3690" spans="21:21" x14ac:dyDescent="0.25">
      <c r="U3690" s="76"/>
    </row>
    <row r="3691" spans="21:21" x14ac:dyDescent="0.25">
      <c r="U3691" s="76"/>
    </row>
    <row r="3692" spans="21:21" x14ac:dyDescent="0.25">
      <c r="U3692" s="76"/>
    </row>
    <row r="3693" spans="21:21" x14ac:dyDescent="0.25">
      <c r="U3693" s="76"/>
    </row>
    <row r="3694" spans="21:21" x14ac:dyDescent="0.25">
      <c r="U3694" s="76"/>
    </row>
    <row r="3695" spans="21:21" x14ac:dyDescent="0.25">
      <c r="U3695" s="76"/>
    </row>
    <row r="3696" spans="21:21" x14ac:dyDescent="0.25">
      <c r="U3696" s="76"/>
    </row>
    <row r="3697" spans="21:21" x14ac:dyDescent="0.25">
      <c r="U3697" s="76"/>
    </row>
    <row r="3698" spans="21:21" x14ac:dyDescent="0.25">
      <c r="U3698" s="76"/>
    </row>
    <row r="3699" spans="21:21" x14ac:dyDescent="0.25">
      <c r="U3699" s="76"/>
    </row>
    <row r="3700" spans="21:21" x14ac:dyDescent="0.25">
      <c r="U3700" s="76"/>
    </row>
    <row r="3701" spans="21:21" x14ac:dyDescent="0.25">
      <c r="U3701" s="76"/>
    </row>
    <row r="3702" spans="21:21" x14ac:dyDescent="0.25">
      <c r="U3702" s="76"/>
    </row>
    <row r="3703" spans="21:21" x14ac:dyDescent="0.25">
      <c r="U3703" s="76"/>
    </row>
    <row r="3704" spans="21:21" x14ac:dyDescent="0.25">
      <c r="U3704" s="76"/>
    </row>
    <row r="3705" spans="21:21" x14ac:dyDescent="0.25">
      <c r="U3705" s="76"/>
    </row>
    <row r="3706" spans="21:21" x14ac:dyDescent="0.25">
      <c r="U3706" s="76"/>
    </row>
    <row r="3707" spans="21:21" x14ac:dyDescent="0.25">
      <c r="U3707" s="76"/>
    </row>
    <row r="3708" spans="21:21" x14ac:dyDescent="0.25">
      <c r="U3708" s="76"/>
    </row>
    <row r="3709" spans="21:21" x14ac:dyDescent="0.25">
      <c r="U3709" s="76"/>
    </row>
    <row r="3710" spans="21:21" x14ac:dyDescent="0.25">
      <c r="U3710" s="76"/>
    </row>
    <row r="3711" spans="21:21" x14ac:dyDescent="0.25">
      <c r="U3711" s="76"/>
    </row>
    <row r="3712" spans="21:21" x14ac:dyDescent="0.25">
      <c r="U3712" s="76"/>
    </row>
    <row r="3713" spans="21:21" x14ac:dyDescent="0.25">
      <c r="U3713" s="76"/>
    </row>
    <row r="3714" spans="21:21" x14ac:dyDescent="0.25">
      <c r="U3714" s="76"/>
    </row>
    <row r="3715" spans="21:21" x14ac:dyDescent="0.25">
      <c r="U3715" s="76"/>
    </row>
    <row r="3716" spans="21:21" x14ac:dyDescent="0.25">
      <c r="U3716" s="76"/>
    </row>
    <row r="3717" spans="21:21" x14ac:dyDescent="0.25">
      <c r="U3717" s="76"/>
    </row>
    <row r="3718" spans="21:21" x14ac:dyDescent="0.25">
      <c r="U3718" s="76"/>
    </row>
    <row r="3719" spans="21:21" x14ac:dyDescent="0.25">
      <c r="U3719" s="76"/>
    </row>
    <row r="3720" spans="21:21" x14ac:dyDescent="0.25">
      <c r="U3720" s="76"/>
    </row>
    <row r="3721" spans="21:21" x14ac:dyDescent="0.25">
      <c r="U3721" s="76"/>
    </row>
    <row r="3722" spans="21:21" x14ac:dyDescent="0.25">
      <c r="U3722" s="76"/>
    </row>
    <row r="3723" spans="21:21" x14ac:dyDescent="0.25">
      <c r="U3723" s="76"/>
    </row>
    <row r="3724" spans="21:21" x14ac:dyDescent="0.25">
      <c r="U3724" s="76"/>
    </row>
    <row r="3725" spans="21:21" x14ac:dyDescent="0.25">
      <c r="U3725" s="76"/>
    </row>
    <row r="3726" spans="21:21" x14ac:dyDescent="0.25">
      <c r="U3726" s="76"/>
    </row>
    <row r="3727" spans="21:21" x14ac:dyDescent="0.25">
      <c r="U3727" s="76"/>
    </row>
    <row r="3728" spans="21:21" x14ac:dyDescent="0.25">
      <c r="U3728" s="76"/>
    </row>
    <row r="3729" spans="21:21" x14ac:dyDescent="0.25">
      <c r="U3729" s="76"/>
    </row>
    <row r="3730" spans="21:21" x14ac:dyDescent="0.25">
      <c r="U3730" s="76"/>
    </row>
    <row r="3731" spans="21:21" x14ac:dyDescent="0.25">
      <c r="U3731" s="76"/>
    </row>
    <row r="3732" spans="21:21" x14ac:dyDescent="0.25">
      <c r="U3732" s="76"/>
    </row>
    <row r="3733" spans="21:21" x14ac:dyDescent="0.25">
      <c r="U3733" s="76"/>
    </row>
    <row r="3734" spans="21:21" x14ac:dyDescent="0.25">
      <c r="U3734" s="76"/>
    </row>
    <row r="3735" spans="21:21" x14ac:dyDescent="0.25">
      <c r="U3735" s="76"/>
    </row>
    <row r="3736" spans="21:21" x14ac:dyDescent="0.25">
      <c r="U3736" s="76"/>
    </row>
    <row r="3737" spans="21:21" x14ac:dyDescent="0.25">
      <c r="U3737" s="76"/>
    </row>
    <row r="3738" spans="21:21" x14ac:dyDescent="0.25">
      <c r="U3738" s="76"/>
    </row>
    <row r="3739" spans="21:21" x14ac:dyDescent="0.25">
      <c r="U3739" s="76"/>
    </row>
    <row r="3740" spans="21:21" x14ac:dyDescent="0.25">
      <c r="U3740" s="76"/>
    </row>
    <row r="3741" spans="21:21" x14ac:dyDescent="0.25">
      <c r="U3741" s="76"/>
    </row>
    <row r="3742" spans="21:21" x14ac:dyDescent="0.25">
      <c r="U3742" s="76"/>
    </row>
    <row r="3743" spans="21:21" x14ac:dyDescent="0.25">
      <c r="U3743" s="76"/>
    </row>
    <row r="3744" spans="21:21" x14ac:dyDescent="0.25">
      <c r="U3744" s="76"/>
    </row>
    <row r="3745" spans="21:21" x14ac:dyDescent="0.25">
      <c r="U3745" s="76"/>
    </row>
    <row r="3746" spans="21:21" x14ac:dyDescent="0.25">
      <c r="U3746" s="76"/>
    </row>
    <row r="3747" spans="21:21" x14ac:dyDescent="0.25">
      <c r="U3747" s="76"/>
    </row>
    <row r="3748" spans="21:21" x14ac:dyDescent="0.25">
      <c r="U3748" s="76"/>
    </row>
    <row r="3749" spans="21:21" x14ac:dyDescent="0.25">
      <c r="U3749" s="76"/>
    </row>
    <row r="3750" spans="21:21" x14ac:dyDescent="0.25">
      <c r="U3750" s="76"/>
    </row>
    <row r="3751" spans="21:21" x14ac:dyDescent="0.25">
      <c r="U3751" s="76"/>
    </row>
    <row r="3752" spans="21:21" x14ac:dyDescent="0.25">
      <c r="U3752" s="76"/>
    </row>
    <row r="3753" spans="21:21" x14ac:dyDescent="0.25">
      <c r="U3753" s="76"/>
    </row>
    <row r="3754" spans="21:21" x14ac:dyDescent="0.25">
      <c r="U3754" s="76"/>
    </row>
    <row r="3755" spans="21:21" x14ac:dyDescent="0.25">
      <c r="U3755" s="76"/>
    </row>
    <row r="3756" spans="21:21" x14ac:dyDescent="0.25">
      <c r="U3756" s="76"/>
    </row>
    <row r="3757" spans="21:21" x14ac:dyDescent="0.25">
      <c r="U3757" s="76"/>
    </row>
    <row r="3758" spans="21:21" x14ac:dyDescent="0.25">
      <c r="U3758" s="76"/>
    </row>
    <row r="3759" spans="21:21" x14ac:dyDescent="0.25">
      <c r="U3759" s="76"/>
    </row>
    <row r="3760" spans="21:21" x14ac:dyDescent="0.25">
      <c r="U3760" s="76"/>
    </row>
    <row r="3761" spans="21:21" x14ac:dyDescent="0.25">
      <c r="U3761" s="76"/>
    </row>
    <row r="3762" spans="21:21" x14ac:dyDescent="0.25">
      <c r="U3762" s="76"/>
    </row>
    <row r="3763" spans="21:21" x14ac:dyDescent="0.25">
      <c r="U3763" s="76"/>
    </row>
    <row r="3764" spans="21:21" x14ac:dyDescent="0.25">
      <c r="U3764" s="76"/>
    </row>
    <row r="3765" spans="21:21" x14ac:dyDescent="0.25">
      <c r="U3765" s="76"/>
    </row>
    <row r="3766" spans="21:21" x14ac:dyDescent="0.25">
      <c r="U3766" s="76"/>
    </row>
    <row r="3767" spans="21:21" x14ac:dyDescent="0.25">
      <c r="U3767" s="76"/>
    </row>
    <row r="3768" spans="21:21" x14ac:dyDescent="0.25">
      <c r="U3768" s="76"/>
    </row>
    <row r="3769" spans="21:21" x14ac:dyDescent="0.25">
      <c r="U3769" s="76"/>
    </row>
    <row r="3770" spans="21:21" x14ac:dyDescent="0.25">
      <c r="U3770" s="76"/>
    </row>
    <row r="3771" spans="21:21" x14ac:dyDescent="0.25">
      <c r="U3771" s="76"/>
    </row>
    <row r="3772" spans="21:21" x14ac:dyDescent="0.25">
      <c r="U3772" s="76"/>
    </row>
    <row r="3773" spans="21:21" x14ac:dyDescent="0.25">
      <c r="U3773" s="76"/>
    </row>
    <row r="3774" spans="21:21" x14ac:dyDescent="0.25">
      <c r="U3774" s="76"/>
    </row>
    <row r="3775" spans="21:21" x14ac:dyDescent="0.25">
      <c r="U3775" s="76"/>
    </row>
    <row r="3776" spans="21:21" x14ac:dyDescent="0.25">
      <c r="U3776" s="76"/>
    </row>
    <row r="3777" spans="21:21" x14ac:dyDescent="0.25">
      <c r="U3777" s="76"/>
    </row>
    <row r="3778" spans="21:21" x14ac:dyDescent="0.25">
      <c r="U3778" s="76"/>
    </row>
    <row r="3779" spans="21:21" x14ac:dyDescent="0.25">
      <c r="U3779" s="76"/>
    </row>
    <row r="3780" spans="21:21" x14ac:dyDescent="0.25">
      <c r="U3780" s="76"/>
    </row>
    <row r="3781" spans="21:21" x14ac:dyDescent="0.25">
      <c r="U3781" s="76"/>
    </row>
    <row r="3782" spans="21:21" x14ac:dyDescent="0.25">
      <c r="U3782" s="76"/>
    </row>
    <row r="3783" spans="21:21" x14ac:dyDescent="0.25">
      <c r="U3783" s="76"/>
    </row>
    <row r="3784" spans="21:21" x14ac:dyDescent="0.25">
      <c r="U3784" s="76"/>
    </row>
    <row r="3785" spans="21:21" x14ac:dyDescent="0.25">
      <c r="U3785" s="76"/>
    </row>
    <row r="3786" spans="21:21" x14ac:dyDescent="0.25">
      <c r="U3786" s="76"/>
    </row>
    <row r="3787" spans="21:21" x14ac:dyDescent="0.25">
      <c r="U3787" s="76"/>
    </row>
    <row r="3788" spans="21:21" x14ac:dyDescent="0.25">
      <c r="U3788" s="76"/>
    </row>
    <row r="3789" spans="21:21" x14ac:dyDescent="0.25">
      <c r="U3789" s="76"/>
    </row>
    <row r="3790" spans="21:21" x14ac:dyDescent="0.25">
      <c r="U3790" s="76"/>
    </row>
    <row r="3791" spans="21:21" x14ac:dyDescent="0.25">
      <c r="U3791" s="76"/>
    </row>
    <row r="3792" spans="21:21" x14ac:dyDescent="0.25">
      <c r="U3792" s="76"/>
    </row>
    <row r="3793" spans="21:21" x14ac:dyDescent="0.25">
      <c r="U3793" s="76"/>
    </row>
    <row r="3794" spans="21:21" x14ac:dyDescent="0.25">
      <c r="U3794" s="76"/>
    </row>
    <row r="3795" spans="21:21" x14ac:dyDescent="0.25">
      <c r="U3795" s="76"/>
    </row>
    <row r="3796" spans="21:21" x14ac:dyDescent="0.25">
      <c r="U3796" s="76"/>
    </row>
    <row r="3797" spans="21:21" x14ac:dyDescent="0.25">
      <c r="U3797" s="76"/>
    </row>
    <row r="3798" spans="21:21" x14ac:dyDescent="0.25">
      <c r="U3798" s="76"/>
    </row>
    <row r="3799" spans="21:21" x14ac:dyDescent="0.25">
      <c r="U3799" s="76"/>
    </row>
    <row r="3800" spans="21:21" x14ac:dyDescent="0.25">
      <c r="U3800" s="76"/>
    </row>
    <row r="3801" spans="21:21" x14ac:dyDescent="0.25">
      <c r="U3801" s="76"/>
    </row>
    <row r="3802" spans="21:21" x14ac:dyDescent="0.25">
      <c r="U3802" s="76"/>
    </row>
    <row r="3803" spans="21:21" x14ac:dyDescent="0.25">
      <c r="U3803" s="76"/>
    </row>
    <row r="3804" spans="21:21" x14ac:dyDescent="0.25">
      <c r="U3804" s="76"/>
    </row>
    <row r="3805" spans="21:21" x14ac:dyDescent="0.25">
      <c r="U3805" s="76"/>
    </row>
    <row r="3806" spans="21:21" x14ac:dyDescent="0.25">
      <c r="U3806" s="76"/>
    </row>
    <row r="3807" spans="21:21" x14ac:dyDescent="0.25">
      <c r="U3807" s="76"/>
    </row>
    <row r="3808" spans="21:21" x14ac:dyDescent="0.25">
      <c r="U3808" s="76"/>
    </row>
    <row r="3809" spans="21:21" x14ac:dyDescent="0.25">
      <c r="U3809" s="76"/>
    </row>
    <row r="3810" spans="21:21" x14ac:dyDescent="0.25">
      <c r="U3810" s="76"/>
    </row>
    <row r="3811" spans="21:21" x14ac:dyDescent="0.25">
      <c r="U3811" s="76"/>
    </row>
    <row r="3812" spans="21:21" x14ac:dyDescent="0.25">
      <c r="U3812" s="76"/>
    </row>
    <row r="3813" spans="21:21" x14ac:dyDescent="0.25">
      <c r="U3813" s="76"/>
    </row>
    <row r="3814" spans="21:21" x14ac:dyDescent="0.25">
      <c r="U3814" s="76"/>
    </row>
    <row r="3815" spans="21:21" x14ac:dyDescent="0.25">
      <c r="U3815" s="76"/>
    </row>
    <row r="3816" spans="21:21" x14ac:dyDescent="0.25">
      <c r="U3816" s="76"/>
    </row>
    <row r="3817" spans="21:21" x14ac:dyDescent="0.25">
      <c r="U3817" s="76"/>
    </row>
    <row r="3818" spans="21:21" x14ac:dyDescent="0.25">
      <c r="U3818" s="76"/>
    </row>
    <row r="3819" spans="21:21" x14ac:dyDescent="0.25">
      <c r="U3819" s="76"/>
    </row>
    <row r="3820" spans="21:21" x14ac:dyDescent="0.25">
      <c r="U3820" s="76"/>
    </row>
    <row r="3821" spans="21:21" x14ac:dyDescent="0.25">
      <c r="U3821" s="76"/>
    </row>
    <row r="3822" spans="21:21" x14ac:dyDescent="0.25">
      <c r="U3822" s="76"/>
    </row>
    <row r="3823" spans="21:21" x14ac:dyDescent="0.25">
      <c r="U3823" s="76"/>
    </row>
    <row r="3824" spans="21:21" x14ac:dyDescent="0.25">
      <c r="U3824" s="76"/>
    </row>
    <row r="3825" spans="21:21" x14ac:dyDescent="0.25">
      <c r="U3825" s="76"/>
    </row>
    <row r="3826" spans="21:21" x14ac:dyDescent="0.25">
      <c r="U3826" s="76"/>
    </row>
    <row r="3827" spans="21:21" x14ac:dyDescent="0.25">
      <c r="U3827" s="76"/>
    </row>
    <row r="3828" spans="21:21" x14ac:dyDescent="0.25">
      <c r="U3828" s="76"/>
    </row>
    <row r="3829" spans="21:21" x14ac:dyDescent="0.25">
      <c r="U3829" s="76"/>
    </row>
    <row r="3830" spans="21:21" x14ac:dyDescent="0.25">
      <c r="U3830" s="76"/>
    </row>
    <row r="3831" spans="21:21" x14ac:dyDescent="0.25">
      <c r="U3831" s="76"/>
    </row>
    <row r="3832" spans="21:21" x14ac:dyDescent="0.25">
      <c r="U3832" s="76"/>
    </row>
    <row r="3833" spans="21:21" x14ac:dyDescent="0.25">
      <c r="U3833" s="76"/>
    </row>
    <row r="3834" spans="21:21" x14ac:dyDescent="0.25">
      <c r="U3834" s="76"/>
    </row>
    <row r="3835" spans="21:21" x14ac:dyDescent="0.25">
      <c r="U3835" s="76"/>
    </row>
    <row r="3836" spans="21:21" x14ac:dyDescent="0.25">
      <c r="U3836" s="76"/>
    </row>
    <row r="3837" spans="21:21" x14ac:dyDescent="0.25">
      <c r="U3837" s="76"/>
    </row>
    <row r="3838" spans="21:21" x14ac:dyDescent="0.25">
      <c r="U3838" s="76"/>
    </row>
    <row r="3839" spans="21:21" x14ac:dyDescent="0.25">
      <c r="U3839" s="76"/>
    </row>
    <row r="3840" spans="21:21" x14ac:dyDescent="0.25">
      <c r="U3840" s="76"/>
    </row>
    <row r="3841" spans="21:21" x14ac:dyDescent="0.25">
      <c r="U3841" s="76"/>
    </row>
    <row r="3842" spans="21:21" x14ac:dyDescent="0.25">
      <c r="U3842" s="76"/>
    </row>
    <row r="3843" spans="21:21" x14ac:dyDescent="0.25">
      <c r="U3843" s="76"/>
    </row>
    <row r="3844" spans="21:21" x14ac:dyDescent="0.25">
      <c r="U3844" s="76"/>
    </row>
    <row r="3845" spans="21:21" x14ac:dyDescent="0.25">
      <c r="U3845" s="76"/>
    </row>
    <row r="3846" spans="21:21" x14ac:dyDescent="0.25">
      <c r="U3846" s="76"/>
    </row>
    <row r="3847" spans="21:21" x14ac:dyDescent="0.25">
      <c r="U3847" s="76"/>
    </row>
    <row r="3848" spans="21:21" x14ac:dyDescent="0.25">
      <c r="U3848" s="76"/>
    </row>
    <row r="3849" spans="21:21" x14ac:dyDescent="0.25">
      <c r="U3849" s="76"/>
    </row>
    <row r="3850" spans="21:21" x14ac:dyDescent="0.25">
      <c r="U3850" s="76"/>
    </row>
    <row r="3851" spans="21:21" x14ac:dyDescent="0.25">
      <c r="U3851" s="76"/>
    </row>
    <row r="3852" spans="21:21" x14ac:dyDescent="0.25">
      <c r="U3852" s="76"/>
    </row>
    <row r="3853" spans="21:21" x14ac:dyDescent="0.25">
      <c r="U3853" s="76"/>
    </row>
    <row r="3854" spans="21:21" x14ac:dyDescent="0.25">
      <c r="U3854" s="76"/>
    </row>
    <row r="3855" spans="21:21" x14ac:dyDescent="0.25">
      <c r="U3855" s="76"/>
    </row>
    <row r="3856" spans="21:21" x14ac:dyDescent="0.25">
      <c r="U3856" s="76"/>
    </row>
    <row r="3857" spans="21:21" x14ac:dyDescent="0.25">
      <c r="U3857" s="76"/>
    </row>
    <row r="3858" spans="21:21" x14ac:dyDescent="0.25">
      <c r="U3858" s="76"/>
    </row>
    <row r="3859" spans="21:21" x14ac:dyDescent="0.25">
      <c r="U3859" s="76"/>
    </row>
    <row r="3860" spans="21:21" x14ac:dyDescent="0.25">
      <c r="U3860" s="76"/>
    </row>
    <row r="3861" spans="21:21" x14ac:dyDescent="0.25">
      <c r="U3861" s="76"/>
    </row>
    <row r="3862" spans="21:21" x14ac:dyDescent="0.25">
      <c r="U3862" s="76"/>
    </row>
    <row r="3863" spans="21:21" x14ac:dyDescent="0.25">
      <c r="U3863" s="76"/>
    </row>
    <row r="3864" spans="21:21" x14ac:dyDescent="0.25">
      <c r="U3864" s="76"/>
    </row>
    <row r="3865" spans="21:21" x14ac:dyDescent="0.25">
      <c r="U3865" s="76"/>
    </row>
    <row r="3866" spans="21:21" x14ac:dyDescent="0.25">
      <c r="U3866" s="76"/>
    </row>
    <row r="3867" spans="21:21" x14ac:dyDescent="0.25">
      <c r="U3867" s="76"/>
    </row>
    <row r="3868" spans="21:21" x14ac:dyDescent="0.25">
      <c r="U3868" s="76"/>
    </row>
    <row r="3869" spans="21:21" x14ac:dyDescent="0.25">
      <c r="U3869" s="76"/>
    </row>
    <row r="3870" spans="21:21" x14ac:dyDescent="0.25">
      <c r="U3870" s="76"/>
    </row>
    <row r="3871" spans="21:21" x14ac:dyDescent="0.25">
      <c r="U3871" s="76"/>
    </row>
    <row r="3872" spans="21:21" x14ac:dyDescent="0.25">
      <c r="U3872" s="76"/>
    </row>
    <row r="3873" spans="21:21" x14ac:dyDescent="0.25">
      <c r="U3873" s="76"/>
    </row>
    <row r="3874" spans="21:21" x14ac:dyDescent="0.25">
      <c r="U3874" s="76"/>
    </row>
    <row r="3875" spans="21:21" x14ac:dyDescent="0.25">
      <c r="U3875" s="76"/>
    </row>
    <row r="3876" spans="21:21" x14ac:dyDescent="0.25">
      <c r="U3876" s="76"/>
    </row>
    <row r="3877" spans="21:21" x14ac:dyDescent="0.25">
      <c r="U3877" s="76"/>
    </row>
    <row r="3878" spans="21:21" x14ac:dyDescent="0.25">
      <c r="U3878" s="76"/>
    </row>
    <row r="3879" spans="21:21" x14ac:dyDescent="0.25">
      <c r="U3879" s="76"/>
    </row>
    <row r="3880" spans="21:21" x14ac:dyDescent="0.25">
      <c r="U3880" s="76"/>
    </row>
    <row r="3881" spans="21:21" x14ac:dyDescent="0.25">
      <c r="U3881" s="76"/>
    </row>
    <row r="3882" spans="21:21" x14ac:dyDescent="0.25">
      <c r="U3882" s="76"/>
    </row>
    <row r="3883" spans="21:21" x14ac:dyDescent="0.25">
      <c r="U3883" s="76"/>
    </row>
    <row r="3884" spans="21:21" x14ac:dyDescent="0.25">
      <c r="U3884" s="76"/>
    </row>
    <row r="3885" spans="21:21" x14ac:dyDescent="0.25">
      <c r="U3885" s="76"/>
    </row>
    <row r="3886" spans="21:21" x14ac:dyDescent="0.25">
      <c r="U3886" s="76"/>
    </row>
    <row r="3887" spans="21:21" x14ac:dyDescent="0.25">
      <c r="U3887" s="76"/>
    </row>
    <row r="3888" spans="21:21" x14ac:dyDescent="0.25">
      <c r="U3888" s="76"/>
    </row>
    <row r="3889" spans="21:21" x14ac:dyDescent="0.25">
      <c r="U3889" s="76"/>
    </row>
    <row r="3890" spans="21:21" x14ac:dyDescent="0.25">
      <c r="U3890" s="76"/>
    </row>
    <row r="3891" spans="21:21" x14ac:dyDescent="0.25">
      <c r="U3891" s="76"/>
    </row>
    <row r="3892" spans="21:21" x14ac:dyDescent="0.25">
      <c r="U3892" s="76"/>
    </row>
    <row r="3893" spans="21:21" x14ac:dyDescent="0.25">
      <c r="U3893" s="76"/>
    </row>
    <row r="3894" spans="21:21" x14ac:dyDescent="0.25">
      <c r="U3894" s="76"/>
    </row>
    <row r="3895" spans="21:21" x14ac:dyDescent="0.25">
      <c r="U3895" s="76"/>
    </row>
    <row r="3896" spans="21:21" x14ac:dyDescent="0.25">
      <c r="U3896" s="76"/>
    </row>
    <row r="3897" spans="21:21" x14ac:dyDescent="0.25">
      <c r="U3897" s="76"/>
    </row>
    <row r="3898" spans="21:21" x14ac:dyDescent="0.25">
      <c r="U3898" s="76"/>
    </row>
    <row r="3899" spans="21:21" x14ac:dyDescent="0.25">
      <c r="U3899" s="76"/>
    </row>
    <row r="3900" spans="21:21" x14ac:dyDescent="0.25">
      <c r="U3900" s="76"/>
    </row>
    <row r="3901" spans="21:21" x14ac:dyDescent="0.25">
      <c r="U3901" s="76"/>
    </row>
    <row r="3902" spans="21:21" x14ac:dyDescent="0.25">
      <c r="U3902" s="76"/>
    </row>
    <row r="3903" spans="21:21" x14ac:dyDescent="0.25">
      <c r="U3903" s="76"/>
    </row>
    <row r="3904" spans="21:21" x14ac:dyDescent="0.25">
      <c r="U3904" s="76"/>
    </row>
    <row r="3905" spans="21:21" x14ac:dyDescent="0.25">
      <c r="U3905" s="76"/>
    </row>
    <row r="3906" spans="21:21" x14ac:dyDescent="0.25">
      <c r="U3906" s="76"/>
    </row>
    <row r="3907" spans="21:21" x14ac:dyDescent="0.25">
      <c r="U3907" s="76"/>
    </row>
    <row r="3908" spans="21:21" x14ac:dyDescent="0.25">
      <c r="U3908" s="76"/>
    </row>
    <row r="3909" spans="21:21" x14ac:dyDescent="0.25">
      <c r="U3909" s="76"/>
    </row>
    <row r="3910" spans="21:21" x14ac:dyDescent="0.25">
      <c r="U3910" s="76"/>
    </row>
    <row r="3911" spans="21:21" x14ac:dyDescent="0.25">
      <c r="U3911" s="76"/>
    </row>
    <row r="3912" spans="21:21" x14ac:dyDescent="0.25">
      <c r="U3912" s="76"/>
    </row>
    <row r="3913" spans="21:21" x14ac:dyDescent="0.25">
      <c r="U3913" s="76"/>
    </row>
    <row r="3914" spans="21:21" x14ac:dyDescent="0.25">
      <c r="U3914" s="76"/>
    </row>
    <row r="3915" spans="21:21" x14ac:dyDescent="0.25">
      <c r="U3915" s="76"/>
    </row>
    <row r="3916" spans="21:21" x14ac:dyDescent="0.25">
      <c r="U3916" s="76"/>
    </row>
    <row r="3917" spans="21:21" x14ac:dyDescent="0.25">
      <c r="U3917" s="76"/>
    </row>
    <row r="3918" spans="21:21" x14ac:dyDescent="0.25">
      <c r="U3918" s="76"/>
    </row>
    <row r="3919" spans="21:21" x14ac:dyDescent="0.25">
      <c r="U3919" s="76"/>
    </row>
    <row r="3920" spans="21:21" x14ac:dyDescent="0.25">
      <c r="U3920" s="76"/>
    </row>
    <row r="3921" spans="21:21" x14ac:dyDescent="0.25">
      <c r="U3921" s="76"/>
    </row>
    <row r="3922" spans="21:21" x14ac:dyDescent="0.25">
      <c r="U3922" s="76"/>
    </row>
    <row r="3923" spans="21:21" x14ac:dyDescent="0.25">
      <c r="U3923" s="76"/>
    </row>
    <row r="3924" spans="21:21" x14ac:dyDescent="0.25">
      <c r="U3924" s="76"/>
    </row>
    <row r="3925" spans="21:21" x14ac:dyDescent="0.25">
      <c r="U3925" s="76"/>
    </row>
    <row r="3926" spans="21:21" x14ac:dyDescent="0.25">
      <c r="U3926" s="76"/>
    </row>
    <row r="3927" spans="21:21" x14ac:dyDescent="0.25">
      <c r="U3927" s="76"/>
    </row>
    <row r="3928" spans="21:21" x14ac:dyDescent="0.25">
      <c r="U3928" s="76"/>
    </row>
    <row r="3929" spans="21:21" x14ac:dyDescent="0.25">
      <c r="U3929" s="76"/>
    </row>
    <row r="3930" spans="21:21" x14ac:dyDescent="0.25">
      <c r="U3930" s="76"/>
    </row>
    <row r="3931" spans="21:21" x14ac:dyDescent="0.25">
      <c r="U3931" s="76"/>
    </row>
    <row r="3932" spans="21:21" x14ac:dyDescent="0.25">
      <c r="U3932" s="76"/>
    </row>
    <row r="3933" spans="21:21" x14ac:dyDescent="0.25">
      <c r="U3933" s="76"/>
    </row>
    <row r="3934" spans="21:21" x14ac:dyDescent="0.25">
      <c r="U3934" s="76"/>
    </row>
    <row r="3935" spans="21:21" x14ac:dyDescent="0.25">
      <c r="U3935" s="76"/>
    </row>
    <row r="3936" spans="21:21" x14ac:dyDescent="0.25">
      <c r="U3936" s="76"/>
    </row>
    <row r="3937" spans="21:21" x14ac:dyDescent="0.25">
      <c r="U3937" s="76"/>
    </row>
    <row r="3938" spans="21:21" x14ac:dyDescent="0.25">
      <c r="U3938" s="76"/>
    </row>
    <row r="3939" spans="21:21" x14ac:dyDescent="0.25">
      <c r="U3939" s="76"/>
    </row>
    <row r="3940" spans="21:21" x14ac:dyDescent="0.25">
      <c r="U3940" s="76"/>
    </row>
    <row r="3941" spans="21:21" x14ac:dyDescent="0.25">
      <c r="U3941" s="76"/>
    </row>
    <row r="3942" spans="21:21" x14ac:dyDescent="0.25">
      <c r="U3942" s="76"/>
    </row>
    <row r="3943" spans="21:21" x14ac:dyDescent="0.25">
      <c r="U3943" s="76"/>
    </row>
    <row r="3944" spans="21:21" x14ac:dyDescent="0.25">
      <c r="U3944" s="76"/>
    </row>
    <row r="3945" spans="21:21" x14ac:dyDescent="0.25">
      <c r="U3945" s="76"/>
    </row>
    <row r="3946" spans="21:21" x14ac:dyDescent="0.25">
      <c r="U3946" s="76"/>
    </row>
    <row r="3947" spans="21:21" x14ac:dyDescent="0.25">
      <c r="U3947" s="76"/>
    </row>
    <row r="3948" spans="21:21" x14ac:dyDescent="0.25">
      <c r="U3948" s="76"/>
    </row>
    <row r="3949" spans="21:21" x14ac:dyDescent="0.25">
      <c r="U3949" s="76"/>
    </row>
    <row r="3950" spans="21:21" x14ac:dyDescent="0.25">
      <c r="U3950" s="76"/>
    </row>
    <row r="3951" spans="21:21" x14ac:dyDescent="0.25">
      <c r="U3951" s="76"/>
    </row>
    <row r="3952" spans="21:21" x14ac:dyDescent="0.25">
      <c r="U3952" s="76"/>
    </row>
    <row r="3953" spans="21:21" x14ac:dyDescent="0.25">
      <c r="U3953" s="76"/>
    </row>
    <row r="3954" spans="21:21" x14ac:dyDescent="0.25">
      <c r="U3954" s="76"/>
    </row>
    <row r="3955" spans="21:21" x14ac:dyDescent="0.25">
      <c r="U3955" s="76"/>
    </row>
    <row r="3956" spans="21:21" x14ac:dyDescent="0.25">
      <c r="U3956" s="76"/>
    </row>
    <row r="3957" spans="21:21" x14ac:dyDescent="0.25">
      <c r="U3957" s="76"/>
    </row>
    <row r="3958" spans="21:21" x14ac:dyDescent="0.25">
      <c r="U3958" s="76"/>
    </row>
    <row r="3959" spans="21:21" x14ac:dyDescent="0.25">
      <c r="U3959" s="76"/>
    </row>
    <row r="3960" spans="21:21" x14ac:dyDescent="0.25">
      <c r="U3960" s="76"/>
    </row>
    <row r="3961" spans="21:21" x14ac:dyDescent="0.25">
      <c r="U3961" s="76"/>
    </row>
    <row r="3962" spans="21:21" x14ac:dyDescent="0.25">
      <c r="U3962" s="76"/>
    </row>
    <row r="3963" spans="21:21" x14ac:dyDescent="0.25">
      <c r="U3963" s="76"/>
    </row>
    <row r="3964" spans="21:21" x14ac:dyDescent="0.25">
      <c r="U3964" s="76"/>
    </row>
    <row r="3965" spans="21:21" x14ac:dyDescent="0.25">
      <c r="U3965" s="76"/>
    </row>
    <row r="3966" spans="21:21" x14ac:dyDescent="0.25">
      <c r="U3966" s="76"/>
    </row>
    <row r="3967" spans="21:21" x14ac:dyDescent="0.25">
      <c r="U3967" s="76"/>
    </row>
    <row r="3968" spans="21:21" x14ac:dyDescent="0.25">
      <c r="U3968" s="76"/>
    </row>
    <row r="3969" spans="21:21" x14ac:dyDescent="0.25">
      <c r="U3969" s="76"/>
    </row>
    <row r="3970" spans="21:21" x14ac:dyDescent="0.25">
      <c r="U3970" s="76"/>
    </row>
    <row r="3971" spans="21:21" x14ac:dyDescent="0.25">
      <c r="U3971" s="76"/>
    </row>
    <row r="3972" spans="21:21" x14ac:dyDescent="0.25">
      <c r="U3972" s="76"/>
    </row>
    <row r="3973" spans="21:21" x14ac:dyDescent="0.25">
      <c r="U3973" s="76"/>
    </row>
    <row r="3974" spans="21:21" x14ac:dyDescent="0.25">
      <c r="U3974" s="76"/>
    </row>
    <row r="3975" spans="21:21" x14ac:dyDescent="0.25">
      <c r="U3975" s="76"/>
    </row>
    <row r="3976" spans="21:21" x14ac:dyDescent="0.25">
      <c r="U3976" s="76"/>
    </row>
    <row r="3977" spans="21:21" x14ac:dyDescent="0.25">
      <c r="U3977" s="76"/>
    </row>
    <row r="3978" spans="21:21" x14ac:dyDescent="0.25">
      <c r="U3978" s="76"/>
    </row>
    <row r="3979" spans="21:21" x14ac:dyDescent="0.25">
      <c r="U3979" s="76"/>
    </row>
    <row r="3980" spans="21:21" x14ac:dyDescent="0.25">
      <c r="U3980" s="76"/>
    </row>
    <row r="3981" spans="21:21" x14ac:dyDescent="0.25">
      <c r="U3981" s="76"/>
    </row>
    <row r="3982" spans="21:21" x14ac:dyDescent="0.25">
      <c r="U3982" s="76"/>
    </row>
    <row r="3983" spans="21:21" x14ac:dyDescent="0.25">
      <c r="U3983" s="76"/>
    </row>
    <row r="3984" spans="21:21" x14ac:dyDescent="0.25">
      <c r="U3984" s="76"/>
    </row>
    <row r="3985" spans="21:21" x14ac:dyDescent="0.25">
      <c r="U3985" s="76"/>
    </row>
    <row r="3986" spans="21:21" x14ac:dyDescent="0.25">
      <c r="U3986" s="76"/>
    </row>
    <row r="3987" spans="21:21" x14ac:dyDescent="0.25">
      <c r="U3987" s="76"/>
    </row>
    <row r="3988" spans="21:21" x14ac:dyDescent="0.25">
      <c r="U3988" s="76"/>
    </row>
    <row r="3989" spans="21:21" x14ac:dyDescent="0.25">
      <c r="U3989" s="76"/>
    </row>
    <row r="3990" spans="21:21" x14ac:dyDescent="0.25">
      <c r="U3990" s="76"/>
    </row>
    <row r="3991" spans="21:21" x14ac:dyDescent="0.25">
      <c r="U3991" s="76"/>
    </row>
    <row r="3992" spans="21:21" x14ac:dyDescent="0.25">
      <c r="U3992" s="76"/>
    </row>
    <row r="3993" spans="21:21" x14ac:dyDescent="0.25">
      <c r="U3993" s="76"/>
    </row>
    <row r="3994" spans="21:21" x14ac:dyDescent="0.25">
      <c r="U3994" s="76"/>
    </row>
    <row r="3995" spans="21:21" x14ac:dyDescent="0.25">
      <c r="U3995" s="76"/>
    </row>
    <row r="3996" spans="21:21" x14ac:dyDescent="0.25">
      <c r="U3996" s="76"/>
    </row>
    <row r="3997" spans="21:21" x14ac:dyDescent="0.25">
      <c r="U3997" s="76"/>
    </row>
    <row r="3998" spans="21:21" x14ac:dyDescent="0.25">
      <c r="U3998" s="76"/>
    </row>
    <row r="3999" spans="21:21" x14ac:dyDescent="0.25">
      <c r="U3999" s="76"/>
    </row>
    <row r="4000" spans="21:21" x14ac:dyDescent="0.25">
      <c r="U4000" s="76"/>
    </row>
    <row r="4001" spans="21:21" x14ac:dyDescent="0.25">
      <c r="U4001" s="76"/>
    </row>
    <row r="4002" spans="21:21" x14ac:dyDescent="0.25">
      <c r="U4002" s="76"/>
    </row>
    <row r="4003" spans="21:21" x14ac:dyDescent="0.25">
      <c r="U4003" s="76"/>
    </row>
    <row r="4004" spans="21:21" x14ac:dyDescent="0.25">
      <c r="U4004" s="76"/>
    </row>
    <row r="4005" spans="21:21" x14ac:dyDescent="0.25">
      <c r="U4005" s="76"/>
    </row>
    <row r="4006" spans="21:21" x14ac:dyDescent="0.25">
      <c r="U4006" s="76"/>
    </row>
    <row r="4007" spans="21:21" x14ac:dyDescent="0.25">
      <c r="U4007" s="76"/>
    </row>
    <row r="4008" spans="21:21" x14ac:dyDescent="0.25">
      <c r="U4008" s="76"/>
    </row>
    <row r="4009" spans="21:21" x14ac:dyDescent="0.25">
      <c r="U4009" s="76"/>
    </row>
    <row r="4010" spans="21:21" x14ac:dyDescent="0.25">
      <c r="U4010" s="76"/>
    </row>
    <row r="4011" spans="21:21" x14ac:dyDescent="0.25">
      <c r="U4011" s="76"/>
    </row>
    <row r="4012" spans="21:21" x14ac:dyDescent="0.25">
      <c r="U4012" s="76"/>
    </row>
    <row r="4013" spans="21:21" x14ac:dyDescent="0.25">
      <c r="U4013" s="76"/>
    </row>
    <row r="4014" spans="21:21" x14ac:dyDescent="0.25">
      <c r="U4014" s="76"/>
    </row>
    <row r="4015" spans="21:21" x14ac:dyDescent="0.25">
      <c r="U4015" s="76"/>
    </row>
    <row r="4016" spans="21:21" x14ac:dyDescent="0.25">
      <c r="U4016" s="76"/>
    </row>
    <row r="4017" spans="21:21" x14ac:dyDescent="0.25">
      <c r="U4017" s="76"/>
    </row>
    <row r="4018" spans="21:21" x14ac:dyDescent="0.25">
      <c r="U4018" s="76"/>
    </row>
    <row r="4019" spans="21:21" x14ac:dyDescent="0.25">
      <c r="U4019" s="76"/>
    </row>
    <row r="4020" spans="21:21" x14ac:dyDescent="0.25">
      <c r="U4020" s="76"/>
    </row>
    <row r="4021" spans="21:21" x14ac:dyDescent="0.25">
      <c r="U4021" s="76"/>
    </row>
    <row r="4022" spans="21:21" x14ac:dyDescent="0.25">
      <c r="U4022" s="76"/>
    </row>
    <row r="4023" spans="21:21" x14ac:dyDescent="0.25">
      <c r="U4023" s="76"/>
    </row>
    <row r="4024" spans="21:21" x14ac:dyDescent="0.25">
      <c r="U4024" s="76"/>
    </row>
    <row r="4025" spans="21:21" x14ac:dyDescent="0.25">
      <c r="U4025" s="76"/>
    </row>
    <row r="4026" spans="21:21" x14ac:dyDescent="0.25">
      <c r="U4026" s="76"/>
    </row>
    <row r="4027" spans="21:21" x14ac:dyDescent="0.25">
      <c r="U4027" s="76"/>
    </row>
    <row r="4028" spans="21:21" x14ac:dyDescent="0.25">
      <c r="U4028" s="76"/>
    </row>
    <row r="4029" spans="21:21" x14ac:dyDescent="0.25">
      <c r="U4029" s="76"/>
    </row>
    <row r="4030" spans="21:21" x14ac:dyDescent="0.25">
      <c r="U4030" s="76"/>
    </row>
    <row r="4031" spans="21:21" x14ac:dyDescent="0.25">
      <c r="U4031" s="76"/>
    </row>
    <row r="4032" spans="21:21" x14ac:dyDescent="0.25">
      <c r="U4032" s="76"/>
    </row>
    <row r="4033" spans="21:21" x14ac:dyDescent="0.25">
      <c r="U4033" s="76"/>
    </row>
    <row r="4034" spans="21:21" x14ac:dyDescent="0.25">
      <c r="U4034" s="76"/>
    </row>
    <row r="4035" spans="21:21" x14ac:dyDescent="0.25">
      <c r="U4035" s="76"/>
    </row>
    <row r="4036" spans="21:21" x14ac:dyDescent="0.25">
      <c r="U4036" s="76"/>
    </row>
    <row r="4037" spans="21:21" x14ac:dyDescent="0.25">
      <c r="U4037" s="76"/>
    </row>
    <row r="4038" spans="21:21" x14ac:dyDescent="0.25">
      <c r="U4038" s="76"/>
    </row>
    <row r="4039" spans="21:21" x14ac:dyDescent="0.25">
      <c r="U4039" s="76"/>
    </row>
    <row r="4040" spans="21:21" x14ac:dyDescent="0.25">
      <c r="U4040" s="76"/>
    </row>
    <row r="4041" spans="21:21" x14ac:dyDescent="0.25">
      <c r="U4041" s="76"/>
    </row>
    <row r="4042" spans="21:21" x14ac:dyDescent="0.25">
      <c r="U4042" s="76"/>
    </row>
    <row r="4043" spans="21:21" x14ac:dyDescent="0.25">
      <c r="U4043" s="76"/>
    </row>
    <row r="4044" spans="21:21" x14ac:dyDescent="0.25">
      <c r="U4044" s="76"/>
    </row>
    <row r="4045" spans="21:21" x14ac:dyDescent="0.25">
      <c r="U4045" s="76"/>
    </row>
    <row r="4046" spans="21:21" x14ac:dyDescent="0.25">
      <c r="U4046" s="76"/>
    </row>
    <row r="4047" spans="21:21" x14ac:dyDescent="0.25">
      <c r="U4047" s="76"/>
    </row>
    <row r="4048" spans="21:21" x14ac:dyDescent="0.25">
      <c r="U4048" s="76"/>
    </row>
    <row r="4049" spans="21:21" x14ac:dyDescent="0.25">
      <c r="U4049" s="76"/>
    </row>
    <row r="4050" spans="21:21" x14ac:dyDescent="0.25">
      <c r="U4050" s="76"/>
    </row>
    <row r="4051" spans="21:21" x14ac:dyDescent="0.25">
      <c r="U4051" s="76"/>
    </row>
    <row r="4052" spans="21:21" x14ac:dyDescent="0.25">
      <c r="U4052" s="76"/>
    </row>
    <row r="4053" spans="21:21" x14ac:dyDescent="0.25">
      <c r="U4053" s="76"/>
    </row>
    <row r="4054" spans="21:21" x14ac:dyDescent="0.25">
      <c r="U4054" s="76"/>
    </row>
    <row r="4055" spans="21:21" x14ac:dyDescent="0.25">
      <c r="U4055" s="76"/>
    </row>
    <row r="4056" spans="21:21" x14ac:dyDescent="0.25">
      <c r="U4056" s="76"/>
    </row>
    <row r="4057" spans="21:21" x14ac:dyDescent="0.25">
      <c r="U4057" s="76"/>
    </row>
    <row r="4058" spans="21:21" x14ac:dyDescent="0.25">
      <c r="U4058" s="76"/>
    </row>
    <row r="4059" spans="21:21" x14ac:dyDescent="0.25">
      <c r="U4059" s="76"/>
    </row>
    <row r="4060" spans="21:21" x14ac:dyDescent="0.25">
      <c r="U4060" s="76"/>
    </row>
    <row r="4061" spans="21:21" x14ac:dyDescent="0.25">
      <c r="U4061" s="76"/>
    </row>
    <row r="4062" spans="21:21" x14ac:dyDescent="0.25">
      <c r="U4062" s="76"/>
    </row>
    <row r="4063" spans="21:21" x14ac:dyDescent="0.25">
      <c r="U4063" s="76"/>
    </row>
    <row r="4064" spans="21:21" x14ac:dyDescent="0.25">
      <c r="U4064" s="76"/>
    </row>
    <row r="4065" spans="21:21" x14ac:dyDescent="0.25">
      <c r="U4065" s="76"/>
    </row>
    <row r="4066" spans="21:21" x14ac:dyDescent="0.25">
      <c r="U4066" s="76"/>
    </row>
    <row r="4067" spans="21:21" x14ac:dyDescent="0.25">
      <c r="U4067" s="76"/>
    </row>
    <row r="4068" spans="21:21" x14ac:dyDescent="0.25">
      <c r="U4068" s="76"/>
    </row>
    <row r="4069" spans="21:21" x14ac:dyDescent="0.25">
      <c r="U4069" s="76"/>
    </row>
    <row r="4070" spans="21:21" x14ac:dyDescent="0.25">
      <c r="U4070" s="76"/>
    </row>
    <row r="4071" spans="21:21" x14ac:dyDescent="0.25">
      <c r="U4071" s="76"/>
    </row>
    <row r="4072" spans="21:21" x14ac:dyDescent="0.25">
      <c r="U4072" s="76"/>
    </row>
    <row r="4073" spans="21:21" x14ac:dyDescent="0.25">
      <c r="U4073" s="76"/>
    </row>
    <row r="4074" spans="21:21" x14ac:dyDescent="0.25">
      <c r="U4074" s="76"/>
    </row>
    <row r="4075" spans="21:21" x14ac:dyDescent="0.25">
      <c r="U4075" s="76"/>
    </row>
    <row r="4076" spans="21:21" x14ac:dyDescent="0.25">
      <c r="U4076" s="76"/>
    </row>
    <row r="4077" spans="21:21" x14ac:dyDescent="0.25">
      <c r="U4077" s="76"/>
    </row>
    <row r="4078" spans="21:21" x14ac:dyDescent="0.25">
      <c r="U4078" s="76"/>
    </row>
    <row r="4079" spans="21:21" x14ac:dyDescent="0.25">
      <c r="U4079" s="76"/>
    </row>
    <row r="4080" spans="21:21" x14ac:dyDescent="0.25">
      <c r="U4080" s="76"/>
    </row>
    <row r="4081" spans="21:21" x14ac:dyDescent="0.25">
      <c r="U4081" s="76"/>
    </row>
    <row r="4082" spans="21:21" x14ac:dyDescent="0.25">
      <c r="U4082" s="76"/>
    </row>
    <row r="4083" spans="21:21" x14ac:dyDescent="0.25">
      <c r="U4083" s="76"/>
    </row>
    <row r="4084" spans="21:21" x14ac:dyDescent="0.25">
      <c r="U4084" s="76"/>
    </row>
    <row r="4085" spans="21:21" x14ac:dyDescent="0.25">
      <c r="U4085" s="76"/>
    </row>
    <row r="4086" spans="21:21" x14ac:dyDescent="0.25">
      <c r="U4086" s="76"/>
    </row>
    <row r="4087" spans="21:21" x14ac:dyDescent="0.25">
      <c r="U4087" s="76"/>
    </row>
    <row r="4088" spans="21:21" x14ac:dyDescent="0.25">
      <c r="U4088" s="76"/>
    </row>
    <row r="4089" spans="21:21" x14ac:dyDescent="0.25">
      <c r="U4089" s="76"/>
    </row>
    <row r="4090" spans="21:21" x14ac:dyDescent="0.25">
      <c r="U4090" s="76"/>
    </row>
    <row r="4091" spans="21:21" x14ac:dyDescent="0.25">
      <c r="U4091" s="76"/>
    </row>
    <row r="4092" spans="21:21" x14ac:dyDescent="0.25">
      <c r="U4092" s="76"/>
    </row>
    <row r="4093" spans="21:21" x14ac:dyDescent="0.25">
      <c r="U4093" s="76"/>
    </row>
    <row r="4094" spans="21:21" x14ac:dyDescent="0.25">
      <c r="U4094" s="76"/>
    </row>
    <row r="4095" spans="21:21" x14ac:dyDescent="0.25">
      <c r="U4095" s="76"/>
    </row>
    <row r="4096" spans="21:21" x14ac:dyDescent="0.25">
      <c r="U4096" s="76"/>
    </row>
    <row r="4097" spans="21:21" x14ac:dyDescent="0.25">
      <c r="U4097" s="76"/>
    </row>
    <row r="4098" spans="21:21" x14ac:dyDescent="0.25">
      <c r="U4098" s="76"/>
    </row>
    <row r="4099" spans="21:21" x14ac:dyDescent="0.25">
      <c r="U4099" s="76"/>
    </row>
    <row r="4100" spans="21:21" x14ac:dyDescent="0.25">
      <c r="U4100" s="76"/>
    </row>
    <row r="4101" spans="21:21" x14ac:dyDescent="0.25">
      <c r="U4101" s="76"/>
    </row>
    <row r="4102" spans="21:21" x14ac:dyDescent="0.25">
      <c r="U4102" s="76"/>
    </row>
    <row r="4103" spans="21:21" x14ac:dyDescent="0.25">
      <c r="U4103" s="76"/>
    </row>
    <row r="4104" spans="21:21" x14ac:dyDescent="0.25">
      <c r="U4104" s="76"/>
    </row>
    <row r="4105" spans="21:21" x14ac:dyDescent="0.25">
      <c r="U4105" s="76"/>
    </row>
    <row r="4106" spans="21:21" x14ac:dyDescent="0.25">
      <c r="U4106" s="76"/>
    </row>
    <row r="4107" spans="21:21" x14ac:dyDescent="0.25">
      <c r="U4107" s="76"/>
    </row>
    <row r="4108" spans="21:21" x14ac:dyDescent="0.25">
      <c r="U4108" s="76"/>
    </row>
    <row r="4109" spans="21:21" x14ac:dyDescent="0.25">
      <c r="U4109" s="76"/>
    </row>
    <row r="4110" spans="21:21" x14ac:dyDescent="0.25">
      <c r="U4110" s="76"/>
    </row>
    <row r="4111" spans="21:21" x14ac:dyDescent="0.25">
      <c r="U4111" s="76"/>
    </row>
    <row r="4112" spans="21:21" x14ac:dyDescent="0.25">
      <c r="U4112" s="76"/>
    </row>
    <row r="4113" spans="21:21" x14ac:dyDescent="0.25">
      <c r="U4113" s="76"/>
    </row>
    <row r="4114" spans="21:21" x14ac:dyDescent="0.25">
      <c r="U4114" s="76"/>
    </row>
    <row r="4115" spans="21:21" x14ac:dyDescent="0.25">
      <c r="U4115" s="76"/>
    </row>
    <row r="4116" spans="21:21" x14ac:dyDescent="0.25">
      <c r="U4116" s="76"/>
    </row>
    <row r="4117" spans="21:21" x14ac:dyDescent="0.25">
      <c r="U4117" s="76"/>
    </row>
    <row r="4118" spans="21:21" x14ac:dyDescent="0.25">
      <c r="U4118" s="76"/>
    </row>
    <row r="4119" spans="21:21" x14ac:dyDescent="0.25">
      <c r="U4119" s="76"/>
    </row>
    <row r="4120" spans="21:21" x14ac:dyDescent="0.25">
      <c r="U4120" s="76"/>
    </row>
    <row r="4121" spans="21:21" x14ac:dyDescent="0.25">
      <c r="U4121" s="76"/>
    </row>
    <row r="4122" spans="21:21" x14ac:dyDescent="0.25">
      <c r="U4122" s="76"/>
    </row>
    <row r="4123" spans="21:21" x14ac:dyDescent="0.25">
      <c r="U4123" s="76"/>
    </row>
    <row r="4124" spans="21:21" x14ac:dyDescent="0.25">
      <c r="U4124" s="76"/>
    </row>
    <row r="4125" spans="21:21" x14ac:dyDescent="0.25">
      <c r="U4125" s="76"/>
    </row>
    <row r="4126" spans="21:21" x14ac:dyDescent="0.25">
      <c r="U4126" s="76"/>
    </row>
    <row r="4127" spans="21:21" x14ac:dyDescent="0.25">
      <c r="U4127" s="76"/>
    </row>
    <row r="4128" spans="21:21" x14ac:dyDescent="0.25">
      <c r="U4128" s="76"/>
    </row>
    <row r="4129" spans="21:21" x14ac:dyDescent="0.25">
      <c r="U4129" s="76"/>
    </row>
    <row r="4130" spans="21:21" x14ac:dyDescent="0.25">
      <c r="U4130" s="76"/>
    </row>
    <row r="4131" spans="21:21" x14ac:dyDescent="0.25">
      <c r="U4131" s="76"/>
    </row>
    <row r="4132" spans="21:21" x14ac:dyDescent="0.25">
      <c r="U4132" s="76"/>
    </row>
    <row r="4133" spans="21:21" x14ac:dyDescent="0.25">
      <c r="U4133" s="76"/>
    </row>
    <row r="4134" spans="21:21" x14ac:dyDescent="0.25">
      <c r="U4134" s="76"/>
    </row>
    <row r="4135" spans="21:21" x14ac:dyDescent="0.25">
      <c r="U4135" s="76"/>
    </row>
    <row r="4136" spans="21:21" x14ac:dyDescent="0.25">
      <c r="U4136" s="76"/>
    </row>
    <row r="4137" spans="21:21" x14ac:dyDescent="0.25">
      <c r="U4137" s="76"/>
    </row>
    <row r="4138" spans="21:21" x14ac:dyDescent="0.25">
      <c r="U4138" s="76"/>
    </row>
    <row r="4139" spans="21:21" x14ac:dyDescent="0.25">
      <c r="U4139" s="76"/>
    </row>
    <row r="4140" spans="21:21" x14ac:dyDescent="0.25">
      <c r="U4140" s="76"/>
    </row>
    <row r="4141" spans="21:21" x14ac:dyDescent="0.25">
      <c r="U4141" s="76"/>
    </row>
    <row r="4142" spans="21:21" x14ac:dyDescent="0.25">
      <c r="U4142" s="76"/>
    </row>
    <row r="4143" spans="21:21" x14ac:dyDescent="0.25">
      <c r="U4143" s="76"/>
    </row>
    <row r="4144" spans="21:21" x14ac:dyDescent="0.25">
      <c r="U4144" s="76"/>
    </row>
    <row r="4145" spans="21:21" x14ac:dyDescent="0.25">
      <c r="U4145" s="76"/>
    </row>
    <row r="4146" spans="21:21" x14ac:dyDescent="0.25">
      <c r="U4146" s="76"/>
    </row>
    <row r="4147" spans="21:21" x14ac:dyDescent="0.25">
      <c r="U4147" s="76"/>
    </row>
    <row r="4148" spans="21:21" x14ac:dyDescent="0.25">
      <c r="U4148" s="76"/>
    </row>
    <row r="4149" spans="21:21" x14ac:dyDescent="0.25">
      <c r="U4149" s="76"/>
    </row>
    <row r="4150" spans="21:21" x14ac:dyDescent="0.25">
      <c r="U4150" s="76"/>
    </row>
    <row r="4151" spans="21:21" x14ac:dyDescent="0.25">
      <c r="U4151" s="76"/>
    </row>
    <row r="4152" spans="21:21" x14ac:dyDescent="0.25">
      <c r="U4152" s="76"/>
    </row>
    <row r="4153" spans="21:21" x14ac:dyDescent="0.25">
      <c r="U4153" s="76"/>
    </row>
    <row r="4154" spans="21:21" x14ac:dyDescent="0.25">
      <c r="U4154" s="76"/>
    </row>
    <row r="4155" spans="21:21" x14ac:dyDescent="0.25">
      <c r="U4155" s="76"/>
    </row>
    <row r="4156" spans="21:21" x14ac:dyDescent="0.25">
      <c r="U4156" s="76"/>
    </row>
    <row r="4157" spans="21:21" x14ac:dyDescent="0.25">
      <c r="U4157" s="76"/>
    </row>
    <row r="4158" spans="21:21" x14ac:dyDescent="0.25">
      <c r="U4158" s="76"/>
    </row>
    <row r="4159" spans="21:21" x14ac:dyDescent="0.25">
      <c r="U4159" s="76"/>
    </row>
    <row r="4160" spans="21:21" x14ac:dyDescent="0.25">
      <c r="U4160" s="76"/>
    </row>
    <row r="4161" spans="21:21" x14ac:dyDescent="0.25">
      <c r="U4161" s="76"/>
    </row>
    <row r="4162" spans="21:21" x14ac:dyDescent="0.25">
      <c r="U4162" s="76"/>
    </row>
    <row r="4163" spans="21:21" x14ac:dyDescent="0.25">
      <c r="U4163" s="76"/>
    </row>
    <row r="4164" spans="21:21" x14ac:dyDescent="0.25">
      <c r="U4164" s="76"/>
    </row>
    <row r="4165" spans="21:21" x14ac:dyDescent="0.25">
      <c r="U4165" s="76"/>
    </row>
    <row r="4166" spans="21:21" x14ac:dyDescent="0.25">
      <c r="U4166" s="76"/>
    </row>
    <row r="4167" spans="21:21" x14ac:dyDescent="0.25">
      <c r="U4167" s="76"/>
    </row>
    <row r="4168" spans="21:21" x14ac:dyDescent="0.25">
      <c r="U4168" s="76"/>
    </row>
    <row r="4169" spans="21:21" x14ac:dyDescent="0.25">
      <c r="U4169" s="76"/>
    </row>
    <row r="4170" spans="21:21" x14ac:dyDescent="0.25">
      <c r="U4170" s="76"/>
    </row>
    <row r="4171" spans="21:21" x14ac:dyDescent="0.25">
      <c r="U4171" s="76"/>
    </row>
    <row r="4172" spans="21:21" x14ac:dyDescent="0.25">
      <c r="U4172" s="76"/>
    </row>
    <row r="4173" spans="21:21" x14ac:dyDescent="0.25">
      <c r="U4173" s="76"/>
    </row>
    <row r="4174" spans="21:21" x14ac:dyDescent="0.25">
      <c r="U4174" s="76"/>
    </row>
    <row r="4175" spans="21:21" x14ac:dyDescent="0.25">
      <c r="U4175" s="76"/>
    </row>
    <row r="4176" spans="21:21" x14ac:dyDescent="0.25">
      <c r="U4176" s="76"/>
    </row>
    <row r="4177" spans="21:21" x14ac:dyDescent="0.25">
      <c r="U4177" s="76"/>
    </row>
    <row r="4178" spans="21:21" x14ac:dyDescent="0.25">
      <c r="U4178" s="76"/>
    </row>
    <row r="4179" spans="21:21" x14ac:dyDescent="0.25">
      <c r="U4179" s="76"/>
    </row>
    <row r="4180" spans="21:21" x14ac:dyDescent="0.25">
      <c r="U4180" s="76"/>
    </row>
    <row r="4181" spans="21:21" x14ac:dyDescent="0.25">
      <c r="U4181" s="76"/>
    </row>
    <row r="4182" spans="21:21" x14ac:dyDescent="0.25">
      <c r="U4182" s="76"/>
    </row>
    <row r="4183" spans="21:21" x14ac:dyDescent="0.25">
      <c r="U4183" s="76"/>
    </row>
    <row r="4184" spans="21:21" x14ac:dyDescent="0.25">
      <c r="U4184" s="76"/>
    </row>
    <row r="4185" spans="21:21" x14ac:dyDescent="0.25">
      <c r="U4185" s="76"/>
    </row>
    <row r="4186" spans="21:21" x14ac:dyDescent="0.25">
      <c r="U4186" s="76"/>
    </row>
    <row r="4187" spans="21:21" x14ac:dyDescent="0.25">
      <c r="U4187" s="76"/>
    </row>
    <row r="4188" spans="21:21" x14ac:dyDescent="0.25">
      <c r="U4188" s="76"/>
    </row>
    <row r="4189" spans="21:21" x14ac:dyDescent="0.25">
      <c r="U4189" s="76"/>
    </row>
    <row r="4190" spans="21:21" x14ac:dyDescent="0.25">
      <c r="U4190" s="76"/>
    </row>
    <row r="4191" spans="21:21" x14ac:dyDescent="0.25">
      <c r="U4191" s="76"/>
    </row>
    <row r="4192" spans="21:21" x14ac:dyDescent="0.25">
      <c r="U4192" s="76"/>
    </row>
    <row r="4193" spans="21:21" x14ac:dyDescent="0.25">
      <c r="U4193" s="76"/>
    </row>
    <row r="4194" spans="21:21" x14ac:dyDescent="0.25">
      <c r="U4194" s="76"/>
    </row>
    <row r="4195" spans="21:21" x14ac:dyDescent="0.25">
      <c r="U4195" s="76"/>
    </row>
    <row r="4196" spans="21:21" x14ac:dyDescent="0.25">
      <c r="U4196" s="76"/>
    </row>
    <row r="4197" spans="21:21" x14ac:dyDescent="0.25">
      <c r="U4197" s="76"/>
    </row>
    <row r="4198" spans="21:21" x14ac:dyDescent="0.25">
      <c r="U4198" s="76"/>
    </row>
    <row r="4199" spans="21:21" x14ac:dyDescent="0.25">
      <c r="U4199" s="76"/>
    </row>
    <row r="4200" spans="21:21" x14ac:dyDescent="0.25">
      <c r="U4200" s="76"/>
    </row>
    <row r="4201" spans="21:21" x14ac:dyDescent="0.25">
      <c r="U4201" s="76"/>
    </row>
    <row r="4202" spans="21:21" x14ac:dyDescent="0.25">
      <c r="U4202" s="76"/>
    </row>
    <row r="4203" spans="21:21" x14ac:dyDescent="0.25">
      <c r="U4203" s="76"/>
    </row>
    <row r="4204" spans="21:21" x14ac:dyDescent="0.25">
      <c r="U4204" s="76"/>
    </row>
    <row r="4205" spans="21:21" x14ac:dyDescent="0.25">
      <c r="U4205" s="76"/>
    </row>
    <row r="4206" spans="21:21" x14ac:dyDescent="0.25">
      <c r="U4206" s="76"/>
    </row>
    <row r="4207" spans="21:21" x14ac:dyDescent="0.25">
      <c r="U4207" s="76"/>
    </row>
    <row r="4208" spans="21:21" x14ac:dyDescent="0.25">
      <c r="U4208" s="76"/>
    </row>
    <row r="4209" spans="21:21" x14ac:dyDescent="0.25">
      <c r="U4209" s="76"/>
    </row>
    <row r="4210" spans="21:21" x14ac:dyDescent="0.25">
      <c r="U4210" s="76"/>
    </row>
    <row r="4211" spans="21:21" x14ac:dyDescent="0.25">
      <c r="U4211" s="76"/>
    </row>
    <row r="4212" spans="21:21" x14ac:dyDescent="0.25">
      <c r="U4212" s="76"/>
    </row>
    <row r="4213" spans="21:21" x14ac:dyDescent="0.25">
      <c r="U4213" s="76"/>
    </row>
    <row r="4214" spans="21:21" x14ac:dyDescent="0.25">
      <c r="U4214" s="76"/>
    </row>
    <row r="4215" spans="21:21" x14ac:dyDescent="0.25">
      <c r="U4215" s="76"/>
    </row>
    <row r="4216" spans="21:21" x14ac:dyDescent="0.25">
      <c r="U4216" s="76"/>
    </row>
    <row r="4217" spans="21:21" x14ac:dyDescent="0.25">
      <c r="U4217" s="76"/>
    </row>
    <row r="4218" spans="21:21" x14ac:dyDescent="0.25">
      <c r="U4218" s="76"/>
    </row>
    <row r="4219" spans="21:21" x14ac:dyDescent="0.25">
      <c r="U4219" s="76"/>
    </row>
    <row r="4220" spans="21:21" x14ac:dyDescent="0.25">
      <c r="U4220" s="76"/>
    </row>
    <row r="4221" spans="21:21" x14ac:dyDescent="0.25">
      <c r="U4221" s="76"/>
    </row>
    <row r="4222" spans="21:21" x14ac:dyDescent="0.25">
      <c r="U4222" s="76"/>
    </row>
    <row r="4223" spans="21:21" x14ac:dyDescent="0.25">
      <c r="U4223" s="76"/>
    </row>
    <row r="4224" spans="21:21" x14ac:dyDescent="0.25">
      <c r="U4224" s="76"/>
    </row>
    <row r="4225" spans="21:21" x14ac:dyDescent="0.25">
      <c r="U4225" s="76"/>
    </row>
    <row r="4226" spans="21:21" x14ac:dyDescent="0.25">
      <c r="U4226" s="76"/>
    </row>
    <row r="4227" spans="21:21" x14ac:dyDescent="0.25">
      <c r="U4227" s="76"/>
    </row>
    <row r="4228" spans="21:21" x14ac:dyDescent="0.25">
      <c r="U4228" s="76"/>
    </row>
    <row r="4229" spans="21:21" x14ac:dyDescent="0.25">
      <c r="U4229" s="76"/>
    </row>
    <row r="4230" spans="21:21" x14ac:dyDescent="0.25">
      <c r="U4230" s="76"/>
    </row>
    <row r="4231" spans="21:21" x14ac:dyDescent="0.25">
      <c r="U4231" s="76"/>
    </row>
    <row r="4232" spans="21:21" x14ac:dyDescent="0.25">
      <c r="U4232" s="76"/>
    </row>
    <row r="4233" spans="21:21" x14ac:dyDescent="0.25">
      <c r="U4233" s="76"/>
    </row>
    <row r="4234" spans="21:21" x14ac:dyDescent="0.25">
      <c r="U4234" s="76"/>
    </row>
    <row r="4235" spans="21:21" x14ac:dyDescent="0.25">
      <c r="U4235" s="76"/>
    </row>
    <row r="4236" spans="21:21" x14ac:dyDescent="0.25">
      <c r="U4236" s="76"/>
    </row>
    <row r="4237" spans="21:21" x14ac:dyDescent="0.25">
      <c r="U4237" s="76"/>
    </row>
    <row r="4238" spans="21:21" x14ac:dyDescent="0.25">
      <c r="U4238" s="76"/>
    </row>
    <row r="4239" spans="21:21" x14ac:dyDescent="0.25">
      <c r="U4239" s="76"/>
    </row>
    <row r="4240" spans="21:21" x14ac:dyDescent="0.25">
      <c r="U4240" s="76"/>
    </row>
    <row r="4241" spans="21:21" x14ac:dyDescent="0.25">
      <c r="U4241" s="76"/>
    </row>
    <row r="4242" spans="21:21" x14ac:dyDescent="0.25">
      <c r="U4242" s="76"/>
    </row>
    <row r="4243" spans="21:21" x14ac:dyDescent="0.25">
      <c r="U4243" s="76"/>
    </row>
    <row r="4244" spans="21:21" x14ac:dyDescent="0.25">
      <c r="U4244" s="76"/>
    </row>
    <row r="4245" spans="21:21" x14ac:dyDescent="0.25">
      <c r="U4245" s="76"/>
    </row>
    <row r="4246" spans="21:21" x14ac:dyDescent="0.25">
      <c r="U4246" s="76"/>
    </row>
    <row r="4247" spans="21:21" x14ac:dyDescent="0.25">
      <c r="U4247" s="76"/>
    </row>
    <row r="4248" spans="21:21" x14ac:dyDescent="0.25">
      <c r="U4248" s="76"/>
    </row>
    <row r="4249" spans="21:21" x14ac:dyDescent="0.25">
      <c r="U4249" s="76"/>
    </row>
    <row r="4250" spans="21:21" x14ac:dyDescent="0.25">
      <c r="U4250" s="76"/>
    </row>
    <row r="4251" spans="21:21" x14ac:dyDescent="0.25">
      <c r="U4251" s="76"/>
    </row>
    <row r="4252" spans="21:21" x14ac:dyDescent="0.25">
      <c r="U4252" s="76"/>
    </row>
    <row r="4253" spans="21:21" x14ac:dyDescent="0.25">
      <c r="U4253" s="76"/>
    </row>
    <row r="4254" spans="21:21" x14ac:dyDescent="0.25">
      <c r="U4254" s="76"/>
    </row>
    <row r="4255" spans="21:21" x14ac:dyDescent="0.25">
      <c r="U4255" s="76"/>
    </row>
    <row r="4256" spans="21:21" x14ac:dyDescent="0.25">
      <c r="U4256" s="76"/>
    </row>
    <row r="4257" spans="21:21" x14ac:dyDescent="0.25">
      <c r="U4257" s="76"/>
    </row>
    <row r="4258" spans="21:21" x14ac:dyDescent="0.25">
      <c r="U4258" s="76"/>
    </row>
    <row r="4259" spans="21:21" x14ac:dyDescent="0.25">
      <c r="U4259" s="76"/>
    </row>
    <row r="4260" spans="21:21" x14ac:dyDescent="0.25">
      <c r="U4260" s="76"/>
    </row>
    <row r="4261" spans="21:21" x14ac:dyDescent="0.25">
      <c r="U4261" s="76"/>
    </row>
    <row r="4262" spans="21:21" x14ac:dyDescent="0.25">
      <c r="U4262" s="76"/>
    </row>
    <row r="4263" spans="21:21" x14ac:dyDescent="0.25">
      <c r="U4263" s="76"/>
    </row>
    <row r="4264" spans="21:21" x14ac:dyDescent="0.25">
      <c r="U4264" s="76"/>
    </row>
    <row r="4265" spans="21:21" x14ac:dyDescent="0.25">
      <c r="U4265" s="76"/>
    </row>
    <row r="4266" spans="21:21" x14ac:dyDescent="0.25">
      <c r="U4266" s="76"/>
    </row>
    <row r="4267" spans="21:21" x14ac:dyDescent="0.25">
      <c r="U4267" s="76"/>
    </row>
    <row r="4268" spans="21:21" x14ac:dyDescent="0.25">
      <c r="U4268" s="76"/>
    </row>
    <row r="4269" spans="21:21" x14ac:dyDescent="0.25">
      <c r="U4269" s="76"/>
    </row>
    <row r="4270" spans="21:21" x14ac:dyDescent="0.25">
      <c r="U4270" s="76"/>
    </row>
    <row r="4271" spans="21:21" x14ac:dyDescent="0.25">
      <c r="U4271" s="76"/>
    </row>
    <row r="4272" spans="21:21" x14ac:dyDescent="0.25">
      <c r="U4272" s="76"/>
    </row>
    <row r="4273" spans="21:21" x14ac:dyDescent="0.25">
      <c r="U4273" s="76"/>
    </row>
    <row r="4274" spans="21:21" x14ac:dyDescent="0.25">
      <c r="U4274" s="76"/>
    </row>
    <row r="4275" spans="21:21" x14ac:dyDescent="0.25">
      <c r="U4275" s="76"/>
    </row>
    <row r="4276" spans="21:21" x14ac:dyDescent="0.25">
      <c r="U4276" s="76"/>
    </row>
    <row r="4277" spans="21:21" x14ac:dyDescent="0.25">
      <c r="U4277" s="76"/>
    </row>
    <row r="4278" spans="21:21" x14ac:dyDescent="0.25">
      <c r="U4278" s="76"/>
    </row>
    <row r="4279" spans="21:21" x14ac:dyDescent="0.25">
      <c r="U4279" s="76"/>
    </row>
    <row r="4280" spans="21:21" x14ac:dyDescent="0.25">
      <c r="U4280" s="76"/>
    </row>
    <row r="4281" spans="21:21" x14ac:dyDescent="0.25">
      <c r="U4281" s="76"/>
    </row>
    <row r="4282" spans="21:21" x14ac:dyDescent="0.25">
      <c r="U4282" s="76"/>
    </row>
    <row r="4283" spans="21:21" x14ac:dyDescent="0.25">
      <c r="U4283" s="76"/>
    </row>
    <row r="4284" spans="21:21" x14ac:dyDescent="0.25">
      <c r="U4284" s="76"/>
    </row>
    <row r="4285" spans="21:21" x14ac:dyDescent="0.25">
      <c r="U4285" s="76"/>
    </row>
    <row r="4286" spans="21:21" x14ac:dyDescent="0.25">
      <c r="U4286" s="76"/>
    </row>
    <row r="4287" spans="21:21" x14ac:dyDescent="0.25">
      <c r="U4287" s="76"/>
    </row>
    <row r="4288" spans="21:21" x14ac:dyDescent="0.25">
      <c r="U4288" s="76"/>
    </row>
    <row r="4289" spans="21:21" x14ac:dyDescent="0.25">
      <c r="U4289" s="76"/>
    </row>
    <row r="4290" spans="21:21" x14ac:dyDescent="0.25">
      <c r="U4290" s="76"/>
    </row>
    <row r="4291" spans="21:21" x14ac:dyDescent="0.25">
      <c r="U4291" s="76"/>
    </row>
    <row r="4292" spans="21:21" x14ac:dyDescent="0.25">
      <c r="U4292" s="76"/>
    </row>
    <row r="4293" spans="21:21" x14ac:dyDescent="0.25">
      <c r="U4293" s="76"/>
    </row>
    <row r="4294" spans="21:21" x14ac:dyDescent="0.25">
      <c r="U4294" s="76"/>
    </row>
    <row r="4295" spans="21:21" x14ac:dyDescent="0.25">
      <c r="U4295" s="76"/>
    </row>
    <row r="4296" spans="21:21" x14ac:dyDescent="0.25">
      <c r="U4296" s="76"/>
    </row>
    <row r="4297" spans="21:21" x14ac:dyDescent="0.25">
      <c r="U4297" s="76"/>
    </row>
    <row r="4298" spans="21:21" x14ac:dyDescent="0.25">
      <c r="U4298" s="76"/>
    </row>
    <row r="4299" spans="21:21" x14ac:dyDescent="0.25">
      <c r="U4299" s="76"/>
    </row>
    <row r="4300" spans="21:21" x14ac:dyDescent="0.25">
      <c r="U4300" s="76"/>
    </row>
    <row r="4301" spans="21:21" x14ac:dyDescent="0.25">
      <c r="U4301" s="76"/>
    </row>
    <row r="4302" spans="21:21" x14ac:dyDescent="0.25">
      <c r="U4302" s="76"/>
    </row>
    <row r="4303" spans="21:21" x14ac:dyDescent="0.25">
      <c r="U4303" s="76"/>
    </row>
    <row r="4304" spans="21:21" x14ac:dyDescent="0.25">
      <c r="U4304" s="76"/>
    </row>
    <row r="4305" spans="21:21" x14ac:dyDescent="0.25">
      <c r="U4305" s="76"/>
    </row>
    <row r="4306" spans="21:21" x14ac:dyDescent="0.25">
      <c r="U4306" s="76"/>
    </row>
    <row r="4307" spans="21:21" x14ac:dyDescent="0.25">
      <c r="U4307" s="76"/>
    </row>
    <row r="4308" spans="21:21" x14ac:dyDescent="0.25">
      <c r="U4308" s="76"/>
    </row>
    <row r="4309" spans="21:21" x14ac:dyDescent="0.25">
      <c r="U4309" s="76"/>
    </row>
    <row r="4310" spans="21:21" x14ac:dyDescent="0.25">
      <c r="U4310" s="76"/>
    </row>
    <row r="4311" spans="21:21" x14ac:dyDescent="0.25">
      <c r="U4311" s="76"/>
    </row>
    <row r="4312" spans="21:21" x14ac:dyDescent="0.25">
      <c r="U4312" s="76"/>
    </row>
    <row r="4313" spans="21:21" x14ac:dyDescent="0.25">
      <c r="U4313" s="76"/>
    </row>
    <row r="4314" spans="21:21" x14ac:dyDescent="0.25">
      <c r="U4314" s="76"/>
    </row>
    <row r="4315" spans="21:21" x14ac:dyDescent="0.25">
      <c r="U4315" s="76"/>
    </row>
    <row r="4316" spans="21:21" x14ac:dyDescent="0.25">
      <c r="U4316" s="76"/>
    </row>
    <row r="4317" spans="21:21" x14ac:dyDescent="0.25">
      <c r="U4317" s="76"/>
    </row>
    <row r="4318" spans="21:21" x14ac:dyDescent="0.25">
      <c r="U4318" s="76"/>
    </row>
    <row r="4319" spans="21:21" x14ac:dyDescent="0.25">
      <c r="U4319" s="76"/>
    </row>
    <row r="4320" spans="21:21" x14ac:dyDescent="0.25">
      <c r="U4320" s="76"/>
    </row>
    <row r="4321" spans="21:21" x14ac:dyDescent="0.25">
      <c r="U4321" s="76"/>
    </row>
    <row r="4322" spans="21:21" x14ac:dyDescent="0.25">
      <c r="U4322" s="76"/>
    </row>
    <row r="4323" spans="21:21" x14ac:dyDescent="0.25">
      <c r="U4323" s="76"/>
    </row>
    <row r="4324" spans="21:21" x14ac:dyDescent="0.25">
      <c r="U4324" s="76"/>
    </row>
    <row r="4325" spans="21:21" x14ac:dyDescent="0.25">
      <c r="U4325" s="76"/>
    </row>
    <row r="4326" spans="21:21" x14ac:dyDescent="0.25">
      <c r="U4326" s="76"/>
    </row>
    <row r="4327" spans="21:21" x14ac:dyDescent="0.25">
      <c r="U4327" s="76"/>
    </row>
    <row r="4328" spans="21:21" x14ac:dyDescent="0.25">
      <c r="U4328" s="76"/>
    </row>
    <row r="4329" spans="21:21" x14ac:dyDescent="0.25">
      <c r="U4329" s="76"/>
    </row>
    <row r="4330" spans="21:21" x14ac:dyDescent="0.25">
      <c r="U4330" s="76"/>
    </row>
    <row r="4331" spans="21:21" x14ac:dyDescent="0.25">
      <c r="U4331" s="76"/>
    </row>
    <row r="4332" spans="21:21" x14ac:dyDescent="0.25">
      <c r="U4332" s="76"/>
    </row>
    <row r="4333" spans="21:21" x14ac:dyDescent="0.25">
      <c r="U4333" s="76"/>
    </row>
    <row r="4334" spans="21:21" x14ac:dyDescent="0.25">
      <c r="U4334" s="76"/>
    </row>
    <row r="4335" spans="21:21" x14ac:dyDescent="0.25">
      <c r="U4335" s="76"/>
    </row>
    <row r="4336" spans="21:21" x14ac:dyDescent="0.25">
      <c r="U4336" s="76"/>
    </row>
    <row r="4337" spans="21:21" x14ac:dyDescent="0.25">
      <c r="U4337" s="76"/>
    </row>
    <row r="4338" spans="21:21" x14ac:dyDescent="0.25">
      <c r="U4338" s="76"/>
    </row>
    <row r="4339" spans="21:21" x14ac:dyDescent="0.25">
      <c r="U4339" s="76"/>
    </row>
    <row r="4340" spans="21:21" x14ac:dyDescent="0.25">
      <c r="U4340" s="76"/>
    </row>
    <row r="4341" spans="21:21" x14ac:dyDescent="0.25">
      <c r="U4341" s="76"/>
    </row>
    <row r="4342" spans="21:21" x14ac:dyDescent="0.25">
      <c r="U4342" s="76"/>
    </row>
    <row r="4343" spans="21:21" x14ac:dyDescent="0.25">
      <c r="U4343" s="76"/>
    </row>
    <row r="4344" spans="21:21" x14ac:dyDescent="0.25">
      <c r="U4344" s="76"/>
    </row>
    <row r="4345" spans="21:21" x14ac:dyDescent="0.25">
      <c r="U4345" s="76"/>
    </row>
    <row r="4346" spans="21:21" x14ac:dyDescent="0.25">
      <c r="U4346" s="76"/>
    </row>
    <row r="4347" spans="21:21" x14ac:dyDescent="0.25">
      <c r="U4347" s="76"/>
    </row>
    <row r="4348" spans="21:21" x14ac:dyDescent="0.25">
      <c r="U4348" s="76"/>
    </row>
    <row r="4349" spans="21:21" x14ac:dyDescent="0.25">
      <c r="U4349" s="76"/>
    </row>
    <row r="4350" spans="21:21" x14ac:dyDescent="0.25">
      <c r="U4350" s="76"/>
    </row>
    <row r="4351" spans="21:21" x14ac:dyDescent="0.25">
      <c r="U4351" s="76"/>
    </row>
    <row r="4352" spans="21:21" x14ac:dyDescent="0.25">
      <c r="U4352" s="76"/>
    </row>
    <row r="4353" spans="21:21" x14ac:dyDescent="0.25">
      <c r="U4353" s="76"/>
    </row>
    <row r="4354" spans="21:21" x14ac:dyDescent="0.25">
      <c r="U4354" s="76"/>
    </row>
    <row r="4355" spans="21:21" x14ac:dyDescent="0.25">
      <c r="U4355" s="76"/>
    </row>
    <row r="4356" spans="21:21" x14ac:dyDescent="0.25">
      <c r="U4356" s="76"/>
    </row>
    <row r="4357" spans="21:21" x14ac:dyDescent="0.25">
      <c r="U4357" s="76"/>
    </row>
    <row r="4358" spans="21:21" x14ac:dyDescent="0.25">
      <c r="U4358" s="76"/>
    </row>
    <row r="4359" spans="21:21" x14ac:dyDescent="0.25">
      <c r="U4359" s="76"/>
    </row>
    <row r="4360" spans="21:21" x14ac:dyDescent="0.25">
      <c r="U4360" s="76"/>
    </row>
    <row r="4361" spans="21:21" x14ac:dyDescent="0.25">
      <c r="U4361" s="76"/>
    </row>
    <row r="4362" spans="21:21" x14ac:dyDescent="0.25">
      <c r="U4362" s="76"/>
    </row>
    <row r="4363" spans="21:21" x14ac:dyDescent="0.25">
      <c r="U4363" s="76"/>
    </row>
    <row r="4364" spans="21:21" x14ac:dyDescent="0.25">
      <c r="U4364" s="76"/>
    </row>
    <row r="4365" spans="21:21" x14ac:dyDescent="0.25">
      <c r="U4365" s="76"/>
    </row>
    <row r="4366" spans="21:21" x14ac:dyDescent="0.25">
      <c r="U4366" s="76"/>
    </row>
    <row r="4367" spans="21:21" x14ac:dyDescent="0.25">
      <c r="U4367" s="76"/>
    </row>
    <row r="4368" spans="21:21" x14ac:dyDescent="0.25">
      <c r="U4368" s="76"/>
    </row>
    <row r="4369" spans="21:21" x14ac:dyDescent="0.25">
      <c r="U4369" s="76"/>
    </row>
    <row r="4370" spans="21:21" x14ac:dyDescent="0.25">
      <c r="U4370" s="76"/>
    </row>
    <row r="4371" spans="21:21" x14ac:dyDescent="0.25">
      <c r="U4371" s="76"/>
    </row>
    <row r="4372" spans="21:21" x14ac:dyDescent="0.25">
      <c r="U4372" s="76"/>
    </row>
    <row r="4373" spans="21:21" x14ac:dyDescent="0.25">
      <c r="U4373" s="76"/>
    </row>
    <row r="4374" spans="21:21" x14ac:dyDescent="0.25">
      <c r="U4374" s="76"/>
    </row>
    <row r="4375" spans="21:21" x14ac:dyDescent="0.25">
      <c r="U4375" s="76"/>
    </row>
    <row r="4376" spans="21:21" x14ac:dyDescent="0.25">
      <c r="U4376" s="76"/>
    </row>
    <row r="4377" spans="21:21" x14ac:dyDescent="0.25">
      <c r="U4377" s="76"/>
    </row>
    <row r="4378" spans="21:21" x14ac:dyDescent="0.25">
      <c r="U4378" s="76"/>
    </row>
    <row r="4379" spans="21:21" x14ac:dyDescent="0.25">
      <c r="U4379" s="76"/>
    </row>
    <row r="4380" spans="21:21" x14ac:dyDescent="0.25">
      <c r="U4380" s="76"/>
    </row>
    <row r="4381" spans="21:21" x14ac:dyDescent="0.25">
      <c r="U4381" s="76"/>
    </row>
    <row r="4382" spans="21:21" x14ac:dyDescent="0.25">
      <c r="U4382" s="76"/>
    </row>
    <row r="4383" spans="21:21" x14ac:dyDescent="0.25">
      <c r="U4383" s="76"/>
    </row>
    <row r="4384" spans="21:21" x14ac:dyDescent="0.25">
      <c r="U4384" s="76"/>
    </row>
    <row r="4385" spans="21:21" x14ac:dyDescent="0.25">
      <c r="U4385" s="76"/>
    </row>
    <row r="4386" spans="21:21" x14ac:dyDescent="0.25">
      <c r="U4386" s="76"/>
    </row>
    <row r="4387" spans="21:21" x14ac:dyDescent="0.25">
      <c r="U4387" s="76"/>
    </row>
    <row r="4388" spans="21:21" x14ac:dyDescent="0.25">
      <c r="U4388" s="76"/>
    </row>
    <row r="4389" spans="21:21" x14ac:dyDescent="0.25">
      <c r="U4389" s="76"/>
    </row>
    <row r="4390" spans="21:21" x14ac:dyDescent="0.25">
      <c r="U4390" s="76"/>
    </row>
    <row r="4391" spans="21:21" x14ac:dyDescent="0.25">
      <c r="U4391" s="76"/>
    </row>
    <row r="4392" spans="21:21" x14ac:dyDescent="0.25">
      <c r="U4392" s="76"/>
    </row>
    <row r="4393" spans="21:21" x14ac:dyDescent="0.25">
      <c r="U4393" s="76"/>
    </row>
    <row r="4394" spans="21:21" x14ac:dyDescent="0.25">
      <c r="U4394" s="76"/>
    </row>
    <row r="4395" spans="21:21" x14ac:dyDescent="0.25">
      <c r="U4395" s="76"/>
    </row>
    <row r="4396" spans="21:21" x14ac:dyDescent="0.25">
      <c r="U4396" s="76"/>
    </row>
    <row r="4397" spans="21:21" x14ac:dyDescent="0.25">
      <c r="U4397" s="76"/>
    </row>
    <row r="4398" spans="21:21" x14ac:dyDescent="0.25">
      <c r="U4398" s="76"/>
    </row>
    <row r="4399" spans="21:21" x14ac:dyDescent="0.25">
      <c r="U4399" s="76"/>
    </row>
    <row r="4400" spans="21:21" x14ac:dyDescent="0.25">
      <c r="U4400" s="76"/>
    </row>
    <row r="4401" spans="21:21" x14ac:dyDescent="0.25">
      <c r="U4401" s="76"/>
    </row>
    <row r="4402" spans="21:21" x14ac:dyDescent="0.25">
      <c r="U4402" s="76"/>
    </row>
    <row r="4403" spans="21:21" x14ac:dyDescent="0.25">
      <c r="U4403" s="76"/>
    </row>
    <row r="4404" spans="21:21" x14ac:dyDescent="0.25">
      <c r="U4404" s="76"/>
    </row>
    <row r="4405" spans="21:21" x14ac:dyDescent="0.25">
      <c r="U4405" s="76"/>
    </row>
    <row r="4406" spans="21:21" x14ac:dyDescent="0.25">
      <c r="U4406" s="76"/>
    </row>
    <row r="4407" spans="21:21" x14ac:dyDescent="0.25">
      <c r="U4407" s="76"/>
    </row>
    <row r="4408" spans="21:21" x14ac:dyDescent="0.25">
      <c r="U4408" s="76"/>
    </row>
    <row r="4409" spans="21:21" x14ac:dyDescent="0.25">
      <c r="U4409" s="76"/>
    </row>
    <row r="4410" spans="21:21" x14ac:dyDescent="0.25">
      <c r="U4410" s="76"/>
    </row>
    <row r="4411" spans="21:21" x14ac:dyDescent="0.25">
      <c r="U4411" s="76"/>
    </row>
    <row r="4412" spans="21:21" x14ac:dyDescent="0.25">
      <c r="U4412" s="76"/>
    </row>
    <row r="4413" spans="21:21" x14ac:dyDescent="0.25">
      <c r="U4413" s="76"/>
    </row>
    <row r="4414" spans="21:21" x14ac:dyDescent="0.25">
      <c r="U4414" s="76"/>
    </row>
    <row r="4415" spans="21:21" x14ac:dyDescent="0.25">
      <c r="U4415" s="76"/>
    </row>
    <row r="4416" spans="21:21" x14ac:dyDescent="0.25">
      <c r="U4416" s="76"/>
    </row>
    <row r="4417" spans="21:21" x14ac:dyDescent="0.25">
      <c r="U4417" s="76"/>
    </row>
    <row r="4418" spans="21:21" x14ac:dyDescent="0.25">
      <c r="U4418" s="76"/>
    </row>
    <row r="4419" spans="21:21" x14ac:dyDescent="0.25">
      <c r="U4419" s="76"/>
    </row>
    <row r="4420" spans="21:21" x14ac:dyDescent="0.25">
      <c r="U4420" s="76"/>
    </row>
    <row r="4421" spans="21:21" x14ac:dyDescent="0.25">
      <c r="U4421" s="76"/>
    </row>
    <row r="4422" spans="21:21" x14ac:dyDescent="0.25">
      <c r="U4422" s="76"/>
    </row>
    <row r="4423" spans="21:21" x14ac:dyDescent="0.25">
      <c r="U4423" s="76"/>
    </row>
    <row r="4424" spans="21:21" x14ac:dyDescent="0.25">
      <c r="U4424" s="76"/>
    </row>
    <row r="4425" spans="21:21" x14ac:dyDescent="0.25">
      <c r="U4425" s="76"/>
    </row>
    <row r="4426" spans="21:21" x14ac:dyDescent="0.25">
      <c r="U4426" s="76"/>
    </row>
    <row r="4427" spans="21:21" x14ac:dyDescent="0.25">
      <c r="U4427" s="76"/>
    </row>
    <row r="4428" spans="21:21" x14ac:dyDescent="0.25">
      <c r="U4428" s="76"/>
    </row>
    <row r="4429" spans="21:21" x14ac:dyDescent="0.25">
      <c r="U4429" s="76"/>
    </row>
    <row r="4430" spans="21:21" x14ac:dyDescent="0.25">
      <c r="U4430" s="76"/>
    </row>
    <row r="4431" spans="21:21" x14ac:dyDescent="0.25">
      <c r="U4431" s="76"/>
    </row>
    <row r="4432" spans="21:21" x14ac:dyDescent="0.25">
      <c r="U4432" s="76"/>
    </row>
    <row r="4433" spans="21:21" x14ac:dyDescent="0.25">
      <c r="U4433" s="76"/>
    </row>
    <row r="4434" spans="21:21" x14ac:dyDescent="0.25">
      <c r="U4434" s="76"/>
    </row>
    <row r="4435" spans="21:21" x14ac:dyDescent="0.25">
      <c r="U4435" s="76"/>
    </row>
    <row r="4436" spans="21:21" x14ac:dyDescent="0.25">
      <c r="U4436" s="76"/>
    </row>
    <row r="4437" spans="21:21" x14ac:dyDescent="0.25">
      <c r="U4437" s="76"/>
    </row>
    <row r="4438" spans="21:21" x14ac:dyDescent="0.25">
      <c r="U4438" s="76"/>
    </row>
    <row r="4439" spans="21:21" x14ac:dyDescent="0.25">
      <c r="U4439" s="76"/>
    </row>
    <row r="4440" spans="21:21" x14ac:dyDescent="0.25">
      <c r="U4440" s="76"/>
    </row>
    <row r="4441" spans="21:21" x14ac:dyDescent="0.25">
      <c r="U4441" s="76"/>
    </row>
    <row r="4442" spans="21:21" x14ac:dyDescent="0.25">
      <c r="U4442" s="76"/>
    </row>
    <row r="4443" spans="21:21" x14ac:dyDescent="0.25">
      <c r="U4443" s="76"/>
    </row>
    <row r="4444" spans="21:21" x14ac:dyDescent="0.25">
      <c r="U4444" s="76"/>
    </row>
    <row r="4445" spans="21:21" x14ac:dyDescent="0.25">
      <c r="U4445" s="76"/>
    </row>
    <row r="4446" spans="21:21" x14ac:dyDescent="0.25">
      <c r="U4446" s="76"/>
    </row>
    <row r="4447" spans="21:21" x14ac:dyDescent="0.25">
      <c r="U4447" s="76"/>
    </row>
    <row r="4448" spans="21:21" x14ac:dyDescent="0.25">
      <c r="U4448" s="76"/>
    </row>
    <row r="4449" spans="21:21" x14ac:dyDescent="0.25">
      <c r="U4449" s="76"/>
    </row>
    <row r="4450" spans="21:21" x14ac:dyDescent="0.25">
      <c r="U4450" s="76"/>
    </row>
    <row r="4451" spans="21:21" x14ac:dyDescent="0.25">
      <c r="U4451" s="76"/>
    </row>
    <row r="4452" spans="21:21" x14ac:dyDescent="0.25">
      <c r="U4452" s="76"/>
    </row>
    <row r="4453" spans="21:21" x14ac:dyDescent="0.25">
      <c r="U4453" s="76"/>
    </row>
    <row r="4454" spans="21:21" x14ac:dyDescent="0.25">
      <c r="U4454" s="76"/>
    </row>
    <row r="4455" spans="21:21" x14ac:dyDescent="0.25">
      <c r="U4455" s="76"/>
    </row>
    <row r="4456" spans="21:21" x14ac:dyDescent="0.25">
      <c r="U4456" s="76"/>
    </row>
    <row r="4457" spans="21:21" x14ac:dyDescent="0.25">
      <c r="U4457" s="76"/>
    </row>
    <row r="4458" spans="21:21" x14ac:dyDescent="0.25">
      <c r="U4458" s="76"/>
    </row>
    <row r="4459" spans="21:21" x14ac:dyDescent="0.25">
      <c r="U4459" s="76"/>
    </row>
    <row r="4460" spans="21:21" x14ac:dyDescent="0.25">
      <c r="U4460" s="76"/>
    </row>
    <row r="4461" spans="21:21" x14ac:dyDescent="0.25">
      <c r="U4461" s="76"/>
    </row>
    <row r="4462" spans="21:21" x14ac:dyDescent="0.25">
      <c r="U4462" s="76"/>
    </row>
    <row r="4463" spans="21:21" x14ac:dyDescent="0.25">
      <c r="U4463" s="76"/>
    </row>
    <row r="4464" spans="21:21" x14ac:dyDescent="0.25">
      <c r="U4464" s="76"/>
    </row>
    <row r="4465" spans="21:21" x14ac:dyDescent="0.25">
      <c r="U4465" s="76"/>
    </row>
    <row r="4466" spans="21:21" x14ac:dyDescent="0.25">
      <c r="U4466" s="76"/>
    </row>
    <row r="4467" spans="21:21" x14ac:dyDescent="0.25">
      <c r="U4467" s="76"/>
    </row>
    <row r="4468" spans="21:21" x14ac:dyDescent="0.25">
      <c r="U4468" s="76"/>
    </row>
    <row r="4469" spans="21:21" x14ac:dyDescent="0.25">
      <c r="U4469" s="76"/>
    </row>
    <row r="4470" spans="21:21" x14ac:dyDescent="0.25">
      <c r="U4470" s="76"/>
    </row>
    <row r="4471" spans="21:21" x14ac:dyDescent="0.25">
      <c r="U4471" s="76"/>
    </row>
    <row r="4472" spans="21:21" x14ac:dyDescent="0.25">
      <c r="U4472" s="76"/>
    </row>
    <row r="4473" spans="21:21" x14ac:dyDescent="0.25">
      <c r="U4473" s="76"/>
    </row>
    <row r="4474" spans="21:21" x14ac:dyDescent="0.25">
      <c r="U4474" s="76"/>
    </row>
    <row r="4475" spans="21:21" x14ac:dyDescent="0.25">
      <c r="U4475" s="76"/>
    </row>
    <row r="4476" spans="21:21" x14ac:dyDescent="0.25">
      <c r="U4476" s="76"/>
    </row>
    <row r="4477" spans="21:21" x14ac:dyDescent="0.25">
      <c r="U4477" s="76"/>
    </row>
    <row r="4478" spans="21:21" x14ac:dyDescent="0.25">
      <c r="U4478" s="76"/>
    </row>
    <row r="4479" spans="21:21" x14ac:dyDescent="0.25">
      <c r="U4479" s="76"/>
    </row>
    <row r="4480" spans="21:21" x14ac:dyDescent="0.25">
      <c r="U4480" s="76"/>
    </row>
    <row r="4481" spans="21:21" x14ac:dyDescent="0.25">
      <c r="U4481" s="76"/>
    </row>
    <row r="4482" spans="21:21" x14ac:dyDescent="0.25">
      <c r="U4482" s="76"/>
    </row>
    <row r="4483" spans="21:21" x14ac:dyDescent="0.25">
      <c r="U4483" s="76"/>
    </row>
    <row r="4484" spans="21:21" x14ac:dyDescent="0.25">
      <c r="U4484" s="76"/>
    </row>
    <row r="4485" spans="21:21" x14ac:dyDescent="0.25">
      <c r="U4485" s="76"/>
    </row>
    <row r="4486" spans="21:21" x14ac:dyDescent="0.25">
      <c r="U4486" s="76"/>
    </row>
    <row r="4487" spans="21:21" x14ac:dyDescent="0.25">
      <c r="U4487" s="76"/>
    </row>
    <row r="4488" spans="21:21" x14ac:dyDescent="0.25">
      <c r="U4488" s="76"/>
    </row>
    <row r="4489" spans="21:21" x14ac:dyDescent="0.25">
      <c r="U4489" s="76"/>
    </row>
    <row r="4490" spans="21:21" x14ac:dyDescent="0.25">
      <c r="U4490" s="76"/>
    </row>
    <row r="4491" spans="21:21" x14ac:dyDescent="0.25">
      <c r="U4491" s="76"/>
    </row>
    <row r="4492" spans="21:21" x14ac:dyDescent="0.25">
      <c r="U4492" s="76"/>
    </row>
    <row r="4493" spans="21:21" x14ac:dyDescent="0.25">
      <c r="U4493" s="76"/>
    </row>
    <row r="4494" spans="21:21" x14ac:dyDescent="0.25">
      <c r="U4494" s="76"/>
    </row>
    <row r="4495" spans="21:21" x14ac:dyDescent="0.25">
      <c r="U4495" s="76"/>
    </row>
    <row r="4496" spans="21:21" x14ac:dyDescent="0.25">
      <c r="U4496" s="76"/>
    </row>
    <row r="4497" spans="21:21" x14ac:dyDescent="0.25">
      <c r="U4497" s="76"/>
    </row>
    <row r="4498" spans="21:21" x14ac:dyDescent="0.25">
      <c r="U4498" s="76"/>
    </row>
    <row r="4499" spans="21:21" x14ac:dyDescent="0.25">
      <c r="U4499" s="76"/>
    </row>
    <row r="4500" spans="21:21" x14ac:dyDescent="0.25">
      <c r="U4500" s="76"/>
    </row>
    <row r="4501" spans="21:21" x14ac:dyDescent="0.25">
      <c r="U4501" s="76"/>
    </row>
    <row r="4502" spans="21:21" x14ac:dyDescent="0.25">
      <c r="U4502" s="76"/>
    </row>
    <row r="4503" spans="21:21" x14ac:dyDescent="0.25">
      <c r="U4503" s="76"/>
    </row>
    <row r="4504" spans="21:21" x14ac:dyDescent="0.25">
      <c r="U4504" s="76"/>
    </row>
    <row r="4505" spans="21:21" x14ac:dyDescent="0.25">
      <c r="U4505" s="76"/>
    </row>
    <row r="4506" spans="21:21" x14ac:dyDescent="0.25">
      <c r="U4506" s="76"/>
    </row>
    <row r="4507" spans="21:21" x14ac:dyDescent="0.25">
      <c r="U4507" s="76"/>
    </row>
    <row r="4508" spans="21:21" x14ac:dyDescent="0.25">
      <c r="U4508" s="76"/>
    </row>
    <row r="4509" spans="21:21" x14ac:dyDescent="0.25">
      <c r="U4509" s="76"/>
    </row>
    <row r="4510" spans="21:21" x14ac:dyDescent="0.25">
      <c r="U4510" s="76"/>
    </row>
    <row r="4511" spans="21:21" x14ac:dyDescent="0.25">
      <c r="U4511" s="76"/>
    </row>
    <row r="4512" spans="21:21" x14ac:dyDescent="0.25">
      <c r="U4512" s="76"/>
    </row>
    <row r="4513" spans="21:21" x14ac:dyDescent="0.25">
      <c r="U4513" s="76"/>
    </row>
    <row r="4514" spans="21:21" x14ac:dyDescent="0.25">
      <c r="U4514" s="76"/>
    </row>
    <row r="4515" spans="21:21" x14ac:dyDescent="0.25">
      <c r="U4515" s="76"/>
    </row>
    <row r="4516" spans="21:21" x14ac:dyDescent="0.25">
      <c r="U4516" s="76"/>
    </row>
    <row r="4517" spans="21:21" x14ac:dyDescent="0.25">
      <c r="U4517" s="76"/>
    </row>
    <row r="4518" spans="21:21" x14ac:dyDescent="0.25">
      <c r="U4518" s="76"/>
    </row>
    <row r="4519" spans="21:21" x14ac:dyDescent="0.25">
      <c r="U4519" s="76"/>
    </row>
    <row r="4520" spans="21:21" x14ac:dyDescent="0.25">
      <c r="U4520" s="76"/>
    </row>
    <row r="4521" spans="21:21" x14ac:dyDescent="0.25">
      <c r="U4521" s="76"/>
    </row>
    <row r="4522" spans="21:21" x14ac:dyDescent="0.25">
      <c r="U4522" s="76"/>
    </row>
    <row r="4523" spans="21:21" x14ac:dyDescent="0.25">
      <c r="U4523" s="76"/>
    </row>
    <row r="4524" spans="21:21" x14ac:dyDescent="0.25">
      <c r="U4524" s="76"/>
    </row>
    <row r="4525" spans="21:21" x14ac:dyDescent="0.25">
      <c r="U4525" s="76"/>
    </row>
    <row r="4526" spans="21:21" x14ac:dyDescent="0.25">
      <c r="U4526" s="76"/>
    </row>
    <row r="4527" spans="21:21" x14ac:dyDescent="0.25">
      <c r="U4527" s="76"/>
    </row>
    <row r="4528" spans="21:21" x14ac:dyDescent="0.25">
      <c r="U4528" s="76"/>
    </row>
    <row r="4529" spans="21:21" x14ac:dyDescent="0.25">
      <c r="U4529" s="76"/>
    </row>
    <row r="4530" spans="21:21" x14ac:dyDescent="0.25">
      <c r="U4530" s="76"/>
    </row>
    <row r="4531" spans="21:21" x14ac:dyDescent="0.25">
      <c r="U4531" s="76"/>
    </row>
    <row r="4532" spans="21:21" x14ac:dyDescent="0.25">
      <c r="U4532" s="76"/>
    </row>
    <row r="4533" spans="21:21" x14ac:dyDescent="0.25">
      <c r="U4533" s="76"/>
    </row>
    <row r="4534" spans="21:21" x14ac:dyDescent="0.25">
      <c r="U4534" s="76"/>
    </row>
    <row r="4535" spans="21:21" x14ac:dyDescent="0.25">
      <c r="U4535" s="76"/>
    </row>
    <row r="4536" spans="21:21" x14ac:dyDescent="0.25">
      <c r="U4536" s="76"/>
    </row>
    <row r="4537" spans="21:21" x14ac:dyDescent="0.25">
      <c r="U4537" s="76"/>
    </row>
    <row r="4538" spans="21:21" x14ac:dyDescent="0.25">
      <c r="U4538" s="76"/>
    </row>
    <row r="4539" spans="21:21" x14ac:dyDescent="0.25">
      <c r="U4539" s="76"/>
    </row>
    <row r="4540" spans="21:21" x14ac:dyDescent="0.25">
      <c r="U4540" s="76"/>
    </row>
    <row r="4541" spans="21:21" x14ac:dyDescent="0.25">
      <c r="U4541" s="76"/>
    </row>
    <row r="4542" spans="21:21" x14ac:dyDescent="0.25">
      <c r="U4542" s="76"/>
    </row>
    <row r="4543" spans="21:21" x14ac:dyDescent="0.25">
      <c r="U4543" s="76"/>
    </row>
    <row r="4544" spans="21:21" x14ac:dyDescent="0.25">
      <c r="U4544" s="76"/>
    </row>
    <row r="4545" spans="21:21" x14ac:dyDescent="0.25">
      <c r="U4545" s="76"/>
    </row>
    <row r="4546" spans="21:21" x14ac:dyDescent="0.25">
      <c r="U4546" s="76"/>
    </row>
    <row r="4547" spans="21:21" x14ac:dyDescent="0.25">
      <c r="U4547" s="76"/>
    </row>
    <row r="4548" spans="21:21" x14ac:dyDescent="0.25">
      <c r="U4548" s="76"/>
    </row>
    <row r="4549" spans="21:21" x14ac:dyDescent="0.25">
      <c r="U4549" s="76"/>
    </row>
    <row r="4550" spans="21:21" x14ac:dyDescent="0.25">
      <c r="U4550" s="76"/>
    </row>
    <row r="4551" spans="21:21" x14ac:dyDescent="0.25">
      <c r="U4551" s="76"/>
    </row>
    <row r="4552" spans="21:21" x14ac:dyDescent="0.25">
      <c r="U4552" s="76"/>
    </row>
    <row r="4553" spans="21:21" x14ac:dyDescent="0.25">
      <c r="U4553" s="76"/>
    </row>
    <row r="4554" spans="21:21" x14ac:dyDescent="0.25">
      <c r="U4554" s="76"/>
    </row>
    <row r="4555" spans="21:21" x14ac:dyDescent="0.25">
      <c r="U4555" s="76"/>
    </row>
    <row r="4556" spans="21:21" x14ac:dyDescent="0.25">
      <c r="U4556" s="76"/>
    </row>
    <row r="4557" spans="21:21" x14ac:dyDescent="0.25">
      <c r="U4557" s="76"/>
    </row>
    <row r="4558" spans="21:21" x14ac:dyDescent="0.25">
      <c r="U4558" s="76"/>
    </row>
    <row r="4559" spans="21:21" x14ac:dyDescent="0.25">
      <c r="U4559" s="76"/>
    </row>
    <row r="4560" spans="21:21" x14ac:dyDescent="0.25">
      <c r="U4560" s="76"/>
    </row>
    <row r="4561" spans="21:21" x14ac:dyDescent="0.25">
      <c r="U4561" s="76"/>
    </row>
    <row r="4562" spans="21:21" x14ac:dyDescent="0.25">
      <c r="U4562" s="76"/>
    </row>
    <row r="4563" spans="21:21" x14ac:dyDescent="0.25">
      <c r="U4563" s="76"/>
    </row>
    <row r="4564" spans="21:21" x14ac:dyDescent="0.25">
      <c r="U4564" s="76"/>
    </row>
    <row r="4565" spans="21:21" x14ac:dyDescent="0.25">
      <c r="U4565" s="76"/>
    </row>
    <row r="4566" spans="21:21" x14ac:dyDescent="0.25">
      <c r="U4566" s="76"/>
    </row>
    <row r="4567" spans="21:21" x14ac:dyDescent="0.25">
      <c r="U4567" s="76"/>
    </row>
    <row r="4568" spans="21:21" x14ac:dyDescent="0.25">
      <c r="U4568" s="76"/>
    </row>
    <row r="4569" spans="21:21" x14ac:dyDescent="0.25">
      <c r="U4569" s="76"/>
    </row>
    <row r="4570" spans="21:21" x14ac:dyDescent="0.25">
      <c r="U4570" s="76"/>
    </row>
    <row r="4571" spans="21:21" x14ac:dyDescent="0.25">
      <c r="U4571" s="76"/>
    </row>
    <row r="4572" spans="21:21" x14ac:dyDescent="0.25">
      <c r="U4572" s="76"/>
    </row>
    <row r="4573" spans="21:21" x14ac:dyDescent="0.25">
      <c r="U4573" s="76"/>
    </row>
    <row r="4574" spans="21:21" x14ac:dyDescent="0.25">
      <c r="U4574" s="76"/>
    </row>
    <row r="4575" spans="21:21" x14ac:dyDescent="0.25">
      <c r="U4575" s="76"/>
    </row>
    <row r="4576" spans="21:21" x14ac:dyDescent="0.25">
      <c r="U4576" s="76"/>
    </row>
    <row r="4577" spans="21:21" x14ac:dyDescent="0.25">
      <c r="U4577" s="76"/>
    </row>
    <row r="4578" spans="21:21" x14ac:dyDescent="0.25">
      <c r="U4578" s="76"/>
    </row>
    <row r="4579" spans="21:21" x14ac:dyDescent="0.25">
      <c r="U4579" s="76"/>
    </row>
    <row r="4580" spans="21:21" x14ac:dyDescent="0.25">
      <c r="U4580" s="76"/>
    </row>
    <row r="4581" spans="21:21" x14ac:dyDescent="0.25">
      <c r="U4581" s="76"/>
    </row>
    <row r="4582" spans="21:21" x14ac:dyDescent="0.25">
      <c r="U4582" s="76"/>
    </row>
    <row r="4583" spans="21:21" x14ac:dyDescent="0.25">
      <c r="U4583" s="76"/>
    </row>
    <row r="4584" spans="21:21" x14ac:dyDescent="0.25">
      <c r="U4584" s="76"/>
    </row>
    <row r="4585" spans="21:21" x14ac:dyDescent="0.25">
      <c r="U4585" s="76"/>
    </row>
    <row r="4586" spans="21:21" x14ac:dyDescent="0.25">
      <c r="U4586" s="76"/>
    </row>
    <row r="4587" spans="21:21" x14ac:dyDescent="0.25">
      <c r="U4587" s="76"/>
    </row>
    <row r="4588" spans="21:21" x14ac:dyDescent="0.25">
      <c r="U4588" s="76"/>
    </row>
    <row r="4589" spans="21:21" x14ac:dyDescent="0.25">
      <c r="U4589" s="76"/>
    </row>
    <row r="4590" spans="21:21" x14ac:dyDescent="0.25">
      <c r="U4590" s="76"/>
    </row>
    <row r="4591" spans="21:21" x14ac:dyDescent="0.25">
      <c r="U4591" s="76"/>
    </row>
    <row r="4592" spans="21:21" x14ac:dyDescent="0.25">
      <c r="U4592" s="76"/>
    </row>
    <row r="4593" spans="21:21" x14ac:dyDescent="0.25">
      <c r="U4593" s="76"/>
    </row>
    <row r="4594" spans="21:21" x14ac:dyDescent="0.25">
      <c r="U4594" s="76"/>
    </row>
    <row r="4595" spans="21:21" x14ac:dyDescent="0.25">
      <c r="U4595" s="76"/>
    </row>
    <row r="4596" spans="21:21" x14ac:dyDescent="0.25">
      <c r="U4596" s="76"/>
    </row>
    <row r="4597" spans="21:21" x14ac:dyDescent="0.25">
      <c r="U4597" s="76"/>
    </row>
    <row r="4598" spans="21:21" x14ac:dyDescent="0.25">
      <c r="U4598" s="76"/>
    </row>
    <row r="4599" spans="21:21" x14ac:dyDescent="0.25">
      <c r="U4599" s="76"/>
    </row>
    <row r="4600" spans="21:21" x14ac:dyDescent="0.25">
      <c r="U4600" s="76"/>
    </row>
    <row r="4601" spans="21:21" x14ac:dyDescent="0.25">
      <c r="U4601" s="76"/>
    </row>
    <row r="4602" spans="21:21" x14ac:dyDescent="0.25">
      <c r="U4602" s="76"/>
    </row>
    <row r="4603" spans="21:21" x14ac:dyDescent="0.25">
      <c r="U4603" s="76"/>
    </row>
    <row r="4604" spans="21:21" x14ac:dyDescent="0.25">
      <c r="U4604" s="76"/>
    </row>
    <row r="4605" spans="21:21" x14ac:dyDescent="0.25">
      <c r="U4605" s="76"/>
    </row>
    <row r="4606" spans="21:21" x14ac:dyDescent="0.25">
      <c r="U4606" s="76"/>
    </row>
    <row r="4607" spans="21:21" x14ac:dyDescent="0.25">
      <c r="U4607" s="76"/>
    </row>
    <row r="4608" spans="21:21" x14ac:dyDescent="0.25">
      <c r="U4608" s="76"/>
    </row>
    <row r="4609" spans="21:21" x14ac:dyDescent="0.25">
      <c r="U4609" s="76"/>
    </row>
    <row r="4610" spans="21:21" x14ac:dyDescent="0.25">
      <c r="U4610" s="76"/>
    </row>
    <row r="4611" spans="21:21" x14ac:dyDescent="0.25">
      <c r="U4611" s="76"/>
    </row>
    <row r="4612" spans="21:21" x14ac:dyDescent="0.25">
      <c r="U4612" s="76"/>
    </row>
    <row r="4613" spans="21:21" x14ac:dyDescent="0.25">
      <c r="U4613" s="76"/>
    </row>
    <row r="4614" spans="21:21" x14ac:dyDescent="0.25">
      <c r="U4614" s="76"/>
    </row>
    <row r="4615" spans="21:21" x14ac:dyDescent="0.25">
      <c r="U4615" s="76"/>
    </row>
    <row r="4616" spans="21:21" x14ac:dyDescent="0.25">
      <c r="U4616" s="76"/>
    </row>
    <row r="4617" spans="21:21" x14ac:dyDescent="0.25">
      <c r="U4617" s="76"/>
    </row>
    <row r="4618" spans="21:21" x14ac:dyDescent="0.25">
      <c r="U4618" s="76"/>
    </row>
    <row r="4619" spans="21:21" x14ac:dyDescent="0.25">
      <c r="U4619" s="76"/>
    </row>
    <row r="4620" spans="21:21" x14ac:dyDescent="0.25">
      <c r="U4620" s="76"/>
    </row>
    <row r="4621" spans="21:21" x14ac:dyDescent="0.25">
      <c r="U4621" s="76"/>
    </row>
    <row r="4622" spans="21:21" x14ac:dyDescent="0.25">
      <c r="U4622" s="76"/>
    </row>
    <row r="4623" spans="21:21" x14ac:dyDescent="0.25">
      <c r="U4623" s="76"/>
    </row>
    <row r="4624" spans="21:21" x14ac:dyDescent="0.25">
      <c r="U4624" s="76"/>
    </row>
    <row r="4625" spans="21:21" x14ac:dyDescent="0.25">
      <c r="U4625" s="76"/>
    </row>
    <row r="4626" spans="21:21" x14ac:dyDescent="0.25">
      <c r="U4626" s="76"/>
    </row>
    <row r="4627" spans="21:21" x14ac:dyDescent="0.25">
      <c r="U4627" s="76"/>
    </row>
    <row r="4628" spans="21:21" x14ac:dyDescent="0.25">
      <c r="U4628" s="76"/>
    </row>
    <row r="4629" spans="21:21" x14ac:dyDescent="0.25">
      <c r="U4629" s="76"/>
    </row>
    <row r="4630" spans="21:21" x14ac:dyDescent="0.25">
      <c r="U4630" s="76"/>
    </row>
    <row r="4631" spans="21:21" x14ac:dyDescent="0.25">
      <c r="U4631" s="76"/>
    </row>
    <row r="4632" spans="21:21" x14ac:dyDescent="0.25">
      <c r="U4632" s="76"/>
    </row>
    <row r="4633" spans="21:21" x14ac:dyDescent="0.25">
      <c r="U4633" s="76"/>
    </row>
    <row r="4634" spans="21:21" x14ac:dyDescent="0.25">
      <c r="U4634" s="76"/>
    </row>
    <row r="4635" spans="21:21" x14ac:dyDescent="0.25">
      <c r="U4635" s="76"/>
    </row>
    <row r="4636" spans="21:21" x14ac:dyDescent="0.25">
      <c r="U4636" s="76"/>
    </row>
    <row r="4637" spans="21:21" x14ac:dyDescent="0.25">
      <c r="U4637" s="76"/>
    </row>
    <row r="4638" spans="21:21" x14ac:dyDescent="0.25">
      <c r="U4638" s="76"/>
    </row>
    <row r="4639" spans="21:21" x14ac:dyDescent="0.25">
      <c r="U4639" s="76"/>
    </row>
    <row r="4640" spans="21:21" x14ac:dyDescent="0.25">
      <c r="U4640" s="76"/>
    </row>
    <row r="4641" spans="21:21" x14ac:dyDescent="0.25">
      <c r="U4641" s="76"/>
    </row>
    <row r="4642" spans="21:21" x14ac:dyDescent="0.25">
      <c r="U4642" s="76"/>
    </row>
    <row r="4643" spans="21:21" x14ac:dyDescent="0.25">
      <c r="U4643" s="76"/>
    </row>
    <row r="4644" spans="21:21" x14ac:dyDescent="0.25">
      <c r="U4644" s="76"/>
    </row>
    <row r="4645" spans="21:21" x14ac:dyDescent="0.25">
      <c r="U4645" s="76"/>
    </row>
    <row r="4646" spans="21:21" x14ac:dyDescent="0.25">
      <c r="U4646" s="76"/>
    </row>
    <row r="4647" spans="21:21" x14ac:dyDescent="0.25">
      <c r="U4647" s="76"/>
    </row>
    <row r="4648" spans="21:21" x14ac:dyDescent="0.25">
      <c r="U4648" s="76"/>
    </row>
    <row r="4649" spans="21:21" x14ac:dyDescent="0.25">
      <c r="U4649" s="76"/>
    </row>
    <row r="4650" spans="21:21" x14ac:dyDescent="0.25">
      <c r="U4650" s="76"/>
    </row>
    <row r="4651" spans="21:21" x14ac:dyDescent="0.25">
      <c r="U4651" s="76"/>
    </row>
    <row r="4652" spans="21:21" x14ac:dyDescent="0.25">
      <c r="U4652" s="76"/>
    </row>
    <row r="4653" spans="21:21" x14ac:dyDescent="0.25">
      <c r="U4653" s="76"/>
    </row>
    <row r="4654" spans="21:21" x14ac:dyDescent="0.25">
      <c r="U4654" s="76"/>
    </row>
    <row r="4655" spans="21:21" x14ac:dyDescent="0.25">
      <c r="U4655" s="76"/>
    </row>
    <row r="4656" spans="21:21" x14ac:dyDescent="0.25">
      <c r="U4656" s="76"/>
    </row>
    <row r="4657" spans="21:21" x14ac:dyDescent="0.25">
      <c r="U4657" s="76"/>
    </row>
    <row r="4658" spans="21:21" x14ac:dyDescent="0.25">
      <c r="U4658" s="76"/>
    </row>
    <row r="4659" spans="21:21" x14ac:dyDescent="0.25">
      <c r="U4659" s="76"/>
    </row>
    <row r="4660" spans="21:21" x14ac:dyDescent="0.25">
      <c r="U4660" s="76"/>
    </row>
    <row r="4661" spans="21:21" x14ac:dyDescent="0.25">
      <c r="U4661" s="76"/>
    </row>
    <row r="4662" spans="21:21" x14ac:dyDescent="0.25">
      <c r="U4662" s="76"/>
    </row>
    <row r="4663" spans="21:21" x14ac:dyDescent="0.25">
      <c r="U4663" s="76"/>
    </row>
    <row r="4664" spans="21:21" x14ac:dyDescent="0.25">
      <c r="U4664" s="76"/>
    </row>
    <row r="4665" spans="21:21" x14ac:dyDescent="0.25">
      <c r="U4665" s="76"/>
    </row>
    <row r="4666" spans="21:21" x14ac:dyDescent="0.25">
      <c r="U4666" s="76"/>
    </row>
    <row r="4667" spans="21:21" x14ac:dyDescent="0.25">
      <c r="U4667" s="76"/>
    </row>
    <row r="4668" spans="21:21" x14ac:dyDescent="0.25">
      <c r="U4668" s="76"/>
    </row>
    <row r="4669" spans="21:21" x14ac:dyDescent="0.25">
      <c r="U4669" s="76"/>
    </row>
    <row r="4670" spans="21:21" x14ac:dyDescent="0.25">
      <c r="U4670" s="76"/>
    </row>
    <row r="4671" spans="21:21" x14ac:dyDescent="0.25">
      <c r="U4671" s="76"/>
    </row>
    <row r="4672" spans="21:21" x14ac:dyDescent="0.25">
      <c r="U4672" s="76"/>
    </row>
    <row r="4673" spans="21:21" x14ac:dyDescent="0.25">
      <c r="U4673" s="76"/>
    </row>
    <row r="4674" spans="21:21" x14ac:dyDescent="0.25">
      <c r="U4674" s="76"/>
    </row>
    <row r="4675" spans="21:21" x14ac:dyDescent="0.25">
      <c r="U4675" s="76"/>
    </row>
    <row r="4676" spans="21:21" x14ac:dyDescent="0.25">
      <c r="U4676" s="76"/>
    </row>
    <row r="4677" spans="21:21" x14ac:dyDescent="0.25">
      <c r="U4677" s="76"/>
    </row>
    <row r="4678" spans="21:21" x14ac:dyDescent="0.25">
      <c r="U4678" s="76"/>
    </row>
    <row r="4679" spans="21:21" x14ac:dyDescent="0.25">
      <c r="U4679" s="76"/>
    </row>
    <row r="4680" spans="21:21" x14ac:dyDescent="0.25">
      <c r="U4680" s="76"/>
    </row>
    <row r="4681" spans="21:21" x14ac:dyDescent="0.25">
      <c r="U4681" s="76"/>
    </row>
    <row r="4682" spans="21:21" x14ac:dyDescent="0.25">
      <c r="U4682" s="76"/>
    </row>
    <row r="4683" spans="21:21" x14ac:dyDescent="0.25">
      <c r="U4683" s="76"/>
    </row>
    <row r="4684" spans="21:21" x14ac:dyDescent="0.25">
      <c r="U4684" s="76"/>
    </row>
    <row r="4685" spans="21:21" x14ac:dyDescent="0.25">
      <c r="U4685" s="76"/>
    </row>
    <row r="4686" spans="21:21" x14ac:dyDescent="0.25">
      <c r="U4686" s="76"/>
    </row>
    <row r="4687" spans="21:21" x14ac:dyDescent="0.25">
      <c r="U4687" s="76"/>
    </row>
    <row r="4688" spans="21:21" x14ac:dyDescent="0.25">
      <c r="U4688" s="76"/>
    </row>
    <row r="4689" spans="21:21" x14ac:dyDescent="0.25">
      <c r="U4689" s="76"/>
    </row>
    <row r="4690" spans="21:21" x14ac:dyDescent="0.25">
      <c r="U4690" s="76"/>
    </row>
    <row r="4691" spans="21:21" x14ac:dyDescent="0.25">
      <c r="U4691" s="76"/>
    </row>
    <row r="4692" spans="21:21" x14ac:dyDescent="0.25">
      <c r="U4692" s="76"/>
    </row>
    <row r="4693" spans="21:21" x14ac:dyDescent="0.25">
      <c r="U4693" s="76"/>
    </row>
    <row r="4694" spans="21:21" x14ac:dyDescent="0.25">
      <c r="U4694" s="76"/>
    </row>
    <row r="4695" spans="21:21" x14ac:dyDescent="0.25">
      <c r="U4695" s="76"/>
    </row>
    <row r="4696" spans="21:21" x14ac:dyDescent="0.25">
      <c r="U4696" s="76"/>
    </row>
    <row r="4697" spans="21:21" x14ac:dyDescent="0.25">
      <c r="U4697" s="76"/>
    </row>
    <row r="4698" spans="21:21" x14ac:dyDescent="0.25">
      <c r="U4698" s="76"/>
    </row>
    <row r="4699" spans="21:21" x14ac:dyDescent="0.25">
      <c r="U4699" s="76"/>
    </row>
    <row r="4700" spans="21:21" x14ac:dyDescent="0.25">
      <c r="U4700" s="76"/>
    </row>
    <row r="4701" spans="21:21" x14ac:dyDescent="0.25">
      <c r="U4701" s="76"/>
    </row>
    <row r="4702" spans="21:21" x14ac:dyDescent="0.25">
      <c r="U4702" s="76"/>
    </row>
    <row r="4703" spans="21:21" x14ac:dyDescent="0.25">
      <c r="U4703" s="76"/>
    </row>
    <row r="4704" spans="21:21" x14ac:dyDescent="0.25">
      <c r="U4704" s="76"/>
    </row>
    <row r="4705" spans="21:21" x14ac:dyDescent="0.25">
      <c r="U4705" s="76"/>
    </row>
    <row r="4706" spans="21:21" x14ac:dyDescent="0.25">
      <c r="U4706" s="76"/>
    </row>
    <row r="4707" spans="21:21" x14ac:dyDescent="0.25">
      <c r="U4707" s="76"/>
    </row>
    <row r="4708" spans="21:21" x14ac:dyDescent="0.25">
      <c r="U4708" s="76"/>
    </row>
    <row r="4709" spans="21:21" x14ac:dyDescent="0.25">
      <c r="U4709" s="76"/>
    </row>
    <row r="4710" spans="21:21" x14ac:dyDescent="0.25">
      <c r="U4710" s="76"/>
    </row>
    <row r="4711" spans="21:21" x14ac:dyDescent="0.25">
      <c r="U4711" s="76"/>
    </row>
    <row r="4712" spans="21:21" x14ac:dyDescent="0.25">
      <c r="U4712" s="76"/>
    </row>
    <row r="4713" spans="21:21" x14ac:dyDescent="0.25">
      <c r="U4713" s="76"/>
    </row>
    <row r="4714" spans="21:21" x14ac:dyDescent="0.25">
      <c r="U4714" s="76"/>
    </row>
    <row r="4715" spans="21:21" x14ac:dyDescent="0.25">
      <c r="U4715" s="76"/>
    </row>
    <row r="4716" spans="21:21" x14ac:dyDescent="0.25">
      <c r="U4716" s="76"/>
    </row>
    <row r="4717" spans="21:21" x14ac:dyDescent="0.25">
      <c r="U4717" s="76"/>
    </row>
    <row r="4718" spans="21:21" x14ac:dyDescent="0.25">
      <c r="U4718" s="76"/>
    </row>
    <row r="4719" spans="21:21" x14ac:dyDescent="0.25">
      <c r="U4719" s="76"/>
    </row>
    <row r="4720" spans="21:21" x14ac:dyDescent="0.25">
      <c r="U4720" s="76"/>
    </row>
    <row r="4721" spans="21:21" x14ac:dyDescent="0.25">
      <c r="U4721" s="76"/>
    </row>
    <row r="4722" spans="21:21" x14ac:dyDescent="0.25">
      <c r="U4722" s="76"/>
    </row>
    <row r="4723" spans="21:21" x14ac:dyDescent="0.25">
      <c r="U4723" s="76"/>
    </row>
    <row r="4724" spans="21:21" x14ac:dyDescent="0.25">
      <c r="U4724" s="76"/>
    </row>
    <row r="4725" spans="21:21" x14ac:dyDescent="0.25">
      <c r="U4725" s="76"/>
    </row>
    <row r="4726" spans="21:21" x14ac:dyDescent="0.25">
      <c r="U4726" s="76"/>
    </row>
    <row r="4727" spans="21:21" x14ac:dyDescent="0.25">
      <c r="U4727" s="76"/>
    </row>
    <row r="4728" spans="21:21" x14ac:dyDescent="0.25">
      <c r="U4728" s="76"/>
    </row>
    <row r="4729" spans="21:21" x14ac:dyDescent="0.25">
      <c r="U4729" s="76"/>
    </row>
    <row r="4730" spans="21:21" x14ac:dyDescent="0.25">
      <c r="U4730" s="76"/>
    </row>
    <row r="4731" spans="21:21" x14ac:dyDescent="0.25">
      <c r="U4731" s="76"/>
    </row>
    <row r="4732" spans="21:21" x14ac:dyDescent="0.25">
      <c r="U4732" s="76"/>
    </row>
    <row r="4733" spans="21:21" x14ac:dyDescent="0.25">
      <c r="U4733" s="76"/>
    </row>
    <row r="4734" spans="21:21" x14ac:dyDescent="0.25">
      <c r="U4734" s="76"/>
    </row>
    <row r="4735" spans="21:21" x14ac:dyDescent="0.25">
      <c r="U4735" s="76"/>
    </row>
    <row r="4736" spans="21:21" x14ac:dyDescent="0.25">
      <c r="U4736" s="76"/>
    </row>
    <row r="4737" spans="21:21" x14ac:dyDescent="0.25">
      <c r="U4737" s="76"/>
    </row>
    <row r="4738" spans="21:21" x14ac:dyDescent="0.25">
      <c r="U4738" s="76"/>
    </row>
    <row r="4739" spans="21:21" x14ac:dyDescent="0.25">
      <c r="U4739" s="76"/>
    </row>
    <row r="4740" spans="21:21" x14ac:dyDescent="0.25">
      <c r="U4740" s="76"/>
    </row>
    <row r="4741" spans="21:21" x14ac:dyDescent="0.25">
      <c r="U4741" s="76"/>
    </row>
    <row r="4742" spans="21:21" x14ac:dyDescent="0.25">
      <c r="U4742" s="76"/>
    </row>
    <row r="4743" spans="21:21" x14ac:dyDescent="0.25">
      <c r="U4743" s="76"/>
    </row>
    <row r="4744" spans="21:21" x14ac:dyDescent="0.25">
      <c r="U4744" s="76"/>
    </row>
    <row r="4745" spans="21:21" x14ac:dyDescent="0.25">
      <c r="U4745" s="76"/>
    </row>
    <row r="4746" spans="21:21" x14ac:dyDescent="0.25">
      <c r="U4746" s="76"/>
    </row>
    <row r="4747" spans="21:21" x14ac:dyDescent="0.25">
      <c r="U4747" s="76"/>
    </row>
    <row r="4748" spans="21:21" x14ac:dyDescent="0.25">
      <c r="U4748" s="76"/>
    </row>
    <row r="4749" spans="21:21" x14ac:dyDescent="0.25">
      <c r="U4749" s="76"/>
    </row>
    <row r="4750" spans="21:21" x14ac:dyDescent="0.25">
      <c r="U4750" s="76"/>
    </row>
    <row r="4751" spans="21:21" x14ac:dyDescent="0.25">
      <c r="U4751" s="76"/>
    </row>
    <row r="4752" spans="21:21" x14ac:dyDescent="0.25">
      <c r="U4752" s="76"/>
    </row>
    <row r="4753" spans="21:21" x14ac:dyDescent="0.25">
      <c r="U4753" s="76"/>
    </row>
    <row r="4754" spans="21:21" x14ac:dyDescent="0.25">
      <c r="U4754" s="76"/>
    </row>
    <row r="4755" spans="21:21" x14ac:dyDescent="0.25">
      <c r="U4755" s="76"/>
    </row>
    <row r="4756" spans="21:21" x14ac:dyDescent="0.25">
      <c r="U4756" s="76"/>
    </row>
    <row r="4757" spans="21:21" x14ac:dyDescent="0.25">
      <c r="U4757" s="76"/>
    </row>
    <row r="4758" spans="21:21" x14ac:dyDescent="0.25">
      <c r="U4758" s="76"/>
    </row>
    <row r="4759" spans="21:21" x14ac:dyDescent="0.25">
      <c r="U4759" s="76"/>
    </row>
    <row r="4760" spans="21:21" x14ac:dyDescent="0.25">
      <c r="U4760" s="76"/>
    </row>
    <row r="4761" spans="21:21" x14ac:dyDescent="0.25">
      <c r="U4761" s="76"/>
    </row>
    <row r="4762" spans="21:21" x14ac:dyDescent="0.25">
      <c r="U4762" s="76"/>
    </row>
    <row r="4763" spans="21:21" x14ac:dyDescent="0.25">
      <c r="U4763" s="76"/>
    </row>
    <row r="4764" spans="21:21" x14ac:dyDescent="0.25">
      <c r="U4764" s="76"/>
    </row>
    <row r="4765" spans="21:21" x14ac:dyDescent="0.25">
      <c r="U4765" s="76"/>
    </row>
    <row r="4766" spans="21:21" x14ac:dyDescent="0.25">
      <c r="U4766" s="76"/>
    </row>
    <row r="4767" spans="21:21" x14ac:dyDescent="0.25">
      <c r="U4767" s="76"/>
    </row>
    <row r="4768" spans="21:21" x14ac:dyDescent="0.25">
      <c r="U4768" s="76"/>
    </row>
    <row r="4769" spans="21:21" x14ac:dyDescent="0.25">
      <c r="U4769" s="76"/>
    </row>
    <row r="4770" spans="21:21" x14ac:dyDescent="0.25">
      <c r="U4770" s="76"/>
    </row>
    <row r="4771" spans="21:21" x14ac:dyDescent="0.25">
      <c r="U4771" s="76"/>
    </row>
    <row r="4772" spans="21:21" x14ac:dyDescent="0.25">
      <c r="U4772" s="76"/>
    </row>
    <row r="4773" spans="21:21" x14ac:dyDescent="0.25">
      <c r="U4773" s="76"/>
    </row>
    <row r="4774" spans="21:21" x14ac:dyDescent="0.25">
      <c r="U4774" s="76"/>
    </row>
    <row r="4775" spans="21:21" x14ac:dyDescent="0.25">
      <c r="U4775" s="76"/>
    </row>
    <row r="4776" spans="21:21" x14ac:dyDescent="0.25">
      <c r="U4776" s="76"/>
    </row>
    <row r="4777" spans="21:21" x14ac:dyDescent="0.25">
      <c r="U4777" s="76"/>
    </row>
    <row r="4778" spans="21:21" x14ac:dyDescent="0.25">
      <c r="U4778" s="76"/>
    </row>
    <row r="4779" spans="21:21" x14ac:dyDescent="0.25">
      <c r="U4779" s="76"/>
    </row>
    <row r="4780" spans="21:21" x14ac:dyDescent="0.25">
      <c r="U4780" s="76"/>
    </row>
    <row r="4781" spans="21:21" x14ac:dyDescent="0.25">
      <c r="U4781" s="76"/>
    </row>
    <row r="4782" spans="21:21" x14ac:dyDescent="0.25">
      <c r="U4782" s="76"/>
    </row>
    <row r="4783" spans="21:21" x14ac:dyDescent="0.25">
      <c r="U4783" s="76"/>
    </row>
    <row r="4784" spans="21:21" x14ac:dyDescent="0.25">
      <c r="U4784" s="76"/>
    </row>
    <row r="4785" spans="21:21" x14ac:dyDescent="0.25">
      <c r="U4785" s="76"/>
    </row>
    <row r="4786" spans="21:21" x14ac:dyDescent="0.25">
      <c r="U4786" s="76"/>
    </row>
    <row r="4787" spans="21:21" x14ac:dyDescent="0.25">
      <c r="U4787" s="76"/>
    </row>
    <row r="4788" spans="21:21" x14ac:dyDescent="0.25">
      <c r="U4788" s="76"/>
    </row>
    <row r="4789" spans="21:21" x14ac:dyDescent="0.25">
      <c r="U4789" s="76"/>
    </row>
    <row r="4790" spans="21:21" x14ac:dyDescent="0.25">
      <c r="U4790" s="76"/>
    </row>
    <row r="4791" spans="21:21" x14ac:dyDescent="0.25">
      <c r="U4791" s="76"/>
    </row>
    <row r="4792" spans="21:21" x14ac:dyDescent="0.25">
      <c r="U4792" s="76"/>
    </row>
    <row r="4793" spans="21:21" x14ac:dyDescent="0.25">
      <c r="U4793" s="76"/>
    </row>
    <row r="4794" spans="21:21" x14ac:dyDescent="0.25">
      <c r="U4794" s="76"/>
    </row>
    <row r="4795" spans="21:21" x14ac:dyDescent="0.25">
      <c r="U4795" s="76"/>
    </row>
    <row r="4796" spans="21:21" x14ac:dyDescent="0.25">
      <c r="U4796" s="76"/>
    </row>
    <row r="4797" spans="21:21" x14ac:dyDescent="0.25">
      <c r="U4797" s="76"/>
    </row>
    <row r="4798" spans="21:21" x14ac:dyDescent="0.25">
      <c r="U4798" s="76"/>
    </row>
    <row r="4799" spans="21:21" x14ac:dyDescent="0.25">
      <c r="U4799" s="76"/>
    </row>
    <row r="4800" spans="21:21" x14ac:dyDescent="0.25">
      <c r="U4800" s="76"/>
    </row>
    <row r="4801" spans="21:21" x14ac:dyDescent="0.25">
      <c r="U4801" s="76"/>
    </row>
    <row r="4802" spans="21:21" x14ac:dyDescent="0.25">
      <c r="U4802" s="76"/>
    </row>
    <row r="4803" spans="21:21" x14ac:dyDescent="0.25">
      <c r="U4803" s="76"/>
    </row>
    <row r="4804" spans="21:21" x14ac:dyDescent="0.25">
      <c r="U4804" s="76"/>
    </row>
    <row r="4805" spans="21:21" x14ac:dyDescent="0.25">
      <c r="U4805" s="76"/>
    </row>
    <row r="4806" spans="21:21" x14ac:dyDescent="0.25">
      <c r="U4806" s="76"/>
    </row>
    <row r="4807" spans="21:21" x14ac:dyDescent="0.25">
      <c r="U4807" s="76"/>
    </row>
    <row r="4808" spans="21:21" x14ac:dyDescent="0.25">
      <c r="U4808" s="76"/>
    </row>
    <row r="4809" spans="21:21" x14ac:dyDescent="0.25">
      <c r="U4809" s="76"/>
    </row>
    <row r="4810" spans="21:21" x14ac:dyDescent="0.25">
      <c r="U4810" s="76"/>
    </row>
    <row r="4811" spans="21:21" x14ac:dyDescent="0.25">
      <c r="U4811" s="76"/>
    </row>
    <row r="4812" spans="21:21" x14ac:dyDescent="0.25">
      <c r="U4812" s="76"/>
    </row>
    <row r="4813" spans="21:21" x14ac:dyDescent="0.25">
      <c r="U4813" s="76"/>
    </row>
    <row r="4814" spans="21:21" x14ac:dyDescent="0.25">
      <c r="U4814" s="76"/>
    </row>
    <row r="4815" spans="21:21" x14ac:dyDescent="0.25">
      <c r="U4815" s="76"/>
    </row>
    <row r="4816" spans="21:21" x14ac:dyDescent="0.25">
      <c r="U4816" s="76"/>
    </row>
    <row r="4817" spans="21:21" x14ac:dyDescent="0.25">
      <c r="U4817" s="76"/>
    </row>
    <row r="4818" spans="21:21" x14ac:dyDescent="0.25">
      <c r="U4818" s="76"/>
    </row>
    <row r="4819" spans="21:21" x14ac:dyDescent="0.25">
      <c r="U4819" s="76"/>
    </row>
    <row r="4820" spans="21:21" x14ac:dyDescent="0.25">
      <c r="U4820" s="76"/>
    </row>
    <row r="4821" spans="21:21" x14ac:dyDescent="0.25">
      <c r="U4821" s="76"/>
    </row>
    <row r="4822" spans="21:21" x14ac:dyDescent="0.25">
      <c r="U4822" s="76"/>
    </row>
    <row r="4823" spans="21:21" x14ac:dyDescent="0.25">
      <c r="U4823" s="76"/>
    </row>
    <row r="4824" spans="21:21" x14ac:dyDescent="0.25">
      <c r="U4824" s="76"/>
    </row>
    <row r="4825" spans="21:21" x14ac:dyDescent="0.25">
      <c r="U4825" s="76"/>
    </row>
    <row r="4826" spans="21:21" x14ac:dyDescent="0.25">
      <c r="U4826" s="76"/>
    </row>
    <row r="4827" spans="21:21" x14ac:dyDescent="0.25">
      <c r="U4827" s="76"/>
    </row>
    <row r="4828" spans="21:21" x14ac:dyDescent="0.25">
      <c r="U4828" s="76"/>
    </row>
    <row r="4829" spans="21:21" x14ac:dyDescent="0.25">
      <c r="U4829" s="76"/>
    </row>
    <row r="4830" spans="21:21" x14ac:dyDescent="0.25">
      <c r="U4830" s="76"/>
    </row>
    <row r="4831" spans="21:21" x14ac:dyDescent="0.25">
      <c r="U4831" s="76"/>
    </row>
    <row r="4832" spans="21:21" x14ac:dyDescent="0.25">
      <c r="U4832" s="76"/>
    </row>
    <row r="4833" spans="21:21" x14ac:dyDescent="0.25">
      <c r="U4833" s="76"/>
    </row>
    <row r="4834" spans="21:21" x14ac:dyDescent="0.25">
      <c r="U4834" s="76"/>
    </row>
    <row r="4835" spans="21:21" x14ac:dyDescent="0.25">
      <c r="U4835" s="76"/>
    </row>
    <row r="4836" spans="21:21" x14ac:dyDescent="0.25">
      <c r="U4836" s="76"/>
    </row>
    <row r="4837" spans="21:21" x14ac:dyDescent="0.25">
      <c r="U4837" s="76"/>
    </row>
    <row r="4838" spans="21:21" x14ac:dyDescent="0.25">
      <c r="U4838" s="76"/>
    </row>
    <row r="4839" spans="21:21" x14ac:dyDescent="0.25">
      <c r="U4839" s="76"/>
    </row>
    <row r="4840" spans="21:21" x14ac:dyDescent="0.25">
      <c r="U4840" s="76"/>
    </row>
    <row r="4841" spans="21:21" x14ac:dyDescent="0.25">
      <c r="U4841" s="76"/>
    </row>
    <row r="4842" spans="21:21" x14ac:dyDescent="0.25">
      <c r="U4842" s="76"/>
    </row>
    <row r="4843" spans="21:21" x14ac:dyDescent="0.25">
      <c r="U4843" s="76"/>
    </row>
    <row r="4844" spans="21:21" x14ac:dyDescent="0.25">
      <c r="U4844" s="76"/>
    </row>
    <row r="4845" spans="21:21" x14ac:dyDescent="0.25">
      <c r="U4845" s="76"/>
    </row>
    <row r="4846" spans="21:21" x14ac:dyDescent="0.25">
      <c r="U4846" s="76"/>
    </row>
    <row r="4847" spans="21:21" x14ac:dyDescent="0.25">
      <c r="U4847" s="76"/>
    </row>
    <row r="4848" spans="21:21" x14ac:dyDescent="0.25">
      <c r="U4848" s="76"/>
    </row>
    <row r="4849" spans="21:21" x14ac:dyDescent="0.25">
      <c r="U4849" s="76"/>
    </row>
    <row r="4850" spans="21:21" x14ac:dyDescent="0.25">
      <c r="U4850" s="76"/>
    </row>
    <row r="4851" spans="21:21" x14ac:dyDescent="0.25">
      <c r="U4851" s="76"/>
    </row>
    <row r="4852" spans="21:21" x14ac:dyDescent="0.25">
      <c r="U4852" s="76"/>
    </row>
    <row r="4853" spans="21:21" x14ac:dyDescent="0.25">
      <c r="U4853" s="76"/>
    </row>
    <row r="4854" spans="21:21" x14ac:dyDescent="0.25">
      <c r="U4854" s="76"/>
    </row>
    <row r="4855" spans="21:21" x14ac:dyDescent="0.25">
      <c r="U4855" s="76"/>
    </row>
    <row r="4856" spans="21:21" x14ac:dyDescent="0.25">
      <c r="U4856" s="76"/>
    </row>
    <row r="4857" spans="21:21" x14ac:dyDescent="0.25">
      <c r="U4857" s="76"/>
    </row>
    <row r="4858" spans="21:21" x14ac:dyDescent="0.25">
      <c r="U4858" s="76"/>
    </row>
    <row r="4859" spans="21:21" x14ac:dyDescent="0.25">
      <c r="U4859" s="76"/>
    </row>
    <row r="4860" spans="21:21" x14ac:dyDescent="0.25">
      <c r="U4860" s="76"/>
    </row>
    <row r="4861" spans="21:21" x14ac:dyDescent="0.25">
      <c r="U4861" s="76"/>
    </row>
    <row r="4862" spans="21:21" x14ac:dyDescent="0.25">
      <c r="U4862" s="76"/>
    </row>
    <row r="4863" spans="21:21" x14ac:dyDescent="0.25">
      <c r="U4863" s="76"/>
    </row>
    <row r="4864" spans="21:21" x14ac:dyDescent="0.25">
      <c r="U4864" s="76"/>
    </row>
    <row r="4865" spans="21:21" x14ac:dyDescent="0.25">
      <c r="U4865" s="76"/>
    </row>
    <row r="4866" spans="21:21" x14ac:dyDescent="0.25">
      <c r="U4866" s="76"/>
    </row>
    <row r="4867" spans="21:21" x14ac:dyDescent="0.25">
      <c r="U4867" s="76"/>
    </row>
    <row r="4868" spans="21:21" x14ac:dyDescent="0.25">
      <c r="U4868" s="76"/>
    </row>
    <row r="4869" spans="21:21" x14ac:dyDescent="0.25">
      <c r="U4869" s="76"/>
    </row>
    <row r="4870" spans="21:21" x14ac:dyDescent="0.25">
      <c r="U4870" s="76"/>
    </row>
    <row r="4871" spans="21:21" x14ac:dyDescent="0.25">
      <c r="U4871" s="76"/>
    </row>
    <row r="4872" spans="21:21" x14ac:dyDescent="0.25">
      <c r="U4872" s="76"/>
    </row>
    <row r="4873" spans="21:21" x14ac:dyDescent="0.25">
      <c r="U4873" s="76"/>
    </row>
    <row r="4874" spans="21:21" x14ac:dyDescent="0.25">
      <c r="U4874" s="76"/>
    </row>
    <row r="4875" spans="21:21" x14ac:dyDescent="0.25">
      <c r="U4875" s="76"/>
    </row>
    <row r="4876" spans="21:21" x14ac:dyDescent="0.25">
      <c r="U4876" s="76"/>
    </row>
    <row r="4877" spans="21:21" x14ac:dyDescent="0.25">
      <c r="U4877" s="76"/>
    </row>
    <row r="4878" spans="21:21" x14ac:dyDescent="0.25">
      <c r="U4878" s="76"/>
    </row>
    <row r="4879" spans="21:21" x14ac:dyDescent="0.25">
      <c r="U4879" s="76"/>
    </row>
    <row r="4880" spans="21:21" x14ac:dyDescent="0.25">
      <c r="U4880" s="76"/>
    </row>
    <row r="4881" spans="21:21" x14ac:dyDescent="0.25">
      <c r="U4881" s="76"/>
    </row>
    <row r="4882" spans="21:21" x14ac:dyDescent="0.25">
      <c r="U4882" s="76"/>
    </row>
    <row r="4883" spans="21:21" x14ac:dyDescent="0.25">
      <c r="U4883" s="76"/>
    </row>
    <row r="4884" spans="21:21" x14ac:dyDescent="0.25">
      <c r="U4884" s="76"/>
    </row>
    <row r="4885" spans="21:21" x14ac:dyDescent="0.25">
      <c r="U4885" s="76"/>
    </row>
    <row r="4886" spans="21:21" x14ac:dyDescent="0.25">
      <c r="U4886" s="76"/>
    </row>
    <row r="4887" spans="21:21" x14ac:dyDescent="0.25">
      <c r="U4887" s="76"/>
    </row>
    <row r="4888" spans="21:21" x14ac:dyDescent="0.25">
      <c r="U4888" s="76"/>
    </row>
    <row r="4889" spans="21:21" x14ac:dyDescent="0.25">
      <c r="U4889" s="76"/>
    </row>
    <row r="4890" spans="21:21" x14ac:dyDescent="0.25">
      <c r="U4890" s="76"/>
    </row>
    <row r="4891" spans="21:21" x14ac:dyDescent="0.25">
      <c r="U4891" s="76"/>
    </row>
    <row r="4892" spans="21:21" x14ac:dyDescent="0.25">
      <c r="U4892" s="76"/>
    </row>
    <row r="4893" spans="21:21" x14ac:dyDescent="0.25">
      <c r="U4893" s="76"/>
    </row>
    <row r="4894" spans="21:21" x14ac:dyDescent="0.25">
      <c r="U4894" s="76"/>
    </row>
    <row r="4895" spans="21:21" x14ac:dyDescent="0.25">
      <c r="U4895" s="76"/>
    </row>
    <row r="4896" spans="21:21" x14ac:dyDescent="0.25">
      <c r="U4896" s="76"/>
    </row>
    <row r="4897" spans="21:21" x14ac:dyDescent="0.25">
      <c r="U4897" s="76"/>
    </row>
    <row r="4898" spans="21:21" x14ac:dyDescent="0.25">
      <c r="U4898" s="76"/>
    </row>
    <row r="4899" spans="21:21" x14ac:dyDescent="0.25">
      <c r="U4899" s="76"/>
    </row>
    <row r="4900" spans="21:21" x14ac:dyDescent="0.25">
      <c r="U4900" s="76"/>
    </row>
    <row r="4901" spans="21:21" x14ac:dyDescent="0.25">
      <c r="U4901" s="76"/>
    </row>
    <row r="4902" spans="21:21" x14ac:dyDescent="0.25">
      <c r="U4902" s="76"/>
    </row>
    <row r="4903" spans="21:21" x14ac:dyDescent="0.25">
      <c r="U4903" s="76"/>
    </row>
    <row r="4904" spans="21:21" x14ac:dyDescent="0.25">
      <c r="U4904" s="76"/>
    </row>
    <row r="4905" spans="21:21" x14ac:dyDescent="0.25">
      <c r="U4905" s="76"/>
    </row>
    <row r="4906" spans="21:21" x14ac:dyDescent="0.25">
      <c r="U4906" s="76"/>
    </row>
    <row r="4907" spans="21:21" x14ac:dyDescent="0.25">
      <c r="U4907" s="76"/>
    </row>
    <row r="4908" spans="21:21" x14ac:dyDescent="0.25">
      <c r="U4908" s="76"/>
    </row>
    <row r="4909" spans="21:21" x14ac:dyDescent="0.25">
      <c r="U4909" s="76"/>
    </row>
    <row r="4910" spans="21:21" x14ac:dyDescent="0.25">
      <c r="U4910" s="76"/>
    </row>
    <row r="4911" spans="21:21" x14ac:dyDescent="0.25">
      <c r="U4911" s="76"/>
    </row>
    <row r="4912" spans="21:21" x14ac:dyDescent="0.25">
      <c r="U4912" s="76"/>
    </row>
    <row r="4913" spans="21:21" x14ac:dyDescent="0.25">
      <c r="U4913" s="76"/>
    </row>
    <row r="4914" spans="21:21" x14ac:dyDescent="0.25">
      <c r="U4914" s="76"/>
    </row>
    <row r="4915" spans="21:21" x14ac:dyDescent="0.25">
      <c r="U4915" s="76"/>
    </row>
    <row r="4916" spans="21:21" x14ac:dyDescent="0.25">
      <c r="U4916" s="76"/>
    </row>
    <row r="4917" spans="21:21" x14ac:dyDescent="0.25">
      <c r="U4917" s="76"/>
    </row>
    <row r="4918" spans="21:21" x14ac:dyDescent="0.25">
      <c r="U4918" s="76"/>
    </row>
    <row r="4919" spans="21:21" x14ac:dyDescent="0.25">
      <c r="U4919" s="76"/>
    </row>
    <row r="4920" spans="21:21" x14ac:dyDescent="0.25">
      <c r="U4920" s="76"/>
    </row>
    <row r="4921" spans="21:21" x14ac:dyDescent="0.25">
      <c r="U4921" s="76"/>
    </row>
    <row r="4922" spans="21:21" x14ac:dyDescent="0.25">
      <c r="U4922" s="76"/>
    </row>
    <row r="4923" spans="21:21" x14ac:dyDescent="0.25">
      <c r="U4923" s="76"/>
    </row>
    <row r="4924" spans="21:21" x14ac:dyDescent="0.25">
      <c r="U4924" s="76"/>
    </row>
    <row r="4925" spans="21:21" x14ac:dyDescent="0.25">
      <c r="U4925" s="76"/>
    </row>
    <row r="4926" spans="21:21" x14ac:dyDescent="0.25">
      <c r="U4926" s="76"/>
    </row>
    <row r="4927" spans="21:21" x14ac:dyDescent="0.25">
      <c r="U4927" s="76"/>
    </row>
    <row r="4928" spans="21:21" x14ac:dyDescent="0.25">
      <c r="U4928" s="76"/>
    </row>
    <row r="4929" spans="21:21" x14ac:dyDescent="0.25">
      <c r="U4929" s="76"/>
    </row>
    <row r="4930" spans="21:21" x14ac:dyDescent="0.25">
      <c r="U4930" s="76"/>
    </row>
    <row r="4931" spans="21:21" x14ac:dyDescent="0.25">
      <c r="U4931" s="76"/>
    </row>
    <row r="4932" spans="21:21" x14ac:dyDescent="0.25">
      <c r="U4932" s="76"/>
    </row>
    <row r="4933" spans="21:21" x14ac:dyDescent="0.25">
      <c r="U4933" s="76"/>
    </row>
    <row r="4934" spans="21:21" x14ac:dyDescent="0.25">
      <c r="U4934" s="76"/>
    </row>
    <row r="4935" spans="21:21" x14ac:dyDescent="0.25">
      <c r="U4935" s="76"/>
    </row>
    <row r="4936" spans="21:21" x14ac:dyDescent="0.25">
      <c r="U4936" s="76"/>
    </row>
    <row r="4937" spans="21:21" x14ac:dyDescent="0.25">
      <c r="U4937" s="76"/>
    </row>
    <row r="4938" spans="21:21" x14ac:dyDescent="0.25">
      <c r="U4938" s="76"/>
    </row>
    <row r="4939" spans="21:21" x14ac:dyDescent="0.25">
      <c r="U4939" s="76"/>
    </row>
    <row r="4940" spans="21:21" x14ac:dyDescent="0.25">
      <c r="U4940" s="76"/>
    </row>
    <row r="4941" spans="21:21" x14ac:dyDescent="0.25">
      <c r="U4941" s="76"/>
    </row>
    <row r="4942" spans="21:21" x14ac:dyDescent="0.25">
      <c r="U4942" s="76"/>
    </row>
    <row r="4943" spans="21:21" x14ac:dyDescent="0.25">
      <c r="U4943" s="76"/>
    </row>
    <row r="4944" spans="21:21" x14ac:dyDescent="0.25">
      <c r="U4944" s="76"/>
    </row>
    <row r="4945" spans="21:21" x14ac:dyDescent="0.25">
      <c r="U4945" s="76"/>
    </row>
    <row r="4946" spans="21:21" x14ac:dyDescent="0.25">
      <c r="U4946" s="76"/>
    </row>
    <row r="4947" spans="21:21" x14ac:dyDescent="0.25">
      <c r="U4947" s="76"/>
    </row>
    <row r="4948" spans="21:21" x14ac:dyDescent="0.25">
      <c r="U4948" s="76"/>
    </row>
    <row r="4949" spans="21:21" x14ac:dyDescent="0.25">
      <c r="U4949" s="76"/>
    </row>
    <row r="4950" spans="21:21" x14ac:dyDescent="0.25">
      <c r="U4950" s="76"/>
    </row>
    <row r="4951" spans="21:21" x14ac:dyDescent="0.25">
      <c r="U4951" s="76"/>
    </row>
    <row r="4952" spans="21:21" x14ac:dyDescent="0.25">
      <c r="U4952" s="76"/>
    </row>
    <row r="4953" spans="21:21" x14ac:dyDescent="0.25">
      <c r="U4953" s="76"/>
    </row>
    <row r="4954" spans="21:21" x14ac:dyDescent="0.25">
      <c r="U4954" s="76"/>
    </row>
    <row r="4955" spans="21:21" x14ac:dyDescent="0.25">
      <c r="U4955" s="76"/>
    </row>
    <row r="4956" spans="21:21" x14ac:dyDescent="0.25">
      <c r="U4956" s="76"/>
    </row>
    <row r="4957" spans="21:21" x14ac:dyDescent="0.25">
      <c r="U4957" s="76"/>
    </row>
    <row r="4958" spans="21:21" x14ac:dyDescent="0.25">
      <c r="U4958" s="76"/>
    </row>
    <row r="4959" spans="21:21" x14ac:dyDescent="0.25">
      <c r="U4959" s="76"/>
    </row>
    <row r="4960" spans="21:21" x14ac:dyDescent="0.25">
      <c r="U4960" s="76"/>
    </row>
    <row r="4961" spans="21:21" x14ac:dyDescent="0.25">
      <c r="U4961" s="76"/>
    </row>
    <row r="4962" spans="21:21" x14ac:dyDescent="0.25">
      <c r="U4962" s="76"/>
    </row>
    <row r="4963" spans="21:21" x14ac:dyDescent="0.25">
      <c r="U4963" s="76"/>
    </row>
    <row r="4964" spans="21:21" x14ac:dyDescent="0.25">
      <c r="U4964" s="76"/>
    </row>
    <row r="4965" spans="21:21" x14ac:dyDescent="0.25">
      <c r="U4965" s="76"/>
    </row>
    <row r="4966" spans="21:21" x14ac:dyDescent="0.25">
      <c r="U4966" s="76"/>
    </row>
    <row r="4967" spans="21:21" x14ac:dyDescent="0.25">
      <c r="U4967" s="76"/>
    </row>
    <row r="4968" spans="21:21" x14ac:dyDescent="0.25">
      <c r="U4968" s="76"/>
    </row>
    <row r="4969" spans="21:21" x14ac:dyDescent="0.25">
      <c r="U4969" s="76"/>
    </row>
    <row r="4970" spans="21:21" x14ac:dyDescent="0.25">
      <c r="U4970" s="76"/>
    </row>
    <row r="4971" spans="21:21" x14ac:dyDescent="0.25">
      <c r="U4971" s="76"/>
    </row>
    <row r="4972" spans="21:21" x14ac:dyDescent="0.25">
      <c r="U4972" s="76"/>
    </row>
    <row r="4973" spans="21:21" x14ac:dyDescent="0.25">
      <c r="U4973" s="76"/>
    </row>
    <row r="4974" spans="21:21" x14ac:dyDescent="0.25">
      <c r="U4974" s="76"/>
    </row>
    <row r="4975" spans="21:21" x14ac:dyDescent="0.25">
      <c r="U4975" s="76"/>
    </row>
    <row r="4976" spans="21:21" x14ac:dyDescent="0.25">
      <c r="U4976" s="76"/>
    </row>
    <row r="4977" spans="21:21" x14ac:dyDescent="0.25">
      <c r="U4977" s="76"/>
    </row>
    <row r="4978" spans="21:21" x14ac:dyDescent="0.25">
      <c r="U4978" s="76"/>
    </row>
    <row r="4979" spans="21:21" x14ac:dyDescent="0.25">
      <c r="U4979" s="76"/>
    </row>
    <row r="4980" spans="21:21" x14ac:dyDescent="0.25">
      <c r="U4980" s="76"/>
    </row>
    <row r="4981" spans="21:21" x14ac:dyDescent="0.25">
      <c r="U4981" s="76"/>
    </row>
    <row r="4982" spans="21:21" x14ac:dyDescent="0.25">
      <c r="U4982" s="76"/>
    </row>
    <row r="4983" spans="21:21" x14ac:dyDescent="0.25">
      <c r="U4983" s="76"/>
    </row>
    <row r="4984" spans="21:21" x14ac:dyDescent="0.25">
      <c r="U4984" s="76"/>
    </row>
    <row r="4985" spans="21:21" x14ac:dyDescent="0.25">
      <c r="U4985" s="76"/>
    </row>
    <row r="4986" spans="21:21" x14ac:dyDescent="0.25">
      <c r="U4986" s="76"/>
    </row>
    <row r="4987" spans="21:21" x14ac:dyDescent="0.25">
      <c r="U4987" s="76"/>
    </row>
    <row r="4988" spans="21:21" x14ac:dyDescent="0.25">
      <c r="U4988" s="76"/>
    </row>
    <row r="4989" spans="21:21" x14ac:dyDescent="0.25">
      <c r="U4989" s="76"/>
    </row>
    <row r="4990" spans="21:21" x14ac:dyDescent="0.25">
      <c r="U4990" s="76"/>
    </row>
    <row r="4991" spans="21:21" x14ac:dyDescent="0.25">
      <c r="U4991" s="76"/>
    </row>
    <row r="4992" spans="21:21" x14ac:dyDescent="0.25">
      <c r="U4992" s="76"/>
    </row>
    <row r="4993" spans="21:21" x14ac:dyDescent="0.25">
      <c r="U4993" s="76"/>
    </row>
    <row r="4994" spans="21:21" x14ac:dyDescent="0.25">
      <c r="U4994" s="76"/>
    </row>
    <row r="4995" spans="21:21" x14ac:dyDescent="0.25">
      <c r="U4995" s="76"/>
    </row>
    <row r="4996" spans="21:21" x14ac:dyDescent="0.25">
      <c r="U4996" s="76"/>
    </row>
    <row r="4997" spans="21:21" x14ac:dyDescent="0.25">
      <c r="U4997" s="76"/>
    </row>
    <row r="4998" spans="21:21" x14ac:dyDescent="0.25">
      <c r="U4998" s="76"/>
    </row>
    <row r="4999" spans="21:21" x14ac:dyDescent="0.25">
      <c r="U4999" s="76"/>
    </row>
    <row r="5000" spans="21:21" x14ac:dyDescent="0.25">
      <c r="U5000" s="76"/>
    </row>
    <row r="5001" spans="21:21" x14ac:dyDescent="0.25">
      <c r="U5001" s="76"/>
    </row>
    <row r="5002" spans="21:21" x14ac:dyDescent="0.25">
      <c r="U5002" s="76"/>
    </row>
    <row r="5003" spans="21:21" x14ac:dyDescent="0.25">
      <c r="U5003" s="76"/>
    </row>
    <row r="5004" spans="21:21" x14ac:dyDescent="0.25">
      <c r="U5004" s="76"/>
    </row>
    <row r="5005" spans="21:21" x14ac:dyDescent="0.25">
      <c r="U5005" s="76"/>
    </row>
    <row r="5006" spans="21:21" x14ac:dyDescent="0.25">
      <c r="U5006" s="76"/>
    </row>
    <row r="5007" spans="21:21" x14ac:dyDescent="0.25">
      <c r="U5007" s="76"/>
    </row>
    <row r="5008" spans="21:21" x14ac:dyDescent="0.25">
      <c r="U5008" s="76"/>
    </row>
    <row r="5009" spans="21:21" x14ac:dyDescent="0.25">
      <c r="U5009" s="76"/>
    </row>
    <row r="5010" spans="21:21" x14ac:dyDescent="0.25">
      <c r="U5010" s="76"/>
    </row>
    <row r="5011" spans="21:21" x14ac:dyDescent="0.25">
      <c r="U5011" s="76"/>
    </row>
    <row r="5012" spans="21:21" x14ac:dyDescent="0.25">
      <c r="U5012" s="76"/>
    </row>
    <row r="5013" spans="21:21" x14ac:dyDescent="0.25">
      <c r="U5013" s="76"/>
    </row>
    <row r="5014" spans="21:21" x14ac:dyDescent="0.25">
      <c r="U5014" s="76"/>
    </row>
    <row r="5015" spans="21:21" x14ac:dyDescent="0.25">
      <c r="U5015" s="76"/>
    </row>
    <row r="5016" spans="21:21" x14ac:dyDescent="0.25">
      <c r="U5016" s="76"/>
    </row>
    <row r="5017" spans="21:21" x14ac:dyDescent="0.25">
      <c r="U5017" s="76"/>
    </row>
    <row r="5018" spans="21:21" x14ac:dyDescent="0.25">
      <c r="U5018" s="76"/>
    </row>
    <row r="5019" spans="21:21" x14ac:dyDescent="0.25">
      <c r="U5019" s="76"/>
    </row>
    <row r="5020" spans="21:21" x14ac:dyDescent="0.25">
      <c r="U5020" s="76"/>
    </row>
    <row r="5021" spans="21:21" x14ac:dyDescent="0.25">
      <c r="U5021" s="76"/>
    </row>
    <row r="5022" spans="21:21" x14ac:dyDescent="0.25">
      <c r="U5022" s="76"/>
    </row>
    <row r="5023" spans="21:21" x14ac:dyDescent="0.25">
      <c r="U5023" s="76"/>
    </row>
    <row r="5024" spans="21:21" x14ac:dyDescent="0.25">
      <c r="U5024" s="76"/>
    </row>
    <row r="5025" spans="21:21" x14ac:dyDescent="0.25">
      <c r="U5025" s="76"/>
    </row>
    <row r="5026" spans="21:21" x14ac:dyDescent="0.25">
      <c r="U5026" s="76"/>
    </row>
    <row r="5027" spans="21:21" x14ac:dyDescent="0.25">
      <c r="U5027" s="76"/>
    </row>
    <row r="5028" spans="21:21" x14ac:dyDescent="0.25">
      <c r="U5028" s="76"/>
    </row>
    <row r="5029" spans="21:21" x14ac:dyDescent="0.25">
      <c r="U5029" s="76"/>
    </row>
    <row r="5030" spans="21:21" x14ac:dyDescent="0.25">
      <c r="U5030" s="76"/>
    </row>
    <row r="5031" spans="21:21" x14ac:dyDescent="0.25">
      <c r="U5031" s="76"/>
    </row>
    <row r="5032" spans="21:21" x14ac:dyDescent="0.25">
      <c r="U5032" s="76"/>
    </row>
    <row r="5033" spans="21:21" x14ac:dyDescent="0.25">
      <c r="U5033" s="76"/>
    </row>
    <row r="5034" spans="21:21" x14ac:dyDescent="0.25">
      <c r="U5034" s="76"/>
    </row>
    <row r="5035" spans="21:21" x14ac:dyDescent="0.25">
      <c r="U5035" s="76"/>
    </row>
    <row r="5036" spans="21:21" x14ac:dyDescent="0.25">
      <c r="U5036" s="76"/>
    </row>
    <row r="5037" spans="21:21" x14ac:dyDescent="0.25">
      <c r="U5037" s="76"/>
    </row>
    <row r="5038" spans="21:21" x14ac:dyDescent="0.25">
      <c r="U5038" s="76"/>
    </row>
    <row r="5039" spans="21:21" x14ac:dyDescent="0.25">
      <c r="U5039" s="76"/>
    </row>
    <row r="5040" spans="21:21" x14ac:dyDescent="0.25">
      <c r="U5040" s="76"/>
    </row>
    <row r="5041" spans="21:21" x14ac:dyDescent="0.25">
      <c r="U5041" s="76"/>
    </row>
    <row r="5042" spans="21:21" x14ac:dyDescent="0.25">
      <c r="U5042" s="76"/>
    </row>
    <row r="5043" spans="21:21" x14ac:dyDescent="0.25">
      <c r="U5043" s="76"/>
    </row>
    <row r="5044" spans="21:21" x14ac:dyDescent="0.25">
      <c r="U5044" s="76"/>
    </row>
    <row r="5045" spans="21:21" x14ac:dyDescent="0.25">
      <c r="U5045" s="76"/>
    </row>
    <row r="5046" spans="21:21" x14ac:dyDescent="0.25">
      <c r="U5046" s="76"/>
    </row>
    <row r="5047" spans="21:21" x14ac:dyDescent="0.25">
      <c r="U5047" s="76"/>
    </row>
    <row r="5048" spans="21:21" x14ac:dyDescent="0.25">
      <c r="U5048" s="76"/>
    </row>
    <row r="5049" spans="21:21" x14ac:dyDescent="0.25">
      <c r="U5049" s="76"/>
    </row>
    <row r="5050" spans="21:21" x14ac:dyDescent="0.25">
      <c r="U5050" s="76"/>
    </row>
    <row r="5051" spans="21:21" x14ac:dyDescent="0.25">
      <c r="U5051" s="76"/>
    </row>
    <row r="5052" spans="21:21" x14ac:dyDescent="0.25">
      <c r="U5052" s="76"/>
    </row>
    <row r="5053" spans="21:21" x14ac:dyDescent="0.25">
      <c r="U5053" s="76"/>
    </row>
    <row r="5054" spans="21:21" x14ac:dyDescent="0.25">
      <c r="U5054" s="76"/>
    </row>
    <row r="5055" spans="21:21" x14ac:dyDescent="0.25">
      <c r="U5055" s="76"/>
    </row>
    <row r="5056" spans="21:21" x14ac:dyDescent="0.25">
      <c r="U5056" s="76"/>
    </row>
    <row r="5057" spans="21:21" x14ac:dyDescent="0.25">
      <c r="U5057" s="76"/>
    </row>
    <row r="5058" spans="21:21" x14ac:dyDescent="0.25">
      <c r="U5058" s="76"/>
    </row>
    <row r="5059" spans="21:21" x14ac:dyDescent="0.25">
      <c r="U5059" s="76"/>
    </row>
    <row r="5060" spans="21:21" x14ac:dyDescent="0.25">
      <c r="U5060" s="76"/>
    </row>
    <row r="5061" spans="21:21" x14ac:dyDescent="0.25">
      <c r="U5061" s="76"/>
    </row>
    <row r="5062" spans="21:21" x14ac:dyDescent="0.25">
      <c r="U5062" s="76"/>
    </row>
    <row r="5063" spans="21:21" x14ac:dyDescent="0.25">
      <c r="U5063" s="76"/>
    </row>
    <row r="5064" spans="21:21" x14ac:dyDescent="0.25">
      <c r="U5064" s="76"/>
    </row>
    <row r="5065" spans="21:21" x14ac:dyDescent="0.25">
      <c r="U5065" s="76"/>
    </row>
    <row r="5066" spans="21:21" x14ac:dyDescent="0.25">
      <c r="U5066" s="76"/>
    </row>
    <row r="5067" spans="21:21" x14ac:dyDescent="0.25">
      <c r="U5067" s="76"/>
    </row>
    <row r="5068" spans="21:21" x14ac:dyDescent="0.25">
      <c r="U5068" s="76"/>
    </row>
    <row r="5069" spans="21:21" x14ac:dyDescent="0.25">
      <c r="U5069" s="76"/>
    </row>
    <row r="5070" spans="21:21" x14ac:dyDescent="0.25">
      <c r="U5070" s="76"/>
    </row>
    <row r="5071" spans="21:21" x14ac:dyDescent="0.25">
      <c r="U5071" s="76"/>
    </row>
    <row r="5072" spans="21:21" x14ac:dyDescent="0.25">
      <c r="U5072" s="76"/>
    </row>
    <row r="5073" spans="21:21" x14ac:dyDescent="0.25">
      <c r="U5073" s="76"/>
    </row>
    <row r="5074" spans="21:21" x14ac:dyDescent="0.25">
      <c r="U5074" s="76"/>
    </row>
    <row r="5075" spans="21:21" x14ac:dyDescent="0.25">
      <c r="U5075" s="76"/>
    </row>
    <row r="5076" spans="21:21" x14ac:dyDescent="0.25">
      <c r="U5076" s="76"/>
    </row>
    <row r="5077" spans="21:21" x14ac:dyDescent="0.25">
      <c r="U5077" s="76"/>
    </row>
    <row r="5078" spans="21:21" x14ac:dyDescent="0.25">
      <c r="U5078" s="76"/>
    </row>
    <row r="5079" spans="21:21" x14ac:dyDescent="0.25">
      <c r="U5079" s="76"/>
    </row>
    <row r="5080" spans="21:21" x14ac:dyDescent="0.25">
      <c r="U5080" s="76"/>
    </row>
    <row r="5081" spans="21:21" x14ac:dyDescent="0.25">
      <c r="U5081" s="76"/>
    </row>
    <row r="5082" spans="21:21" x14ac:dyDescent="0.25">
      <c r="U5082" s="76"/>
    </row>
    <row r="5083" spans="21:21" x14ac:dyDescent="0.25">
      <c r="U5083" s="76"/>
    </row>
    <row r="5084" spans="21:21" x14ac:dyDescent="0.25">
      <c r="U5084" s="76"/>
    </row>
    <row r="5085" spans="21:21" x14ac:dyDescent="0.25">
      <c r="U5085" s="76"/>
    </row>
    <row r="5086" spans="21:21" x14ac:dyDescent="0.25">
      <c r="U5086" s="76"/>
    </row>
    <row r="5087" spans="21:21" x14ac:dyDescent="0.25">
      <c r="U5087" s="76"/>
    </row>
    <row r="5088" spans="21:21" x14ac:dyDescent="0.25">
      <c r="U5088" s="76"/>
    </row>
    <row r="5089" spans="21:21" x14ac:dyDescent="0.25">
      <c r="U5089" s="76"/>
    </row>
    <row r="5090" spans="21:21" x14ac:dyDescent="0.25">
      <c r="U5090" s="76"/>
    </row>
    <row r="5091" spans="21:21" x14ac:dyDescent="0.25">
      <c r="U5091" s="76"/>
    </row>
    <row r="5092" spans="21:21" x14ac:dyDescent="0.25">
      <c r="U5092" s="76"/>
    </row>
    <row r="5093" spans="21:21" x14ac:dyDescent="0.25">
      <c r="U5093" s="76"/>
    </row>
    <row r="5094" spans="21:21" x14ac:dyDescent="0.25">
      <c r="U5094" s="76"/>
    </row>
    <row r="5095" spans="21:21" x14ac:dyDescent="0.25">
      <c r="U5095" s="76"/>
    </row>
    <row r="5096" spans="21:21" x14ac:dyDescent="0.25">
      <c r="U5096" s="76"/>
    </row>
    <row r="5097" spans="21:21" x14ac:dyDescent="0.25">
      <c r="U5097" s="76"/>
    </row>
    <row r="5098" spans="21:21" x14ac:dyDescent="0.25">
      <c r="U5098" s="76"/>
    </row>
    <row r="5099" spans="21:21" x14ac:dyDescent="0.25">
      <c r="U5099" s="76"/>
    </row>
    <row r="5100" spans="21:21" x14ac:dyDescent="0.25">
      <c r="U5100" s="76"/>
    </row>
    <row r="5101" spans="21:21" x14ac:dyDescent="0.25">
      <c r="U5101" s="76"/>
    </row>
    <row r="5102" spans="21:21" x14ac:dyDescent="0.25">
      <c r="U5102" s="76"/>
    </row>
    <row r="5103" spans="21:21" x14ac:dyDescent="0.25">
      <c r="U5103" s="76"/>
    </row>
    <row r="5104" spans="21:21" x14ac:dyDescent="0.25">
      <c r="U5104" s="76"/>
    </row>
    <row r="5105" spans="21:21" x14ac:dyDescent="0.25">
      <c r="U5105" s="76"/>
    </row>
    <row r="5106" spans="21:21" x14ac:dyDescent="0.25">
      <c r="U5106" s="76"/>
    </row>
    <row r="5107" spans="21:21" x14ac:dyDescent="0.25">
      <c r="U5107" s="76"/>
    </row>
    <row r="5108" spans="21:21" x14ac:dyDescent="0.25">
      <c r="U5108" s="76"/>
    </row>
    <row r="5109" spans="21:21" x14ac:dyDescent="0.25">
      <c r="U5109" s="76"/>
    </row>
    <row r="5110" spans="21:21" x14ac:dyDescent="0.25">
      <c r="U5110" s="76"/>
    </row>
    <row r="5111" spans="21:21" x14ac:dyDescent="0.25">
      <c r="U5111" s="76"/>
    </row>
    <row r="5112" spans="21:21" x14ac:dyDescent="0.25">
      <c r="U5112" s="76"/>
    </row>
    <row r="5113" spans="21:21" x14ac:dyDescent="0.25">
      <c r="U5113" s="76"/>
    </row>
    <row r="5114" spans="21:21" x14ac:dyDescent="0.25">
      <c r="U5114" s="76"/>
    </row>
    <row r="5115" spans="21:21" x14ac:dyDescent="0.25">
      <c r="U5115" s="76"/>
    </row>
    <row r="5116" spans="21:21" x14ac:dyDescent="0.25">
      <c r="U5116" s="76"/>
    </row>
    <row r="5117" spans="21:21" x14ac:dyDescent="0.25">
      <c r="U5117" s="76"/>
    </row>
    <row r="5118" spans="21:21" x14ac:dyDescent="0.25">
      <c r="U5118" s="76"/>
    </row>
    <row r="5119" spans="21:21" x14ac:dyDescent="0.25">
      <c r="U5119" s="76"/>
    </row>
    <row r="5120" spans="21:21" x14ac:dyDescent="0.25">
      <c r="U5120" s="76"/>
    </row>
    <row r="5121" spans="21:21" x14ac:dyDescent="0.25">
      <c r="U5121" s="76"/>
    </row>
    <row r="5122" spans="21:21" x14ac:dyDescent="0.25">
      <c r="U5122" s="76"/>
    </row>
    <row r="5123" spans="21:21" x14ac:dyDescent="0.25">
      <c r="U5123" s="76"/>
    </row>
    <row r="5124" spans="21:21" x14ac:dyDescent="0.25">
      <c r="U5124" s="76"/>
    </row>
    <row r="5125" spans="21:21" x14ac:dyDescent="0.25">
      <c r="U5125" s="76"/>
    </row>
    <row r="5126" spans="21:21" x14ac:dyDescent="0.25">
      <c r="U5126" s="76"/>
    </row>
    <row r="5127" spans="21:21" x14ac:dyDescent="0.25">
      <c r="U5127" s="76"/>
    </row>
    <row r="5128" spans="21:21" x14ac:dyDescent="0.25">
      <c r="U5128" s="76"/>
    </row>
    <row r="5129" spans="21:21" x14ac:dyDescent="0.25">
      <c r="U5129" s="76"/>
    </row>
    <row r="5130" spans="21:21" x14ac:dyDescent="0.25">
      <c r="U5130" s="76"/>
    </row>
    <row r="5131" spans="21:21" x14ac:dyDescent="0.25">
      <c r="U5131" s="76"/>
    </row>
    <row r="5132" spans="21:21" x14ac:dyDescent="0.25">
      <c r="U5132" s="76"/>
    </row>
    <row r="5133" spans="21:21" x14ac:dyDescent="0.25">
      <c r="U5133" s="76"/>
    </row>
    <row r="5134" spans="21:21" x14ac:dyDescent="0.25">
      <c r="U5134" s="76"/>
    </row>
    <row r="5135" spans="21:21" x14ac:dyDescent="0.25">
      <c r="U5135" s="76"/>
    </row>
    <row r="5136" spans="21:21" x14ac:dyDescent="0.25">
      <c r="U5136" s="76"/>
    </row>
    <row r="5137" spans="21:21" x14ac:dyDescent="0.25">
      <c r="U5137" s="76"/>
    </row>
    <row r="5138" spans="21:21" x14ac:dyDescent="0.25">
      <c r="U5138" s="76"/>
    </row>
    <row r="5139" spans="21:21" x14ac:dyDescent="0.25">
      <c r="U5139" s="76"/>
    </row>
    <row r="5140" spans="21:21" x14ac:dyDescent="0.25">
      <c r="U5140" s="76"/>
    </row>
    <row r="5141" spans="21:21" x14ac:dyDescent="0.25">
      <c r="U5141" s="76"/>
    </row>
    <row r="5142" spans="21:21" x14ac:dyDescent="0.25">
      <c r="U5142" s="76"/>
    </row>
    <row r="5143" spans="21:21" x14ac:dyDescent="0.25">
      <c r="U5143" s="76"/>
    </row>
    <row r="5144" spans="21:21" x14ac:dyDescent="0.25">
      <c r="U5144" s="76"/>
    </row>
    <row r="5145" spans="21:21" x14ac:dyDescent="0.25">
      <c r="U5145" s="76"/>
    </row>
    <row r="5146" spans="21:21" x14ac:dyDescent="0.25">
      <c r="U5146" s="76"/>
    </row>
    <row r="5147" spans="21:21" x14ac:dyDescent="0.25">
      <c r="U5147" s="76"/>
    </row>
    <row r="5148" spans="21:21" x14ac:dyDescent="0.25">
      <c r="U5148" s="76"/>
    </row>
    <row r="5149" spans="21:21" x14ac:dyDescent="0.25">
      <c r="U5149" s="76"/>
    </row>
    <row r="5150" spans="21:21" x14ac:dyDescent="0.25">
      <c r="U5150" s="76"/>
    </row>
    <row r="5151" spans="21:21" x14ac:dyDescent="0.25">
      <c r="U5151" s="76"/>
    </row>
    <row r="5152" spans="21:21" x14ac:dyDescent="0.25">
      <c r="U5152" s="76"/>
    </row>
    <row r="5153" spans="21:21" x14ac:dyDescent="0.25">
      <c r="U5153" s="76"/>
    </row>
    <row r="5154" spans="21:21" x14ac:dyDescent="0.25">
      <c r="U5154" s="76"/>
    </row>
    <row r="5155" spans="21:21" x14ac:dyDescent="0.25">
      <c r="U5155" s="76"/>
    </row>
    <row r="5156" spans="21:21" x14ac:dyDescent="0.25">
      <c r="U5156" s="76"/>
    </row>
    <row r="5157" spans="21:21" x14ac:dyDescent="0.25">
      <c r="U5157" s="76"/>
    </row>
    <row r="5158" spans="21:21" x14ac:dyDescent="0.25">
      <c r="U5158" s="76"/>
    </row>
    <row r="5159" spans="21:21" x14ac:dyDescent="0.25">
      <c r="U5159" s="76"/>
    </row>
    <row r="5160" spans="21:21" x14ac:dyDescent="0.25">
      <c r="U5160" s="76"/>
    </row>
    <row r="5161" spans="21:21" x14ac:dyDescent="0.25">
      <c r="U5161" s="76"/>
    </row>
    <row r="5162" spans="21:21" x14ac:dyDescent="0.25">
      <c r="U5162" s="76"/>
    </row>
    <row r="5163" spans="21:21" x14ac:dyDescent="0.25">
      <c r="U5163" s="76"/>
    </row>
    <row r="5164" spans="21:21" x14ac:dyDescent="0.25">
      <c r="U5164" s="76"/>
    </row>
    <row r="5165" spans="21:21" x14ac:dyDescent="0.25">
      <c r="U5165" s="76"/>
    </row>
    <row r="5166" spans="21:21" x14ac:dyDescent="0.25">
      <c r="U5166" s="76"/>
    </row>
    <row r="5167" spans="21:21" x14ac:dyDescent="0.25">
      <c r="U5167" s="76"/>
    </row>
    <row r="5168" spans="21:21" x14ac:dyDescent="0.25">
      <c r="U5168" s="76"/>
    </row>
    <row r="5169" spans="21:21" x14ac:dyDescent="0.25">
      <c r="U5169" s="76"/>
    </row>
    <row r="5170" spans="21:21" x14ac:dyDescent="0.25">
      <c r="U5170" s="76"/>
    </row>
    <row r="5171" spans="21:21" x14ac:dyDescent="0.25">
      <c r="U5171" s="76"/>
    </row>
    <row r="5172" spans="21:21" x14ac:dyDescent="0.25">
      <c r="U5172" s="76"/>
    </row>
    <row r="5173" spans="21:21" x14ac:dyDescent="0.25">
      <c r="U5173" s="76"/>
    </row>
    <row r="5174" spans="21:21" x14ac:dyDescent="0.25">
      <c r="U5174" s="76"/>
    </row>
    <row r="5175" spans="21:21" x14ac:dyDescent="0.25">
      <c r="U5175" s="76"/>
    </row>
    <row r="5176" spans="21:21" x14ac:dyDescent="0.25">
      <c r="U5176" s="76"/>
    </row>
    <row r="5177" spans="21:21" x14ac:dyDescent="0.25">
      <c r="U5177" s="76"/>
    </row>
    <row r="5178" spans="21:21" x14ac:dyDescent="0.25">
      <c r="U5178" s="76"/>
    </row>
    <row r="5179" spans="21:21" x14ac:dyDescent="0.25">
      <c r="U5179" s="76"/>
    </row>
    <row r="5180" spans="21:21" x14ac:dyDescent="0.25">
      <c r="U5180" s="76"/>
    </row>
    <row r="5181" spans="21:21" x14ac:dyDescent="0.25">
      <c r="U5181" s="76"/>
    </row>
    <row r="5182" spans="21:21" x14ac:dyDescent="0.25">
      <c r="U5182" s="76"/>
    </row>
    <row r="5183" spans="21:21" x14ac:dyDescent="0.25">
      <c r="U5183" s="76"/>
    </row>
    <row r="5184" spans="21:21" x14ac:dyDescent="0.25">
      <c r="U5184" s="76"/>
    </row>
    <row r="5185" spans="21:21" x14ac:dyDescent="0.25">
      <c r="U5185" s="76"/>
    </row>
    <row r="5186" spans="21:21" x14ac:dyDescent="0.25">
      <c r="U5186" s="76"/>
    </row>
    <row r="5187" spans="21:21" x14ac:dyDescent="0.25">
      <c r="U5187" s="76"/>
    </row>
    <row r="5188" spans="21:21" x14ac:dyDescent="0.25">
      <c r="U5188" s="76"/>
    </row>
    <row r="5189" spans="21:21" x14ac:dyDescent="0.25">
      <c r="U5189" s="76"/>
    </row>
    <row r="5190" spans="21:21" x14ac:dyDescent="0.25">
      <c r="U5190" s="76"/>
    </row>
    <row r="5191" spans="21:21" x14ac:dyDescent="0.25">
      <c r="U5191" s="76"/>
    </row>
    <row r="5192" spans="21:21" x14ac:dyDescent="0.25">
      <c r="U5192" s="76"/>
    </row>
    <row r="5193" spans="21:21" x14ac:dyDescent="0.25">
      <c r="U5193" s="76"/>
    </row>
    <row r="5194" spans="21:21" x14ac:dyDescent="0.25">
      <c r="U5194" s="76"/>
    </row>
    <row r="5195" spans="21:21" x14ac:dyDescent="0.25">
      <c r="U5195" s="76"/>
    </row>
    <row r="5196" spans="21:21" x14ac:dyDescent="0.25">
      <c r="U5196" s="76"/>
    </row>
    <row r="5197" spans="21:21" x14ac:dyDescent="0.25">
      <c r="U5197" s="76"/>
    </row>
    <row r="5198" spans="21:21" x14ac:dyDescent="0.25">
      <c r="U5198" s="76"/>
    </row>
    <row r="5199" spans="21:21" x14ac:dyDescent="0.25">
      <c r="U5199" s="76"/>
    </row>
    <row r="5200" spans="21:21" x14ac:dyDescent="0.25">
      <c r="U5200" s="76"/>
    </row>
    <row r="5201" spans="21:21" x14ac:dyDescent="0.25">
      <c r="U5201" s="76"/>
    </row>
    <row r="5202" spans="21:21" x14ac:dyDescent="0.25">
      <c r="U5202" s="76"/>
    </row>
    <row r="5203" spans="21:21" x14ac:dyDescent="0.25">
      <c r="U5203" s="76"/>
    </row>
    <row r="5204" spans="21:21" x14ac:dyDescent="0.25">
      <c r="U5204" s="76"/>
    </row>
    <row r="5205" spans="21:21" x14ac:dyDescent="0.25">
      <c r="U5205" s="76"/>
    </row>
    <row r="5206" spans="21:21" x14ac:dyDescent="0.25">
      <c r="U5206" s="76"/>
    </row>
    <row r="5207" spans="21:21" x14ac:dyDescent="0.25">
      <c r="U5207" s="76"/>
    </row>
    <row r="5208" spans="21:21" x14ac:dyDescent="0.25">
      <c r="U5208" s="76"/>
    </row>
    <row r="5209" spans="21:21" x14ac:dyDescent="0.25">
      <c r="U5209" s="76"/>
    </row>
    <row r="5210" spans="21:21" x14ac:dyDescent="0.25">
      <c r="U5210" s="76"/>
    </row>
    <row r="5211" spans="21:21" x14ac:dyDescent="0.25">
      <c r="U5211" s="76"/>
    </row>
    <row r="5212" spans="21:21" x14ac:dyDescent="0.25">
      <c r="U5212" s="76"/>
    </row>
    <row r="5213" spans="21:21" x14ac:dyDescent="0.25">
      <c r="U5213" s="76"/>
    </row>
    <row r="5214" spans="21:21" x14ac:dyDescent="0.25">
      <c r="U5214" s="76"/>
    </row>
    <row r="5215" spans="21:21" x14ac:dyDescent="0.25">
      <c r="U5215" s="76"/>
    </row>
    <row r="5216" spans="21:21" x14ac:dyDescent="0.25">
      <c r="U5216" s="76"/>
    </row>
    <row r="5217" spans="21:21" x14ac:dyDescent="0.25">
      <c r="U5217" s="76"/>
    </row>
    <row r="5218" spans="21:21" x14ac:dyDescent="0.25">
      <c r="U5218" s="76"/>
    </row>
    <row r="5219" spans="21:21" x14ac:dyDescent="0.25">
      <c r="U5219" s="76"/>
    </row>
    <row r="5220" spans="21:21" x14ac:dyDescent="0.25">
      <c r="U5220" s="76"/>
    </row>
    <row r="5221" spans="21:21" x14ac:dyDescent="0.25">
      <c r="U5221" s="76"/>
    </row>
    <row r="5222" spans="21:21" x14ac:dyDescent="0.25">
      <c r="U5222" s="76"/>
    </row>
    <row r="5223" spans="21:21" x14ac:dyDescent="0.25">
      <c r="U5223" s="76"/>
    </row>
    <row r="5224" spans="21:21" x14ac:dyDescent="0.25">
      <c r="U5224" s="76"/>
    </row>
    <row r="5225" spans="21:21" x14ac:dyDescent="0.25">
      <c r="U5225" s="76"/>
    </row>
    <row r="5226" spans="21:21" x14ac:dyDescent="0.25">
      <c r="U5226" s="76"/>
    </row>
    <row r="5227" spans="21:21" x14ac:dyDescent="0.25">
      <c r="U5227" s="76"/>
    </row>
    <row r="5228" spans="21:21" x14ac:dyDescent="0.25">
      <c r="U5228" s="76"/>
    </row>
    <row r="5229" spans="21:21" x14ac:dyDescent="0.25">
      <c r="U5229" s="76"/>
    </row>
    <row r="5230" spans="21:21" x14ac:dyDescent="0.25">
      <c r="U5230" s="76"/>
    </row>
    <row r="5231" spans="21:21" x14ac:dyDescent="0.25">
      <c r="U5231" s="76"/>
    </row>
    <row r="5232" spans="21:21" x14ac:dyDescent="0.25">
      <c r="U5232" s="76"/>
    </row>
    <row r="5233" spans="21:21" x14ac:dyDescent="0.25">
      <c r="U5233" s="76"/>
    </row>
    <row r="5234" spans="21:21" x14ac:dyDescent="0.25">
      <c r="U5234" s="76"/>
    </row>
    <row r="5235" spans="21:21" x14ac:dyDescent="0.25">
      <c r="U5235" s="76"/>
    </row>
    <row r="5236" spans="21:21" x14ac:dyDescent="0.25">
      <c r="U5236" s="76"/>
    </row>
    <row r="5237" spans="21:21" x14ac:dyDescent="0.25">
      <c r="U5237" s="76"/>
    </row>
    <row r="5238" spans="21:21" x14ac:dyDescent="0.25">
      <c r="U5238" s="76"/>
    </row>
    <row r="5239" spans="21:21" x14ac:dyDescent="0.25">
      <c r="U5239" s="76"/>
    </row>
    <row r="5240" spans="21:21" x14ac:dyDescent="0.25">
      <c r="U5240" s="76"/>
    </row>
    <row r="5241" spans="21:21" x14ac:dyDescent="0.25">
      <c r="U5241" s="76"/>
    </row>
    <row r="5242" spans="21:21" x14ac:dyDescent="0.25">
      <c r="U5242" s="76"/>
    </row>
    <row r="5243" spans="21:21" x14ac:dyDescent="0.25">
      <c r="U5243" s="76"/>
    </row>
    <row r="5244" spans="21:21" x14ac:dyDescent="0.25">
      <c r="U5244" s="76"/>
    </row>
    <row r="5245" spans="21:21" x14ac:dyDescent="0.25">
      <c r="U5245" s="76"/>
    </row>
    <row r="5246" spans="21:21" x14ac:dyDescent="0.25">
      <c r="U5246" s="76"/>
    </row>
    <row r="5247" spans="21:21" x14ac:dyDescent="0.25">
      <c r="U5247" s="76"/>
    </row>
    <row r="5248" spans="21:21" x14ac:dyDescent="0.25">
      <c r="U5248" s="76"/>
    </row>
    <row r="5249" spans="21:21" x14ac:dyDescent="0.25">
      <c r="U5249" s="76"/>
    </row>
    <row r="5250" spans="21:21" x14ac:dyDescent="0.25">
      <c r="U5250" s="76"/>
    </row>
    <row r="5251" spans="21:21" x14ac:dyDescent="0.25">
      <c r="U5251" s="76"/>
    </row>
    <row r="5252" spans="21:21" x14ac:dyDescent="0.25">
      <c r="U5252" s="76"/>
    </row>
    <row r="5253" spans="21:21" x14ac:dyDescent="0.25">
      <c r="U5253" s="76"/>
    </row>
    <row r="5254" spans="21:21" x14ac:dyDescent="0.25">
      <c r="U5254" s="76"/>
    </row>
    <row r="5255" spans="21:21" x14ac:dyDescent="0.25">
      <c r="U5255" s="76"/>
    </row>
    <row r="5256" spans="21:21" x14ac:dyDescent="0.25">
      <c r="U5256" s="76"/>
    </row>
    <row r="5257" spans="21:21" x14ac:dyDescent="0.25">
      <c r="U5257" s="76"/>
    </row>
    <row r="5258" spans="21:21" x14ac:dyDescent="0.25">
      <c r="U5258" s="76"/>
    </row>
    <row r="5259" spans="21:21" x14ac:dyDescent="0.25">
      <c r="U5259" s="76"/>
    </row>
    <row r="5260" spans="21:21" x14ac:dyDescent="0.25">
      <c r="U5260" s="76"/>
    </row>
    <row r="5261" spans="21:21" x14ac:dyDescent="0.25">
      <c r="U5261" s="76"/>
    </row>
    <row r="5262" spans="21:21" x14ac:dyDescent="0.25">
      <c r="U5262" s="76"/>
    </row>
    <row r="5263" spans="21:21" x14ac:dyDescent="0.25">
      <c r="U5263" s="76"/>
    </row>
    <row r="5264" spans="21:21" x14ac:dyDescent="0.25">
      <c r="U5264" s="76"/>
    </row>
    <row r="5265" spans="21:21" x14ac:dyDescent="0.25">
      <c r="U5265" s="76"/>
    </row>
    <row r="5266" spans="21:21" x14ac:dyDescent="0.25">
      <c r="U5266" s="76"/>
    </row>
    <row r="5267" spans="21:21" x14ac:dyDescent="0.25">
      <c r="U5267" s="76"/>
    </row>
    <row r="5268" spans="21:21" x14ac:dyDescent="0.25">
      <c r="U5268" s="76"/>
    </row>
    <row r="5269" spans="21:21" x14ac:dyDescent="0.25">
      <c r="U5269" s="76"/>
    </row>
    <row r="5270" spans="21:21" x14ac:dyDescent="0.25">
      <c r="U5270" s="76"/>
    </row>
    <row r="5271" spans="21:21" x14ac:dyDescent="0.25">
      <c r="U5271" s="76"/>
    </row>
    <row r="5272" spans="21:21" x14ac:dyDescent="0.25">
      <c r="U5272" s="76"/>
    </row>
    <row r="5273" spans="21:21" x14ac:dyDescent="0.25">
      <c r="U5273" s="76"/>
    </row>
    <row r="5274" spans="21:21" x14ac:dyDescent="0.25">
      <c r="U5274" s="76"/>
    </row>
    <row r="5275" spans="21:21" x14ac:dyDescent="0.25">
      <c r="U5275" s="76"/>
    </row>
    <row r="5276" spans="21:21" x14ac:dyDescent="0.25">
      <c r="U5276" s="76"/>
    </row>
    <row r="5277" spans="21:21" x14ac:dyDescent="0.25">
      <c r="U5277" s="76"/>
    </row>
    <row r="5278" spans="21:21" x14ac:dyDescent="0.25">
      <c r="U5278" s="76"/>
    </row>
    <row r="5279" spans="21:21" x14ac:dyDescent="0.25">
      <c r="U5279" s="76"/>
    </row>
    <row r="5280" spans="21:21" x14ac:dyDescent="0.25">
      <c r="U5280" s="76"/>
    </row>
    <row r="5281" spans="21:21" x14ac:dyDescent="0.25">
      <c r="U5281" s="76"/>
    </row>
    <row r="5282" spans="21:21" x14ac:dyDescent="0.25">
      <c r="U5282" s="76"/>
    </row>
    <row r="5283" spans="21:21" x14ac:dyDescent="0.25">
      <c r="U5283" s="76"/>
    </row>
    <row r="5284" spans="21:21" x14ac:dyDescent="0.25">
      <c r="U5284" s="76"/>
    </row>
    <row r="5285" spans="21:21" x14ac:dyDescent="0.25">
      <c r="U5285" s="76"/>
    </row>
    <row r="5286" spans="21:21" x14ac:dyDescent="0.25">
      <c r="U5286" s="76"/>
    </row>
    <row r="5287" spans="21:21" x14ac:dyDescent="0.25">
      <c r="U5287" s="76"/>
    </row>
    <row r="5288" spans="21:21" x14ac:dyDescent="0.25">
      <c r="U5288" s="76"/>
    </row>
    <row r="5289" spans="21:21" x14ac:dyDescent="0.25">
      <c r="U5289" s="76"/>
    </row>
    <row r="5290" spans="21:21" x14ac:dyDescent="0.25">
      <c r="U5290" s="76"/>
    </row>
    <row r="5291" spans="21:21" x14ac:dyDescent="0.25">
      <c r="U5291" s="76"/>
    </row>
    <row r="5292" spans="21:21" x14ac:dyDescent="0.25">
      <c r="U5292" s="76"/>
    </row>
    <row r="5293" spans="21:21" x14ac:dyDescent="0.25">
      <c r="U5293" s="76"/>
    </row>
    <row r="5294" spans="21:21" x14ac:dyDescent="0.25">
      <c r="U5294" s="76"/>
    </row>
    <row r="5295" spans="21:21" x14ac:dyDescent="0.25">
      <c r="U5295" s="76"/>
    </row>
    <row r="5296" spans="21:21" x14ac:dyDescent="0.25">
      <c r="U5296" s="76"/>
    </row>
    <row r="5297" spans="21:21" x14ac:dyDescent="0.25">
      <c r="U5297" s="76"/>
    </row>
    <row r="5298" spans="21:21" x14ac:dyDescent="0.25">
      <c r="U5298" s="76"/>
    </row>
    <row r="5299" spans="21:21" x14ac:dyDescent="0.25">
      <c r="U5299" s="76"/>
    </row>
    <row r="5300" spans="21:21" x14ac:dyDescent="0.25">
      <c r="U5300" s="76"/>
    </row>
    <row r="5301" spans="21:21" x14ac:dyDescent="0.25">
      <c r="U5301" s="76"/>
    </row>
    <row r="5302" spans="21:21" x14ac:dyDescent="0.25">
      <c r="U5302" s="76"/>
    </row>
    <row r="5303" spans="21:21" x14ac:dyDescent="0.25">
      <c r="U5303" s="76"/>
    </row>
    <row r="5304" spans="21:21" x14ac:dyDescent="0.25">
      <c r="U5304" s="76"/>
    </row>
    <row r="5305" spans="21:21" x14ac:dyDescent="0.25">
      <c r="U5305" s="76"/>
    </row>
    <row r="5306" spans="21:21" x14ac:dyDescent="0.25">
      <c r="U5306" s="76"/>
    </row>
    <row r="5307" spans="21:21" x14ac:dyDescent="0.25">
      <c r="U5307" s="76"/>
    </row>
    <row r="5308" spans="21:21" x14ac:dyDescent="0.25">
      <c r="U5308" s="76"/>
    </row>
    <row r="5309" spans="21:21" x14ac:dyDescent="0.25">
      <c r="U5309" s="76"/>
    </row>
    <row r="5310" spans="21:21" x14ac:dyDescent="0.25">
      <c r="U5310" s="76"/>
    </row>
    <row r="5311" spans="21:21" x14ac:dyDescent="0.25">
      <c r="U5311" s="76"/>
    </row>
    <row r="5312" spans="21:21" x14ac:dyDescent="0.25">
      <c r="U5312" s="76"/>
    </row>
    <row r="5313" spans="21:21" x14ac:dyDescent="0.25">
      <c r="U5313" s="76"/>
    </row>
    <row r="5314" spans="21:21" x14ac:dyDescent="0.25">
      <c r="U5314" s="76"/>
    </row>
    <row r="5315" spans="21:21" x14ac:dyDescent="0.25">
      <c r="U5315" s="76"/>
    </row>
    <row r="5316" spans="21:21" x14ac:dyDescent="0.25">
      <c r="U5316" s="76"/>
    </row>
    <row r="5317" spans="21:21" x14ac:dyDescent="0.25">
      <c r="U5317" s="76"/>
    </row>
    <row r="5318" spans="21:21" x14ac:dyDescent="0.25">
      <c r="U5318" s="76"/>
    </row>
    <row r="5319" spans="21:21" x14ac:dyDescent="0.25">
      <c r="U5319" s="76"/>
    </row>
    <row r="5320" spans="21:21" x14ac:dyDescent="0.25">
      <c r="U5320" s="76"/>
    </row>
    <row r="5321" spans="21:21" x14ac:dyDescent="0.25">
      <c r="U5321" s="76"/>
    </row>
    <row r="5322" spans="21:21" x14ac:dyDescent="0.25">
      <c r="U5322" s="76"/>
    </row>
    <row r="5323" spans="21:21" x14ac:dyDescent="0.25">
      <c r="U5323" s="76"/>
    </row>
    <row r="5324" spans="21:21" x14ac:dyDescent="0.25">
      <c r="U5324" s="76"/>
    </row>
    <row r="5325" spans="21:21" x14ac:dyDescent="0.25">
      <c r="U5325" s="76"/>
    </row>
    <row r="5326" spans="21:21" x14ac:dyDescent="0.25">
      <c r="U5326" s="76"/>
    </row>
    <row r="5327" spans="21:21" x14ac:dyDescent="0.25">
      <c r="U5327" s="76"/>
    </row>
    <row r="5328" spans="21:21" x14ac:dyDescent="0.25">
      <c r="U5328" s="76"/>
    </row>
    <row r="5329" spans="21:21" x14ac:dyDescent="0.25">
      <c r="U5329" s="76"/>
    </row>
    <row r="5330" spans="21:21" x14ac:dyDescent="0.25">
      <c r="U5330" s="76"/>
    </row>
    <row r="5331" spans="21:21" x14ac:dyDescent="0.25">
      <c r="U5331" s="76"/>
    </row>
    <row r="5332" spans="21:21" x14ac:dyDescent="0.25">
      <c r="U5332" s="76"/>
    </row>
    <row r="5333" spans="21:21" x14ac:dyDescent="0.25">
      <c r="U5333" s="76"/>
    </row>
    <row r="5334" spans="21:21" x14ac:dyDescent="0.25">
      <c r="U5334" s="76"/>
    </row>
    <row r="5335" spans="21:21" x14ac:dyDescent="0.25">
      <c r="U5335" s="76"/>
    </row>
    <row r="5336" spans="21:21" x14ac:dyDescent="0.25">
      <c r="U5336" s="76"/>
    </row>
    <row r="5337" spans="21:21" x14ac:dyDescent="0.25">
      <c r="U5337" s="76"/>
    </row>
    <row r="5338" spans="21:21" x14ac:dyDescent="0.25">
      <c r="U5338" s="76"/>
    </row>
    <row r="5339" spans="21:21" x14ac:dyDescent="0.25">
      <c r="U5339" s="76"/>
    </row>
    <row r="5340" spans="21:21" x14ac:dyDescent="0.25">
      <c r="U5340" s="76"/>
    </row>
    <row r="5341" spans="21:21" x14ac:dyDescent="0.25">
      <c r="U5341" s="76"/>
    </row>
    <row r="5342" spans="21:21" x14ac:dyDescent="0.25">
      <c r="U5342" s="76"/>
    </row>
    <row r="5343" spans="21:21" x14ac:dyDescent="0.25">
      <c r="U5343" s="76"/>
    </row>
    <row r="5344" spans="21:21" x14ac:dyDescent="0.25">
      <c r="U5344" s="76"/>
    </row>
    <row r="5345" spans="21:21" x14ac:dyDescent="0.25">
      <c r="U5345" s="76"/>
    </row>
    <row r="5346" spans="21:21" x14ac:dyDescent="0.25">
      <c r="U5346" s="76"/>
    </row>
    <row r="5347" spans="21:21" x14ac:dyDescent="0.25">
      <c r="U5347" s="76"/>
    </row>
    <row r="5348" spans="21:21" x14ac:dyDescent="0.25">
      <c r="U5348" s="76"/>
    </row>
    <row r="5349" spans="21:21" x14ac:dyDescent="0.25">
      <c r="U5349" s="76"/>
    </row>
    <row r="5350" spans="21:21" x14ac:dyDescent="0.25">
      <c r="U5350" s="76"/>
    </row>
    <row r="5351" spans="21:21" x14ac:dyDescent="0.25">
      <c r="U5351" s="76"/>
    </row>
    <row r="5352" spans="21:21" x14ac:dyDescent="0.25">
      <c r="U5352" s="76"/>
    </row>
    <row r="5353" spans="21:21" x14ac:dyDescent="0.25">
      <c r="U5353" s="76"/>
    </row>
    <row r="5354" spans="21:21" x14ac:dyDescent="0.25">
      <c r="U5354" s="76"/>
    </row>
    <row r="5355" spans="21:21" x14ac:dyDescent="0.25">
      <c r="U5355" s="76"/>
    </row>
    <row r="5356" spans="21:21" x14ac:dyDescent="0.25">
      <c r="U5356" s="76"/>
    </row>
    <row r="5357" spans="21:21" x14ac:dyDescent="0.25">
      <c r="U5357" s="76"/>
    </row>
    <row r="5358" spans="21:21" x14ac:dyDescent="0.25">
      <c r="U5358" s="76"/>
    </row>
    <row r="5359" spans="21:21" x14ac:dyDescent="0.25">
      <c r="U5359" s="76"/>
    </row>
    <row r="5360" spans="21:21" x14ac:dyDescent="0.25">
      <c r="U5360" s="76"/>
    </row>
    <row r="5361" spans="21:21" x14ac:dyDescent="0.25">
      <c r="U5361" s="76"/>
    </row>
    <row r="5362" spans="21:21" x14ac:dyDescent="0.25">
      <c r="U5362" s="76"/>
    </row>
    <row r="5363" spans="21:21" x14ac:dyDescent="0.25">
      <c r="U5363" s="76"/>
    </row>
    <row r="5364" spans="21:21" x14ac:dyDescent="0.25">
      <c r="U5364" s="76"/>
    </row>
    <row r="5365" spans="21:21" x14ac:dyDescent="0.25">
      <c r="U5365" s="76"/>
    </row>
    <row r="5366" spans="21:21" x14ac:dyDescent="0.25">
      <c r="U5366" s="76"/>
    </row>
    <row r="5367" spans="21:21" x14ac:dyDescent="0.25">
      <c r="U5367" s="76"/>
    </row>
    <row r="5368" spans="21:21" x14ac:dyDescent="0.25">
      <c r="U5368" s="76"/>
    </row>
    <row r="5369" spans="21:21" x14ac:dyDescent="0.25">
      <c r="U5369" s="76"/>
    </row>
    <row r="5370" spans="21:21" x14ac:dyDescent="0.25">
      <c r="U5370" s="76"/>
    </row>
    <row r="5371" spans="21:21" x14ac:dyDescent="0.25">
      <c r="U5371" s="76"/>
    </row>
    <row r="5372" spans="21:21" x14ac:dyDescent="0.25">
      <c r="U5372" s="76"/>
    </row>
    <row r="5373" spans="21:21" x14ac:dyDescent="0.25">
      <c r="U5373" s="76"/>
    </row>
    <row r="5374" spans="21:21" x14ac:dyDescent="0.25">
      <c r="U5374" s="76"/>
    </row>
    <row r="5375" spans="21:21" x14ac:dyDescent="0.25">
      <c r="U5375" s="76"/>
    </row>
    <row r="5376" spans="21:21" x14ac:dyDescent="0.25">
      <c r="U5376" s="76"/>
    </row>
    <row r="5377" spans="21:21" x14ac:dyDescent="0.25">
      <c r="U5377" s="76"/>
    </row>
    <row r="5378" spans="21:21" x14ac:dyDescent="0.25">
      <c r="U5378" s="76"/>
    </row>
    <row r="5379" spans="21:21" x14ac:dyDescent="0.25">
      <c r="U5379" s="76"/>
    </row>
    <row r="5380" spans="21:21" x14ac:dyDescent="0.25">
      <c r="U5380" s="76"/>
    </row>
    <row r="5381" spans="21:21" x14ac:dyDescent="0.25">
      <c r="U5381" s="76"/>
    </row>
    <row r="5382" spans="21:21" x14ac:dyDescent="0.25">
      <c r="U5382" s="76"/>
    </row>
    <row r="5383" spans="21:21" x14ac:dyDescent="0.25">
      <c r="U5383" s="76"/>
    </row>
    <row r="5384" spans="21:21" x14ac:dyDescent="0.25">
      <c r="U5384" s="76"/>
    </row>
    <row r="5385" spans="21:21" x14ac:dyDescent="0.25">
      <c r="U5385" s="76"/>
    </row>
    <row r="5386" spans="21:21" x14ac:dyDescent="0.25">
      <c r="U5386" s="76"/>
    </row>
    <row r="5387" spans="21:21" x14ac:dyDescent="0.25">
      <c r="U5387" s="76"/>
    </row>
    <row r="5388" spans="21:21" x14ac:dyDescent="0.25">
      <c r="U5388" s="76"/>
    </row>
    <row r="5389" spans="21:21" x14ac:dyDescent="0.25">
      <c r="U5389" s="76"/>
    </row>
    <row r="5390" spans="21:21" x14ac:dyDescent="0.25">
      <c r="U5390" s="76"/>
    </row>
    <row r="5391" spans="21:21" x14ac:dyDescent="0.25">
      <c r="U5391" s="76"/>
    </row>
    <row r="5392" spans="21:21" x14ac:dyDescent="0.25">
      <c r="U5392" s="76"/>
    </row>
    <row r="5393" spans="21:21" x14ac:dyDescent="0.25">
      <c r="U5393" s="76"/>
    </row>
    <row r="5394" spans="21:21" x14ac:dyDescent="0.25">
      <c r="U5394" s="76"/>
    </row>
    <row r="5395" spans="21:21" x14ac:dyDescent="0.25">
      <c r="U5395" s="76"/>
    </row>
    <row r="5396" spans="21:21" x14ac:dyDescent="0.25">
      <c r="U5396" s="76"/>
    </row>
    <row r="5397" spans="21:21" x14ac:dyDescent="0.25">
      <c r="U5397" s="76"/>
    </row>
    <row r="5398" spans="21:21" x14ac:dyDescent="0.25">
      <c r="U5398" s="76"/>
    </row>
    <row r="5399" spans="21:21" x14ac:dyDescent="0.25">
      <c r="U5399" s="76"/>
    </row>
    <row r="5400" spans="21:21" x14ac:dyDescent="0.25">
      <c r="U5400" s="76"/>
    </row>
    <row r="5401" spans="21:21" x14ac:dyDescent="0.25">
      <c r="U5401" s="76"/>
    </row>
    <row r="5402" spans="21:21" x14ac:dyDescent="0.25">
      <c r="U5402" s="76"/>
    </row>
    <row r="5403" spans="21:21" x14ac:dyDescent="0.25">
      <c r="U5403" s="76"/>
    </row>
    <row r="5404" spans="21:21" x14ac:dyDescent="0.25">
      <c r="U5404" s="76"/>
    </row>
    <row r="5405" spans="21:21" x14ac:dyDescent="0.25">
      <c r="U5405" s="76"/>
    </row>
    <row r="5406" spans="21:21" x14ac:dyDescent="0.25">
      <c r="U5406" s="76"/>
    </row>
    <row r="5407" spans="21:21" x14ac:dyDescent="0.25">
      <c r="U5407" s="76"/>
    </row>
    <row r="5408" spans="21:21" x14ac:dyDescent="0.25">
      <c r="U5408" s="76"/>
    </row>
    <row r="5409" spans="21:21" x14ac:dyDescent="0.25">
      <c r="U5409" s="76"/>
    </row>
    <row r="5410" spans="21:21" x14ac:dyDescent="0.25">
      <c r="U5410" s="76"/>
    </row>
    <row r="5411" spans="21:21" x14ac:dyDescent="0.25">
      <c r="U5411" s="76"/>
    </row>
    <row r="5412" spans="21:21" x14ac:dyDescent="0.25">
      <c r="U5412" s="76"/>
    </row>
    <row r="5413" spans="21:21" x14ac:dyDescent="0.25">
      <c r="U5413" s="76"/>
    </row>
    <row r="5414" spans="21:21" x14ac:dyDescent="0.25">
      <c r="U5414" s="76"/>
    </row>
    <row r="5415" spans="21:21" x14ac:dyDescent="0.25">
      <c r="U5415" s="76"/>
    </row>
    <row r="5416" spans="21:21" x14ac:dyDescent="0.25">
      <c r="U5416" s="76"/>
    </row>
    <row r="5417" spans="21:21" x14ac:dyDescent="0.25">
      <c r="U5417" s="76"/>
    </row>
    <row r="5418" spans="21:21" x14ac:dyDescent="0.25">
      <c r="U5418" s="76"/>
    </row>
    <row r="5419" spans="21:21" x14ac:dyDescent="0.25">
      <c r="U5419" s="76"/>
    </row>
    <row r="5420" spans="21:21" x14ac:dyDescent="0.25">
      <c r="U5420" s="76"/>
    </row>
    <row r="5421" spans="21:21" x14ac:dyDescent="0.25">
      <c r="U5421" s="76"/>
    </row>
    <row r="5422" spans="21:21" x14ac:dyDescent="0.25">
      <c r="U5422" s="76"/>
    </row>
    <row r="5423" spans="21:21" x14ac:dyDescent="0.25">
      <c r="U5423" s="76"/>
    </row>
    <row r="5424" spans="21:21" x14ac:dyDescent="0.25">
      <c r="U5424" s="76"/>
    </row>
    <row r="5425" spans="21:21" x14ac:dyDescent="0.25">
      <c r="U5425" s="76"/>
    </row>
    <row r="5426" spans="21:21" x14ac:dyDescent="0.25">
      <c r="U5426" s="76"/>
    </row>
    <row r="5427" spans="21:21" x14ac:dyDescent="0.25">
      <c r="U5427" s="76"/>
    </row>
    <row r="5428" spans="21:21" x14ac:dyDescent="0.25">
      <c r="U5428" s="76"/>
    </row>
    <row r="5429" spans="21:21" x14ac:dyDescent="0.25">
      <c r="U5429" s="76"/>
    </row>
    <row r="5430" spans="21:21" x14ac:dyDescent="0.25">
      <c r="U5430" s="76"/>
    </row>
    <row r="5431" spans="21:21" x14ac:dyDescent="0.25">
      <c r="U5431" s="76"/>
    </row>
    <row r="5432" spans="21:21" x14ac:dyDescent="0.25">
      <c r="U5432" s="76"/>
    </row>
    <row r="5433" spans="21:21" x14ac:dyDescent="0.25">
      <c r="U5433" s="76"/>
    </row>
    <row r="5434" spans="21:21" x14ac:dyDescent="0.25">
      <c r="U5434" s="76"/>
    </row>
    <row r="5435" spans="21:21" x14ac:dyDescent="0.25">
      <c r="U5435" s="76"/>
    </row>
    <row r="5436" spans="21:21" x14ac:dyDescent="0.25">
      <c r="U5436" s="76"/>
    </row>
    <row r="5437" spans="21:21" x14ac:dyDescent="0.25">
      <c r="U5437" s="76"/>
    </row>
    <row r="5438" spans="21:21" x14ac:dyDescent="0.25">
      <c r="U5438" s="76"/>
    </row>
    <row r="5439" spans="21:21" x14ac:dyDescent="0.25">
      <c r="U5439" s="76"/>
    </row>
    <row r="5440" spans="21:21" x14ac:dyDescent="0.25">
      <c r="U5440" s="76"/>
    </row>
    <row r="5441" spans="21:21" x14ac:dyDescent="0.25">
      <c r="U5441" s="76"/>
    </row>
    <row r="5442" spans="21:21" x14ac:dyDescent="0.25">
      <c r="U5442" s="76"/>
    </row>
    <row r="5443" spans="21:21" x14ac:dyDescent="0.25">
      <c r="U5443" s="76"/>
    </row>
    <row r="5444" spans="21:21" x14ac:dyDescent="0.25">
      <c r="U5444" s="76"/>
    </row>
    <row r="5445" spans="21:21" x14ac:dyDescent="0.25">
      <c r="U5445" s="76"/>
    </row>
    <row r="5446" spans="21:21" x14ac:dyDescent="0.25">
      <c r="U5446" s="76"/>
    </row>
    <row r="5447" spans="21:21" x14ac:dyDescent="0.25">
      <c r="U5447" s="76"/>
    </row>
    <row r="5448" spans="21:21" x14ac:dyDescent="0.25">
      <c r="U5448" s="76"/>
    </row>
    <row r="5449" spans="21:21" x14ac:dyDescent="0.25">
      <c r="U5449" s="76"/>
    </row>
    <row r="5450" spans="21:21" x14ac:dyDescent="0.25">
      <c r="U5450" s="76"/>
    </row>
    <row r="5451" spans="21:21" x14ac:dyDescent="0.25">
      <c r="U5451" s="76"/>
    </row>
    <row r="5452" spans="21:21" x14ac:dyDescent="0.25">
      <c r="U5452" s="76"/>
    </row>
    <row r="5453" spans="21:21" x14ac:dyDescent="0.25">
      <c r="U5453" s="76"/>
    </row>
    <row r="5454" spans="21:21" x14ac:dyDescent="0.25">
      <c r="U5454" s="76"/>
    </row>
    <row r="5455" spans="21:21" x14ac:dyDescent="0.25">
      <c r="U5455" s="76"/>
    </row>
    <row r="5456" spans="21:21" x14ac:dyDescent="0.25">
      <c r="U5456" s="76"/>
    </row>
    <row r="5457" spans="21:21" x14ac:dyDescent="0.25">
      <c r="U5457" s="76"/>
    </row>
    <row r="5458" spans="21:21" x14ac:dyDescent="0.25">
      <c r="U5458" s="76"/>
    </row>
    <row r="5459" spans="21:21" x14ac:dyDescent="0.25">
      <c r="U5459" s="76"/>
    </row>
    <row r="5460" spans="21:21" x14ac:dyDescent="0.25">
      <c r="U5460" s="76"/>
    </row>
    <row r="5461" spans="21:21" x14ac:dyDescent="0.25">
      <c r="U5461" s="76"/>
    </row>
    <row r="5462" spans="21:21" x14ac:dyDescent="0.25">
      <c r="U5462" s="76"/>
    </row>
    <row r="5463" spans="21:21" x14ac:dyDescent="0.25">
      <c r="U5463" s="76"/>
    </row>
    <row r="5464" spans="21:21" x14ac:dyDescent="0.25">
      <c r="U5464" s="76"/>
    </row>
    <row r="5465" spans="21:21" x14ac:dyDescent="0.25">
      <c r="U5465" s="76"/>
    </row>
    <row r="5466" spans="21:21" x14ac:dyDescent="0.25">
      <c r="U5466" s="76"/>
    </row>
    <row r="5467" spans="21:21" x14ac:dyDescent="0.25">
      <c r="U5467" s="76"/>
    </row>
    <row r="5468" spans="21:21" x14ac:dyDescent="0.25">
      <c r="U5468" s="76"/>
    </row>
    <row r="5469" spans="21:21" x14ac:dyDescent="0.25">
      <c r="U5469" s="76"/>
    </row>
    <row r="5470" spans="21:21" x14ac:dyDescent="0.25">
      <c r="U5470" s="76"/>
    </row>
    <row r="5471" spans="21:21" x14ac:dyDescent="0.25">
      <c r="U5471" s="76"/>
    </row>
    <row r="5472" spans="21:21" x14ac:dyDescent="0.25">
      <c r="U5472" s="76"/>
    </row>
    <row r="5473" spans="21:21" x14ac:dyDescent="0.25">
      <c r="U5473" s="76"/>
    </row>
    <row r="5474" spans="21:21" x14ac:dyDescent="0.25">
      <c r="U5474" s="76"/>
    </row>
    <row r="5475" spans="21:21" x14ac:dyDescent="0.25">
      <c r="U5475" s="76"/>
    </row>
    <row r="5476" spans="21:21" x14ac:dyDescent="0.25">
      <c r="U5476" s="76"/>
    </row>
    <row r="5477" spans="21:21" x14ac:dyDescent="0.25">
      <c r="U5477" s="76"/>
    </row>
    <row r="5478" spans="21:21" x14ac:dyDescent="0.25">
      <c r="U5478" s="76"/>
    </row>
    <row r="5479" spans="21:21" x14ac:dyDescent="0.25">
      <c r="U5479" s="76"/>
    </row>
    <row r="5480" spans="21:21" x14ac:dyDescent="0.25">
      <c r="U5480" s="76"/>
    </row>
    <row r="5481" spans="21:21" x14ac:dyDescent="0.25">
      <c r="U5481" s="76"/>
    </row>
    <row r="5482" spans="21:21" x14ac:dyDescent="0.25">
      <c r="U5482" s="76"/>
    </row>
    <row r="5483" spans="21:21" x14ac:dyDescent="0.25">
      <c r="U5483" s="76"/>
    </row>
    <row r="5484" spans="21:21" x14ac:dyDescent="0.25">
      <c r="U5484" s="76"/>
    </row>
    <row r="5485" spans="21:21" x14ac:dyDescent="0.25">
      <c r="U5485" s="76"/>
    </row>
    <row r="5486" spans="21:21" x14ac:dyDescent="0.25">
      <c r="U5486" s="76"/>
    </row>
    <row r="5487" spans="21:21" x14ac:dyDescent="0.25">
      <c r="U5487" s="76"/>
    </row>
    <row r="5488" spans="21:21" x14ac:dyDescent="0.25">
      <c r="U5488" s="76"/>
    </row>
    <row r="5489" spans="21:21" x14ac:dyDescent="0.25">
      <c r="U5489" s="76"/>
    </row>
    <row r="5490" spans="21:21" x14ac:dyDescent="0.25">
      <c r="U5490" s="76"/>
    </row>
    <row r="5491" spans="21:21" x14ac:dyDescent="0.25">
      <c r="U5491" s="76"/>
    </row>
    <row r="5492" spans="21:21" x14ac:dyDescent="0.25">
      <c r="U5492" s="76"/>
    </row>
    <row r="5493" spans="21:21" x14ac:dyDescent="0.25">
      <c r="U5493" s="76"/>
    </row>
    <row r="5494" spans="21:21" x14ac:dyDescent="0.25">
      <c r="U5494" s="76"/>
    </row>
    <row r="5495" spans="21:21" x14ac:dyDescent="0.25">
      <c r="U5495" s="76"/>
    </row>
    <row r="5496" spans="21:21" x14ac:dyDescent="0.25">
      <c r="U5496" s="76"/>
    </row>
    <row r="5497" spans="21:21" x14ac:dyDescent="0.25">
      <c r="U5497" s="76"/>
    </row>
    <row r="5498" spans="21:21" x14ac:dyDescent="0.25">
      <c r="U5498" s="76"/>
    </row>
    <row r="5499" spans="21:21" x14ac:dyDescent="0.25">
      <c r="U5499" s="76"/>
    </row>
    <row r="5500" spans="21:21" x14ac:dyDescent="0.25">
      <c r="U5500" s="76"/>
    </row>
    <row r="5501" spans="21:21" x14ac:dyDescent="0.25">
      <c r="U5501" s="76"/>
    </row>
    <row r="5502" spans="21:21" x14ac:dyDescent="0.25">
      <c r="U5502" s="76"/>
    </row>
    <row r="5503" spans="21:21" x14ac:dyDescent="0.25">
      <c r="U5503" s="76"/>
    </row>
    <row r="5504" spans="21:21" x14ac:dyDescent="0.25">
      <c r="U5504" s="76"/>
    </row>
    <row r="5505" spans="21:21" x14ac:dyDescent="0.25">
      <c r="U5505" s="76"/>
    </row>
    <row r="5506" spans="21:21" x14ac:dyDescent="0.25">
      <c r="U5506" s="76"/>
    </row>
    <row r="5507" spans="21:21" x14ac:dyDescent="0.25">
      <c r="U5507" s="76"/>
    </row>
    <row r="5508" spans="21:21" x14ac:dyDescent="0.25">
      <c r="U5508" s="76"/>
    </row>
    <row r="5509" spans="21:21" x14ac:dyDescent="0.25">
      <c r="U5509" s="76"/>
    </row>
    <row r="5510" spans="21:21" x14ac:dyDescent="0.25">
      <c r="U5510" s="76"/>
    </row>
    <row r="5511" spans="21:21" x14ac:dyDescent="0.25">
      <c r="U5511" s="76"/>
    </row>
    <row r="5512" spans="21:21" x14ac:dyDescent="0.25">
      <c r="U5512" s="76"/>
    </row>
    <row r="5513" spans="21:21" x14ac:dyDescent="0.25">
      <c r="U5513" s="76"/>
    </row>
    <row r="5514" spans="21:21" x14ac:dyDescent="0.25">
      <c r="U5514" s="76"/>
    </row>
    <row r="5515" spans="21:21" x14ac:dyDescent="0.25">
      <c r="U5515" s="76"/>
    </row>
    <row r="5516" spans="21:21" x14ac:dyDescent="0.25">
      <c r="U5516" s="76"/>
    </row>
    <row r="5517" spans="21:21" x14ac:dyDescent="0.25">
      <c r="U5517" s="76"/>
    </row>
    <row r="5518" spans="21:21" x14ac:dyDescent="0.25">
      <c r="U5518" s="76"/>
    </row>
    <row r="5519" spans="21:21" x14ac:dyDescent="0.25">
      <c r="U5519" s="76"/>
    </row>
    <row r="5520" spans="21:21" x14ac:dyDescent="0.25">
      <c r="U5520" s="76"/>
    </row>
    <row r="5521" spans="21:21" x14ac:dyDescent="0.25">
      <c r="U5521" s="76"/>
    </row>
    <row r="5522" spans="21:21" x14ac:dyDescent="0.25">
      <c r="U5522" s="76"/>
    </row>
    <row r="5523" spans="21:21" x14ac:dyDescent="0.25">
      <c r="U5523" s="76"/>
    </row>
    <row r="5524" spans="21:21" x14ac:dyDescent="0.25">
      <c r="U5524" s="76"/>
    </row>
    <row r="5525" spans="21:21" x14ac:dyDescent="0.25">
      <c r="U5525" s="76"/>
    </row>
    <row r="5526" spans="21:21" x14ac:dyDescent="0.25">
      <c r="U5526" s="76"/>
    </row>
    <row r="5527" spans="21:21" x14ac:dyDescent="0.25">
      <c r="U5527" s="76"/>
    </row>
    <row r="5528" spans="21:21" x14ac:dyDescent="0.25">
      <c r="U5528" s="76"/>
    </row>
    <row r="5529" spans="21:21" x14ac:dyDescent="0.25">
      <c r="U5529" s="76"/>
    </row>
    <row r="5530" spans="21:21" x14ac:dyDescent="0.25">
      <c r="U5530" s="76"/>
    </row>
    <row r="5531" spans="21:21" x14ac:dyDescent="0.25">
      <c r="U5531" s="76"/>
    </row>
    <row r="5532" spans="21:21" x14ac:dyDescent="0.25">
      <c r="U5532" s="76"/>
    </row>
    <row r="5533" spans="21:21" x14ac:dyDescent="0.25">
      <c r="U5533" s="76"/>
    </row>
    <row r="5534" spans="21:21" x14ac:dyDescent="0.25">
      <c r="U5534" s="76"/>
    </row>
    <row r="5535" spans="21:21" x14ac:dyDescent="0.25">
      <c r="U5535" s="76"/>
    </row>
    <row r="5536" spans="21:21" x14ac:dyDescent="0.25">
      <c r="U5536" s="76"/>
    </row>
    <row r="5537" spans="21:21" x14ac:dyDescent="0.25">
      <c r="U5537" s="76"/>
    </row>
    <row r="5538" spans="21:21" x14ac:dyDescent="0.25">
      <c r="U5538" s="76"/>
    </row>
    <row r="5539" spans="21:21" x14ac:dyDescent="0.25">
      <c r="U5539" s="76"/>
    </row>
    <row r="5540" spans="21:21" x14ac:dyDescent="0.25">
      <c r="U5540" s="76"/>
    </row>
    <row r="5541" spans="21:21" x14ac:dyDescent="0.25">
      <c r="U5541" s="76"/>
    </row>
    <row r="5542" spans="21:21" x14ac:dyDescent="0.25">
      <c r="U5542" s="76"/>
    </row>
    <row r="5543" spans="21:21" x14ac:dyDescent="0.25">
      <c r="U5543" s="76"/>
    </row>
    <row r="5544" spans="21:21" x14ac:dyDescent="0.25">
      <c r="U5544" s="76"/>
    </row>
    <row r="5545" spans="21:21" x14ac:dyDescent="0.25">
      <c r="U5545" s="76"/>
    </row>
    <row r="5546" spans="21:21" x14ac:dyDescent="0.25">
      <c r="U5546" s="76"/>
    </row>
    <row r="5547" spans="21:21" x14ac:dyDescent="0.25">
      <c r="U5547" s="76"/>
    </row>
    <row r="5548" spans="21:21" x14ac:dyDescent="0.25">
      <c r="U5548" s="76"/>
    </row>
    <row r="5549" spans="21:21" x14ac:dyDescent="0.25">
      <c r="U5549" s="76"/>
    </row>
    <row r="5550" spans="21:21" x14ac:dyDescent="0.25">
      <c r="U5550" s="76"/>
    </row>
    <row r="5551" spans="21:21" x14ac:dyDescent="0.25">
      <c r="U5551" s="76"/>
    </row>
    <row r="5552" spans="21:21" x14ac:dyDescent="0.25">
      <c r="U5552" s="76"/>
    </row>
    <row r="5553" spans="21:21" x14ac:dyDescent="0.25">
      <c r="U5553" s="76"/>
    </row>
    <row r="5554" spans="21:21" x14ac:dyDescent="0.25">
      <c r="U5554" s="76"/>
    </row>
    <row r="5555" spans="21:21" x14ac:dyDescent="0.25">
      <c r="U5555" s="76"/>
    </row>
    <row r="5556" spans="21:21" x14ac:dyDescent="0.25">
      <c r="U5556" s="76"/>
    </row>
    <row r="5557" spans="21:21" x14ac:dyDescent="0.25">
      <c r="U5557" s="76"/>
    </row>
    <row r="5558" spans="21:21" x14ac:dyDescent="0.25">
      <c r="U5558" s="76"/>
    </row>
    <row r="5559" spans="21:21" x14ac:dyDescent="0.25">
      <c r="U5559" s="76"/>
    </row>
    <row r="5560" spans="21:21" x14ac:dyDescent="0.25">
      <c r="U5560" s="76"/>
    </row>
    <row r="5561" spans="21:21" x14ac:dyDescent="0.25">
      <c r="U5561" s="76"/>
    </row>
    <row r="5562" spans="21:21" x14ac:dyDescent="0.25">
      <c r="U5562" s="76"/>
    </row>
    <row r="5563" spans="21:21" x14ac:dyDescent="0.25">
      <c r="U5563" s="76"/>
    </row>
    <row r="5564" spans="21:21" x14ac:dyDescent="0.25">
      <c r="U5564" s="76"/>
    </row>
    <row r="5565" spans="21:21" x14ac:dyDescent="0.25">
      <c r="U5565" s="76"/>
    </row>
    <row r="5566" spans="21:21" x14ac:dyDescent="0.25">
      <c r="U5566" s="76"/>
    </row>
    <row r="5567" spans="21:21" x14ac:dyDescent="0.25">
      <c r="U5567" s="76"/>
    </row>
    <row r="5568" spans="21:21" x14ac:dyDescent="0.25">
      <c r="U5568" s="76"/>
    </row>
    <row r="5569" spans="21:21" x14ac:dyDescent="0.25">
      <c r="U5569" s="76"/>
    </row>
    <row r="5570" spans="21:21" x14ac:dyDescent="0.25">
      <c r="U5570" s="76"/>
    </row>
    <row r="5571" spans="21:21" x14ac:dyDescent="0.25">
      <c r="U5571" s="76"/>
    </row>
    <row r="5572" spans="21:21" x14ac:dyDescent="0.25">
      <c r="U5572" s="76"/>
    </row>
    <row r="5573" spans="21:21" x14ac:dyDescent="0.25">
      <c r="U5573" s="76"/>
    </row>
    <row r="5574" spans="21:21" x14ac:dyDescent="0.25">
      <c r="U5574" s="76"/>
    </row>
    <row r="5575" spans="21:21" x14ac:dyDescent="0.25">
      <c r="U5575" s="76"/>
    </row>
    <row r="5576" spans="21:21" x14ac:dyDescent="0.25">
      <c r="U5576" s="76"/>
    </row>
    <row r="5577" spans="21:21" x14ac:dyDescent="0.25">
      <c r="U5577" s="76"/>
    </row>
    <row r="5578" spans="21:21" x14ac:dyDescent="0.25">
      <c r="U5578" s="76"/>
    </row>
    <row r="5579" spans="21:21" x14ac:dyDescent="0.25">
      <c r="U5579" s="76"/>
    </row>
    <row r="5580" spans="21:21" x14ac:dyDescent="0.25">
      <c r="U5580" s="76"/>
    </row>
    <row r="5581" spans="21:21" x14ac:dyDescent="0.25">
      <c r="U5581" s="76"/>
    </row>
    <row r="5582" spans="21:21" x14ac:dyDescent="0.25">
      <c r="U5582" s="76"/>
    </row>
    <row r="5583" spans="21:21" x14ac:dyDescent="0.25">
      <c r="U5583" s="76"/>
    </row>
    <row r="5584" spans="21:21" x14ac:dyDescent="0.25">
      <c r="U5584" s="76"/>
    </row>
    <row r="5585" spans="21:21" x14ac:dyDescent="0.25">
      <c r="U5585" s="76"/>
    </row>
    <row r="5586" spans="21:21" x14ac:dyDescent="0.25">
      <c r="U5586" s="76"/>
    </row>
    <row r="5587" spans="21:21" x14ac:dyDescent="0.25">
      <c r="U5587" s="76"/>
    </row>
    <row r="5588" spans="21:21" x14ac:dyDescent="0.25">
      <c r="U5588" s="76"/>
    </row>
    <row r="5589" spans="21:21" x14ac:dyDescent="0.25">
      <c r="U5589" s="76"/>
    </row>
    <row r="5590" spans="21:21" x14ac:dyDescent="0.25">
      <c r="U5590" s="76"/>
    </row>
    <row r="5591" spans="21:21" x14ac:dyDescent="0.25">
      <c r="U5591" s="76"/>
    </row>
    <row r="5592" spans="21:21" x14ac:dyDescent="0.25">
      <c r="U5592" s="76"/>
    </row>
    <row r="5593" spans="21:21" x14ac:dyDescent="0.25">
      <c r="U5593" s="76"/>
    </row>
    <row r="5594" spans="21:21" x14ac:dyDescent="0.25">
      <c r="U5594" s="76"/>
    </row>
    <row r="5595" spans="21:21" x14ac:dyDescent="0.25">
      <c r="U5595" s="76"/>
    </row>
    <row r="5596" spans="21:21" x14ac:dyDescent="0.25">
      <c r="U5596" s="76"/>
    </row>
    <row r="5597" spans="21:21" x14ac:dyDescent="0.25">
      <c r="U5597" s="76"/>
    </row>
    <row r="5598" spans="21:21" x14ac:dyDescent="0.25">
      <c r="U5598" s="76"/>
    </row>
    <row r="5599" spans="21:21" x14ac:dyDescent="0.25">
      <c r="U5599" s="76"/>
    </row>
    <row r="5600" spans="21:21" x14ac:dyDescent="0.25">
      <c r="U5600" s="76"/>
    </row>
    <row r="5601" spans="21:21" x14ac:dyDescent="0.25">
      <c r="U5601" s="76"/>
    </row>
    <row r="5602" spans="21:21" x14ac:dyDescent="0.25">
      <c r="U5602" s="76"/>
    </row>
    <row r="5603" spans="21:21" x14ac:dyDescent="0.25">
      <c r="U5603" s="76"/>
    </row>
    <row r="5604" spans="21:21" x14ac:dyDescent="0.25">
      <c r="U5604" s="76"/>
    </row>
    <row r="5605" spans="21:21" x14ac:dyDescent="0.25">
      <c r="U5605" s="76"/>
    </row>
    <row r="5606" spans="21:21" x14ac:dyDescent="0.25">
      <c r="U5606" s="76"/>
    </row>
    <row r="5607" spans="21:21" x14ac:dyDescent="0.25">
      <c r="U5607" s="76"/>
    </row>
    <row r="5608" spans="21:21" x14ac:dyDescent="0.25">
      <c r="U5608" s="76"/>
    </row>
    <row r="5609" spans="21:21" x14ac:dyDescent="0.25">
      <c r="U5609" s="76"/>
    </row>
    <row r="5610" spans="21:21" x14ac:dyDescent="0.25">
      <c r="U5610" s="76"/>
    </row>
    <row r="5611" spans="21:21" x14ac:dyDescent="0.25">
      <c r="U5611" s="76"/>
    </row>
    <row r="5612" spans="21:21" x14ac:dyDescent="0.25">
      <c r="U5612" s="76"/>
    </row>
    <row r="5613" spans="21:21" x14ac:dyDescent="0.25">
      <c r="U5613" s="76"/>
    </row>
    <row r="5614" spans="21:21" x14ac:dyDescent="0.25">
      <c r="U5614" s="76"/>
    </row>
    <row r="5615" spans="21:21" x14ac:dyDescent="0.25">
      <c r="U5615" s="76"/>
    </row>
    <row r="5616" spans="21:21" x14ac:dyDescent="0.25">
      <c r="U5616" s="76"/>
    </row>
    <row r="5617" spans="21:21" x14ac:dyDescent="0.25">
      <c r="U5617" s="76"/>
    </row>
    <row r="5618" spans="21:21" x14ac:dyDescent="0.25">
      <c r="U5618" s="76"/>
    </row>
    <row r="5619" spans="21:21" x14ac:dyDescent="0.25">
      <c r="U5619" s="76"/>
    </row>
    <row r="5620" spans="21:21" x14ac:dyDescent="0.25">
      <c r="U5620" s="76"/>
    </row>
    <row r="5621" spans="21:21" x14ac:dyDescent="0.25">
      <c r="U5621" s="76"/>
    </row>
    <row r="5622" spans="21:21" x14ac:dyDescent="0.25">
      <c r="U5622" s="76"/>
    </row>
    <row r="5623" spans="21:21" x14ac:dyDescent="0.25">
      <c r="U5623" s="76"/>
    </row>
    <row r="5624" spans="21:21" x14ac:dyDescent="0.25">
      <c r="U5624" s="76"/>
    </row>
    <row r="5625" spans="21:21" x14ac:dyDescent="0.25">
      <c r="U5625" s="76"/>
    </row>
    <row r="5626" spans="21:21" x14ac:dyDescent="0.25">
      <c r="U5626" s="76"/>
    </row>
    <row r="5627" spans="21:21" x14ac:dyDescent="0.25">
      <c r="U5627" s="76"/>
    </row>
    <row r="5628" spans="21:21" x14ac:dyDescent="0.25">
      <c r="U5628" s="76"/>
    </row>
    <row r="5629" spans="21:21" x14ac:dyDescent="0.25">
      <c r="U5629" s="76"/>
    </row>
    <row r="5630" spans="21:21" x14ac:dyDescent="0.25">
      <c r="U5630" s="76"/>
    </row>
    <row r="5631" spans="21:21" x14ac:dyDescent="0.25">
      <c r="U5631" s="76"/>
    </row>
    <row r="5632" spans="21:21" x14ac:dyDescent="0.25">
      <c r="U5632" s="76"/>
    </row>
    <row r="5633" spans="21:21" x14ac:dyDescent="0.25">
      <c r="U5633" s="76"/>
    </row>
    <row r="5634" spans="21:21" x14ac:dyDescent="0.25">
      <c r="U5634" s="76"/>
    </row>
    <row r="5635" spans="21:21" x14ac:dyDescent="0.25">
      <c r="U5635" s="76"/>
    </row>
    <row r="5636" spans="21:21" x14ac:dyDescent="0.25">
      <c r="U5636" s="76"/>
    </row>
    <row r="5637" spans="21:21" x14ac:dyDescent="0.25">
      <c r="U5637" s="76"/>
    </row>
    <row r="5638" spans="21:21" x14ac:dyDescent="0.25">
      <c r="U5638" s="76"/>
    </row>
    <row r="5639" spans="21:21" x14ac:dyDescent="0.25">
      <c r="U5639" s="76"/>
    </row>
    <row r="5640" spans="21:21" x14ac:dyDescent="0.25">
      <c r="U5640" s="76"/>
    </row>
    <row r="5641" spans="21:21" x14ac:dyDescent="0.25">
      <c r="U5641" s="76"/>
    </row>
    <row r="5642" spans="21:21" x14ac:dyDescent="0.25">
      <c r="U5642" s="76"/>
    </row>
    <row r="5643" spans="21:21" x14ac:dyDescent="0.25">
      <c r="U5643" s="76"/>
    </row>
    <row r="5644" spans="21:21" x14ac:dyDescent="0.25">
      <c r="U5644" s="76"/>
    </row>
    <row r="5645" spans="21:21" x14ac:dyDescent="0.25">
      <c r="U5645" s="76"/>
    </row>
    <row r="5646" spans="21:21" x14ac:dyDescent="0.25">
      <c r="U5646" s="76"/>
    </row>
    <row r="5647" spans="21:21" x14ac:dyDescent="0.25">
      <c r="U5647" s="76"/>
    </row>
    <row r="5648" spans="21:21" x14ac:dyDescent="0.25">
      <c r="U5648" s="76"/>
    </row>
    <row r="5649" spans="21:21" x14ac:dyDescent="0.25">
      <c r="U5649" s="76"/>
    </row>
    <row r="5650" spans="21:21" x14ac:dyDescent="0.25">
      <c r="U5650" s="76"/>
    </row>
    <row r="5651" spans="21:21" x14ac:dyDescent="0.25">
      <c r="U5651" s="76"/>
    </row>
    <row r="5652" spans="21:21" x14ac:dyDescent="0.25">
      <c r="U5652" s="76"/>
    </row>
    <row r="5653" spans="21:21" x14ac:dyDescent="0.25">
      <c r="U5653" s="76"/>
    </row>
    <row r="5654" spans="21:21" x14ac:dyDescent="0.25">
      <c r="U5654" s="76"/>
    </row>
    <row r="5655" spans="21:21" x14ac:dyDescent="0.25">
      <c r="U5655" s="76"/>
    </row>
    <row r="5656" spans="21:21" x14ac:dyDescent="0.25">
      <c r="U5656" s="76"/>
    </row>
    <row r="5657" spans="21:21" x14ac:dyDescent="0.25">
      <c r="U5657" s="76"/>
    </row>
    <row r="5658" spans="21:21" x14ac:dyDescent="0.25">
      <c r="U5658" s="76"/>
    </row>
    <row r="5659" spans="21:21" x14ac:dyDescent="0.25">
      <c r="U5659" s="76"/>
    </row>
    <row r="5660" spans="21:21" x14ac:dyDescent="0.25">
      <c r="U5660" s="76"/>
    </row>
    <row r="5661" spans="21:21" x14ac:dyDescent="0.25">
      <c r="U5661" s="76"/>
    </row>
    <row r="5662" spans="21:21" x14ac:dyDescent="0.25">
      <c r="U5662" s="76"/>
    </row>
    <row r="5663" spans="21:21" x14ac:dyDescent="0.25">
      <c r="U5663" s="76"/>
    </row>
    <row r="5664" spans="21:21" x14ac:dyDescent="0.25">
      <c r="U5664" s="76"/>
    </row>
    <row r="5665" spans="21:21" x14ac:dyDescent="0.25">
      <c r="U5665" s="76"/>
    </row>
    <row r="5666" spans="21:21" x14ac:dyDescent="0.25">
      <c r="U5666" s="76"/>
    </row>
    <row r="5667" spans="21:21" x14ac:dyDescent="0.25">
      <c r="U5667" s="76"/>
    </row>
    <row r="5668" spans="21:21" x14ac:dyDescent="0.25">
      <c r="U5668" s="76"/>
    </row>
    <row r="5669" spans="21:21" x14ac:dyDescent="0.25">
      <c r="U5669" s="76"/>
    </row>
    <row r="5670" spans="21:21" x14ac:dyDescent="0.25">
      <c r="U5670" s="76"/>
    </row>
    <row r="5671" spans="21:21" x14ac:dyDescent="0.25">
      <c r="U5671" s="76"/>
    </row>
    <row r="5672" spans="21:21" x14ac:dyDescent="0.25">
      <c r="U5672" s="76"/>
    </row>
    <row r="5673" spans="21:21" x14ac:dyDescent="0.25">
      <c r="U5673" s="76"/>
    </row>
    <row r="5674" spans="21:21" x14ac:dyDescent="0.25">
      <c r="U5674" s="76"/>
    </row>
    <row r="5675" spans="21:21" x14ac:dyDescent="0.25">
      <c r="U5675" s="76"/>
    </row>
    <row r="5676" spans="21:21" x14ac:dyDescent="0.25">
      <c r="U5676" s="76"/>
    </row>
    <row r="5677" spans="21:21" x14ac:dyDescent="0.25">
      <c r="U5677" s="76"/>
    </row>
    <row r="5678" spans="21:21" x14ac:dyDescent="0.25">
      <c r="U5678" s="76"/>
    </row>
    <row r="5679" spans="21:21" x14ac:dyDescent="0.25">
      <c r="U5679" s="76"/>
    </row>
    <row r="5680" spans="21:21" x14ac:dyDescent="0.25">
      <c r="U5680" s="76"/>
    </row>
    <row r="5681" spans="21:21" x14ac:dyDescent="0.25">
      <c r="U5681" s="76"/>
    </row>
    <row r="5682" spans="21:21" x14ac:dyDescent="0.25">
      <c r="U5682" s="76"/>
    </row>
    <row r="5683" spans="21:21" x14ac:dyDescent="0.25">
      <c r="U5683" s="76"/>
    </row>
    <row r="5684" spans="21:21" x14ac:dyDescent="0.25">
      <c r="U5684" s="76"/>
    </row>
    <row r="5685" spans="21:21" x14ac:dyDescent="0.25">
      <c r="U5685" s="76"/>
    </row>
    <row r="5686" spans="21:21" x14ac:dyDescent="0.25">
      <c r="U5686" s="76"/>
    </row>
    <row r="5687" spans="21:21" x14ac:dyDescent="0.25">
      <c r="U5687" s="76"/>
    </row>
    <row r="5688" spans="21:21" x14ac:dyDescent="0.25">
      <c r="U5688" s="76"/>
    </row>
    <row r="5689" spans="21:21" x14ac:dyDescent="0.25">
      <c r="U5689" s="76"/>
    </row>
    <row r="5690" spans="21:21" x14ac:dyDescent="0.25">
      <c r="U5690" s="76"/>
    </row>
    <row r="5691" spans="21:21" x14ac:dyDescent="0.25">
      <c r="U5691" s="76"/>
    </row>
    <row r="5692" spans="21:21" x14ac:dyDescent="0.25">
      <c r="U5692" s="76"/>
    </row>
    <row r="5693" spans="21:21" x14ac:dyDescent="0.25">
      <c r="U5693" s="76"/>
    </row>
    <row r="5694" spans="21:21" x14ac:dyDescent="0.25">
      <c r="U5694" s="76"/>
    </row>
    <row r="5695" spans="21:21" x14ac:dyDescent="0.25">
      <c r="U5695" s="76"/>
    </row>
    <row r="5696" spans="21:21" x14ac:dyDescent="0.25">
      <c r="U5696" s="76"/>
    </row>
    <row r="5697" spans="21:21" x14ac:dyDescent="0.25">
      <c r="U5697" s="76"/>
    </row>
    <row r="5698" spans="21:21" x14ac:dyDescent="0.25">
      <c r="U5698" s="76"/>
    </row>
    <row r="5699" spans="21:21" x14ac:dyDescent="0.25">
      <c r="U5699" s="76"/>
    </row>
    <row r="5700" spans="21:21" x14ac:dyDescent="0.25">
      <c r="U5700" s="76"/>
    </row>
    <row r="5701" spans="21:21" x14ac:dyDescent="0.25">
      <c r="U5701" s="76"/>
    </row>
    <row r="5702" spans="21:21" x14ac:dyDescent="0.25">
      <c r="U5702" s="76"/>
    </row>
    <row r="5703" spans="21:21" x14ac:dyDescent="0.25">
      <c r="U5703" s="76"/>
    </row>
    <row r="5704" spans="21:21" x14ac:dyDescent="0.25">
      <c r="U5704" s="76"/>
    </row>
    <row r="5705" spans="21:21" x14ac:dyDescent="0.25">
      <c r="U5705" s="76"/>
    </row>
    <row r="5706" spans="21:21" x14ac:dyDescent="0.25">
      <c r="U5706" s="76"/>
    </row>
    <row r="5707" spans="21:21" x14ac:dyDescent="0.25">
      <c r="U5707" s="76"/>
    </row>
    <row r="5708" spans="21:21" x14ac:dyDescent="0.25">
      <c r="U5708" s="76"/>
    </row>
    <row r="5709" spans="21:21" x14ac:dyDescent="0.25">
      <c r="U5709" s="76"/>
    </row>
    <row r="5710" spans="21:21" x14ac:dyDescent="0.25">
      <c r="U5710" s="76"/>
    </row>
    <row r="5711" spans="21:21" x14ac:dyDescent="0.25">
      <c r="U5711" s="76"/>
    </row>
    <row r="5712" spans="21:21" x14ac:dyDescent="0.25">
      <c r="U5712" s="76"/>
    </row>
    <row r="5713" spans="21:21" x14ac:dyDescent="0.25">
      <c r="U5713" s="76"/>
    </row>
    <row r="5714" spans="21:21" x14ac:dyDescent="0.25">
      <c r="U5714" s="76"/>
    </row>
    <row r="5715" spans="21:21" x14ac:dyDescent="0.25">
      <c r="U5715" s="76"/>
    </row>
    <row r="5716" spans="21:21" x14ac:dyDescent="0.25">
      <c r="U5716" s="76"/>
    </row>
    <row r="5717" spans="21:21" x14ac:dyDescent="0.25">
      <c r="U5717" s="76"/>
    </row>
    <row r="5718" spans="21:21" x14ac:dyDescent="0.25">
      <c r="U5718" s="76"/>
    </row>
    <row r="5719" spans="21:21" x14ac:dyDescent="0.25">
      <c r="U5719" s="76"/>
    </row>
    <row r="5720" spans="21:21" x14ac:dyDescent="0.25">
      <c r="U5720" s="76"/>
    </row>
    <row r="5721" spans="21:21" x14ac:dyDescent="0.25">
      <c r="U5721" s="76"/>
    </row>
    <row r="5722" spans="21:21" x14ac:dyDescent="0.25">
      <c r="U5722" s="76"/>
    </row>
    <row r="5723" spans="21:21" x14ac:dyDescent="0.25">
      <c r="U5723" s="76"/>
    </row>
    <row r="5724" spans="21:21" x14ac:dyDescent="0.25">
      <c r="U5724" s="76"/>
    </row>
    <row r="5725" spans="21:21" x14ac:dyDescent="0.25">
      <c r="U5725" s="76"/>
    </row>
    <row r="5726" spans="21:21" x14ac:dyDescent="0.25">
      <c r="U5726" s="76"/>
    </row>
    <row r="5727" spans="21:21" x14ac:dyDescent="0.25">
      <c r="U5727" s="76"/>
    </row>
    <row r="5728" spans="21:21" x14ac:dyDescent="0.25">
      <c r="U5728" s="76"/>
    </row>
    <row r="5729" spans="21:21" x14ac:dyDescent="0.25">
      <c r="U5729" s="76"/>
    </row>
    <row r="5730" spans="21:21" x14ac:dyDescent="0.25">
      <c r="U5730" s="76"/>
    </row>
    <row r="5731" spans="21:21" x14ac:dyDescent="0.25">
      <c r="U5731" s="76"/>
    </row>
    <row r="5732" spans="21:21" x14ac:dyDescent="0.25">
      <c r="U5732" s="76"/>
    </row>
    <row r="5733" spans="21:21" x14ac:dyDescent="0.25">
      <c r="U5733" s="76"/>
    </row>
    <row r="5734" spans="21:21" x14ac:dyDescent="0.25">
      <c r="U5734" s="76"/>
    </row>
    <row r="5735" spans="21:21" x14ac:dyDescent="0.25">
      <c r="U5735" s="76"/>
    </row>
    <row r="5736" spans="21:21" x14ac:dyDescent="0.25">
      <c r="U5736" s="76"/>
    </row>
    <row r="5737" spans="21:21" x14ac:dyDescent="0.25">
      <c r="U5737" s="76"/>
    </row>
    <row r="5738" spans="21:21" x14ac:dyDescent="0.25">
      <c r="U5738" s="76"/>
    </row>
    <row r="5739" spans="21:21" x14ac:dyDescent="0.25">
      <c r="U5739" s="76"/>
    </row>
    <row r="5740" spans="21:21" x14ac:dyDescent="0.25">
      <c r="U5740" s="76"/>
    </row>
    <row r="5741" spans="21:21" x14ac:dyDescent="0.25">
      <c r="U5741" s="76"/>
    </row>
    <row r="5742" spans="21:21" x14ac:dyDescent="0.25">
      <c r="U5742" s="76"/>
    </row>
    <row r="5743" spans="21:21" x14ac:dyDescent="0.25">
      <c r="U5743" s="76"/>
    </row>
    <row r="5744" spans="21:21" x14ac:dyDescent="0.25">
      <c r="U5744" s="76"/>
    </row>
    <row r="5745" spans="21:21" x14ac:dyDescent="0.25">
      <c r="U5745" s="76"/>
    </row>
    <row r="5746" spans="21:21" x14ac:dyDescent="0.25">
      <c r="U5746" s="76"/>
    </row>
    <row r="5747" spans="21:21" x14ac:dyDescent="0.25">
      <c r="U5747" s="76"/>
    </row>
    <row r="5748" spans="21:21" x14ac:dyDescent="0.25">
      <c r="U5748" s="76"/>
    </row>
    <row r="5749" spans="21:21" x14ac:dyDescent="0.25">
      <c r="U5749" s="76"/>
    </row>
    <row r="5750" spans="21:21" x14ac:dyDescent="0.25">
      <c r="U5750" s="76"/>
    </row>
    <row r="5751" spans="21:21" x14ac:dyDescent="0.25">
      <c r="U5751" s="76"/>
    </row>
    <row r="5752" spans="21:21" x14ac:dyDescent="0.25">
      <c r="U5752" s="76"/>
    </row>
    <row r="5753" spans="21:21" x14ac:dyDescent="0.25">
      <c r="U5753" s="76"/>
    </row>
    <row r="5754" spans="21:21" x14ac:dyDescent="0.25">
      <c r="U5754" s="76"/>
    </row>
    <row r="5755" spans="21:21" x14ac:dyDescent="0.25">
      <c r="U5755" s="76"/>
    </row>
    <row r="5756" spans="21:21" x14ac:dyDescent="0.25">
      <c r="U5756" s="76"/>
    </row>
    <row r="5757" spans="21:21" x14ac:dyDescent="0.25">
      <c r="U5757" s="76"/>
    </row>
    <row r="5758" spans="21:21" x14ac:dyDescent="0.25">
      <c r="U5758" s="76"/>
    </row>
    <row r="5759" spans="21:21" x14ac:dyDescent="0.25">
      <c r="U5759" s="76"/>
    </row>
    <row r="5760" spans="21:21" x14ac:dyDescent="0.25">
      <c r="U5760" s="76"/>
    </row>
    <row r="5761" spans="21:21" x14ac:dyDescent="0.25">
      <c r="U5761" s="76"/>
    </row>
    <row r="5762" spans="21:21" x14ac:dyDescent="0.25">
      <c r="U5762" s="76"/>
    </row>
    <row r="5763" spans="21:21" x14ac:dyDescent="0.25">
      <c r="U5763" s="76"/>
    </row>
    <row r="5764" spans="21:21" x14ac:dyDescent="0.25">
      <c r="U5764" s="76"/>
    </row>
    <row r="5765" spans="21:21" x14ac:dyDescent="0.25">
      <c r="U5765" s="76"/>
    </row>
    <row r="5766" spans="21:21" x14ac:dyDescent="0.25">
      <c r="U5766" s="76"/>
    </row>
    <row r="5767" spans="21:21" x14ac:dyDescent="0.25">
      <c r="U5767" s="76"/>
    </row>
    <row r="5768" spans="21:21" x14ac:dyDescent="0.25">
      <c r="U5768" s="76"/>
    </row>
    <row r="5769" spans="21:21" x14ac:dyDescent="0.25">
      <c r="U5769" s="76"/>
    </row>
    <row r="5770" spans="21:21" x14ac:dyDescent="0.25">
      <c r="U5770" s="76"/>
    </row>
    <row r="5771" spans="21:21" x14ac:dyDescent="0.25">
      <c r="U5771" s="76"/>
    </row>
    <row r="5772" spans="21:21" x14ac:dyDescent="0.25">
      <c r="U5772" s="76"/>
    </row>
    <row r="5773" spans="21:21" x14ac:dyDescent="0.25">
      <c r="U5773" s="76"/>
    </row>
    <row r="5774" spans="21:21" x14ac:dyDescent="0.25">
      <c r="U5774" s="76"/>
    </row>
    <row r="5775" spans="21:21" x14ac:dyDescent="0.25">
      <c r="U5775" s="76"/>
    </row>
    <row r="5776" spans="21:21" x14ac:dyDescent="0.25">
      <c r="U5776" s="76"/>
    </row>
    <row r="5777" spans="21:21" x14ac:dyDescent="0.25">
      <c r="U5777" s="76"/>
    </row>
    <row r="5778" spans="21:21" x14ac:dyDescent="0.25">
      <c r="U5778" s="76"/>
    </row>
    <row r="5779" spans="21:21" x14ac:dyDescent="0.25">
      <c r="U5779" s="76"/>
    </row>
    <row r="5780" spans="21:21" x14ac:dyDescent="0.25">
      <c r="U5780" s="76"/>
    </row>
    <row r="5781" spans="21:21" x14ac:dyDescent="0.25">
      <c r="U5781" s="76"/>
    </row>
    <row r="5782" spans="21:21" x14ac:dyDescent="0.25">
      <c r="U5782" s="76"/>
    </row>
    <row r="5783" spans="21:21" x14ac:dyDescent="0.25">
      <c r="U5783" s="76"/>
    </row>
    <row r="5784" spans="21:21" x14ac:dyDescent="0.25">
      <c r="U5784" s="76"/>
    </row>
    <row r="5785" spans="21:21" x14ac:dyDescent="0.25">
      <c r="U5785" s="76"/>
    </row>
    <row r="5786" spans="21:21" x14ac:dyDescent="0.25">
      <c r="U5786" s="76"/>
    </row>
    <row r="5787" spans="21:21" x14ac:dyDescent="0.25">
      <c r="U5787" s="76"/>
    </row>
    <row r="5788" spans="21:21" x14ac:dyDescent="0.25">
      <c r="U5788" s="76"/>
    </row>
    <row r="5789" spans="21:21" x14ac:dyDescent="0.25">
      <c r="U5789" s="76"/>
    </row>
    <row r="5790" spans="21:21" x14ac:dyDescent="0.25">
      <c r="U5790" s="76"/>
    </row>
    <row r="5791" spans="21:21" x14ac:dyDescent="0.25">
      <c r="U5791" s="76"/>
    </row>
    <row r="5792" spans="21:21" x14ac:dyDescent="0.25">
      <c r="U5792" s="76"/>
    </row>
    <row r="5793" spans="21:21" x14ac:dyDescent="0.25">
      <c r="U5793" s="76"/>
    </row>
    <row r="5794" spans="21:21" x14ac:dyDescent="0.25">
      <c r="U5794" s="76"/>
    </row>
    <row r="5795" spans="21:21" x14ac:dyDescent="0.25">
      <c r="U5795" s="76"/>
    </row>
    <row r="5796" spans="21:21" x14ac:dyDescent="0.25">
      <c r="U5796" s="76"/>
    </row>
    <row r="5797" spans="21:21" x14ac:dyDescent="0.25">
      <c r="U5797" s="76"/>
    </row>
    <row r="5798" spans="21:21" x14ac:dyDescent="0.25">
      <c r="U5798" s="76"/>
    </row>
    <row r="5799" spans="21:21" x14ac:dyDescent="0.25">
      <c r="U5799" s="76"/>
    </row>
    <row r="5800" spans="21:21" x14ac:dyDescent="0.25">
      <c r="U5800" s="76"/>
    </row>
    <row r="5801" spans="21:21" x14ac:dyDescent="0.25">
      <c r="U5801" s="76"/>
    </row>
    <row r="5802" spans="21:21" x14ac:dyDescent="0.25">
      <c r="U5802" s="76"/>
    </row>
    <row r="5803" spans="21:21" x14ac:dyDescent="0.25">
      <c r="U5803" s="76"/>
    </row>
    <row r="5804" spans="21:21" x14ac:dyDescent="0.25">
      <c r="U5804" s="76"/>
    </row>
    <row r="5805" spans="21:21" x14ac:dyDescent="0.25">
      <c r="U5805" s="76"/>
    </row>
    <row r="5806" spans="21:21" x14ac:dyDescent="0.25">
      <c r="U5806" s="76"/>
    </row>
    <row r="5807" spans="21:21" x14ac:dyDescent="0.25">
      <c r="U5807" s="76"/>
    </row>
    <row r="5808" spans="21:21" x14ac:dyDescent="0.25">
      <c r="U5808" s="76"/>
    </row>
    <row r="5809" spans="21:21" x14ac:dyDescent="0.25">
      <c r="U5809" s="76"/>
    </row>
    <row r="5810" spans="21:21" x14ac:dyDescent="0.25">
      <c r="U5810" s="76"/>
    </row>
    <row r="5811" spans="21:21" x14ac:dyDescent="0.25">
      <c r="U5811" s="76"/>
    </row>
    <row r="5812" spans="21:21" x14ac:dyDescent="0.25">
      <c r="U5812" s="76"/>
    </row>
    <row r="5813" spans="21:21" x14ac:dyDescent="0.25">
      <c r="U5813" s="76"/>
    </row>
    <row r="5814" spans="21:21" x14ac:dyDescent="0.25">
      <c r="U5814" s="76"/>
    </row>
    <row r="5815" spans="21:21" x14ac:dyDescent="0.25">
      <c r="U5815" s="76"/>
    </row>
    <row r="5816" spans="21:21" x14ac:dyDescent="0.25">
      <c r="U5816" s="76"/>
    </row>
    <row r="5817" spans="21:21" x14ac:dyDescent="0.25">
      <c r="U5817" s="76"/>
    </row>
    <row r="5818" spans="21:21" x14ac:dyDescent="0.25">
      <c r="U5818" s="76"/>
    </row>
    <row r="5819" spans="21:21" x14ac:dyDescent="0.25">
      <c r="U5819" s="76"/>
    </row>
    <row r="5820" spans="21:21" x14ac:dyDescent="0.25">
      <c r="U5820" s="76"/>
    </row>
    <row r="5821" spans="21:21" x14ac:dyDescent="0.25">
      <c r="U5821" s="76"/>
    </row>
    <row r="5822" spans="21:21" x14ac:dyDescent="0.25">
      <c r="U5822" s="76"/>
    </row>
    <row r="5823" spans="21:21" x14ac:dyDescent="0.25">
      <c r="U5823" s="76"/>
    </row>
    <row r="5824" spans="21:21" x14ac:dyDescent="0.25">
      <c r="U5824" s="76"/>
    </row>
    <row r="5825" spans="21:21" x14ac:dyDescent="0.25">
      <c r="U5825" s="76"/>
    </row>
    <row r="5826" spans="21:21" x14ac:dyDescent="0.25">
      <c r="U5826" s="76"/>
    </row>
    <row r="5827" spans="21:21" x14ac:dyDescent="0.25">
      <c r="U5827" s="76"/>
    </row>
    <row r="5828" spans="21:21" x14ac:dyDescent="0.25">
      <c r="U5828" s="76"/>
    </row>
    <row r="5829" spans="21:21" x14ac:dyDescent="0.25">
      <c r="U5829" s="76"/>
    </row>
    <row r="5830" spans="21:21" x14ac:dyDescent="0.25">
      <c r="U5830" s="76"/>
    </row>
    <row r="5831" spans="21:21" x14ac:dyDescent="0.25">
      <c r="U5831" s="76"/>
    </row>
    <row r="5832" spans="21:21" x14ac:dyDescent="0.25">
      <c r="U5832" s="76"/>
    </row>
    <row r="5833" spans="21:21" x14ac:dyDescent="0.25">
      <c r="U5833" s="76"/>
    </row>
    <row r="5834" spans="21:21" x14ac:dyDescent="0.25">
      <c r="U5834" s="76"/>
    </row>
    <row r="5835" spans="21:21" x14ac:dyDescent="0.25">
      <c r="U5835" s="76"/>
    </row>
    <row r="5836" spans="21:21" x14ac:dyDescent="0.25">
      <c r="U5836" s="76"/>
    </row>
    <row r="5837" spans="21:21" x14ac:dyDescent="0.25">
      <c r="U5837" s="76"/>
    </row>
    <row r="5838" spans="21:21" x14ac:dyDescent="0.25">
      <c r="U5838" s="76"/>
    </row>
    <row r="5839" spans="21:21" x14ac:dyDescent="0.25">
      <c r="U5839" s="76"/>
    </row>
    <row r="5840" spans="21:21" x14ac:dyDescent="0.25">
      <c r="U5840" s="76"/>
    </row>
    <row r="5841" spans="21:21" x14ac:dyDescent="0.25">
      <c r="U5841" s="76"/>
    </row>
    <row r="5842" spans="21:21" x14ac:dyDescent="0.25">
      <c r="U5842" s="76"/>
    </row>
    <row r="5843" spans="21:21" x14ac:dyDescent="0.25">
      <c r="U5843" s="76"/>
    </row>
    <row r="5844" spans="21:21" x14ac:dyDescent="0.25">
      <c r="U5844" s="76"/>
    </row>
    <row r="5845" spans="21:21" x14ac:dyDescent="0.25">
      <c r="U5845" s="76"/>
    </row>
    <row r="5846" spans="21:21" x14ac:dyDescent="0.25">
      <c r="U5846" s="76"/>
    </row>
    <row r="5847" spans="21:21" x14ac:dyDescent="0.25">
      <c r="U5847" s="76"/>
    </row>
    <row r="5848" spans="21:21" x14ac:dyDescent="0.25">
      <c r="U5848" s="76"/>
    </row>
    <row r="5849" spans="21:21" x14ac:dyDescent="0.25">
      <c r="U5849" s="76"/>
    </row>
    <row r="5850" spans="21:21" x14ac:dyDescent="0.25">
      <c r="U5850" s="76"/>
    </row>
    <row r="5851" spans="21:21" x14ac:dyDescent="0.25">
      <c r="U5851" s="76"/>
    </row>
    <row r="5852" spans="21:21" x14ac:dyDescent="0.25">
      <c r="U5852" s="76"/>
    </row>
    <row r="5853" spans="21:21" x14ac:dyDescent="0.25">
      <c r="U5853" s="76"/>
    </row>
    <row r="5854" spans="21:21" x14ac:dyDescent="0.25">
      <c r="U5854" s="76"/>
    </row>
    <row r="5855" spans="21:21" x14ac:dyDescent="0.25">
      <c r="U5855" s="76"/>
    </row>
    <row r="5856" spans="21:21" x14ac:dyDescent="0.25">
      <c r="U5856" s="76"/>
    </row>
    <row r="5857" spans="21:21" x14ac:dyDescent="0.25">
      <c r="U5857" s="76"/>
    </row>
    <row r="5858" spans="21:21" x14ac:dyDescent="0.25">
      <c r="U5858" s="76"/>
    </row>
    <row r="5859" spans="21:21" x14ac:dyDescent="0.25">
      <c r="U5859" s="76"/>
    </row>
    <row r="5860" spans="21:21" x14ac:dyDescent="0.25">
      <c r="U5860" s="76"/>
    </row>
    <row r="5861" spans="21:21" x14ac:dyDescent="0.25">
      <c r="U5861" s="76"/>
    </row>
    <row r="5862" spans="21:21" x14ac:dyDescent="0.25">
      <c r="U5862" s="76"/>
    </row>
    <row r="5863" spans="21:21" x14ac:dyDescent="0.25">
      <c r="U5863" s="76"/>
    </row>
    <row r="5864" spans="21:21" x14ac:dyDescent="0.25">
      <c r="U5864" s="76"/>
    </row>
    <row r="5865" spans="21:21" x14ac:dyDescent="0.25">
      <c r="U5865" s="76"/>
    </row>
    <row r="5866" spans="21:21" x14ac:dyDescent="0.25">
      <c r="U5866" s="76"/>
    </row>
    <row r="5867" spans="21:21" x14ac:dyDescent="0.25">
      <c r="U5867" s="76"/>
    </row>
    <row r="5868" spans="21:21" x14ac:dyDescent="0.25">
      <c r="U5868" s="76"/>
    </row>
    <row r="5869" spans="21:21" x14ac:dyDescent="0.25">
      <c r="U5869" s="76"/>
    </row>
    <row r="5870" spans="21:21" x14ac:dyDescent="0.25">
      <c r="U5870" s="76"/>
    </row>
    <row r="5871" spans="21:21" x14ac:dyDescent="0.25">
      <c r="U5871" s="76"/>
    </row>
    <row r="5872" spans="21:21" x14ac:dyDescent="0.25">
      <c r="U5872" s="76"/>
    </row>
    <row r="5873" spans="21:21" x14ac:dyDescent="0.25">
      <c r="U5873" s="76"/>
    </row>
    <row r="5874" spans="21:21" x14ac:dyDescent="0.25">
      <c r="U5874" s="76"/>
    </row>
    <row r="5875" spans="21:21" x14ac:dyDescent="0.25">
      <c r="U5875" s="76"/>
    </row>
    <row r="5876" spans="21:21" x14ac:dyDescent="0.25">
      <c r="U5876" s="76"/>
    </row>
    <row r="5877" spans="21:21" x14ac:dyDescent="0.25">
      <c r="U5877" s="76"/>
    </row>
    <row r="5878" spans="21:21" x14ac:dyDescent="0.25">
      <c r="U5878" s="76"/>
    </row>
    <row r="5879" spans="21:21" x14ac:dyDescent="0.25">
      <c r="U5879" s="76"/>
    </row>
    <row r="5880" spans="21:21" x14ac:dyDescent="0.25">
      <c r="U5880" s="76"/>
    </row>
    <row r="5881" spans="21:21" x14ac:dyDescent="0.25">
      <c r="U5881" s="76"/>
    </row>
    <row r="5882" spans="21:21" x14ac:dyDescent="0.25">
      <c r="U5882" s="76"/>
    </row>
    <row r="5883" spans="21:21" x14ac:dyDescent="0.25">
      <c r="U5883" s="76"/>
    </row>
    <row r="5884" spans="21:21" x14ac:dyDescent="0.25">
      <c r="U5884" s="76"/>
    </row>
    <row r="5885" spans="21:21" x14ac:dyDescent="0.25">
      <c r="U5885" s="76"/>
    </row>
    <row r="5886" spans="21:21" x14ac:dyDescent="0.25">
      <c r="U5886" s="76"/>
    </row>
    <row r="5887" spans="21:21" x14ac:dyDescent="0.25">
      <c r="U5887" s="76"/>
    </row>
    <row r="5888" spans="21:21" x14ac:dyDescent="0.25">
      <c r="U5888" s="76"/>
    </row>
    <row r="5889" spans="21:21" x14ac:dyDescent="0.25">
      <c r="U5889" s="76"/>
    </row>
    <row r="5890" spans="21:21" x14ac:dyDescent="0.25">
      <c r="U5890" s="76"/>
    </row>
    <row r="5891" spans="21:21" x14ac:dyDescent="0.25">
      <c r="U5891" s="76"/>
    </row>
    <row r="5892" spans="21:21" x14ac:dyDescent="0.25">
      <c r="U5892" s="76"/>
    </row>
    <row r="5893" spans="21:21" x14ac:dyDescent="0.25">
      <c r="U5893" s="76"/>
    </row>
    <row r="5894" spans="21:21" x14ac:dyDescent="0.25">
      <c r="U5894" s="76"/>
    </row>
    <row r="5895" spans="21:21" x14ac:dyDescent="0.25">
      <c r="U5895" s="76"/>
    </row>
    <row r="5896" spans="21:21" x14ac:dyDescent="0.25">
      <c r="U5896" s="76"/>
    </row>
    <row r="5897" spans="21:21" x14ac:dyDescent="0.25">
      <c r="U5897" s="76"/>
    </row>
    <row r="5898" spans="21:21" x14ac:dyDescent="0.25">
      <c r="U5898" s="76"/>
    </row>
    <row r="5899" spans="21:21" x14ac:dyDescent="0.25">
      <c r="U5899" s="76"/>
    </row>
    <row r="5900" spans="21:21" x14ac:dyDescent="0.25">
      <c r="U5900" s="76"/>
    </row>
    <row r="5901" spans="21:21" x14ac:dyDescent="0.25">
      <c r="U5901" s="76"/>
    </row>
    <row r="5902" spans="21:21" x14ac:dyDescent="0.25">
      <c r="U5902" s="76"/>
    </row>
    <row r="5903" spans="21:21" x14ac:dyDescent="0.25">
      <c r="U5903" s="76"/>
    </row>
    <row r="5904" spans="21:21" x14ac:dyDescent="0.25">
      <c r="U5904" s="76"/>
    </row>
    <row r="5905" spans="21:21" x14ac:dyDescent="0.25">
      <c r="U5905" s="76"/>
    </row>
    <row r="5906" spans="21:21" x14ac:dyDescent="0.25">
      <c r="U5906" s="76"/>
    </row>
    <row r="5907" spans="21:21" x14ac:dyDescent="0.25">
      <c r="U5907" s="76"/>
    </row>
    <row r="5908" spans="21:21" x14ac:dyDescent="0.25">
      <c r="U5908" s="76"/>
    </row>
    <row r="5909" spans="21:21" x14ac:dyDescent="0.25">
      <c r="U5909" s="76"/>
    </row>
    <row r="5910" spans="21:21" x14ac:dyDescent="0.25">
      <c r="U5910" s="76"/>
    </row>
    <row r="5911" spans="21:21" x14ac:dyDescent="0.25">
      <c r="U5911" s="76"/>
    </row>
    <row r="5912" spans="21:21" x14ac:dyDescent="0.25">
      <c r="U5912" s="76"/>
    </row>
    <row r="5913" spans="21:21" x14ac:dyDescent="0.25">
      <c r="U5913" s="76"/>
    </row>
    <row r="5914" spans="21:21" x14ac:dyDescent="0.25">
      <c r="U5914" s="76"/>
    </row>
    <row r="5915" spans="21:21" x14ac:dyDescent="0.25">
      <c r="U5915" s="76"/>
    </row>
    <row r="5916" spans="21:21" x14ac:dyDescent="0.25">
      <c r="U5916" s="76"/>
    </row>
    <row r="5917" spans="21:21" x14ac:dyDescent="0.25">
      <c r="U5917" s="76"/>
    </row>
    <row r="5918" spans="21:21" x14ac:dyDescent="0.25">
      <c r="U5918" s="76"/>
    </row>
    <row r="5919" spans="21:21" x14ac:dyDescent="0.25">
      <c r="U5919" s="76"/>
    </row>
    <row r="5920" spans="21:21" x14ac:dyDescent="0.25">
      <c r="U5920" s="76"/>
    </row>
    <row r="5921" spans="21:21" x14ac:dyDescent="0.25">
      <c r="U5921" s="76"/>
    </row>
    <row r="5922" spans="21:21" x14ac:dyDescent="0.25">
      <c r="U5922" s="76"/>
    </row>
    <row r="5923" spans="21:21" x14ac:dyDescent="0.25">
      <c r="U5923" s="76"/>
    </row>
    <row r="5924" spans="21:21" x14ac:dyDescent="0.25">
      <c r="U5924" s="76"/>
    </row>
    <row r="5925" spans="21:21" x14ac:dyDescent="0.25">
      <c r="U5925" s="76"/>
    </row>
    <row r="5926" spans="21:21" x14ac:dyDescent="0.25">
      <c r="U5926" s="76"/>
    </row>
    <row r="5927" spans="21:21" x14ac:dyDescent="0.25">
      <c r="U5927" s="76"/>
    </row>
    <row r="5928" spans="21:21" x14ac:dyDescent="0.25">
      <c r="U5928" s="76"/>
    </row>
    <row r="5929" spans="21:21" x14ac:dyDescent="0.25">
      <c r="U5929" s="76"/>
    </row>
    <row r="5930" spans="21:21" x14ac:dyDescent="0.25">
      <c r="U5930" s="76"/>
    </row>
    <row r="5931" spans="21:21" x14ac:dyDescent="0.25">
      <c r="U5931" s="76"/>
    </row>
    <row r="5932" spans="21:21" x14ac:dyDescent="0.25">
      <c r="U5932" s="76"/>
    </row>
    <row r="5933" spans="21:21" x14ac:dyDescent="0.25">
      <c r="U5933" s="76"/>
    </row>
    <row r="5934" spans="21:21" x14ac:dyDescent="0.25">
      <c r="U5934" s="76"/>
    </row>
    <row r="5935" spans="21:21" x14ac:dyDescent="0.25">
      <c r="U5935" s="76"/>
    </row>
    <row r="5936" spans="21:21" x14ac:dyDescent="0.25">
      <c r="U5936" s="76"/>
    </row>
    <row r="5937" spans="21:21" x14ac:dyDescent="0.25">
      <c r="U5937" s="76"/>
    </row>
    <row r="5938" spans="21:21" x14ac:dyDescent="0.25">
      <c r="U5938" s="76"/>
    </row>
    <row r="5939" spans="21:21" x14ac:dyDescent="0.25">
      <c r="U5939" s="76"/>
    </row>
    <row r="5940" spans="21:21" x14ac:dyDescent="0.25">
      <c r="U5940" s="76"/>
    </row>
    <row r="5941" spans="21:21" x14ac:dyDescent="0.25">
      <c r="U5941" s="76"/>
    </row>
    <row r="5942" spans="21:21" x14ac:dyDescent="0.25">
      <c r="U5942" s="76"/>
    </row>
    <row r="5943" spans="21:21" x14ac:dyDescent="0.25">
      <c r="U5943" s="76"/>
    </row>
    <row r="5944" spans="21:21" x14ac:dyDescent="0.25">
      <c r="U5944" s="76"/>
    </row>
    <row r="5945" spans="21:21" x14ac:dyDescent="0.25">
      <c r="U5945" s="76"/>
    </row>
    <row r="5946" spans="21:21" x14ac:dyDescent="0.25">
      <c r="U5946" s="76"/>
    </row>
    <row r="5947" spans="21:21" x14ac:dyDescent="0.25">
      <c r="U5947" s="76"/>
    </row>
    <row r="5948" spans="21:21" x14ac:dyDescent="0.25">
      <c r="U5948" s="76"/>
    </row>
    <row r="5949" spans="21:21" x14ac:dyDescent="0.25">
      <c r="U5949" s="76"/>
    </row>
    <row r="5950" spans="21:21" x14ac:dyDescent="0.25">
      <c r="U5950" s="76"/>
    </row>
    <row r="5951" spans="21:21" x14ac:dyDescent="0.25">
      <c r="U5951" s="76"/>
    </row>
    <row r="5952" spans="21:21" x14ac:dyDescent="0.25">
      <c r="U5952" s="76"/>
    </row>
    <row r="5953" spans="21:21" x14ac:dyDescent="0.25">
      <c r="U5953" s="76"/>
    </row>
    <row r="5954" spans="21:21" x14ac:dyDescent="0.25">
      <c r="U5954" s="76"/>
    </row>
    <row r="5955" spans="21:21" x14ac:dyDescent="0.25">
      <c r="U5955" s="76"/>
    </row>
    <row r="5956" spans="21:21" x14ac:dyDescent="0.25">
      <c r="U5956" s="76"/>
    </row>
    <row r="5957" spans="21:21" x14ac:dyDescent="0.25">
      <c r="U5957" s="76"/>
    </row>
    <row r="5958" spans="21:21" x14ac:dyDescent="0.25">
      <c r="U5958" s="76"/>
    </row>
    <row r="5959" spans="21:21" x14ac:dyDescent="0.25">
      <c r="U5959" s="76"/>
    </row>
    <row r="5960" spans="21:21" x14ac:dyDescent="0.25">
      <c r="U5960" s="76"/>
    </row>
    <row r="5961" spans="21:21" x14ac:dyDescent="0.25">
      <c r="U5961" s="76"/>
    </row>
    <row r="5962" spans="21:21" x14ac:dyDescent="0.25">
      <c r="U5962" s="76"/>
    </row>
    <row r="5963" spans="21:21" x14ac:dyDescent="0.25">
      <c r="U5963" s="76"/>
    </row>
    <row r="5964" spans="21:21" x14ac:dyDescent="0.25">
      <c r="U5964" s="76"/>
    </row>
    <row r="5965" spans="21:21" x14ac:dyDescent="0.25">
      <c r="U5965" s="76"/>
    </row>
    <row r="5966" spans="21:21" x14ac:dyDescent="0.25">
      <c r="U5966" s="76"/>
    </row>
    <row r="5967" spans="21:21" x14ac:dyDescent="0.25">
      <c r="U5967" s="76"/>
    </row>
    <row r="5968" spans="21:21" x14ac:dyDescent="0.25">
      <c r="U5968" s="76"/>
    </row>
    <row r="5969" spans="21:21" x14ac:dyDescent="0.25">
      <c r="U5969" s="76"/>
    </row>
    <row r="5970" spans="21:21" x14ac:dyDescent="0.25">
      <c r="U5970" s="76"/>
    </row>
    <row r="5971" spans="21:21" x14ac:dyDescent="0.25">
      <c r="U5971" s="76"/>
    </row>
    <row r="5972" spans="21:21" x14ac:dyDescent="0.25">
      <c r="U5972" s="76"/>
    </row>
    <row r="5973" spans="21:21" x14ac:dyDescent="0.25">
      <c r="U5973" s="76"/>
    </row>
    <row r="5974" spans="21:21" x14ac:dyDescent="0.25">
      <c r="U5974" s="76"/>
    </row>
    <row r="5975" spans="21:21" x14ac:dyDescent="0.25">
      <c r="U5975" s="76"/>
    </row>
    <row r="5976" spans="21:21" x14ac:dyDescent="0.25">
      <c r="U5976" s="76"/>
    </row>
    <row r="5977" spans="21:21" x14ac:dyDescent="0.25">
      <c r="U5977" s="76"/>
    </row>
    <row r="5978" spans="21:21" x14ac:dyDescent="0.25">
      <c r="U5978" s="76"/>
    </row>
    <row r="5979" spans="21:21" x14ac:dyDescent="0.25">
      <c r="U5979" s="76"/>
    </row>
    <row r="5980" spans="21:21" x14ac:dyDescent="0.25">
      <c r="U5980" s="76"/>
    </row>
    <row r="5981" spans="21:21" x14ac:dyDescent="0.25">
      <c r="U5981" s="76"/>
    </row>
    <row r="5982" spans="21:21" x14ac:dyDescent="0.25">
      <c r="U5982" s="76"/>
    </row>
    <row r="5983" spans="21:21" x14ac:dyDescent="0.25">
      <c r="U5983" s="76"/>
    </row>
    <row r="5984" spans="21:21" x14ac:dyDescent="0.25">
      <c r="U5984" s="76"/>
    </row>
    <row r="5985" spans="21:21" x14ac:dyDescent="0.25">
      <c r="U5985" s="76"/>
    </row>
    <row r="5986" spans="21:21" x14ac:dyDescent="0.25">
      <c r="U5986" s="76"/>
    </row>
    <row r="5987" spans="21:21" x14ac:dyDescent="0.25">
      <c r="U5987" s="76"/>
    </row>
    <row r="5988" spans="21:21" x14ac:dyDescent="0.25">
      <c r="U5988" s="76"/>
    </row>
    <row r="5989" spans="21:21" x14ac:dyDescent="0.25">
      <c r="U5989" s="76"/>
    </row>
    <row r="5990" spans="21:21" x14ac:dyDescent="0.25">
      <c r="U5990" s="76"/>
    </row>
    <row r="5991" spans="21:21" x14ac:dyDescent="0.25">
      <c r="U5991" s="76"/>
    </row>
    <row r="5992" spans="21:21" x14ac:dyDescent="0.25">
      <c r="U5992" s="76"/>
    </row>
    <row r="5993" spans="21:21" x14ac:dyDescent="0.25">
      <c r="U5993" s="76"/>
    </row>
    <row r="5994" spans="21:21" x14ac:dyDescent="0.25">
      <c r="U5994" s="76"/>
    </row>
    <row r="5995" spans="21:21" x14ac:dyDescent="0.25">
      <c r="U5995" s="76"/>
    </row>
    <row r="5996" spans="21:21" x14ac:dyDescent="0.25">
      <c r="U5996" s="76"/>
    </row>
    <row r="5997" spans="21:21" x14ac:dyDescent="0.25">
      <c r="U5997" s="76"/>
    </row>
    <row r="5998" spans="21:21" x14ac:dyDescent="0.25">
      <c r="U5998" s="76"/>
    </row>
    <row r="5999" spans="21:21" x14ac:dyDescent="0.25">
      <c r="U5999" s="76"/>
    </row>
    <row r="6000" spans="21:21" x14ac:dyDescent="0.25">
      <c r="U6000" s="76"/>
    </row>
    <row r="6001" spans="21:21" x14ac:dyDescent="0.25">
      <c r="U6001" s="76"/>
    </row>
    <row r="6002" spans="21:21" x14ac:dyDescent="0.25">
      <c r="U6002" s="76"/>
    </row>
    <row r="6003" spans="21:21" x14ac:dyDescent="0.25">
      <c r="U6003" s="76"/>
    </row>
    <row r="6004" spans="21:21" x14ac:dyDescent="0.25">
      <c r="U6004" s="76"/>
    </row>
    <row r="6005" spans="21:21" x14ac:dyDescent="0.25">
      <c r="U6005" s="76"/>
    </row>
    <row r="6006" spans="21:21" x14ac:dyDescent="0.25">
      <c r="U6006" s="76"/>
    </row>
    <row r="6007" spans="21:21" x14ac:dyDescent="0.25">
      <c r="U6007" s="76"/>
    </row>
    <row r="6008" spans="21:21" x14ac:dyDescent="0.25">
      <c r="U6008" s="76"/>
    </row>
    <row r="6009" spans="21:21" x14ac:dyDescent="0.25">
      <c r="U6009" s="76"/>
    </row>
    <row r="6010" spans="21:21" x14ac:dyDescent="0.25">
      <c r="U6010" s="76"/>
    </row>
    <row r="6011" spans="21:21" x14ac:dyDescent="0.25">
      <c r="U6011" s="76"/>
    </row>
    <row r="6012" spans="21:21" x14ac:dyDescent="0.25">
      <c r="U6012" s="76"/>
    </row>
    <row r="6013" spans="21:21" x14ac:dyDescent="0.25">
      <c r="U6013" s="76"/>
    </row>
    <row r="6014" spans="21:21" x14ac:dyDescent="0.25">
      <c r="U6014" s="76"/>
    </row>
    <row r="6015" spans="21:21" x14ac:dyDescent="0.25">
      <c r="U6015" s="76"/>
    </row>
    <row r="6016" spans="21:21" x14ac:dyDescent="0.25">
      <c r="U6016" s="76"/>
    </row>
    <row r="6017" spans="21:21" x14ac:dyDescent="0.25">
      <c r="U6017" s="76"/>
    </row>
    <row r="6018" spans="21:21" x14ac:dyDescent="0.25">
      <c r="U6018" s="76"/>
    </row>
    <row r="6019" spans="21:21" x14ac:dyDescent="0.25">
      <c r="U6019" s="76"/>
    </row>
    <row r="6020" spans="21:21" x14ac:dyDescent="0.25">
      <c r="U6020" s="76"/>
    </row>
    <row r="6021" spans="21:21" x14ac:dyDescent="0.25">
      <c r="U6021" s="76"/>
    </row>
    <row r="6022" spans="21:21" x14ac:dyDescent="0.25">
      <c r="U6022" s="76"/>
    </row>
    <row r="6023" spans="21:21" x14ac:dyDescent="0.25">
      <c r="U6023" s="76"/>
    </row>
    <row r="6024" spans="21:21" x14ac:dyDescent="0.25">
      <c r="U6024" s="76"/>
    </row>
    <row r="6025" spans="21:21" x14ac:dyDescent="0.25">
      <c r="U6025" s="76"/>
    </row>
    <row r="6026" spans="21:21" x14ac:dyDescent="0.25">
      <c r="U6026" s="76"/>
    </row>
    <row r="6027" spans="21:21" x14ac:dyDescent="0.25">
      <c r="U6027" s="76"/>
    </row>
    <row r="6028" spans="21:21" x14ac:dyDescent="0.25">
      <c r="U6028" s="76"/>
    </row>
    <row r="6029" spans="21:21" x14ac:dyDescent="0.25">
      <c r="U6029" s="76"/>
    </row>
    <row r="6030" spans="21:21" x14ac:dyDescent="0.25">
      <c r="U6030" s="76"/>
    </row>
    <row r="6031" spans="21:21" x14ac:dyDescent="0.25">
      <c r="U6031" s="76"/>
    </row>
    <row r="6032" spans="21:21" x14ac:dyDescent="0.25">
      <c r="U6032" s="76"/>
    </row>
    <row r="6033" spans="21:21" x14ac:dyDescent="0.25">
      <c r="U6033" s="76"/>
    </row>
    <row r="6034" spans="21:21" x14ac:dyDescent="0.25">
      <c r="U6034" s="76"/>
    </row>
    <row r="6035" spans="21:21" x14ac:dyDescent="0.25">
      <c r="U6035" s="76"/>
    </row>
    <row r="6036" spans="21:21" x14ac:dyDescent="0.25">
      <c r="U6036" s="76"/>
    </row>
    <row r="6037" spans="21:21" x14ac:dyDescent="0.25">
      <c r="U6037" s="76"/>
    </row>
    <row r="6038" spans="21:21" x14ac:dyDescent="0.25">
      <c r="U6038" s="76"/>
    </row>
    <row r="6039" spans="21:21" x14ac:dyDescent="0.25">
      <c r="U6039" s="76"/>
    </row>
    <row r="6040" spans="21:21" x14ac:dyDescent="0.25">
      <c r="U6040" s="76"/>
    </row>
    <row r="6041" spans="21:21" x14ac:dyDescent="0.25">
      <c r="U6041" s="76"/>
    </row>
    <row r="6042" spans="21:21" x14ac:dyDescent="0.25">
      <c r="U6042" s="76"/>
    </row>
    <row r="6043" spans="21:21" x14ac:dyDescent="0.25">
      <c r="U6043" s="76"/>
    </row>
    <row r="6044" spans="21:21" x14ac:dyDescent="0.25">
      <c r="U6044" s="76"/>
    </row>
    <row r="6045" spans="21:21" x14ac:dyDescent="0.25">
      <c r="U6045" s="76"/>
    </row>
    <row r="6046" spans="21:21" x14ac:dyDescent="0.25">
      <c r="U6046" s="76"/>
    </row>
    <row r="6047" spans="21:21" x14ac:dyDescent="0.25">
      <c r="U6047" s="76"/>
    </row>
    <row r="6048" spans="21:21" x14ac:dyDescent="0.25">
      <c r="U6048" s="76"/>
    </row>
    <row r="6049" spans="21:21" x14ac:dyDescent="0.25">
      <c r="U6049" s="76"/>
    </row>
    <row r="6050" spans="21:21" x14ac:dyDescent="0.25">
      <c r="U6050" s="76"/>
    </row>
    <row r="6051" spans="21:21" x14ac:dyDescent="0.25">
      <c r="U6051" s="76"/>
    </row>
    <row r="6052" spans="21:21" x14ac:dyDescent="0.25">
      <c r="U6052" s="76"/>
    </row>
    <row r="6053" spans="21:21" x14ac:dyDescent="0.25">
      <c r="U6053" s="76"/>
    </row>
    <row r="6054" spans="21:21" x14ac:dyDescent="0.25">
      <c r="U6054" s="76"/>
    </row>
    <row r="6055" spans="21:21" x14ac:dyDescent="0.25">
      <c r="U6055" s="76"/>
    </row>
    <row r="6056" spans="21:21" x14ac:dyDescent="0.25">
      <c r="U6056" s="76"/>
    </row>
    <row r="6057" spans="21:21" x14ac:dyDescent="0.25">
      <c r="U6057" s="76"/>
    </row>
    <row r="6058" spans="21:21" x14ac:dyDescent="0.25">
      <c r="U6058" s="76"/>
    </row>
    <row r="6059" spans="21:21" x14ac:dyDescent="0.25">
      <c r="U6059" s="76"/>
    </row>
    <row r="6060" spans="21:21" x14ac:dyDescent="0.25">
      <c r="U6060" s="76"/>
    </row>
    <row r="6061" spans="21:21" x14ac:dyDescent="0.25">
      <c r="U6061" s="76"/>
    </row>
    <row r="6062" spans="21:21" x14ac:dyDescent="0.25">
      <c r="U6062" s="76"/>
    </row>
    <row r="6063" spans="21:21" x14ac:dyDescent="0.25">
      <c r="U6063" s="76"/>
    </row>
    <row r="6064" spans="21:21" x14ac:dyDescent="0.25">
      <c r="U6064" s="76"/>
    </row>
    <row r="6065" spans="21:21" x14ac:dyDescent="0.25">
      <c r="U6065" s="76"/>
    </row>
    <row r="6066" spans="21:21" x14ac:dyDescent="0.25">
      <c r="U6066" s="76"/>
    </row>
    <row r="6067" spans="21:21" x14ac:dyDescent="0.25">
      <c r="U6067" s="76"/>
    </row>
    <row r="6068" spans="21:21" x14ac:dyDescent="0.25">
      <c r="U6068" s="76"/>
    </row>
    <row r="6069" spans="21:21" x14ac:dyDescent="0.25">
      <c r="U6069" s="76"/>
    </row>
    <row r="6070" spans="21:21" x14ac:dyDescent="0.25">
      <c r="U6070" s="76"/>
    </row>
    <row r="6071" spans="21:21" x14ac:dyDescent="0.25">
      <c r="U6071" s="76"/>
    </row>
    <row r="6072" spans="21:21" x14ac:dyDescent="0.25">
      <c r="U6072" s="76"/>
    </row>
    <row r="6073" spans="21:21" x14ac:dyDescent="0.25">
      <c r="U6073" s="76"/>
    </row>
    <row r="6074" spans="21:21" x14ac:dyDescent="0.25">
      <c r="U6074" s="76"/>
    </row>
    <row r="6075" spans="21:21" x14ac:dyDescent="0.25">
      <c r="U6075" s="76"/>
    </row>
    <row r="6076" spans="21:21" x14ac:dyDescent="0.25">
      <c r="U6076" s="76"/>
    </row>
    <row r="6077" spans="21:21" x14ac:dyDescent="0.25">
      <c r="U6077" s="76"/>
    </row>
    <row r="6078" spans="21:21" x14ac:dyDescent="0.25">
      <c r="U6078" s="76"/>
    </row>
    <row r="6079" spans="21:21" x14ac:dyDescent="0.25">
      <c r="U6079" s="76"/>
    </row>
    <row r="6080" spans="21:21" x14ac:dyDescent="0.25">
      <c r="U6080" s="76"/>
    </row>
    <row r="6081" spans="21:21" x14ac:dyDescent="0.25">
      <c r="U6081" s="76"/>
    </row>
    <row r="6082" spans="21:21" x14ac:dyDescent="0.25">
      <c r="U6082" s="76"/>
    </row>
    <row r="6083" spans="21:21" x14ac:dyDescent="0.25">
      <c r="U6083" s="76"/>
    </row>
    <row r="6084" spans="21:21" x14ac:dyDescent="0.25">
      <c r="U6084" s="76"/>
    </row>
    <row r="6085" spans="21:21" x14ac:dyDescent="0.25">
      <c r="U6085" s="76"/>
    </row>
    <row r="6086" spans="21:21" x14ac:dyDescent="0.25">
      <c r="U6086" s="76"/>
    </row>
    <row r="6087" spans="21:21" x14ac:dyDescent="0.25">
      <c r="U6087" s="76"/>
    </row>
    <row r="6088" spans="21:21" x14ac:dyDescent="0.25">
      <c r="U6088" s="76"/>
    </row>
    <row r="6089" spans="21:21" x14ac:dyDescent="0.25">
      <c r="U6089" s="76"/>
    </row>
    <row r="6090" spans="21:21" x14ac:dyDescent="0.25">
      <c r="U6090" s="76"/>
    </row>
    <row r="6091" spans="21:21" x14ac:dyDescent="0.25">
      <c r="U6091" s="76"/>
    </row>
    <row r="6092" spans="21:21" x14ac:dyDescent="0.25">
      <c r="U6092" s="76"/>
    </row>
    <row r="6093" spans="21:21" x14ac:dyDescent="0.25">
      <c r="U6093" s="76"/>
    </row>
    <row r="6094" spans="21:21" x14ac:dyDescent="0.25">
      <c r="U6094" s="76"/>
    </row>
    <row r="6095" spans="21:21" x14ac:dyDescent="0.25">
      <c r="U6095" s="76"/>
    </row>
    <row r="6096" spans="21:21" x14ac:dyDescent="0.25">
      <c r="U6096" s="76"/>
    </row>
    <row r="6097" spans="21:21" x14ac:dyDescent="0.25">
      <c r="U6097" s="76"/>
    </row>
    <row r="6098" spans="21:21" x14ac:dyDescent="0.25">
      <c r="U6098" s="76"/>
    </row>
    <row r="6099" spans="21:21" x14ac:dyDescent="0.25">
      <c r="U6099" s="76"/>
    </row>
    <row r="6100" spans="21:21" x14ac:dyDescent="0.25">
      <c r="U6100" s="76"/>
    </row>
    <row r="6101" spans="21:21" x14ac:dyDescent="0.25">
      <c r="U6101" s="76"/>
    </row>
    <row r="6102" spans="21:21" x14ac:dyDescent="0.25">
      <c r="U6102" s="76"/>
    </row>
    <row r="6103" spans="21:21" x14ac:dyDescent="0.25">
      <c r="U6103" s="76"/>
    </row>
    <row r="6104" spans="21:21" x14ac:dyDescent="0.25">
      <c r="U6104" s="76"/>
    </row>
    <row r="6105" spans="21:21" x14ac:dyDescent="0.25">
      <c r="U6105" s="76"/>
    </row>
    <row r="6106" spans="21:21" x14ac:dyDescent="0.25">
      <c r="U6106" s="76"/>
    </row>
    <row r="6107" spans="21:21" x14ac:dyDescent="0.25">
      <c r="U6107" s="76"/>
    </row>
    <row r="6108" spans="21:21" x14ac:dyDescent="0.25">
      <c r="U6108" s="76"/>
    </row>
    <row r="6109" spans="21:21" x14ac:dyDescent="0.25">
      <c r="U6109" s="76"/>
    </row>
    <row r="6110" spans="21:21" x14ac:dyDescent="0.25">
      <c r="U6110" s="76"/>
    </row>
    <row r="6111" spans="21:21" x14ac:dyDescent="0.25">
      <c r="U6111" s="76"/>
    </row>
    <row r="6112" spans="21:21" x14ac:dyDescent="0.25">
      <c r="U6112" s="76"/>
    </row>
    <row r="6113" spans="21:21" x14ac:dyDescent="0.25">
      <c r="U6113" s="76"/>
    </row>
    <row r="6114" spans="21:21" x14ac:dyDescent="0.25">
      <c r="U6114" s="76"/>
    </row>
    <row r="6115" spans="21:21" x14ac:dyDescent="0.25">
      <c r="U6115" s="76"/>
    </row>
    <row r="6116" spans="21:21" x14ac:dyDescent="0.25">
      <c r="U6116" s="76"/>
    </row>
    <row r="6117" spans="21:21" x14ac:dyDescent="0.25">
      <c r="U6117" s="76"/>
    </row>
    <row r="6118" spans="21:21" x14ac:dyDescent="0.25">
      <c r="U6118" s="76"/>
    </row>
    <row r="6119" spans="21:21" x14ac:dyDescent="0.25">
      <c r="U6119" s="76"/>
    </row>
    <row r="6120" spans="21:21" x14ac:dyDescent="0.25">
      <c r="U6120" s="76"/>
    </row>
    <row r="6121" spans="21:21" x14ac:dyDescent="0.25">
      <c r="U6121" s="76"/>
    </row>
    <row r="6122" spans="21:21" x14ac:dyDescent="0.25">
      <c r="U6122" s="76"/>
    </row>
    <row r="6123" spans="21:21" x14ac:dyDescent="0.25">
      <c r="U6123" s="76"/>
    </row>
    <row r="6124" spans="21:21" x14ac:dyDescent="0.25">
      <c r="U6124" s="76"/>
    </row>
    <row r="6125" spans="21:21" x14ac:dyDescent="0.25">
      <c r="U6125" s="76"/>
    </row>
    <row r="6126" spans="21:21" x14ac:dyDescent="0.25">
      <c r="U6126" s="76"/>
    </row>
    <row r="6127" spans="21:21" x14ac:dyDescent="0.25">
      <c r="U6127" s="76"/>
    </row>
    <row r="6128" spans="21:21" x14ac:dyDescent="0.25">
      <c r="U6128" s="76"/>
    </row>
    <row r="6129" spans="21:21" x14ac:dyDescent="0.25">
      <c r="U6129" s="76"/>
    </row>
    <row r="6130" spans="21:21" x14ac:dyDescent="0.25">
      <c r="U6130" s="76"/>
    </row>
    <row r="6131" spans="21:21" x14ac:dyDescent="0.25">
      <c r="U6131" s="76"/>
    </row>
    <row r="6132" spans="21:21" x14ac:dyDescent="0.25">
      <c r="U6132" s="76"/>
    </row>
    <row r="6133" spans="21:21" x14ac:dyDescent="0.25">
      <c r="U6133" s="76"/>
    </row>
    <row r="6134" spans="21:21" x14ac:dyDescent="0.25">
      <c r="U6134" s="76"/>
    </row>
    <row r="6135" spans="21:21" x14ac:dyDescent="0.25">
      <c r="U6135" s="76"/>
    </row>
    <row r="6136" spans="21:21" x14ac:dyDescent="0.25">
      <c r="U6136" s="76"/>
    </row>
    <row r="6137" spans="21:21" x14ac:dyDescent="0.25">
      <c r="U6137" s="76"/>
    </row>
    <row r="6138" spans="21:21" x14ac:dyDescent="0.25">
      <c r="U6138" s="76"/>
    </row>
    <row r="6139" spans="21:21" x14ac:dyDescent="0.25">
      <c r="U6139" s="76"/>
    </row>
    <row r="6140" spans="21:21" x14ac:dyDescent="0.25">
      <c r="U6140" s="76"/>
    </row>
    <row r="6141" spans="21:21" x14ac:dyDescent="0.25">
      <c r="U6141" s="76"/>
    </row>
    <row r="6142" spans="21:21" x14ac:dyDescent="0.25">
      <c r="U6142" s="76"/>
    </row>
    <row r="6143" spans="21:21" x14ac:dyDescent="0.25">
      <c r="U6143" s="76"/>
    </row>
    <row r="6144" spans="21:21" x14ac:dyDescent="0.25">
      <c r="U6144" s="76"/>
    </row>
    <row r="6145" spans="21:21" x14ac:dyDescent="0.25">
      <c r="U6145" s="76"/>
    </row>
    <row r="6146" spans="21:21" x14ac:dyDescent="0.25">
      <c r="U6146" s="76"/>
    </row>
    <row r="6147" spans="21:21" x14ac:dyDescent="0.25">
      <c r="U6147" s="76"/>
    </row>
    <row r="6148" spans="21:21" x14ac:dyDescent="0.25">
      <c r="U6148" s="76"/>
    </row>
    <row r="6149" spans="21:21" x14ac:dyDescent="0.25">
      <c r="U6149" s="76"/>
    </row>
    <row r="6150" spans="21:21" x14ac:dyDescent="0.25">
      <c r="U6150" s="76"/>
    </row>
    <row r="6151" spans="21:21" x14ac:dyDescent="0.25">
      <c r="U6151" s="76"/>
    </row>
    <row r="6152" spans="21:21" x14ac:dyDescent="0.25">
      <c r="U6152" s="76"/>
    </row>
    <row r="6153" spans="21:21" x14ac:dyDescent="0.25">
      <c r="U6153" s="76"/>
    </row>
    <row r="6154" spans="21:21" x14ac:dyDescent="0.25">
      <c r="U6154" s="76"/>
    </row>
    <row r="6155" spans="21:21" x14ac:dyDescent="0.25">
      <c r="U6155" s="76"/>
    </row>
    <row r="6156" spans="21:21" x14ac:dyDescent="0.25">
      <c r="U6156" s="76"/>
    </row>
    <row r="6157" spans="21:21" x14ac:dyDescent="0.25">
      <c r="U6157" s="76"/>
    </row>
    <row r="6158" spans="21:21" x14ac:dyDescent="0.25">
      <c r="U6158" s="76"/>
    </row>
    <row r="6159" spans="21:21" x14ac:dyDescent="0.25">
      <c r="U6159" s="76"/>
    </row>
    <row r="6160" spans="21:21" x14ac:dyDescent="0.25">
      <c r="U6160" s="76"/>
    </row>
    <row r="6161" spans="21:21" x14ac:dyDescent="0.25">
      <c r="U6161" s="76"/>
    </row>
    <row r="6162" spans="21:21" x14ac:dyDescent="0.25">
      <c r="U6162" s="76"/>
    </row>
    <row r="6163" spans="21:21" x14ac:dyDescent="0.25">
      <c r="U6163" s="76"/>
    </row>
    <row r="6164" spans="21:21" x14ac:dyDescent="0.25">
      <c r="U6164" s="76"/>
    </row>
    <row r="6165" spans="21:21" x14ac:dyDescent="0.25">
      <c r="U6165" s="76"/>
    </row>
    <row r="6166" spans="21:21" x14ac:dyDescent="0.25">
      <c r="U6166" s="76"/>
    </row>
    <row r="6167" spans="21:21" x14ac:dyDescent="0.25">
      <c r="U6167" s="76"/>
    </row>
    <row r="6168" spans="21:21" x14ac:dyDescent="0.25">
      <c r="U6168" s="76"/>
    </row>
    <row r="6169" spans="21:21" x14ac:dyDescent="0.25">
      <c r="U6169" s="76"/>
    </row>
    <row r="6170" spans="21:21" x14ac:dyDescent="0.25">
      <c r="U6170" s="76"/>
    </row>
    <row r="6171" spans="21:21" x14ac:dyDescent="0.25">
      <c r="U6171" s="76"/>
    </row>
    <row r="6172" spans="21:21" x14ac:dyDescent="0.25">
      <c r="U6172" s="76"/>
    </row>
    <row r="6173" spans="21:21" x14ac:dyDescent="0.25">
      <c r="U6173" s="76"/>
    </row>
    <row r="6174" spans="21:21" x14ac:dyDescent="0.25">
      <c r="U6174" s="76"/>
    </row>
    <row r="6175" spans="21:21" x14ac:dyDescent="0.25">
      <c r="U6175" s="76"/>
    </row>
    <row r="6176" spans="21:21" x14ac:dyDescent="0.25">
      <c r="U6176" s="76"/>
    </row>
    <row r="6177" spans="21:21" x14ac:dyDescent="0.25">
      <c r="U6177" s="76"/>
    </row>
    <row r="6178" spans="21:21" x14ac:dyDescent="0.25">
      <c r="U6178" s="76"/>
    </row>
    <row r="6179" spans="21:21" x14ac:dyDescent="0.25">
      <c r="U6179" s="76"/>
    </row>
    <row r="6180" spans="21:21" x14ac:dyDescent="0.25">
      <c r="U6180" s="76"/>
    </row>
    <row r="6181" spans="21:21" x14ac:dyDescent="0.25">
      <c r="U6181" s="76"/>
    </row>
    <row r="6182" spans="21:21" x14ac:dyDescent="0.25">
      <c r="U6182" s="76"/>
    </row>
    <row r="6183" spans="21:21" x14ac:dyDescent="0.25">
      <c r="U6183" s="76"/>
    </row>
    <row r="6184" spans="21:21" x14ac:dyDescent="0.25">
      <c r="U6184" s="76"/>
    </row>
    <row r="6185" spans="21:21" x14ac:dyDescent="0.25">
      <c r="U6185" s="76"/>
    </row>
    <row r="6186" spans="21:21" x14ac:dyDescent="0.25">
      <c r="U6186" s="76"/>
    </row>
    <row r="6187" spans="21:21" x14ac:dyDescent="0.25">
      <c r="U6187" s="76"/>
    </row>
    <row r="6188" spans="21:21" x14ac:dyDescent="0.25">
      <c r="U6188" s="76"/>
    </row>
    <row r="6189" spans="21:21" x14ac:dyDescent="0.25">
      <c r="U6189" s="76"/>
    </row>
    <row r="6190" spans="21:21" x14ac:dyDescent="0.25">
      <c r="U6190" s="76"/>
    </row>
    <row r="6191" spans="21:21" x14ac:dyDescent="0.25">
      <c r="U6191" s="76"/>
    </row>
    <row r="6192" spans="21:21" x14ac:dyDescent="0.25">
      <c r="U6192" s="76"/>
    </row>
    <row r="6193" spans="21:21" x14ac:dyDescent="0.25">
      <c r="U6193" s="76"/>
    </row>
    <row r="6194" spans="21:21" x14ac:dyDescent="0.25">
      <c r="U6194" s="76"/>
    </row>
    <row r="6195" spans="21:21" x14ac:dyDescent="0.25">
      <c r="U6195" s="76"/>
    </row>
    <row r="6196" spans="21:21" x14ac:dyDescent="0.25">
      <c r="U6196" s="76"/>
    </row>
    <row r="6197" spans="21:21" x14ac:dyDescent="0.25">
      <c r="U6197" s="76"/>
    </row>
    <row r="6198" spans="21:21" x14ac:dyDescent="0.25">
      <c r="U6198" s="76"/>
    </row>
    <row r="6199" spans="21:21" x14ac:dyDescent="0.25">
      <c r="U6199" s="76"/>
    </row>
    <row r="6200" spans="21:21" x14ac:dyDescent="0.25">
      <c r="U6200" s="76"/>
    </row>
    <row r="6201" spans="21:21" x14ac:dyDescent="0.25">
      <c r="U6201" s="76"/>
    </row>
    <row r="6202" spans="21:21" x14ac:dyDescent="0.25">
      <c r="U6202" s="76"/>
    </row>
    <row r="6203" spans="21:21" x14ac:dyDescent="0.25">
      <c r="U6203" s="76"/>
    </row>
    <row r="6204" spans="21:21" x14ac:dyDescent="0.25">
      <c r="U6204" s="76"/>
    </row>
    <row r="6205" spans="21:21" x14ac:dyDescent="0.25">
      <c r="U6205" s="76"/>
    </row>
    <row r="6206" spans="21:21" x14ac:dyDescent="0.25">
      <c r="U6206" s="76"/>
    </row>
    <row r="6207" spans="21:21" x14ac:dyDescent="0.25">
      <c r="U6207" s="76"/>
    </row>
    <row r="6208" spans="21:21" x14ac:dyDescent="0.25">
      <c r="U6208" s="76"/>
    </row>
    <row r="6209" spans="21:21" x14ac:dyDescent="0.25">
      <c r="U6209" s="76"/>
    </row>
    <row r="6210" spans="21:21" x14ac:dyDescent="0.25">
      <c r="U6210" s="76"/>
    </row>
    <row r="6211" spans="21:21" x14ac:dyDescent="0.25">
      <c r="U6211" s="76"/>
    </row>
    <row r="6212" spans="21:21" x14ac:dyDescent="0.25">
      <c r="U6212" s="76"/>
    </row>
    <row r="6213" spans="21:21" x14ac:dyDescent="0.25">
      <c r="U6213" s="76"/>
    </row>
    <row r="6214" spans="21:21" x14ac:dyDescent="0.25">
      <c r="U6214" s="76"/>
    </row>
    <row r="6215" spans="21:21" x14ac:dyDescent="0.25">
      <c r="U6215" s="76"/>
    </row>
    <row r="6216" spans="21:21" x14ac:dyDescent="0.25">
      <c r="U6216" s="76"/>
    </row>
    <row r="6217" spans="21:21" x14ac:dyDescent="0.25">
      <c r="U6217" s="76"/>
    </row>
    <row r="6218" spans="21:21" x14ac:dyDescent="0.25">
      <c r="U6218" s="76"/>
    </row>
    <row r="6219" spans="21:21" x14ac:dyDescent="0.25">
      <c r="U6219" s="76"/>
    </row>
    <row r="6220" spans="21:21" x14ac:dyDescent="0.25">
      <c r="U6220" s="76"/>
    </row>
    <row r="6221" spans="21:21" x14ac:dyDescent="0.25">
      <c r="U6221" s="76"/>
    </row>
    <row r="6222" spans="21:21" x14ac:dyDescent="0.25">
      <c r="U6222" s="76"/>
    </row>
    <row r="6223" spans="21:21" x14ac:dyDescent="0.25">
      <c r="U6223" s="76"/>
    </row>
    <row r="6224" spans="21:21" x14ac:dyDescent="0.25">
      <c r="U6224" s="76"/>
    </row>
    <row r="6225" spans="21:21" x14ac:dyDescent="0.25">
      <c r="U6225" s="76"/>
    </row>
    <row r="6226" spans="21:21" x14ac:dyDescent="0.25">
      <c r="U6226" s="76"/>
    </row>
    <row r="6227" spans="21:21" x14ac:dyDescent="0.25">
      <c r="U6227" s="76"/>
    </row>
    <row r="6228" spans="21:21" x14ac:dyDescent="0.25">
      <c r="U6228" s="76"/>
    </row>
    <row r="6229" spans="21:21" x14ac:dyDescent="0.25">
      <c r="U6229" s="76"/>
    </row>
    <row r="6230" spans="21:21" x14ac:dyDescent="0.25">
      <c r="U6230" s="76"/>
    </row>
    <row r="6231" spans="21:21" x14ac:dyDescent="0.25">
      <c r="U6231" s="76"/>
    </row>
    <row r="6232" spans="21:21" x14ac:dyDescent="0.25">
      <c r="U6232" s="76"/>
    </row>
    <row r="6233" spans="21:21" x14ac:dyDescent="0.25">
      <c r="U6233" s="76"/>
    </row>
    <row r="6234" spans="21:21" x14ac:dyDescent="0.25">
      <c r="U6234" s="76"/>
    </row>
    <row r="6235" spans="21:21" x14ac:dyDescent="0.25">
      <c r="U6235" s="76"/>
    </row>
    <row r="6236" spans="21:21" x14ac:dyDescent="0.25">
      <c r="U6236" s="76"/>
    </row>
    <row r="6237" spans="21:21" x14ac:dyDescent="0.25">
      <c r="U6237" s="76"/>
    </row>
    <row r="6238" spans="21:21" x14ac:dyDescent="0.25">
      <c r="U6238" s="76"/>
    </row>
    <row r="6239" spans="21:21" x14ac:dyDescent="0.25">
      <c r="U6239" s="76"/>
    </row>
    <row r="6240" spans="21:21" x14ac:dyDescent="0.25">
      <c r="U6240" s="76"/>
    </row>
    <row r="6241" spans="21:21" x14ac:dyDescent="0.25">
      <c r="U6241" s="76"/>
    </row>
    <row r="6242" spans="21:21" x14ac:dyDescent="0.25">
      <c r="U6242" s="76"/>
    </row>
    <row r="6243" spans="21:21" x14ac:dyDescent="0.25">
      <c r="U6243" s="76"/>
    </row>
    <row r="6244" spans="21:21" x14ac:dyDescent="0.25">
      <c r="U6244" s="76"/>
    </row>
    <row r="6245" spans="21:21" x14ac:dyDescent="0.25">
      <c r="U6245" s="76"/>
    </row>
    <row r="6246" spans="21:21" x14ac:dyDescent="0.25">
      <c r="U6246" s="76"/>
    </row>
    <row r="6247" spans="21:21" x14ac:dyDescent="0.25">
      <c r="U6247" s="76"/>
    </row>
    <row r="6248" spans="21:21" x14ac:dyDescent="0.25">
      <c r="U6248" s="76"/>
    </row>
    <row r="6249" spans="21:21" x14ac:dyDescent="0.25">
      <c r="U6249" s="76"/>
    </row>
    <row r="6250" spans="21:21" x14ac:dyDescent="0.25">
      <c r="U6250" s="76"/>
    </row>
    <row r="6251" spans="21:21" x14ac:dyDescent="0.25">
      <c r="U6251" s="76"/>
    </row>
    <row r="6252" spans="21:21" x14ac:dyDescent="0.25">
      <c r="U6252" s="76"/>
    </row>
    <row r="6253" spans="21:21" x14ac:dyDescent="0.25">
      <c r="U6253" s="76"/>
    </row>
    <row r="6254" spans="21:21" x14ac:dyDescent="0.25">
      <c r="U6254" s="76"/>
    </row>
    <row r="6255" spans="21:21" x14ac:dyDescent="0.25">
      <c r="U6255" s="76"/>
    </row>
    <row r="6256" spans="21:21" x14ac:dyDescent="0.25">
      <c r="U6256" s="76"/>
    </row>
    <row r="6257" spans="21:21" x14ac:dyDescent="0.25">
      <c r="U6257" s="76"/>
    </row>
    <row r="6258" spans="21:21" x14ac:dyDescent="0.25">
      <c r="U6258" s="76"/>
    </row>
    <row r="6259" spans="21:21" x14ac:dyDescent="0.25">
      <c r="U6259" s="76"/>
    </row>
    <row r="6260" spans="21:21" x14ac:dyDescent="0.25">
      <c r="U6260" s="76"/>
    </row>
    <row r="6261" spans="21:21" x14ac:dyDescent="0.25">
      <c r="U6261" s="76"/>
    </row>
    <row r="6262" spans="21:21" x14ac:dyDescent="0.25">
      <c r="U6262" s="76"/>
    </row>
    <row r="6263" spans="21:21" x14ac:dyDescent="0.25">
      <c r="U6263" s="76"/>
    </row>
    <row r="6264" spans="21:21" x14ac:dyDescent="0.25">
      <c r="U6264" s="76"/>
    </row>
    <row r="6265" spans="21:21" x14ac:dyDescent="0.25">
      <c r="U6265" s="76"/>
    </row>
    <row r="6266" spans="21:21" x14ac:dyDescent="0.25">
      <c r="U6266" s="76"/>
    </row>
    <row r="6267" spans="21:21" x14ac:dyDescent="0.25">
      <c r="U6267" s="76"/>
    </row>
    <row r="6268" spans="21:21" x14ac:dyDescent="0.25">
      <c r="U6268" s="76"/>
    </row>
    <row r="6269" spans="21:21" x14ac:dyDescent="0.25">
      <c r="U6269" s="76"/>
    </row>
    <row r="6270" spans="21:21" x14ac:dyDescent="0.25">
      <c r="U6270" s="76"/>
    </row>
    <row r="6271" spans="21:21" x14ac:dyDescent="0.25">
      <c r="U6271" s="76"/>
    </row>
    <row r="6272" spans="21:21" x14ac:dyDescent="0.25">
      <c r="U6272" s="76"/>
    </row>
    <row r="6273" spans="21:21" x14ac:dyDescent="0.25">
      <c r="U6273" s="76"/>
    </row>
    <row r="6274" spans="21:21" x14ac:dyDescent="0.25">
      <c r="U6274" s="76"/>
    </row>
    <row r="6275" spans="21:21" x14ac:dyDescent="0.25">
      <c r="U6275" s="76"/>
    </row>
    <row r="6276" spans="21:21" x14ac:dyDescent="0.25">
      <c r="U6276" s="76"/>
    </row>
    <row r="6277" spans="21:21" x14ac:dyDescent="0.25">
      <c r="U6277" s="76"/>
    </row>
    <row r="6278" spans="21:21" x14ac:dyDescent="0.25">
      <c r="U6278" s="76"/>
    </row>
    <row r="6279" spans="21:21" x14ac:dyDescent="0.25">
      <c r="U6279" s="76"/>
    </row>
    <row r="6280" spans="21:21" x14ac:dyDescent="0.25">
      <c r="U6280" s="76"/>
    </row>
    <row r="6281" spans="21:21" x14ac:dyDescent="0.25">
      <c r="U6281" s="76"/>
    </row>
    <row r="6282" spans="21:21" x14ac:dyDescent="0.25">
      <c r="U6282" s="76"/>
    </row>
    <row r="6283" spans="21:21" x14ac:dyDescent="0.25">
      <c r="U6283" s="76"/>
    </row>
    <row r="6284" spans="21:21" x14ac:dyDescent="0.25">
      <c r="U6284" s="76"/>
    </row>
    <row r="6285" spans="21:21" x14ac:dyDescent="0.25">
      <c r="U6285" s="76"/>
    </row>
    <row r="6286" spans="21:21" x14ac:dyDescent="0.25">
      <c r="U6286" s="76"/>
    </row>
    <row r="6287" spans="21:21" x14ac:dyDescent="0.25">
      <c r="U6287" s="76"/>
    </row>
    <row r="6288" spans="21:21" x14ac:dyDescent="0.25">
      <c r="U6288" s="76"/>
    </row>
    <row r="6289" spans="21:21" x14ac:dyDescent="0.25">
      <c r="U6289" s="76"/>
    </row>
    <row r="6290" spans="21:21" x14ac:dyDescent="0.25">
      <c r="U6290" s="76"/>
    </row>
    <row r="6291" spans="21:21" x14ac:dyDescent="0.25">
      <c r="U6291" s="76"/>
    </row>
    <row r="6292" spans="21:21" x14ac:dyDescent="0.25">
      <c r="U6292" s="76"/>
    </row>
    <row r="6293" spans="21:21" x14ac:dyDescent="0.25">
      <c r="U6293" s="76"/>
    </row>
    <row r="6294" spans="21:21" x14ac:dyDescent="0.25">
      <c r="U6294" s="76"/>
    </row>
    <row r="6295" spans="21:21" x14ac:dyDescent="0.25">
      <c r="U6295" s="76"/>
    </row>
    <row r="6296" spans="21:21" x14ac:dyDescent="0.25">
      <c r="U6296" s="76"/>
    </row>
    <row r="6297" spans="21:21" x14ac:dyDescent="0.25">
      <c r="U6297" s="76"/>
    </row>
    <row r="6298" spans="21:21" x14ac:dyDescent="0.25">
      <c r="U6298" s="76"/>
    </row>
    <row r="6299" spans="21:21" x14ac:dyDescent="0.25">
      <c r="U6299" s="76"/>
    </row>
    <row r="6300" spans="21:21" x14ac:dyDescent="0.25">
      <c r="U6300" s="76"/>
    </row>
    <row r="6301" spans="21:21" x14ac:dyDescent="0.25">
      <c r="U6301" s="76"/>
    </row>
    <row r="6302" spans="21:21" x14ac:dyDescent="0.25">
      <c r="U6302" s="76"/>
    </row>
    <row r="6303" spans="21:21" x14ac:dyDescent="0.25">
      <c r="U6303" s="76"/>
    </row>
    <row r="6304" spans="21:21" x14ac:dyDescent="0.25">
      <c r="U6304" s="76"/>
    </row>
    <row r="6305" spans="21:21" x14ac:dyDescent="0.25">
      <c r="U6305" s="76"/>
    </row>
    <row r="6306" spans="21:21" x14ac:dyDescent="0.25">
      <c r="U6306" s="76"/>
    </row>
    <row r="6307" spans="21:21" x14ac:dyDescent="0.25">
      <c r="U6307" s="76"/>
    </row>
    <row r="6308" spans="21:21" x14ac:dyDescent="0.25">
      <c r="U6308" s="76"/>
    </row>
    <row r="6309" spans="21:21" x14ac:dyDescent="0.25">
      <c r="U6309" s="76"/>
    </row>
    <row r="6310" spans="21:21" x14ac:dyDescent="0.25">
      <c r="U6310" s="76"/>
    </row>
    <row r="6311" spans="21:21" x14ac:dyDescent="0.25">
      <c r="U6311" s="76"/>
    </row>
    <row r="6312" spans="21:21" x14ac:dyDescent="0.25">
      <c r="U6312" s="76"/>
    </row>
    <row r="6313" spans="21:21" x14ac:dyDescent="0.25">
      <c r="U6313" s="76"/>
    </row>
    <row r="6314" spans="21:21" x14ac:dyDescent="0.25">
      <c r="U6314" s="76"/>
    </row>
    <row r="6315" spans="21:21" x14ac:dyDescent="0.25">
      <c r="U6315" s="76"/>
    </row>
    <row r="6316" spans="21:21" x14ac:dyDescent="0.25">
      <c r="U6316" s="76"/>
    </row>
    <row r="6317" spans="21:21" x14ac:dyDescent="0.25">
      <c r="U6317" s="76"/>
    </row>
    <row r="6318" spans="21:21" x14ac:dyDescent="0.25">
      <c r="U6318" s="76"/>
    </row>
    <row r="6319" spans="21:21" x14ac:dyDescent="0.25">
      <c r="U6319" s="76"/>
    </row>
    <row r="6320" spans="21:21" x14ac:dyDescent="0.25">
      <c r="U6320" s="76"/>
    </row>
    <row r="6321" spans="21:21" x14ac:dyDescent="0.25">
      <c r="U6321" s="76"/>
    </row>
    <row r="6322" spans="21:21" x14ac:dyDescent="0.25">
      <c r="U6322" s="76"/>
    </row>
    <row r="6323" spans="21:21" x14ac:dyDescent="0.25">
      <c r="U6323" s="76"/>
    </row>
    <row r="6324" spans="21:21" x14ac:dyDescent="0.25">
      <c r="U6324" s="76"/>
    </row>
    <row r="6325" spans="21:21" x14ac:dyDescent="0.25">
      <c r="U6325" s="76"/>
    </row>
    <row r="6326" spans="21:21" x14ac:dyDescent="0.25">
      <c r="U6326" s="76"/>
    </row>
    <row r="6327" spans="21:21" x14ac:dyDescent="0.25">
      <c r="U6327" s="76"/>
    </row>
    <row r="6328" spans="21:21" x14ac:dyDescent="0.25">
      <c r="U6328" s="76"/>
    </row>
    <row r="6329" spans="21:21" x14ac:dyDescent="0.25">
      <c r="U6329" s="76"/>
    </row>
    <row r="6330" spans="21:21" x14ac:dyDescent="0.25">
      <c r="U6330" s="76"/>
    </row>
    <row r="6331" spans="21:21" x14ac:dyDescent="0.25">
      <c r="U6331" s="76"/>
    </row>
    <row r="6332" spans="21:21" x14ac:dyDescent="0.25">
      <c r="U6332" s="76"/>
    </row>
    <row r="6333" spans="21:21" x14ac:dyDescent="0.25">
      <c r="U6333" s="76"/>
    </row>
    <row r="6334" spans="21:21" x14ac:dyDescent="0.25">
      <c r="U6334" s="76"/>
    </row>
    <row r="6335" spans="21:21" x14ac:dyDescent="0.25">
      <c r="U6335" s="76"/>
    </row>
    <row r="6336" spans="21:21" x14ac:dyDescent="0.25">
      <c r="U6336" s="76"/>
    </row>
    <row r="6337" spans="21:21" x14ac:dyDescent="0.25">
      <c r="U6337" s="76"/>
    </row>
    <row r="6338" spans="21:21" x14ac:dyDescent="0.25">
      <c r="U6338" s="76"/>
    </row>
    <row r="6339" spans="21:21" x14ac:dyDescent="0.25">
      <c r="U6339" s="76"/>
    </row>
    <row r="6340" spans="21:21" x14ac:dyDescent="0.25">
      <c r="U6340" s="76"/>
    </row>
    <row r="6341" spans="21:21" x14ac:dyDescent="0.25">
      <c r="U6341" s="76"/>
    </row>
    <row r="6342" spans="21:21" x14ac:dyDescent="0.25">
      <c r="U6342" s="76"/>
    </row>
    <row r="6343" spans="21:21" x14ac:dyDescent="0.25">
      <c r="U6343" s="76"/>
    </row>
    <row r="6344" spans="21:21" x14ac:dyDescent="0.25">
      <c r="U6344" s="76"/>
    </row>
    <row r="6345" spans="21:21" x14ac:dyDescent="0.25">
      <c r="U6345" s="76"/>
    </row>
    <row r="6346" spans="21:21" x14ac:dyDescent="0.25">
      <c r="U6346" s="76"/>
    </row>
    <row r="6347" spans="21:21" x14ac:dyDescent="0.25">
      <c r="U6347" s="76"/>
    </row>
    <row r="6348" spans="21:21" x14ac:dyDescent="0.25">
      <c r="U6348" s="76"/>
    </row>
    <row r="6349" spans="21:21" x14ac:dyDescent="0.25">
      <c r="U6349" s="76"/>
    </row>
    <row r="6350" spans="21:21" x14ac:dyDescent="0.25">
      <c r="U6350" s="76"/>
    </row>
    <row r="6351" spans="21:21" x14ac:dyDescent="0.25">
      <c r="U6351" s="76"/>
    </row>
    <row r="6352" spans="21:21" x14ac:dyDescent="0.25">
      <c r="U6352" s="76"/>
    </row>
    <row r="6353" spans="21:21" x14ac:dyDescent="0.25">
      <c r="U6353" s="76"/>
    </row>
    <row r="6354" spans="21:21" x14ac:dyDescent="0.25">
      <c r="U6354" s="76"/>
    </row>
    <row r="6355" spans="21:21" x14ac:dyDescent="0.25">
      <c r="U6355" s="76"/>
    </row>
    <row r="6356" spans="21:21" x14ac:dyDescent="0.25">
      <c r="U6356" s="76"/>
    </row>
    <row r="6357" spans="21:21" x14ac:dyDescent="0.25">
      <c r="U6357" s="76"/>
    </row>
    <row r="6358" spans="21:21" x14ac:dyDescent="0.25">
      <c r="U6358" s="76"/>
    </row>
    <row r="6359" spans="21:21" x14ac:dyDescent="0.25">
      <c r="U6359" s="76"/>
    </row>
    <row r="6360" spans="21:21" x14ac:dyDescent="0.25">
      <c r="U6360" s="76"/>
    </row>
    <row r="6361" spans="21:21" x14ac:dyDescent="0.25">
      <c r="U6361" s="76"/>
    </row>
    <row r="6362" spans="21:21" x14ac:dyDescent="0.25">
      <c r="U6362" s="76"/>
    </row>
    <row r="6363" spans="21:21" x14ac:dyDescent="0.25">
      <c r="U6363" s="76"/>
    </row>
    <row r="6364" spans="21:21" x14ac:dyDescent="0.25">
      <c r="U6364" s="76"/>
    </row>
    <row r="6365" spans="21:21" x14ac:dyDescent="0.25">
      <c r="U6365" s="76"/>
    </row>
    <row r="6366" spans="21:21" x14ac:dyDescent="0.25">
      <c r="U6366" s="76"/>
    </row>
    <row r="6367" spans="21:21" x14ac:dyDescent="0.25">
      <c r="U6367" s="76"/>
    </row>
    <row r="6368" spans="21:21" x14ac:dyDescent="0.25">
      <c r="U6368" s="76"/>
    </row>
    <row r="6369" spans="21:21" x14ac:dyDescent="0.25">
      <c r="U6369" s="76"/>
    </row>
    <row r="6370" spans="21:21" x14ac:dyDescent="0.25">
      <c r="U6370" s="76"/>
    </row>
    <row r="6371" spans="21:21" x14ac:dyDescent="0.25">
      <c r="U6371" s="76"/>
    </row>
    <row r="6372" spans="21:21" x14ac:dyDescent="0.25">
      <c r="U6372" s="76"/>
    </row>
    <row r="6373" spans="21:21" x14ac:dyDescent="0.25">
      <c r="U6373" s="76"/>
    </row>
    <row r="6374" spans="21:21" x14ac:dyDescent="0.25">
      <c r="U6374" s="76"/>
    </row>
    <row r="6375" spans="21:21" x14ac:dyDescent="0.25">
      <c r="U6375" s="76"/>
    </row>
    <row r="6376" spans="21:21" x14ac:dyDescent="0.25">
      <c r="U6376" s="76"/>
    </row>
    <row r="6377" spans="21:21" x14ac:dyDescent="0.25">
      <c r="U6377" s="76"/>
    </row>
    <row r="6378" spans="21:21" x14ac:dyDescent="0.25">
      <c r="U6378" s="76"/>
    </row>
    <row r="6379" spans="21:21" x14ac:dyDescent="0.25">
      <c r="U6379" s="76"/>
    </row>
    <row r="6380" spans="21:21" x14ac:dyDescent="0.25">
      <c r="U6380" s="76"/>
    </row>
    <row r="6381" spans="21:21" x14ac:dyDescent="0.25">
      <c r="U6381" s="76"/>
    </row>
    <row r="6382" spans="21:21" x14ac:dyDescent="0.25">
      <c r="U6382" s="76"/>
    </row>
    <row r="6383" spans="21:21" x14ac:dyDescent="0.25">
      <c r="U6383" s="76"/>
    </row>
    <row r="6384" spans="21:21" x14ac:dyDescent="0.25">
      <c r="U6384" s="76"/>
    </row>
    <row r="6385" spans="21:21" x14ac:dyDescent="0.25">
      <c r="U6385" s="76"/>
    </row>
    <row r="6386" spans="21:21" x14ac:dyDescent="0.25">
      <c r="U6386" s="76"/>
    </row>
    <row r="6387" spans="21:21" x14ac:dyDescent="0.25">
      <c r="U6387" s="76"/>
    </row>
    <row r="6388" spans="21:21" x14ac:dyDescent="0.25">
      <c r="U6388" s="76"/>
    </row>
    <row r="6389" spans="21:21" x14ac:dyDescent="0.25">
      <c r="U6389" s="76"/>
    </row>
    <row r="6390" spans="21:21" x14ac:dyDescent="0.25">
      <c r="U6390" s="76"/>
    </row>
    <row r="6391" spans="21:21" x14ac:dyDescent="0.25">
      <c r="U6391" s="76"/>
    </row>
    <row r="6392" spans="21:21" x14ac:dyDescent="0.25">
      <c r="U6392" s="76"/>
    </row>
    <row r="6393" spans="21:21" x14ac:dyDescent="0.25">
      <c r="U6393" s="76"/>
    </row>
    <row r="6394" spans="21:21" x14ac:dyDescent="0.25">
      <c r="U6394" s="76"/>
    </row>
    <row r="6395" spans="21:21" x14ac:dyDescent="0.25">
      <c r="U6395" s="76"/>
    </row>
    <row r="6396" spans="21:21" x14ac:dyDescent="0.25">
      <c r="U6396" s="76"/>
    </row>
    <row r="6397" spans="21:21" x14ac:dyDescent="0.25">
      <c r="U6397" s="76"/>
    </row>
    <row r="6398" spans="21:21" x14ac:dyDescent="0.25">
      <c r="U6398" s="76"/>
    </row>
    <row r="6399" spans="21:21" x14ac:dyDescent="0.25">
      <c r="U6399" s="76"/>
    </row>
    <row r="6400" spans="21:21" x14ac:dyDescent="0.25">
      <c r="U6400" s="76"/>
    </row>
    <row r="6401" spans="21:21" x14ac:dyDescent="0.25">
      <c r="U6401" s="76"/>
    </row>
    <row r="6402" spans="21:21" x14ac:dyDescent="0.25">
      <c r="U6402" s="76"/>
    </row>
    <row r="6403" spans="21:21" x14ac:dyDescent="0.25">
      <c r="U6403" s="76"/>
    </row>
    <row r="6404" spans="21:21" x14ac:dyDescent="0.25">
      <c r="U6404" s="76"/>
    </row>
    <row r="6405" spans="21:21" x14ac:dyDescent="0.25">
      <c r="U6405" s="76"/>
    </row>
    <row r="6406" spans="21:21" x14ac:dyDescent="0.25">
      <c r="U6406" s="76"/>
    </row>
    <row r="6407" spans="21:21" x14ac:dyDescent="0.25">
      <c r="U6407" s="76"/>
    </row>
    <row r="6408" spans="21:21" x14ac:dyDescent="0.25">
      <c r="U6408" s="76"/>
    </row>
    <row r="6409" spans="21:21" x14ac:dyDescent="0.25">
      <c r="U6409" s="76"/>
    </row>
    <row r="6410" spans="21:21" x14ac:dyDescent="0.25">
      <c r="U6410" s="76"/>
    </row>
    <row r="6411" spans="21:21" x14ac:dyDescent="0.25">
      <c r="U6411" s="76"/>
    </row>
    <row r="6412" spans="21:21" x14ac:dyDescent="0.25">
      <c r="U6412" s="76"/>
    </row>
    <row r="6413" spans="21:21" x14ac:dyDescent="0.25">
      <c r="U6413" s="76"/>
    </row>
    <row r="6414" spans="21:21" x14ac:dyDescent="0.25">
      <c r="U6414" s="76"/>
    </row>
    <row r="6415" spans="21:21" x14ac:dyDescent="0.25">
      <c r="U6415" s="76"/>
    </row>
    <row r="6416" spans="21:21" x14ac:dyDescent="0.25">
      <c r="U6416" s="76"/>
    </row>
    <row r="6417" spans="21:21" x14ac:dyDescent="0.25">
      <c r="U6417" s="76"/>
    </row>
    <row r="6418" spans="21:21" x14ac:dyDescent="0.25">
      <c r="U6418" s="76"/>
    </row>
    <row r="6419" spans="21:21" x14ac:dyDescent="0.25">
      <c r="U6419" s="76"/>
    </row>
    <row r="6420" spans="21:21" x14ac:dyDescent="0.25">
      <c r="U6420" s="76"/>
    </row>
    <row r="6421" spans="21:21" x14ac:dyDescent="0.25">
      <c r="U6421" s="76"/>
    </row>
    <row r="6422" spans="21:21" x14ac:dyDescent="0.25">
      <c r="U6422" s="76"/>
    </row>
    <row r="6423" spans="21:21" x14ac:dyDescent="0.25">
      <c r="U6423" s="76"/>
    </row>
    <row r="6424" spans="21:21" x14ac:dyDescent="0.25">
      <c r="U6424" s="76"/>
    </row>
    <row r="6425" spans="21:21" x14ac:dyDescent="0.25">
      <c r="U6425" s="76"/>
    </row>
    <row r="6426" spans="21:21" x14ac:dyDescent="0.25">
      <c r="U6426" s="76"/>
    </row>
    <row r="6427" spans="21:21" x14ac:dyDescent="0.25">
      <c r="U6427" s="76"/>
    </row>
    <row r="6428" spans="21:21" x14ac:dyDescent="0.25">
      <c r="U6428" s="76"/>
    </row>
    <row r="6429" spans="21:21" x14ac:dyDescent="0.25">
      <c r="U6429" s="76"/>
    </row>
    <row r="6430" spans="21:21" x14ac:dyDescent="0.25">
      <c r="U6430" s="76"/>
    </row>
    <row r="6431" spans="21:21" x14ac:dyDescent="0.25">
      <c r="U6431" s="76"/>
    </row>
    <row r="6432" spans="21:21" x14ac:dyDescent="0.25">
      <c r="U6432" s="76"/>
    </row>
    <row r="6433" spans="21:21" x14ac:dyDescent="0.25">
      <c r="U6433" s="76"/>
    </row>
    <row r="6434" spans="21:21" x14ac:dyDescent="0.25">
      <c r="U6434" s="76"/>
    </row>
    <row r="6435" spans="21:21" x14ac:dyDescent="0.25">
      <c r="U6435" s="76"/>
    </row>
    <row r="6436" spans="21:21" x14ac:dyDescent="0.25">
      <c r="U6436" s="76"/>
    </row>
    <row r="6437" spans="21:21" x14ac:dyDescent="0.25">
      <c r="U6437" s="76"/>
    </row>
    <row r="6438" spans="21:21" x14ac:dyDescent="0.25">
      <c r="U6438" s="76"/>
    </row>
    <row r="6439" spans="21:21" x14ac:dyDescent="0.25">
      <c r="U6439" s="76"/>
    </row>
    <row r="6440" spans="21:21" x14ac:dyDescent="0.25">
      <c r="U6440" s="76"/>
    </row>
    <row r="6441" spans="21:21" x14ac:dyDescent="0.25">
      <c r="U6441" s="76"/>
    </row>
    <row r="6442" spans="21:21" x14ac:dyDescent="0.25">
      <c r="U6442" s="76"/>
    </row>
    <row r="6443" spans="21:21" x14ac:dyDescent="0.25">
      <c r="U6443" s="76"/>
    </row>
    <row r="6444" spans="21:21" x14ac:dyDescent="0.25">
      <c r="U6444" s="76"/>
    </row>
    <row r="6445" spans="21:21" x14ac:dyDescent="0.25">
      <c r="U6445" s="76"/>
    </row>
    <row r="6446" spans="21:21" x14ac:dyDescent="0.25">
      <c r="U6446" s="76"/>
    </row>
    <row r="6447" spans="21:21" x14ac:dyDescent="0.25">
      <c r="U6447" s="76"/>
    </row>
    <row r="6448" spans="21:21" x14ac:dyDescent="0.25">
      <c r="U6448" s="76"/>
    </row>
    <row r="6449" spans="21:21" x14ac:dyDescent="0.25">
      <c r="U6449" s="76"/>
    </row>
    <row r="6450" spans="21:21" x14ac:dyDescent="0.25">
      <c r="U6450" s="76"/>
    </row>
    <row r="6451" spans="21:21" x14ac:dyDescent="0.25">
      <c r="U6451" s="76"/>
    </row>
    <row r="6452" spans="21:21" x14ac:dyDescent="0.25">
      <c r="U6452" s="76"/>
    </row>
    <row r="6453" spans="21:21" x14ac:dyDescent="0.25">
      <c r="U6453" s="76"/>
    </row>
    <row r="6454" spans="21:21" x14ac:dyDescent="0.25">
      <c r="U6454" s="76"/>
    </row>
    <row r="6455" spans="21:21" x14ac:dyDescent="0.25">
      <c r="U6455" s="76"/>
    </row>
    <row r="6456" spans="21:21" x14ac:dyDescent="0.25">
      <c r="U6456" s="76"/>
    </row>
    <row r="6457" spans="21:21" x14ac:dyDescent="0.25">
      <c r="U6457" s="76"/>
    </row>
    <row r="6458" spans="21:21" x14ac:dyDescent="0.25">
      <c r="U6458" s="76"/>
    </row>
    <row r="6459" spans="21:21" x14ac:dyDescent="0.25">
      <c r="U6459" s="76"/>
    </row>
    <row r="6460" spans="21:21" x14ac:dyDescent="0.25">
      <c r="U6460" s="76"/>
    </row>
    <row r="6461" spans="21:21" x14ac:dyDescent="0.25">
      <c r="U6461" s="76"/>
    </row>
    <row r="6462" spans="21:21" x14ac:dyDescent="0.25">
      <c r="U6462" s="76"/>
    </row>
    <row r="6463" spans="21:21" x14ac:dyDescent="0.25">
      <c r="U6463" s="76"/>
    </row>
    <row r="6464" spans="21:21" x14ac:dyDescent="0.25">
      <c r="U6464" s="76"/>
    </row>
    <row r="6465" spans="21:21" x14ac:dyDescent="0.25">
      <c r="U6465" s="76"/>
    </row>
    <row r="6466" spans="21:21" x14ac:dyDescent="0.25">
      <c r="U6466" s="76"/>
    </row>
    <row r="6467" spans="21:21" x14ac:dyDescent="0.25">
      <c r="U6467" s="76"/>
    </row>
    <row r="6468" spans="21:21" x14ac:dyDescent="0.25">
      <c r="U6468" s="76"/>
    </row>
    <row r="6469" spans="21:21" x14ac:dyDescent="0.25">
      <c r="U6469" s="76"/>
    </row>
    <row r="6470" spans="21:21" x14ac:dyDescent="0.25">
      <c r="U6470" s="76"/>
    </row>
    <row r="6471" spans="21:21" x14ac:dyDescent="0.25">
      <c r="U6471" s="76"/>
    </row>
    <row r="6472" spans="21:21" x14ac:dyDescent="0.25">
      <c r="U6472" s="76"/>
    </row>
    <row r="6473" spans="21:21" x14ac:dyDescent="0.25">
      <c r="U6473" s="76"/>
    </row>
    <row r="6474" spans="21:21" x14ac:dyDescent="0.25">
      <c r="U6474" s="76"/>
    </row>
    <row r="6475" spans="21:21" x14ac:dyDescent="0.25">
      <c r="U6475" s="76"/>
    </row>
    <row r="6476" spans="21:21" x14ac:dyDescent="0.25">
      <c r="U6476" s="76"/>
    </row>
    <row r="6477" spans="21:21" x14ac:dyDescent="0.25">
      <c r="U6477" s="76"/>
    </row>
    <row r="6478" spans="21:21" x14ac:dyDescent="0.25">
      <c r="U6478" s="76"/>
    </row>
    <row r="6479" spans="21:21" x14ac:dyDescent="0.25">
      <c r="U6479" s="76"/>
    </row>
    <row r="6480" spans="21:21" x14ac:dyDescent="0.25">
      <c r="U6480" s="76"/>
    </row>
    <row r="6481" spans="21:21" x14ac:dyDescent="0.25">
      <c r="U6481" s="76"/>
    </row>
    <row r="6482" spans="21:21" x14ac:dyDescent="0.25">
      <c r="U6482" s="76"/>
    </row>
    <row r="6483" spans="21:21" x14ac:dyDescent="0.25">
      <c r="U6483" s="76"/>
    </row>
    <row r="6484" spans="21:21" x14ac:dyDescent="0.25">
      <c r="U6484" s="76"/>
    </row>
    <row r="6485" spans="21:21" x14ac:dyDescent="0.25">
      <c r="U6485" s="76"/>
    </row>
    <row r="6486" spans="21:21" x14ac:dyDescent="0.25">
      <c r="U6486" s="76"/>
    </row>
    <row r="6487" spans="21:21" x14ac:dyDescent="0.25">
      <c r="U6487" s="76"/>
    </row>
    <row r="6488" spans="21:21" x14ac:dyDescent="0.25">
      <c r="U6488" s="76"/>
    </row>
    <row r="6489" spans="21:21" x14ac:dyDescent="0.25">
      <c r="U6489" s="76"/>
    </row>
    <row r="6490" spans="21:21" x14ac:dyDescent="0.25">
      <c r="U6490" s="76"/>
    </row>
    <row r="6491" spans="21:21" x14ac:dyDescent="0.25">
      <c r="U6491" s="76"/>
    </row>
    <row r="6492" spans="21:21" x14ac:dyDescent="0.25">
      <c r="U6492" s="76"/>
    </row>
    <row r="6493" spans="21:21" x14ac:dyDescent="0.25">
      <c r="U6493" s="76"/>
    </row>
    <row r="6494" spans="21:21" x14ac:dyDescent="0.25">
      <c r="U6494" s="76"/>
    </row>
    <row r="6495" spans="21:21" x14ac:dyDescent="0.25">
      <c r="U6495" s="76"/>
    </row>
    <row r="6496" spans="21:21" x14ac:dyDescent="0.25">
      <c r="U6496" s="76"/>
    </row>
    <row r="6497" spans="21:21" x14ac:dyDescent="0.25">
      <c r="U6497" s="76"/>
    </row>
    <row r="6498" spans="21:21" x14ac:dyDescent="0.25">
      <c r="U6498" s="76"/>
    </row>
    <row r="6499" spans="21:21" x14ac:dyDescent="0.25">
      <c r="U6499" s="76"/>
    </row>
    <row r="6500" spans="21:21" x14ac:dyDescent="0.25">
      <c r="U6500" s="76"/>
    </row>
    <row r="6501" spans="21:21" x14ac:dyDescent="0.25">
      <c r="U6501" s="76"/>
    </row>
    <row r="6502" spans="21:21" x14ac:dyDescent="0.25">
      <c r="U6502" s="76"/>
    </row>
    <row r="6503" spans="21:21" x14ac:dyDescent="0.25">
      <c r="U6503" s="76"/>
    </row>
    <row r="6504" spans="21:21" x14ac:dyDescent="0.25">
      <c r="U6504" s="76"/>
    </row>
    <row r="6505" spans="21:21" x14ac:dyDescent="0.25">
      <c r="U6505" s="76"/>
    </row>
    <row r="6506" spans="21:21" x14ac:dyDescent="0.25">
      <c r="U6506" s="76"/>
    </row>
    <row r="6507" spans="21:21" x14ac:dyDescent="0.25">
      <c r="U6507" s="76"/>
    </row>
    <row r="6508" spans="21:21" x14ac:dyDescent="0.25">
      <c r="U6508" s="76"/>
    </row>
    <row r="6509" spans="21:21" x14ac:dyDescent="0.25">
      <c r="U6509" s="76"/>
    </row>
    <row r="6510" spans="21:21" x14ac:dyDescent="0.25">
      <c r="U6510" s="76"/>
    </row>
    <row r="6511" spans="21:21" x14ac:dyDescent="0.25">
      <c r="U6511" s="76"/>
    </row>
    <row r="6512" spans="21:21" x14ac:dyDescent="0.25">
      <c r="U6512" s="76"/>
    </row>
    <row r="6513" spans="21:21" x14ac:dyDescent="0.25">
      <c r="U6513" s="76"/>
    </row>
    <row r="6514" spans="21:21" x14ac:dyDescent="0.25">
      <c r="U6514" s="76"/>
    </row>
    <row r="6515" spans="21:21" x14ac:dyDescent="0.25">
      <c r="U6515" s="76"/>
    </row>
    <row r="6516" spans="21:21" x14ac:dyDescent="0.25">
      <c r="U6516" s="76"/>
    </row>
    <row r="6517" spans="21:21" x14ac:dyDescent="0.25">
      <c r="U6517" s="76"/>
    </row>
    <row r="6518" spans="21:21" x14ac:dyDescent="0.25">
      <c r="U6518" s="76"/>
    </row>
    <row r="6519" spans="21:21" x14ac:dyDescent="0.25">
      <c r="U6519" s="76"/>
    </row>
    <row r="6520" spans="21:21" x14ac:dyDescent="0.25">
      <c r="U6520" s="76"/>
    </row>
    <row r="6521" spans="21:21" x14ac:dyDescent="0.25">
      <c r="U6521" s="76"/>
    </row>
    <row r="6522" spans="21:21" x14ac:dyDescent="0.25">
      <c r="U6522" s="76"/>
    </row>
    <row r="6523" spans="21:21" x14ac:dyDescent="0.25">
      <c r="U6523" s="76"/>
    </row>
    <row r="6524" spans="21:21" x14ac:dyDescent="0.25">
      <c r="U6524" s="76"/>
    </row>
    <row r="6525" spans="21:21" x14ac:dyDescent="0.25">
      <c r="U6525" s="76"/>
    </row>
    <row r="6526" spans="21:21" x14ac:dyDescent="0.25">
      <c r="U6526" s="76"/>
    </row>
    <row r="6527" spans="21:21" x14ac:dyDescent="0.25">
      <c r="U6527" s="76"/>
    </row>
    <row r="6528" spans="21:21" x14ac:dyDescent="0.25">
      <c r="U6528" s="76"/>
    </row>
    <row r="6529" spans="21:21" x14ac:dyDescent="0.25">
      <c r="U6529" s="76"/>
    </row>
    <row r="6530" spans="21:21" x14ac:dyDescent="0.25">
      <c r="U6530" s="76"/>
    </row>
    <row r="6531" spans="21:21" x14ac:dyDescent="0.25">
      <c r="U6531" s="76"/>
    </row>
    <row r="6532" spans="21:21" x14ac:dyDescent="0.25">
      <c r="U6532" s="76"/>
    </row>
    <row r="6533" spans="21:21" x14ac:dyDescent="0.25">
      <c r="U6533" s="76"/>
    </row>
    <row r="6534" spans="21:21" x14ac:dyDescent="0.25">
      <c r="U6534" s="76"/>
    </row>
    <row r="6535" spans="21:21" x14ac:dyDescent="0.25">
      <c r="U6535" s="76"/>
    </row>
    <row r="6536" spans="21:21" x14ac:dyDescent="0.25">
      <c r="U6536" s="76"/>
    </row>
    <row r="6537" spans="21:21" x14ac:dyDescent="0.25">
      <c r="U6537" s="76"/>
    </row>
    <row r="6538" spans="21:21" x14ac:dyDescent="0.25">
      <c r="U6538" s="76"/>
    </row>
    <row r="6539" spans="21:21" x14ac:dyDescent="0.25">
      <c r="U6539" s="76"/>
    </row>
    <row r="6540" spans="21:21" x14ac:dyDescent="0.25">
      <c r="U6540" s="76"/>
    </row>
    <row r="6541" spans="21:21" x14ac:dyDescent="0.25">
      <c r="U6541" s="76"/>
    </row>
    <row r="6542" spans="21:21" x14ac:dyDescent="0.25">
      <c r="U6542" s="76"/>
    </row>
    <row r="6543" spans="21:21" x14ac:dyDescent="0.25">
      <c r="U6543" s="76"/>
    </row>
    <row r="6544" spans="21:21" x14ac:dyDescent="0.25">
      <c r="U6544" s="76"/>
    </row>
    <row r="6545" spans="21:21" x14ac:dyDescent="0.25">
      <c r="U6545" s="76"/>
    </row>
    <row r="6546" spans="21:21" x14ac:dyDescent="0.25">
      <c r="U6546" s="76"/>
    </row>
    <row r="6547" spans="21:21" x14ac:dyDescent="0.25">
      <c r="U6547" s="76"/>
    </row>
    <row r="6548" spans="21:21" x14ac:dyDescent="0.25">
      <c r="U6548" s="76"/>
    </row>
    <row r="6549" spans="21:21" x14ac:dyDescent="0.25">
      <c r="U6549" s="76"/>
    </row>
    <row r="6550" spans="21:21" x14ac:dyDescent="0.25">
      <c r="U6550" s="76"/>
    </row>
    <row r="6551" spans="21:21" x14ac:dyDescent="0.25">
      <c r="U6551" s="76"/>
    </row>
    <row r="6552" spans="21:21" x14ac:dyDescent="0.25">
      <c r="U6552" s="76"/>
    </row>
    <row r="6553" spans="21:21" x14ac:dyDescent="0.25">
      <c r="U6553" s="76"/>
    </row>
    <row r="6554" spans="21:21" x14ac:dyDescent="0.25">
      <c r="U6554" s="76"/>
    </row>
    <row r="6555" spans="21:21" x14ac:dyDescent="0.25">
      <c r="U6555" s="76"/>
    </row>
    <row r="6556" spans="21:21" x14ac:dyDescent="0.25">
      <c r="U6556" s="76"/>
    </row>
    <row r="6557" spans="21:21" x14ac:dyDescent="0.25">
      <c r="U6557" s="76"/>
    </row>
    <row r="6558" spans="21:21" x14ac:dyDescent="0.25">
      <c r="U6558" s="76"/>
    </row>
    <row r="6559" spans="21:21" x14ac:dyDescent="0.25">
      <c r="U6559" s="76"/>
    </row>
    <row r="6560" spans="21:21" x14ac:dyDescent="0.25">
      <c r="U6560" s="76"/>
    </row>
    <row r="6561" spans="21:21" x14ac:dyDescent="0.25">
      <c r="U6561" s="76"/>
    </row>
    <row r="6562" spans="21:21" x14ac:dyDescent="0.25">
      <c r="U6562" s="76"/>
    </row>
    <row r="6563" spans="21:21" x14ac:dyDescent="0.25">
      <c r="U6563" s="76"/>
    </row>
    <row r="6564" spans="21:21" x14ac:dyDescent="0.25">
      <c r="U6564" s="76"/>
    </row>
    <row r="6565" spans="21:21" x14ac:dyDescent="0.25">
      <c r="U6565" s="76"/>
    </row>
    <row r="6566" spans="21:21" x14ac:dyDescent="0.25">
      <c r="U6566" s="76"/>
    </row>
    <row r="6567" spans="21:21" x14ac:dyDescent="0.25">
      <c r="U6567" s="76"/>
    </row>
    <row r="6568" spans="21:21" x14ac:dyDescent="0.25">
      <c r="U6568" s="76"/>
    </row>
    <row r="6569" spans="21:21" x14ac:dyDescent="0.25">
      <c r="U6569" s="76"/>
    </row>
    <row r="6570" spans="21:21" x14ac:dyDescent="0.25">
      <c r="U6570" s="76"/>
    </row>
    <row r="6571" spans="21:21" x14ac:dyDescent="0.25">
      <c r="U6571" s="76"/>
    </row>
    <row r="6572" spans="21:21" x14ac:dyDescent="0.25">
      <c r="U6572" s="76"/>
    </row>
    <row r="6573" spans="21:21" x14ac:dyDescent="0.25">
      <c r="U6573" s="76"/>
    </row>
    <row r="6574" spans="21:21" x14ac:dyDescent="0.25">
      <c r="U6574" s="76"/>
    </row>
    <row r="6575" spans="21:21" x14ac:dyDescent="0.25">
      <c r="U6575" s="76"/>
    </row>
    <row r="6576" spans="21:21" x14ac:dyDescent="0.25">
      <c r="U6576" s="76"/>
    </row>
    <row r="6577" spans="21:21" x14ac:dyDescent="0.25">
      <c r="U6577" s="76"/>
    </row>
    <row r="6578" spans="21:21" x14ac:dyDescent="0.25">
      <c r="U6578" s="76"/>
    </row>
    <row r="6579" spans="21:21" x14ac:dyDescent="0.25">
      <c r="U6579" s="76"/>
    </row>
    <row r="6580" spans="21:21" x14ac:dyDescent="0.25">
      <c r="U6580" s="76"/>
    </row>
    <row r="6581" spans="21:21" x14ac:dyDescent="0.25">
      <c r="U6581" s="76"/>
    </row>
    <row r="6582" spans="21:21" x14ac:dyDescent="0.25">
      <c r="U6582" s="76"/>
    </row>
    <row r="6583" spans="21:21" x14ac:dyDescent="0.25">
      <c r="U6583" s="76"/>
    </row>
    <row r="6584" spans="21:21" x14ac:dyDescent="0.25">
      <c r="U6584" s="76"/>
    </row>
    <row r="6585" spans="21:21" x14ac:dyDescent="0.25">
      <c r="U6585" s="76"/>
    </row>
    <row r="6586" spans="21:21" x14ac:dyDescent="0.25">
      <c r="U6586" s="76"/>
    </row>
    <row r="6587" spans="21:21" x14ac:dyDescent="0.25">
      <c r="U6587" s="76"/>
    </row>
    <row r="6588" spans="21:21" x14ac:dyDescent="0.25">
      <c r="U6588" s="76"/>
    </row>
    <row r="6589" spans="21:21" x14ac:dyDescent="0.25">
      <c r="U6589" s="76"/>
    </row>
    <row r="6590" spans="21:21" x14ac:dyDescent="0.25">
      <c r="U6590" s="76"/>
    </row>
    <row r="6591" spans="21:21" x14ac:dyDescent="0.25">
      <c r="U6591" s="76"/>
    </row>
    <row r="6592" spans="21:21" x14ac:dyDescent="0.25">
      <c r="U6592" s="76"/>
    </row>
    <row r="6593" spans="21:21" x14ac:dyDescent="0.25">
      <c r="U6593" s="76"/>
    </row>
    <row r="6594" spans="21:21" x14ac:dyDescent="0.25">
      <c r="U6594" s="76"/>
    </row>
    <row r="6595" spans="21:21" x14ac:dyDescent="0.25">
      <c r="U6595" s="76"/>
    </row>
    <row r="6596" spans="21:21" x14ac:dyDescent="0.25">
      <c r="U6596" s="76"/>
    </row>
    <row r="6597" spans="21:21" x14ac:dyDescent="0.25">
      <c r="U6597" s="76"/>
    </row>
    <row r="6598" spans="21:21" x14ac:dyDescent="0.25">
      <c r="U6598" s="76"/>
    </row>
    <row r="6599" spans="21:21" x14ac:dyDescent="0.25">
      <c r="U6599" s="76"/>
    </row>
    <row r="6600" spans="21:21" x14ac:dyDescent="0.25">
      <c r="U6600" s="76"/>
    </row>
    <row r="6601" spans="21:21" x14ac:dyDescent="0.25">
      <c r="U6601" s="76"/>
    </row>
    <row r="6602" spans="21:21" x14ac:dyDescent="0.25">
      <c r="U6602" s="76"/>
    </row>
    <row r="6603" spans="21:21" x14ac:dyDescent="0.25">
      <c r="U6603" s="76"/>
    </row>
    <row r="6604" spans="21:21" x14ac:dyDescent="0.25">
      <c r="U6604" s="76"/>
    </row>
    <row r="6605" spans="21:21" x14ac:dyDescent="0.25">
      <c r="U6605" s="76"/>
    </row>
    <row r="6606" spans="21:21" x14ac:dyDescent="0.25">
      <c r="U6606" s="76"/>
    </row>
    <row r="6607" spans="21:21" x14ac:dyDescent="0.25">
      <c r="U6607" s="76"/>
    </row>
    <row r="6608" spans="21:21" x14ac:dyDescent="0.25">
      <c r="U6608" s="76"/>
    </row>
    <row r="6609" spans="21:21" x14ac:dyDescent="0.25">
      <c r="U6609" s="76"/>
    </row>
    <row r="6610" spans="21:21" x14ac:dyDescent="0.25">
      <c r="U6610" s="76"/>
    </row>
    <row r="6611" spans="21:21" x14ac:dyDescent="0.25">
      <c r="U6611" s="76"/>
    </row>
    <row r="6612" spans="21:21" x14ac:dyDescent="0.25">
      <c r="U6612" s="76"/>
    </row>
    <row r="6613" spans="21:21" x14ac:dyDescent="0.25">
      <c r="U6613" s="76"/>
    </row>
    <row r="6614" spans="21:21" x14ac:dyDescent="0.25">
      <c r="U6614" s="76"/>
    </row>
    <row r="6615" spans="21:21" x14ac:dyDescent="0.25">
      <c r="U6615" s="76"/>
    </row>
    <row r="6616" spans="21:21" x14ac:dyDescent="0.25">
      <c r="U6616" s="76"/>
    </row>
    <row r="6617" spans="21:21" x14ac:dyDescent="0.25">
      <c r="U6617" s="76"/>
    </row>
    <row r="6618" spans="21:21" x14ac:dyDescent="0.25">
      <c r="U6618" s="76"/>
    </row>
    <row r="6619" spans="21:21" x14ac:dyDescent="0.25">
      <c r="U6619" s="76"/>
    </row>
    <row r="6620" spans="21:21" x14ac:dyDescent="0.25">
      <c r="U6620" s="76"/>
    </row>
    <row r="6621" spans="21:21" x14ac:dyDescent="0.25">
      <c r="U6621" s="76"/>
    </row>
    <row r="6622" spans="21:21" x14ac:dyDescent="0.25">
      <c r="U6622" s="76"/>
    </row>
    <row r="6623" spans="21:21" x14ac:dyDescent="0.25">
      <c r="U6623" s="76"/>
    </row>
    <row r="6624" spans="21:21" x14ac:dyDescent="0.25">
      <c r="U6624" s="76"/>
    </row>
    <row r="6625" spans="21:21" x14ac:dyDescent="0.25">
      <c r="U6625" s="76"/>
    </row>
    <row r="6626" spans="21:21" x14ac:dyDescent="0.25">
      <c r="U6626" s="76"/>
    </row>
    <row r="6627" spans="21:21" x14ac:dyDescent="0.25">
      <c r="U6627" s="76"/>
    </row>
    <row r="6628" spans="21:21" x14ac:dyDescent="0.25">
      <c r="U6628" s="76"/>
    </row>
    <row r="6629" spans="21:21" x14ac:dyDescent="0.25">
      <c r="U6629" s="76"/>
    </row>
    <row r="6630" spans="21:21" x14ac:dyDescent="0.25">
      <c r="U6630" s="76"/>
    </row>
    <row r="6631" spans="21:21" x14ac:dyDescent="0.25">
      <c r="U6631" s="76"/>
    </row>
    <row r="6632" spans="21:21" x14ac:dyDescent="0.25">
      <c r="U6632" s="76"/>
    </row>
    <row r="6633" spans="21:21" x14ac:dyDescent="0.25">
      <c r="U6633" s="76"/>
    </row>
    <row r="6634" spans="21:21" x14ac:dyDescent="0.25">
      <c r="U6634" s="76"/>
    </row>
    <row r="6635" spans="21:21" x14ac:dyDescent="0.25">
      <c r="U6635" s="76"/>
    </row>
    <row r="6636" spans="21:21" x14ac:dyDescent="0.25">
      <c r="U6636" s="76"/>
    </row>
    <row r="6637" spans="21:21" x14ac:dyDescent="0.25">
      <c r="U6637" s="76"/>
    </row>
    <row r="6638" spans="21:21" x14ac:dyDescent="0.25">
      <c r="U6638" s="76"/>
    </row>
    <row r="6639" spans="21:21" x14ac:dyDescent="0.25">
      <c r="U6639" s="76"/>
    </row>
    <row r="6640" spans="21:21" x14ac:dyDescent="0.25">
      <c r="U6640" s="76"/>
    </row>
    <row r="6641" spans="21:21" x14ac:dyDescent="0.25">
      <c r="U6641" s="76"/>
    </row>
    <row r="6642" spans="21:21" x14ac:dyDescent="0.25">
      <c r="U6642" s="76"/>
    </row>
    <row r="6643" spans="21:21" x14ac:dyDescent="0.25">
      <c r="U6643" s="76"/>
    </row>
    <row r="6644" spans="21:21" x14ac:dyDescent="0.25">
      <c r="U6644" s="76"/>
    </row>
    <row r="6645" spans="21:21" x14ac:dyDescent="0.25">
      <c r="U6645" s="76"/>
    </row>
    <row r="6646" spans="21:21" x14ac:dyDescent="0.25">
      <c r="U6646" s="76"/>
    </row>
    <row r="6647" spans="21:21" x14ac:dyDescent="0.25">
      <c r="U6647" s="76"/>
    </row>
    <row r="6648" spans="21:21" x14ac:dyDescent="0.25">
      <c r="U6648" s="76"/>
    </row>
    <row r="6649" spans="21:21" x14ac:dyDescent="0.25">
      <c r="U6649" s="76"/>
    </row>
    <row r="6650" spans="21:21" x14ac:dyDescent="0.25">
      <c r="U6650" s="76"/>
    </row>
    <row r="6651" spans="21:21" x14ac:dyDescent="0.25">
      <c r="U6651" s="76"/>
    </row>
    <row r="6652" spans="21:21" x14ac:dyDescent="0.25">
      <c r="U6652" s="76"/>
    </row>
    <row r="6653" spans="21:21" x14ac:dyDescent="0.25">
      <c r="U6653" s="76"/>
    </row>
    <row r="6654" spans="21:21" x14ac:dyDescent="0.25">
      <c r="U6654" s="76"/>
    </row>
    <row r="6655" spans="21:21" x14ac:dyDescent="0.25">
      <c r="U6655" s="76"/>
    </row>
    <row r="6656" spans="21:21" x14ac:dyDescent="0.25">
      <c r="U6656" s="76"/>
    </row>
    <row r="6657" spans="21:21" x14ac:dyDescent="0.25">
      <c r="U6657" s="76"/>
    </row>
    <row r="6658" spans="21:21" x14ac:dyDescent="0.25">
      <c r="U6658" s="76"/>
    </row>
    <row r="6659" spans="21:21" x14ac:dyDescent="0.25">
      <c r="U6659" s="76"/>
    </row>
    <row r="6660" spans="21:21" x14ac:dyDescent="0.25">
      <c r="U6660" s="76"/>
    </row>
    <row r="6661" spans="21:21" x14ac:dyDescent="0.25">
      <c r="U6661" s="76"/>
    </row>
    <row r="6662" spans="21:21" x14ac:dyDescent="0.25">
      <c r="U6662" s="76"/>
    </row>
    <row r="6663" spans="21:21" x14ac:dyDescent="0.25">
      <c r="U6663" s="76"/>
    </row>
    <row r="6664" spans="21:21" x14ac:dyDescent="0.25">
      <c r="U6664" s="76"/>
    </row>
    <row r="6665" spans="21:21" x14ac:dyDescent="0.25">
      <c r="U6665" s="76"/>
    </row>
    <row r="6666" spans="21:21" x14ac:dyDescent="0.25">
      <c r="U6666" s="76"/>
    </row>
    <row r="6667" spans="21:21" x14ac:dyDescent="0.25">
      <c r="U6667" s="76"/>
    </row>
    <row r="6668" spans="21:21" x14ac:dyDescent="0.25">
      <c r="U6668" s="76"/>
    </row>
    <row r="6669" spans="21:21" x14ac:dyDescent="0.25">
      <c r="U6669" s="76"/>
    </row>
    <row r="6670" spans="21:21" x14ac:dyDescent="0.25">
      <c r="U6670" s="76"/>
    </row>
    <row r="6671" spans="21:21" x14ac:dyDescent="0.25">
      <c r="U6671" s="76"/>
    </row>
    <row r="6672" spans="21:21" x14ac:dyDescent="0.25">
      <c r="U6672" s="76"/>
    </row>
    <row r="6673" spans="21:21" x14ac:dyDescent="0.25">
      <c r="U6673" s="76"/>
    </row>
    <row r="6674" spans="21:21" x14ac:dyDescent="0.25">
      <c r="U6674" s="76"/>
    </row>
    <row r="6675" spans="21:21" x14ac:dyDescent="0.25">
      <c r="U6675" s="76"/>
    </row>
    <row r="6676" spans="21:21" x14ac:dyDescent="0.25">
      <c r="U6676" s="76"/>
    </row>
    <row r="6677" spans="21:21" x14ac:dyDescent="0.25">
      <c r="U6677" s="76"/>
    </row>
    <row r="6678" spans="21:21" x14ac:dyDescent="0.25">
      <c r="U6678" s="76"/>
    </row>
    <row r="6679" spans="21:21" x14ac:dyDescent="0.25">
      <c r="U6679" s="76"/>
    </row>
    <row r="6680" spans="21:21" x14ac:dyDescent="0.25">
      <c r="U6680" s="76"/>
    </row>
    <row r="6681" spans="21:21" x14ac:dyDescent="0.25">
      <c r="U6681" s="76"/>
    </row>
    <row r="6682" spans="21:21" x14ac:dyDescent="0.25">
      <c r="U6682" s="76"/>
    </row>
    <row r="6683" spans="21:21" x14ac:dyDescent="0.25">
      <c r="U6683" s="76"/>
    </row>
    <row r="6684" spans="21:21" x14ac:dyDescent="0.25">
      <c r="U6684" s="76"/>
    </row>
    <row r="6685" spans="21:21" x14ac:dyDescent="0.25">
      <c r="U6685" s="76"/>
    </row>
    <row r="6686" spans="21:21" x14ac:dyDescent="0.25">
      <c r="U6686" s="76"/>
    </row>
    <row r="6687" spans="21:21" x14ac:dyDescent="0.25">
      <c r="U6687" s="76"/>
    </row>
    <row r="6688" spans="21:21" x14ac:dyDescent="0.25">
      <c r="U6688" s="76"/>
    </row>
    <row r="6689" spans="21:21" x14ac:dyDescent="0.25">
      <c r="U6689" s="76"/>
    </row>
    <row r="6690" spans="21:21" x14ac:dyDescent="0.25">
      <c r="U6690" s="76"/>
    </row>
    <row r="6691" spans="21:21" x14ac:dyDescent="0.25">
      <c r="U6691" s="76"/>
    </row>
    <row r="6692" spans="21:21" x14ac:dyDescent="0.25">
      <c r="U6692" s="76"/>
    </row>
    <row r="6693" spans="21:21" x14ac:dyDescent="0.25">
      <c r="U6693" s="76"/>
    </row>
    <row r="6694" spans="21:21" x14ac:dyDescent="0.25">
      <c r="U6694" s="76"/>
    </row>
    <row r="6695" spans="21:21" x14ac:dyDescent="0.25">
      <c r="U6695" s="76"/>
    </row>
    <row r="6696" spans="21:21" x14ac:dyDescent="0.25">
      <c r="U6696" s="76"/>
    </row>
    <row r="6697" spans="21:21" x14ac:dyDescent="0.25">
      <c r="U6697" s="76"/>
    </row>
    <row r="6698" spans="21:21" x14ac:dyDescent="0.25">
      <c r="U6698" s="76"/>
    </row>
    <row r="6699" spans="21:21" x14ac:dyDescent="0.25">
      <c r="U6699" s="76"/>
    </row>
    <row r="6700" spans="21:21" x14ac:dyDescent="0.25">
      <c r="U6700" s="76"/>
    </row>
    <row r="6701" spans="21:21" x14ac:dyDescent="0.25">
      <c r="U6701" s="76"/>
    </row>
    <row r="6702" spans="21:21" x14ac:dyDescent="0.25">
      <c r="U6702" s="76"/>
    </row>
    <row r="6703" spans="21:21" x14ac:dyDescent="0.25">
      <c r="U6703" s="76"/>
    </row>
    <row r="6704" spans="21:21" x14ac:dyDescent="0.25">
      <c r="U6704" s="76"/>
    </row>
    <row r="6705" spans="21:21" x14ac:dyDescent="0.25">
      <c r="U6705" s="76"/>
    </row>
    <row r="6706" spans="21:21" x14ac:dyDescent="0.25">
      <c r="U6706" s="76"/>
    </row>
    <row r="6707" spans="21:21" x14ac:dyDescent="0.25">
      <c r="U6707" s="76"/>
    </row>
    <row r="6708" spans="21:21" x14ac:dyDescent="0.25">
      <c r="U6708" s="76"/>
    </row>
    <row r="6709" spans="21:21" x14ac:dyDescent="0.25">
      <c r="U6709" s="76"/>
    </row>
    <row r="6710" spans="21:21" x14ac:dyDescent="0.25">
      <c r="U6710" s="76"/>
    </row>
    <row r="6711" spans="21:21" x14ac:dyDescent="0.25">
      <c r="U6711" s="76"/>
    </row>
    <row r="6712" spans="21:21" x14ac:dyDescent="0.25">
      <c r="U6712" s="76"/>
    </row>
    <row r="6713" spans="21:21" x14ac:dyDescent="0.25">
      <c r="U6713" s="76"/>
    </row>
    <row r="6714" spans="21:21" x14ac:dyDescent="0.25">
      <c r="U6714" s="76"/>
    </row>
    <row r="6715" spans="21:21" x14ac:dyDescent="0.25">
      <c r="U6715" s="76"/>
    </row>
    <row r="6716" spans="21:21" x14ac:dyDescent="0.25">
      <c r="U6716" s="76"/>
    </row>
    <row r="6717" spans="21:21" x14ac:dyDescent="0.25">
      <c r="U6717" s="76"/>
    </row>
    <row r="6718" spans="21:21" x14ac:dyDescent="0.25">
      <c r="U6718" s="76"/>
    </row>
    <row r="6719" spans="21:21" x14ac:dyDescent="0.25">
      <c r="U6719" s="76"/>
    </row>
    <row r="6720" spans="21:21" x14ac:dyDescent="0.25">
      <c r="U6720" s="76"/>
    </row>
    <row r="6721" spans="21:21" x14ac:dyDescent="0.25">
      <c r="U6721" s="76"/>
    </row>
    <row r="6722" spans="21:21" x14ac:dyDescent="0.25">
      <c r="U6722" s="76"/>
    </row>
    <row r="6723" spans="21:21" x14ac:dyDescent="0.25">
      <c r="U6723" s="76"/>
    </row>
    <row r="6724" spans="21:21" x14ac:dyDescent="0.25">
      <c r="U6724" s="76"/>
    </row>
    <row r="6725" spans="21:21" x14ac:dyDescent="0.25">
      <c r="U6725" s="76"/>
    </row>
    <row r="6726" spans="21:21" x14ac:dyDescent="0.25">
      <c r="U6726" s="76"/>
    </row>
    <row r="6727" spans="21:21" x14ac:dyDescent="0.25">
      <c r="U6727" s="76"/>
    </row>
    <row r="6728" spans="21:21" x14ac:dyDescent="0.25">
      <c r="U6728" s="76"/>
    </row>
    <row r="6729" spans="21:21" x14ac:dyDescent="0.25">
      <c r="U6729" s="76"/>
    </row>
    <row r="6730" spans="21:21" x14ac:dyDescent="0.25">
      <c r="U6730" s="76"/>
    </row>
    <row r="6731" spans="21:21" x14ac:dyDescent="0.25">
      <c r="U6731" s="76"/>
    </row>
    <row r="6732" spans="21:21" x14ac:dyDescent="0.25">
      <c r="U6732" s="76"/>
    </row>
    <row r="6733" spans="21:21" x14ac:dyDescent="0.25">
      <c r="U6733" s="76"/>
    </row>
    <row r="6734" spans="21:21" x14ac:dyDescent="0.25">
      <c r="U6734" s="76"/>
    </row>
    <row r="6735" spans="21:21" x14ac:dyDescent="0.25">
      <c r="U6735" s="76"/>
    </row>
    <row r="6736" spans="21:21" x14ac:dyDescent="0.25">
      <c r="U6736" s="76"/>
    </row>
    <row r="6737" spans="21:21" x14ac:dyDescent="0.25">
      <c r="U6737" s="76"/>
    </row>
    <row r="6738" spans="21:21" x14ac:dyDescent="0.25">
      <c r="U6738" s="76"/>
    </row>
    <row r="6739" spans="21:21" x14ac:dyDescent="0.25">
      <c r="U6739" s="76"/>
    </row>
    <row r="6740" spans="21:21" x14ac:dyDescent="0.25">
      <c r="U6740" s="76"/>
    </row>
    <row r="6741" spans="21:21" x14ac:dyDescent="0.25">
      <c r="U6741" s="76"/>
    </row>
    <row r="6742" spans="21:21" x14ac:dyDescent="0.25">
      <c r="U6742" s="76"/>
    </row>
    <row r="6743" spans="21:21" x14ac:dyDescent="0.25">
      <c r="U6743" s="76"/>
    </row>
    <row r="6744" spans="21:21" x14ac:dyDescent="0.25">
      <c r="U6744" s="76"/>
    </row>
    <row r="6745" spans="21:21" x14ac:dyDescent="0.25">
      <c r="U6745" s="76"/>
    </row>
    <row r="6746" spans="21:21" x14ac:dyDescent="0.25">
      <c r="U6746" s="76"/>
    </row>
    <row r="6747" spans="21:21" x14ac:dyDescent="0.25">
      <c r="U6747" s="76"/>
    </row>
    <row r="6748" spans="21:21" x14ac:dyDescent="0.25">
      <c r="U6748" s="76"/>
    </row>
    <row r="6749" spans="21:21" x14ac:dyDescent="0.25">
      <c r="U6749" s="76"/>
    </row>
    <row r="6750" spans="21:21" x14ac:dyDescent="0.25">
      <c r="U6750" s="76"/>
    </row>
    <row r="6751" spans="21:21" x14ac:dyDescent="0.25">
      <c r="U6751" s="76"/>
    </row>
    <row r="6752" spans="21:21" x14ac:dyDescent="0.25">
      <c r="U6752" s="76"/>
    </row>
    <row r="6753" spans="21:21" x14ac:dyDescent="0.25">
      <c r="U6753" s="76"/>
    </row>
    <row r="6754" spans="21:21" x14ac:dyDescent="0.25">
      <c r="U6754" s="76"/>
    </row>
    <row r="6755" spans="21:21" x14ac:dyDescent="0.25">
      <c r="U6755" s="76"/>
    </row>
    <row r="6756" spans="21:21" x14ac:dyDescent="0.25">
      <c r="U6756" s="76"/>
    </row>
    <row r="6757" spans="21:21" x14ac:dyDescent="0.25">
      <c r="U6757" s="76"/>
    </row>
    <row r="6758" spans="21:21" x14ac:dyDescent="0.25">
      <c r="U6758" s="76"/>
    </row>
    <row r="6759" spans="21:21" x14ac:dyDescent="0.25">
      <c r="U6759" s="76"/>
    </row>
    <row r="6760" spans="21:21" x14ac:dyDescent="0.25">
      <c r="U6760" s="76"/>
    </row>
    <row r="6761" spans="21:21" x14ac:dyDescent="0.25">
      <c r="U6761" s="76"/>
    </row>
    <row r="6762" spans="21:21" x14ac:dyDescent="0.25">
      <c r="U6762" s="76"/>
    </row>
    <row r="6763" spans="21:21" x14ac:dyDescent="0.25">
      <c r="U6763" s="76"/>
    </row>
    <row r="6764" spans="21:21" x14ac:dyDescent="0.25">
      <c r="U6764" s="76"/>
    </row>
    <row r="6765" spans="21:21" x14ac:dyDescent="0.25">
      <c r="U6765" s="76"/>
    </row>
    <row r="6766" spans="21:21" x14ac:dyDescent="0.25">
      <c r="U6766" s="76"/>
    </row>
    <row r="6767" spans="21:21" x14ac:dyDescent="0.25">
      <c r="U6767" s="76"/>
    </row>
    <row r="6768" spans="21:21" x14ac:dyDescent="0.25">
      <c r="U6768" s="76"/>
    </row>
    <row r="6769" spans="21:21" x14ac:dyDescent="0.25">
      <c r="U6769" s="76"/>
    </row>
    <row r="6770" spans="21:21" x14ac:dyDescent="0.25">
      <c r="U6770" s="76"/>
    </row>
    <row r="6771" spans="21:21" x14ac:dyDescent="0.25">
      <c r="U6771" s="76"/>
    </row>
    <row r="6772" spans="21:21" x14ac:dyDescent="0.25">
      <c r="U6772" s="76"/>
    </row>
    <row r="6773" spans="21:21" x14ac:dyDescent="0.25">
      <c r="U6773" s="76"/>
    </row>
    <row r="6774" spans="21:21" x14ac:dyDescent="0.25">
      <c r="U6774" s="76"/>
    </row>
    <row r="6775" spans="21:21" x14ac:dyDescent="0.25">
      <c r="U6775" s="76"/>
    </row>
    <row r="6776" spans="21:21" x14ac:dyDescent="0.25">
      <c r="U6776" s="76"/>
    </row>
    <row r="6777" spans="21:21" x14ac:dyDescent="0.25">
      <c r="U6777" s="76"/>
    </row>
    <row r="6778" spans="21:21" x14ac:dyDescent="0.25">
      <c r="U6778" s="76"/>
    </row>
    <row r="6779" spans="21:21" x14ac:dyDescent="0.25">
      <c r="U6779" s="76"/>
    </row>
    <row r="6780" spans="21:21" x14ac:dyDescent="0.25">
      <c r="U6780" s="76"/>
    </row>
    <row r="6781" spans="21:21" x14ac:dyDescent="0.25">
      <c r="U6781" s="76"/>
    </row>
    <row r="6782" spans="21:21" x14ac:dyDescent="0.25">
      <c r="U6782" s="76"/>
    </row>
    <row r="6783" spans="21:21" x14ac:dyDescent="0.25">
      <c r="U6783" s="76"/>
    </row>
    <row r="6784" spans="21:21" x14ac:dyDescent="0.25">
      <c r="U6784" s="76"/>
    </row>
    <row r="6785" spans="21:21" x14ac:dyDescent="0.25">
      <c r="U6785" s="76"/>
    </row>
    <row r="6786" spans="21:21" x14ac:dyDescent="0.25">
      <c r="U6786" s="76"/>
    </row>
    <row r="6787" spans="21:21" x14ac:dyDescent="0.25">
      <c r="U6787" s="76"/>
    </row>
    <row r="6788" spans="21:21" x14ac:dyDescent="0.25">
      <c r="U6788" s="76"/>
    </row>
    <row r="6789" spans="21:21" x14ac:dyDescent="0.25">
      <c r="U6789" s="76"/>
    </row>
    <row r="6790" spans="21:21" x14ac:dyDescent="0.25">
      <c r="U6790" s="76"/>
    </row>
    <row r="6791" spans="21:21" x14ac:dyDescent="0.25">
      <c r="U6791" s="76"/>
    </row>
    <row r="6792" spans="21:21" x14ac:dyDescent="0.25">
      <c r="U6792" s="76"/>
    </row>
    <row r="6793" spans="21:21" x14ac:dyDescent="0.25">
      <c r="U6793" s="76"/>
    </row>
    <row r="6794" spans="21:21" x14ac:dyDescent="0.25">
      <c r="U6794" s="76"/>
    </row>
    <row r="6795" spans="21:21" x14ac:dyDescent="0.25">
      <c r="U6795" s="76"/>
    </row>
    <row r="6796" spans="21:21" x14ac:dyDescent="0.25">
      <c r="U6796" s="76"/>
    </row>
    <row r="6797" spans="21:21" x14ac:dyDescent="0.25">
      <c r="U6797" s="76"/>
    </row>
    <row r="6798" spans="21:21" x14ac:dyDescent="0.25">
      <c r="U6798" s="76"/>
    </row>
    <row r="6799" spans="21:21" x14ac:dyDescent="0.25">
      <c r="U6799" s="76"/>
    </row>
    <row r="6800" spans="21:21" x14ac:dyDescent="0.25">
      <c r="U6800" s="76"/>
    </row>
    <row r="6801" spans="21:21" x14ac:dyDescent="0.25">
      <c r="U6801" s="76"/>
    </row>
    <row r="6802" spans="21:21" x14ac:dyDescent="0.25">
      <c r="U6802" s="76"/>
    </row>
    <row r="6803" spans="21:21" x14ac:dyDescent="0.25">
      <c r="U6803" s="76"/>
    </row>
    <row r="6804" spans="21:21" x14ac:dyDescent="0.25">
      <c r="U6804" s="76"/>
    </row>
    <row r="6805" spans="21:21" x14ac:dyDescent="0.25">
      <c r="U6805" s="76"/>
    </row>
    <row r="6806" spans="21:21" x14ac:dyDescent="0.25">
      <c r="U6806" s="76"/>
    </row>
    <row r="6807" spans="21:21" x14ac:dyDescent="0.25">
      <c r="U6807" s="76"/>
    </row>
    <row r="6808" spans="21:21" x14ac:dyDescent="0.25">
      <c r="U6808" s="76"/>
    </row>
    <row r="6809" spans="21:21" x14ac:dyDescent="0.25">
      <c r="U6809" s="76"/>
    </row>
    <row r="6810" spans="21:21" x14ac:dyDescent="0.25">
      <c r="U6810" s="76"/>
    </row>
    <row r="6811" spans="21:21" x14ac:dyDescent="0.25">
      <c r="U6811" s="76"/>
    </row>
    <row r="6812" spans="21:21" x14ac:dyDescent="0.25">
      <c r="U6812" s="76"/>
    </row>
    <row r="6813" spans="21:21" x14ac:dyDescent="0.25">
      <c r="U6813" s="76"/>
    </row>
    <row r="6814" spans="21:21" x14ac:dyDescent="0.25">
      <c r="U6814" s="76"/>
    </row>
    <row r="6815" spans="21:21" x14ac:dyDescent="0.25">
      <c r="U6815" s="76"/>
    </row>
    <row r="6816" spans="21:21" x14ac:dyDescent="0.25">
      <c r="U6816" s="76"/>
    </row>
    <row r="6817" spans="21:21" x14ac:dyDescent="0.25">
      <c r="U6817" s="76"/>
    </row>
    <row r="6818" spans="21:21" x14ac:dyDescent="0.25">
      <c r="U6818" s="76"/>
    </row>
    <row r="6819" spans="21:21" x14ac:dyDescent="0.25">
      <c r="U6819" s="76"/>
    </row>
    <row r="6820" spans="21:21" x14ac:dyDescent="0.25">
      <c r="U6820" s="76"/>
    </row>
    <row r="6821" spans="21:21" x14ac:dyDescent="0.25">
      <c r="U6821" s="76"/>
    </row>
    <row r="6822" spans="21:21" x14ac:dyDescent="0.25">
      <c r="U6822" s="76"/>
    </row>
    <row r="6823" spans="21:21" x14ac:dyDescent="0.25">
      <c r="U6823" s="76"/>
    </row>
    <row r="6824" spans="21:21" x14ac:dyDescent="0.25">
      <c r="U6824" s="76"/>
    </row>
    <row r="6825" spans="21:21" x14ac:dyDescent="0.25">
      <c r="U6825" s="76"/>
    </row>
    <row r="6826" spans="21:21" x14ac:dyDescent="0.25">
      <c r="U6826" s="76"/>
    </row>
    <row r="6827" spans="21:21" x14ac:dyDescent="0.25">
      <c r="U6827" s="76"/>
    </row>
    <row r="6828" spans="21:21" x14ac:dyDescent="0.25">
      <c r="U6828" s="76"/>
    </row>
    <row r="6829" spans="21:21" x14ac:dyDescent="0.25">
      <c r="U6829" s="76"/>
    </row>
    <row r="6830" spans="21:21" x14ac:dyDescent="0.25">
      <c r="U6830" s="76"/>
    </row>
    <row r="6831" spans="21:21" x14ac:dyDescent="0.25">
      <c r="U6831" s="76"/>
    </row>
    <row r="6832" spans="21:21" x14ac:dyDescent="0.25">
      <c r="U6832" s="76"/>
    </row>
    <row r="6833" spans="21:21" x14ac:dyDescent="0.25">
      <c r="U6833" s="76"/>
    </row>
    <row r="6834" spans="21:21" x14ac:dyDescent="0.25">
      <c r="U6834" s="76"/>
    </row>
    <row r="6835" spans="21:21" x14ac:dyDescent="0.25">
      <c r="U6835" s="76"/>
    </row>
    <row r="6836" spans="21:21" x14ac:dyDescent="0.25">
      <c r="U6836" s="76"/>
    </row>
    <row r="6837" spans="21:21" x14ac:dyDescent="0.25">
      <c r="U6837" s="76"/>
    </row>
    <row r="6838" spans="21:21" x14ac:dyDescent="0.25">
      <c r="U6838" s="76"/>
    </row>
    <row r="6839" spans="21:21" x14ac:dyDescent="0.25">
      <c r="U6839" s="76"/>
    </row>
    <row r="6840" spans="21:21" x14ac:dyDescent="0.25">
      <c r="U6840" s="76"/>
    </row>
    <row r="6841" spans="21:21" x14ac:dyDescent="0.25">
      <c r="U6841" s="76"/>
    </row>
    <row r="6842" spans="21:21" x14ac:dyDescent="0.25">
      <c r="U6842" s="76"/>
    </row>
    <row r="6843" spans="21:21" x14ac:dyDescent="0.25">
      <c r="U6843" s="76"/>
    </row>
    <row r="6844" spans="21:21" x14ac:dyDescent="0.25">
      <c r="U6844" s="76"/>
    </row>
    <row r="6845" spans="21:21" x14ac:dyDescent="0.25">
      <c r="U6845" s="76"/>
    </row>
    <row r="6846" spans="21:21" x14ac:dyDescent="0.25">
      <c r="U6846" s="76"/>
    </row>
    <row r="6847" spans="21:21" x14ac:dyDescent="0.25">
      <c r="U6847" s="76"/>
    </row>
    <row r="6848" spans="21:21" x14ac:dyDescent="0.25">
      <c r="U6848" s="76"/>
    </row>
    <row r="6849" spans="21:21" x14ac:dyDescent="0.25">
      <c r="U6849" s="76"/>
    </row>
    <row r="6850" spans="21:21" x14ac:dyDescent="0.25">
      <c r="U6850" s="76"/>
    </row>
    <row r="6851" spans="21:21" x14ac:dyDescent="0.25">
      <c r="U6851" s="76"/>
    </row>
    <row r="6852" spans="21:21" x14ac:dyDescent="0.25">
      <c r="U6852" s="76"/>
    </row>
    <row r="6853" spans="21:21" x14ac:dyDescent="0.25">
      <c r="U6853" s="76"/>
    </row>
    <row r="6854" spans="21:21" x14ac:dyDescent="0.25">
      <c r="U6854" s="76"/>
    </row>
    <row r="6855" spans="21:21" x14ac:dyDescent="0.25">
      <c r="U6855" s="76"/>
    </row>
    <row r="6856" spans="21:21" x14ac:dyDescent="0.25">
      <c r="U6856" s="76"/>
    </row>
    <row r="6857" spans="21:21" x14ac:dyDescent="0.25">
      <c r="U6857" s="76"/>
    </row>
    <row r="6858" spans="21:21" x14ac:dyDescent="0.25">
      <c r="U6858" s="76"/>
    </row>
    <row r="6859" spans="21:21" x14ac:dyDescent="0.25">
      <c r="U6859" s="76"/>
    </row>
    <row r="6860" spans="21:21" x14ac:dyDescent="0.25">
      <c r="U6860" s="76"/>
    </row>
    <row r="6861" spans="21:21" x14ac:dyDescent="0.25">
      <c r="U6861" s="76"/>
    </row>
    <row r="6862" spans="21:21" x14ac:dyDescent="0.25">
      <c r="U6862" s="76"/>
    </row>
    <row r="6863" spans="21:21" x14ac:dyDescent="0.25">
      <c r="U6863" s="76"/>
    </row>
    <row r="6864" spans="21:21" x14ac:dyDescent="0.25">
      <c r="U6864" s="76"/>
    </row>
    <row r="6865" spans="21:21" x14ac:dyDescent="0.25">
      <c r="U6865" s="76"/>
    </row>
    <row r="6866" spans="21:21" x14ac:dyDescent="0.25">
      <c r="U6866" s="76"/>
    </row>
    <row r="6867" spans="21:21" x14ac:dyDescent="0.25">
      <c r="U6867" s="76"/>
    </row>
    <row r="6868" spans="21:21" x14ac:dyDescent="0.25">
      <c r="U6868" s="76"/>
    </row>
    <row r="6869" spans="21:21" x14ac:dyDescent="0.25">
      <c r="U6869" s="76"/>
    </row>
    <row r="6870" spans="21:21" x14ac:dyDescent="0.25">
      <c r="U6870" s="76"/>
    </row>
    <row r="6871" spans="21:21" x14ac:dyDescent="0.25">
      <c r="U6871" s="76"/>
    </row>
    <row r="6872" spans="21:21" x14ac:dyDescent="0.25">
      <c r="U6872" s="76"/>
    </row>
    <row r="6873" spans="21:21" x14ac:dyDescent="0.25">
      <c r="U6873" s="76"/>
    </row>
    <row r="6874" spans="21:21" x14ac:dyDescent="0.25">
      <c r="U6874" s="76"/>
    </row>
    <row r="6875" spans="21:21" x14ac:dyDescent="0.25">
      <c r="U6875" s="76"/>
    </row>
    <row r="6876" spans="21:21" x14ac:dyDescent="0.25">
      <c r="U6876" s="76"/>
    </row>
    <row r="6877" spans="21:21" x14ac:dyDescent="0.25">
      <c r="U6877" s="76"/>
    </row>
    <row r="6878" spans="21:21" x14ac:dyDescent="0.25">
      <c r="U6878" s="76"/>
    </row>
    <row r="6879" spans="21:21" x14ac:dyDescent="0.25">
      <c r="U6879" s="76"/>
    </row>
    <row r="6880" spans="21:21" x14ac:dyDescent="0.25">
      <c r="U6880" s="76"/>
    </row>
    <row r="6881" spans="21:21" x14ac:dyDescent="0.25">
      <c r="U6881" s="76"/>
    </row>
    <row r="6882" spans="21:21" x14ac:dyDescent="0.25">
      <c r="U6882" s="76"/>
    </row>
    <row r="6883" spans="21:21" x14ac:dyDescent="0.25">
      <c r="U6883" s="76"/>
    </row>
    <row r="6884" spans="21:21" x14ac:dyDescent="0.25">
      <c r="U6884" s="76"/>
    </row>
    <row r="6885" spans="21:21" x14ac:dyDescent="0.25">
      <c r="U6885" s="76"/>
    </row>
    <row r="6886" spans="21:21" x14ac:dyDescent="0.25">
      <c r="U6886" s="76"/>
    </row>
    <row r="6887" spans="21:21" x14ac:dyDescent="0.25">
      <c r="U6887" s="76"/>
    </row>
    <row r="6888" spans="21:21" x14ac:dyDescent="0.25">
      <c r="U6888" s="76"/>
    </row>
    <row r="6889" spans="21:21" x14ac:dyDescent="0.25">
      <c r="U6889" s="76"/>
    </row>
    <row r="6890" spans="21:21" x14ac:dyDescent="0.25">
      <c r="U6890" s="76"/>
    </row>
    <row r="6891" spans="21:21" x14ac:dyDescent="0.25">
      <c r="U6891" s="76"/>
    </row>
    <row r="6892" spans="21:21" x14ac:dyDescent="0.25">
      <c r="U6892" s="76"/>
    </row>
    <row r="6893" spans="21:21" x14ac:dyDescent="0.25">
      <c r="U6893" s="76"/>
    </row>
    <row r="6894" spans="21:21" x14ac:dyDescent="0.25">
      <c r="U6894" s="76"/>
    </row>
    <row r="6895" spans="21:21" x14ac:dyDescent="0.25">
      <c r="U6895" s="76"/>
    </row>
    <row r="6896" spans="21:21" x14ac:dyDescent="0.25">
      <c r="U6896" s="76"/>
    </row>
    <row r="6897" spans="21:21" x14ac:dyDescent="0.25">
      <c r="U6897" s="76"/>
    </row>
    <row r="6898" spans="21:21" x14ac:dyDescent="0.25">
      <c r="U6898" s="76"/>
    </row>
    <row r="6899" spans="21:21" x14ac:dyDescent="0.25">
      <c r="U6899" s="76"/>
    </row>
    <row r="6900" spans="21:21" x14ac:dyDescent="0.25">
      <c r="U6900" s="76"/>
    </row>
    <row r="6901" spans="21:21" x14ac:dyDescent="0.25">
      <c r="U6901" s="76"/>
    </row>
    <row r="6902" spans="21:21" x14ac:dyDescent="0.25">
      <c r="U6902" s="76"/>
    </row>
    <row r="6903" spans="21:21" x14ac:dyDescent="0.25">
      <c r="U6903" s="76"/>
    </row>
    <row r="6904" spans="21:21" x14ac:dyDescent="0.25">
      <c r="U6904" s="76"/>
    </row>
    <row r="6905" spans="21:21" x14ac:dyDescent="0.25">
      <c r="U6905" s="76"/>
    </row>
    <row r="6906" spans="21:21" x14ac:dyDescent="0.25">
      <c r="U6906" s="76"/>
    </row>
    <row r="6907" spans="21:21" x14ac:dyDescent="0.25">
      <c r="U6907" s="76"/>
    </row>
    <row r="6908" spans="21:21" x14ac:dyDescent="0.25">
      <c r="U6908" s="76"/>
    </row>
    <row r="6909" spans="21:21" x14ac:dyDescent="0.25">
      <c r="U6909" s="76"/>
    </row>
    <row r="6910" spans="21:21" x14ac:dyDescent="0.25">
      <c r="U6910" s="76"/>
    </row>
    <row r="6911" spans="21:21" x14ac:dyDescent="0.25">
      <c r="U6911" s="76"/>
    </row>
    <row r="6912" spans="21:21" x14ac:dyDescent="0.25">
      <c r="U6912" s="76"/>
    </row>
    <row r="6913" spans="21:21" x14ac:dyDescent="0.25">
      <c r="U6913" s="76"/>
    </row>
    <row r="6914" spans="21:21" x14ac:dyDescent="0.25">
      <c r="U6914" s="76"/>
    </row>
    <row r="6915" spans="21:21" x14ac:dyDescent="0.25">
      <c r="U6915" s="76"/>
    </row>
    <row r="6916" spans="21:21" x14ac:dyDescent="0.25">
      <c r="U6916" s="76"/>
    </row>
    <row r="6917" spans="21:21" x14ac:dyDescent="0.25">
      <c r="U6917" s="76"/>
    </row>
    <row r="6918" spans="21:21" x14ac:dyDescent="0.25">
      <c r="U6918" s="76"/>
    </row>
    <row r="6919" spans="21:21" x14ac:dyDescent="0.25">
      <c r="U6919" s="76"/>
    </row>
    <row r="6920" spans="21:21" x14ac:dyDescent="0.25">
      <c r="U6920" s="76"/>
    </row>
    <row r="6921" spans="21:21" x14ac:dyDescent="0.25">
      <c r="U6921" s="76"/>
    </row>
    <row r="6922" spans="21:21" x14ac:dyDescent="0.25">
      <c r="U6922" s="76"/>
    </row>
    <row r="6923" spans="21:21" x14ac:dyDescent="0.25">
      <c r="U6923" s="76"/>
    </row>
    <row r="6924" spans="21:21" x14ac:dyDescent="0.25">
      <c r="U6924" s="76"/>
    </row>
    <row r="6925" spans="21:21" x14ac:dyDescent="0.25">
      <c r="U6925" s="76"/>
    </row>
    <row r="6926" spans="21:21" x14ac:dyDescent="0.25">
      <c r="U6926" s="76"/>
    </row>
    <row r="6927" spans="21:21" x14ac:dyDescent="0.25">
      <c r="U6927" s="76"/>
    </row>
    <row r="6928" spans="21:21" x14ac:dyDescent="0.25">
      <c r="U6928" s="76"/>
    </row>
    <row r="6929" spans="21:21" x14ac:dyDescent="0.25">
      <c r="U6929" s="76"/>
    </row>
    <row r="6930" spans="21:21" x14ac:dyDescent="0.25">
      <c r="U6930" s="76"/>
    </row>
    <row r="6931" spans="21:21" x14ac:dyDescent="0.25">
      <c r="U6931" s="76"/>
    </row>
    <row r="6932" spans="21:21" x14ac:dyDescent="0.25">
      <c r="U6932" s="76"/>
    </row>
    <row r="6933" spans="21:21" x14ac:dyDescent="0.25">
      <c r="U6933" s="76"/>
    </row>
    <row r="6934" spans="21:21" x14ac:dyDescent="0.25">
      <c r="U6934" s="76"/>
    </row>
    <row r="6935" spans="21:21" x14ac:dyDescent="0.25">
      <c r="U6935" s="76"/>
    </row>
    <row r="6936" spans="21:21" x14ac:dyDescent="0.25">
      <c r="U6936" s="76"/>
    </row>
    <row r="6937" spans="21:21" x14ac:dyDescent="0.25">
      <c r="U6937" s="76"/>
    </row>
    <row r="6938" spans="21:21" x14ac:dyDescent="0.25">
      <c r="U6938" s="76"/>
    </row>
    <row r="6939" spans="21:21" x14ac:dyDescent="0.25">
      <c r="U6939" s="76"/>
    </row>
    <row r="6940" spans="21:21" x14ac:dyDescent="0.25">
      <c r="U6940" s="76"/>
    </row>
    <row r="6941" spans="21:21" x14ac:dyDescent="0.25">
      <c r="U6941" s="76"/>
    </row>
    <row r="6942" spans="21:21" x14ac:dyDescent="0.25">
      <c r="U6942" s="76"/>
    </row>
    <row r="6943" spans="21:21" x14ac:dyDescent="0.25">
      <c r="U6943" s="76"/>
    </row>
    <row r="6944" spans="21:21" x14ac:dyDescent="0.25">
      <c r="U6944" s="76"/>
    </row>
    <row r="6945" spans="21:21" x14ac:dyDescent="0.25">
      <c r="U6945" s="76"/>
    </row>
    <row r="6946" spans="21:21" x14ac:dyDescent="0.25">
      <c r="U6946" s="76"/>
    </row>
    <row r="6947" spans="21:21" x14ac:dyDescent="0.25">
      <c r="U6947" s="76"/>
    </row>
    <row r="6948" spans="21:21" x14ac:dyDescent="0.25">
      <c r="U6948" s="76"/>
    </row>
    <row r="6949" spans="21:21" x14ac:dyDescent="0.25">
      <c r="U6949" s="76"/>
    </row>
    <row r="6950" spans="21:21" x14ac:dyDescent="0.25">
      <c r="U6950" s="76"/>
    </row>
    <row r="6951" spans="21:21" x14ac:dyDescent="0.25">
      <c r="U6951" s="76"/>
    </row>
    <row r="6952" spans="21:21" x14ac:dyDescent="0.25">
      <c r="U6952" s="76"/>
    </row>
    <row r="6953" spans="21:21" x14ac:dyDescent="0.25">
      <c r="U6953" s="76"/>
    </row>
    <row r="6954" spans="21:21" x14ac:dyDescent="0.25">
      <c r="U6954" s="76"/>
    </row>
    <row r="6955" spans="21:21" x14ac:dyDescent="0.25">
      <c r="U6955" s="76"/>
    </row>
    <row r="6956" spans="21:21" x14ac:dyDescent="0.25">
      <c r="U6956" s="76"/>
    </row>
    <row r="6957" spans="21:21" x14ac:dyDescent="0.25">
      <c r="U6957" s="76"/>
    </row>
    <row r="6958" spans="21:21" x14ac:dyDescent="0.25">
      <c r="U6958" s="76"/>
    </row>
    <row r="6959" spans="21:21" x14ac:dyDescent="0.25">
      <c r="U6959" s="76"/>
    </row>
    <row r="6960" spans="21:21" x14ac:dyDescent="0.25">
      <c r="U6960" s="76"/>
    </row>
    <row r="6961" spans="21:21" x14ac:dyDescent="0.25">
      <c r="U6961" s="76"/>
    </row>
    <row r="6962" spans="21:21" x14ac:dyDescent="0.25">
      <c r="U6962" s="76"/>
    </row>
    <row r="6963" spans="21:21" x14ac:dyDescent="0.25">
      <c r="U6963" s="76"/>
    </row>
    <row r="6964" spans="21:21" x14ac:dyDescent="0.25">
      <c r="U6964" s="76"/>
    </row>
    <row r="6965" spans="21:21" x14ac:dyDescent="0.25">
      <c r="U6965" s="76"/>
    </row>
    <row r="6966" spans="21:21" x14ac:dyDescent="0.25">
      <c r="U6966" s="76"/>
    </row>
    <row r="6967" spans="21:21" x14ac:dyDescent="0.25">
      <c r="U6967" s="76"/>
    </row>
    <row r="6968" spans="21:21" x14ac:dyDescent="0.25">
      <c r="U6968" s="76"/>
    </row>
    <row r="6969" spans="21:21" x14ac:dyDescent="0.25">
      <c r="U6969" s="76"/>
    </row>
    <row r="6970" spans="21:21" x14ac:dyDescent="0.25">
      <c r="U6970" s="76"/>
    </row>
    <row r="6971" spans="21:21" x14ac:dyDescent="0.25">
      <c r="U6971" s="76"/>
    </row>
    <row r="6972" spans="21:21" x14ac:dyDescent="0.25">
      <c r="U6972" s="76"/>
    </row>
    <row r="6973" spans="21:21" x14ac:dyDescent="0.25">
      <c r="U6973" s="76"/>
    </row>
    <row r="6974" spans="21:21" x14ac:dyDescent="0.25">
      <c r="U6974" s="76"/>
    </row>
    <row r="6975" spans="21:21" x14ac:dyDescent="0.25">
      <c r="U6975" s="76"/>
    </row>
    <row r="6976" spans="21:21" x14ac:dyDescent="0.25">
      <c r="U6976" s="76"/>
    </row>
    <row r="6977" spans="21:21" x14ac:dyDescent="0.25">
      <c r="U6977" s="76"/>
    </row>
    <row r="6978" spans="21:21" x14ac:dyDescent="0.25">
      <c r="U6978" s="76"/>
    </row>
    <row r="6979" spans="21:21" x14ac:dyDescent="0.25">
      <c r="U6979" s="76"/>
    </row>
    <row r="6980" spans="21:21" x14ac:dyDescent="0.25">
      <c r="U6980" s="76"/>
    </row>
    <row r="6981" spans="21:21" x14ac:dyDescent="0.25">
      <c r="U6981" s="76"/>
    </row>
    <row r="6982" spans="21:21" x14ac:dyDescent="0.25">
      <c r="U6982" s="76"/>
    </row>
    <row r="6983" spans="21:21" x14ac:dyDescent="0.25">
      <c r="U6983" s="76"/>
    </row>
    <row r="6984" spans="21:21" x14ac:dyDescent="0.25">
      <c r="U6984" s="76"/>
    </row>
    <row r="6985" spans="21:21" x14ac:dyDescent="0.25">
      <c r="U6985" s="76"/>
    </row>
    <row r="6986" spans="21:21" x14ac:dyDescent="0.25">
      <c r="U6986" s="76"/>
    </row>
    <row r="6987" spans="21:21" x14ac:dyDescent="0.25">
      <c r="U6987" s="76"/>
    </row>
    <row r="6988" spans="21:21" x14ac:dyDescent="0.25">
      <c r="U6988" s="76"/>
    </row>
    <row r="6989" spans="21:21" x14ac:dyDescent="0.25">
      <c r="U6989" s="76"/>
    </row>
    <row r="6990" spans="21:21" x14ac:dyDescent="0.25">
      <c r="U6990" s="76"/>
    </row>
    <row r="6991" spans="21:21" x14ac:dyDescent="0.25">
      <c r="U6991" s="76"/>
    </row>
    <row r="6992" spans="21:21" x14ac:dyDescent="0.25">
      <c r="U6992" s="76"/>
    </row>
    <row r="6993" spans="21:21" x14ac:dyDescent="0.25">
      <c r="U6993" s="76"/>
    </row>
    <row r="6994" spans="21:21" x14ac:dyDescent="0.25">
      <c r="U6994" s="76"/>
    </row>
    <row r="6995" spans="21:21" x14ac:dyDescent="0.25">
      <c r="U6995" s="76"/>
    </row>
    <row r="6996" spans="21:21" x14ac:dyDescent="0.25">
      <c r="U6996" s="76"/>
    </row>
    <row r="6997" spans="21:21" x14ac:dyDescent="0.25">
      <c r="U6997" s="76"/>
    </row>
    <row r="6998" spans="21:21" x14ac:dyDescent="0.25">
      <c r="U6998" s="76"/>
    </row>
    <row r="6999" spans="21:21" x14ac:dyDescent="0.25">
      <c r="U6999" s="76"/>
    </row>
    <row r="7000" spans="21:21" x14ac:dyDescent="0.25">
      <c r="U7000" s="76"/>
    </row>
    <row r="7001" spans="21:21" x14ac:dyDescent="0.25">
      <c r="U7001" s="76"/>
    </row>
    <row r="7002" spans="21:21" x14ac:dyDescent="0.25">
      <c r="U7002" s="76"/>
    </row>
    <row r="7003" spans="21:21" x14ac:dyDescent="0.25">
      <c r="U7003" s="76"/>
    </row>
    <row r="7004" spans="21:21" x14ac:dyDescent="0.25">
      <c r="U7004" s="76"/>
    </row>
    <row r="7005" spans="21:21" x14ac:dyDescent="0.25">
      <c r="U7005" s="76"/>
    </row>
    <row r="7006" spans="21:21" x14ac:dyDescent="0.25">
      <c r="U7006" s="76"/>
    </row>
    <row r="7007" spans="21:21" x14ac:dyDescent="0.25">
      <c r="U7007" s="76"/>
    </row>
    <row r="7008" spans="21:21" x14ac:dyDescent="0.25">
      <c r="U7008" s="76"/>
    </row>
    <row r="7009" spans="21:21" x14ac:dyDescent="0.25">
      <c r="U7009" s="76"/>
    </row>
    <row r="7010" spans="21:21" x14ac:dyDescent="0.25">
      <c r="U7010" s="76"/>
    </row>
    <row r="7011" spans="21:21" x14ac:dyDescent="0.25">
      <c r="U7011" s="76"/>
    </row>
    <row r="7012" spans="21:21" x14ac:dyDescent="0.25">
      <c r="U7012" s="76"/>
    </row>
    <row r="7013" spans="21:21" x14ac:dyDescent="0.25">
      <c r="U7013" s="76"/>
    </row>
    <row r="7014" spans="21:21" x14ac:dyDescent="0.25">
      <c r="U7014" s="76"/>
    </row>
    <row r="7015" spans="21:21" x14ac:dyDescent="0.25">
      <c r="U7015" s="76"/>
    </row>
    <row r="7016" spans="21:21" x14ac:dyDescent="0.25">
      <c r="U7016" s="76"/>
    </row>
    <row r="7017" spans="21:21" x14ac:dyDescent="0.25">
      <c r="U7017" s="76"/>
    </row>
    <row r="7018" spans="21:21" x14ac:dyDescent="0.25">
      <c r="U7018" s="76"/>
    </row>
    <row r="7019" spans="21:21" x14ac:dyDescent="0.25">
      <c r="U7019" s="76"/>
    </row>
    <row r="7020" spans="21:21" x14ac:dyDescent="0.25">
      <c r="U7020" s="76"/>
    </row>
    <row r="7021" spans="21:21" x14ac:dyDescent="0.25">
      <c r="U7021" s="76"/>
    </row>
    <row r="7022" spans="21:21" x14ac:dyDescent="0.25">
      <c r="U7022" s="76"/>
    </row>
    <row r="7023" spans="21:21" x14ac:dyDescent="0.25">
      <c r="U7023" s="76"/>
    </row>
    <row r="7024" spans="21:21" x14ac:dyDescent="0.25">
      <c r="U7024" s="76"/>
    </row>
    <row r="7025" spans="21:21" x14ac:dyDescent="0.25">
      <c r="U7025" s="76"/>
    </row>
    <row r="7026" spans="21:21" x14ac:dyDescent="0.25">
      <c r="U7026" s="76"/>
    </row>
    <row r="7027" spans="21:21" x14ac:dyDescent="0.25">
      <c r="U7027" s="76"/>
    </row>
    <row r="7028" spans="21:21" x14ac:dyDescent="0.25">
      <c r="U7028" s="76"/>
    </row>
    <row r="7029" spans="21:21" x14ac:dyDescent="0.25">
      <c r="U7029" s="76"/>
    </row>
    <row r="7030" spans="21:21" x14ac:dyDescent="0.25">
      <c r="U7030" s="76"/>
    </row>
    <row r="7031" spans="21:21" x14ac:dyDescent="0.25">
      <c r="U7031" s="76"/>
    </row>
    <row r="7032" spans="21:21" x14ac:dyDescent="0.25">
      <c r="U7032" s="76"/>
    </row>
    <row r="7033" spans="21:21" x14ac:dyDescent="0.25">
      <c r="U7033" s="76"/>
    </row>
    <row r="7034" spans="21:21" x14ac:dyDescent="0.25">
      <c r="U7034" s="76"/>
    </row>
    <row r="7035" spans="21:21" x14ac:dyDescent="0.25">
      <c r="U7035" s="76"/>
    </row>
    <row r="7036" spans="21:21" x14ac:dyDescent="0.25">
      <c r="U7036" s="76"/>
    </row>
    <row r="7037" spans="21:21" x14ac:dyDescent="0.25">
      <c r="U7037" s="76"/>
    </row>
    <row r="7038" spans="21:21" x14ac:dyDescent="0.25">
      <c r="U7038" s="76"/>
    </row>
    <row r="7039" spans="21:21" x14ac:dyDescent="0.25">
      <c r="U7039" s="76"/>
    </row>
    <row r="7040" spans="21:21" x14ac:dyDescent="0.25">
      <c r="U7040" s="76"/>
    </row>
    <row r="7041" spans="21:21" x14ac:dyDescent="0.25">
      <c r="U7041" s="76"/>
    </row>
    <row r="7042" spans="21:21" x14ac:dyDescent="0.25">
      <c r="U7042" s="76"/>
    </row>
    <row r="7043" spans="21:21" x14ac:dyDescent="0.25">
      <c r="U7043" s="76"/>
    </row>
    <row r="7044" spans="21:21" x14ac:dyDescent="0.25">
      <c r="U7044" s="76"/>
    </row>
    <row r="7045" spans="21:21" x14ac:dyDescent="0.25">
      <c r="U7045" s="76"/>
    </row>
    <row r="7046" spans="21:21" x14ac:dyDescent="0.25">
      <c r="U7046" s="76"/>
    </row>
    <row r="7047" spans="21:21" x14ac:dyDescent="0.25">
      <c r="U7047" s="76"/>
    </row>
    <row r="7048" spans="21:21" x14ac:dyDescent="0.25">
      <c r="U7048" s="76"/>
    </row>
    <row r="7049" spans="21:21" x14ac:dyDescent="0.25">
      <c r="U7049" s="76"/>
    </row>
    <row r="7050" spans="21:21" x14ac:dyDescent="0.25">
      <c r="U7050" s="76"/>
    </row>
    <row r="7051" spans="21:21" x14ac:dyDescent="0.25">
      <c r="U7051" s="76"/>
    </row>
    <row r="7052" spans="21:21" x14ac:dyDescent="0.25">
      <c r="U7052" s="76"/>
    </row>
    <row r="7053" spans="21:21" x14ac:dyDescent="0.25">
      <c r="U7053" s="76"/>
    </row>
    <row r="7054" spans="21:21" x14ac:dyDescent="0.25">
      <c r="U7054" s="76"/>
    </row>
    <row r="7055" spans="21:21" x14ac:dyDescent="0.25">
      <c r="U7055" s="76"/>
    </row>
    <row r="7056" spans="21:21" x14ac:dyDescent="0.25">
      <c r="U7056" s="76"/>
    </row>
    <row r="7057" spans="21:21" x14ac:dyDescent="0.25">
      <c r="U7057" s="76"/>
    </row>
    <row r="7058" spans="21:21" x14ac:dyDescent="0.25">
      <c r="U7058" s="76"/>
    </row>
    <row r="7059" spans="21:21" x14ac:dyDescent="0.25">
      <c r="U7059" s="76"/>
    </row>
    <row r="7060" spans="21:21" x14ac:dyDescent="0.25">
      <c r="U7060" s="76"/>
    </row>
    <row r="7061" spans="21:21" x14ac:dyDescent="0.25">
      <c r="U7061" s="76"/>
    </row>
    <row r="7062" spans="21:21" x14ac:dyDescent="0.25">
      <c r="U7062" s="76"/>
    </row>
    <row r="7063" spans="21:21" x14ac:dyDescent="0.25">
      <c r="U7063" s="76"/>
    </row>
    <row r="7064" spans="21:21" x14ac:dyDescent="0.25">
      <c r="U7064" s="76"/>
    </row>
    <row r="7065" spans="21:21" x14ac:dyDescent="0.25">
      <c r="U7065" s="76"/>
    </row>
    <row r="7066" spans="21:21" x14ac:dyDescent="0.25">
      <c r="U7066" s="76"/>
    </row>
    <row r="7067" spans="21:21" x14ac:dyDescent="0.25">
      <c r="U7067" s="76"/>
    </row>
    <row r="7068" spans="21:21" x14ac:dyDescent="0.25">
      <c r="U7068" s="76"/>
    </row>
    <row r="7069" spans="21:21" x14ac:dyDescent="0.25">
      <c r="U7069" s="76"/>
    </row>
    <row r="7070" spans="21:21" x14ac:dyDescent="0.25">
      <c r="U7070" s="76"/>
    </row>
    <row r="7071" spans="21:21" x14ac:dyDescent="0.25">
      <c r="U7071" s="76"/>
    </row>
    <row r="7072" spans="21:21" x14ac:dyDescent="0.25">
      <c r="U7072" s="76"/>
    </row>
    <row r="7073" spans="21:21" x14ac:dyDescent="0.25">
      <c r="U7073" s="76"/>
    </row>
    <row r="7074" spans="21:21" x14ac:dyDescent="0.25">
      <c r="U7074" s="76"/>
    </row>
    <row r="7075" spans="21:21" x14ac:dyDescent="0.25">
      <c r="U7075" s="76"/>
    </row>
    <row r="7076" spans="21:21" x14ac:dyDescent="0.25">
      <c r="U7076" s="76"/>
    </row>
    <row r="7077" spans="21:21" x14ac:dyDescent="0.25">
      <c r="U7077" s="76"/>
    </row>
    <row r="7078" spans="21:21" x14ac:dyDescent="0.25">
      <c r="U7078" s="76"/>
    </row>
    <row r="7079" spans="21:21" x14ac:dyDescent="0.25">
      <c r="U7079" s="76"/>
    </row>
    <row r="7080" spans="21:21" x14ac:dyDescent="0.25">
      <c r="U7080" s="76"/>
    </row>
    <row r="7081" spans="21:21" x14ac:dyDescent="0.25">
      <c r="U7081" s="76"/>
    </row>
    <row r="7082" spans="21:21" x14ac:dyDescent="0.25">
      <c r="U7082" s="76"/>
    </row>
    <row r="7083" spans="21:21" x14ac:dyDescent="0.25">
      <c r="U7083" s="76"/>
    </row>
    <row r="7084" spans="21:21" x14ac:dyDescent="0.25">
      <c r="U7084" s="76"/>
    </row>
    <row r="7085" spans="21:21" x14ac:dyDescent="0.25">
      <c r="U7085" s="76"/>
    </row>
    <row r="7086" spans="21:21" x14ac:dyDescent="0.25">
      <c r="U7086" s="76"/>
    </row>
    <row r="7087" spans="21:21" x14ac:dyDescent="0.25">
      <c r="U7087" s="76"/>
    </row>
    <row r="7088" spans="21:21" x14ac:dyDescent="0.25">
      <c r="U7088" s="76"/>
    </row>
    <row r="7089" spans="21:21" x14ac:dyDescent="0.25">
      <c r="U7089" s="76"/>
    </row>
    <row r="7090" spans="21:21" x14ac:dyDescent="0.25">
      <c r="U7090" s="76"/>
    </row>
    <row r="7091" spans="21:21" x14ac:dyDescent="0.25">
      <c r="U7091" s="76"/>
    </row>
    <row r="7092" spans="21:21" x14ac:dyDescent="0.25">
      <c r="U7092" s="76"/>
    </row>
    <row r="7093" spans="21:21" x14ac:dyDescent="0.25">
      <c r="U7093" s="76"/>
    </row>
    <row r="7094" spans="21:21" x14ac:dyDescent="0.25">
      <c r="U7094" s="76"/>
    </row>
    <row r="7095" spans="21:21" x14ac:dyDescent="0.25">
      <c r="U7095" s="76"/>
    </row>
    <row r="7096" spans="21:21" x14ac:dyDescent="0.25">
      <c r="U7096" s="76"/>
    </row>
    <row r="7097" spans="21:21" x14ac:dyDescent="0.25">
      <c r="U7097" s="76"/>
    </row>
    <row r="7098" spans="21:21" x14ac:dyDescent="0.25">
      <c r="U7098" s="76"/>
    </row>
    <row r="7099" spans="21:21" x14ac:dyDescent="0.25">
      <c r="U7099" s="76"/>
    </row>
    <row r="7100" spans="21:21" x14ac:dyDescent="0.25">
      <c r="U7100" s="76"/>
    </row>
    <row r="7101" spans="21:21" x14ac:dyDescent="0.25">
      <c r="U7101" s="76"/>
    </row>
    <row r="7102" spans="21:21" x14ac:dyDescent="0.25">
      <c r="U7102" s="76"/>
    </row>
    <row r="7103" spans="21:21" x14ac:dyDescent="0.25">
      <c r="U7103" s="76"/>
    </row>
    <row r="7104" spans="21:21" x14ac:dyDescent="0.25">
      <c r="U7104" s="76"/>
    </row>
    <row r="7105" spans="21:21" x14ac:dyDescent="0.25">
      <c r="U7105" s="76"/>
    </row>
    <row r="7106" spans="21:21" x14ac:dyDescent="0.25">
      <c r="U7106" s="76"/>
    </row>
    <row r="7107" spans="21:21" x14ac:dyDescent="0.25">
      <c r="U7107" s="76"/>
    </row>
    <row r="7108" spans="21:21" x14ac:dyDescent="0.25">
      <c r="U7108" s="76"/>
    </row>
    <row r="7109" spans="21:21" x14ac:dyDescent="0.25">
      <c r="U7109" s="76"/>
    </row>
    <row r="7110" spans="21:21" x14ac:dyDescent="0.25">
      <c r="U7110" s="76"/>
    </row>
    <row r="7111" spans="21:21" x14ac:dyDescent="0.25">
      <c r="U7111" s="76"/>
    </row>
    <row r="7112" spans="21:21" x14ac:dyDescent="0.25">
      <c r="U7112" s="76"/>
    </row>
    <row r="7113" spans="21:21" x14ac:dyDescent="0.25">
      <c r="U7113" s="76"/>
    </row>
    <row r="7114" spans="21:21" x14ac:dyDescent="0.25">
      <c r="U7114" s="76"/>
    </row>
    <row r="7115" spans="21:21" x14ac:dyDescent="0.25">
      <c r="U7115" s="76"/>
    </row>
    <row r="7116" spans="21:21" x14ac:dyDescent="0.25">
      <c r="U7116" s="76"/>
    </row>
    <row r="7117" spans="21:21" x14ac:dyDescent="0.25">
      <c r="U7117" s="76"/>
    </row>
    <row r="7118" spans="21:21" x14ac:dyDescent="0.25">
      <c r="U7118" s="76"/>
    </row>
    <row r="7119" spans="21:21" x14ac:dyDescent="0.25">
      <c r="U7119" s="76"/>
    </row>
    <row r="7120" spans="21:21" x14ac:dyDescent="0.25">
      <c r="U7120" s="76"/>
    </row>
    <row r="7121" spans="21:21" x14ac:dyDescent="0.25">
      <c r="U7121" s="76"/>
    </row>
    <row r="7122" spans="21:21" x14ac:dyDescent="0.25">
      <c r="U7122" s="76"/>
    </row>
    <row r="7123" spans="21:21" x14ac:dyDescent="0.25">
      <c r="U7123" s="76"/>
    </row>
    <row r="7124" spans="21:21" x14ac:dyDescent="0.25">
      <c r="U7124" s="76"/>
    </row>
    <row r="7125" spans="21:21" x14ac:dyDescent="0.25">
      <c r="U7125" s="76"/>
    </row>
    <row r="7126" spans="21:21" x14ac:dyDescent="0.25">
      <c r="U7126" s="76"/>
    </row>
    <row r="7127" spans="21:21" x14ac:dyDescent="0.25">
      <c r="U7127" s="76"/>
    </row>
    <row r="7128" spans="21:21" x14ac:dyDescent="0.25">
      <c r="U7128" s="76"/>
    </row>
    <row r="7129" spans="21:21" x14ac:dyDescent="0.25">
      <c r="U7129" s="76"/>
    </row>
    <row r="7130" spans="21:21" x14ac:dyDescent="0.25">
      <c r="U7130" s="76"/>
    </row>
    <row r="7131" spans="21:21" x14ac:dyDescent="0.25">
      <c r="U7131" s="76"/>
    </row>
    <row r="7132" spans="21:21" x14ac:dyDescent="0.25">
      <c r="U7132" s="76"/>
    </row>
    <row r="7133" spans="21:21" x14ac:dyDescent="0.25">
      <c r="U7133" s="76"/>
    </row>
    <row r="7134" spans="21:21" x14ac:dyDescent="0.25">
      <c r="U7134" s="76"/>
    </row>
    <row r="7135" spans="21:21" x14ac:dyDescent="0.25">
      <c r="U7135" s="76"/>
    </row>
    <row r="7136" spans="21:21" x14ac:dyDescent="0.25">
      <c r="U7136" s="76"/>
    </row>
    <row r="7137" spans="21:21" x14ac:dyDescent="0.25">
      <c r="U7137" s="76"/>
    </row>
    <row r="7138" spans="21:21" x14ac:dyDescent="0.25">
      <c r="U7138" s="76"/>
    </row>
    <row r="7139" spans="21:21" x14ac:dyDescent="0.25">
      <c r="U7139" s="76"/>
    </row>
    <row r="7140" spans="21:21" x14ac:dyDescent="0.25">
      <c r="U7140" s="76"/>
    </row>
    <row r="7141" spans="21:21" x14ac:dyDescent="0.25">
      <c r="U7141" s="76"/>
    </row>
    <row r="7142" spans="21:21" x14ac:dyDescent="0.25">
      <c r="U7142" s="76"/>
    </row>
    <row r="7143" spans="21:21" x14ac:dyDescent="0.25">
      <c r="U7143" s="76"/>
    </row>
    <row r="7144" spans="21:21" x14ac:dyDescent="0.25">
      <c r="U7144" s="76"/>
    </row>
    <row r="7145" spans="21:21" x14ac:dyDescent="0.25">
      <c r="U7145" s="76"/>
    </row>
    <row r="7146" spans="21:21" x14ac:dyDescent="0.25">
      <c r="U7146" s="76"/>
    </row>
    <row r="7147" spans="21:21" x14ac:dyDescent="0.25">
      <c r="U7147" s="76"/>
    </row>
    <row r="7148" spans="21:21" x14ac:dyDescent="0.25">
      <c r="U7148" s="76"/>
    </row>
    <row r="7149" spans="21:21" x14ac:dyDescent="0.25">
      <c r="U7149" s="76"/>
    </row>
    <row r="7150" spans="21:21" x14ac:dyDescent="0.25">
      <c r="U7150" s="76"/>
    </row>
    <row r="7151" spans="21:21" x14ac:dyDescent="0.25">
      <c r="U7151" s="76"/>
    </row>
    <row r="7152" spans="21:21" x14ac:dyDescent="0.25">
      <c r="U7152" s="76"/>
    </row>
    <row r="7153" spans="21:21" x14ac:dyDescent="0.25">
      <c r="U7153" s="76"/>
    </row>
    <row r="7154" spans="21:21" x14ac:dyDescent="0.25">
      <c r="U7154" s="76"/>
    </row>
    <row r="7155" spans="21:21" x14ac:dyDescent="0.25">
      <c r="U7155" s="76"/>
    </row>
    <row r="7156" spans="21:21" x14ac:dyDescent="0.25">
      <c r="U7156" s="76"/>
    </row>
    <row r="7157" spans="21:21" x14ac:dyDescent="0.25">
      <c r="U7157" s="76"/>
    </row>
    <row r="7158" spans="21:21" x14ac:dyDescent="0.25">
      <c r="U7158" s="76"/>
    </row>
    <row r="7159" spans="21:21" x14ac:dyDescent="0.25">
      <c r="U7159" s="76"/>
    </row>
    <row r="7160" spans="21:21" x14ac:dyDescent="0.25">
      <c r="U7160" s="76"/>
    </row>
    <row r="7161" spans="21:21" x14ac:dyDescent="0.25">
      <c r="U7161" s="76"/>
    </row>
    <row r="7162" spans="21:21" x14ac:dyDescent="0.25">
      <c r="U7162" s="76"/>
    </row>
    <row r="7163" spans="21:21" x14ac:dyDescent="0.25">
      <c r="U7163" s="76"/>
    </row>
    <row r="7164" spans="21:21" x14ac:dyDescent="0.25">
      <c r="U7164" s="76"/>
    </row>
    <row r="7165" spans="21:21" x14ac:dyDescent="0.25">
      <c r="U7165" s="76"/>
    </row>
    <row r="7166" spans="21:21" x14ac:dyDescent="0.25">
      <c r="U7166" s="76"/>
    </row>
    <row r="7167" spans="21:21" x14ac:dyDescent="0.25">
      <c r="U7167" s="76"/>
    </row>
    <row r="7168" spans="21:21" x14ac:dyDescent="0.25">
      <c r="U7168" s="76"/>
    </row>
    <row r="7169" spans="21:21" x14ac:dyDescent="0.25">
      <c r="U7169" s="76"/>
    </row>
    <row r="7170" spans="21:21" x14ac:dyDescent="0.25">
      <c r="U7170" s="76"/>
    </row>
    <row r="7171" spans="21:21" x14ac:dyDescent="0.25">
      <c r="U7171" s="76"/>
    </row>
    <row r="7172" spans="21:21" x14ac:dyDescent="0.25">
      <c r="U7172" s="76"/>
    </row>
    <row r="7173" spans="21:21" x14ac:dyDescent="0.25">
      <c r="U7173" s="76"/>
    </row>
    <row r="7174" spans="21:21" x14ac:dyDescent="0.25">
      <c r="U7174" s="76"/>
    </row>
    <row r="7175" spans="21:21" x14ac:dyDescent="0.25">
      <c r="U7175" s="76"/>
    </row>
    <row r="7176" spans="21:21" x14ac:dyDescent="0.25">
      <c r="U7176" s="76"/>
    </row>
    <row r="7177" spans="21:21" x14ac:dyDescent="0.25">
      <c r="U7177" s="76"/>
    </row>
    <row r="7178" spans="21:21" x14ac:dyDescent="0.25">
      <c r="U7178" s="76"/>
    </row>
    <row r="7179" spans="21:21" x14ac:dyDescent="0.25">
      <c r="U7179" s="76"/>
    </row>
    <row r="7180" spans="21:21" x14ac:dyDescent="0.25">
      <c r="U7180" s="76"/>
    </row>
    <row r="7181" spans="21:21" x14ac:dyDescent="0.25">
      <c r="U7181" s="76"/>
    </row>
    <row r="7182" spans="21:21" x14ac:dyDescent="0.25">
      <c r="U7182" s="76"/>
    </row>
    <row r="7183" spans="21:21" x14ac:dyDescent="0.25">
      <c r="U7183" s="76"/>
    </row>
    <row r="7184" spans="21:21" x14ac:dyDescent="0.25">
      <c r="U7184" s="76"/>
    </row>
    <row r="7185" spans="21:21" x14ac:dyDescent="0.25">
      <c r="U7185" s="76"/>
    </row>
    <row r="7186" spans="21:21" x14ac:dyDescent="0.25">
      <c r="U7186" s="76"/>
    </row>
    <row r="7187" spans="21:21" x14ac:dyDescent="0.25">
      <c r="U7187" s="76"/>
    </row>
    <row r="7188" spans="21:21" x14ac:dyDescent="0.25">
      <c r="U7188" s="76"/>
    </row>
    <row r="7189" spans="21:21" x14ac:dyDescent="0.25">
      <c r="U7189" s="76"/>
    </row>
    <row r="7190" spans="21:21" x14ac:dyDescent="0.25">
      <c r="U7190" s="76"/>
    </row>
    <row r="7191" spans="21:21" x14ac:dyDescent="0.25">
      <c r="U7191" s="76"/>
    </row>
    <row r="7192" spans="21:21" x14ac:dyDescent="0.25">
      <c r="U7192" s="76"/>
    </row>
    <row r="7193" spans="21:21" x14ac:dyDescent="0.25">
      <c r="U7193" s="76"/>
    </row>
    <row r="7194" spans="21:21" x14ac:dyDescent="0.25">
      <c r="U7194" s="76"/>
    </row>
    <row r="7195" spans="21:21" x14ac:dyDescent="0.25">
      <c r="U7195" s="76"/>
    </row>
    <row r="7196" spans="21:21" x14ac:dyDescent="0.25">
      <c r="U7196" s="76"/>
    </row>
    <row r="7197" spans="21:21" x14ac:dyDescent="0.25">
      <c r="U7197" s="76"/>
    </row>
    <row r="7198" spans="21:21" x14ac:dyDescent="0.25">
      <c r="U7198" s="76"/>
    </row>
    <row r="7199" spans="21:21" x14ac:dyDescent="0.25">
      <c r="U7199" s="76"/>
    </row>
    <row r="7200" spans="21:21" x14ac:dyDescent="0.25">
      <c r="U7200" s="76"/>
    </row>
    <row r="7201" spans="21:21" x14ac:dyDescent="0.25">
      <c r="U7201" s="76"/>
    </row>
    <row r="7202" spans="21:21" x14ac:dyDescent="0.25">
      <c r="U7202" s="76"/>
    </row>
    <row r="7203" spans="21:21" x14ac:dyDescent="0.25">
      <c r="U7203" s="76"/>
    </row>
    <row r="7204" spans="21:21" x14ac:dyDescent="0.25">
      <c r="U7204" s="76"/>
    </row>
    <row r="7205" spans="21:21" x14ac:dyDescent="0.25">
      <c r="U7205" s="76"/>
    </row>
    <row r="7206" spans="21:21" x14ac:dyDescent="0.25">
      <c r="U7206" s="76"/>
    </row>
    <row r="7207" spans="21:21" x14ac:dyDescent="0.25">
      <c r="U7207" s="76"/>
    </row>
    <row r="7208" spans="21:21" x14ac:dyDescent="0.25">
      <c r="U7208" s="76"/>
    </row>
    <row r="7209" spans="21:21" x14ac:dyDescent="0.25">
      <c r="U7209" s="76"/>
    </row>
    <row r="7210" spans="21:21" x14ac:dyDescent="0.25">
      <c r="U7210" s="76"/>
    </row>
    <row r="7211" spans="21:21" x14ac:dyDescent="0.25">
      <c r="U7211" s="76"/>
    </row>
    <row r="7212" spans="21:21" x14ac:dyDescent="0.25">
      <c r="U7212" s="76"/>
    </row>
    <row r="7213" spans="21:21" x14ac:dyDescent="0.25">
      <c r="U7213" s="76"/>
    </row>
    <row r="7214" spans="21:21" x14ac:dyDescent="0.25">
      <c r="U7214" s="76"/>
    </row>
    <row r="7215" spans="21:21" x14ac:dyDescent="0.25">
      <c r="U7215" s="76"/>
    </row>
    <row r="7216" spans="21:21" x14ac:dyDescent="0.25">
      <c r="U7216" s="76"/>
    </row>
    <row r="7217" spans="21:21" x14ac:dyDescent="0.25">
      <c r="U7217" s="76"/>
    </row>
    <row r="7218" spans="21:21" x14ac:dyDescent="0.25">
      <c r="U7218" s="76"/>
    </row>
    <row r="7219" spans="21:21" x14ac:dyDescent="0.25">
      <c r="U7219" s="76"/>
    </row>
    <row r="7220" spans="21:21" x14ac:dyDescent="0.25">
      <c r="U7220" s="76"/>
    </row>
    <row r="7221" spans="21:21" x14ac:dyDescent="0.25">
      <c r="U7221" s="76"/>
    </row>
    <row r="7222" spans="21:21" x14ac:dyDescent="0.25">
      <c r="U7222" s="76"/>
    </row>
    <row r="7223" spans="21:21" x14ac:dyDescent="0.25">
      <c r="U7223" s="76"/>
    </row>
    <row r="7224" spans="21:21" x14ac:dyDescent="0.25">
      <c r="U7224" s="76"/>
    </row>
    <row r="7225" spans="21:21" x14ac:dyDescent="0.25">
      <c r="U7225" s="76"/>
    </row>
    <row r="7226" spans="21:21" x14ac:dyDescent="0.25">
      <c r="U7226" s="76"/>
    </row>
    <row r="7227" spans="21:21" x14ac:dyDescent="0.25">
      <c r="U7227" s="76"/>
    </row>
    <row r="7228" spans="21:21" x14ac:dyDescent="0.25">
      <c r="U7228" s="76"/>
    </row>
    <row r="7229" spans="21:21" x14ac:dyDescent="0.25">
      <c r="U7229" s="76"/>
    </row>
    <row r="7230" spans="21:21" x14ac:dyDescent="0.25">
      <c r="U7230" s="76"/>
    </row>
    <row r="7231" spans="21:21" x14ac:dyDescent="0.25">
      <c r="U7231" s="76"/>
    </row>
    <row r="7232" spans="21:21" x14ac:dyDescent="0.25">
      <c r="U7232" s="76"/>
    </row>
    <row r="7233" spans="21:21" x14ac:dyDescent="0.25">
      <c r="U7233" s="76"/>
    </row>
    <row r="7234" spans="21:21" x14ac:dyDescent="0.25">
      <c r="U7234" s="76"/>
    </row>
    <row r="7235" spans="21:21" x14ac:dyDescent="0.25">
      <c r="U7235" s="76"/>
    </row>
    <row r="7236" spans="21:21" x14ac:dyDescent="0.25">
      <c r="U7236" s="76"/>
    </row>
    <row r="7237" spans="21:21" x14ac:dyDescent="0.25">
      <c r="U7237" s="76"/>
    </row>
    <row r="7238" spans="21:21" x14ac:dyDescent="0.25">
      <c r="U7238" s="76"/>
    </row>
    <row r="7239" spans="21:21" x14ac:dyDescent="0.25">
      <c r="U7239" s="76"/>
    </row>
    <row r="7240" spans="21:21" x14ac:dyDescent="0.25">
      <c r="U7240" s="76"/>
    </row>
    <row r="7241" spans="21:21" x14ac:dyDescent="0.25">
      <c r="U7241" s="76"/>
    </row>
    <row r="7242" spans="21:21" x14ac:dyDescent="0.25">
      <c r="U7242" s="76"/>
    </row>
    <row r="7243" spans="21:21" x14ac:dyDescent="0.25">
      <c r="U7243" s="76"/>
    </row>
    <row r="7244" spans="21:21" x14ac:dyDescent="0.25">
      <c r="U7244" s="76"/>
    </row>
    <row r="7245" spans="21:21" x14ac:dyDescent="0.25">
      <c r="U7245" s="76"/>
    </row>
    <row r="7246" spans="21:21" x14ac:dyDescent="0.25">
      <c r="U7246" s="76"/>
    </row>
    <row r="7247" spans="21:21" x14ac:dyDescent="0.25">
      <c r="U7247" s="76"/>
    </row>
    <row r="7248" spans="21:21" x14ac:dyDescent="0.25">
      <c r="U7248" s="76"/>
    </row>
    <row r="7249" spans="21:21" x14ac:dyDescent="0.25">
      <c r="U7249" s="76"/>
    </row>
    <row r="7250" spans="21:21" x14ac:dyDescent="0.25">
      <c r="U7250" s="76"/>
    </row>
    <row r="7251" spans="21:21" x14ac:dyDescent="0.25">
      <c r="U7251" s="76"/>
    </row>
    <row r="7252" spans="21:21" x14ac:dyDescent="0.25">
      <c r="U7252" s="76"/>
    </row>
    <row r="7253" spans="21:21" x14ac:dyDescent="0.25">
      <c r="U7253" s="76"/>
    </row>
    <row r="7254" spans="21:21" x14ac:dyDescent="0.25">
      <c r="U7254" s="76"/>
    </row>
    <row r="7255" spans="21:21" x14ac:dyDescent="0.25">
      <c r="U7255" s="76"/>
    </row>
    <row r="7256" spans="21:21" x14ac:dyDescent="0.25">
      <c r="U7256" s="76"/>
    </row>
    <row r="7257" spans="21:21" x14ac:dyDescent="0.25">
      <c r="U7257" s="76"/>
    </row>
    <row r="7258" spans="21:21" x14ac:dyDescent="0.25">
      <c r="U7258" s="76"/>
    </row>
    <row r="7259" spans="21:21" x14ac:dyDescent="0.25">
      <c r="U7259" s="76"/>
    </row>
    <row r="7260" spans="21:21" x14ac:dyDescent="0.25">
      <c r="U7260" s="76"/>
    </row>
    <row r="7261" spans="21:21" x14ac:dyDescent="0.25">
      <c r="U7261" s="76"/>
    </row>
    <row r="7262" spans="21:21" x14ac:dyDescent="0.25">
      <c r="U7262" s="76"/>
    </row>
    <row r="7263" spans="21:21" x14ac:dyDescent="0.25">
      <c r="U7263" s="76"/>
    </row>
    <row r="7264" spans="21:21" x14ac:dyDescent="0.25">
      <c r="U7264" s="76"/>
    </row>
    <row r="7265" spans="21:21" x14ac:dyDescent="0.25">
      <c r="U7265" s="76"/>
    </row>
    <row r="7266" spans="21:21" x14ac:dyDescent="0.25">
      <c r="U7266" s="76"/>
    </row>
    <row r="7267" spans="21:21" x14ac:dyDescent="0.25">
      <c r="U7267" s="76"/>
    </row>
    <row r="7268" spans="21:21" x14ac:dyDescent="0.25">
      <c r="U7268" s="76"/>
    </row>
    <row r="7269" spans="21:21" x14ac:dyDescent="0.25">
      <c r="U7269" s="76"/>
    </row>
    <row r="7270" spans="21:21" x14ac:dyDescent="0.25">
      <c r="U7270" s="76"/>
    </row>
    <row r="7271" spans="21:21" x14ac:dyDescent="0.25">
      <c r="U7271" s="76"/>
    </row>
    <row r="7272" spans="21:21" x14ac:dyDescent="0.25">
      <c r="U7272" s="76"/>
    </row>
    <row r="7273" spans="21:21" x14ac:dyDescent="0.25">
      <c r="U7273" s="76"/>
    </row>
    <row r="7274" spans="21:21" x14ac:dyDescent="0.25">
      <c r="U7274" s="76"/>
    </row>
    <row r="7275" spans="21:21" x14ac:dyDescent="0.25">
      <c r="U7275" s="76"/>
    </row>
    <row r="7276" spans="21:21" x14ac:dyDescent="0.25">
      <c r="U7276" s="76"/>
    </row>
    <row r="7277" spans="21:21" x14ac:dyDescent="0.25">
      <c r="U7277" s="76"/>
    </row>
    <row r="7278" spans="21:21" x14ac:dyDescent="0.25">
      <c r="U7278" s="76"/>
    </row>
    <row r="7279" spans="21:21" x14ac:dyDescent="0.25">
      <c r="U7279" s="76"/>
    </row>
    <row r="7280" spans="21:21" x14ac:dyDescent="0.25">
      <c r="U7280" s="76"/>
    </row>
    <row r="7281" spans="21:21" x14ac:dyDescent="0.25">
      <c r="U7281" s="76"/>
    </row>
    <row r="7282" spans="21:21" x14ac:dyDescent="0.25">
      <c r="U7282" s="76"/>
    </row>
    <row r="7283" spans="21:21" x14ac:dyDescent="0.25">
      <c r="U7283" s="76"/>
    </row>
    <row r="7284" spans="21:21" x14ac:dyDescent="0.25">
      <c r="U7284" s="76"/>
    </row>
    <row r="7285" spans="21:21" x14ac:dyDescent="0.25">
      <c r="U7285" s="76"/>
    </row>
    <row r="7286" spans="21:21" x14ac:dyDescent="0.25">
      <c r="U7286" s="76"/>
    </row>
    <row r="7287" spans="21:21" x14ac:dyDescent="0.25">
      <c r="U7287" s="76"/>
    </row>
    <row r="7288" spans="21:21" x14ac:dyDescent="0.25">
      <c r="U7288" s="76"/>
    </row>
    <row r="7289" spans="21:21" x14ac:dyDescent="0.25">
      <c r="U7289" s="76"/>
    </row>
    <row r="7290" spans="21:21" x14ac:dyDescent="0.25">
      <c r="U7290" s="76"/>
    </row>
    <row r="7291" spans="21:21" x14ac:dyDescent="0.25">
      <c r="U7291" s="76"/>
    </row>
    <row r="7292" spans="21:21" x14ac:dyDescent="0.25">
      <c r="U7292" s="76"/>
    </row>
    <row r="7293" spans="21:21" x14ac:dyDescent="0.25">
      <c r="U7293" s="76"/>
    </row>
    <row r="7294" spans="21:21" x14ac:dyDescent="0.25">
      <c r="U7294" s="76"/>
    </row>
    <row r="7295" spans="21:21" x14ac:dyDescent="0.25">
      <c r="U7295" s="76"/>
    </row>
    <row r="7296" spans="21:21" x14ac:dyDescent="0.25">
      <c r="U7296" s="76"/>
    </row>
    <row r="7297" spans="21:21" x14ac:dyDescent="0.25">
      <c r="U7297" s="76"/>
    </row>
    <row r="7298" spans="21:21" x14ac:dyDescent="0.25">
      <c r="U7298" s="76"/>
    </row>
    <row r="7299" spans="21:21" x14ac:dyDescent="0.25">
      <c r="U7299" s="76"/>
    </row>
    <row r="7300" spans="21:21" x14ac:dyDescent="0.25">
      <c r="U7300" s="76"/>
    </row>
    <row r="7301" spans="21:21" x14ac:dyDescent="0.25">
      <c r="U7301" s="76"/>
    </row>
    <row r="7302" spans="21:21" x14ac:dyDescent="0.25">
      <c r="U7302" s="76"/>
    </row>
    <row r="7303" spans="21:21" x14ac:dyDescent="0.25">
      <c r="U7303" s="76"/>
    </row>
    <row r="7304" spans="21:21" x14ac:dyDescent="0.25">
      <c r="U7304" s="76"/>
    </row>
    <row r="7305" spans="21:21" x14ac:dyDescent="0.25">
      <c r="U7305" s="76"/>
    </row>
    <row r="7306" spans="21:21" x14ac:dyDescent="0.25">
      <c r="U7306" s="76"/>
    </row>
    <row r="7307" spans="21:21" x14ac:dyDescent="0.25">
      <c r="U7307" s="76"/>
    </row>
    <row r="7308" spans="21:21" x14ac:dyDescent="0.25">
      <c r="U7308" s="76"/>
    </row>
    <row r="7309" spans="21:21" x14ac:dyDescent="0.25">
      <c r="U7309" s="76"/>
    </row>
    <row r="7310" spans="21:21" x14ac:dyDescent="0.25">
      <c r="U7310" s="76"/>
    </row>
    <row r="7311" spans="21:21" x14ac:dyDescent="0.25">
      <c r="U7311" s="76"/>
    </row>
    <row r="7312" spans="21:21" x14ac:dyDescent="0.25">
      <c r="U7312" s="76"/>
    </row>
    <row r="7313" spans="21:21" x14ac:dyDescent="0.25">
      <c r="U7313" s="76"/>
    </row>
    <row r="7314" spans="21:21" x14ac:dyDescent="0.25">
      <c r="U7314" s="76"/>
    </row>
    <row r="7315" spans="21:21" x14ac:dyDescent="0.25">
      <c r="U7315" s="76"/>
    </row>
    <row r="7316" spans="21:21" x14ac:dyDescent="0.25">
      <c r="U7316" s="76"/>
    </row>
    <row r="7317" spans="21:21" x14ac:dyDescent="0.25">
      <c r="U7317" s="76"/>
    </row>
    <row r="7318" spans="21:21" x14ac:dyDescent="0.25">
      <c r="U7318" s="76"/>
    </row>
    <row r="7319" spans="21:21" x14ac:dyDescent="0.25">
      <c r="U7319" s="76"/>
    </row>
    <row r="7320" spans="21:21" x14ac:dyDescent="0.25">
      <c r="U7320" s="76"/>
    </row>
    <row r="7321" spans="21:21" x14ac:dyDescent="0.25">
      <c r="U7321" s="76"/>
    </row>
    <row r="7322" spans="21:21" x14ac:dyDescent="0.25">
      <c r="U7322" s="76"/>
    </row>
    <row r="7323" spans="21:21" x14ac:dyDescent="0.25">
      <c r="U7323" s="76"/>
    </row>
    <row r="7324" spans="21:21" x14ac:dyDescent="0.25">
      <c r="U7324" s="76"/>
    </row>
    <row r="7325" spans="21:21" x14ac:dyDescent="0.25">
      <c r="U7325" s="76"/>
    </row>
    <row r="7326" spans="21:21" x14ac:dyDescent="0.25">
      <c r="U7326" s="76"/>
    </row>
    <row r="7327" spans="21:21" x14ac:dyDescent="0.25">
      <c r="U7327" s="76"/>
    </row>
    <row r="7328" spans="21:21" x14ac:dyDescent="0.25">
      <c r="U7328" s="76"/>
    </row>
    <row r="7329" spans="21:21" x14ac:dyDescent="0.25">
      <c r="U7329" s="76"/>
    </row>
    <row r="7330" spans="21:21" x14ac:dyDescent="0.25">
      <c r="U7330" s="76"/>
    </row>
    <row r="7331" spans="21:21" x14ac:dyDescent="0.25">
      <c r="U7331" s="76"/>
    </row>
    <row r="7332" spans="21:21" x14ac:dyDescent="0.25">
      <c r="U7332" s="76"/>
    </row>
    <row r="7333" spans="21:21" x14ac:dyDescent="0.25">
      <c r="U7333" s="76"/>
    </row>
    <row r="7334" spans="21:21" x14ac:dyDescent="0.25">
      <c r="U7334" s="76"/>
    </row>
    <row r="7335" spans="21:21" x14ac:dyDescent="0.25">
      <c r="U7335" s="76"/>
    </row>
    <row r="7336" spans="21:21" x14ac:dyDescent="0.25">
      <c r="U7336" s="76"/>
    </row>
    <row r="7337" spans="21:21" x14ac:dyDescent="0.25">
      <c r="U7337" s="76"/>
    </row>
    <row r="7338" spans="21:21" x14ac:dyDescent="0.25">
      <c r="U7338" s="76"/>
    </row>
    <row r="7339" spans="21:21" x14ac:dyDescent="0.25">
      <c r="U7339" s="76"/>
    </row>
    <row r="7340" spans="21:21" x14ac:dyDescent="0.25">
      <c r="U7340" s="76"/>
    </row>
    <row r="7341" spans="21:21" x14ac:dyDescent="0.25">
      <c r="U7341" s="76"/>
    </row>
    <row r="7342" spans="21:21" x14ac:dyDescent="0.25">
      <c r="U7342" s="76"/>
    </row>
    <row r="7343" spans="21:21" x14ac:dyDescent="0.25">
      <c r="U7343" s="76"/>
    </row>
    <row r="7344" spans="21:21" x14ac:dyDescent="0.25">
      <c r="U7344" s="76"/>
    </row>
    <row r="7345" spans="21:21" x14ac:dyDescent="0.25">
      <c r="U7345" s="76"/>
    </row>
    <row r="7346" spans="21:21" x14ac:dyDescent="0.25">
      <c r="U7346" s="76"/>
    </row>
    <row r="7347" spans="21:21" x14ac:dyDescent="0.25">
      <c r="U7347" s="76"/>
    </row>
    <row r="7348" spans="21:21" x14ac:dyDescent="0.25">
      <c r="U7348" s="76"/>
    </row>
    <row r="7349" spans="21:21" x14ac:dyDescent="0.25">
      <c r="U7349" s="76"/>
    </row>
    <row r="7350" spans="21:21" x14ac:dyDescent="0.25">
      <c r="U7350" s="76"/>
    </row>
    <row r="7351" spans="21:21" x14ac:dyDescent="0.25">
      <c r="U7351" s="76"/>
    </row>
    <row r="7352" spans="21:21" x14ac:dyDescent="0.25">
      <c r="U7352" s="76"/>
    </row>
    <row r="7353" spans="21:21" x14ac:dyDescent="0.25">
      <c r="U7353" s="76"/>
    </row>
    <row r="7354" spans="21:21" x14ac:dyDescent="0.25">
      <c r="U7354" s="76"/>
    </row>
    <row r="7355" spans="21:21" x14ac:dyDescent="0.25">
      <c r="U7355" s="76"/>
    </row>
    <row r="7356" spans="21:21" x14ac:dyDescent="0.25">
      <c r="U7356" s="76"/>
    </row>
    <row r="7357" spans="21:21" x14ac:dyDescent="0.25">
      <c r="U7357" s="76"/>
    </row>
    <row r="7358" spans="21:21" x14ac:dyDescent="0.25">
      <c r="U7358" s="76"/>
    </row>
    <row r="7359" spans="21:21" x14ac:dyDescent="0.25">
      <c r="U7359" s="76"/>
    </row>
    <row r="7360" spans="21:21" x14ac:dyDescent="0.25">
      <c r="U7360" s="76"/>
    </row>
    <row r="7361" spans="21:21" x14ac:dyDescent="0.25">
      <c r="U7361" s="76"/>
    </row>
    <row r="7362" spans="21:21" x14ac:dyDescent="0.25">
      <c r="U7362" s="76"/>
    </row>
    <row r="7363" spans="21:21" x14ac:dyDescent="0.25">
      <c r="U7363" s="76"/>
    </row>
    <row r="7364" spans="21:21" x14ac:dyDescent="0.25">
      <c r="U7364" s="76"/>
    </row>
    <row r="7365" spans="21:21" x14ac:dyDescent="0.25">
      <c r="U7365" s="76"/>
    </row>
    <row r="7366" spans="21:21" x14ac:dyDescent="0.25">
      <c r="U7366" s="76"/>
    </row>
    <row r="7367" spans="21:21" x14ac:dyDescent="0.25">
      <c r="U7367" s="76"/>
    </row>
    <row r="7368" spans="21:21" x14ac:dyDescent="0.25">
      <c r="U7368" s="76"/>
    </row>
    <row r="7369" spans="21:21" x14ac:dyDescent="0.25">
      <c r="U7369" s="76"/>
    </row>
    <row r="7370" spans="21:21" x14ac:dyDescent="0.25">
      <c r="U7370" s="76"/>
    </row>
    <row r="7371" spans="21:21" x14ac:dyDescent="0.25">
      <c r="U7371" s="76"/>
    </row>
    <row r="7372" spans="21:21" x14ac:dyDescent="0.25">
      <c r="U7372" s="76"/>
    </row>
    <row r="7373" spans="21:21" x14ac:dyDescent="0.25">
      <c r="U7373" s="76"/>
    </row>
    <row r="7374" spans="21:21" x14ac:dyDescent="0.25">
      <c r="U7374" s="76"/>
    </row>
    <row r="7375" spans="21:21" x14ac:dyDescent="0.25">
      <c r="U7375" s="76"/>
    </row>
    <row r="7376" spans="21:21" x14ac:dyDescent="0.25">
      <c r="U7376" s="76"/>
    </row>
    <row r="7377" spans="21:21" x14ac:dyDescent="0.25">
      <c r="U7377" s="76"/>
    </row>
    <row r="7378" spans="21:21" x14ac:dyDescent="0.25">
      <c r="U7378" s="76"/>
    </row>
    <row r="7379" spans="21:21" x14ac:dyDescent="0.25">
      <c r="U7379" s="76"/>
    </row>
    <row r="7380" spans="21:21" x14ac:dyDescent="0.25">
      <c r="U7380" s="76"/>
    </row>
    <row r="7381" spans="21:21" x14ac:dyDescent="0.25">
      <c r="U7381" s="76"/>
    </row>
    <row r="7382" spans="21:21" x14ac:dyDescent="0.25">
      <c r="U7382" s="76"/>
    </row>
    <row r="7383" spans="21:21" x14ac:dyDescent="0.25">
      <c r="U7383" s="76"/>
    </row>
    <row r="7384" spans="21:21" x14ac:dyDescent="0.25">
      <c r="U7384" s="76"/>
    </row>
    <row r="7385" spans="21:21" x14ac:dyDescent="0.25">
      <c r="U7385" s="76"/>
    </row>
    <row r="7386" spans="21:21" x14ac:dyDescent="0.25">
      <c r="U7386" s="76"/>
    </row>
    <row r="7387" spans="21:21" x14ac:dyDescent="0.25">
      <c r="U7387" s="76"/>
    </row>
    <row r="7388" spans="21:21" x14ac:dyDescent="0.25">
      <c r="U7388" s="76"/>
    </row>
    <row r="7389" spans="21:21" x14ac:dyDescent="0.25">
      <c r="U7389" s="76"/>
    </row>
    <row r="7390" spans="21:21" x14ac:dyDescent="0.25">
      <c r="U7390" s="76"/>
    </row>
    <row r="7391" spans="21:21" x14ac:dyDescent="0.25">
      <c r="U7391" s="76"/>
    </row>
    <row r="7392" spans="21:21" x14ac:dyDescent="0.25">
      <c r="U7392" s="76"/>
    </row>
    <row r="7393" spans="21:21" x14ac:dyDescent="0.25">
      <c r="U7393" s="76"/>
    </row>
    <row r="7394" spans="21:21" x14ac:dyDescent="0.25">
      <c r="U7394" s="76"/>
    </row>
    <row r="7395" spans="21:21" x14ac:dyDescent="0.25">
      <c r="U7395" s="76"/>
    </row>
    <row r="7396" spans="21:21" x14ac:dyDescent="0.25">
      <c r="U7396" s="76"/>
    </row>
    <row r="7397" spans="21:21" x14ac:dyDescent="0.25">
      <c r="U7397" s="76"/>
    </row>
    <row r="7398" spans="21:21" x14ac:dyDescent="0.25">
      <c r="U7398" s="76"/>
    </row>
    <row r="7399" spans="21:21" x14ac:dyDescent="0.25">
      <c r="U7399" s="76"/>
    </row>
    <row r="7400" spans="21:21" x14ac:dyDescent="0.25">
      <c r="U7400" s="76"/>
    </row>
    <row r="7401" spans="21:21" x14ac:dyDescent="0.25">
      <c r="U7401" s="76"/>
    </row>
    <row r="7402" spans="21:21" x14ac:dyDescent="0.25">
      <c r="U7402" s="76"/>
    </row>
    <row r="7403" spans="21:21" x14ac:dyDescent="0.25">
      <c r="U7403" s="76"/>
    </row>
    <row r="7404" spans="21:21" x14ac:dyDescent="0.25">
      <c r="U7404" s="76"/>
    </row>
    <row r="7405" spans="21:21" x14ac:dyDescent="0.25">
      <c r="U7405" s="76"/>
    </row>
    <row r="7406" spans="21:21" x14ac:dyDescent="0.25">
      <c r="U7406" s="76"/>
    </row>
    <row r="7407" spans="21:21" x14ac:dyDescent="0.25">
      <c r="U7407" s="76"/>
    </row>
    <row r="7408" spans="21:21" x14ac:dyDescent="0.25">
      <c r="U7408" s="76"/>
    </row>
    <row r="7409" spans="21:21" x14ac:dyDescent="0.25">
      <c r="U7409" s="76"/>
    </row>
    <row r="7410" spans="21:21" x14ac:dyDescent="0.25">
      <c r="U7410" s="76"/>
    </row>
    <row r="7411" spans="21:21" x14ac:dyDescent="0.25">
      <c r="U7411" s="76"/>
    </row>
    <row r="7412" spans="21:21" x14ac:dyDescent="0.25">
      <c r="U7412" s="76"/>
    </row>
    <row r="7413" spans="21:21" x14ac:dyDescent="0.25">
      <c r="U7413" s="76"/>
    </row>
    <row r="7414" spans="21:21" x14ac:dyDescent="0.25">
      <c r="U7414" s="76"/>
    </row>
    <row r="7415" spans="21:21" x14ac:dyDescent="0.25">
      <c r="U7415" s="76"/>
    </row>
    <row r="7416" spans="21:21" x14ac:dyDescent="0.25">
      <c r="U7416" s="76"/>
    </row>
    <row r="7417" spans="21:21" x14ac:dyDescent="0.25">
      <c r="U7417" s="76"/>
    </row>
    <row r="7418" spans="21:21" x14ac:dyDescent="0.25">
      <c r="U7418" s="76"/>
    </row>
    <row r="7419" spans="21:21" x14ac:dyDescent="0.25">
      <c r="U7419" s="76"/>
    </row>
    <row r="7420" spans="21:21" x14ac:dyDescent="0.25">
      <c r="U7420" s="76"/>
    </row>
    <row r="7421" spans="21:21" x14ac:dyDescent="0.25">
      <c r="U7421" s="76"/>
    </row>
    <row r="7422" spans="21:21" x14ac:dyDescent="0.25">
      <c r="U7422" s="76"/>
    </row>
    <row r="7423" spans="21:21" x14ac:dyDescent="0.25">
      <c r="U7423" s="76"/>
    </row>
    <row r="7424" spans="21:21" x14ac:dyDescent="0.25">
      <c r="U7424" s="76"/>
    </row>
    <row r="7425" spans="21:21" x14ac:dyDescent="0.25">
      <c r="U7425" s="76"/>
    </row>
    <row r="7426" spans="21:21" x14ac:dyDescent="0.25">
      <c r="U7426" s="76"/>
    </row>
    <row r="7427" spans="21:21" x14ac:dyDescent="0.25">
      <c r="U7427" s="76"/>
    </row>
    <row r="7428" spans="21:21" x14ac:dyDescent="0.25">
      <c r="U7428" s="76"/>
    </row>
    <row r="7429" spans="21:21" x14ac:dyDescent="0.25">
      <c r="U7429" s="76"/>
    </row>
    <row r="7430" spans="21:21" x14ac:dyDescent="0.25">
      <c r="U7430" s="76"/>
    </row>
    <row r="7431" spans="21:21" x14ac:dyDescent="0.25">
      <c r="U7431" s="76"/>
    </row>
    <row r="7432" spans="21:21" x14ac:dyDescent="0.25">
      <c r="U7432" s="76"/>
    </row>
    <row r="7433" spans="21:21" x14ac:dyDescent="0.25">
      <c r="U7433" s="76"/>
    </row>
    <row r="7434" spans="21:21" x14ac:dyDescent="0.25">
      <c r="U7434" s="76"/>
    </row>
    <row r="7435" spans="21:21" x14ac:dyDescent="0.25">
      <c r="U7435" s="76"/>
    </row>
    <row r="7436" spans="21:21" x14ac:dyDescent="0.25">
      <c r="U7436" s="76"/>
    </row>
    <row r="7437" spans="21:21" x14ac:dyDescent="0.25">
      <c r="U7437" s="76"/>
    </row>
    <row r="7438" spans="21:21" x14ac:dyDescent="0.25">
      <c r="U7438" s="76"/>
    </row>
    <row r="7439" spans="21:21" x14ac:dyDescent="0.25">
      <c r="U7439" s="76"/>
    </row>
    <row r="7440" spans="21:21" x14ac:dyDescent="0.25">
      <c r="U7440" s="76"/>
    </row>
    <row r="7441" spans="21:21" x14ac:dyDescent="0.25">
      <c r="U7441" s="76"/>
    </row>
    <row r="7442" spans="21:21" x14ac:dyDescent="0.25">
      <c r="U7442" s="76"/>
    </row>
    <row r="7443" spans="21:21" x14ac:dyDescent="0.25">
      <c r="U7443" s="76"/>
    </row>
    <row r="7444" spans="21:21" x14ac:dyDescent="0.25">
      <c r="U7444" s="76"/>
    </row>
    <row r="7445" spans="21:21" x14ac:dyDescent="0.25">
      <c r="U7445" s="76"/>
    </row>
    <row r="7446" spans="21:21" x14ac:dyDescent="0.25">
      <c r="U7446" s="76"/>
    </row>
    <row r="7447" spans="21:21" x14ac:dyDescent="0.25">
      <c r="U7447" s="76"/>
    </row>
    <row r="7448" spans="21:21" x14ac:dyDescent="0.25">
      <c r="U7448" s="76"/>
    </row>
    <row r="7449" spans="21:21" x14ac:dyDescent="0.25">
      <c r="U7449" s="76"/>
    </row>
    <row r="7450" spans="21:21" x14ac:dyDescent="0.25">
      <c r="U7450" s="76"/>
    </row>
    <row r="7451" spans="21:21" x14ac:dyDescent="0.25">
      <c r="U7451" s="76"/>
    </row>
    <row r="7452" spans="21:21" x14ac:dyDescent="0.25">
      <c r="U7452" s="76"/>
    </row>
    <row r="7453" spans="21:21" x14ac:dyDescent="0.25">
      <c r="U7453" s="76"/>
    </row>
    <row r="7454" spans="21:21" x14ac:dyDescent="0.25">
      <c r="U7454" s="76"/>
    </row>
    <row r="7455" spans="21:21" x14ac:dyDescent="0.25">
      <c r="U7455" s="76"/>
    </row>
    <row r="7456" spans="21:21" x14ac:dyDescent="0.25">
      <c r="U7456" s="76"/>
    </row>
    <row r="7457" spans="21:21" x14ac:dyDescent="0.25">
      <c r="U7457" s="76"/>
    </row>
    <row r="7458" spans="21:21" x14ac:dyDescent="0.25">
      <c r="U7458" s="76"/>
    </row>
    <row r="7459" spans="21:21" x14ac:dyDescent="0.25">
      <c r="U7459" s="76"/>
    </row>
    <row r="7460" spans="21:21" x14ac:dyDescent="0.25">
      <c r="U7460" s="76"/>
    </row>
    <row r="7461" spans="21:21" x14ac:dyDescent="0.25">
      <c r="U7461" s="76"/>
    </row>
    <row r="7462" spans="21:21" x14ac:dyDescent="0.25">
      <c r="U7462" s="76"/>
    </row>
    <row r="7463" spans="21:21" x14ac:dyDescent="0.25">
      <c r="U7463" s="76"/>
    </row>
    <row r="7464" spans="21:21" x14ac:dyDescent="0.25">
      <c r="U7464" s="76"/>
    </row>
    <row r="7465" spans="21:21" x14ac:dyDescent="0.25">
      <c r="U7465" s="76"/>
    </row>
    <row r="7466" spans="21:21" x14ac:dyDescent="0.25">
      <c r="U7466" s="76"/>
    </row>
    <row r="7467" spans="21:21" x14ac:dyDescent="0.25">
      <c r="U7467" s="76"/>
    </row>
    <row r="7468" spans="21:21" x14ac:dyDescent="0.25">
      <c r="U7468" s="76"/>
    </row>
    <row r="7469" spans="21:21" x14ac:dyDescent="0.25">
      <c r="U7469" s="76"/>
    </row>
    <row r="7470" spans="21:21" x14ac:dyDescent="0.25">
      <c r="U7470" s="76"/>
    </row>
    <row r="7471" spans="21:21" x14ac:dyDescent="0.25">
      <c r="U7471" s="76"/>
    </row>
    <row r="7472" spans="21:21" x14ac:dyDescent="0.25">
      <c r="U7472" s="76"/>
    </row>
    <row r="7473" spans="21:21" x14ac:dyDescent="0.25">
      <c r="U7473" s="76"/>
    </row>
    <row r="7474" spans="21:21" x14ac:dyDescent="0.25">
      <c r="U7474" s="76"/>
    </row>
    <row r="7475" spans="21:21" x14ac:dyDescent="0.25">
      <c r="U7475" s="76"/>
    </row>
    <row r="7476" spans="21:21" x14ac:dyDescent="0.25">
      <c r="U7476" s="76"/>
    </row>
    <row r="7477" spans="21:21" x14ac:dyDescent="0.25">
      <c r="U7477" s="76"/>
    </row>
    <row r="7478" spans="21:21" x14ac:dyDescent="0.25">
      <c r="U7478" s="76"/>
    </row>
    <row r="7479" spans="21:21" x14ac:dyDescent="0.25">
      <c r="U7479" s="76"/>
    </row>
    <row r="7480" spans="21:21" x14ac:dyDescent="0.25">
      <c r="U7480" s="76"/>
    </row>
    <row r="7481" spans="21:21" x14ac:dyDescent="0.25">
      <c r="U7481" s="76"/>
    </row>
    <row r="7482" spans="21:21" x14ac:dyDescent="0.25">
      <c r="U7482" s="76"/>
    </row>
    <row r="7483" spans="21:21" x14ac:dyDescent="0.25">
      <c r="U7483" s="76"/>
    </row>
    <row r="7484" spans="21:21" x14ac:dyDescent="0.25">
      <c r="U7484" s="76"/>
    </row>
    <row r="7485" spans="21:21" x14ac:dyDescent="0.25">
      <c r="U7485" s="76"/>
    </row>
    <row r="7486" spans="21:21" x14ac:dyDescent="0.25">
      <c r="U7486" s="76"/>
    </row>
    <row r="7487" spans="21:21" x14ac:dyDescent="0.25">
      <c r="U7487" s="76"/>
    </row>
    <row r="7488" spans="21:21" x14ac:dyDescent="0.25">
      <c r="U7488" s="76"/>
    </row>
    <row r="7489" spans="21:21" x14ac:dyDescent="0.25">
      <c r="U7489" s="76"/>
    </row>
    <row r="7490" spans="21:21" x14ac:dyDescent="0.25">
      <c r="U7490" s="76"/>
    </row>
    <row r="7491" spans="21:21" x14ac:dyDescent="0.25">
      <c r="U7491" s="76"/>
    </row>
    <row r="7492" spans="21:21" x14ac:dyDescent="0.25">
      <c r="U7492" s="76"/>
    </row>
    <row r="7493" spans="21:21" x14ac:dyDescent="0.25">
      <c r="U7493" s="76"/>
    </row>
    <row r="7494" spans="21:21" x14ac:dyDescent="0.25">
      <c r="U7494" s="76"/>
    </row>
    <row r="7495" spans="21:21" x14ac:dyDescent="0.25">
      <c r="U7495" s="76"/>
    </row>
    <row r="7496" spans="21:21" x14ac:dyDescent="0.25">
      <c r="U7496" s="76"/>
    </row>
    <row r="7497" spans="21:21" x14ac:dyDescent="0.25">
      <c r="U7497" s="76"/>
    </row>
    <row r="7498" spans="21:21" x14ac:dyDescent="0.25">
      <c r="U7498" s="76"/>
    </row>
    <row r="7499" spans="21:21" x14ac:dyDescent="0.25">
      <c r="U7499" s="76"/>
    </row>
    <row r="7500" spans="21:21" x14ac:dyDescent="0.25">
      <c r="U7500" s="76"/>
    </row>
    <row r="7501" spans="21:21" x14ac:dyDescent="0.25">
      <c r="U7501" s="76"/>
    </row>
    <row r="7502" spans="21:21" x14ac:dyDescent="0.25">
      <c r="U7502" s="76"/>
    </row>
    <row r="7503" spans="21:21" x14ac:dyDescent="0.25">
      <c r="U7503" s="76"/>
    </row>
    <row r="7504" spans="21:21" x14ac:dyDescent="0.25">
      <c r="U7504" s="76"/>
    </row>
    <row r="7505" spans="21:21" x14ac:dyDescent="0.25">
      <c r="U7505" s="76"/>
    </row>
    <row r="7506" spans="21:21" x14ac:dyDescent="0.25">
      <c r="U7506" s="76"/>
    </row>
    <row r="7507" spans="21:21" x14ac:dyDescent="0.25">
      <c r="U7507" s="76"/>
    </row>
    <row r="7508" spans="21:21" x14ac:dyDescent="0.25">
      <c r="U7508" s="76"/>
    </row>
    <row r="7509" spans="21:21" x14ac:dyDescent="0.25">
      <c r="U7509" s="76"/>
    </row>
    <row r="7510" spans="21:21" x14ac:dyDescent="0.25">
      <c r="U7510" s="76"/>
    </row>
    <row r="7511" spans="21:21" x14ac:dyDescent="0.25">
      <c r="U7511" s="76"/>
    </row>
    <row r="7512" spans="21:21" x14ac:dyDescent="0.25">
      <c r="U7512" s="76"/>
    </row>
    <row r="7513" spans="21:21" x14ac:dyDescent="0.25">
      <c r="U7513" s="76"/>
    </row>
    <row r="7514" spans="21:21" x14ac:dyDescent="0.25">
      <c r="U7514" s="76"/>
    </row>
    <row r="7515" spans="21:21" x14ac:dyDescent="0.25">
      <c r="U7515" s="76"/>
    </row>
    <row r="7516" spans="21:21" x14ac:dyDescent="0.25">
      <c r="U7516" s="76"/>
    </row>
    <row r="7517" spans="21:21" x14ac:dyDescent="0.25">
      <c r="U7517" s="76"/>
    </row>
    <row r="7518" spans="21:21" x14ac:dyDescent="0.25">
      <c r="U7518" s="76"/>
    </row>
    <row r="7519" spans="21:21" x14ac:dyDescent="0.25">
      <c r="U7519" s="76"/>
    </row>
    <row r="7520" spans="21:21" x14ac:dyDescent="0.25">
      <c r="U7520" s="76"/>
    </row>
    <row r="7521" spans="21:21" x14ac:dyDescent="0.25">
      <c r="U7521" s="76"/>
    </row>
    <row r="7522" spans="21:21" x14ac:dyDescent="0.25">
      <c r="U7522" s="76"/>
    </row>
    <row r="7523" spans="21:21" x14ac:dyDescent="0.25">
      <c r="U7523" s="76"/>
    </row>
    <row r="7524" spans="21:21" x14ac:dyDescent="0.25">
      <c r="U7524" s="76"/>
    </row>
    <row r="7525" spans="21:21" x14ac:dyDescent="0.25">
      <c r="U7525" s="76"/>
    </row>
    <row r="7526" spans="21:21" x14ac:dyDescent="0.25">
      <c r="U7526" s="76"/>
    </row>
    <row r="7527" spans="21:21" x14ac:dyDescent="0.25">
      <c r="U7527" s="76"/>
    </row>
    <row r="7528" spans="21:21" x14ac:dyDescent="0.25">
      <c r="U7528" s="76"/>
    </row>
    <row r="7529" spans="21:21" x14ac:dyDescent="0.25">
      <c r="U7529" s="76"/>
    </row>
    <row r="7530" spans="21:21" x14ac:dyDescent="0.25">
      <c r="U7530" s="76"/>
    </row>
    <row r="7531" spans="21:21" x14ac:dyDescent="0.25">
      <c r="U7531" s="76"/>
    </row>
    <row r="7532" spans="21:21" x14ac:dyDescent="0.25">
      <c r="U7532" s="76"/>
    </row>
    <row r="7533" spans="21:21" x14ac:dyDescent="0.25">
      <c r="U7533" s="76"/>
    </row>
    <row r="7534" spans="21:21" x14ac:dyDescent="0.25">
      <c r="U7534" s="76"/>
    </row>
    <row r="7535" spans="21:21" x14ac:dyDescent="0.25">
      <c r="U7535" s="76"/>
    </row>
    <row r="7536" spans="21:21" x14ac:dyDescent="0.25">
      <c r="U7536" s="76"/>
    </row>
    <row r="7537" spans="21:21" x14ac:dyDescent="0.25">
      <c r="U7537" s="76"/>
    </row>
    <row r="7538" spans="21:21" x14ac:dyDescent="0.25">
      <c r="U7538" s="76"/>
    </row>
    <row r="7539" spans="21:21" x14ac:dyDescent="0.25">
      <c r="U7539" s="76"/>
    </row>
    <row r="7540" spans="21:21" x14ac:dyDescent="0.25">
      <c r="U7540" s="76"/>
    </row>
    <row r="7541" spans="21:21" x14ac:dyDescent="0.25">
      <c r="U7541" s="76"/>
    </row>
    <row r="7542" spans="21:21" x14ac:dyDescent="0.25">
      <c r="U7542" s="76"/>
    </row>
    <row r="7543" spans="21:21" x14ac:dyDescent="0.25">
      <c r="U7543" s="76"/>
    </row>
    <row r="7544" spans="21:21" x14ac:dyDescent="0.25">
      <c r="U7544" s="76"/>
    </row>
    <row r="7545" spans="21:21" x14ac:dyDescent="0.25">
      <c r="U7545" s="76"/>
    </row>
    <row r="7546" spans="21:21" x14ac:dyDescent="0.25">
      <c r="U7546" s="76"/>
    </row>
    <row r="7547" spans="21:21" x14ac:dyDescent="0.25">
      <c r="U7547" s="76"/>
    </row>
    <row r="7548" spans="21:21" x14ac:dyDescent="0.25">
      <c r="U7548" s="76"/>
    </row>
    <row r="7549" spans="21:21" x14ac:dyDescent="0.25">
      <c r="U7549" s="76"/>
    </row>
    <row r="7550" spans="21:21" x14ac:dyDescent="0.25">
      <c r="U7550" s="76"/>
    </row>
    <row r="7551" spans="21:21" x14ac:dyDescent="0.25">
      <c r="U7551" s="76"/>
    </row>
    <row r="7552" spans="21:21" x14ac:dyDescent="0.25">
      <c r="U7552" s="76"/>
    </row>
    <row r="7553" spans="21:21" x14ac:dyDescent="0.25">
      <c r="U7553" s="76"/>
    </row>
    <row r="7554" spans="21:21" x14ac:dyDescent="0.25">
      <c r="U7554" s="76"/>
    </row>
    <row r="7555" spans="21:21" x14ac:dyDescent="0.25">
      <c r="U7555" s="76"/>
    </row>
    <row r="7556" spans="21:21" x14ac:dyDescent="0.25">
      <c r="U7556" s="76"/>
    </row>
    <row r="7557" spans="21:21" x14ac:dyDescent="0.25">
      <c r="U7557" s="76"/>
    </row>
    <row r="7558" spans="21:21" x14ac:dyDescent="0.25">
      <c r="U7558" s="76"/>
    </row>
    <row r="7559" spans="21:21" x14ac:dyDescent="0.25">
      <c r="U7559" s="76"/>
    </row>
    <row r="7560" spans="21:21" x14ac:dyDescent="0.25">
      <c r="U7560" s="76"/>
    </row>
    <row r="7561" spans="21:21" x14ac:dyDescent="0.25">
      <c r="U7561" s="76"/>
    </row>
    <row r="7562" spans="21:21" x14ac:dyDescent="0.25">
      <c r="U7562" s="76"/>
    </row>
    <row r="7563" spans="21:21" x14ac:dyDescent="0.25">
      <c r="U7563" s="76"/>
    </row>
    <row r="7564" spans="21:21" x14ac:dyDescent="0.25">
      <c r="U7564" s="76"/>
    </row>
    <row r="7565" spans="21:21" x14ac:dyDescent="0.25">
      <c r="U7565" s="76"/>
    </row>
    <row r="7566" spans="21:21" x14ac:dyDescent="0.25">
      <c r="U7566" s="76"/>
    </row>
    <row r="7567" spans="21:21" x14ac:dyDescent="0.25">
      <c r="U7567" s="76"/>
    </row>
    <row r="7568" spans="21:21" x14ac:dyDescent="0.25">
      <c r="U7568" s="76"/>
    </row>
    <row r="7569" spans="21:21" x14ac:dyDescent="0.25">
      <c r="U7569" s="76"/>
    </row>
    <row r="7570" spans="21:21" x14ac:dyDescent="0.25">
      <c r="U7570" s="76"/>
    </row>
    <row r="7571" spans="21:21" x14ac:dyDescent="0.25">
      <c r="U7571" s="76"/>
    </row>
    <row r="7572" spans="21:21" x14ac:dyDescent="0.25">
      <c r="U7572" s="76"/>
    </row>
    <row r="7573" spans="21:21" x14ac:dyDescent="0.25">
      <c r="U7573" s="76"/>
    </row>
    <row r="7574" spans="21:21" x14ac:dyDescent="0.25">
      <c r="U7574" s="76"/>
    </row>
    <row r="7575" spans="21:21" x14ac:dyDescent="0.25">
      <c r="U7575" s="76"/>
    </row>
    <row r="7576" spans="21:21" x14ac:dyDescent="0.25">
      <c r="U7576" s="76"/>
    </row>
    <row r="7577" spans="21:21" x14ac:dyDescent="0.25">
      <c r="U7577" s="76"/>
    </row>
    <row r="7578" spans="21:21" x14ac:dyDescent="0.25">
      <c r="U7578" s="76"/>
    </row>
    <row r="7579" spans="21:21" x14ac:dyDescent="0.25">
      <c r="U7579" s="76"/>
    </row>
    <row r="7580" spans="21:21" x14ac:dyDescent="0.25">
      <c r="U7580" s="76"/>
    </row>
    <row r="7581" spans="21:21" x14ac:dyDescent="0.25">
      <c r="U7581" s="76"/>
    </row>
    <row r="7582" spans="21:21" x14ac:dyDescent="0.25">
      <c r="U7582" s="76"/>
    </row>
    <row r="7583" spans="21:21" x14ac:dyDescent="0.25">
      <c r="U7583" s="76"/>
    </row>
    <row r="7584" spans="21:21" x14ac:dyDescent="0.25">
      <c r="U7584" s="76"/>
    </row>
    <row r="7585" spans="21:21" x14ac:dyDescent="0.25">
      <c r="U7585" s="76"/>
    </row>
    <row r="7586" spans="21:21" x14ac:dyDescent="0.25">
      <c r="U7586" s="76"/>
    </row>
    <row r="7587" spans="21:21" x14ac:dyDescent="0.25">
      <c r="U7587" s="76"/>
    </row>
    <row r="7588" spans="21:21" x14ac:dyDescent="0.25">
      <c r="U7588" s="76"/>
    </row>
    <row r="7589" spans="21:21" x14ac:dyDescent="0.25">
      <c r="U7589" s="76"/>
    </row>
    <row r="7590" spans="21:21" x14ac:dyDescent="0.25">
      <c r="U7590" s="76"/>
    </row>
    <row r="7591" spans="21:21" x14ac:dyDescent="0.25">
      <c r="U7591" s="76"/>
    </row>
    <row r="7592" spans="21:21" x14ac:dyDescent="0.25">
      <c r="U7592" s="76"/>
    </row>
    <row r="7593" spans="21:21" x14ac:dyDescent="0.25">
      <c r="U7593" s="76"/>
    </row>
    <row r="7594" spans="21:21" x14ac:dyDescent="0.25">
      <c r="U7594" s="76"/>
    </row>
    <row r="7595" spans="21:21" x14ac:dyDescent="0.25">
      <c r="U7595" s="76"/>
    </row>
    <row r="7596" spans="21:21" x14ac:dyDescent="0.25">
      <c r="U7596" s="76"/>
    </row>
    <row r="7597" spans="21:21" x14ac:dyDescent="0.25">
      <c r="U7597" s="76"/>
    </row>
    <row r="7598" spans="21:21" x14ac:dyDescent="0.25">
      <c r="U7598" s="76"/>
    </row>
    <row r="7599" spans="21:21" x14ac:dyDescent="0.25">
      <c r="U7599" s="76"/>
    </row>
    <row r="7600" spans="21:21" x14ac:dyDescent="0.25">
      <c r="U7600" s="76"/>
    </row>
    <row r="7601" spans="21:21" x14ac:dyDescent="0.25">
      <c r="U7601" s="76"/>
    </row>
    <row r="7602" spans="21:21" x14ac:dyDescent="0.25">
      <c r="U7602" s="76"/>
    </row>
    <row r="7603" spans="21:21" x14ac:dyDescent="0.25">
      <c r="U7603" s="76"/>
    </row>
    <row r="7604" spans="21:21" x14ac:dyDescent="0.25">
      <c r="U7604" s="76"/>
    </row>
    <row r="7605" spans="21:21" x14ac:dyDescent="0.25">
      <c r="U7605" s="76"/>
    </row>
    <row r="7606" spans="21:21" x14ac:dyDescent="0.25">
      <c r="U7606" s="76"/>
    </row>
    <row r="7607" spans="21:21" x14ac:dyDescent="0.25">
      <c r="U7607" s="76"/>
    </row>
    <row r="7608" spans="21:21" x14ac:dyDescent="0.25">
      <c r="U7608" s="76"/>
    </row>
    <row r="7609" spans="21:21" x14ac:dyDescent="0.25">
      <c r="U7609" s="76"/>
    </row>
    <row r="7610" spans="21:21" x14ac:dyDescent="0.25">
      <c r="U7610" s="76"/>
    </row>
    <row r="7611" spans="21:21" x14ac:dyDescent="0.25">
      <c r="U7611" s="76"/>
    </row>
    <row r="7612" spans="21:21" x14ac:dyDescent="0.25">
      <c r="U7612" s="76"/>
    </row>
    <row r="7613" spans="21:21" x14ac:dyDescent="0.25">
      <c r="U7613" s="76"/>
    </row>
    <row r="7614" spans="21:21" x14ac:dyDescent="0.25">
      <c r="U7614" s="76"/>
    </row>
    <row r="7615" spans="21:21" x14ac:dyDescent="0.25">
      <c r="U7615" s="76"/>
    </row>
    <row r="7616" spans="21:21" x14ac:dyDescent="0.25">
      <c r="U7616" s="76"/>
    </row>
    <row r="7617" spans="21:21" x14ac:dyDescent="0.25">
      <c r="U7617" s="76"/>
    </row>
    <row r="7618" spans="21:21" x14ac:dyDescent="0.25">
      <c r="U7618" s="76"/>
    </row>
    <row r="7619" spans="21:21" x14ac:dyDescent="0.25">
      <c r="U7619" s="76"/>
    </row>
    <row r="7620" spans="21:21" x14ac:dyDescent="0.25">
      <c r="U7620" s="76"/>
    </row>
    <row r="7621" spans="21:21" x14ac:dyDescent="0.25">
      <c r="U7621" s="76"/>
    </row>
    <row r="7622" spans="21:21" x14ac:dyDescent="0.25">
      <c r="U7622" s="76"/>
    </row>
    <row r="7623" spans="21:21" x14ac:dyDescent="0.25">
      <c r="U7623" s="76"/>
    </row>
    <row r="7624" spans="21:21" x14ac:dyDescent="0.25">
      <c r="U7624" s="76"/>
    </row>
    <row r="7625" spans="21:21" x14ac:dyDescent="0.25">
      <c r="U7625" s="76"/>
    </row>
    <row r="7626" spans="21:21" x14ac:dyDescent="0.25">
      <c r="U7626" s="76"/>
    </row>
    <row r="7627" spans="21:21" x14ac:dyDescent="0.25">
      <c r="U7627" s="76"/>
    </row>
    <row r="7628" spans="21:21" x14ac:dyDescent="0.25">
      <c r="U7628" s="76"/>
    </row>
    <row r="7629" spans="21:21" x14ac:dyDescent="0.25">
      <c r="U7629" s="76"/>
    </row>
    <row r="7630" spans="21:21" x14ac:dyDescent="0.25">
      <c r="U7630" s="76"/>
    </row>
    <row r="7631" spans="21:21" x14ac:dyDescent="0.25">
      <c r="U7631" s="76"/>
    </row>
    <row r="7632" spans="21:21" x14ac:dyDescent="0.25">
      <c r="U7632" s="76"/>
    </row>
    <row r="7633" spans="21:21" x14ac:dyDescent="0.25">
      <c r="U7633" s="76"/>
    </row>
    <row r="7634" spans="21:21" x14ac:dyDescent="0.25">
      <c r="U7634" s="76"/>
    </row>
    <row r="7635" spans="21:21" x14ac:dyDescent="0.25">
      <c r="U7635" s="76"/>
    </row>
    <row r="7636" spans="21:21" x14ac:dyDescent="0.25">
      <c r="U7636" s="76"/>
    </row>
    <row r="7637" spans="21:21" x14ac:dyDescent="0.25">
      <c r="U7637" s="76"/>
    </row>
    <row r="7638" spans="21:21" x14ac:dyDescent="0.25">
      <c r="U7638" s="76"/>
    </row>
    <row r="7639" spans="21:21" x14ac:dyDescent="0.25">
      <c r="U7639" s="76"/>
    </row>
    <row r="7640" spans="21:21" x14ac:dyDescent="0.25">
      <c r="U7640" s="76"/>
    </row>
    <row r="7641" spans="21:21" x14ac:dyDescent="0.25">
      <c r="U7641" s="76"/>
    </row>
    <row r="7642" spans="21:21" x14ac:dyDescent="0.25">
      <c r="U7642" s="76"/>
    </row>
    <row r="7643" spans="21:21" x14ac:dyDescent="0.25">
      <c r="U7643" s="76"/>
    </row>
    <row r="7644" spans="21:21" x14ac:dyDescent="0.25">
      <c r="U7644" s="76"/>
    </row>
    <row r="7645" spans="21:21" x14ac:dyDescent="0.25">
      <c r="U7645" s="76"/>
    </row>
    <row r="7646" spans="21:21" x14ac:dyDescent="0.25">
      <c r="U7646" s="76"/>
    </row>
    <row r="7647" spans="21:21" x14ac:dyDescent="0.25">
      <c r="U7647" s="76"/>
    </row>
    <row r="7648" spans="21:21" x14ac:dyDescent="0.25">
      <c r="U7648" s="76"/>
    </row>
    <row r="7649" spans="21:21" x14ac:dyDescent="0.25">
      <c r="U7649" s="76"/>
    </row>
    <row r="7650" spans="21:21" x14ac:dyDescent="0.25">
      <c r="U7650" s="76"/>
    </row>
    <row r="7651" spans="21:21" x14ac:dyDescent="0.25">
      <c r="U7651" s="76"/>
    </row>
    <row r="7652" spans="21:21" x14ac:dyDescent="0.25">
      <c r="U7652" s="76"/>
    </row>
    <row r="7653" spans="21:21" x14ac:dyDescent="0.25">
      <c r="U7653" s="76"/>
    </row>
    <row r="7654" spans="21:21" x14ac:dyDescent="0.25">
      <c r="U7654" s="76"/>
    </row>
    <row r="7655" spans="21:21" x14ac:dyDescent="0.25">
      <c r="U7655" s="76"/>
    </row>
    <row r="7656" spans="21:21" x14ac:dyDescent="0.25">
      <c r="U7656" s="76"/>
    </row>
    <row r="7657" spans="21:21" x14ac:dyDescent="0.25">
      <c r="U7657" s="76"/>
    </row>
    <row r="7658" spans="21:21" x14ac:dyDescent="0.25">
      <c r="U7658" s="76"/>
    </row>
    <row r="7659" spans="21:21" x14ac:dyDescent="0.25">
      <c r="U7659" s="76"/>
    </row>
    <row r="7660" spans="21:21" x14ac:dyDescent="0.25">
      <c r="U7660" s="76"/>
    </row>
    <row r="7661" spans="21:21" x14ac:dyDescent="0.25">
      <c r="U7661" s="76"/>
    </row>
    <row r="7662" spans="21:21" x14ac:dyDescent="0.25">
      <c r="U7662" s="76"/>
    </row>
    <row r="7663" spans="21:21" x14ac:dyDescent="0.25">
      <c r="U7663" s="76"/>
    </row>
    <row r="7664" spans="21:21" x14ac:dyDescent="0.25">
      <c r="U7664" s="76"/>
    </row>
    <row r="7665" spans="21:21" x14ac:dyDescent="0.25">
      <c r="U7665" s="76"/>
    </row>
    <row r="7666" spans="21:21" x14ac:dyDescent="0.25">
      <c r="U7666" s="76"/>
    </row>
    <row r="7667" spans="21:21" x14ac:dyDescent="0.25">
      <c r="U7667" s="76"/>
    </row>
    <row r="7668" spans="21:21" x14ac:dyDescent="0.25">
      <c r="U7668" s="76"/>
    </row>
    <row r="7669" spans="21:21" x14ac:dyDescent="0.25">
      <c r="U7669" s="76"/>
    </row>
    <row r="7670" spans="21:21" x14ac:dyDescent="0.25">
      <c r="U7670" s="76"/>
    </row>
    <row r="7671" spans="21:21" x14ac:dyDescent="0.25">
      <c r="U7671" s="76"/>
    </row>
    <row r="7672" spans="21:21" x14ac:dyDescent="0.25">
      <c r="U7672" s="76"/>
    </row>
    <row r="7673" spans="21:21" x14ac:dyDescent="0.25">
      <c r="U7673" s="76"/>
    </row>
    <row r="7674" spans="21:21" x14ac:dyDescent="0.25">
      <c r="U7674" s="76"/>
    </row>
    <row r="7675" spans="21:21" x14ac:dyDescent="0.25">
      <c r="U7675" s="76"/>
    </row>
    <row r="7676" spans="21:21" x14ac:dyDescent="0.25">
      <c r="U7676" s="76"/>
    </row>
    <row r="7677" spans="21:21" x14ac:dyDescent="0.25">
      <c r="U7677" s="76"/>
    </row>
    <row r="7678" spans="21:21" x14ac:dyDescent="0.25">
      <c r="U7678" s="76"/>
    </row>
    <row r="7679" spans="21:21" x14ac:dyDescent="0.25">
      <c r="U7679" s="76"/>
    </row>
    <row r="7680" spans="21:21" x14ac:dyDescent="0.25">
      <c r="U7680" s="76"/>
    </row>
    <row r="7681" spans="21:21" x14ac:dyDescent="0.25">
      <c r="U7681" s="76"/>
    </row>
    <row r="7682" spans="21:21" x14ac:dyDescent="0.25">
      <c r="U7682" s="76"/>
    </row>
    <row r="7683" spans="21:21" x14ac:dyDescent="0.25">
      <c r="U7683" s="76"/>
    </row>
    <row r="7684" spans="21:21" x14ac:dyDescent="0.25">
      <c r="U7684" s="76"/>
    </row>
    <row r="7685" spans="21:21" x14ac:dyDescent="0.25">
      <c r="U7685" s="76"/>
    </row>
    <row r="7686" spans="21:21" x14ac:dyDescent="0.25">
      <c r="U7686" s="76"/>
    </row>
    <row r="7687" spans="21:21" x14ac:dyDescent="0.25">
      <c r="U7687" s="76"/>
    </row>
    <row r="7688" spans="21:21" x14ac:dyDescent="0.25">
      <c r="U7688" s="76"/>
    </row>
    <row r="7689" spans="21:21" x14ac:dyDescent="0.25">
      <c r="U7689" s="76"/>
    </row>
    <row r="7690" spans="21:21" x14ac:dyDescent="0.25">
      <c r="U7690" s="76"/>
    </row>
    <row r="7691" spans="21:21" x14ac:dyDescent="0.25">
      <c r="U7691" s="76"/>
    </row>
    <row r="7692" spans="21:21" x14ac:dyDescent="0.25">
      <c r="U7692" s="76"/>
    </row>
    <row r="7693" spans="21:21" x14ac:dyDescent="0.25">
      <c r="U7693" s="76"/>
    </row>
    <row r="7694" spans="21:21" x14ac:dyDescent="0.25">
      <c r="U7694" s="76"/>
    </row>
    <row r="7695" spans="21:21" x14ac:dyDescent="0.25">
      <c r="U7695" s="76"/>
    </row>
    <row r="7696" spans="21:21" x14ac:dyDescent="0.25">
      <c r="U7696" s="76"/>
    </row>
    <row r="7697" spans="21:21" x14ac:dyDescent="0.25">
      <c r="U7697" s="76"/>
    </row>
    <row r="7698" spans="21:21" x14ac:dyDescent="0.25">
      <c r="U7698" s="76"/>
    </row>
    <row r="7699" spans="21:21" x14ac:dyDescent="0.25">
      <c r="U7699" s="76"/>
    </row>
    <row r="7700" spans="21:21" x14ac:dyDescent="0.25">
      <c r="U7700" s="76"/>
    </row>
    <row r="7701" spans="21:21" x14ac:dyDescent="0.25">
      <c r="U7701" s="76"/>
    </row>
    <row r="7702" spans="21:21" x14ac:dyDescent="0.25">
      <c r="U7702" s="76"/>
    </row>
    <row r="7703" spans="21:21" x14ac:dyDescent="0.25">
      <c r="U7703" s="76"/>
    </row>
    <row r="7704" spans="21:21" x14ac:dyDescent="0.25">
      <c r="U7704" s="76"/>
    </row>
    <row r="7705" spans="21:21" x14ac:dyDescent="0.25">
      <c r="U7705" s="76"/>
    </row>
    <row r="7706" spans="21:21" x14ac:dyDescent="0.25">
      <c r="U7706" s="76"/>
    </row>
    <row r="7707" spans="21:21" x14ac:dyDescent="0.25">
      <c r="U7707" s="76"/>
    </row>
    <row r="7708" spans="21:21" x14ac:dyDescent="0.25">
      <c r="U7708" s="76"/>
    </row>
    <row r="7709" spans="21:21" x14ac:dyDescent="0.25">
      <c r="U7709" s="76"/>
    </row>
    <row r="7710" spans="21:21" x14ac:dyDescent="0.25">
      <c r="U7710" s="76"/>
    </row>
    <row r="7711" spans="21:21" x14ac:dyDescent="0.25">
      <c r="U7711" s="76"/>
    </row>
    <row r="7712" spans="21:21" x14ac:dyDescent="0.25">
      <c r="U7712" s="76"/>
    </row>
    <row r="7713" spans="21:21" x14ac:dyDescent="0.25">
      <c r="U7713" s="76"/>
    </row>
    <row r="7714" spans="21:21" x14ac:dyDescent="0.25">
      <c r="U7714" s="76"/>
    </row>
    <row r="7715" spans="21:21" x14ac:dyDescent="0.25">
      <c r="U7715" s="76"/>
    </row>
    <row r="7716" spans="21:21" x14ac:dyDescent="0.25">
      <c r="U7716" s="76"/>
    </row>
    <row r="7717" spans="21:21" x14ac:dyDescent="0.25">
      <c r="U7717" s="76"/>
    </row>
    <row r="7718" spans="21:21" x14ac:dyDescent="0.25">
      <c r="U7718" s="76"/>
    </row>
    <row r="7719" spans="21:21" x14ac:dyDescent="0.25">
      <c r="U7719" s="76"/>
    </row>
    <row r="7720" spans="21:21" x14ac:dyDescent="0.25">
      <c r="U7720" s="76"/>
    </row>
    <row r="7721" spans="21:21" x14ac:dyDescent="0.25">
      <c r="U7721" s="76"/>
    </row>
    <row r="7722" spans="21:21" x14ac:dyDescent="0.25">
      <c r="U7722" s="76"/>
    </row>
    <row r="7723" spans="21:21" x14ac:dyDescent="0.25">
      <c r="U7723" s="76"/>
    </row>
    <row r="7724" spans="21:21" x14ac:dyDescent="0.25">
      <c r="U7724" s="76"/>
    </row>
    <row r="7725" spans="21:21" x14ac:dyDescent="0.25">
      <c r="U7725" s="76"/>
    </row>
    <row r="7726" spans="21:21" x14ac:dyDescent="0.25">
      <c r="U7726" s="76"/>
    </row>
    <row r="7727" spans="21:21" x14ac:dyDescent="0.25">
      <c r="U7727" s="76"/>
    </row>
    <row r="7728" spans="21:21" x14ac:dyDescent="0.25">
      <c r="U7728" s="76"/>
    </row>
    <row r="7729" spans="21:21" x14ac:dyDescent="0.25">
      <c r="U7729" s="76"/>
    </row>
    <row r="7730" spans="21:21" x14ac:dyDescent="0.25">
      <c r="U7730" s="76"/>
    </row>
    <row r="7731" spans="21:21" x14ac:dyDescent="0.25">
      <c r="U7731" s="76"/>
    </row>
    <row r="7732" spans="21:21" x14ac:dyDescent="0.25">
      <c r="U7732" s="76"/>
    </row>
    <row r="7733" spans="21:21" x14ac:dyDescent="0.25">
      <c r="U7733" s="76"/>
    </row>
    <row r="7734" spans="21:21" x14ac:dyDescent="0.25">
      <c r="U7734" s="76"/>
    </row>
    <row r="7735" spans="21:21" x14ac:dyDescent="0.25">
      <c r="U7735" s="76"/>
    </row>
    <row r="7736" spans="21:21" x14ac:dyDescent="0.25">
      <c r="U7736" s="76"/>
    </row>
    <row r="7737" spans="21:21" x14ac:dyDescent="0.25">
      <c r="U7737" s="76"/>
    </row>
    <row r="7738" spans="21:21" x14ac:dyDescent="0.25">
      <c r="U7738" s="76"/>
    </row>
    <row r="7739" spans="21:21" x14ac:dyDescent="0.25">
      <c r="U7739" s="76"/>
    </row>
    <row r="7740" spans="21:21" x14ac:dyDescent="0.25">
      <c r="U7740" s="76"/>
    </row>
    <row r="7741" spans="21:21" x14ac:dyDescent="0.25">
      <c r="U7741" s="76"/>
    </row>
    <row r="7742" spans="21:21" x14ac:dyDescent="0.25">
      <c r="U7742" s="76"/>
    </row>
    <row r="7743" spans="21:21" x14ac:dyDescent="0.25">
      <c r="U7743" s="76"/>
    </row>
    <row r="7744" spans="21:21" x14ac:dyDescent="0.25">
      <c r="U7744" s="76"/>
    </row>
    <row r="7745" spans="21:21" x14ac:dyDescent="0.25">
      <c r="U7745" s="76"/>
    </row>
    <row r="7746" spans="21:21" x14ac:dyDescent="0.25">
      <c r="U7746" s="76"/>
    </row>
    <row r="7747" spans="21:21" x14ac:dyDescent="0.25">
      <c r="U7747" s="76"/>
    </row>
    <row r="7748" spans="21:21" x14ac:dyDescent="0.25">
      <c r="U7748" s="76"/>
    </row>
    <row r="7749" spans="21:21" x14ac:dyDescent="0.25">
      <c r="U7749" s="76"/>
    </row>
    <row r="7750" spans="21:21" x14ac:dyDescent="0.25">
      <c r="U7750" s="76"/>
    </row>
    <row r="7751" spans="21:21" x14ac:dyDescent="0.25">
      <c r="U7751" s="76"/>
    </row>
    <row r="7752" spans="21:21" x14ac:dyDescent="0.25">
      <c r="U7752" s="76"/>
    </row>
    <row r="7753" spans="21:21" x14ac:dyDescent="0.25">
      <c r="U7753" s="76"/>
    </row>
    <row r="7754" spans="21:21" x14ac:dyDescent="0.25">
      <c r="U7754" s="76"/>
    </row>
    <row r="7755" spans="21:21" x14ac:dyDescent="0.25">
      <c r="U7755" s="76"/>
    </row>
    <row r="7756" spans="21:21" x14ac:dyDescent="0.25">
      <c r="U7756" s="76"/>
    </row>
    <row r="7757" spans="21:21" x14ac:dyDescent="0.25">
      <c r="U7757" s="76"/>
    </row>
    <row r="7758" spans="21:21" x14ac:dyDescent="0.25">
      <c r="U7758" s="76"/>
    </row>
    <row r="7759" spans="21:21" x14ac:dyDescent="0.25">
      <c r="U7759" s="76"/>
    </row>
    <row r="7760" spans="21:21" x14ac:dyDescent="0.25">
      <c r="U7760" s="76"/>
    </row>
    <row r="7761" spans="21:21" x14ac:dyDescent="0.25">
      <c r="U7761" s="76"/>
    </row>
    <row r="7762" spans="21:21" x14ac:dyDescent="0.25">
      <c r="U7762" s="76"/>
    </row>
    <row r="7763" spans="21:21" x14ac:dyDescent="0.25">
      <c r="U7763" s="76"/>
    </row>
    <row r="7764" spans="21:21" x14ac:dyDescent="0.25">
      <c r="U7764" s="76"/>
    </row>
    <row r="7765" spans="21:21" x14ac:dyDescent="0.25">
      <c r="U7765" s="76"/>
    </row>
    <row r="7766" spans="21:21" x14ac:dyDescent="0.25">
      <c r="U7766" s="76"/>
    </row>
    <row r="7767" spans="21:21" x14ac:dyDescent="0.25">
      <c r="U7767" s="76"/>
    </row>
    <row r="7768" spans="21:21" x14ac:dyDescent="0.25">
      <c r="U7768" s="76"/>
    </row>
    <row r="7769" spans="21:21" x14ac:dyDescent="0.25">
      <c r="U7769" s="76"/>
    </row>
    <row r="7770" spans="21:21" x14ac:dyDescent="0.25">
      <c r="U7770" s="76"/>
    </row>
    <row r="7771" spans="21:21" x14ac:dyDescent="0.25">
      <c r="U7771" s="76"/>
    </row>
    <row r="7772" spans="21:21" x14ac:dyDescent="0.25">
      <c r="U7772" s="76"/>
    </row>
    <row r="7773" spans="21:21" x14ac:dyDescent="0.25">
      <c r="U7773" s="76"/>
    </row>
    <row r="7774" spans="21:21" x14ac:dyDescent="0.25">
      <c r="U7774" s="76"/>
    </row>
    <row r="7775" spans="21:21" x14ac:dyDescent="0.25">
      <c r="U7775" s="76"/>
    </row>
    <row r="7776" spans="21:21" x14ac:dyDescent="0.25">
      <c r="U7776" s="76"/>
    </row>
    <row r="7777" spans="21:21" x14ac:dyDescent="0.25">
      <c r="U7777" s="76"/>
    </row>
    <row r="7778" spans="21:21" x14ac:dyDescent="0.25">
      <c r="U7778" s="76"/>
    </row>
    <row r="7779" spans="21:21" x14ac:dyDescent="0.25">
      <c r="U7779" s="76"/>
    </row>
    <row r="7780" spans="21:21" x14ac:dyDescent="0.25">
      <c r="U7780" s="76"/>
    </row>
    <row r="7781" spans="21:21" x14ac:dyDescent="0.25">
      <c r="U7781" s="76"/>
    </row>
    <row r="7782" spans="21:21" x14ac:dyDescent="0.25">
      <c r="U7782" s="76"/>
    </row>
    <row r="7783" spans="21:21" x14ac:dyDescent="0.25">
      <c r="U7783" s="76"/>
    </row>
    <row r="7784" spans="21:21" x14ac:dyDescent="0.25">
      <c r="U7784" s="76"/>
    </row>
    <row r="7785" spans="21:21" x14ac:dyDescent="0.25">
      <c r="U7785" s="76"/>
    </row>
    <row r="7786" spans="21:21" x14ac:dyDescent="0.25">
      <c r="U7786" s="76"/>
    </row>
    <row r="7787" spans="21:21" x14ac:dyDescent="0.25">
      <c r="U7787" s="76"/>
    </row>
    <row r="7788" spans="21:21" x14ac:dyDescent="0.25">
      <c r="U7788" s="76"/>
    </row>
    <row r="7789" spans="21:21" x14ac:dyDescent="0.25">
      <c r="U7789" s="76"/>
    </row>
    <row r="7790" spans="21:21" x14ac:dyDescent="0.25">
      <c r="U7790" s="76"/>
    </row>
    <row r="7791" spans="21:21" x14ac:dyDescent="0.25">
      <c r="U7791" s="76"/>
    </row>
    <row r="7792" spans="21:21" x14ac:dyDescent="0.25">
      <c r="U7792" s="76"/>
    </row>
    <row r="7793" spans="21:21" x14ac:dyDescent="0.25">
      <c r="U7793" s="76"/>
    </row>
    <row r="7794" spans="21:21" x14ac:dyDescent="0.25">
      <c r="U7794" s="76"/>
    </row>
    <row r="7795" spans="21:21" x14ac:dyDescent="0.25">
      <c r="U7795" s="76"/>
    </row>
    <row r="7796" spans="21:21" x14ac:dyDescent="0.25">
      <c r="U7796" s="76"/>
    </row>
    <row r="7797" spans="21:21" x14ac:dyDescent="0.25">
      <c r="U7797" s="76"/>
    </row>
    <row r="7798" spans="21:21" x14ac:dyDescent="0.25">
      <c r="U7798" s="76"/>
    </row>
    <row r="7799" spans="21:21" x14ac:dyDescent="0.25">
      <c r="U7799" s="76"/>
    </row>
    <row r="7800" spans="21:21" x14ac:dyDescent="0.25">
      <c r="U7800" s="76"/>
    </row>
    <row r="7801" spans="21:21" x14ac:dyDescent="0.25">
      <c r="U7801" s="76"/>
    </row>
    <row r="7802" spans="21:21" x14ac:dyDescent="0.25">
      <c r="U7802" s="76"/>
    </row>
    <row r="7803" spans="21:21" x14ac:dyDescent="0.25">
      <c r="U7803" s="76"/>
    </row>
    <row r="7804" spans="21:21" x14ac:dyDescent="0.25">
      <c r="U7804" s="76"/>
    </row>
    <row r="7805" spans="21:21" x14ac:dyDescent="0.25">
      <c r="U7805" s="76"/>
    </row>
    <row r="7806" spans="21:21" x14ac:dyDescent="0.25">
      <c r="U7806" s="76"/>
    </row>
    <row r="7807" spans="21:21" x14ac:dyDescent="0.25">
      <c r="U7807" s="76"/>
    </row>
    <row r="7808" spans="21:21" x14ac:dyDescent="0.25">
      <c r="U7808" s="76"/>
    </row>
    <row r="7809" spans="21:21" x14ac:dyDescent="0.25">
      <c r="U7809" s="76"/>
    </row>
    <row r="7810" spans="21:21" x14ac:dyDescent="0.25">
      <c r="U7810" s="76"/>
    </row>
    <row r="7811" spans="21:21" x14ac:dyDescent="0.25">
      <c r="U7811" s="76"/>
    </row>
    <row r="7812" spans="21:21" x14ac:dyDescent="0.25">
      <c r="U7812" s="76"/>
    </row>
    <row r="7813" spans="21:21" x14ac:dyDescent="0.25">
      <c r="U7813" s="76"/>
    </row>
    <row r="7814" spans="21:21" x14ac:dyDescent="0.25">
      <c r="U7814" s="76"/>
    </row>
    <row r="7815" spans="21:21" x14ac:dyDescent="0.25">
      <c r="U7815" s="76"/>
    </row>
    <row r="7816" spans="21:21" x14ac:dyDescent="0.25">
      <c r="U7816" s="76"/>
    </row>
    <row r="7817" spans="21:21" x14ac:dyDescent="0.25">
      <c r="U7817" s="76"/>
    </row>
    <row r="7818" spans="21:21" x14ac:dyDescent="0.25">
      <c r="U7818" s="76"/>
    </row>
    <row r="7819" spans="21:21" x14ac:dyDescent="0.25">
      <c r="U7819" s="76"/>
    </row>
    <row r="7820" spans="21:21" x14ac:dyDescent="0.25">
      <c r="U7820" s="76"/>
    </row>
    <row r="7821" spans="21:21" x14ac:dyDescent="0.25">
      <c r="U7821" s="76"/>
    </row>
    <row r="7822" spans="21:21" x14ac:dyDescent="0.25">
      <c r="U7822" s="76"/>
    </row>
    <row r="7823" spans="21:21" x14ac:dyDescent="0.25">
      <c r="U7823" s="76"/>
    </row>
    <row r="7824" spans="21:21" x14ac:dyDescent="0.25">
      <c r="U7824" s="76"/>
    </row>
    <row r="7825" spans="21:21" x14ac:dyDescent="0.25">
      <c r="U7825" s="76"/>
    </row>
    <row r="7826" spans="21:21" x14ac:dyDescent="0.25">
      <c r="U7826" s="76"/>
    </row>
    <row r="7827" spans="21:21" x14ac:dyDescent="0.25">
      <c r="U7827" s="76"/>
    </row>
    <row r="7828" spans="21:21" x14ac:dyDescent="0.25">
      <c r="U7828" s="76"/>
    </row>
    <row r="7829" spans="21:21" x14ac:dyDescent="0.25">
      <c r="U7829" s="76"/>
    </row>
    <row r="7830" spans="21:21" x14ac:dyDescent="0.25">
      <c r="U7830" s="76"/>
    </row>
    <row r="7831" spans="21:21" x14ac:dyDescent="0.25">
      <c r="U7831" s="76"/>
    </row>
    <row r="7832" spans="21:21" x14ac:dyDescent="0.25">
      <c r="U7832" s="76"/>
    </row>
    <row r="7833" spans="21:21" x14ac:dyDescent="0.25">
      <c r="U7833" s="76"/>
    </row>
    <row r="7834" spans="21:21" x14ac:dyDescent="0.25">
      <c r="U7834" s="76"/>
    </row>
    <row r="7835" spans="21:21" x14ac:dyDescent="0.25">
      <c r="U7835" s="76"/>
    </row>
    <row r="7836" spans="21:21" x14ac:dyDescent="0.25">
      <c r="U7836" s="76"/>
    </row>
    <row r="7837" spans="21:21" x14ac:dyDescent="0.25">
      <c r="U7837" s="76"/>
    </row>
    <row r="7838" spans="21:21" x14ac:dyDescent="0.25">
      <c r="U7838" s="76"/>
    </row>
    <row r="7839" spans="21:21" x14ac:dyDescent="0.25">
      <c r="U7839" s="76"/>
    </row>
    <row r="7840" spans="21:21" x14ac:dyDescent="0.25">
      <c r="U7840" s="76"/>
    </row>
    <row r="7841" spans="21:21" x14ac:dyDescent="0.25">
      <c r="U7841" s="76"/>
    </row>
    <row r="7842" spans="21:21" x14ac:dyDescent="0.25">
      <c r="U7842" s="76"/>
    </row>
    <row r="7843" spans="21:21" x14ac:dyDescent="0.25">
      <c r="U7843" s="76"/>
    </row>
    <row r="7844" spans="21:21" x14ac:dyDescent="0.25">
      <c r="U7844" s="76"/>
    </row>
    <row r="7845" spans="21:21" x14ac:dyDescent="0.25">
      <c r="U7845" s="76"/>
    </row>
    <row r="7846" spans="21:21" x14ac:dyDescent="0.25">
      <c r="U7846" s="76"/>
    </row>
    <row r="7847" spans="21:21" x14ac:dyDescent="0.25">
      <c r="U7847" s="76"/>
    </row>
    <row r="7848" spans="21:21" x14ac:dyDescent="0.25">
      <c r="U7848" s="76"/>
    </row>
    <row r="7849" spans="21:21" x14ac:dyDescent="0.25">
      <c r="U7849" s="76"/>
    </row>
    <row r="7850" spans="21:21" x14ac:dyDescent="0.25">
      <c r="U7850" s="76"/>
    </row>
    <row r="7851" spans="21:21" x14ac:dyDescent="0.25">
      <c r="U7851" s="76"/>
    </row>
    <row r="7852" spans="21:21" x14ac:dyDescent="0.25">
      <c r="U7852" s="76"/>
    </row>
    <row r="7853" spans="21:21" x14ac:dyDescent="0.25">
      <c r="U7853" s="76"/>
    </row>
    <row r="7854" spans="21:21" x14ac:dyDescent="0.25">
      <c r="U7854" s="76"/>
    </row>
    <row r="7855" spans="21:21" x14ac:dyDescent="0.25">
      <c r="U7855" s="76"/>
    </row>
    <row r="7856" spans="21:21" x14ac:dyDescent="0.25">
      <c r="U7856" s="76"/>
    </row>
    <row r="7857" spans="21:21" x14ac:dyDescent="0.25">
      <c r="U7857" s="76"/>
    </row>
    <row r="7858" spans="21:21" x14ac:dyDescent="0.25">
      <c r="U7858" s="76"/>
    </row>
    <row r="7859" spans="21:21" x14ac:dyDescent="0.25">
      <c r="U7859" s="76"/>
    </row>
    <row r="7860" spans="21:21" x14ac:dyDescent="0.25">
      <c r="U7860" s="76"/>
    </row>
    <row r="7861" spans="21:21" x14ac:dyDescent="0.25">
      <c r="U7861" s="76"/>
    </row>
    <row r="7862" spans="21:21" x14ac:dyDescent="0.25">
      <c r="U7862" s="76"/>
    </row>
    <row r="7863" spans="21:21" x14ac:dyDescent="0.25">
      <c r="U7863" s="76"/>
    </row>
    <row r="7864" spans="21:21" x14ac:dyDescent="0.25">
      <c r="U7864" s="76"/>
    </row>
    <row r="7865" spans="21:21" x14ac:dyDescent="0.25">
      <c r="U7865" s="76"/>
    </row>
    <row r="7866" spans="21:21" x14ac:dyDescent="0.25">
      <c r="U7866" s="76"/>
    </row>
    <row r="7867" spans="21:21" x14ac:dyDescent="0.25">
      <c r="U7867" s="76"/>
    </row>
    <row r="7868" spans="21:21" x14ac:dyDescent="0.25">
      <c r="U7868" s="76"/>
    </row>
    <row r="7869" spans="21:21" x14ac:dyDescent="0.25">
      <c r="U7869" s="76"/>
    </row>
    <row r="7870" spans="21:21" x14ac:dyDescent="0.25">
      <c r="U7870" s="76"/>
    </row>
    <row r="7871" spans="21:21" x14ac:dyDescent="0.25">
      <c r="U7871" s="76"/>
    </row>
    <row r="7872" spans="21:21" x14ac:dyDescent="0.25">
      <c r="U7872" s="76"/>
    </row>
    <row r="7873" spans="21:21" x14ac:dyDescent="0.25">
      <c r="U7873" s="76"/>
    </row>
    <row r="7874" spans="21:21" x14ac:dyDescent="0.25">
      <c r="U7874" s="76"/>
    </row>
    <row r="7875" spans="21:21" x14ac:dyDescent="0.25">
      <c r="U7875" s="76"/>
    </row>
    <row r="7876" spans="21:21" x14ac:dyDescent="0.25">
      <c r="U7876" s="76"/>
    </row>
    <row r="7877" spans="21:21" x14ac:dyDescent="0.25">
      <c r="U7877" s="76"/>
    </row>
    <row r="7878" spans="21:21" x14ac:dyDescent="0.25">
      <c r="U7878" s="76"/>
    </row>
    <row r="7879" spans="21:21" x14ac:dyDescent="0.25">
      <c r="U7879" s="76"/>
    </row>
    <row r="7880" spans="21:21" x14ac:dyDescent="0.25">
      <c r="U7880" s="76"/>
    </row>
    <row r="7881" spans="21:21" x14ac:dyDescent="0.25">
      <c r="U7881" s="76"/>
    </row>
    <row r="7882" spans="21:21" x14ac:dyDescent="0.25">
      <c r="U7882" s="76"/>
    </row>
    <row r="7883" spans="21:21" x14ac:dyDescent="0.25">
      <c r="U7883" s="76"/>
    </row>
    <row r="7884" spans="21:21" x14ac:dyDescent="0.25">
      <c r="U7884" s="76"/>
    </row>
    <row r="7885" spans="21:21" x14ac:dyDescent="0.25">
      <c r="U7885" s="76"/>
    </row>
    <row r="7886" spans="21:21" x14ac:dyDescent="0.25">
      <c r="U7886" s="76"/>
    </row>
    <row r="7887" spans="21:21" x14ac:dyDescent="0.25">
      <c r="U7887" s="76"/>
    </row>
    <row r="7888" spans="21:21" x14ac:dyDescent="0.25">
      <c r="U7888" s="76"/>
    </row>
    <row r="7889" spans="21:21" x14ac:dyDescent="0.25">
      <c r="U7889" s="76"/>
    </row>
    <row r="7890" spans="21:21" x14ac:dyDescent="0.25">
      <c r="U7890" s="76"/>
    </row>
    <row r="7891" spans="21:21" x14ac:dyDescent="0.25">
      <c r="U7891" s="76"/>
    </row>
    <row r="7892" spans="21:21" x14ac:dyDescent="0.25">
      <c r="U7892" s="76"/>
    </row>
    <row r="7893" spans="21:21" x14ac:dyDescent="0.25">
      <c r="U7893" s="76"/>
    </row>
    <row r="7894" spans="21:21" x14ac:dyDescent="0.25">
      <c r="U7894" s="76"/>
    </row>
    <row r="7895" spans="21:21" x14ac:dyDescent="0.25">
      <c r="U7895" s="76"/>
    </row>
    <row r="7896" spans="21:21" x14ac:dyDescent="0.25">
      <c r="U7896" s="76"/>
    </row>
    <row r="7897" spans="21:21" x14ac:dyDescent="0.25">
      <c r="U7897" s="76"/>
    </row>
    <row r="7898" spans="21:21" x14ac:dyDescent="0.25">
      <c r="U7898" s="76"/>
    </row>
    <row r="7899" spans="21:21" x14ac:dyDescent="0.25">
      <c r="U7899" s="76"/>
    </row>
    <row r="7900" spans="21:21" x14ac:dyDescent="0.25">
      <c r="U7900" s="76"/>
    </row>
    <row r="7901" spans="21:21" x14ac:dyDescent="0.25">
      <c r="U7901" s="76"/>
    </row>
    <row r="7902" spans="21:21" x14ac:dyDescent="0.25">
      <c r="U7902" s="76"/>
    </row>
    <row r="7903" spans="21:21" x14ac:dyDescent="0.25">
      <c r="U7903" s="76"/>
    </row>
    <row r="7904" spans="21:21" x14ac:dyDescent="0.25">
      <c r="U7904" s="76"/>
    </row>
    <row r="7905" spans="21:21" x14ac:dyDescent="0.25">
      <c r="U7905" s="76"/>
    </row>
    <row r="7906" spans="21:21" x14ac:dyDescent="0.25">
      <c r="U7906" s="76"/>
    </row>
    <row r="7907" spans="21:21" x14ac:dyDescent="0.25">
      <c r="U7907" s="76"/>
    </row>
    <row r="7908" spans="21:21" x14ac:dyDescent="0.25">
      <c r="U7908" s="76"/>
    </row>
    <row r="7909" spans="21:21" x14ac:dyDescent="0.25">
      <c r="U7909" s="76"/>
    </row>
    <row r="7910" spans="21:21" x14ac:dyDescent="0.25">
      <c r="U7910" s="76"/>
    </row>
    <row r="7911" spans="21:21" x14ac:dyDescent="0.25">
      <c r="U7911" s="76"/>
    </row>
    <row r="7912" spans="21:21" x14ac:dyDescent="0.25">
      <c r="U7912" s="76"/>
    </row>
    <row r="7913" spans="21:21" x14ac:dyDescent="0.25">
      <c r="U7913" s="76"/>
    </row>
    <row r="7914" spans="21:21" x14ac:dyDescent="0.25">
      <c r="U7914" s="76"/>
    </row>
    <row r="7915" spans="21:21" x14ac:dyDescent="0.25">
      <c r="U7915" s="76"/>
    </row>
    <row r="7916" spans="21:21" x14ac:dyDescent="0.25">
      <c r="U7916" s="76"/>
    </row>
    <row r="7917" spans="21:21" x14ac:dyDescent="0.25">
      <c r="U7917" s="76"/>
    </row>
    <row r="7918" spans="21:21" x14ac:dyDescent="0.25">
      <c r="U7918" s="76"/>
    </row>
    <row r="7919" spans="21:21" x14ac:dyDescent="0.25">
      <c r="U7919" s="76"/>
    </row>
    <row r="7920" spans="21:21" x14ac:dyDescent="0.25">
      <c r="U7920" s="76"/>
    </row>
    <row r="7921" spans="21:21" x14ac:dyDescent="0.25">
      <c r="U7921" s="76"/>
    </row>
    <row r="7922" spans="21:21" x14ac:dyDescent="0.25">
      <c r="U7922" s="76"/>
    </row>
    <row r="7923" spans="21:21" x14ac:dyDescent="0.25">
      <c r="U7923" s="76"/>
    </row>
    <row r="7924" spans="21:21" x14ac:dyDescent="0.25">
      <c r="U7924" s="76"/>
    </row>
    <row r="7925" spans="21:21" x14ac:dyDescent="0.25">
      <c r="U7925" s="76"/>
    </row>
    <row r="7926" spans="21:21" x14ac:dyDescent="0.25">
      <c r="U7926" s="76"/>
    </row>
    <row r="7927" spans="21:21" x14ac:dyDescent="0.25">
      <c r="U7927" s="76"/>
    </row>
    <row r="7928" spans="21:21" x14ac:dyDescent="0.25">
      <c r="U7928" s="76"/>
    </row>
    <row r="7929" spans="21:21" x14ac:dyDescent="0.25">
      <c r="U7929" s="76"/>
    </row>
    <row r="7930" spans="21:21" x14ac:dyDescent="0.25">
      <c r="U7930" s="76"/>
    </row>
    <row r="7931" spans="21:21" x14ac:dyDescent="0.25">
      <c r="U7931" s="76"/>
    </row>
    <row r="7932" spans="21:21" x14ac:dyDescent="0.25">
      <c r="U7932" s="76"/>
    </row>
    <row r="7933" spans="21:21" x14ac:dyDescent="0.25">
      <c r="U7933" s="76"/>
    </row>
    <row r="7934" spans="21:21" x14ac:dyDescent="0.25">
      <c r="U7934" s="76"/>
    </row>
    <row r="7935" spans="21:21" x14ac:dyDescent="0.25">
      <c r="U7935" s="76"/>
    </row>
    <row r="7936" spans="21:21" x14ac:dyDescent="0.25">
      <c r="U7936" s="76"/>
    </row>
    <row r="7937" spans="21:21" x14ac:dyDescent="0.25">
      <c r="U7937" s="76"/>
    </row>
    <row r="7938" spans="21:21" x14ac:dyDescent="0.25">
      <c r="U7938" s="76"/>
    </row>
    <row r="7939" spans="21:21" x14ac:dyDescent="0.25">
      <c r="U7939" s="76"/>
    </row>
    <row r="7940" spans="21:21" x14ac:dyDescent="0.25">
      <c r="U7940" s="76"/>
    </row>
    <row r="7941" spans="21:21" x14ac:dyDescent="0.25">
      <c r="U7941" s="76"/>
    </row>
    <row r="7942" spans="21:21" x14ac:dyDescent="0.25">
      <c r="U7942" s="76"/>
    </row>
    <row r="7943" spans="21:21" x14ac:dyDescent="0.25">
      <c r="U7943" s="76"/>
    </row>
    <row r="7944" spans="21:21" x14ac:dyDescent="0.25">
      <c r="U7944" s="76"/>
    </row>
    <row r="7945" spans="21:21" x14ac:dyDescent="0.25">
      <c r="U7945" s="76"/>
    </row>
    <row r="7946" spans="21:21" x14ac:dyDescent="0.25">
      <c r="U7946" s="76"/>
    </row>
    <row r="7947" spans="21:21" x14ac:dyDescent="0.25">
      <c r="U7947" s="76"/>
    </row>
    <row r="7948" spans="21:21" x14ac:dyDescent="0.25">
      <c r="U7948" s="76"/>
    </row>
    <row r="7949" spans="21:21" x14ac:dyDescent="0.25">
      <c r="U7949" s="76"/>
    </row>
    <row r="7950" spans="21:21" x14ac:dyDescent="0.25">
      <c r="U7950" s="76"/>
    </row>
    <row r="7951" spans="21:21" x14ac:dyDescent="0.25">
      <c r="U7951" s="76"/>
    </row>
    <row r="7952" spans="21:21" x14ac:dyDescent="0.25">
      <c r="U7952" s="76"/>
    </row>
    <row r="7953" spans="21:21" x14ac:dyDescent="0.25">
      <c r="U7953" s="76"/>
    </row>
    <row r="7954" spans="21:21" x14ac:dyDescent="0.25">
      <c r="U7954" s="76"/>
    </row>
    <row r="7955" spans="21:21" x14ac:dyDescent="0.25">
      <c r="U7955" s="76"/>
    </row>
    <row r="7956" spans="21:21" x14ac:dyDescent="0.25">
      <c r="U7956" s="76"/>
    </row>
    <row r="7957" spans="21:21" x14ac:dyDescent="0.25">
      <c r="U7957" s="76"/>
    </row>
    <row r="7958" spans="21:21" x14ac:dyDescent="0.25">
      <c r="U7958" s="76"/>
    </row>
    <row r="7959" spans="21:21" x14ac:dyDescent="0.25">
      <c r="U7959" s="76"/>
    </row>
    <row r="7960" spans="21:21" x14ac:dyDescent="0.25">
      <c r="U7960" s="76"/>
    </row>
    <row r="7961" spans="21:21" x14ac:dyDescent="0.25">
      <c r="U7961" s="76"/>
    </row>
    <row r="7962" spans="21:21" x14ac:dyDescent="0.25">
      <c r="U7962" s="76"/>
    </row>
    <row r="7963" spans="21:21" x14ac:dyDescent="0.25">
      <c r="U7963" s="76"/>
    </row>
    <row r="7964" spans="21:21" x14ac:dyDescent="0.25">
      <c r="U7964" s="76"/>
    </row>
    <row r="7965" spans="21:21" x14ac:dyDescent="0.25">
      <c r="U7965" s="76"/>
    </row>
    <row r="7966" spans="21:21" x14ac:dyDescent="0.25">
      <c r="U7966" s="76"/>
    </row>
    <row r="7967" spans="21:21" x14ac:dyDescent="0.25">
      <c r="U7967" s="76"/>
    </row>
    <row r="7968" spans="21:21" x14ac:dyDescent="0.25">
      <c r="U7968" s="76"/>
    </row>
    <row r="7969" spans="21:21" x14ac:dyDescent="0.25">
      <c r="U7969" s="76"/>
    </row>
    <row r="7970" spans="21:21" x14ac:dyDescent="0.25">
      <c r="U7970" s="76"/>
    </row>
    <row r="7971" spans="21:21" x14ac:dyDescent="0.25">
      <c r="U7971" s="76"/>
    </row>
    <row r="7972" spans="21:21" x14ac:dyDescent="0.25">
      <c r="U7972" s="76"/>
    </row>
    <row r="7973" spans="21:21" x14ac:dyDescent="0.25">
      <c r="U7973" s="76"/>
    </row>
    <row r="7974" spans="21:21" x14ac:dyDescent="0.25">
      <c r="U7974" s="76"/>
    </row>
    <row r="7975" spans="21:21" x14ac:dyDescent="0.25">
      <c r="U7975" s="76"/>
    </row>
    <row r="7976" spans="21:21" x14ac:dyDescent="0.25">
      <c r="U7976" s="76"/>
    </row>
    <row r="7977" spans="21:21" x14ac:dyDescent="0.25">
      <c r="U7977" s="76"/>
    </row>
    <row r="7978" spans="21:21" x14ac:dyDescent="0.25">
      <c r="U7978" s="76"/>
    </row>
    <row r="7979" spans="21:21" x14ac:dyDescent="0.25">
      <c r="U7979" s="76"/>
    </row>
    <row r="7980" spans="21:21" x14ac:dyDescent="0.25">
      <c r="U7980" s="76"/>
    </row>
    <row r="7981" spans="21:21" x14ac:dyDescent="0.25">
      <c r="U7981" s="76"/>
    </row>
    <row r="7982" spans="21:21" x14ac:dyDescent="0.25">
      <c r="U7982" s="76"/>
    </row>
    <row r="7983" spans="21:21" x14ac:dyDescent="0.25">
      <c r="U7983" s="76"/>
    </row>
    <row r="7984" spans="21:21" x14ac:dyDescent="0.25">
      <c r="U7984" s="76"/>
    </row>
    <row r="7985" spans="21:21" x14ac:dyDescent="0.25">
      <c r="U7985" s="76"/>
    </row>
    <row r="7986" spans="21:21" x14ac:dyDescent="0.25">
      <c r="U7986" s="76"/>
    </row>
    <row r="7987" spans="21:21" x14ac:dyDescent="0.25">
      <c r="U7987" s="76"/>
    </row>
    <row r="7988" spans="21:21" x14ac:dyDescent="0.25">
      <c r="U7988" s="76"/>
    </row>
    <row r="7989" spans="21:21" x14ac:dyDescent="0.25">
      <c r="U7989" s="76"/>
    </row>
    <row r="7990" spans="21:21" x14ac:dyDescent="0.25">
      <c r="U7990" s="76"/>
    </row>
    <row r="7991" spans="21:21" x14ac:dyDescent="0.25">
      <c r="U7991" s="76"/>
    </row>
    <row r="7992" spans="21:21" x14ac:dyDescent="0.25">
      <c r="U7992" s="76"/>
    </row>
    <row r="7993" spans="21:21" x14ac:dyDescent="0.25">
      <c r="U7993" s="76"/>
    </row>
    <row r="7994" spans="21:21" x14ac:dyDescent="0.25">
      <c r="U7994" s="76"/>
    </row>
    <row r="7995" spans="21:21" x14ac:dyDescent="0.25">
      <c r="U7995" s="76"/>
    </row>
    <row r="7996" spans="21:21" x14ac:dyDescent="0.25">
      <c r="U7996" s="76"/>
    </row>
    <row r="7997" spans="21:21" x14ac:dyDescent="0.25">
      <c r="U7997" s="76"/>
    </row>
    <row r="7998" spans="21:21" x14ac:dyDescent="0.25">
      <c r="U7998" s="76"/>
    </row>
    <row r="7999" spans="21:21" x14ac:dyDescent="0.25">
      <c r="U7999" s="76"/>
    </row>
    <row r="8000" spans="21:21" x14ac:dyDescent="0.25">
      <c r="U8000" s="76"/>
    </row>
    <row r="8001" spans="21:21" x14ac:dyDescent="0.25">
      <c r="U8001" s="76"/>
    </row>
    <row r="8002" spans="21:21" x14ac:dyDescent="0.25">
      <c r="U8002" s="76"/>
    </row>
    <row r="8003" spans="21:21" x14ac:dyDescent="0.25">
      <c r="U8003" s="76"/>
    </row>
    <row r="8004" spans="21:21" x14ac:dyDescent="0.25">
      <c r="U8004" s="76"/>
    </row>
    <row r="8005" spans="21:21" x14ac:dyDescent="0.25">
      <c r="U8005" s="76"/>
    </row>
    <row r="8006" spans="21:21" x14ac:dyDescent="0.25">
      <c r="U8006" s="76"/>
    </row>
    <row r="8007" spans="21:21" x14ac:dyDescent="0.25">
      <c r="U8007" s="76"/>
    </row>
    <row r="8008" spans="21:21" x14ac:dyDescent="0.25">
      <c r="U8008" s="76"/>
    </row>
    <row r="8009" spans="21:21" x14ac:dyDescent="0.25">
      <c r="U8009" s="76"/>
    </row>
    <row r="8010" spans="21:21" x14ac:dyDescent="0.25">
      <c r="U8010" s="76"/>
    </row>
    <row r="8011" spans="21:21" x14ac:dyDescent="0.25">
      <c r="U8011" s="76"/>
    </row>
    <row r="8012" spans="21:21" x14ac:dyDescent="0.25">
      <c r="U8012" s="76"/>
    </row>
    <row r="8013" spans="21:21" x14ac:dyDescent="0.25">
      <c r="U8013" s="76"/>
    </row>
    <row r="8014" spans="21:21" x14ac:dyDescent="0.25">
      <c r="U8014" s="76"/>
    </row>
    <row r="8015" spans="21:21" x14ac:dyDescent="0.25">
      <c r="U8015" s="76"/>
    </row>
    <row r="8016" spans="21:21" x14ac:dyDescent="0.25">
      <c r="U8016" s="76"/>
    </row>
    <row r="8017" spans="21:21" x14ac:dyDescent="0.25">
      <c r="U8017" s="76"/>
    </row>
    <row r="8018" spans="21:21" x14ac:dyDescent="0.25">
      <c r="U8018" s="76"/>
    </row>
    <row r="8019" spans="21:21" x14ac:dyDescent="0.25">
      <c r="U8019" s="76"/>
    </row>
    <row r="8020" spans="21:21" x14ac:dyDescent="0.25">
      <c r="U8020" s="76"/>
    </row>
    <row r="8021" spans="21:21" x14ac:dyDescent="0.25">
      <c r="U8021" s="76"/>
    </row>
    <row r="8022" spans="21:21" x14ac:dyDescent="0.25">
      <c r="U8022" s="76"/>
    </row>
    <row r="8023" spans="21:21" x14ac:dyDescent="0.25">
      <c r="U8023" s="76"/>
    </row>
    <row r="8024" spans="21:21" x14ac:dyDescent="0.25">
      <c r="U8024" s="76"/>
    </row>
    <row r="8025" spans="21:21" x14ac:dyDescent="0.25">
      <c r="U8025" s="76"/>
    </row>
    <row r="8026" spans="21:21" x14ac:dyDescent="0.25">
      <c r="U8026" s="76"/>
    </row>
    <row r="8027" spans="21:21" x14ac:dyDescent="0.25">
      <c r="U8027" s="76"/>
    </row>
    <row r="8028" spans="21:21" x14ac:dyDescent="0.25">
      <c r="U8028" s="76"/>
    </row>
    <row r="8029" spans="21:21" x14ac:dyDescent="0.25">
      <c r="U8029" s="76"/>
    </row>
    <row r="8030" spans="21:21" x14ac:dyDescent="0.25">
      <c r="U8030" s="76"/>
    </row>
    <row r="8031" spans="21:21" x14ac:dyDescent="0.25">
      <c r="U8031" s="76"/>
    </row>
    <row r="8032" spans="21:21" x14ac:dyDescent="0.25">
      <c r="U8032" s="76"/>
    </row>
    <row r="8033" spans="21:21" x14ac:dyDescent="0.25">
      <c r="U8033" s="76"/>
    </row>
    <row r="8034" spans="21:21" x14ac:dyDescent="0.25">
      <c r="U8034" s="76"/>
    </row>
    <row r="8035" spans="21:21" x14ac:dyDescent="0.25">
      <c r="U8035" s="76"/>
    </row>
    <row r="8036" spans="21:21" x14ac:dyDescent="0.25">
      <c r="U8036" s="76"/>
    </row>
    <row r="8037" spans="21:21" x14ac:dyDescent="0.25">
      <c r="U8037" s="76"/>
    </row>
    <row r="8038" spans="21:21" x14ac:dyDescent="0.25">
      <c r="U8038" s="76"/>
    </row>
    <row r="8039" spans="21:21" x14ac:dyDescent="0.25">
      <c r="U8039" s="76"/>
    </row>
    <row r="8040" spans="21:21" x14ac:dyDescent="0.25">
      <c r="U8040" s="76"/>
    </row>
    <row r="8041" spans="21:21" x14ac:dyDescent="0.25">
      <c r="U8041" s="76"/>
    </row>
    <row r="8042" spans="21:21" x14ac:dyDescent="0.25">
      <c r="U8042" s="76"/>
    </row>
    <row r="8043" spans="21:21" x14ac:dyDescent="0.25">
      <c r="U8043" s="76"/>
    </row>
    <row r="8044" spans="21:21" x14ac:dyDescent="0.25">
      <c r="U8044" s="76"/>
    </row>
    <row r="8045" spans="21:21" x14ac:dyDescent="0.25">
      <c r="U8045" s="76"/>
    </row>
    <row r="8046" spans="21:21" x14ac:dyDescent="0.25">
      <c r="U8046" s="76"/>
    </row>
    <row r="8047" spans="21:21" x14ac:dyDescent="0.25">
      <c r="U8047" s="76"/>
    </row>
    <row r="8048" spans="21:21" x14ac:dyDescent="0.25">
      <c r="U8048" s="76"/>
    </row>
    <row r="8049" spans="21:21" x14ac:dyDescent="0.25">
      <c r="U8049" s="76"/>
    </row>
    <row r="8050" spans="21:21" x14ac:dyDescent="0.25">
      <c r="U8050" s="76"/>
    </row>
    <row r="8051" spans="21:21" x14ac:dyDescent="0.25">
      <c r="U8051" s="76"/>
    </row>
    <row r="8052" spans="21:21" x14ac:dyDescent="0.25">
      <c r="U8052" s="76"/>
    </row>
    <row r="8053" spans="21:21" x14ac:dyDescent="0.25">
      <c r="U8053" s="76"/>
    </row>
    <row r="8054" spans="21:21" x14ac:dyDescent="0.25">
      <c r="U8054" s="76"/>
    </row>
    <row r="8055" spans="21:21" x14ac:dyDescent="0.25">
      <c r="U8055" s="76"/>
    </row>
    <row r="8056" spans="21:21" x14ac:dyDescent="0.25">
      <c r="U8056" s="76"/>
    </row>
    <row r="8057" spans="21:21" x14ac:dyDescent="0.25">
      <c r="U8057" s="76"/>
    </row>
    <row r="8058" spans="21:21" x14ac:dyDescent="0.25">
      <c r="U8058" s="76"/>
    </row>
    <row r="8059" spans="21:21" x14ac:dyDescent="0.25">
      <c r="U8059" s="76"/>
    </row>
    <row r="8060" spans="21:21" x14ac:dyDescent="0.25">
      <c r="U8060" s="76"/>
    </row>
    <row r="8061" spans="21:21" x14ac:dyDescent="0.25">
      <c r="U8061" s="76"/>
    </row>
    <row r="8062" spans="21:21" x14ac:dyDescent="0.25">
      <c r="U8062" s="76"/>
    </row>
    <row r="8063" spans="21:21" x14ac:dyDescent="0.25">
      <c r="U8063" s="76"/>
    </row>
    <row r="8064" spans="21:21" x14ac:dyDescent="0.25">
      <c r="U8064" s="76"/>
    </row>
    <row r="8065" spans="21:21" x14ac:dyDescent="0.25">
      <c r="U8065" s="76"/>
    </row>
    <row r="8066" spans="21:21" x14ac:dyDescent="0.25">
      <c r="U8066" s="76"/>
    </row>
    <row r="8067" spans="21:21" x14ac:dyDescent="0.25">
      <c r="U8067" s="76"/>
    </row>
    <row r="8068" spans="21:21" x14ac:dyDescent="0.25">
      <c r="U8068" s="76"/>
    </row>
    <row r="8069" spans="21:21" x14ac:dyDescent="0.25">
      <c r="U8069" s="76"/>
    </row>
    <row r="8070" spans="21:21" x14ac:dyDescent="0.25">
      <c r="U8070" s="76"/>
    </row>
    <row r="8071" spans="21:21" x14ac:dyDescent="0.25">
      <c r="U8071" s="76"/>
    </row>
    <row r="8072" spans="21:21" x14ac:dyDescent="0.25">
      <c r="U8072" s="76"/>
    </row>
    <row r="8073" spans="21:21" x14ac:dyDescent="0.25">
      <c r="U8073" s="76"/>
    </row>
    <row r="8074" spans="21:21" x14ac:dyDescent="0.25">
      <c r="U8074" s="76"/>
    </row>
    <row r="8075" spans="21:21" x14ac:dyDescent="0.25">
      <c r="U8075" s="76"/>
    </row>
    <row r="8076" spans="21:21" x14ac:dyDescent="0.25">
      <c r="U8076" s="76"/>
    </row>
    <row r="8077" spans="21:21" x14ac:dyDescent="0.25">
      <c r="U8077" s="76"/>
    </row>
    <row r="8078" spans="21:21" x14ac:dyDescent="0.25">
      <c r="U8078" s="76"/>
    </row>
    <row r="8079" spans="21:21" x14ac:dyDescent="0.25">
      <c r="U8079" s="76"/>
    </row>
    <row r="8080" spans="21:21" x14ac:dyDescent="0.25">
      <c r="U8080" s="76"/>
    </row>
    <row r="8081" spans="21:21" x14ac:dyDescent="0.25">
      <c r="U8081" s="76"/>
    </row>
    <row r="8082" spans="21:21" x14ac:dyDescent="0.25">
      <c r="U8082" s="76"/>
    </row>
    <row r="8083" spans="21:21" x14ac:dyDescent="0.25">
      <c r="U8083" s="76"/>
    </row>
    <row r="8084" spans="21:21" x14ac:dyDescent="0.25">
      <c r="U8084" s="76"/>
    </row>
    <row r="8085" spans="21:21" x14ac:dyDescent="0.25">
      <c r="U8085" s="76"/>
    </row>
    <row r="8086" spans="21:21" x14ac:dyDescent="0.25">
      <c r="U8086" s="76"/>
    </row>
    <row r="8087" spans="21:21" x14ac:dyDescent="0.25">
      <c r="U8087" s="76"/>
    </row>
    <row r="8088" spans="21:21" x14ac:dyDescent="0.25">
      <c r="U8088" s="76"/>
    </row>
    <row r="8089" spans="21:21" x14ac:dyDescent="0.25">
      <c r="U8089" s="76"/>
    </row>
    <row r="8090" spans="21:21" x14ac:dyDescent="0.25">
      <c r="U8090" s="76"/>
    </row>
    <row r="8091" spans="21:21" x14ac:dyDescent="0.25">
      <c r="U8091" s="76"/>
    </row>
    <row r="8092" spans="21:21" x14ac:dyDescent="0.25">
      <c r="U8092" s="76"/>
    </row>
    <row r="8093" spans="21:21" x14ac:dyDescent="0.25">
      <c r="U8093" s="76"/>
    </row>
    <row r="8094" spans="21:21" x14ac:dyDescent="0.25">
      <c r="U8094" s="76"/>
    </row>
    <row r="8095" spans="21:21" x14ac:dyDescent="0.25">
      <c r="U8095" s="76"/>
    </row>
    <row r="8096" spans="21:21" x14ac:dyDescent="0.25">
      <c r="U8096" s="76"/>
    </row>
    <row r="8097" spans="21:21" x14ac:dyDescent="0.25">
      <c r="U8097" s="76"/>
    </row>
    <row r="8098" spans="21:21" x14ac:dyDescent="0.25">
      <c r="U8098" s="76"/>
    </row>
    <row r="8099" spans="21:21" x14ac:dyDescent="0.25">
      <c r="U8099" s="76"/>
    </row>
    <row r="8100" spans="21:21" x14ac:dyDescent="0.25">
      <c r="U8100" s="76"/>
    </row>
    <row r="8101" spans="21:21" x14ac:dyDescent="0.25">
      <c r="U8101" s="76"/>
    </row>
    <row r="8102" spans="21:21" x14ac:dyDescent="0.25">
      <c r="U8102" s="76"/>
    </row>
    <row r="8103" spans="21:21" x14ac:dyDescent="0.25">
      <c r="U8103" s="76"/>
    </row>
    <row r="8104" spans="21:21" x14ac:dyDescent="0.25">
      <c r="U8104" s="76"/>
    </row>
    <row r="8105" spans="21:21" x14ac:dyDescent="0.25">
      <c r="U8105" s="76"/>
    </row>
    <row r="8106" spans="21:21" x14ac:dyDescent="0.25">
      <c r="U8106" s="76"/>
    </row>
    <row r="8107" spans="21:21" x14ac:dyDescent="0.25">
      <c r="U8107" s="76"/>
    </row>
    <row r="8108" spans="21:21" x14ac:dyDescent="0.25">
      <c r="U8108" s="76"/>
    </row>
    <row r="8109" spans="21:21" x14ac:dyDescent="0.25">
      <c r="U8109" s="76"/>
    </row>
    <row r="8110" spans="21:21" x14ac:dyDescent="0.25">
      <c r="U8110" s="76"/>
    </row>
    <row r="8111" spans="21:21" x14ac:dyDescent="0.25">
      <c r="U8111" s="76"/>
    </row>
    <row r="8112" spans="21:21" x14ac:dyDescent="0.25">
      <c r="U8112" s="76"/>
    </row>
    <row r="8113" spans="21:21" x14ac:dyDescent="0.25">
      <c r="U8113" s="76"/>
    </row>
    <row r="8114" spans="21:21" x14ac:dyDescent="0.25">
      <c r="U8114" s="76"/>
    </row>
    <row r="8115" spans="21:21" x14ac:dyDescent="0.25">
      <c r="U8115" s="76"/>
    </row>
    <row r="8116" spans="21:21" x14ac:dyDescent="0.25">
      <c r="U8116" s="76"/>
    </row>
    <row r="8117" spans="21:21" x14ac:dyDescent="0.25">
      <c r="U8117" s="76"/>
    </row>
    <row r="8118" spans="21:21" x14ac:dyDescent="0.25">
      <c r="U8118" s="76"/>
    </row>
    <row r="8119" spans="21:21" x14ac:dyDescent="0.25">
      <c r="U8119" s="76"/>
    </row>
    <row r="8120" spans="21:21" x14ac:dyDescent="0.25">
      <c r="U8120" s="76"/>
    </row>
    <row r="8121" spans="21:21" x14ac:dyDescent="0.25">
      <c r="U8121" s="76"/>
    </row>
    <row r="8122" spans="21:21" x14ac:dyDescent="0.25">
      <c r="U8122" s="76"/>
    </row>
    <row r="8123" spans="21:21" x14ac:dyDescent="0.25">
      <c r="U8123" s="76"/>
    </row>
    <row r="8124" spans="21:21" x14ac:dyDescent="0.25">
      <c r="U8124" s="76"/>
    </row>
    <row r="8125" spans="21:21" x14ac:dyDescent="0.25">
      <c r="U8125" s="76"/>
    </row>
    <row r="8126" spans="21:21" x14ac:dyDescent="0.25">
      <c r="U8126" s="76"/>
    </row>
    <row r="8127" spans="21:21" x14ac:dyDescent="0.25">
      <c r="U8127" s="76"/>
    </row>
    <row r="8128" spans="21:21" x14ac:dyDescent="0.25">
      <c r="U8128" s="76"/>
    </row>
    <row r="8129" spans="21:21" x14ac:dyDescent="0.25">
      <c r="U8129" s="76"/>
    </row>
    <row r="8130" spans="21:21" x14ac:dyDescent="0.25">
      <c r="U8130" s="76"/>
    </row>
    <row r="8131" spans="21:21" x14ac:dyDescent="0.25">
      <c r="U8131" s="76"/>
    </row>
    <row r="8132" spans="21:21" x14ac:dyDescent="0.25">
      <c r="U8132" s="76"/>
    </row>
    <row r="8133" spans="21:21" x14ac:dyDescent="0.25">
      <c r="U8133" s="76"/>
    </row>
    <row r="8134" spans="21:21" x14ac:dyDescent="0.25">
      <c r="U8134" s="76"/>
    </row>
    <row r="8135" spans="21:21" x14ac:dyDescent="0.25">
      <c r="U8135" s="76"/>
    </row>
    <row r="8136" spans="21:21" x14ac:dyDescent="0.25">
      <c r="U8136" s="76"/>
    </row>
    <row r="8137" spans="21:21" x14ac:dyDescent="0.25">
      <c r="U8137" s="76"/>
    </row>
    <row r="8138" spans="21:21" x14ac:dyDescent="0.25">
      <c r="U8138" s="76"/>
    </row>
    <row r="8139" spans="21:21" x14ac:dyDescent="0.25">
      <c r="U8139" s="76"/>
    </row>
    <row r="8140" spans="21:21" x14ac:dyDescent="0.25">
      <c r="U8140" s="76"/>
    </row>
    <row r="8141" spans="21:21" x14ac:dyDescent="0.25">
      <c r="U8141" s="76"/>
    </row>
    <row r="8142" spans="21:21" x14ac:dyDescent="0.25">
      <c r="U8142" s="76"/>
    </row>
    <row r="8143" spans="21:21" x14ac:dyDescent="0.25">
      <c r="U8143" s="76"/>
    </row>
    <row r="8144" spans="21:21" x14ac:dyDescent="0.25">
      <c r="U8144" s="76"/>
    </row>
    <row r="8145" spans="21:21" x14ac:dyDescent="0.25">
      <c r="U8145" s="76"/>
    </row>
    <row r="8146" spans="21:21" x14ac:dyDescent="0.25">
      <c r="U8146" s="76"/>
    </row>
    <row r="8147" spans="21:21" x14ac:dyDescent="0.25">
      <c r="U8147" s="76"/>
    </row>
    <row r="8148" spans="21:21" x14ac:dyDescent="0.25">
      <c r="U8148" s="76"/>
    </row>
    <row r="8149" spans="21:21" x14ac:dyDescent="0.25">
      <c r="U8149" s="76"/>
    </row>
    <row r="8150" spans="21:21" x14ac:dyDescent="0.25">
      <c r="U8150" s="76"/>
    </row>
    <row r="8151" spans="21:21" x14ac:dyDescent="0.25">
      <c r="U8151" s="76"/>
    </row>
    <row r="8152" spans="21:21" x14ac:dyDescent="0.25">
      <c r="U8152" s="76"/>
    </row>
    <row r="8153" spans="21:21" x14ac:dyDescent="0.25">
      <c r="U8153" s="76"/>
    </row>
    <row r="8154" spans="21:21" x14ac:dyDescent="0.25">
      <c r="U8154" s="76"/>
    </row>
    <row r="8155" spans="21:21" x14ac:dyDescent="0.25">
      <c r="U8155" s="76"/>
    </row>
    <row r="8156" spans="21:21" x14ac:dyDescent="0.25">
      <c r="U8156" s="76"/>
    </row>
    <row r="8157" spans="21:21" x14ac:dyDescent="0.25">
      <c r="U8157" s="76"/>
    </row>
    <row r="8158" spans="21:21" x14ac:dyDescent="0.25">
      <c r="U8158" s="76"/>
    </row>
    <row r="8159" spans="21:21" x14ac:dyDescent="0.25">
      <c r="U8159" s="76"/>
    </row>
    <row r="8160" spans="21:21" x14ac:dyDescent="0.25">
      <c r="U8160" s="76"/>
    </row>
    <row r="8161" spans="21:21" x14ac:dyDescent="0.25">
      <c r="U8161" s="76"/>
    </row>
    <row r="8162" spans="21:21" x14ac:dyDescent="0.25">
      <c r="U8162" s="76"/>
    </row>
    <row r="8163" spans="21:21" x14ac:dyDescent="0.25">
      <c r="U8163" s="76"/>
    </row>
    <row r="8164" spans="21:21" x14ac:dyDescent="0.25">
      <c r="U8164" s="76"/>
    </row>
    <row r="8165" spans="21:21" x14ac:dyDescent="0.25">
      <c r="U8165" s="76"/>
    </row>
    <row r="8166" spans="21:21" x14ac:dyDescent="0.25">
      <c r="U8166" s="76"/>
    </row>
    <row r="8167" spans="21:21" x14ac:dyDescent="0.25">
      <c r="U8167" s="76"/>
    </row>
    <row r="8168" spans="21:21" x14ac:dyDescent="0.25">
      <c r="U8168" s="76"/>
    </row>
    <row r="8169" spans="21:21" x14ac:dyDescent="0.25">
      <c r="U8169" s="76"/>
    </row>
    <row r="8170" spans="21:21" x14ac:dyDescent="0.25">
      <c r="U8170" s="76"/>
    </row>
    <row r="8171" spans="21:21" x14ac:dyDescent="0.25">
      <c r="U8171" s="76"/>
    </row>
    <row r="8172" spans="21:21" x14ac:dyDescent="0.25">
      <c r="U8172" s="76"/>
    </row>
    <row r="8173" spans="21:21" x14ac:dyDescent="0.25">
      <c r="U8173" s="76"/>
    </row>
    <row r="8174" spans="21:21" x14ac:dyDescent="0.25">
      <c r="U8174" s="76"/>
    </row>
    <row r="8175" spans="21:21" x14ac:dyDescent="0.25">
      <c r="U8175" s="76"/>
    </row>
    <row r="8176" spans="21:21" x14ac:dyDescent="0.25">
      <c r="U8176" s="76"/>
    </row>
    <row r="8177" spans="21:21" x14ac:dyDescent="0.25">
      <c r="U8177" s="76"/>
    </row>
    <row r="8178" spans="21:21" x14ac:dyDescent="0.25">
      <c r="U8178" s="76"/>
    </row>
    <row r="8179" spans="21:21" x14ac:dyDescent="0.25">
      <c r="U8179" s="76"/>
    </row>
    <row r="8180" spans="21:21" x14ac:dyDescent="0.25">
      <c r="U8180" s="76"/>
    </row>
    <row r="8181" spans="21:21" x14ac:dyDescent="0.25">
      <c r="U8181" s="76"/>
    </row>
    <row r="8182" spans="21:21" x14ac:dyDescent="0.25">
      <c r="U8182" s="76"/>
    </row>
    <row r="8183" spans="21:21" x14ac:dyDescent="0.25">
      <c r="U8183" s="76"/>
    </row>
    <row r="8184" spans="21:21" x14ac:dyDescent="0.25">
      <c r="U8184" s="76"/>
    </row>
    <row r="8185" spans="21:21" x14ac:dyDescent="0.25">
      <c r="U8185" s="76"/>
    </row>
    <row r="8186" spans="21:21" x14ac:dyDescent="0.25">
      <c r="U8186" s="76"/>
    </row>
    <row r="8187" spans="21:21" x14ac:dyDescent="0.25">
      <c r="U8187" s="76"/>
    </row>
    <row r="8188" spans="21:21" x14ac:dyDescent="0.25">
      <c r="U8188" s="76"/>
    </row>
    <row r="8189" spans="21:21" x14ac:dyDescent="0.25">
      <c r="U8189" s="76"/>
    </row>
    <row r="8190" spans="21:21" x14ac:dyDescent="0.25">
      <c r="U8190" s="76"/>
    </row>
    <row r="8191" spans="21:21" x14ac:dyDescent="0.25">
      <c r="U8191" s="76"/>
    </row>
    <row r="8192" spans="21:21" x14ac:dyDescent="0.25">
      <c r="U8192" s="76"/>
    </row>
    <row r="8193" spans="21:21" x14ac:dyDescent="0.25">
      <c r="U8193" s="76"/>
    </row>
    <row r="8194" spans="21:21" x14ac:dyDescent="0.25">
      <c r="U8194" s="76"/>
    </row>
    <row r="8195" spans="21:21" x14ac:dyDescent="0.25">
      <c r="U8195" s="76"/>
    </row>
    <row r="8196" spans="21:21" x14ac:dyDescent="0.25">
      <c r="U8196" s="76"/>
    </row>
    <row r="8197" spans="21:21" x14ac:dyDescent="0.25">
      <c r="U8197" s="76"/>
    </row>
    <row r="8198" spans="21:21" x14ac:dyDescent="0.25">
      <c r="U8198" s="76"/>
    </row>
    <row r="8199" spans="21:21" x14ac:dyDescent="0.25">
      <c r="U8199" s="76"/>
    </row>
    <row r="8200" spans="21:21" x14ac:dyDescent="0.25">
      <c r="U8200" s="76"/>
    </row>
    <row r="8201" spans="21:21" x14ac:dyDescent="0.25">
      <c r="U8201" s="76"/>
    </row>
    <row r="8202" spans="21:21" x14ac:dyDescent="0.25">
      <c r="U8202" s="76"/>
    </row>
    <row r="8203" spans="21:21" x14ac:dyDescent="0.25">
      <c r="U8203" s="76"/>
    </row>
    <row r="8204" spans="21:21" x14ac:dyDescent="0.25">
      <c r="U8204" s="76"/>
    </row>
    <row r="8205" spans="21:21" x14ac:dyDescent="0.25">
      <c r="U8205" s="76"/>
    </row>
    <row r="8206" spans="21:21" x14ac:dyDescent="0.25">
      <c r="U8206" s="76"/>
    </row>
    <row r="8207" spans="21:21" x14ac:dyDescent="0.25">
      <c r="U8207" s="76"/>
    </row>
    <row r="8208" spans="21:21" x14ac:dyDescent="0.25">
      <c r="U8208" s="76"/>
    </row>
    <row r="8209" spans="21:21" x14ac:dyDescent="0.25">
      <c r="U8209" s="76"/>
    </row>
    <row r="8210" spans="21:21" x14ac:dyDescent="0.25">
      <c r="U8210" s="76"/>
    </row>
    <row r="8211" spans="21:21" x14ac:dyDescent="0.25">
      <c r="U8211" s="76"/>
    </row>
    <row r="8212" spans="21:21" x14ac:dyDescent="0.25">
      <c r="U8212" s="76"/>
    </row>
    <row r="8213" spans="21:21" x14ac:dyDescent="0.25">
      <c r="U8213" s="76"/>
    </row>
    <row r="8214" spans="21:21" x14ac:dyDescent="0.25">
      <c r="U8214" s="76"/>
    </row>
    <row r="8215" spans="21:21" x14ac:dyDescent="0.25">
      <c r="U8215" s="76"/>
    </row>
    <row r="8216" spans="21:21" x14ac:dyDescent="0.25">
      <c r="U8216" s="76"/>
    </row>
    <row r="8217" spans="21:21" x14ac:dyDescent="0.25">
      <c r="U8217" s="76"/>
    </row>
    <row r="8218" spans="21:21" x14ac:dyDescent="0.25">
      <c r="U8218" s="76"/>
    </row>
    <row r="8219" spans="21:21" x14ac:dyDescent="0.25">
      <c r="U8219" s="76"/>
    </row>
    <row r="8220" spans="21:21" x14ac:dyDescent="0.25">
      <c r="U8220" s="76"/>
    </row>
    <row r="8221" spans="21:21" x14ac:dyDescent="0.25">
      <c r="U8221" s="76"/>
    </row>
    <row r="8222" spans="21:21" x14ac:dyDescent="0.25">
      <c r="U8222" s="76"/>
    </row>
    <row r="8223" spans="21:21" x14ac:dyDescent="0.25">
      <c r="U8223" s="76"/>
    </row>
    <row r="8224" spans="21:21" x14ac:dyDescent="0.25">
      <c r="U8224" s="76"/>
    </row>
    <row r="8225" spans="21:21" x14ac:dyDescent="0.25">
      <c r="U8225" s="76"/>
    </row>
    <row r="8226" spans="21:21" x14ac:dyDescent="0.25">
      <c r="U8226" s="76"/>
    </row>
    <row r="8227" spans="21:21" x14ac:dyDescent="0.25">
      <c r="U8227" s="76"/>
    </row>
    <row r="8228" spans="21:21" x14ac:dyDescent="0.25">
      <c r="U8228" s="76"/>
    </row>
    <row r="8229" spans="21:21" x14ac:dyDescent="0.25">
      <c r="U8229" s="76"/>
    </row>
    <row r="8230" spans="21:21" x14ac:dyDescent="0.25">
      <c r="U8230" s="76"/>
    </row>
    <row r="8231" spans="21:21" x14ac:dyDescent="0.25">
      <c r="U8231" s="76"/>
    </row>
    <row r="8232" spans="21:21" x14ac:dyDescent="0.25">
      <c r="U8232" s="76"/>
    </row>
    <row r="8233" spans="21:21" x14ac:dyDescent="0.25">
      <c r="U8233" s="76"/>
    </row>
    <row r="8234" spans="21:21" x14ac:dyDescent="0.25">
      <c r="U8234" s="76"/>
    </row>
    <row r="8235" spans="21:21" x14ac:dyDescent="0.25">
      <c r="U8235" s="76"/>
    </row>
    <row r="8236" spans="21:21" x14ac:dyDescent="0.25">
      <c r="U8236" s="76"/>
    </row>
    <row r="8237" spans="21:21" x14ac:dyDescent="0.25">
      <c r="U8237" s="76"/>
    </row>
    <row r="8238" spans="21:21" x14ac:dyDescent="0.25">
      <c r="U8238" s="76"/>
    </row>
    <row r="8239" spans="21:21" x14ac:dyDescent="0.25">
      <c r="U8239" s="76"/>
    </row>
    <row r="8240" spans="21:21" x14ac:dyDescent="0.25">
      <c r="U8240" s="76"/>
    </row>
    <row r="8241" spans="21:21" x14ac:dyDescent="0.25">
      <c r="U8241" s="76"/>
    </row>
    <row r="8242" spans="21:21" x14ac:dyDescent="0.25">
      <c r="U8242" s="76"/>
    </row>
    <row r="8243" spans="21:21" x14ac:dyDescent="0.25">
      <c r="U8243" s="76"/>
    </row>
    <row r="8244" spans="21:21" x14ac:dyDescent="0.25">
      <c r="U8244" s="76"/>
    </row>
    <row r="8245" spans="21:21" x14ac:dyDescent="0.25">
      <c r="U8245" s="76"/>
    </row>
    <row r="8246" spans="21:21" x14ac:dyDescent="0.25">
      <c r="U8246" s="76"/>
    </row>
    <row r="8247" spans="21:21" x14ac:dyDescent="0.25">
      <c r="U8247" s="76"/>
    </row>
    <row r="8248" spans="21:21" x14ac:dyDescent="0.25">
      <c r="U8248" s="76"/>
    </row>
    <row r="8249" spans="21:21" x14ac:dyDescent="0.25">
      <c r="U8249" s="76"/>
    </row>
    <row r="8250" spans="21:21" x14ac:dyDescent="0.25">
      <c r="U8250" s="76"/>
    </row>
    <row r="8251" spans="21:21" x14ac:dyDescent="0.25">
      <c r="U8251" s="76"/>
    </row>
    <row r="8252" spans="21:21" x14ac:dyDescent="0.25">
      <c r="U8252" s="76"/>
    </row>
    <row r="8253" spans="21:21" x14ac:dyDescent="0.25">
      <c r="U8253" s="76"/>
    </row>
    <row r="8254" spans="21:21" x14ac:dyDescent="0.25">
      <c r="U8254" s="76"/>
    </row>
    <row r="8255" spans="21:21" x14ac:dyDescent="0.25">
      <c r="U8255" s="76"/>
    </row>
    <row r="8256" spans="21:21" x14ac:dyDescent="0.25">
      <c r="U8256" s="76"/>
    </row>
    <row r="8257" spans="21:21" x14ac:dyDescent="0.25">
      <c r="U8257" s="76"/>
    </row>
    <row r="8258" spans="21:21" x14ac:dyDescent="0.25">
      <c r="U8258" s="76"/>
    </row>
    <row r="8259" spans="21:21" x14ac:dyDescent="0.25">
      <c r="U8259" s="76"/>
    </row>
    <row r="8260" spans="21:21" x14ac:dyDescent="0.25">
      <c r="U8260" s="76"/>
    </row>
    <row r="8261" spans="21:21" x14ac:dyDescent="0.25">
      <c r="U8261" s="76"/>
    </row>
    <row r="8262" spans="21:21" x14ac:dyDescent="0.25">
      <c r="U8262" s="76"/>
    </row>
    <row r="8263" spans="21:21" x14ac:dyDescent="0.25">
      <c r="U8263" s="76"/>
    </row>
    <row r="8264" spans="21:21" x14ac:dyDescent="0.25">
      <c r="U8264" s="76"/>
    </row>
    <row r="8265" spans="21:21" x14ac:dyDescent="0.25">
      <c r="U8265" s="76"/>
    </row>
    <row r="8266" spans="21:21" x14ac:dyDescent="0.25">
      <c r="U8266" s="76"/>
    </row>
    <row r="8267" spans="21:21" x14ac:dyDescent="0.25">
      <c r="U8267" s="76"/>
    </row>
    <row r="8268" spans="21:21" x14ac:dyDescent="0.25">
      <c r="U8268" s="76"/>
    </row>
    <row r="8269" spans="21:21" x14ac:dyDescent="0.25">
      <c r="U8269" s="76"/>
    </row>
    <row r="8270" spans="21:21" x14ac:dyDescent="0.25">
      <c r="U8270" s="76"/>
    </row>
    <row r="8271" spans="21:21" x14ac:dyDescent="0.25">
      <c r="U8271" s="76"/>
    </row>
    <row r="8272" spans="21:21" x14ac:dyDescent="0.25">
      <c r="U8272" s="76"/>
    </row>
    <row r="8273" spans="21:21" x14ac:dyDescent="0.25">
      <c r="U8273" s="76"/>
    </row>
    <row r="8274" spans="21:21" x14ac:dyDescent="0.25">
      <c r="U8274" s="76"/>
    </row>
    <row r="8275" spans="21:21" x14ac:dyDescent="0.25">
      <c r="U8275" s="76"/>
    </row>
    <row r="8276" spans="21:21" x14ac:dyDescent="0.25">
      <c r="U8276" s="76"/>
    </row>
    <row r="8277" spans="21:21" x14ac:dyDescent="0.25">
      <c r="U8277" s="76"/>
    </row>
    <row r="8278" spans="21:21" x14ac:dyDescent="0.25">
      <c r="U8278" s="76"/>
    </row>
    <row r="8279" spans="21:21" x14ac:dyDescent="0.25">
      <c r="U8279" s="76"/>
    </row>
    <row r="8280" spans="21:21" x14ac:dyDescent="0.25">
      <c r="U8280" s="76"/>
    </row>
    <row r="8281" spans="21:21" x14ac:dyDescent="0.25">
      <c r="U8281" s="76"/>
    </row>
    <row r="8282" spans="21:21" x14ac:dyDescent="0.25">
      <c r="U8282" s="76"/>
    </row>
    <row r="8283" spans="21:21" x14ac:dyDescent="0.25">
      <c r="U8283" s="76"/>
    </row>
    <row r="8284" spans="21:21" x14ac:dyDescent="0.25">
      <c r="U8284" s="76"/>
    </row>
    <row r="8285" spans="21:21" x14ac:dyDescent="0.25">
      <c r="U8285" s="76"/>
    </row>
    <row r="8286" spans="21:21" x14ac:dyDescent="0.25">
      <c r="U8286" s="76"/>
    </row>
    <row r="8287" spans="21:21" x14ac:dyDescent="0.25">
      <c r="U8287" s="76"/>
    </row>
    <row r="8288" spans="21:21" x14ac:dyDescent="0.25">
      <c r="U8288" s="76"/>
    </row>
    <row r="8289" spans="21:21" x14ac:dyDescent="0.25">
      <c r="U8289" s="76"/>
    </row>
    <row r="8290" spans="21:21" x14ac:dyDescent="0.25">
      <c r="U8290" s="76"/>
    </row>
    <row r="8291" spans="21:21" x14ac:dyDescent="0.25">
      <c r="U8291" s="76"/>
    </row>
    <row r="8292" spans="21:21" x14ac:dyDescent="0.25">
      <c r="U8292" s="76"/>
    </row>
    <row r="8293" spans="21:21" x14ac:dyDescent="0.25">
      <c r="U8293" s="76"/>
    </row>
    <row r="8294" spans="21:21" x14ac:dyDescent="0.25">
      <c r="U8294" s="76"/>
    </row>
    <row r="8295" spans="21:21" x14ac:dyDescent="0.25">
      <c r="U8295" s="76"/>
    </row>
    <row r="8296" spans="21:21" x14ac:dyDescent="0.25">
      <c r="U8296" s="76"/>
    </row>
    <row r="8297" spans="21:21" x14ac:dyDescent="0.25">
      <c r="U8297" s="76"/>
    </row>
    <row r="8298" spans="21:21" x14ac:dyDescent="0.25">
      <c r="U8298" s="76"/>
    </row>
    <row r="8299" spans="21:21" x14ac:dyDescent="0.25">
      <c r="U8299" s="76"/>
    </row>
    <row r="8300" spans="21:21" x14ac:dyDescent="0.25">
      <c r="U8300" s="76"/>
    </row>
    <row r="8301" spans="21:21" x14ac:dyDescent="0.25">
      <c r="U8301" s="76"/>
    </row>
    <row r="8302" spans="21:21" x14ac:dyDescent="0.25">
      <c r="U8302" s="76"/>
    </row>
    <row r="8303" spans="21:21" x14ac:dyDescent="0.25">
      <c r="U8303" s="76"/>
    </row>
    <row r="8304" spans="21:21" x14ac:dyDescent="0.25">
      <c r="U8304" s="76"/>
    </row>
    <row r="8305" spans="21:21" x14ac:dyDescent="0.25">
      <c r="U8305" s="76"/>
    </row>
    <row r="8306" spans="21:21" x14ac:dyDescent="0.25">
      <c r="U8306" s="76"/>
    </row>
    <row r="8307" spans="21:21" x14ac:dyDescent="0.25">
      <c r="U8307" s="76"/>
    </row>
    <row r="8308" spans="21:21" x14ac:dyDescent="0.25">
      <c r="U8308" s="76"/>
    </row>
    <row r="8309" spans="21:21" x14ac:dyDescent="0.25">
      <c r="U8309" s="76"/>
    </row>
    <row r="8310" spans="21:21" x14ac:dyDescent="0.25">
      <c r="U8310" s="76"/>
    </row>
    <row r="8311" spans="21:21" x14ac:dyDescent="0.25">
      <c r="U8311" s="76"/>
    </row>
    <row r="8312" spans="21:21" x14ac:dyDescent="0.25">
      <c r="U8312" s="76"/>
    </row>
    <row r="8313" spans="21:21" x14ac:dyDescent="0.25">
      <c r="U8313" s="76"/>
    </row>
    <row r="8314" spans="21:21" x14ac:dyDescent="0.25">
      <c r="U8314" s="76"/>
    </row>
    <row r="8315" spans="21:21" x14ac:dyDescent="0.25">
      <c r="U8315" s="76"/>
    </row>
    <row r="8316" spans="21:21" x14ac:dyDescent="0.25">
      <c r="U8316" s="76"/>
    </row>
    <row r="8317" spans="21:21" x14ac:dyDescent="0.25">
      <c r="U8317" s="76"/>
    </row>
    <row r="8318" spans="21:21" x14ac:dyDescent="0.25">
      <c r="U8318" s="76"/>
    </row>
    <row r="8319" spans="21:21" x14ac:dyDescent="0.25">
      <c r="U8319" s="76"/>
    </row>
    <row r="8320" spans="21:21" x14ac:dyDescent="0.25">
      <c r="U8320" s="76"/>
    </row>
    <row r="8321" spans="21:21" x14ac:dyDescent="0.25">
      <c r="U8321" s="76"/>
    </row>
    <row r="8322" spans="21:21" x14ac:dyDescent="0.25">
      <c r="U8322" s="76"/>
    </row>
    <row r="8323" spans="21:21" x14ac:dyDescent="0.25">
      <c r="U8323" s="76"/>
    </row>
    <row r="8324" spans="21:21" x14ac:dyDescent="0.25">
      <c r="U8324" s="76"/>
    </row>
    <row r="8325" spans="21:21" x14ac:dyDescent="0.25">
      <c r="U8325" s="76"/>
    </row>
    <row r="8326" spans="21:21" x14ac:dyDescent="0.25">
      <c r="U8326" s="76"/>
    </row>
    <row r="8327" spans="21:21" x14ac:dyDescent="0.25">
      <c r="U8327" s="76"/>
    </row>
    <row r="8328" spans="21:21" x14ac:dyDescent="0.25">
      <c r="U8328" s="76"/>
    </row>
    <row r="8329" spans="21:21" x14ac:dyDescent="0.25">
      <c r="U8329" s="76"/>
    </row>
    <row r="8330" spans="21:21" x14ac:dyDescent="0.25">
      <c r="U8330" s="76"/>
    </row>
    <row r="8331" spans="21:21" x14ac:dyDescent="0.25">
      <c r="U8331" s="76"/>
    </row>
    <row r="8332" spans="21:21" x14ac:dyDescent="0.25">
      <c r="U8332" s="76"/>
    </row>
    <row r="8333" spans="21:21" x14ac:dyDescent="0.25">
      <c r="U8333" s="76"/>
    </row>
    <row r="8334" spans="21:21" x14ac:dyDescent="0.25">
      <c r="U8334" s="76"/>
    </row>
    <row r="8335" spans="21:21" x14ac:dyDescent="0.25">
      <c r="U8335" s="76"/>
    </row>
    <row r="8336" spans="21:21" x14ac:dyDescent="0.25">
      <c r="U8336" s="76"/>
    </row>
    <row r="8337" spans="21:21" x14ac:dyDescent="0.25">
      <c r="U8337" s="76"/>
    </row>
    <row r="8338" spans="21:21" x14ac:dyDescent="0.25">
      <c r="U8338" s="76"/>
    </row>
    <row r="8339" spans="21:21" x14ac:dyDescent="0.25">
      <c r="U8339" s="76"/>
    </row>
    <row r="8340" spans="21:21" x14ac:dyDescent="0.25">
      <c r="U8340" s="76"/>
    </row>
    <row r="8341" spans="21:21" x14ac:dyDescent="0.25">
      <c r="U8341" s="76"/>
    </row>
    <row r="8342" spans="21:21" x14ac:dyDescent="0.25">
      <c r="U8342" s="76"/>
    </row>
    <row r="8343" spans="21:21" x14ac:dyDescent="0.25">
      <c r="U8343" s="76"/>
    </row>
    <row r="8344" spans="21:21" x14ac:dyDescent="0.25">
      <c r="U8344" s="76"/>
    </row>
    <row r="8345" spans="21:21" x14ac:dyDescent="0.25">
      <c r="U8345" s="76"/>
    </row>
    <row r="8346" spans="21:21" x14ac:dyDescent="0.25">
      <c r="U8346" s="76"/>
    </row>
    <row r="8347" spans="21:21" x14ac:dyDescent="0.25">
      <c r="U8347" s="76"/>
    </row>
    <row r="8348" spans="21:21" x14ac:dyDescent="0.25">
      <c r="U8348" s="76"/>
    </row>
    <row r="8349" spans="21:21" x14ac:dyDescent="0.25">
      <c r="U8349" s="76"/>
    </row>
    <row r="8350" spans="21:21" x14ac:dyDescent="0.25">
      <c r="U8350" s="76"/>
    </row>
    <row r="8351" spans="21:21" x14ac:dyDescent="0.25">
      <c r="U8351" s="76"/>
    </row>
    <row r="8352" spans="21:21" x14ac:dyDescent="0.25">
      <c r="U8352" s="76"/>
    </row>
    <row r="8353" spans="21:21" x14ac:dyDescent="0.25">
      <c r="U8353" s="76"/>
    </row>
    <row r="8354" spans="21:21" x14ac:dyDescent="0.25">
      <c r="U8354" s="76"/>
    </row>
    <row r="8355" spans="21:21" x14ac:dyDescent="0.25">
      <c r="U8355" s="76"/>
    </row>
    <row r="8356" spans="21:21" x14ac:dyDescent="0.25">
      <c r="U8356" s="76"/>
    </row>
    <row r="8357" spans="21:21" x14ac:dyDescent="0.25">
      <c r="U8357" s="76"/>
    </row>
    <row r="8358" spans="21:21" x14ac:dyDescent="0.25">
      <c r="U8358" s="76"/>
    </row>
    <row r="8359" spans="21:21" x14ac:dyDescent="0.25">
      <c r="U8359" s="76"/>
    </row>
    <row r="8360" spans="21:21" x14ac:dyDescent="0.25">
      <c r="U8360" s="76"/>
    </row>
    <row r="8361" spans="21:21" x14ac:dyDescent="0.25">
      <c r="U8361" s="76"/>
    </row>
    <row r="8362" spans="21:21" x14ac:dyDescent="0.25">
      <c r="U8362" s="76"/>
    </row>
    <row r="8363" spans="21:21" x14ac:dyDescent="0.25">
      <c r="U8363" s="76"/>
    </row>
    <row r="8364" spans="21:21" x14ac:dyDescent="0.25">
      <c r="U8364" s="76"/>
    </row>
    <row r="8365" spans="21:21" x14ac:dyDescent="0.25">
      <c r="U8365" s="76"/>
    </row>
    <row r="8366" spans="21:21" x14ac:dyDescent="0.25">
      <c r="U8366" s="76"/>
    </row>
    <row r="8367" spans="21:21" x14ac:dyDescent="0.25">
      <c r="U8367" s="76"/>
    </row>
    <row r="8368" spans="21:21" x14ac:dyDescent="0.25">
      <c r="U8368" s="76"/>
    </row>
    <row r="8369" spans="21:21" x14ac:dyDescent="0.25">
      <c r="U8369" s="76"/>
    </row>
    <row r="8370" spans="21:21" x14ac:dyDescent="0.25">
      <c r="U8370" s="76"/>
    </row>
    <row r="8371" spans="21:21" x14ac:dyDescent="0.25">
      <c r="U8371" s="76"/>
    </row>
    <row r="8372" spans="21:21" x14ac:dyDescent="0.25">
      <c r="U8372" s="76"/>
    </row>
    <row r="8373" spans="21:21" x14ac:dyDescent="0.25">
      <c r="U8373" s="76"/>
    </row>
    <row r="8374" spans="21:21" x14ac:dyDescent="0.25">
      <c r="U8374" s="76"/>
    </row>
    <row r="8375" spans="21:21" x14ac:dyDescent="0.25">
      <c r="U8375" s="76"/>
    </row>
    <row r="8376" spans="21:21" x14ac:dyDescent="0.25">
      <c r="U8376" s="76"/>
    </row>
    <row r="8377" spans="21:21" x14ac:dyDescent="0.25">
      <c r="U8377" s="76"/>
    </row>
    <row r="8378" spans="21:21" x14ac:dyDescent="0.25">
      <c r="U8378" s="76"/>
    </row>
    <row r="8379" spans="21:21" x14ac:dyDescent="0.25">
      <c r="U8379" s="76"/>
    </row>
    <row r="8380" spans="21:21" x14ac:dyDescent="0.25">
      <c r="U8380" s="76"/>
    </row>
    <row r="8381" spans="21:21" x14ac:dyDescent="0.25">
      <c r="U8381" s="76"/>
    </row>
    <row r="8382" spans="21:21" x14ac:dyDescent="0.25">
      <c r="U8382" s="76"/>
    </row>
    <row r="8383" spans="21:21" x14ac:dyDescent="0.25">
      <c r="U8383" s="76"/>
    </row>
    <row r="8384" spans="21:21" x14ac:dyDescent="0.25">
      <c r="U8384" s="76"/>
    </row>
    <row r="8385" spans="21:21" x14ac:dyDescent="0.25">
      <c r="U8385" s="76"/>
    </row>
    <row r="8386" spans="21:21" x14ac:dyDescent="0.25">
      <c r="U8386" s="76"/>
    </row>
    <row r="8387" spans="21:21" x14ac:dyDescent="0.25">
      <c r="U8387" s="76"/>
    </row>
    <row r="8388" spans="21:21" x14ac:dyDescent="0.25">
      <c r="U8388" s="76"/>
    </row>
    <row r="8389" spans="21:21" x14ac:dyDescent="0.25">
      <c r="U8389" s="76"/>
    </row>
    <row r="8390" spans="21:21" x14ac:dyDescent="0.25">
      <c r="U8390" s="76"/>
    </row>
    <row r="8391" spans="21:21" x14ac:dyDescent="0.25">
      <c r="U8391" s="76"/>
    </row>
    <row r="8392" spans="21:21" x14ac:dyDescent="0.25">
      <c r="U8392" s="76"/>
    </row>
    <row r="8393" spans="21:21" x14ac:dyDescent="0.25">
      <c r="U8393" s="76"/>
    </row>
    <row r="8394" spans="21:21" x14ac:dyDescent="0.25">
      <c r="U8394" s="76"/>
    </row>
    <row r="8395" spans="21:21" x14ac:dyDescent="0.25">
      <c r="U8395" s="76"/>
    </row>
    <row r="8396" spans="21:21" x14ac:dyDescent="0.25">
      <c r="U8396" s="76"/>
    </row>
    <row r="8397" spans="21:21" x14ac:dyDescent="0.25">
      <c r="U8397" s="76"/>
    </row>
    <row r="8398" spans="21:21" x14ac:dyDescent="0.25">
      <c r="U8398" s="76"/>
    </row>
    <row r="8399" spans="21:21" x14ac:dyDescent="0.25">
      <c r="U8399" s="76"/>
    </row>
    <row r="8400" spans="21:21" x14ac:dyDescent="0.25">
      <c r="U8400" s="76"/>
    </row>
    <row r="8401" spans="21:21" x14ac:dyDescent="0.25">
      <c r="U8401" s="76"/>
    </row>
    <row r="8402" spans="21:21" x14ac:dyDescent="0.25">
      <c r="U8402" s="76"/>
    </row>
    <row r="8403" spans="21:21" x14ac:dyDescent="0.25">
      <c r="U8403" s="76"/>
    </row>
    <row r="8404" spans="21:21" x14ac:dyDescent="0.25">
      <c r="U8404" s="76"/>
    </row>
    <row r="8405" spans="21:21" x14ac:dyDescent="0.25">
      <c r="U8405" s="76"/>
    </row>
    <row r="8406" spans="21:21" x14ac:dyDescent="0.25">
      <c r="U8406" s="76"/>
    </row>
    <row r="8407" spans="21:21" x14ac:dyDescent="0.25">
      <c r="U8407" s="76"/>
    </row>
    <row r="8408" spans="21:21" x14ac:dyDescent="0.25">
      <c r="U8408" s="76"/>
    </row>
    <row r="8409" spans="21:21" x14ac:dyDescent="0.25">
      <c r="U8409" s="76"/>
    </row>
    <row r="8410" spans="21:21" x14ac:dyDescent="0.25">
      <c r="U8410" s="76"/>
    </row>
    <row r="8411" spans="21:21" x14ac:dyDescent="0.25">
      <c r="U8411" s="76"/>
    </row>
    <row r="8412" spans="21:21" x14ac:dyDescent="0.25">
      <c r="U8412" s="76"/>
    </row>
    <row r="8413" spans="21:21" x14ac:dyDescent="0.25">
      <c r="U8413" s="76"/>
    </row>
    <row r="8414" spans="21:21" x14ac:dyDescent="0.25">
      <c r="U8414" s="76"/>
    </row>
    <row r="8415" spans="21:21" x14ac:dyDescent="0.25">
      <c r="U8415" s="76"/>
    </row>
    <row r="8416" spans="21:21" x14ac:dyDescent="0.25">
      <c r="U8416" s="76"/>
    </row>
    <row r="8417" spans="21:21" x14ac:dyDescent="0.25">
      <c r="U8417" s="76"/>
    </row>
    <row r="8418" spans="21:21" x14ac:dyDescent="0.25">
      <c r="U8418" s="76"/>
    </row>
    <row r="8419" spans="21:21" x14ac:dyDescent="0.25">
      <c r="U8419" s="76"/>
    </row>
    <row r="8420" spans="21:21" x14ac:dyDescent="0.25">
      <c r="U8420" s="76"/>
    </row>
    <row r="8421" spans="21:21" x14ac:dyDescent="0.25">
      <c r="U8421" s="76"/>
    </row>
    <row r="8422" spans="21:21" x14ac:dyDescent="0.25">
      <c r="U8422" s="76"/>
    </row>
    <row r="8423" spans="21:21" x14ac:dyDescent="0.25">
      <c r="U8423" s="76"/>
    </row>
    <row r="8424" spans="21:21" x14ac:dyDescent="0.25">
      <c r="U8424" s="76"/>
    </row>
    <row r="8425" spans="21:21" x14ac:dyDescent="0.25">
      <c r="U8425" s="76"/>
    </row>
    <row r="8426" spans="21:21" x14ac:dyDescent="0.25">
      <c r="U8426" s="76"/>
    </row>
    <row r="8427" spans="21:21" x14ac:dyDescent="0.25">
      <c r="U8427" s="76"/>
    </row>
    <row r="8428" spans="21:21" x14ac:dyDescent="0.25">
      <c r="U8428" s="76"/>
    </row>
    <row r="8429" spans="21:21" x14ac:dyDescent="0.25">
      <c r="U8429" s="76"/>
    </row>
    <row r="8430" spans="21:21" x14ac:dyDescent="0.25">
      <c r="U8430" s="76"/>
    </row>
    <row r="8431" spans="21:21" x14ac:dyDescent="0.25">
      <c r="U8431" s="76"/>
    </row>
    <row r="8432" spans="21:21" x14ac:dyDescent="0.25">
      <c r="U8432" s="76"/>
    </row>
    <row r="8433" spans="21:21" x14ac:dyDescent="0.25">
      <c r="U8433" s="76"/>
    </row>
    <row r="8434" spans="21:21" x14ac:dyDescent="0.25">
      <c r="U8434" s="76"/>
    </row>
    <row r="8435" spans="21:21" x14ac:dyDescent="0.25">
      <c r="U8435" s="76"/>
    </row>
    <row r="8436" spans="21:21" x14ac:dyDescent="0.25">
      <c r="U8436" s="76"/>
    </row>
    <row r="8437" spans="21:21" x14ac:dyDescent="0.25">
      <c r="U8437" s="76"/>
    </row>
    <row r="8438" spans="21:21" x14ac:dyDescent="0.25">
      <c r="U8438" s="76"/>
    </row>
    <row r="8439" spans="21:21" x14ac:dyDescent="0.25">
      <c r="U8439" s="76"/>
    </row>
    <row r="8440" spans="21:21" x14ac:dyDescent="0.25">
      <c r="U8440" s="76"/>
    </row>
    <row r="8441" spans="21:21" x14ac:dyDescent="0.25">
      <c r="U8441" s="76"/>
    </row>
    <row r="8442" spans="21:21" x14ac:dyDescent="0.25">
      <c r="U8442" s="76"/>
    </row>
    <row r="8443" spans="21:21" x14ac:dyDescent="0.25">
      <c r="U8443" s="76"/>
    </row>
    <row r="8444" spans="21:21" x14ac:dyDescent="0.25">
      <c r="U8444" s="76"/>
    </row>
    <row r="8445" spans="21:21" x14ac:dyDescent="0.25">
      <c r="U8445" s="76"/>
    </row>
    <row r="8446" spans="21:21" x14ac:dyDescent="0.25">
      <c r="U8446" s="76"/>
    </row>
    <row r="8447" spans="21:21" x14ac:dyDescent="0.25">
      <c r="U8447" s="76"/>
    </row>
    <row r="8448" spans="21:21" x14ac:dyDescent="0.25">
      <c r="U8448" s="76"/>
    </row>
    <row r="8449" spans="21:21" x14ac:dyDescent="0.25">
      <c r="U8449" s="76"/>
    </row>
    <row r="8450" spans="21:21" x14ac:dyDescent="0.25">
      <c r="U8450" s="76"/>
    </row>
    <row r="8451" spans="21:21" x14ac:dyDescent="0.25">
      <c r="U8451" s="76"/>
    </row>
    <row r="8452" spans="21:21" x14ac:dyDescent="0.25">
      <c r="U8452" s="76"/>
    </row>
    <row r="8453" spans="21:21" x14ac:dyDescent="0.25">
      <c r="U8453" s="76"/>
    </row>
    <row r="8454" spans="21:21" x14ac:dyDescent="0.25">
      <c r="U8454" s="76"/>
    </row>
    <row r="8455" spans="21:21" x14ac:dyDescent="0.25">
      <c r="U8455" s="76"/>
    </row>
    <row r="8456" spans="21:21" x14ac:dyDescent="0.25">
      <c r="U8456" s="76"/>
    </row>
    <row r="8457" spans="21:21" x14ac:dyDescent="0.25">
      <c r="U8457" s="76"/>
    </row>
    <row r="8458" spans="21:21" x14ac:dyDescent="0.25">
      <c r="U8458" s="76"/>
    </row>
    <row r="8459" spans="21:21" x14ac:dyDescent="0.25">
      <c r="U8459" s="76"/>
    </row>
    <row r="8460" spans="21:21" x14ac:dyDescent="0.25">
      <c r="U8460" s="76"/>
    </row>
    <row r="8461" spans="21:21" x14ac:dyDescent="0.25">
      <c r="U8461" s="76"/>
    </row>
    <row r="8462" spans="21:21" x14ac:dyDescent="0.25">
      <c r="U8462" s="76"/>
    </row>
    <row r="8463" spans="21:21" x14ac:dyDescent="0.25">
      <c r="U8463" s="76"/>
    </row>
    <row r="8464" spans="21:21" x14ac:dyDescent="0.25">
      <c r="U8464" s="76"/>
    </row>
    <row r="8465" spans="21:21" x14ac:dyDescent="0.25">
      <c r="U8465" s="76"/>
    </row>
    <row r="8466" spans="21:21" x14ac:dyDescent="0.25">
      <c r="U8466" s="76"/>
    </row>
    <row r="8467" spans="21:21" x14ac:dyDescent="0.25">
      <c r="U8467" s="76"/>
    </row>
    <row r="8468" spans="21:21" x14ac:dyDescent="0.25">
      <c r="U8468" s="76"/>
    </row>
    <row r="8469" spans="21:21" x14ac:dyDescent="0.25">
      <c r="U8469" s="76"/>
    </row>
    <row r="8470" spans="21:21" x14ac:dyDescent="0.25">
      <c r="U8470" s="76"/>
    </row>
    <row r="8471" spans="21:21" x14ac:dyDescent="0.25">
      <c r="U8471" s="76"/>
    </row>
    <row r="8472" spans="21:21" x14ac:dyDescent="0.25">
      <c r="U8472" s="76"/>
    </row>
    <row r="8473" spans="21:21" x14ac:dyDescent="0.25">
      <c r="U8473" s="76"/>
    </row>
    <row r="8474" spans="21:21" x14ac:dyDescent="0.25">
      <c r="U8474" s="76"/>
    </row>
    <row r="8475" spans="21:21" x14ac:dyDescent="0.25">
      <c r="U8475" s="76"/>
    </row>
    <row r="8476" spans="21:21" x14ac:dyDescent="0.25">
      <c r="U8476" s="76"/>
    </row>
    <row r="8477" spans="21:21" x14ac:dyDescent="0.25">
      <c r="U8477" s="76"/>
    </row>
    <row r="8478" spans="21:21" x14ac:dyDescent="0.25">
      <c r="U8478" s="76"/>
    </row>
    <row r="8479" spans="21:21" x14ac:dyDescent="0.25">
      <c r="U8479" s="76"/>
    </row>
    <row r="8480" spans="21:21" x14ac:dyDescent="0.25">
      <c r="U8480" s="76"/>
    </row>
    <row r="8481" spans="21:21" x14ac:dyDescent="0.25">
      <c r="U8481" s="76"/>
    </row>
    <row r="8482" spans="21:21" x14ac:dyDescent="0.25">
      <c r="U8482" s="76"/>
    </row>
    <row r="8483" spans="21:21" x14ac:dyDescent="0.25">
      <c r="U8483" s="76"/>
    </row>
    <row r="8484" spans="21:21" x14ac:dyDescent="0.25">
      <c r="U8484" s="76"/>
    </row>
    <row r="8485" spans="21:21" x14ac:dyDescent="0.25">
      <c r="U8485" s="76"/>
    </row>
    <row r="8486" spans="21:21" x14ac:dyDescent="0.25">
      <c r="U8486" s="76"/>
    </row>
    <row r="8487" spans="21:21" x14ac:dyDescent="0.25">
      <c r="U8487" s="76"/>
    </row>
    <row r="8488" spans="21:21" x14ac:dyDescent="0.25">
      <c r="U8488" s="76"/>
    </row>
    <row r="8489" spans="21:21" x14ac:dyDescent="0.25">
      <c r="U8489" s="76"/>
    </row>
    <row r="8490" spans="21:21" x14ac:dyDescent="0.25">
      <c r="U8490" s="76"/>
    </row>
    <row r="8491" spans="21:21" x14ac:dyDescent="0.25">
      <c r="U8491" s="76"/>
    </row>
    <row r="8492" spans="21:21" x14ac:dyDescent="0.25">
      <c r="U8492" s="76"/>
    </row>
    <row r="8493" spans="21:21" x14ac:dyDescent="0.25">
      <c r="U8493" s="76"/>
    </row>
    <row r="8494" spans="21:21" x14ac:dyDescent="0.25">
      <c r="U8494" s="76"/>
    </row>
    <row r="8495" spans="21:21" x14ac:dyDescent="0.25">
      <c r="U8495" s="76"/>
    </row>
    <row r="8496" spans="21:21" x14ac:dyDescent="0.25">
      <c r="U8496" s="76"/>
    </row>
    <row r="8497" spans="21:21" x14ac:dyDescent="0.25">
      <c r="U8497" s="76"/>
    </row>
    <row r="8498" spans="21:21" x14ac:dyDescent="0.25">
      <c r="U8498" s="76"/>
    </row>
    <row r="8499" spans="21:21" x14ac:dyDescent="0.25">
      <c r="U8499" s="76"/>
    </row>
    <row r="8500" spans="21:21" x14ac:dyDescent="0.25">
      <c r="U8500" s="76"/>
    </row>
    <row r="8501" spans="21:21" x14ac:dyDescent="0.25">
      <c r="U8501" s="76"/>
    </row>
    <row r="8502" spans="21:21" x14ac:dyDescent="0.25">
      <c r="U8502" s="76"/>
    </row>
    <row r="8503" spans="21:21" x14ac:dyDescent="0.25">
      <c r="U8503" s="76"/>
    </row>
    <row r="8504" spans="21:21" x14ac:dyDescent="0.25">
      <c r="U8504" s="76"/>
    </row>
    <row r="8505" spans="21:21" x14ac:dyDescent="0.25">
      <c r="U8505" s="76"/>
    </row>
    <row r="8506" spans="21:21" x14ac:dyDescent="0.25">
      <c r="U8506" s="76"/>
    </row>
    <row r="8507" spans="21:21" x14ac:dyDescent="0.25">
      <c r="U8507" s="76"/>
    </row>
    <row r="8508" spans="21:21" x14ac:dyDescent="0.25">
      <c r="U8508" s="76"/>
    </row>
    <row r="8509" spans="21:21" x14ac:dyDescent="0.25">
      <c r="U8509" s="76"/>
    </row>
    <row r="8510" spans="21:21" x14ac:dyDescent="0.25">
      <c r="U8510" s="76"/>
    </row>
    <row r="8511" spans="21:21" x14ac:dyDescent="0.25">
      <c r="U8511" s="76"/>
    </row>
    <row r="8512" spans="21:21" x14ac:dyDescent="0.25">
      <c r="U8512" s="76"/>
    </row>
    <row r="8513" spans="21:21" x14ac:dyDescent="0.25">
      <c r="U8513" s="76"/>
    </row>
    <row r="8514" spans="21:21" x14ac:dyDescent="0.25">
      <c r="U8514" s="76"/>
    </row>
    <row r="8515" spans="21:21" x14ac:dyDescent="0.25">
      <c r="U8515" s="76"/>
    </row>
    <row r="8516" spans="21:21" x14ac:dyDescent="0.25">
      <c r="U8516" s="76"/>
    </row>
    <row r="8517" spans="21:21" x14ac:dyDescent="0.25">
      <c r="U8517" s="76"/>
    </row>
    <row r="8518" spans="21:21" x14ac:dyDescent="0.25">
      <c r="U8518" s="76"/>
    </row>
    <row r="8519" spans="21:21" x14ac:dyDescent="0.25">
      <c r="U8519" s="76"/>
    </row>
    <row r="8520" spans="21:21" x14ac:dyDescent="0.25">
      <c r="U8520" s="76"/>
    </row>
    <row r="8521" spans="21:21" x14ac:dyDescent="0.25">
      <c r="U8521" s="76"/>
    </row>
    <row r="8522" spans="21:21" x14ac:dyDescent="0.25">
      <c r="U8522" s="76"/>
    </row>
    <row r="8523" spans="21:21" x14ac:dyDescent="0.25">
      <c r="U8523" s="76"/>
    </row>
    <row r="8524" spans="21:21" x14ac:dyDescent="0.25">
      <c r="U8524" s="76"/>
    </row>
    <row r="8525" spans="21:21" x14ac:dyDescent="0.25">
      <c r="U8525" s="76"/>
    </row>
    <row r="8526" spans="21:21" x14ac:dyDescent="0.25">
      <c r="U8526" s="76"/>
    </row>
    <row r="8527" spans="21:21" x14ac:dyDescent="0.25">
      <c r="U8527" s="76"/>
    </row>
    <row r="8528" spans="21:21" x14ac:dyDescent="0.25">
      <c r="U8528" s="76"/>
    </row>
    <row r="8529" spans="21:21" x14ac:dyDescent="0.25">
      <c r="U8529" s="76"/>
    </row>
    <row r="8530" spans="21:21" x14ac:dyDescent="0.25">
      <c r="U8530" s="76"/>
    </row>
    <row r="8531" spans="21:21" x14ac:dyDescent="0.25">
      <c r="U8531" s="76"/>
    </row>
    <row r="8532" spans="21:21" x14ac:dyDescent="0.25">
      <c r="U8532" s="76"/>
    </row>
    <row r="8533" spans="21:21" x14ac:dyDescent="0.25">
      <c r="U8533" s="76"/>
    </row>
    <row r="8534" spans="21:21" x14ac:dyDescent="0.25">
      <c r="U8534" s="76"/>
    </row>
    <row r="8535" spans="21:21" x14ac:dyDescent="0.25">
      <c r="U8535" s="76"/>
    </row>
    <row r="8536" spans="21:21" x14ac:dyDescent="0.25">
      <c r="U8536" s="76"/>
    </row>
    <row r="8537" spans="21:21" x14ac:dyDescent="0.25">
      <c r="U8537" s="76"/>
    </row>
    <row r="8538" spans="21:21" x14ac:dyDescent="0.25">
      <c r="U8538" s="76"/>
    </row>
    <row r="8539" spans="21:21" x14ac:dyDescent="0.25">
      <c r="U8539" s="76"/>
    </row>
    <row r="8540" spans="21:21" x14ac:dyDescent="0.25">
      <c r="U8540" s="76"/>
    </row>
    <row r="8541" spans="21:21" x14ac:dyDescent="0.25">
      <c r="U8541" s="76"/>
    </row>
    <row r="8542" spans="21:21" x14ac:dyDescent="0.25">
      <c r="U8542" s="76"/>
    </row>
    <row r="8543" spans="21:21" x14ac:dyDescent="0.25">
      <c r="U8543" s="76"/>
    </row>
    <row r="8544" spans="21:21" x14ac:dyDescent="0.25">
      <c r="U8544" s="76"/>
    </row>
    <row r="8545" spans="21:21" x14ac:dyDescent="0.25">
      <c r="U8545" s="76"/>
    </row>
    <row r="8546" spans="21:21" x14ac:dyDescent="0.25">
      <c r="U8546" s="76"/>
    </row>
    <row r="8547" spans="21:21" x14ac:dyDescent="0.25">
      <c r="U8547" s="76"/>
    </row>
    <row r="8548" spans="21:21" x14ac:dyDescent="0.25">
      <c r="U8548" s="76"/>
    </row>
    <row r="8549" spans="21:21" x14ac:dyDescent="0.25">
      <c r="U8549" s="76"/>
    </row>
    <row r="8550" spans="21:21" x14ac:dyDescent="0.25">
      <c r="U8550" s="76"/>
    </row>
    <row r="8551" spans="21:21" x14ac:dyDescent="0.25">
      <c r="U8551" s="76"/>
    </row>
    <row r="8552" spans="21:21" x14ac:dyDescent="0.25">
      <c r="U8552" s="76"/>
    </row>
    <row r="8553" spans="21:21" x14ac:dyDescent="0.25">
      <c r="U8553" s="76"/>
    </row>
    <row r="8554" spans="21:21" x14ac:dyDescent="0.25">
      <c r="U8554" s="76"/>
    </row>
    <row r="8555" spans="21:21" x14ac:dyDescent="0.25">
      <c r="U8555" s="76"/>
    </row>
    <row r="8556" spans="21:21" x14ac:dyDescent="0.25">
      <c r="U8556" s="76"/>
    </row>
    <row r="8557" spans="21:21" x14ac:dyDescent="0.25">
      <c r="U8557" s="76"/>
    </row>
    <row r="8558" spans="21:21" x14ac:dyDescent="0.25">
      <c r="U8558" s="76"/>
    </row>
    <row r="8559" spans="21:21" x14ac:dyDescent="0.25">
      <c r="U8559" s="76"/>
    </row>
    <row r="8560" spans="21:21" x14ac:dyDescent="0.25">
      <c r="U8560" s="76"/>
    </row>
    <row r="8561" spans="21:21" x14ac:dyDescent="0.25">
      <c r="U8561" s="76"/>
    </row>
    <row r="8562" spans="21:21" x14ac:dyDescent="0.25">
      <c r="U8562" s="76"/>
    </row>
    <row r="8563" spans="21:21" x14ac:dyDescent="0.25">
      <c r="U8563" s="76"/>
    </row>
    <row r="8564" spans="21:21" x14ac:dyDescent="0.25">
      <c r="U8564" s="76"/>
    </row>
    <row r="8565" spans="21:21" x14ac:dyDescent="0.25">
      <c r="U8565" s="76"/>
    </row>
    <row r="8566" spans="21:21" x14ac:dyDescent="0.25">
      <c r="U8566" s="76"/>
    </row>
    <row r="8567" spans="21:21" x14ac:dyDescent="0.25">
      <c r="U8567" s="76"/>
    </row>
    <row r="8568" spans="21:21" x14ac:dyDescent="0.25">
      <c r="U8568" s="76"/>
    </row>
    <row r="8569" spans="21:21" x14ac:dyDescent="0.25">
      <c r="U8569" s="76"/>
    </row>
    <row r="8570" spans="21:21" x14ac:dyDescent="0.25">
      <c r="U8570" s="76"/>
    </row>
    <row r="8571" spans="21:21" x14ac:dyDescent="0.25">
      <c r="U8571" s="76"/>
    </row>
    <row r="8572" spans="21:21" x14ac:dyDescent="0.25">
      <c r="U8572" s="76"/>
    </row>
    <row r="8573" spans="21:21" x14ac:dyDescent="0.25">
      <c r="U8573" s="76"/>
    </row>
    <row r="8574" spans="21:21" x14ac:dyDescent="0.25">
      <c r="U8574" s="76"/>
    </row>
    <row r="8575" spans="21:21" x14ac:dyDescent="0.25">
      <c r="U8575" s="76"/>
    </row>
    <row r="8576" spans="21:21" x14ac:dyDescent="0.25">
      <c r="U8576" s="76"/>
    </row>
    <row r="8577" spans="21:21" x14ac:dyDescent="0.25">
      <c r="U8577" s="76"/>
    </row>
    <row r="8578" spans="21:21" x14ac:dyDescent="0.25">
      <c r="U8578" s="76"/>
    </row>
    <row r="8579" spans="21:21" x14ac:dyDescent="0.25">
      <c r="U8579" s="76"/>
    </row>
    <row r="8580" spans="21:21" x14ac:dyDescent="0.25">
      <c r="U8580" s="76"/>
    </row>
    <row r="8581" spans="21:21" x14ac:dyDescent="0.25">
      <c r="U8581" s="76"/>
    </row>
    <row r="8582" spans="21:21" x14ac:dyDescent="0.25">
      <c r="U8582" s="76"/>
    </row>
    <row r="8583" spans="21:21" x14ac:dyDescent="0.25">
      <c r="U8583" s="76"/>
    </row>
    <row r="8584" spans="21:21" x14ac:dyDescent="0.25">
      <c r="U8584" s="76"/>
    </row>
    <row r="8585" spans="21:21" x14ac:dyDescent="0.25">
      <c r="U8585" s="76"/>
    </row>
    <row r="8586" spans="21:21" x14ac:dyDescent="0.25">
      <c r="U8586" s="76"/>
    </row>
    <row r="8587" spans="21:21" x14ac:dyDescent="0.25">
      <c r="U8587" s="76"/>
    </row>
    <row r="8588" spans="21:21" x14ac:dyDescent="0.25">
      <c r="U8588" s="76"/>
    </row>
    <row r="8589" spans="21:21" x14ac:dyDescent="0.25">
      <c r="U8589" s="76"/>
    </row>
    <row r="8590" spans="21:21" x14ac:dyDescent="0.25">
      <c r="U8590" s="76"/>
    </row>
    <row r="8591" spans="21:21" x14ac:dyDescent="0.25">
      <c r="U8591" s="76"/>
    </row>
    <row r="8592" spans="21:21" x14ac:dyDescent="0.25">
      <c r="U8592" s="76"/>
    </row>
    <row r="8593" spans="21:21" x14ac:dyDescent="0.25">
      <c r="U8593" s="76"/>
    </row>
    <row r="8594" spans="21:21" x14ac:dyDescent="0.25">
      <c r="U8594" s="76"/>
    </row>
    <row r="8595" spans="21:21" x14ac:dyDescent="0.25">
      <c r="U8595" s="76"/>
    </row>
    <row r="8596" spans="21:21" x14ac:dyDescent="0.25">
      <c r="U8596" s="76"/>
    </row>
    <row r="8597" spans="21:21" x14ac:dyDescent="0.25">
      <c r="U8597" s="76"/>
    </row>
    <row r="8598" spans="21:21" x14ac:dyDescent="0.25">
      <c r="U8598" s="76"/>
    </row>
    <row r="8599" spans="21:21" x14ac:dyDescent="0.25">
      <c r="U8599" s="76"/>
    </row>
    <row r="8600" spans="21:21" x14ac:dyDescent="0.25">
      <c r="U8600" s="76"/>
    </row>
    <row r="8601" spans="21:21" x14ac:dyDescent="0.25">
      <c r="U8601" s="76"/>
    </row>
    <row r="8602" spans="21:21" x14ac:dyDescent="0.25">
      <c r="U8602" s="76"/>
    </row>
    <row r="8603" spans="21:21" x14ac:dyDescent="0.25">
      <c r="U8603" s="76"/>
    </row>
    <row r="8604" spans="21:21" x14ac:dyDescent="0.25">
      <c r="U8604" s="76"/>
    </row>
    <row r="8605" spans="21:21" x14ac:dyDescent="0.25">
      <c r="U8605" s="76"/>
    </row>
    <row r="8606" spans="21:21" x14ac:dyDescent="0.25">
      <c r="U8606" s="76"/>
    </row>
    <row r="8607" spans="21:21" x14ac:dyDescent="0.25">
      <c r="U8607" s="76"/>
    </row>
    <row r="8608" spans="21:21" x14ac:dyDescent="0.25">
      <c r="U8608" s="76"/>
    </row>
    <row r="8609" spans="21:21" x14ac:dyDescent="0.25">
      <c r="U8609" s="76"/>
    </row>
    <row r="8610" spans="21:21" x14ac:dyDescent="0.25">
      <c r="U8610" s="76"/>
    </row>
    <row r="8611" spans="21:21" x14ac:dyDescent="0.25">
      <c r="U8611" s="76"/>
    </row>
    <row r="8612" spans="21:21" x14ac:dyDescent="0.25">
      <c r="U8612" s="76"/>
    </row>
    <row r="8613" spans="21:21" x14ac:dyDescent="0.25">
      <c r="U8613" s="76"/>
    </row>
    <row r="8614" spans="21:21" x14ac:dyDescent="0.25">
      <c r="U8614" s="76"/>
    </row>
    <row r="8615" spans="21:21" x14ac:dyDescent="0.25">
      <c r="U8615" s="76"/>
    </row>
    <row r="8616" spans="21:21" x14ac:dyDescent="0.25">
      <c r="U8616" s="76"/>
    </row>
    <row r="8617" spans="21:21" x14ac:dyDescent="0.25">
      <c r="U8617" s="76"/>
    </row>
    <row r="8618" spans="21:21" x14ac:dyDescent="0.25">
      <c r="U8618" s="76"/>
    </row>
    <row r="8619" spans="21:21" x14ac:dyDescent="0.25">
      <c r="U8619" s="76"/>
    </row>
    <row r="8620" spans="21:21" x14ac:dyDescent="0.25">
      <c r="U8620" s="76"/>
    </row>
    <row r="8621" spans="21:21" x14ac:dyDescent="0.25">
      <c r="U8621" s="76"/>
    </row>
    <row r="8622" spans="21:21" x14ac:dyDescent="0.25">
      <c r="U8622" s="76"/>
    </row>
    <row r="8623" spans="21:21" x14ac:dyDescent="0.25">
      <c r="U8623" s="76"/>
    </row>
    <row r="8624" spans="21:21" x14ac:dyDescent="0.25">
      <c r="U8624" s="76"/>
    </row>
    <row r="8625" spans="21:21" x14ac:dyDescent="0.25">
      <c r="U8625" s="76"/>
    </row>
    <row r="8626" spans="21:21" x14ac:dyDescent="0.25">
      <c r="U8626" s="76"/>
    </row>
    <row r="8627" spans="21:21" x14ac:dyDescent="0.25">
      <c r="U8627" s="76"/>
    </row>
    <row r="8628" spans="21:21" x14ac:dyDescent="0.25">
      <c r="U8628" s="76"/>
    </row>
    <row r="8629" spans="21:21" x14ac:dyDescent="0.25">
      <c r="U8629" s="76"/>
    </row>
    <row r="8630" spans="21:21" x14ac:dyDescent="0.25">
      <c r="U8630" s="76"/>
    </row>
    <row r="8631" spans="21:21" x14ac:dyDescent="0.25">
      <c r="U8631" s="76"/>
    </row>
    <row r="8632" spans="21:21" x14ac:dyDescent="0.25">
      <c r="U8632" s="76"/>
    </row>
    <row r="8633" spans="21:21" x14ac:dyDescent="0.25">
      <c r="U8633" s="76"/>
    </row>
    <row r="8634" spans="21:21" x14ac:dyDescent="0.25">
      <c r="U8634" s="76"/>
    </row>
    <row r="8635" spans="21:21" x14ac:dyDescent="0.25">
      <c r="U8635" s="76"/>
    </row>
    <row r="8636" spans="21:21" x14ac:dyDescent="0.25">
      <c r="U8636" s="76"/>
    </row>
    <row r="8637" spans="21:21" x14ac:dyDescent="0.25">
      <c r="U8637" s="76"/>
    </row>
    <row r="8638" spans="21:21" x14ac:dyDescent="0.25">
      <c r="U8638" s="76"/>
    </row>
    <row r="8639" spans="21:21" x14ac:dyDescent="0.25">
      <c r="U8639" s="76"/>
    </row>
    <row r="8640" spans="21:21" x14ac:dyDescent="0.25">
      <c r="U8640" s="76"/>
    </row>
    <row r="8641" spans="21:21" x14ac:dyDescent="0.25">
      <c r="U8641" s="76"/>
    </row>
    <row r="8642" spans="21:21" x14ac:dyDescent="0.25">
      <c r="U8642" s="76"/>
    </row>
    <row r="8643" spans="21:21" x14ac:dyDescent="0.25">
      <c r="U8643" s="76"/>
    </row>
    <row r="8644" spans="21:21" x14ac:dyDescent="0.25">
      <c r="U8644" s="76"/>
    </row>
    <row r="8645" spans="21:21" x14ac:dyDescent="0.25">
      <c r="U8645" s="76"/>
    </row>
    <row r="8646" spans="21:21" x14ac:dyDescent="0.25">
      <c r="U8646" s="76"/>
    </row>
    <row r="8647" spans="21:21" x14ac:dyDescent="0.25">
      <c r="U8647" s="76"/>
    </row>
    <row r="8648" spans="21:21" x14ac:dyDescent="0.25">
      <c r="U8648" s="76"/>
    </row>
    <row r="8649" spans="21:21" x14ac:dyDescent="0.25">
      <c r="U8649" s="76"/>
    </row>
    <row r="8650" spans="21:21" x14ac:dyDescent="0.25">
      <c r="U8650" s="76"/>
    </row>
    <row r="8651" spans="21:21" x14ac:dyDescent="0.25">
      <c r="U8651" s="76"/>
    </row>
    <row r="8652" spans="21:21" x14ac:dyDescent="0.25">
      <c r="U8652" s="76"/>
    </row>
    <row r="8653" spans="21:21" x14ac:dyDescent="0.25">
      <c r="U8653" s="76"/>
    </row>
    <row r="8654" spans="21:21" x14ac:dyDescent="0.25">
      <c r="U8654" s="76"/>
    </row>
    <row r="8655" spans="21:21" x14ac:dyDescent="0.25">
      <c r="U8655" s="76"/>
    </row>
    <row r="8656" spans="21:21" x14ac:dyDescent="0.25">
      <c r="U8656" s="76"/>
    </row>
    <row r="8657" spans="21:21" x14ac:dyDescent="0.25">
      <c r="U8657" s="76"/>
    </row>
    <row r="8658" spans="21:21" x14ac:dyDescent="0.25">
      <c r="U8658" s="76"/>
    </row>
    <row r="8659" spans="21:21" x14ac:dyDescent="0.25">
      <c r="U8659" s="76"/>
    </row>
    <row r="8660" spans="21:21" x14ac:dyDescent="0.25">
      <c r="U8660" s="76"/>
    </row>
    <row r="8661" spans="21:21" x14ac:dyDescent="0.25">
      <c r="U8661" s="76"/>
    </row>
    <row r="8662" spans="21:21" x14ac:dyDescent="0.25">
      <c r="U8662" s="76"/>
    </row>
    <row r="8663" spans="21:21" x14ac:dyDescent="0.25">
      <c r="U8663" s="76"/>
    </row>
    <row r="8664" spans="21:21" x14ac:dyDescent="0.25">
      <c r="U8664" s="76"/>
    </row>
    <row r="8665" spans="21:21" x14ac:dyDescent="0.25">
      <c r="U8665" s="76"/>
    </row>
    <row r="8666" spans="21:21" x14ac:dyDescent="0.25">
      <c r="U8666" s="76"/>
    </row>
    <row r="8667" spans="21:21" x14ac:dyDescent="0.25">
      <c r="U8667" s="76"/>
    </row>
    <row r="8668" spans="21:21" x14ac:dyDescent="0.25">
      <c r="U8668" s="76"/>
    </row>
    <row r="8669" spans="21:21" x14ac:dyDescent="0.25">
      <c r="U8669" s="76"/>
    </row>
    <row r="8670" spans="21:21" x14ac:dyDescent="0.25">
      <c r="U8670" s="76"/>
    </row>
    <row r="8671" spans="21:21" x14ac:dyDescent="0.25">
      <c r="U8671" s="76"/>
    </row>
    <row r="8672" spans="21:21" x14ac:dyDescent="0.25">
      <c r="U8672" s="76"/>
    </row>
    <row r="8673" spans="21:21" x14ac:dyDescent="0.25">
      <c r="U8673" s="76"/>
    </row>
    <row r="8674" spans="21:21" x14ac:dyDescent="0.25">
      <c r="U8674" s="76"/>
    </row>
    <row r="8675" spans="21:21" x14ac:dyDescent="0.25">
      <c r="U8675" s="76"/>
    </row>
    <row r="8676" spans="21:21" x14ac:dyDescent="0.25">
      <c r="U8676" s="76"/>
    </row>
    <row r="8677" spans="21:21" x14ac:dyDescent="0.25">
      <c r="U8677" s="76"/>
    </row>
    <row r="8678" spans="21:21" x14ac:dyDescent="0.25">
      <c r="U8678" s="76"/>
    </row>
    <row r="8679" spans="21:21" x14ac:dyDescent="0.25">
      <c r="U8679" s="76"/>
    </row>
    <row r="8680" spans="21:21" x14ac:dyDescent="0.25">
      <c r="U8680" s="76"/>
    </row>
    <row r="8681" spans="21:21" x14ac:dyDescent="0.25">
      <c r="U8681" s="76"/>
    </row>
    <row r="8682" spans="21:21" x14ac:dyDescent="0.25">
      <c r="U8682" s="76"/>
    </row>
    <row r="8683" spans="21:21" x14ac:dyDescent="0.25">
      <c r="U8683" s="76"/>
    </row>
    <row r="8684" spans="21:21" x14ac:dyDescent="0.25">
      <c r="U8684" s="76"/>
    </row>
    <row r="8685" spans="21:21" x14ac:dyDescent="0.25">
      <c r="U8685" s="76"/>
    </row>
    <row r="8686" spans="21:21" x14ac:dyDescent="0.25">
      <c r="U8686" s="76"/>
    </row>
    <row r="8687" spans="21:21" x14ac:dyDescent="0.25">
      <c r="U8687" s="76"/>
    </row>
    <row r="8688" spans="21:21" x14ac:dyDescent="0.25">
      <c r="U8688" s="76"/>
    </row>
    <row r="8689" spans="21:21" x14ac:dyDescent="0.25">
      <c r="U8689" s="76"/>
    </row>
    <row r="8690" spans="21:21" x14ac:dyDescent="0.25">
      <c r="U8690" s="76"/>
    </row>
    <row r="8691" spans="21:21" x14ac:dyDescent="0.25">
      <c r="U8691" s="76"/>
    </row>
    <row r="8692" spans="21:21" x14ac:dyDescent="0.25">
      <c r="U8692" s="76"/>
    </row>
    <row r="8693" spans="21:21" x14ac:dyDescent="0.25">
      <c r="U8693" s="76"/>
    </row>
    <row r="8694" spans="21:21" x14ac:dyDescent="0.25">
      <c r="U8694" s="76"/>
    </row>
    <row r="8695" spans="21:21" x14ac:dyDescent="0.25">
      <c r="U8695" s="76"/>
    </row>
    <row r="8696" spans="21:21" x14ac:dyDescent="0.25">
      <c r="U8696" s="76"/>
    </row>
    <row r="8697" spans="21:21" x14ac:dyDescent="0.25">
      <c r="U8697" s="76"/>
    </row>
    <row r="8698" spans="21:21" x14ac:dyDescent="0.25">
      <c r="U8698" s="76"/>
    </row>
    <row r="8699" spans="21:21" x14ac:dyDescent="0.25">
      <c r="U8699" s="76"/>
    </row>
    <row r="8700" spans="21:21" x14ac:dyDescent="0.25">
      <c r="U8700" s="76"/>
    </row>
    <row r="8701" spans="21:21" x14ac:dyDescent="0.25">
      <c r="U8701" s="76"/>
    </row>
    <row r="8702" spans="21:21" x14ac:dyDescent="0.25">
      <c r="U8702" s="76"/>
    </row>
    <row r="8703" spans="21:21" x14ac:dyDescent="0.25">
      <c r="U8703" s="76"/>
    </row>
    <row r="8704" spans="21:21" x14ac:dyDescent="0.25">
      <c r="U8704" s="76"/>
    </row>
    <row r="8705" spans="21:21" x14ac:dyDescent="0.25">
      <c r="U8705" s="76"/>
    </row>
    <row r="8706" spans="21:21" x14ac:dyDescent="0.25">
      <c r="U8706" s="76"/>
    </row>
    <row r="8707" spans="21:21" x14ac:dyDescent="0.25">
      <c r="U8707" s="76"/>
    </row>
    <row r="8708" spans="21:21" x14ac:dyDescent="0.25">
      <c r="U8708" s="76"/>
    </row>
    <row r="8709" spans="21:21" x14ac:dyDescent="0.25">
      <c r="U8709" s="76"/>
    </row>
    <row r="8710" spans="21:21" x14ac:dyDescent="0.25">
      <c r="U8710" s="76"/>
    </row>
    <row r="8711" spans="21:21" x14ac:dyDescent="0.25">
      <c r="U8711" s="76"/>
    </row>
    <row r="8712" spans="21:21" x14ac:dyDescent="0.25">
      <c r="U8712" s="76"/>
    </row>
    <row r="8713" spans="21:21" x14ac:dyDescent="0.25">
      <c r="U8713" s="76"/>
    </row>
    <row r="8714" spans="21:21" x14ac:dyDescent="0.25">
      <c r="U8714" s="76"/>
    </row>
    <row r="8715" spans="21:21" x14ac:dyDescent="0.25">
      <c r="U8715" s="76"/>
    </row>
    <row r="8716" spans="21:21" x14ac:dyDescent="0.25">
      <c r="U8716" s="76"/>
    </row>
    <row r="8717" spans="21:21" x14ac:dyDescent="0.25">
      <c r="U8717" s="76"/>
    </row>
    <row r="8718" spans="21:21" x14ac:dyDescent="0.25">
      <c r="U8718" s="76"/>
    </row>
    <row r="8719" spans="21:21" x14ac:dyDescent="0.25">
      <c r="U8719" s="76"/>
    </row>
    <row r="8720" spans="21:21" x14ac:dyDescent="0.25">
      <c r="U8720" s="76"/>
    </row>
    <row r="8721" spans="21:21" x14ac:dyDescent="0.25">
      <c r="U8721" s="76"/>
    </row>
    <row r="8722" spans="21:21" x14ac:dyDescent="0.25">
      <c r="U8722" s="76"/>
    </row>
    <row r="8723" spans="21:21" x14ac:dyDescent="0.25">
      <c r="U8723" s="76"/>
    </row>
    <row r="8724" spans="21:21" x14ac:dyDescent="0.25">
      <c r="U8724" s="76"/>
    </row>
    <row r="8725" spans="21:21" x14ac:dyDescent="0.25">
      <c r="U8725" s="76"/>
    </row>
    <row r="8726" spans="21:21" x14ac:dyDescent="0.25">
      <c r="U8726" s="76"/>
    </row>
    <row r="8727" spans="21:21" x14ac:dyDescent="0.25">
      <c r="U8727" s="76"/>
    </row>
    <row r="8728" spans="21:21" x14ac:dyDescent="0.25">
      <c r="U8728" s="76"/>
    </row>
    <row r="8729" spans="21:21" x14ac:dyDescent="0.25">
      <c r="U8729" s="76"/>
    </row>
    <row r="8730" spans="21:21" x14ac:dyDescent="0.25">
      <c r="U8730" s="76"/>
    </row>
    <row r="8731" spans="21:21" x14ac:dyDescent="0.25">
      <c r="U8731" s="76"/>
    </row>
    <row r="8732" spans="21:21" x14ac:dyDescent="0.25">
      <c r="U8732" s="76"/>
    </row>
    <row r="8733" spans="21:21" x14ac:dyDescent="0.25">
      <c r="U8733" s="76"/>
    </row>
    <row r="8734" spans="21:21" x14ac:dyDescent="0.25">
      <c r="U8734" s="76"/>
    </row>
    <row r="8735" spans="21:21" x14ac:dyDescent="0.25">
      <c r="U8735" s="76"/>
    </row>
    <row r="8736" spans="21:21" x14ac:dyDescent="0.25">
      <c r="U8736" s="76"/>
    </row>
    <row r="8737" spans="21:21" x14ac:dyDescent="0.25">
      <c r="U8737" s="76"/>
    </row>
    <row r="8738" spans="21:21" x14ac:dyDescent="0.25">
      <c r="U8738" s="76"/>
    </row>
    <row r="8739" spans="21:21" x14ac:dyDescent="0.25">
      <c r="U8739" s="76"/>
    </row>
    <row r="8740" spans="21:21" x14ac:dyDescent="0.25">
      <c r="U8740" s="76"/>
    </row>
    <row r="8741" spans="21:21" x14ac:dyDescent="0.25">
      <c r="U8741" s="76"/>
    </row>
    <row r="8742" spans="21:21" x14ac:dyDescent="0.25">
      <c r="U8742" s="76"/>
    </row>
    <row r="8743" spans="21:21" x14ac:dyDescent="0.25">
      <c r="U8743" s="76"/>
    </row>
    <row r="8744" spans="21:21" x14ac:dyDescent="0.25">
      <c r="U8744" s="76"/>
    </row>
    <row r="8745" spans="21:21" x14ac:dyDescent="0.25">
      <c r="U8745" s="76"/>
    </row>
    <row r="8746" spans="21:21" x14ac:dyDescent="0.25">
      <c r="U8746" s="76"/>
    </row>
    <row r="8747" spans="21:21" x14ac:dyDescent="0.25">
      <c r="U8747" s="76"/>
    </row>
    <row r="8748" spans="21:21" x14ac:dyDescent="0.25">
      <c r="U8748" s="76"/>
    </row>
    <row r="8749" spans="21:21" x14ac:dyDescent="0.25">
      <c r="U8749" s="76"/>
    </row>
    <row r="8750" spans="21:21" x14ac:dyDescent="0.25">
      <c r="U8750" s="76"/>
    </row>
    <row r="8751" spans="21:21" x14ac:dyDescent="0.25">
      <c r="U8751" s="76"/>
    </row>
    <row r="8752" spans="21:21" x14ac:dyDescent="0.25">
      <c r="U8752" s="76"/>
    </row>
    <row r="8753" spans="21:21" x14ac:dyDescent="0.25">
      <c r="U8753" s="76"/>
    </row>
    <row r="8754" spans="21:21" x14ac:dyDescent="0.25">
      <c r="U8754" s="76"/>
    </row>
    <row r="8755" spans="21:21" x14ac:dyDescent="0.25">
      <c r="U8755" s="76"/>
    </row>
    <row r="8756" spans="21:21" x14ac:dyDescent="0.25">
      <c r="U8756" s="76"/>
    </row>
    <row r="8757" spans="21:21" x14ac:dyDescent="0.25">
      <c r="U8757" s="76"/>
    </row>
    <row r="8758" spans="21:21" x14ac:dyDescent="0.25">
      <c r="U8758" s="76"/>
    </row>
    <row r="8759" spans="21:21" x14ac:dyDescent="0.25">
      <c r="U8759" s="76"/>
    </row>
    <row r="8760" spans="21:21" x14ac:dyDescent="0.25">
      <c r="U8760" s="76"/>
    </row>
    <row r="8761" spans="21:21" x14ac:dyDescent="0.25">
      <c r="U8761" s="76"/>
    </row>
    <row r="8762" spans="21:21" x14ac:dyDescent="0.25">
      <c r="U8762" s="76"/>
    </row>
    <row r="8763" spans="21:21" x14ac:dyDescent="0.25">
      <c r="U8763" s="76"/>
    </row>
    <row r="8764" spans="21:21" x14ac:dyDescent="0.25">
      <c r="U8764" s="76"/>
    </row>
    <row r="8765" spans="21:21" x14ac:dyDescent="0.25">
      <c r="U8765" s="76"/>
    </row>
    <row r="8766" spans="21:21" x14ac:dyDescent="0.25">
      <c r="U8766" s="76"/>
    </row>
    <row r="8767" spans="21:21" x14ac:dyDescent="0.25">
      <c r="U8767" s="76"/>
    </row>
    <row r="8768" spans="21:21" x14ac:dyDescent="0.25">
      <c r="U8768" s="76"/>
    </row>
    <row r="8769" spans="21:21" x14ac:dyDescent="0.25">
      <c r="U8769" s="76"/>
    </row>
    <row r="8770" spans="21:21" x14ac:dyDescent="0.25">
      <c r="U8770" s="76"/>
    </row>
    <row r="8771" spans="21:21" x14ac:dyDescent="0.25">
      <c r="U8771" s="76"/>
    </row>
    <row r="8772" spans="21:21" x14ac:dyDescent="0.25">
      <c r="U8772" s="76"/>
    </row>
    <row r="8773" spans="21:21" x14ac:dyDescent="0.25">
      <c r="U8773" s="76"/>
    </row>
    <row r="8774" spans="21:21" x14ac:dyDescent="0.25">
      <c r="U8774" s="76"/>
    </row>
    <row r="8775" spans="21:21" x14ac:dyDescent="0.25">
      <c r="U8775" s="76"/>
    </row>
    <row r="8776" spans="21:21" x14ac:dyDescent="0.25">
      <c r="U8776" s="76"/>
    </row>
    <row r="8777" spans="21:21" x14ac:dyDescent="0.25">
      <c r="U8777" s="76"/>
    </row>
    <row r="8778" spans="21:21" x14ac:dyDescent="0.25">
      <c r="U8778" s="76"/>
    </row>
    <row r="8779" spans="21:21" x14ac:dyDescent="0.25">
      <c r="U8779" s="76"/>
    </row>
    <row r="8780" spans="21:21" x14ac:dyDescent="0.25">
      <c r="U8780" s="76"/>
    </row>
    <row r="8781" spans="21:21" x14ac:dyDescent="0.25">
      <c r="U8781" s="76"/>
    </row>
    <row r="8782" spans="21:21" x14ac:dyDescent="0.25">
      <c r="U8782" s="76"/>
    </row>
    <row r="8783" spans="21:21" x14ac:dyDescent="0.25">
      <c r="U8783" s="76"/>
    </row>
    <row r="8784" spans="21:21" x14ac:dyDescent="0.25">
      <c r="U8784" s="76"/>
    </row>
    <row r="8785" spans="21:21" x14ac:dyDescent="0.25">
      <c r="U8785" s="76"/>
    </row>
    <row r="8786" spans="21:21" x14ac:dyDescent="0.25">
      <c r="U8786" s="76"/>
    </row>
    <row r="8787" spans="21:21" x14ac:dyDescent="0.25">
      <c r="U8787" s="76"/>
    </row>
    <row r="8788" spans="21:21" x14ac:dyDescent="0.25">
      <c r="U8788" s="76"/>
    </row>
    <row r="8789" spans="21:21" x14ac:dyDescent="0.25">
      <c r="U8789" s="76"/>
    </row>
    <row r="8790" spans="21:21" x14ac:dyDescent="0.25">
      <c r="U8790" s="76"/>
    </row>
    <row r="8791" spans="21:21" x14ac:dyDescent="0.25">
      <c r="U8791" s="76"/>
    </row>
    <row r="8792" spans="21:21" x14ac:dyDescent="0.25">
      <c r="U8792" s="76"/>
    </row>
    <row r="8793" spans="21:21" x14ac:dyDescent="0.25">
      <c r="U8793" s="76"/>
    </row>
    <row r="8794" spans="21:21" x14ac:dyDescent="0.25">
      <c r="U8794" s="76"/>
    </row>
    <row r="8795" spans="21:21" x14ac:dyDescent="0.25">
      <c r="U8795" s="76"/>
    </row>
    <row r="8796" spans="21:21" x14ac:dyDescent="0.25">
      <c r="U8796" s="76"/>
    </row>
    <row r="8797" spans="21:21" x14ac:dyDescent="0.25">
      <c r="U8797" s="76"/>
    </row>
    <row r="8798" spans="21:21" x14ac:dyDescent="0.25">
      <c r="U8798" s="76"/>
    </row>
    <row r="8799" spans="21:21" x14ac:dyDescent="0.25">
      <c r="U8799" s="76"/>
    </row>
    <row r="8800" spans="21:21" x14ac:dyDescent="0.25">
      <c r="U8800" s="76"/>
    </row>
    <row r="8801" spans="21:21" x14ac:dyDescent="0.25">
      <c r="U8801" s="76"/>
    </row>
    <row r="8802" spans="21:21" x14ac:dyDescent="0.25">
      <c r="U8802" s="76"/>
    </row>
    <row r="8803" spans="21:21" x14ac:dyDescent="0.25">
      <c r="U8803" s="76"/>
    </row>
    <row r="8804" spans="21:21" x14ac:dyDescent="0.25">
      <c r="U8804" s="76"/>
    </row>
    <row r="8805" spans="21:21" x14ac:dyDescent="0.25">
      <c r="U8805" s="76"/>
    </row>
    <row r="8806" spans="21:21" x14ac:dyDescent="0.25">
      <c r="U8806" s="76"/>
    </row>
    <row r="8807" spans="21:21" x14ac:dyDescent="0.25">
      <c r="U8807" s="76"/>
    </row>
    <row r="8808" spans="21:21" x14ac:dyDescent="0.25">
      <c r="U8808" s="76"/>
    </row>
    <row r="8809" spans="21:21" x14ac:dyDescent="0.25">
      <c r="U8809" s="76"/>
    </row>
    <row r="8810" spans="21:21" x14ac:dyDescent="0.25">
      <c r="U8810" s="76"/>
    </row>
    <row r="8811" spans="21:21" x14ac:dyDescent="0.25">
      <c r="U8811" s="76"/>
    </row>
    <row r="8812" spans="21:21" x14ac:dyDescent="0.25">
      <c r="U8812" s="76"/>
    </row>
    <row r="8813" spans="21:21" x14ac:dyDescent="0.25">
      <c r="U8813" s="76"/>
    </row>
    <row r="8814" spans="21:21" x14ac:dyDescent="0.25">
      <c r="U8814" s="76"/>
    </row>
    <row r="8815" spans="21:21" x14ac:dyDescent="0.25">
      <c r="U8815" s="76"/>
    </row>
    <row r="8816" spans="21:21" x14ac:dyDescent="0.25">
      <c r="U8816" s="76"/>
    </row>
    <row r="8817" spans="21:21" x14ac:dyDescent="0.25">
      <c r="U8817" s="76"/>
    </row>
    <row r="8818" spans="21:21" x14ac:dyDescent="0.25">
      <c r="U8818" s="76"/>
    </row>
    <row r="8819" spans="21:21" x14ac:dyDescent="0.25">
      <c r="U8819" s="76"/>
    </row>
    <row r="8820" spans="21:21" x14ac:dyDescent="0.25">
      <c r="U8820" s="76"/>
    </row>
    <row r="8821" spans="21:21" x14ac:dyDescent="0.25">
      <c r="U8821" s="76"/>
    </row>
    <row r="8822" spans="21:21" x14ac:dyDescent="0.25">
      <c r="U8822" s="76"/>
    </row>
    <row r="8823" spans="21:21" x14ac:dyDescent="0.25">
      <c r="U8823" s="76"/>
    </row>
    <row r="8824" spans="21:21" x14ac:dyDescent="0.25">
      <c r="U8824" s="76"/>
    </row>
    <row r="8825" spans="21:21" x14ac:dyDescent="0.25">
      <c r="U8825" s="76"/>
    </row>
    <row r="8826" spans="21:21" x14ac:dyDescent="0.25">
      <c r="U8826" s="76"/>
    </row>
    <row r="8827" spans="21:21" x14ac:dyDescent="0.25">
      <c r="U8827" s="76"/>
    </row>
    <row r="8828" spans="21:21" x14ac:dyDescent="0.25">
      <c r="U8828" s="76"/>
    </row>
    <row r="8829" spans="21:21" x14ac:dyDescent="0.25">
      <c r="U8829" s="76"/>
    </row>
    <row r="8830" spans="21:21" x14ac:dyDescent="0.25">
      <c r="U8830" s="76"/>
    </row>
    <row r="8831" spans="21:21" x14ac:dyDescent="0.25">
      <c r="U8831" s="76"/>
    </row>
    <row r="8832" spans="21:21" x14ac:dyDescent="0.25">
      <c r="U8832" s="76"/>
    </row>
    <row r="8833" spans="21:21" x14ac:dyDescent="0.25">
      <c r="U8833" s="76"/>
    </row>
    <row r="8834" spans="21:21" x14ac:dyDescent="0.25">
      <c r="U8834" s="76"/>
    </row>
    <row r="8835" spans="21:21" x14ac:dyDescent="0.25">
      <c r="U8835" s="76"/>
    </row>
    <row r="8836" spans="21:21" x14ac:dyDescent="0.25">
      <c r="U8836" s="76"/>
    </row>
    <row r="8837" spans="21:21" x14ac:dyDescent="0.25">
      <c r="U8837" s="76"/>
    </row>
    <row r="8838" spans="21:21" x14ac:dyDescent="0.25">
      <c r="U8838" s="76"/>
    </row>
    <row r="8839" spans="21:21" x14ac:dyDescent="0.25">
      <c r="U8839" s="76"/>
    </row>
    <row r="8840" spans="21:21" x14ac:dyDescent="0.25">
      <c r="U8840" s="76"/>
    </row>
    <row r="8841" spans="21:21" x14ac:dyDescent="0.25">
      <c r="U8841" s="76"/>
    </row>
    <row r="8842" spans="21:21" x14ac:dyDescent="0.25">
      <c r="U8842" s="76"/>
    </row>
    <row r="8843" spans="21:21" x14ac:dyDescent="0.25">
      <c r="U8843" s="76"/>
    </row>
    <row r="8844" spans="21:21" x14ac:dyDescent="0.25">
      <c r="U8844" s="76"/>
    </row>
    <row r="8845" spans="21:21" x14ac:dyDescent="0.25">
      <c r="U8845" s="76"/>
    </row>
    <row r="8846" spans="21:21" x14ac:dyDescent="0.25">
      <c r="U8846" s="76"/>
    </row>
    <row r="8847" spans="21:21" x14ac:dyDescent="0.25">
      <c r="U8847" s="76"/>
    </row>
    <row r="8848" spans="21:21" x14ac:dyDescent="0.25">
      <c r="U8848" s="76"/>
    </row>
    <row r="8849" spans="21:21" x14ac:dyDescent="0.25">
      <c r="U8849" s="76"/>
    </row>
    <row r="8850" spans="21:21" x14ac:dyDescent="0.25">
      <c r="U8850" s="76"/>
    </row>
    <row r="8851" spans="21:21" x14ac:dyDescent="0.25">
      <c r="U8851" s="76"/>
    </row>
    <row r="8852" spans="21:21" x14ac:dyDescent="0.25">
      <c r="U8852" s="76"/>
    </row>
    <row r="8853" spans="21:21" x14ac:dyDescent="0.25">
      <c r="U8853" s="76"/>
    </row>
    <row r="8854" spans="21:21" x14ac:dyDescent="0.25">
      <c r="U8854" s="76"/>
    </row>
    <row r="8855" spans="21:21" x14ac:dyDescent="0.25">
      <c r="U8855" s="76"/>
    </row>
    <row r="8856" spans="21:21" x14ac:dyDescent="0.25">
      <c r="U8856" s="76"/>
    </row>
    <row r="8857" spans="21:21" x14ac:dyDescent="0.25">
      <c r="U8857" s="76"/>
    </row>
    <row r="8858" spans="21:21" x14ac:dyDescent="0.25">
      <c r="U8858" s="76"/>
    </row>
    <row r="8859" spans="21:21" x14ac:dyDescent="0.25">
      <c r="U8859" s="76"/>
    </row>
    <row r="8860" spans="21:21" x14ac:dyDescent="0.25">
      <c r="U8860" s="76"/>
    </row>
    <row r="8861" spans="21:21" x14ac:dyDescent="0.25">
      <c r="U8861" s="76"/>
    </row>
    <row r="8862" spans="21:21" x14ac:dyDescent="0.25">
      <c r="U8862" s="76"/>
    </row>
    <row r="8863" spans="21:21" x14ac:dyDescent="0.25">
      <c r="U8863" s="76"/>
    </row>
    <row r="8864" spans="21:21" x14ac:dyDescent="0.25">
      <c r="U8864" s="76"/>
    </row>
    <row r="8865" spans="21:21" x14ac:dyDescent="0.25">
      <c r="U8865" s="76"/>
    </row>
    <row r="8866" spans="21:21" x14ac:dyDescent="0.25">
      <c r="U8866" s="76"/>
    </row>
    <row r="8867" spans="21:21" x14ac:dyDescent="0.25">
      <c r="U8867" s="76"/>
    </row>
    <row r="8868" spans="21:21" x14ac:dyDescent="0.25">
      <c r="U8868" s="76"/>
    </row>
    <row r="8869" spans="21:21" x14ac:dyDescent="0.25">
      <c r="U8869" s="76"/>
    </row>
    <row r="8870" spans="21:21" x14ac:dyDescent="0.25">
      <c r="U8870" s="76"/>
    </row>
    <row r="8871" spans="21:21" x14ac:dyDescent="0.25">
      <c r="U8871" s="76"/>
    </row>
    <row r="8872" spans="21:21" x14ac:dyDescent="0.25">
      <c r="U8872" s="76"/>
    </row>
    <row r="8873" spans="21:21" x14ac:dyDescent="0.25">
      <c r="U8873" s="76"/>
    </row>
    <row r="8874" spans="21:21" x14ac:dyDescent="0.25">
      <c r="U8874" s="76"/>
    </row>
    <row r="8875" spans="21:21" x14ac:dyDescent="0.25">
      <c r="U8875" s="76"/>
    </row>
    <row r="8876" spans="21:21" x14ac:dyDescent="0.25">
      <c r="U8876" s="76"/>
    </row>
    <row r="8877" spans="21:21" x14ac:dyDescent="0.25">
      <c r="U8877" s="76"/>
    </row>
    <row r="8878" spans="21:21" x14ac:dyDescent="0.25">
      <c r="U8878" s="76"/>
    </row>
    <row r="8879" spans="21:21" x14ac:dyDescent="0.25">
      <c r="U8879" s="76"/>
    </row>
    <row r="8880" spans="21:21" x14ac:dyDescent="0.25">
      <c r="U8880" s="76"/>
    </row>
    <row r="8881" spans="21:21" x14ac:dyDescent="0.25">
      <c r="U8881" s="76"/>
    </row>
    <row r="8882" spans="21:21" x14ac:dyDescent="0.25">
      <c r="U8882" s="76"/>
    </row>
    <row r="8883" spans="21:21" x14ac:dyDescent="0.25">
      <c r="U8883" s="76"/>
    </row>
    <row r="8884" spans="21:21" x14ac:dyDescent="0.25">
      <c r="U8884" s="76"/>
    </row>
    <row r="8885" spans="21:21" x14ac:dyDescent="0.25">
      <c r="U8885" s="76"/>
    </row>
    <row r="8886" spans="21:21" x14ac:dyDescent="0.25">
      <c r="U8886" s="76"/>
    </row>
    <row r="8887" spans="21:21" x14ac:dyDescent="0.25">
      <c r="U8887" s="76"/>
    </row>
    <row r="8888" spans="21:21" x14ac:dyDescent="0.25">
      <c r="U8888" s="76"/>
    </row>
    <row r="8889" spans="21:21" x14ac:dyDescent="0.25">
      <c r="U8889" s="76"/>
    </row>
    <row r="8890" spans="21:21" x14ac:dyDescent="0.25">
      <c r="U8890" s="76"/>
    </row>
    <row r="8891" spans="21:21" x14ac:dyDescent="0.25">
      <c r="U8891" s="76"/>
    </row>
    <row r="8892" spans="21:21" x14ac:dyDescent="0.25">
      <c r="U8892" s="76"/>
    </row>
    <row r="8893" spans="21:21" x14ac:dyDescent="0.25">
      <c r="U8893" s="76"/>
    </row>
    <row r="8894" spans="21:21" x14ac:dyDescent="0.25">
      <c r="U8894" s="76"/>
    </row>
    <row r="8895" spans="21:21" x14ac:dyDescent="0.25">
      <c r="U8895" s="76"/>
    </row>
    <row r="8896" spans="21:21" x14ac:dyDescent="0.25">
      <c r="U8896" s="76"/>
    </row>
    <row r="8897" spans="21:21" x14ac:dyDescent="0.25">
      <c r="U8897" s="76"/>
    </row>
    <row r="8898" spans="21:21" x14ac:dyDescent="0.25">
      <c r="U8898" s="76"/>
    </row>
    <row r="8899" spans="21:21" x14ac:dyDescent="0.25">
      <c r="U8899" s="76"/>
    </row>
    <row r="8900" spans="21:21" x14ac:dyDescent="0.25">
      <c r="U8900" s="76"/>
    </row>
    <row r="8901" spans="21:21" x14ac:dyDescent="0.25">
      <c r="U8901" s="76"/>
    </row>
    <row r="8902" spans="21:21" x14ac:dyDescent="0.25">
      <c r="U8902" s="76"/>
    </row>
    <row r="8903" spans="21:21" x14ac:dyDescent="0.25">
      <c r="U8903" s="76"/>
    </row>
    <row r="8904" spans="21:21" x14ac:dyDescent="0.25">
      <c r="U8904" s="76"/>
    </row>
    <row r="8905" spans="21:21" x14ac:dyDescent="0.25">
      <c r="U8905" s="76"/>
    </row>
    <row r="8906" spans="21:21" x14ac:dyDescent="0.25">
      <c r="U8906" s="76"/>
    </row>
    <row r="8907" spans="21:21" x14ac:dyDescent="0.25">
      <c r="U8907" s="76"/>
    </row>
    <row r="8908" spans="21:21" x14ac:dyDescent="0.25">
      <c r="U8908" s="76"/>
    </row>
    <row r="8909" spans="21:21" x14ac:dyDescent="0.25">
      <c r="U8909" s="76"/>
    </row>
    <row r="8910" spans="21:21" x14ac:dyDescent="0.25">
      <c r="U8910" s="76"/>
    </row>
    <row r="8911" spans="21:21" x14ac:dyDescent="0.25">
      <c r="U8911" s="76"/>
    </row>
    <row r="8912" spans="21:21" x14ac:dyDescent="0.25">
      <c r="U8912" s="76"/>
    </row>
    <row r="8913" spans="21:21" x14ac:dyDescent="0.25">
      <c r="U8913" s="76"/>
    </row>
    <row r="8914" spans="21:21" x14ac:dyDescent="0.25">
      <c r="U8914" s="76"/>
    </row>
    <row r="8915" spans="21:21" x14ac:dyDescent="0.25">
      <c r="U8915" s="76"/>
    </row>
    <row r="8916" spans="21:21" x14ac:dyDescent="0.25">
      <c r="U8916" s="76"/>
    </row>
    <row r="8917" spans="21:21" x14ac:dyDescent="0.25">
      <c r="U8917" s="76"/>
    </row>
    <row r="8918" spans="21:21" x14ac:dyDescent="0.25">
      <c r="U8918" s="76"/>
    </row>
    <row r="8919" spans="21:21" x14ac:dyDescent="0.25">
      <c r="U8919" s="76"/>
    </row>
    <row r="8920" spans="21:21" x14ac:dyDescent="0.25">
      <c r="U8920" s="76"/>
    </row>
    <row r="8921" spans="21:21" x14ac:dyDescent="0.25">
      <c r="U8921" s="76"/>
    </row>
    <row r="8922" spans="21:21" x14ac:dyDescent="0.25">
      <c r="U8922" s="76"/>
    </row>
    <row r="8923" spans="21:21" x14ac:dyDescent="0.25">
      <c r="U8923" s="76"/>
    </row>
    <row r="8924" spans="21:21" x14ac:dyDescent="0.25">
      <c r="U8924" s="76"/>
    </row>
    <row r="8925" spans="21:21" x14ac:dyDescent="0.25">
      <c r="U8925" s="76"/>
    </row>
    <row r="8926" spans="21:21" x14ac:dyDescent="0.25">
      <c r="U8926" s="76"/>
    </row>
    <row r="8927" spans="21:21" x14ac:dyDescent="0.25">
      <c r="U8927" s="76"/>
    </row>
    <row r="8928" spans="21:21" x14ac:dyDescent="0.25">
      <c r="U8928" s="76"/>
    </row>
    <row r="8929" spans="21:21" x14ac:dyDescent="0.25">
      <c r="U8929" s="76"/>
    </row>
    <row r="8930" spans="21:21" x14ac:dyDescent="0.25">
      <c r="U8930" s="76"/>
    </row>
    <row r="8931" spans="21:21" x14ac:dyDescent="0.25">
      <c r="U8931" s="76"/>
    </row>
    <row r="8932" spans="21:21" x14ac:dyDescent="0.25">
      <c r="U8932" s="76"/>
    </row>
    <row r="8933" spans="21:21" x14ac:dyDescent="0.25">
      <c r="U8933" s="76"/>
    </row>
    <row r="8934" spans="21:21" x14ac:dyDescent="0.25">
      <c r="U8934" s="76"/>
    </row>
    <row r="8935" spans="21:21" x14ac:dyDescent="0.25">
      <c r="U8935" s="76"/>
    </row>
    <row r="8936" spans="21:21" x14ac:dyDescent="0.25">
      <c r="U8936" s="76"/>
    </row>
    <row r="8937" spans="21:21" x14ac:dyDescent="0.25">
      <c r="U8937" s="76"/>
    </row>
    <row r="8938" spans="21:21" x14ac:dyDescent="0.25">
      <c r="U8938" s="76"/>
    </row>
    <row r="8939" spans="21:21" x14ac:dyDescent="0.25">
      <c r="U8939" s="76"/>
    </row>
    <row r="8940" spans="21:21" x14ac:dyDescent="0.25">
      <c r="U8940" s="76"/>
    </row>
    <row r="8941" spans="21:21" x14ac:dyDescent="0.25">
      <c r="U8941" s="76"/>
    </row>
    <row r="8942" spans="21:21" x14ac:dyDescent="0.25">
      <c r="U8942" s="76"/>
    </row>
    <row r="8943" spans="21:21" x14ac:dyDescent="0.25">
      <c r="U8943" s="76"/>
    </row>
    <row r="8944" spans="21:21" x14ac:dyDescent="0.25">
      <c r="U8944" s="76"/>
    </row>
    <row r="8945" spans="21:21" x14ac:dyDescent="0.25">
      <c r="U8945" s="76"/>
    </row>
    <row r="8946" spans="21:21" x14ac:dyDescent="0.25">
      <c r="U8946" s="76"/>
    </row>
    <row r="8947" spans="21:21" x14ac:dyDescent="0.25">
      <c r="U8947" s="76"/>
    </row>
    <row r="8948" spans="21:21" x14ac:dyDescent="0.25">
      <c r="U8948" s="76"/>
    </row>
    <row r="8949" spans="21:21" x14ac:dyDescent="0.25">
      <c r="U8949" s="76"/>
    </row>
    <row r="8950" spans="21:21" x14ac:dyDescent="0.25">
      <c r="U8950" s="76"/>
    </row>
    <row r="8951" spans="21:21" x14ac:dyDescent="0.25">
      <c r="U8951" s="76"/>
    </row>
    <row r="8952" spans="21:21" x14ac:dyDescent="0.25">
      <c r="U8952" s="76"/>
    </row>
    <row r="8953" spans="21:21" x14ac:dyDescent="0.25">
      <c r="U8953" s="76"/>
    </row>
    <row r="8954" spans="21:21" x14ac:dyDescent="0.25">
      <c r="U8954" s="76"/>
    </row>
    <row r="8955" spans="21:21" x14ac:dyDescent="0.25">
      <c r="U8955" s="76"/>
    </row>
    <row r="8956" spans="21:21" x14ac:dyDescent="0.25">
      <c r="U8956" s="76"/>
    </row>
    <row r="8957" spans="21:21" x14ac:dyDescent="0.25">
      <c r="U8957" s="76"/>
    </row>
    <row r="8958" spans="21:21" x14ac:dyDescent="0.25">
      <c r="U8958" s="76"/>
    </row>
    <row r="8959" spans="21:21" x14ac:dyDescent="0.25">
      <c r="U8959" s="76"/>
    </row>
    <row r="8960" spans="21:21" x14ac:dyDescent="0.25">
      <c r="U8960" s="76"/>
    </row>
    <row r="8961" spans="21:21" x14ac:dyDescent="0.25">
      <c r="U8961" s="76"/>
    </row>
    <row r="8962" spans="21:21" x14ac:dyDescent="0.25">
      <c r="U8962" s="76"/>
    </row>
    <row r="8963" spans="21:21" x14ac:dyDescent="0.25">
      <c r="U8963" s="76"/>
    </row>
    <row r="8964" spans="21:21" x14ac:dyDescent="0.25">
      <c r="U8964" s="76"/>
    </row>
    <row r="8965" spans="21:21" x14ac:dyDescent="0.25">
      <c r="U8965" s="76"/>
    </row>
    <row r="8966" spans="21:21" x14ac:dyDescent="0.25">
      <c r="U8966" s="76"/>
    </row>
    <row r="8967" spans="21:21" x14ac:dyDescent="0.25">
      <c r="U8967" s="76"/>
    </row>
    <row r="8968" spans="21:21" x14ac:dyDescent="0.25">
      <c r="U8968" s="76"/>
    </row>
    <row r="8969" spans="21:21" x14ac:dyDescent="0.25">
      <c r="U8969" s="76"/>
    </row>
    <row r="8970" spans="21:21" x14ac:dyDescent="0.25">
      <c r="U8970" s="76"/>
    </row>
    <row r="8971" spans="21:21" x14ac:dyDescent="0.25">
      <c r="U8971" s="76"/>
    </row>
    <row r="8972" spans="21:21" x14ac:dyDescent="0.25">
      <c r="U8972" s="76"/>
    </row>
    <row r="8973" spans="21:21" x14ac:dyDescent="0.25">
      <c r="U8973" s="76"/>
    </row>
    <row r="8974" spans="21:21" x14ac:dyDescent="0.25">
      <c r="U8974" s="76"/>
    </row>
    <row r="8975" spans="21:21" x14ac:dyDescent="0.25">
      <c r="U8975" s="76"/>
    </row>
    <row r="8976" spans="21:21" x14ac:dyDescent="0.25">
      <c r="U8976" s="76"/>
    </row>
    <row r="8977" spans="21:21" x14ac:dyDescent="0.25">
      <c r="U8977" s="76"/>
    </row>
    <row r="8978" spans="21:21" x14ac:dyDescent="0.25">
      <c r="U8978" s="76"/>
    </row>
    <row r="8979" spans="21:21" x14ac:dyDescent="0.25">
      <c r="U8979" s="76"/>
    </row>
    <row r="8980" spans="21:21" x14ac:dyDescent="0.25">
      <c r="U8980" s="76"/>
    </row>
    <row r="8981" spans="21:21" x14ac:dyDescent="0.25">
      <c r="U8981" s="76"/>
    </row>
    <row r="8982" spans="21:21" x14ac:dyDescent="0.25">
      <c r="U8982" s="76"/>
    </row>
    <row r="8983" spans="21:21" x14ac:dyDescent="0.25">
      <c r="U8983" s="76"/>
    </row>
    <row r="8984" spans="21:21" x14ac:dyDescent="0.25">
      <c r="U8984" s="76"/>
    </row>
    <row r="8985" spans="21:21" x14ac:dyDescent="0.25">
      <c r="U8985" s="76"/>
    </row>
    <row r="8986" spans="21:21" x14ac:dyDescent="0.25">
      <c r="U8986" s="76"/>
    </row>
    <row r="8987" spans="21:21" x14ac:dyDescent="0.25">
      <c r="U8987" s="76"/>
    </row>
    <row r="8988" spans="21:21" x14ac:dyDescent="0.25">
      <c r="U8988" s="76"/>
    </row>
    <row r="8989" spans="21:21" x14ac:dyDescent="0.25">
      <c r="U8989" s="76"/>
    </row>
    <row r="8990" spans="21:21" x14ac:dyDescent="0.25">
      <c r="U8990" s="76"/>
    </row>
    <row r="8991" spans="21:21" x14ac:dyDescent="0.25">
      <c r="U8991" s="76"/>
    </row>
    <row r="8992" spans="21:21" x14ac:dyDescent="0.25">
      <c r="U8992" s="76"/>
    </row>
    <row r="8993" spans="21:21" x14ac:dyDescent="0.25">
      <c r="U8993" s="76"/>
    </row>
    <row r="8994" spans="21:21" x14ac:dyDescent="0.25">
      <c r="U8994" s="76"/>
    </row>
    <row r="8995" spans="21:21" x14ac:dyDescent="0.25">
      <c r="U8995" s="76"/>
    </row>
    <row r="8996" spans="21:21" x14ac:dyDescent="0.25">
      <c r="U8996" s="76"/>
    </row>
    <row r="8997" spans="21:21" x14ac:dyDescent="0.25">
      <c r="U8997" s="76"/>
    </row>
    <row r="8998" spans="21:21" x14ac:dyDescent="0.25">
      <c r="U8998" s="76"/>
    </row>
    <row r="8999" spans="21:21" x14ac:dyDescent="0.25">
      <c r="U8999" s="76"/>
    </row>
    <row r="9000" spans="21:21" x14ac:dyDescent="0.25">
      <c r="U9000" s="76"/>
    </row>
    <row r="9001" spans="21:21" x14ac:dyDescent="0.25">
      <c r="U9001" s="76"/>
    </row>
    <row r="9002" spans="21:21" x14ac:dyDescent="0.25">
      <c r="U9002" s="76"/>
    </row>
    <row r="9003" spans="21:21" x14ac:dyDescent="0.25">
      <c r="U9003" s="76"/>
    </row>
    <row r="9004" spans="21:21" x14ac:dyDescent="0.25">
      <c r="U9004" s="76"/>
    </row>
    <row r="9005" spans="21:21" x14ac:dyDescent="0.25">
      <c r="U9005" s="76"/>
    </row>
    <row r="9006" spans="21:21" x14ac:dyDescent="0.25">
      <c r="U9006" s="76"/>
    </row>
    <row r="9007" spans="21:21" x14ac:dyDescent="0.25">
      <c r="U9007" s="76"/>
    </row>
    <row r="9008" spans="21:21" x14ac:dyDescent="0.25">
      <c r="U9008" s="76"/>
    </row>
    <row r="9009" spans="21:21" x14ac:dyDescent="0.25">
      <c r="U9009" s="76"/>
    </row>
    <row r="9010" spans="21:21" x14ac:dyDescent="0.25">
      <c r="U9010" s="76"/>
    </row>
    <row r="9011" spans="21:21" x14ac:dyDescent="0.25">
      <c r="U9011" s="76"/>
    </row>
    <row r="9012" spans="21:21" x14ac:dyDescent="0.25">
      <c r="U9012" s="76"/>
    </row>
    <row r="9013" spans="21:21" x14ac:dyDescent="0.25">
      <c r="U9013" s="76"/>
    </row>
    <row r="9014" spans="21:21" x14ac:dyDescent="0.25">
      <c r="U9014" s="76"/>
    </row>
    <row r="9015" spans="21:21" x14ac:dyDescent="0.25">
      <c r="U9015" s="76"/>
    </row>
    <row r="9016" spans="21:21" x14ac:dyDescent="0.25">
      <c r="U9016" s="76"/>
    </row>
    <row r="9017" spans="21:21" x14ac:dyDescent="0.25">
      <c r="U9017" s="76"/>
    </row>
    <row r="9018" spans="21:21" x14ac:dyDescent="0.25">
      <c r="U9018" s="76"/>
    </row>
    <row r="9019" spans="21:21" x14ac:dyDescent="0.25">
      <c r="U9019" s="76"/>
    </row>
    <row r="9020" spans="21:21" x14ac:dyDescent="0.25">
      <c r="U9020" s="76"/>
    </row>
    <row r="9021" spans="21:21" x14ac:dyDescent="0.25">
      <c r="U9021" s="76"/>
    </row>
    <row r="9022" spans="21:21" x14ac:dyDescent="0.25">
      <c r="U9022" s="76"/>
    </row>
    <row r="9023" spans="21:21" x14ac:dyDescent="0.25">
      <c r="U9023" s="76"/>
    </row>
    <row r="9024" spans="21:21" x14ac:dyDescent="0.25">
      <c r="U9024" s="76"/>
    </row>
    <row r="9025" spans="21:21" x14ac:dyDescent="0.25">
      <c r="U9025" s="76"/>
    </row>
    <row r="9026" spans="21:21" x14ac:dyDescent="0.25">
      <c r="U9026" s="76"/>
    </row>
    <row r="9027" spans="21:21" x14ac:dyDescent="0.25">
      <c r="U9027" s="76"/>
    </row>
    <row r="9028" spans="21:21" x14ac:dyDescent="0.25">
      <c r="U9028" s="76"/>
    </row>
    <row r="9029" spans="21:21" x14ac:dyDescent="0.25">
      <c r="U9029" s="76"/>
    </row>
    <row r="9030" spans="21:21" x14ac:dyDescent="0.25">
      <c r="U9030" s="76"/>
    </row>
    <row r="9031" spans="21:21" x14ac:dyDescent="0.25">
      <c r="U9031" s="76"/>
    </row>
    <row r="9032" spans="21:21" x14ac:dyDescent="0.25">
      <c r="U9032" s="76"/>
    </row>
    <row r="9033" spans="21:21" x14ac:dyDescent="0.25">
      <c r="U9033" s="76"/>
    </row>
    <row r="9034" spans="21:21" x14ac:dyDescent="0.25">
      <c r="U9034" s="76"/>
    </row>
    <row r="9035" spans="21:21" x14ac:dyDescent="0.25">
      <c r="U9035" s="76"/>
    </row>
    <row r="9036" spans="21:21" x14ac:dyDescent="0.25">
      <c r="U9036" s="76"/>
    </row>
    <row r="9037" spans="21:21" x14ac:dyDescent="0.25">
      <c r="U9037" s="76"/>
    </row>
    <row r="9038" spans="21:21" x14ac:dyDescent="0.25">
      <c r="U9038" s="76"/>
    </row>
    <row r="9039" spans="21:21" x14ac:dyDescent="0.25">
      <c r="U9039" s="76"/>
    </row>
    <row r="9040" spans="21:21" x14ac:dyDescent="0.25">
      <c r="U9040" s="76"/>
    </row>
    <row r="9041" spans="21:21" x14ac:dyDescent="0.25">
      <c r="U9041" s="76"/>
    </row>
    <row r="9042" spans="21:21" x14ac:dyDescent="0.25">
      <c r="U9042" s="76"/>
    </row>
    <row r="9043" spans="21:21" x14ac:dyDescent="0.25">
      <c r="U9043" s="76"/>
    </row>
    <row r="9044" spans="21:21" x14ac:dyDescent="0.25">
      <c r="U9044" s="76"/>
    </row>
    <row r="9045" spans="21:21" x14ac:dyDescent="0.25">
      <c r="U9045" s="76"/>
    </row>
    <row r="9046" spans="21:21" x14ac:dyDescent="0.25">
      <c r="U9046" s="76"/>
    </row>
    <row r="9047" spans="21:21" x14ac:dyDescent="0.25">
      <c r="U9047" s="76"/>
    </row>
    <row r="9048" spans="21:21" x14ac:dyDescent="0.25">
      <c r="U9048" s="76"/>
    </row>
    <row r="9049" spans="21:21" x14ac:dyDescent="0.25">
      <c r="U9049" s="76"/>
    </row>
    <row r="9050" spans="21:21" x14ac:dyDescent="0.25">
      <c r="U9050" s="76"/>
    </row>
    <row r="9051" spans="21:21" x14ac:dyDescent="0.25">
      <c r="U9051" s="76"/>
    </row>
    <row r="9052" spans="21:21" x14ac:dyDescent="0.25">
      <c r="U9052" s="76"/>
    </row>
    <row r="9053" spans="21:21" x14ac:dyDescent="0.25">
      <c r="U9053" s="76"/>
    </row>
    <row r="9054" spans="21:21" x14ac:dyDescent="0.25">
      <c r="U9054" s="76"/>
    </row>
    <row r="9055" spans="21:21" x14ac:dyDescent="0.25">
      <c r="U9055" s="76"/>
    </row>
    <row r="9056" spans="21:21" x14ac:dyDescent="0.25">
      <c r="U9056" s="76"/>
    </row>
    <row r="9057" spans="21:21" x14ac:dyDescent="0.25">
      <c r="U9057" s="76"/>
    </row>
    <row r="9058" spans="21:21" x14ac:dyDescent="0.25">
      <c r="U9058" s="76"/>
    </row>
    <row r="9059" spans="21:21" x14ac:dyDescent="0.25">
      <c r="U9059" s="76"/>
    </row>
    <row r="9060" spans="21:21" x14ac:dyDescent="0.25">
      <c r="U9060" s="76"/>
    </row>
    <row r="9061" spans="21:21" x14ac:dyDescent="0.25">
      <c r="U9061" s="76"/>
    </row>
    <row r="9062" spans="21:21" x14ac:dyDescent="0.25">
      <c r="U9062" s="76"/>
    </row>
    <row r="9063" spans="21:21" x14ac:dyDescent="0.25">
      <c r="U9063" s="76"/>
    </row>
    <row r="9064" spans="21:21" x14ac:dyDescent="0.25">
      <c r="U9064" s="76"/>
    </row>
    <row r="9065" spans="21:21" x14ac:dyDescent="0.25">
      <c r="U9065" s="76"/>
    </row>
    <row r="9066" spans="21:21" x14ac:dyDescent="0.25">
      <c r="U9066" s="76"/>
    </row>
    <row r="9067" spans="21:21" x14ac:dyDescent="0.25">
      <c r="U9067" s="76"/>
    </row>
    <row r="9068" spans="21:21" x14ac:dyDescent="0.25">
      <c r="U9068" s="76"/>
    </row>
    <row r="9069" spans="21:21" x14ac:dyDescent="0.25">
      <c r="U9069" s="76"/>
    </row>
    <row r="9070" spans="21:21" x14ac:dyDescent="0.25">
      <c r="U9070" s="76"/>
    </row>
    <row r="9071" spans="21:21" x14ac:dyDescent="0.25">
      <c r="U9071" s="76"/>
    </row>
    <row r="9072" spans="21:21" x14ac:dyDescent="0.25">
      <c r="U9072" s="76"/>
    </row>
    <row r="9073" spans="21:21" x14ac:dyDescent="0.25">
      <c r="U9073" s="76"/>
    </row>
    <row r="9074" spans="21:21" x14ac:dyDescent="0.25">
      <c r="U9074" s="76"/>
    </row>
    <row r="9075" spans="21:21" x14ac:dyDescent="0.25">
      <c r="U9075" s="76"/>
    </row>
    <row r="9076" spans="21:21" x14ac:dyDescent="0.25">
      <c r="U9076" s="76"/>
    </row>
    <row r="9077" spans="21:21" x14ac:dyDescent="0.25">
      <c r="U9077" s="76"/>
    </row>
    <row r="9078" spans="21:21" x14ac:dyDescent="0.25">
      <c r="U9078" s="76"/>
    </row>
    <row r="9079" spans="21:21" x14ac:dyDescent="0.25">
      <c r="U9079" s="76"/>
    </row>
    <row r="9080" spans="21:21" x14ac:dyDescent="0.25">
      <c r="U9080" s="76"/>
    </row>
    <row r="9081" spans="21:21" x14ac:dyDescent="0.25">
      <c r="U9081" s="76"/>
    </row>
    <row r="9082" spans="21:21" x14ac:dyDescent="0.25">
      <c r="U9082" s="76"/>
    </row>
    <row r="9083" spans="21:21" x14ac:dyDescent="0.25">
      <c r="U9083" s="76"/>
    </row>
    <row r="9084" spans="21:21" x14ac:dyDescent="0.25">
      <c r="U9084" s="76"/>
    </row>
    <row r="9085" spans="21:21" x14ac:dyDescent="0.25">
      <c r="U9085" s="76"/>
    </row>
    <row r="9086" spans="21:21" x14ac:dyDescent="0.25">
      <c r="U9086" s="76"/>
    </row>
    <row r="9087" spans="21:21" x14ac:dyDescent="0.25">
      <c r="U9087" s="76"/>
    </row>
    <row r="9088" spans="21:21" x14ac:dyDescent="0.25">
      <c r="U9088" s="76"/>
    </row>
    <row r="9089" spans="21:21" x14ac:dyDescent="0.25">
      <c r="U9089" s="76"/>
    </row>
    <row r="9090" spans="21:21" x14ac:dyDescent="0.25">
      <c r="U9090" s="76"/>
    </row>
    <row r="9091" spans="21:21" x14ac:dyDescent="0.25">
      <c r="U9091" s="76"/>
    </row>
    <row r="9092" spans="21:21" x14ac:dyDescent="0.25">
      <c r="U9092" s="76"/>
    </row>
    <row r="9093" spans="21:21" x14ac:dyDescent="0.25">
      <c r="U9093" s="76"/>
    </row>
    <row r="9094" spans="21:21" x14ac:dyDescent="0.25">
      <c r="U9094" s="76"/>
    </row>
    <row r="9095" spans="21:21" x14ac:dyDescent="0.25">
      <c r="U9095" s="76"/>
    </row>
    <row r="9096" spans="21:21" x14ac:dyDescent="0.25">
      <c r="U9096" s="76"/>
    </row>
    <row r="9097" spans="21:21" x14ac:dyDescent="0.25">
      <c r="U9097" s="76"/>
    </row>
    <row r="9098" spans="21:21" x14ac:dyDescent="0.25">
      <c r="U9098" s="76"/>
    </row>
    <row r="9099" spans="21:21" x14ac:dyDescent="0.25">
      <c r="U9099" s="76"/>
    </row>
    <row r="9100" spans="21:21" x14ac:dyDescent="0.25">
      <c r="U9100" s="76"/>
    </row>
    <row r="9101" spans="21:21" x14ac:dyDescent="0.25">
      <c r="U9101" s="76"/>
    </row>
    <row r="9102" spans="21:21" x14ac:dyDescent="0.25">
      <c r="U9102" s="76"/>
    </row>
    <row r="9103" spans="21:21" x14ac:dyDescent="0.25">
      <c r="U9103" s="76"/>
    </row>
    <row r="9104" spans="21:21" x14ac:dyDescent="0.25">
      <c r="U9104" s="76"/>
    </row>
    <row r="9105" spans="21:21" x14ac:dyDescent="0.25">
      <c r="U9105" s="76"/>
    </row>
    <row r="9106" spans="21:21" x14ac:dyDescent="0.25">
      <c r="U9106" s="76"/>
    </row>
    <row r="9107" spans="21:21" x14ac:dyDescent="0.25">
      <c r="U9107" s="76"/>
    </row>
    <row r="9108" spans="21:21" x14ac:dyDescent="0.25">
      <c r="U9108" s="76"/>
    </row>
    <row r="9109" spans="21:21" x14ac:dyDescent="0.25">
      <c r="U9109" s="76"/>
    </row>
    <row r="9110" spans="21:21" x14ac:dyDescent="0.25">
      <c r="U9110" s="76"/>
    </row>
    <row r="9111" spans="21:21" x14ac:dyDescent="0.25">
      <c r="U9111" s="76"/>
    </row>
    <row r="9112" spans="21:21" x14ac:dyDescent="0.25">
      <c r="U9112" s="76"/>
    </row>
    <row r="9113" spans="21:21" x14ac:dyDescent="0.25">
      <c r="U9113" s="76"/>
    </row>
    <row r="9114" spans="21:21" x14ac:dyDescent="0.25">
      <c r="U9114" s="76"/>
    </row>
    <row r="9115" spans="21:21" x14ac:dyDescent="0.25">
      <c r="U9115" s="76"/>
    </row>
    <row r="9116" spans="21:21" x14ac:dyDescent="0.25">
      <c r="U9116" s="76"/>
    </row>
    <row r="9117" spans="21:21" x14ac:dyDescent="0.25">
      <c r="U9117" s="76"/>
    </row>
    <row r="9118" spans="21:21" x14ac:dyDescent="0.25">
      <c r="U9118" s="76"/>
    </row>
    <row r="9119" spans="21:21" x14ac:dyDescent="0.25">
      <c r="U9119" s="76"/>
    </row>
    <row r="9120" spans="21:21" x14ac:dyDescent="0.25">
      <c r="U9120" s="76"/>
    </row>
    <row r="9121" spans="21:21" x14ac:dyDescent="0.25">
      <c r="U9121" s="76"/>
    </row>
    <row r="9122" spans="21:21" x14ac:dyDescent="0.25">
      <c r="U9122" s="76"/>
    </row>
    <row r="9123" spans="21:21" x14ac:dyDescent="0.25">
      <c r="U9123" s="76"/>
    </row>
    <row r="9124" spans="21:21" x14ac:dyDescent="0.25">
      <c r="U9124" s="76"/>
    </row>
    <row r="9125" spans="21:21" x14ac:dyDescent="0.25">
      <c r="U9125" s="76"/>
    </row>
    <row r="9126" spans="21:21" x14ac:dyDescent="0.25">
      <c r="U9126" s="76"/>
    </row>
    <row r="9127" spans="21:21" x14ac:dyDescent="0.25">
      <c r="U9127" s="76"/>
    </row>
    <row r="9128" spans="21:21" x14ac:dyDescent="0.25">
      <c r="U9128" s="76"/>
    </row>
    <row r="9129" spans="21:21" x14ac:dyDescent="0.25">
      <c r="U9129" s="76"/>
    </row>
    <row r="9130" spans="21:21" x14ac:dyDescent="0.25">
      <c r="U9130" s="76"/>
    </row>
    <row r="9131" spans="21:21" x14ac:dyDescent="0.25">
      <c r="U9131" s="76"/>
    </row>
    <row r="9132" spans="21:21" x14ac:dyDescent="0.25">
      <c r="U9132" s="76"/>
    </row>
    <row r="9133" spans="21:21" x14ac:dyDescent="0.25">
      <c r="U9133" s="76"/>
    </row>
    <row r="9134" spans="21:21" x14ac:dyDescent="0.25">
      <c r="U9134" s="76"/>
    </row>
    <row r="9135" spans="21:21" x14ac:dyDescent="0.25">
      <c r="U9135" s="76"/>
    </row>
    <row r="9136" spans="21:21" x14ac:dyDescent="0.25">
      <c r="U9136" s="76"/>
    </row>
    <row r="9137" spans="21:21" x14ac:dyDescent="0.25">
      <c r="U9137" s="76"/>
    </row>
    <row r="9138" spans="21:21" x14ac:dyDescent="0.25">
      <c r="U9138" s="76"/>
    </row>
    <row r="9139" spans="21:21" x14ac:dyDescent="0.25">
      <c r="U9139" s="76"/>
    </row>
    <row r="9140" spans="21:21" x14ac:dyDescent="0.25">
      <c r="U9140" s="76"/>
    </row>
    <row r="9141" spans="21:21" x14ac:dyDescent="0.25">
      <c r="U9141" s="76"/>
    </row>
    <row r="9142" spans="21:21" x14ac:dyDescent="0.25">
      <c r="U9142" s="76"/>
    </row>
    <row r="9143" spans="21:21" x14ac:dyDescent="0.25">
      <c r="U9143" s="76"/>
    </row>
    <row r="9144" spans="21:21" x14ac:dyDescent="0.25">
      <c r="U9144" s="76"/>
    </row>
    <row r="9145" spans="21:21" x14ac:dyDescent="0.25">
      <c r="U9145" s="76"/>
    </row>
    <row r="9146" spans="21:21" x14ac:dyDescent="0.25">
      <c r="U9146" s="76"/>
    </row>
    <row r="9147" spans="21:21" x14ac:dyDescent="0.25">
      <c r="U9147" s="76"/>
    </row>
    <row r="9148" spans="21:21" x14ac:dyDescent="0.25">
      <c r="U9148" s="76"/>
    </row>
    <row r="9149" spans="21:21" x14ac:dyDescent="0.25">
      <c r="U9149" s="76"/>
    </row>
    <row r="9150" spans="21:21" x14ac:dyDescent="0.25">
      <c r="U9150" s="76"/>
    </row>
    <row r="9151" spans="21:21" x14ac:dyDescent="0.25">
      <c r="U9151" s="76"/>
    </row>
    <row r="9152" spans="21:21" x14ac:dyDescent="0.25">
      <c r="U9152" s="76"/>
    </row>
    <row r="9153" spans="21:21" x14ac:dyDescent="0.25">
      <c r="U9153" s="76"/>
    </row>
    <row r="9154" spans="21:21" x14ac:dyDescent="0.25">
      <c r="U9154" s="76"/>
    </row>
    <row r="9155" spans="21:21" x14ac:dyDescent="0.25">
      <c r="U9155" s="76"/>
    </row>
    <row r="9156" spans="21:21" x14ac:dyDescent="0.25">
      <c r="U9156" s="76"/>
    </row>
    <row r="9157" spans="21:21" x14ac:dyDescent="0.25">
      <c r="U9157" s="76"/>
    </row>
    <row r="9158" spans="21:21" x14ac:dyDescent="0.25">
      <c r="U9158" s="76"/>
    </row>
    <row r="9159" spans="21:21" x14ac:dyDescent="0.25">
      <c r="U9159" s="76"/>
    </row>
    <row r="9160" spans="21:21" x14ac:dyDescent="0.25">
      <c r="U9160" s="76"/>
    </row>
    <row r="9161" spans="21:21" x14ac:dyDescent="0.25">
      <c r="U9161" s="76"/>
    </row>
    <row r="9162" spans="21:21" x14ac:dyDescent="0.25">
      <c r="U9162" s="76"/>
    </row>
    <row r="9163" spans="21:21" x14ac:dyDescent="0.25">
      <c r="U9163" s="76"/>
    </row>
    <row r="9164" spans="21:21" x14ac:dyDescent="0.25">
      <c r="U9164" s="76"/>
    </row>
    <row r="9165" spans="21:21" x14ac:dyDescent="0.25">
      <c r="U9165" s="76"/>
    </row>
    <row r="9166" spans="21:21" x14ac:dyDescent="0.25">
      <c r="U9166" s="76"/>
    </row>
    <row r="9167" spans="21:21" x14ac:dyDescent="0.25">
      <c r="U9167" s="76"/>
    </row>
    <row r="9168" spans="21:21" x14ac:dyDescent="0.25">
      <c r="U9168" s="76"/>
    </row>
    <row r="9169" spans="21:21" x14ac:dyDescent="0.25">
      <c r="U9169" s="76"/>
    </row>
    <row r="9170" spans="21:21" x14ac:dyDescent="0.25">
      <c r="U9170" s="76"/>
    </row>
    <row r="9171" spans="21:21" x14ac:dyDescent="0.25">
      <c r="U9171" s="76"/>
    </row>
    <row r="9172" spans="21:21" x14ac:dyDescent="0.25">
      <c r="U9172" s="76"/>
    </row>
    <row r="9173" spans="21:21" x14ac:dyDescent="0.25">
      <c r="U9173" s="76"/>
    </row>
    <row r="9174" spans="21:21" x14ac:dyDescent="0.25">
      <c r="U9174" s="76"/>
    </row>
    <row r="9175" spans="21:21" x14ac:dyDescent="0.25">
      <c r="U9175" s="76"/>
    </row>
    <row r="9176" spans="21:21" x14ac:dyDescent="0.25">
      <c r="U9176" s="76"/>
    </row>
    <row r="9177" spans="21:21" x14ac:dyDescent="0.25">
      <c r="U9177" s="76"/>
    </row>
    <row r="9178" spans="21:21" x14ac:dyDescent="0.25">
      <c r="U9178" s="76"/>
    </row>
    <row r="9179" spans="21:21" x14ac:dyDescent="0.25">
      <c r="U9179" s="76"/>
    </row>
    <row r="9180" spans="21:21" x14ac:dyDescent="0.25">
      <c r="U9180" s="76"/>
    </row>
    <row r="9181" spans="21:21" x14ac:dyDescent="0.25">
      <c r="U9181" s="76"/>
    </row>
    <row r="9182" spans="21:21" x14ac:dyDescent="0.25">
      <c r="U9182" s="76"/>
    </row>
    <row r="9183" spans="21:21" x14ac:dyDescent="0.25">
      <c r="U9183" s="76"/>
    </row>
    <row r="9184" spans="21:21" x14ac:dyDescent="0.25">
      <c r="U9184" s="76"/>
    </row>
    <row r="9185" spans="21:21" x14ac:dyDescent="0.25">
      <c r="U9185" s="76"/>
    </row>
    <row r="9186" spans="21:21" x14ac:dyDescent="0.25">
      <c r="U9186" s="76"/>
    </row>
    <row r="9187" spans="21:21" x14ac:dyDescent="0.25">
      <c r="U9187" s="76"/>
    </row>
    <row r="9188" spans="21:21" x14ac:dyDescent="0.25">
      <c r="U9188" s="76"/>
    </row>
    <row r="9189" spans="21:21" x14ac:dyDescent="0.25">
      <c r="U9189" s="76"/>
    </row>
    <row r="9190" spans="21:21" x14ac:dyDescent="0.25">
      <c r="U9190" s="76"/>
    </row>
    <row r="9191" spans="21:21" x14ac:dyDescent="0.25">
      <c r="U9191" s="76"/>
    </row>
    <row r="9192" spans="21:21" x14ac:dyDescent="0.25">
      <c r="U9192" s="76"/>
    </row>
    <row r="9193" spans="21:21" x14ac:dyDescent="0.25">
      <c r="U9193" s="76"/>
    </row>
    <row r="9194" spans="21:21" x14ac:dyDescent="0.25">
      <c r="U9194" s="76"/>
    </row>
    <row r="9195" spans="21:21" x14ac:dyDescent="0.25">
      <c r="U9195" s="76"/>
    </row>
    <row r="9196" spans="21:21" x14ac:dyDescent="0.25">
      <c r="U9196" s="76"/>
    </row>
    <row r="9197" spans="21:21" x14ac:dyDescent="0.25">
      <c r="U9197" s="76"/>
    </row>
    <row r="9198" spans="21:21" x14ac:dyDescent="0.25">
      <c r="U9198" s="76"/>
    </row>
    <row r="9199" spans="21:21" x14ac:dyDescent="0.25">
      <c r="U9199" s="76"/>
    </row>
    <row r="9200" spans="21:21" x14ac:dyDescent="0.25">
      <c r="U9200" s="76"/>
    </row>
    <row r="9201" spans="21:21" x14ac:dyDescent="0.25">
      <c r="U9201" s="76"/>
    </row>
    <row r="9202" spans="21:21" x14ac:dyDescent="0.25">
      <c r="U9202" s="76"/>
    </row>
    <row r="9203" spans="21:21" x14ac:dyDescent="0.25">
      <c r="U9203" s="76"/>
    </row>
    <row r="9204" spans="21:21" x14ac:dyDescent="0.25">
      <c r="U9204" s="76"/>
    </row>
    <row r="9205" spans="21:21" x14ac:dyDescent="0.25">
      <c r="U9205" s="76"/>
    </row>
    <row r="9206" spans="21:21" x14ac:dyDescent="0.25">
      <c r="U9206" s="76"/>
    </row>
    <row r="9207" spans="21:21" x14ac:dyDescent="0.25">
      <c r="U9207" s="76"/>
    </row>
    <row r="9208" spans="21:21" x14ac:dyDescent="0.25">
      <c r="U9208" s="76"/>
    </row>
    <row r="9209" spans="21:21" x14ac:dyDescent="0.25">
      <c r="U9209" s="76"/>
    </row>
    <row r="9210" spans="21:21" x14ac:dyDescent="0.25">
      <c r="U9210" s="76"/>
    </row>
    <row r="9211" spans="21:21" x14ac:dyDescent="0.25">
      <c r="U9211" s="76"/>
    </row>
    <row r="9212" spans="21:21" x14ac:dyDescent="0.25">
      <c r="U9212" s="76"/>
    </row>
    <row r="9213" spans="21:21" x14ac:dyDescent="0.25">
      <c r="U9213" s="76"/>
    </row>
    <row r="9214" spans="21:21" x14ac:dyDescent="0.25">
      <c r="U9214" s="76"/>
    </row>
    <row r="9215" spans="21:21" x14ac:dyDescent="0.25">
      <c r="U9215" s="76"/>
    </row>
    <row r="9216" spans="21:21" x14ac:dyDescent="0.25">
      <c r="U9216" s="76"/>
    </row>
    <row r="9217" spans="21:21" x14ac:dyDescent="0.25">
      <c r="U9217" s="76"/>
    </row>
    <row r="9218" spans="21:21" x14ac:dyDescent="0.25">
      <c r="U9218" s="76"/>
    </row>
    <row r="9219" spans="21:21" x14ac:dyDescent="0.25">
      <c r="U9219" s="76"/>
    </row>
    <row r="9220" spans="21:21" x14ac:dyDescent="0.25">
      <c r="U9220" s="76"/>
    </row>
    <row r="9221" spans="21:21" x14ac:dyDescent="0.25">
      <c r="U9221" s="76"/>
    </row>
    <row r="9222" spans="21:21" x14ac:dyDescent="0.25">
      <c r="U9222" s="76"/>
    </row>
    <row r="9223" spans="21:21" x14ac:dyDescent="0.25">
      <c r="U9223" s="76"/>
    </row>
    <row r="9224" spans="21:21" x14ac:dyDescent="0.25">
      <c r="U9224" s="76"/>
    </row>
    <row r="9225" spans="21:21" x14ac:dyDescent="0.25">
      <c r="U9225" s="76"/>
    </row>
    <row r="9226" spans="21:21" x14ac:dyDescent="0.25">
      <c r="U9226" s="76"/>
    </row>
    <row r="9227" spans="21:21" x14ac:dyDescent="0.25">
      <c r="U9227" s="76"/>
    </row>
    <row r="9228" spans="21:21" x14ac:dyDescent="0.25">
      <c r="U9228" s="76"/>
    </row>
    <row r="9229" spans="21:21" x14ac:dyDescent="0.25">
      <c r="U9229" s="76"/>
    </row>
    <row r="9230" spans="21:21" x14ac:dyDescent="0.25">
      <c r="U9230" s="76"/>
    </row>
    <row r="9231" spans="21:21" x14ac:dyDescent="0.25">
      <c r="U9231" s="76"/>
    </row>
    <row r="9232" spans="21:21" x14ac:dyDescent="0.25">
      <c r="U9232" s="76"/>
    </row>
    <row r="9233" spans="21:21" x14ac:dyDescent="0.25">
      <c r="U9233" s="76"/>
    </row>
    <row r="9234" spans="21:21" x14ac:dyDescent="0.25">
      <c r="U9234" s="76"/>
    </row>
    <row r="9235" spans="21:21" x14ac:dyDescent="0.25">
      <c r="U9235" s="76"/>
    </row>
    <row r="9236" spans="21:21" x14ac:dyDescent="0.25">
      <c r="U9236" s="76"/>
    </row>
    <row r="9237" spans="21:21" x14ac:dyDescent="0.25">
      <c r="U9237" s="76"/>
    </row>
    <row r="9238" spans="21:21" x14ac:dyDescent="0.25">
      <c r="U9238" s="76"/>
    </row>
    <row r="9239" spans="21:21" x14ac:dyDescent="0.25">
      <c r="U9239" s="76"/>
    </row>
    <row r="9240" spans="21:21" x14ac:dyDescent="0.25">
      <c r="U9240" s="76"/>
    </row>
    <row r="9241" spans="21:21" x14ac:dyDescent="0.25">
      <c r="U9241" s="76"/>
    </row>
    <row r="9242" spans="21:21" x14ac:dyDescent="0.25">
      <c r="U9242" s="76"/>
    </row>
    <row r="9243" spans="21:21" x14ac:dyDescent="0.25">
      <c r="U9243" s="76"/>
    </row>
    <row r="9244" spans="21:21" x14ac:dyDescent="0.25">
      <c r="U9244" s="76"/>
    </row>
    <row r="9245" spans="21:21" x14ac:dyDescent="0.25">
      <c r="U9245" s="76"/>
    </row>
    <row r="9246" spans="21:21" x14ac:dyDescent="0.25">
      <c r="U9246" s="76"/>
    </row>
    <row r="9247" spans="21:21" x14ac:dyDescent="0.25">
      <c r="U9247" s="76"/>
    </row>
    <row r="9248" spans="21:21" x14ac:dyDescent="0.25">
      <c r="U9248" s="76"/>
    </row>
    <row r="9249" spans="21:21" x14ac:dyDescent="0.25">
      <c r="U9249" s="76"/>
    </row>
    <row r="9250" spans="21:21" x14ac:dyDescent="0.25">
      <c r="U9250" s="76"/>
    </row>
    <row r="9251" spans="21:21" x14ac:dyDescent="0.25">
      <c r="U9251" s="76"/>
    </row>
    <row r="9252" spans="21:21" x14ac:dyDescent="0.25">
      <c r="U9252" s="76"/>
    </row>
    <row r="9253" spans="21:21" x14ac:dyDescent="0.25">
      <c r="U9253" s="76"/>
    </row>
    <row r="9254" spans="21:21" x14ac:dyDescent="0.25">
      <c r="U9254" s="76"/>
    </row>
    <row r="9255" spans="21:21" x14ac:dyDescent="0.25">
      <c r="U9255" s="76"/>
    </row>
    <row r="9256" spans="21:21" x14ac:dyDescent="0.25">
      <c r="U9256" s="76"/>
    </row>
    <row r="9257" spans="21:21" x14ac:dyDescent="0.25">
      <c r="U9257" s="76"/>
    </row>
    <row r="9258" spans="21:21" x14ac:dyDescent="0.25">
      <c r="U9258" s="76"/>
    </row>
    <row r="9259" spans="21:21" x14ac:dyDescent="0.25">
      <c r="U9259" s="76"/>
    </row>
    <row r="9260" spans="21:21" x14ac:dyDescent="0.25">
      <c r="U9260" s="76"/>
    </row>
    <row r="9261" spans="21:21" x14ac:dyDescent="0.25">
      <c r="U9261" s="76"/>
    </row>
    <row r="9262" spans="21:21" x14ac:dyDescent="0.25">
      <c r="U9262" s="76"/>
    </row>
    <row r="9263" spans="21:21" x14ac:dyDescent="0.25">
      <c r="U9263" s="76"/>
    </row>
    <row r="9264" spans="21:21" x14ac:dyDescent="0.25">
      <c r="U9264" s="76"/>
    </row>
    <row r="9265" spans="21:21" x14ac:dyDescent="0.25">
      <c r="U9265" s="76"/>
    </row>
    <row r="9266" spans="21:21" x14ac:dyDescent="0.25">
      <c r="U9266" s="76"/>
    </row>
    <row r="9267" spans="21:21" x14ac:dyDescent="0.25">
      <c r="U9267" s="76"/>
    </row>
    <row r="9268" spans="21:21" x14ac:dyDescent="0.25">
      <c r="U9268" s="76"/>
    </row>
    <row r="9269" spans="21:21" x14ac:dyDescent="0.25">
      <c r="U9269" s="76"/>
    </row>
    <row r="9270" spans="21:21" x14ac:dyDescent="0.25">
      <c r="U9270" s="76"/>
    </row>
    <row r="9271" spans="21:21" x14ac:dyDescent="0.25">
      <c r="U9271" s="76"/>
    </row>
    <row r="9272" spans="21:21" x14ac:dyDescent="0.25">
      <c r="U9272" s="76"/>
    </row>
    <row r="9273" spans="21:21" x14ac:dyDescent="0.25">
      <c r="U9273" s="76"/>
    </row>
    <row r="9274" spans="21:21" x14ac:dyDescent="0.25">
      <c r="U9274" s="76"/>
    </row>
    <row r="9275" spans="21:21" x14ac:dyDescent="0.25">
      <c r="U9275" s="76"/>
    </row>
    <row r="9276" spans="21:21" x14ac:dyDescent="0.25">
      <c r="U9276" s="76"/>
    </row>
    <row r="9277" spans="21:21" x14ac:dyDescent="0.25">
      <c r="U9277" s="76"/>
    </row>
    <row r="9278" spans="21:21" x14ac:dyDescent="0.25">
      <c r="U9278" s="76"/>
    </row>
    <row r="9279" spans="21:21" x14ac:dyDescent="0.25">
      <c r="U9279" s="76"/>
    </row>
    <row r="9280" spans="21:21" x14ac:dyDescent="0.25">
      <c r="U9280" s="76"/>
    </row>
    <row r="9281" spans="21:21" x14ac:dyDescent="0.25">
      <c r="U9281" s="76"/>
    </row>
    <row r="9282" spans="21:21" x14ac:dyDescent="0.25">
      <c r="U9282" s="76"/>
    </row>
    <row r="9283" spans="21:21" x14ac:dyDescent="0.25">
      <c r="U9283" s="76"/>
    </row>
    <row r="9284" spans="21:21" x14ac:dyDescent="0.25">
      <c r="U9284" s="76"/>
    </row>
    <row r="9285" spans="21:21" x14ac:dyDescent="0.25">
      <c r="U9285" s="76"/>
    </row>
    <row r="9286" spans="21:21" x14ac:dyDescent="0.25">
      <c r="U9286" s="76"/>
    </row>
    <row r="9287" spans="21:21" x14ac:dyDescent="0.25">
      <c r="U9287" s="76"/>
    </row>
    <row r="9288" spans="21:21" x14ac:dyDescent="0.25">
      <c r="U9288" s="76"/>
    </row>
    <row r="9289" spans="21:21" x14ac:dyDescent="0.25">
      <c r="U9289" s="76"/>
    </row>
    <row r="9290" spans="21:21" x14ac:dyDescent="0.25">
      <c r="U9290" s="76"/>
    </row>
    <row r="9291" spans="21:21" x14ac:dyDescent="0.25">
      <c r="U9291" s="76"/>
    </row>
    <row r="9292" spans="21:21" x14ac:dyDescent="0.25">
      <c r="U9292" s="76"/>
    </row>
    <row r="9293" spans="21:21" x14ac:dyDescent="0.25">
      <c r="U9293" s="76"/>
    </row>
    <row r="9294" spans="21:21" x14ac:dyDescent="0.25">
      <c r="U9294" s="76"/>
    </row>
    <row r="9295" spans="21:21" x14ac:dyDescent="0.25">
      <c r="U9295" s="76"/>
    </row>
    <row r="9296" spans="21:21" x14ac:dyDescent="0.25">
      <c r="U9296" s="76"/>
    </row>
    <row r="9297" spans="21:21" x14ac:dyDescent="0.25">
      <c r="U9297" s="76"/>
    </row>
    <row r="9298" spans="21:21" x14ac:dyDescent="0.25">
      <c r="U9298" s="76"/>
    </row>
    <row r="9299" spans="21:21" x14ac:dyDescent="0.25">
      <c r="U9299" s="76"/>
    </row>
    <row r="9300" spans="21:21" x14ac:dyDescent="0.25">
      <c r="U9300" s="76"/>
    </row>
    <row r="9301" spans="21:21" x14ac:dyDescent="0.25">
      <c r="U9301" s="76"/>
    </row>
    <row r="9302" spans="21:21" x14ac:dyDescent="0.25">
      <c r="U9302" s="76"/>
    </row>
    <row r="9303" spans="21:21" x14ac:dyDescent="0.25">
      <c r="U9303" s="76"/>
    </row>
    <row r="9304" spans="21:21" x14ac:dyDescent="0.25">
      <c r="U9304" s="76"/>
    </row>
    <row r="9305" spans="21:21" x14ac:dyDescent="0.25">
      <c r="U9305" s="76"/>
    </row>
    <row r="9306" spans="21:21" x14ac:dyDescent="0.25">
      <c r="U9306" s="76"/>
    </row>
    <row r="9307" spans="21:21" x14ac:dyDescent="0.25">
      <c r="U9307" s="76"/>
    </row>
    <row r="9308" spans="21:21" x14ac:dyDescent="0.25">
      <c r="U9308" s="76"/>
    </row>
    <row r="9309" spans="21:21" x14ac:dyDescent="0.25">
      <c r="U9309" s="76"/>
    </row>
    <row r="9310" spans="21:21" x14ac:dyDescent="0.25">
      <c r="U9310" s="76"/>
    </row>
    <row r="9311" spans="21:21" x14ac:dyDescent="0.25">
      <c r="U9311" s="76"/>
    </row>
    <row r="9312" spans="21:21" x14ac:dyDescent="0.25">
      <c r="U9312" s="76"/>
    </row>
    <row r="9313" spans="21:21" x14ac:dyDescent="0.25">
      <c r="U9313" s="76"/>
    </row>
    <row r="9314" spans="21:21" x14ac:dyDescent="0.25">
      <c r="U9314" s="76"/>
    </row>
    <row r="9315" spans="21:21" x14ac:dyDescent="0.25">
      <c r="U9315" s="76"/>
    </row>
    <row r="9316" spans="21:21" x14ac:dyDescent="0.25">
      <c r="U9316" s="76"/>
    </row>
    <row r="9317" spans="21:21" x14ac:dyDescent="0.25">
      <c r="U9317" s="76"/>
    </row>
    <row r="9318" spans="21:21" x14ac:dyDescent="0.25">
      <c r="U9318" s="76"/>
    </row>
    <row r="9319" spans="21:21" x14ac:dyDescent="0.25">
      <c r="U9319" s="76"/>
    </row>
    <row r="9320" spans="21:21" x14ac:dyDescent="0.25">
      <c r="U9320" s="76"/>
    </row>
    <row r="9321" spans="21:21" x14ac:dyDescent="0.25">
      <c r="U9321" s="76"/>
    </row>
    <row r="9322" spans="21:21" x14ac:dyDescent="0.25">
      <c r="U9322" s="76"/>
    </row>
    <row r="9323" spans="21:21" x14ac:dyDescent="0.25">
      <c r="U9323" s="76"/>
    </row>
    <row r="9324" spans="21:21" x14ac:dyDescent="0.25">
      <c r="U9324" s="76"/>
    </row>
    <row r="9325" spans="21:21" x14ac:dyDescent="0.25">
      <c r="U9325" s="76"/>
    </row>
    <row r="9326" spans="21:21" x14ac:dyDescent="0.25">
      <c r="U9326" s="76"/>
    </row>
    <row r="9327" spans="21:21" x14ac:dyDescent="0.25">
      <c r="U9327" s="76"/>
    </row>
    <row r="9328" spans="21:21" x14ac:dyDescent="0.25">
      <c r="U9328" s="76"/>
    </row>
    <row r="9329" spans="21:21" x14ac:dyDescent="0.25">
      <c r="U9329" s="76"/>
    </row>
    <row r="9330" spans="21:21" x14ac:dyDescent="0.25">
      <c r="U9330" s="76"/>
    </row>
    <row r="9331" spans="21:21" x14ac:dyDescent="0.25">
      <c r="U9331" s="76"/>
    </row>
    <row r="9332" spans="21:21" x14ac:dyDescent="0.25">
      <c r="U9332" s="76"/>
    </row>
    <row r="9333" spans="21:21" x14ac:dyDescent="0.25">
      <c r="U9333" s="76"/>
    </row>
    <row r="9334" spans="21:21" x14ac:dyDescent="0.25">
      <c r="U9334" s="76"/>
    </row>
    <row r="9335" spans="21:21" x14ac:dyDescent="0.25">
      <c r="U9335" s="76"/>
    </row>
    <row r="9336" spans="21:21" x14ac:dyDescent="0.25">
      <c r="U9336" s="76"/>
    </row>
    <row r="9337" spans="21:21" x14ac:dyDescent="0.25">
      <c r="U9337" s="76"/>
    </row>
    <row r="9338" spans="21:21" x14ac:dyDescent="0.25">
      <c r="U9338" s="76"/>
    </row>
    <row r="9339" spans="21:21" x14ac:dyDescent="0.25">
      <c r="U9339" s="76"/>
    </row>
    <row r="9340" spans="21:21" x14ac:dyDescent="0.25">
      <c r="U9340" s="76"/>
    </row>
    <row r="9341" spans="21:21" x14ac:dyDescent="0.25">
      <c r="U9341" s="76"/>
    </row>
    <row r="9342" spans="21:21" x14ac:dyDescent="0.25">
      <c r="U9342" s="76"/>
    </row>
    <row r="9343" spans="21:21" x14ac:dyDescent="0.25">
      <c r="U9343" s="76"/>
    </row>
    <row r="9344" spans="21:21" x14ac:dyDescent="0.25">
      <c r="U9344" s="76"/>
    </row>
    <row r="9345" spans="21:21" x14ac:dyDescent="0.25">
      <c r="U9345" s="76"/>
    </row>
    <row r="9346" spans="21:21" x14ac:dyDescent="0.25">
      <c r="U9346" s="76"/>
    </row>
    <row r="9347" spans="21:21" x14ac:dyDescent="0.25">
      <c r="U9347" s="76"/>
    </row>
    <row r="9348" spans="21:21" x14ac:dyDescent="0.25">
      <c r="U9348" s="76"/>
    </row>
    <row r="9349" spans="21:21" x14ac:dyDescent="0.25">
      <c r="U9349" s="76"/>
    </row>
    <row r="9350" spans="21:21" x14ac:dyDescent="0.25">
      <c r="U9350" s="76"/>
    </row>
    <row r="9351" spans="21:21" x14ac:dyDescent="0.25">
      <c r="U9351" s="76"/>
    </row>
    <row r="9352" spans="21:21" x14ac:dyDescent="0.25">
      <c r="U9352" s="76"/>
    </row>
    <row r="9353" spans="21:21" x14ac:dyDescent="0.25">
      <c r="U9353" s="76"/>
    </row>
    <row r="9354" spans="21:21" x14ac:dyDescent="0.25">
      <c r="U9354" s="76"/>
    </row>
    <row r="9355" spans="21:21" x14ac:dyDescent="0.25">
      <c r="U9355" s="76"/>
    </row>
    <row r="9356" spans="21:21" x14ac:dyDescent="0.25">
      <c r="U9356" s="76"/>
    </row>
    <row r="9357" spans="21:21" x14ac:dyDescent="0.25">
      <c r="U9357" s="76"/>
    </row>
    <row r="9358" spans="21:21" x14ac:dyDescent="0.25">
      <c r="U9358" s="76"/>
    </row>
    <row r="9359" spans="21:21" x14ac:dyDescent="0.25">
      <c r="U9359" s="76"/>
    </row>
    <row r="9360" spans="21:21" x14ac:dyDescent="0.25">
      <c r="U9360" s="76"/>
    </row>
    <row r="9361" spans="21:21" x14ac:dyDescent="0.25">
      <c r="U9361" s="76"/>
    </row>
    <row r="9362" spans="21:21" x14ac:dyDescent="0.25">
      <c r="U9362" s="76"/>
    </row>
    <row r="9363" spans="21:21" x14ac:dyDescent="0.25">
      <c r="U9363" s="76"/>
    </row>
    <row r="9364" spans="21:21" x14ac:dyDescent="0.25">
      <c r="U9364" s="76"/>
    </row>
    <row r="9365" spans="21:21" x14ac:dyDescent="0.25">
      <c r="U9365" s="76"/>
    </row>
    <row r="9366" spans="21:21" x14ac:dyDescent="0.25">
      <c r="U9366" s="76"/>
    </row>
    <row r="9367" spans="21:21" x14ac:dyDescent="0.25">
      <c r="U9367" s="76"/>
    </row>
    <row r="9368" spans="21:21" x14ac:dyDescent="0.25">
      <c r="U9368" s="76"/>
    </row>
    <row r="9369" spans="21:21" x14ac:dyDescent="0.25">
      <c r="U9369" s="76"/>
    </row>
    <row r="9370" spans="21:21" x14ac:dyDescent="0.25">
      <c r="U9370" s="76"/>
    </row>
    <row r="9371" spans="21:21" x14ac:dyDescent="0.25">
      <c r="U9371" s="76"/>
    </row>
    <row r="9372" spans="21:21" x14ac:dyDescent="0.25">
      <c r="U9372" s="76"/>
    </row>
    <row r="9373" spans="21:21" x14ac:dyDescent="0.25">
      <c r="U9373" s="76"/>
    </row>
    <row r="9374" spans="21:21" x14ac:dyDescent="0.25">
      <c r="U9374" s="76"/>
    </row>
    <row r="9375" spans="21:21" x14ac:dyDescent="0.25">
      <c r="U9375" s="76"/>
    </row>
    <row r="9376" spans="21:21" x14ac:dyDescent="0.25">
      <c r="U9376" s="76"/>
    </row>
    <row r="9377" spans="21:21" x14ac:dyDescent="0.25">
      <c r="U9377" s="76"/>
    </row>
    <row r="9378" spans="21:21" x14ac:dyDescent="0.25">
      <c r="U9378" s="76"/>
    </row>
    <row r="9379" spans="21:21" x14ac:dyDescent="0.25">
      <c r="U9379" s="76"/>
    </row>
    <row r="9380" spans="21:21" x14ac:dyDescent="0.25">
      <c r="U9380" s="76"/>
    </row>
    <row r="9381" spans="21:21" x14ac:dyDescent="0.25">
      <c r="U9381" s="76"/>
    </row>
    <row r="9382" spans="21:21" x14ac:dyDescent="0.25">
      <c r="U9382" s="76"/>
    </row>
    <row r="9383" spans="21:21" x14ac:dyDescent="0.25">
      <c r="U9383" s="76"/>
    </row>
    <row r="9384" spans="21:21" x14ac:dyDescent="0.25">
      <c r="U9384" s="76"/>
    </row>
    <row r="9385" spans="21:21" x14ac:dyDescent="0.25">
      <c r="U9385" s="76"/>
    </row>
    <row r="9386" spans="21:21" x14ac:dyDescent="0.25">
      <c r="U9386" s="76"/>
    </row>
    <row r="9387" spans="21:21" x14ac:dyDescent="0.25">
      <c r="U9387" s="76"/>
    </row>
    <row r="9388" spans="21:21" x14ac:dyDescent="0.25">
      <c r="U9388" s="76"/>
    </row>
    <row r="9389" spans="21:21" x14ac:dyDescent="0.25">
      <c r="U9389" s="76"/>
    </row>
    <row r="9390" spans="21:21" x14ac:dyDescent="0.25">
      <c r="U9390" s="76"/>
    </row>
    <row r="9391" spans="21:21" x14ac:dyDescent="0.25">
      <c r="U9391" s="76"/>
    </row>
    <row r="9392" spans="21:21" x14ac:dyDescent="0.25">
      <c r="U9392" s="76"/>
    </row>
    <row r="9393" spans="21:21" x14ac:dyDescent="0.25">
      <c r="U9393" s="76"/>
    </row>
    <row r="9394" spans="21:21" x14ac:dyDescent="0.25">
      <c r="U9394" s="76"/>
    </row>
    <row r="9395" spans="21:21" x14ac:dyDescent="0.25">
      <c r="U9395" s="76"/>
    </row>
    <row r="9396" spans="21:21" x14ac:dyDescent="0.25">
      <c r="U9396" s="76"/>
    </row>
    <row r="9397" spans="21:21" x14ac:dyDescent="0.25">
      <c r="U9397" s="76"/>
    </row>
    <row r="9398" spans="21:21" x14ac:dyDescent="0.25">
      <c r="U9398" s="76"/>
    </row>
    <row r="9399" spans="21:21" x14ac:dyDescent="0.25">
      <c r="U9399" s="76"/>
    </row>
    <row r="9400" spans="21:21" x14ac:dyDescent="0.25">
      <c r="U9400" s="76"/>
    </row>
    <row r="9401" spans="21:21" x14ac:dyDescent="0.25">
      <c r="U9401" s="76"/>
    </row>
    <row r="9402" spans="21:21" x14ac:dyDescent="0.25">
      <c r="U9402" s="76"/>
    </row>
    <row r="9403" spans="21:21" x14ac:dyDescent="0.25">
      <c r="U9403" s="76"/>
    </row>
    <row r="9404" spans="21:21" x14ac:dyDescent="0.25">
      <c r="U9404" s="76"/>
    </row>
    <row r="9405" spans="21:21" x14ac:dyDescent="0.25">
      <c r="U9405" s="76"/>
    </row>
    <row r="9406" spans="21:21" x14ac:dyDescent="0.25">
      <c r="U9406" s="76"/>
    </row>
    <row r="9407" spans="21:21" x14ac:dyDescent="0.25">
      <c r="U9407" s="76"/>
    </row>
    <row r="9408" spans="21:21" x14ac:dyDescent="0.25">
      <c r="U9408" s="76"/>
    </row>
    <row r="9409" spans="21:21" x14ac:dyDescent="0.25">
      <c r="U9409" s="76"/>
    </row>
    <row r="9410" spans="21:21" x14ac:dyDescent="0.25">
      <c r="U9410" s="76"/>
    </row>
    <row r="9411" spans="21:21" x14ac:dyDescent="0.25">
      <c r="U9411" s="76"/>
    </row>
    <row r="9412" spans="21:21" x14ac:dyDescent="0.25">
      <c r="U9412" s="76"/>
    </row>
    <row r="9413" spans="21:21" x14ac:dyDescent="0.25">
      <c r="U9413" s="76"/>
    </row>
    <row r="9414" spans="21:21" x14ac:dyDescent="0.25">
      <c r="U9414" s="76"/>
    </row>
    <row r="9415" spans="21:21" x14ac:dyDescent="0.25">
      <c r="U9415" s="76"/>
    </row>
    <row r="9416" spans="21:21" x14ac:dyDescent="0.25">
      <c r="U9416" s="76"/>
    </row>
    <row r="9417" spans="21:21" x14ac:dyDescent="0.25">
      <c r="U9417" s="76"/>
    </row>
    <row r="9418" spans="21:21" x14ac:dyDescent="0.25">
      <c r="U9418" s="76"/>
    </row>
    <row r="9419" spans="21:21" x14ac:dyDescent="0.25">
      <c r="U9419" s="76"/>
    </row>
    <row r="9420" spans="21:21" x14ac:dyDescent="0.25">
      <c r="U9420" s="76"/>
    </row>
    <row r="9421" spans="21:21" x14ac:dyDescent="0.25">
      <c r="U9421" s="76"/>
    </row>
    <row r="9422" spans="21:21" x14ac:dyDescent="0.25">
      <c r="U9422" s="76"/>
    </row>
    <row r="9423" spans="21:21" x14ac:dyDescent="0.25">
      <c r="U9423" s="76"/>
    </row>
    <row r="9424" spans="21:21" x14ac:dyDescent="0.25">
      <c r="U9424" s="76"/>
    </row>
    <row r="9425" spans="21:21" x14ac:dyDescent="0.25">
      <c r="U9425" s="76"/>
    </row>
    <row r="9426" spans="21:21" x14ac:dyDescent="0.25">
      <c r="U9426" s="76"/>
    </row>
    <row r="9427" spans="21:21" x14ac:dyDescent="0.25">
      <c r="U9427" s="76"/>
    </row>
    <row r="9428" spans="21:21" x14ac:dyDescent="0.25">
      <c r="U9428" s="76"/>
    </row>
    <row r="9429" spans="21:21" x14ac:dyDescent="0.25">
      <c r="U9429" s="76"/>
    </row>
    <row r="9430" spans="21:21" x14ac:dyDescent="0.25">
      <c r="U9430" s="76"/>
    </row>
    <row r="9431" spans="21:21" x14ac:dyDescent="0.25">
      <c r="U9431" s="76"/>
    </row>
    <row r="9432" spans="21:21" x14ac:dyDescent="0.25">
      <c r="U9432" s="76"/>
    </row>
    <row r="9433" spans="21:21" x14ac:dyDescent="0.25">
      <c r="U9433" s="76"/>
    </row>
    <row r="9434" spans="21:21" x14ac:dyDescent="0.25">
      <c r="U9434" s="76"/>
    </row>
    <row r="9435" spans="21:21" x14ac:dyDescent="0.25">
      <c r="U9435" s="76"/>
    </row>
    <row r="9436" spans="21:21" x14ac:dyDescent="0.25">
      <c r="U9436" s="76"/>
    </row>
    <row r="9437" spans="21:21" x14ac:dyDescent="0.25">
      <c r="U9437" s="76"/>
    </row>
    <row r="9438" spans="21:21" x14ac:dyDescent="0.25">
      <c r="U9438" s="76"/>
    </row>
    <row r="9439" spans="21:21" x14ac:dyDescent="0.25">
      <c r="U9439" s="76"/>
    </row>
    <row r="9440" spans="21:21" x14ac:dyDescent="0.25">
      <c r="U9440" s="76"/>
    </row>
    <row r="9441" spans="21:21" x14ac:dyDescent="0.25">
      <c r="U9441" s="76"/>
    </row>
    <row r="9442" spans="21:21" x14ac:dyDescent="0.25">
      <c r="U9442" s="76"/>
    </row>
    <row r="9443" spans="21:21" x14ac:dyDescent="0.25">
      <c r="U9443" s="76"/>
    </row>
    <row r="9444" spans="21:21" x14ac:dyDescent="0.25">
      <c r="U9444" s="76"/>
    </row>
    <row r="9445" spans="21:21" x14ac:dyDescent="0.25">
      <c r="U9445" s="76"/>
    </row>
    <row r="9446" spans="21:21" x14ac:dyDescent="0.25">
      <c r="U9446" s="76"/>
    </row>
    <row r="9447" spans="21:21" x14ac:dyDescent="0.25">
      <c r="U9447" s="76"/>
    </row>
    <row r="9448" spans="21:21" x14ac:dyDescent="0.25">
      <c r="U9448" s="76"/>
    </row>
    <row r="9449" spans="21:21" x14ac:dyDescent="0.25">
      <c r="U9449" s="76"/>
    </row>
    <row r="9450" spans="21:21" x14ac:dyDescent="0.25">
      <c r="U9450" s="76"/>
    </row>
    <row r="9451" spans="21:21" x14ac:dyDescent="0.25">
      <c r="U9451" s="76"/>
    </row>
    <row r="9452" spans="21:21" x14ac:dyDescent="0.25">
      <c r="U9452" s="76"/>
    </row>
    <row r="9453" spans="21:21" x14ac:dyDescent="0.25">
      <c r="U9453" s="76"/>
    </row>
    <row r="9454" spans="21:21" x14ac:dyDescent="0.25">
      <c r="U9454" s="76"/>
    </row>
    <row r="9455" spans="21:21" x14ac:dyDescent="0.25">
      <c r="U9455" s="76"/>
    </row>
    <row r="9456" spans="21:21" x14ac:dyDescent="0.25">
      <c r="U9456" s="76"/>
    </row>
    <row r="9457" spans="21:21" x14ac:dyDescent="0.25">
      <c r="U9457" s="76"/>
    </row>
    <row r="9458" spans="21:21" x14ac:dyDescent="0.25">
      <c r="U9458" s="76"/>
    </row>
    <row r="9459" spans="21:21" x14ac:dyDescent="0.25">
      <c r="U9459" s="76"/>
    </row>
    <row r="9460" spans="21:21" x14ac:dyDescent="0.25">
      <c r="U9460" s="76"/>
    </row>
    <row r="9461" spans="21:21" x14ac:dyDescent="0.25">
      <c r="U9461" s="76"/>
    </row>
    <row r="9462" spans="21:21" x14ac:dyDescent="0.25">
      <c r="U9462" s="76"/>
    </row>
    <row r="9463" spans="21:21" x14ac:dyDescent="0.25">
      <c r="U9463" s="76"/>
    </row>
    <row r="9464" spans="21:21" x14ac:dyDescent="0.25">
      <c r="U9464" s="76"/>
    </row>
    <row r="9465" spans="21:21" x14ac:dyDescent="0.25">
      <c r="U9465" s="76"/>
    </row>
    <row r="9466" spans="21:21" x14ac:dyDescent="0.25">
      <c r="U9466" s="76"/>
    </row>
    <row r="9467" spans="21:21" x14ac:dyDescent="0.25">
      <c r="U9467" s="76"/>
    </row>
    <row r="9468" spans="21:21" x14ac:dyDescent="0.25">
      <c r="U9468" s="76"/>
    </row>
    <row r="9469" spans="21:21" x14ac:dyDescent="0.25">
      <c r="U9469" s="76"/>
    </row>
    <row r="9470" spans="21:21" x14ac:dyDescent="0.25">
      <c r="U9470" s="76"/>
    </row>
    <row r="9471" spans="21:21" x14ac:dyDescent="0.25">
      <c r="U9471" s="76"/>
    </row>
    <row r="9472" spans="21:21" x14ac:dyDescent="0.25">
      <c r="U9472" s="76"/>
    </row>
    <row r="9473" spans="21:21" x14ac:dyDescent="0.25">
      <c r="U9473" s="76"/>
    </row>
    <row r="9474" spans="21:21" x14ac:dyDescent="0.25">
      <c r="U9474" s="76"/>
    </row>
    <row r="9475" spans="21:21" x14ac:dyDescent="0.25">
      <c r="U9475" s="76"/>
    </row>
    <row r="9476" spans="21:21" x14ac:dyDescent="0.25">
      <c r="U9476" s="76"/>
    </row>
    <row r="9477" spans="21:21" x14ac:dyDescent="0.25">
      <c r="U9477" s="76"/>
    </row>
    <row r="9478" spans="21:21" x14ac:dyDescent="0.25">
      <c r="U9478" s="76"/>
    </row>
    <row r="9479" spans="21:21" x14ac:dyDescent="0.25">
      <c r="U9479" s="76"/>
    </row>
    <row r="9480" spans="21:21" x14ac:dyDescent="0.25">
      <c r="U9480" s="76"/>
    </row>
    <row r="9481" spans="21:21" x14ac:dyDescent="0.25">
      <c r="U9481" s="76"/>
    </row>
    <row r="9482" spans="21:21" x14ac:dyDescent="0.25">
      <c r="U9482" s="76"/>
    </row>
    <row r="9483" spans="21:21" x14ac:dyDescent="0.25">
      <c r="U9483" s="76"/>
    </row>
    <row r="9484" spans="21:21" x14ac:dyDescent="0.25">
      <c r="U9484" s="76"/>
    </row>
    <row r="9485" spans="21:21" x14ac:dyDescent="0.25">
      <c r="U9485" s="76"/>
    </row>
    <row r="9486" spans="21:21" x14ac:dyDescent="0.25">
      <c r="U9486" s="76"/>
    </row>
    <row r="9487" spans="21:21" x14ac:dyDescent="0.25">
      <c r="U9487" s="76"/>
    </row>
    <row r="9488" spans="21:21" x14ac:dyDescent="0.25">
      <c r="U9488" s="76"/>
    </row>
    <row r="9489" spans="21:21" x14ac:dyDescent="0.25">
      <c r="U9489" s="76"/>
    </row>
    <row r="9490" spans="21:21" x14ac:dyDescent="0.25">
      <c r="U9490" s="76"/>
    </row>
    <row r="9491" spans="21:21" x14ac:dyDescent="0.25">
      <c r="U9491" s="76"/>
    </row>
    <row r="9492" spans="21:21" x14ac:dyDescent="0.25">
      <c r="U9492" s="76"/>
    </row>
    <row r="9493" spans="21:21" x14ac:dyDescent="0.25">
      <c r="U9493" s="76"/>
    </row>
    <row r="9494" spans="21:21" x14ac:dyDescent="0.25">
      <c r="U9494" s="76"/>
    </row>
    <row r="9495" spans="21:21" x14ac:dyDescent="0.25">
      <c r="U9495" s="76"/>
    </row>
    <row r="9496" spans="21:21" x14ac:dyDescent="0.25">
      <c r="U9496" s="76"/>
    </row>
    <row r="9497" spans="21:21" x14ac:dyDescent="0.25">
      <c r="U9497" s="76"/>
    </row>
    <row r="9498" spans="21:21" x14ac:dyDescent="0.25">
      <c r="U9498" s="76"/>
    </row>
    <row r="9499" spans="21:21" x14ac:dyDescent="0.25">
      <c r="U9499" s="76"/>
    </row>
    <row r="9500" spans="21:21" x14ac:dyDescent="0.25">
      <c r="U9500" s="76"/>
    </row>
    <row r="9501" spans="21:21" x14ac:dyDescent="0.25">
      <c r="U9501" s="76"/>
    </row>
    <row r="9502" spans="21:21" x14ac:dyDescent="0.25">
      <c r="U9502" s="76"/>
    </row>
    <row r="9503" spans="21:21" x14ac:dyDescent="0.25">
      <c r="U9503" s="76"/>
    </row>
    <row r="9504" spans="21:21" x14ac:dyDescent="0.25">
      <c r="U9504" s="76"/>
    </row>
    <row r="9505" spans="21:21" x14ac:dyDescent="0.25">
      <c r="U9505" s="76"/>
    </row>
    <row r="9506" spans="21:21" x14ac:dyDescent="0.25">
      <c r="U9506" s="76"/>
    </row>
    <row r="9507" spans="21:21" x14ac:dyDescent="0.25">
      <c r="U9507" s="76"/>
    </row>
    <row r="9508" spans="21:21" x14ac:dyDescent="0.25">
      <c r="U9508" s="76"/>
    </row>
    <row r="9509" spans="21:21" x14ac:dyDescent="0.25">
      <c r="U9509" s="76"/>
    </row>
    <row r="9510" spans="21:21" x14ac:dyDescent="0.25">
      <c r="U9510" s="76"/>
    </row>
    <row r="9511" spans="21:21" x14ac:dyDescent="0.25">
      <c r="U9511" s="76"/>
    </row>
    <row r="9512" spans="21:21" x14ac:dyDescent="0.25">
      <c r="U9512" s="76"/>
    </row>
    <row r="9513" spans="21:21" x14ac:dyDescent="0.25">
      <c r="U9513" s="76"/>
    </row>
    <row r="9514" spans="21:21" x14ac:dyDescent="0.25">
      <c r="U9514" s="76"/>
    </row>
    <row r="9515" spans="21:21" x14ac:dyDescent="0.25">
      <c r="U9515" s="76"/>
    </row>
    <row r="9516" spans="21:21" x14ac:dyDescent="0.25">
      <c r="U9516" s="76"/>
    </row>
    <row r="9517" spans="21:21" x14ac:dyDescent="0.25">
      <c r="U9517" s="76"/>
    </row>
    <row r="9518" spans="21:21" x14ac:dyDescent="0.25">
      <c r="U9518" s="76"/>
    </row>
    <row r="9519" spans="21:21" x14ac:dyDescent="0.25">
      <c r="U9519" s="76"/>
    </row>
    <row r="9520" spans="21:21" x14ac:dyDescent="0.25">
      <c r="U9520" s="76"/>
    </row>
    <row r="9521" spans="21:21" x14ac:dyDescent="0.25">
      <c r="U9521" s="76"/>
    </row>
    <row r="9522" spans="21:21" x14ac:dyDescent="0.25">
      <c r="U9522" s="76"/>
    </row>
    <row r="9523" spans="21:21" x14ac:dyDescent="0.25">
      <c r="U9523" s="76"/>
    </row>
    <row r="9524" spans="21:21" x14ac:dyDescent="0.25">
      <c r="U9524" s="76"/>
    </row>
    <row r="9525" spans="21:21" x14ac:dyDescent="0.25">
      <c r="U9525" s="76"/>
    </row>
    <row r="9526" spans="21:21" x14ac:dyDescent="0.25">
      <c r="U9526" s="76"/>
    </row>
    <row r="9527" spans="21:21" x14ac:dyDescent="0.25">
      <c r="U9527" s="76"/>
    </row>
    <row r="9528" spans="21:21" x14ac:dyDescent="0.25">
      <c r="U9528" s="76"/>
    </row>
    <row r="9529" spans="21:21" x14ac:dyDescent="0.25">
      <c r="U9529" s="76"/>
    </row>
    <row r="9530" spans="21:21" x14ac:dyDescent="0.25">
      <c r="U9530" s="76"/>
    </row>
    <row r="9531" spans="21:21" x14ac:dyDescent="0.25">
      <c r="U9531" s="76"/>
    </row>
    <row r="9532" spans="21:21" x14ac:dyDescent="0.25">
      <c r="U9532" s="76"/>
    </row>
    <row r="9533" spans="21:21" x14ac:dyDescent="0.25">
      <c r="U9533" s="76"/>
    </row>
    <row r="9534" spans="21:21" x14ac:dyDescent="0.25">
      <c r="U9534" s="76"/>
    </row>
    <row r="9535" spans="21:21" x14ac:dyDescent="0.25">
      <c r="U9535" s="76"/>
    </row>
    <row r="9536" spans="21:21" x14ac:dyDescent="0.25">
      <c r="U9536" s="76"/>
    </row>
    <row r="9537" spans="21:21" x14ac:dyDescent="0.25">
      <c r="U9537" s="76"/>
    </row>
    <row r="9538" spans="21:21" x14ac:dyDescent="0.25">
      <c r="U9538" s="76"/>
    </row>
    <row r="9539" spans="21:21" x14ac:dyDescent="0.25">
      <c r="U9539" s="76"/>
    </row>
    <row r="9540" spans="21:21" x14ac:dyDescent="0.25">
      <c r="U9540" s="76"/>
    </row>
    <row r="9541" spans="21:21" x14ac:dyDescent="0.25">
      <c r="U9541" s="76"/>
    </row>
    <row r="9542" spans="21:21" x14ac:dyDescent="0.25">
      <c r="U9542" s="76"/>
    </row>
    <row r="9543" spans="21:21" x14ac:dyDescent="0.25">
      <c r="U9543" s="76"/>
    </row>
    <row r="9544" spans="21:21" x14ac:dyDescent="0.25">
      <c r="U9544" s="76"/>
    </row>
    <row r="9545" spans="21:21" x14ac:dyDescent="0.25">
      <c r="U9545" s="76"/>
    </row>
    <row r="9546" spans="21:21" x14ac:dyDescent="0.25">
      <c r="U9546" s="76"/>
    </row>
    <row r="9547" spans="21:21" x14ac:dyDescent="0.25">
      <c r="U9547" s="76"/>
    </row>
    <row r="9548" spans="21:21" x14ac:dyDescent="0.25">
      <c r="U9548" s="76"/>
    </row>
    <row r="9549" spans="21:21" x14ac:dyDescent="0.25">
      <c r="U9549" s="76"/>
    </row>
    <row r="9550" spans="21:21" x14ac:dyDescent="0.25">
      <c r="U9550" s="76"/>
    </row>
    <row r="9551" spans="21:21" x14ac:dyDescent="0.25">
      <c r="U9551" s="76"/>
    </row>
    <row r="9552" spans="21:21" x14ac:dyDescent="0.25">
      <c r="U9552" s="76"/>
    </row>
    <row r="9553" spans="21:21" x14ac:dyDescent="0.25">
      <c r="U9553" s="76"/>
    </row>
    <row r="9554" spans="21:21" x14ac:dyDescent="0.25">
      <c r="U9554" s="76"/>
    </row>
    <row r="9555" spans="21:21" x14ac:dyDescent="0.25">
      <c r="U9555" s="76"/>
    </row>
    <row r="9556" spans="21:21" x14ac:dyDescent="0.25">
      <c r="U9556" s="76"/>
    </row>
    <row r="9557" spans="21:21" x14ac:dyDescent="0.25">
      <c r="U9557" s="76"/>
    </row>
    <row r="9558" spans="21:21" x14ac:dyDescent="0.25">
      <c r="U9558" s="76"/>
    </row>
    <row r="9559" spans="21:21" x14ac:dyDescent="0.25">
      <c r="U9559" s="76"/>
    </row>
    <row r="9560" spans="21:21" x14ac:dyDescent="0.25">
      <c r="U9560" s="76"/>
    </row>
    <row r="9561" spans="21:21" x14ac:dyDescent="0.25">
      <c r="U9561" s="76"/>
    </row>
    <row r="9562" spans="21:21" x14ac:dyDescent="0.25">
      <c r="U9562" s="76"/>
    </row>
    <row r="9563" spans="21:21" x14ac:dyDescent="0.25">
      <c r="U9563" s="76"/>
    </row>
    <row r="9564" spans="21:21" x14ac:dyDescent="0.25">
      <c r="U9564" s="76"/>
    </row>
    <row r="9565" spans="21:21" x14ac:dyDescent="0.25">
      <c r="U9565" s="76"/>
    </row>
    <row r="9566" spans="21:21" x14ac:dyDescent="0.25">
      <c r="U9566" s="76"/>
    </row>
    <row r="9567" spans="21:21" x14ac:dyDescent="0.25">
      <c r="U9567" s="76"/>
    </row>
    <row r="9568" spans="21:21" x14ac:dyDescent="0.25">
      <c r="U9568" s="76"/>
    </row>
    <row r="9569" spans="21:21" x14ac:dyDescent="0.25">
      <c r="U9569" s="76"/>
    </row>
    <row r="9570" spans="21:21" x14ac:dyDescent="0.25">
      <c r="U9570" s="76"/>
    </row>
    <row r="9571" spans="21:21" x14ac:dyDescent="0.25">
      <c r="U9571" s="76"/>
    </row>
    <row r="9572" spans="21:21" x14ac:dyDescent="0.25">
      <c r="U9572" s="76"/>
    </row>
    <row r="9573" spans="21:21" x14ac:dyDescent="0.25">
      <c r="U9573" s="76"/>
    </row>
    <row r="9574" spans="21:21" x14ac:dyDescent="0.25">
      <c r="U9574" s="76"/>
    </row>
    <row r="9575" spans="21:21" x14ac:dyDescent="0.25">
      <c r="U9575" s="76"/>
    </row>
    <row r="9576" spans="21:21" x14ac:dyDescent="0.25">
      <c r="U9576" s="76"/>
    </row>
    <row r="9577" spans="21:21" x14ac:dyDescent="0.25">
      <c r="U9577" s="76"/>
    </row>
    <row r="9578" spans="21:21" x14ac:dyDescent="0.25">
      <c r="U9578" s="76"/>
    </row>
    <row r="9579" spans="21:21" x14ac:dyDescent="0.25">
      <c r="U9579" s="76"/>
    </row>
    <row r="9580" spans="21:21" x14ac:dyDescent="0.25">
      <c r="U9580" s="76"/>
    </row>
    <row r="9581" spans="21:21" x14ac:dyDescent="0.25">
      <c r="U9581" s="76"/>
    </row>
    <row r="9582" spans="21:21" x14ac:dyDescent="0.25">
      <c r="U9582" s="76"/>
    </row>
    <row r="9583" spans="21:21" x14ac:dyDescent="0.25">
      <c r="U9583" s="76"/>
    </row>
    <row r="9584" spans="21:21" x14ac:dyDescent="0.25">
      <c r="U9584" s="76"/>
    </row>
    <row r="9585" spans="21:21" x14ac:dyDescent="0.25">
      <c r="U9585" s="76"/>
    </row>
    <row r="9586" spans="21:21" x14ac:dyDescent="0.25">
      <c r="U9586" s="76"/>
    </row>
    <row r="9587" spans="21:21" x14ac:dyDescent="0.25">
      <c r="U9587" s="76"/>
    </row>
    <row r="9588" spans="21:21" x14ac:dyDescent="0.25">
      <c r="U9588" s="76"/>
    </row>
    <row r="9589" spans="21:21" x14ac:dyDescent="0.25">
      <c r="U9589" s="76"/>
    </row>
    <row r="9590" spans="21:21" x14ac:dyDescent="0.25">
      <c r="U9590" s="76"/>
    </row>
    <row r="9591" spans="21:21" x14ac:dyDescent="0.25">
      <c r="U9591" s="76"/>
    </row>
    <row r="9592" spans="21:21" x14ac:dyDescent="0.25">
      <c r="U9592" s="76"/>
    </row>
    <row r="9593" spans="21:21" x14ac:dyDescent="0.25">
      <c r="U9593" s="76"/>
    </row>
    <row r="9594" spans="21:21" x14ac:dyDescent="0.25">
      <c r="U9594" s="76"/>
    </row>
    <row r="9595" spans="21:21" x14ac:dyDescent="0.25">
      <c r="U9595" s="76"/>
    </row>
    <row r="9596" spans="21:21" x14ac:dyDescent="0.25">
      <c r="U9596" s="76"/>
    </row>
    <row r="9597" spans="21:21" x14ac:dyDescent="0.25">
      <c r="U9597" s="76"/>
    </row>
    <row r="9598" spans="21:21" x14ac:dyDescent="0.25">
      <c r="U9598" s="76"/>
    </row>
    <row r="9599" spans="21:21" x14ac:dyDescent="0.25">
      <c r="U9599" s="76"/>
    </row>
    <row r="9600" spans="21:21" x14ac:dyDescent="0.25">
      <c r="U9600" s="76"/>
    </row>
    <row r="9601" spans="21:21" x14ac:dyDescent="0.25">
      <c r="U9601" s="76"/>
    </row>
    <row r="9602" spans="21:21" x14ac:dyDescent="0.25">
      <c r="U9602" s="76"/>
    </row>
    <row r="9603" spans="21:21" x14ac:dyDescent="0.25">
      <c r="U9603" s="76"/>
    </row>
    <row r="9604" spans="21:21" x14ac:dyDescent="0.25">
      <c r="U9604" s="76"/>
    </row>
    <row r="9605" spans="21:21" x14ac:dyDescent="0.25">
      <c r="U9605" s="76"/>
    </row>
    <row r="9606" spans="21:21" x14ac:dyDescent="0.25">
      <c r="U9606" s="76"/>
    </row>
    <row r="9607" spans="21:21" x14ac:dyDescent="0.25">
      <c r="U9607" s="76"/>
    </row>
    <row r="9608" spans="21:21" x14ac:dyDescent="0.25">
      <c r="U9608" s="76"/>
    </row>
    <row r="9609" spans="21:21" x14ac:dyDescent="0.25">
      <c r="U9609" s="76"/>
    </row>
    <row r="9610" spans="21:21" x14ac:dyDescent="0.25">
      <c r="U9610" s="76"/>
    </row>
    <row r="9611" spans="21:21" x14ac:dyDescent="0.25">
      <c r="U9611" s="76"/>
    </row>
    <row r="9612" spans="21:21" x14ac:dyDescent="0.25">
      <c r="U9612" s="76"/>
    </row>
    <row r="9613" spans="21:21" x14ac:dyDescent="0.25">
      <c r="U9613" s="76"/>
    </row>
    <row r="9614" spans="21:21" x14ac:dyDescent="0.25">
      <c r="U9614" s="76"/>
    </row>
    <row r="9615" spans="21:21" x14ac:dyDescent="0.25">
      <c r="U9615" s="76"/>
    </row>
    <row r="9616" spans="21:21" x14ac:dyDescent="0.25">
      <c r="U9616" s="76"/>
    </row>
    <row r="9617" spans="21:21" x14ac:dyDescent="0.25">
      <c r="U9617" s="76"/>
    </row>
    <row r="9618" spans="21:21" x14ac:dyDescent="0.25">
      <c r="U9618" s="76"/>
    </row>
    <row r="9619" spans="21:21" x14ac:dyDescent="0.25">
      <c r="U9619" s="76"/>
    </row>
    <row r="9620" spans="21:21" x14ac:dyDescent="0.25">
      <c r="U9620" s="76"/>
    </row>
    <row r="9621" spans="21:21" x14ac:dyDescent="0.25">
      <c r="U9621" s="76"/>
    </row>
    <row r="9622" spans="21:21" x14ac:dyDescent="0.25">
      <c r="U9622" s="76"/>
    </row>
    <row r="9623" spans="21:21" x14ac:dyDescent="0.25">
      <c r="U9623" s="76"/>
    </row>
    <row r="9624" spans="21:21" x14ac:dyDescent="0.25">
      <c r="U9624" s="76"/>
    </row>
    <row r="9625" spans="21:21" x14ac:dyDescent="0.25">
      <c r="U9625" s="76"/>
    </row>
    <row r="9626" spans="21:21" x14ac:dyDescent="0.25">
      <c r="U9626" s="76"/>
    </row>
    <row r="9627" spans="21:21" x14ac:dyDescent="0.25">
      <c r="U9627" s="76"/>
    </row>
    <row r="9628" spans="21:21" x14ac:dyDescent="0.25">
      <c r="U9628" s="76"/>
    </row>
    <row r="9629" spans="21:21" x14ac:dyDescent="0.25">
      <c r="U9629" s="76"/>
    </row>
    <row r="9630" spans="21:21" x14ac:dyDescent="0.25">
      <c r="U9630" s="76"/>
    </row>
    <row r="9631" spans="21:21" x14ac:dyDescent="0.25">
      <c r="U9631" s="76"/>
    </row>
    <row r="9632" spans="21:21" x14ac:dyDescent="0.25">
      <c r="U9632" s="76"/>
    </row>
    <row r="9633" spans="21:21" x14ac:dyDescent="0.25">
      <c r="U9633" s="76"/>
    </row>
    <row r="9634" spans="21:21" x14ac:dyDescent="0.25">
      <c r="U9634" s="76"/>
    </row>
    <row r="9635" spans="21:21" x14ac:dyDescent="0.25">
      <c r="U9635" s="76"/>
    </row>
    <row r="9636" spans="21:21" x14ac:dyDescent="0.25">
      <c r="U9636" s="76"/>
    </row>
    <row r="9637" spans="21:21" x14ac:dyDescent="0.25">
      <c r="U9637" s="76"/>
    </row>
    <row r="9638" spans="21:21" x14ac:dyDescent="0.25">
      <c r="U9638" s="76"/>
    </row>
    <row r="9639" spans="21:21" x14ac:dyDescent="0.25">
      <c r="U9639" s="76"/>
    </row>
    <row r="9640" spans="21:21" x14ac:dyDescent="0.25">
      <c r="U9640" s="76"/>
    </row>
    <row r="9641" spans="21:21" x14ac:dyDescent="0.25">
      <c r="U9641" s="76"/>
    </row>
    <row r="9642" spans="21:21" x14ac:dyDescent="0.25">
      <c r="U9642" s="76"/>
    </row>
    <row r="9643" spans="21:21" x14ac:dyDescent="0.25">
      <c r="U9643" s="76"/>
    </row>
    <row r="9644" spans="21:21" x14ac:dyDescent="0.25">
      <c r="U9644" s="76"/>
    </row>
    <row r="9645" spans="21:21" x14ac:dyDescent="0.25">
      <c r="U9645" s="76"/>
    </row>
    <row r="9646" spans="21:21" x14ac:dyDescent="0.25">
      <c r="U9646" s="76"/>
    </row>
    <row r="9647" spans="21:21" x14ac:dyDescent="0.25">
      <c r="U9647" s="76"/>
    </row>
    <row r="9648" spans="21:21" x14ac:dyDescent="0.25">
      <c r="U9648" s="76"/>
    </row>
    <row r="9649" spans="21:21" x14ac:dyDescent="0.25">
      <c r="U9649" s="76"/>
    </row>
    <row r="9650" spans="21:21" x14ac:dyDescent="0.25">
      <c r="U9650" s="76"/>
    </row>
    <row r="9651" spans="21:21" x14ac:dyDescent="0.25">
      <c r="U9651" s="76"/>
    </row>
    <row r="9652" spans="21:21" x14ac:dyDescent="0.25">
      <c r="U9652" s="76"/>
    </row>
    <row r="9653" spans="21:21" x14ac:dyDescent="0.25">
      <c r="U9653" s="76"/>
    </row>
    <row r="9654" spans="21:21" x14ac:dyDescent="0.25">
      <c r="U9654" s="76"/>
    </row>
    <row r="9655" spans="21:21" x14ac:dyDescent="0.25">
      <c r="U9655" s="76"/>
    </row>
    <row r="9656" spans="21:21" x14ac:dyDescent="0.25">
      <c r="U9656" s="76"/>
    </row>
    <row r="9657" spans="21:21" x14ac:dyDescent="0.25">
      <c r="U9657" s="76"/>
    </row>
    <row r="9658" spans="21:21" x14ac:dyDescent="0.25">
      <c r="U9658" s="76"/>
    </row>
    <row r="9659" spans="21:21" x14ac:dyDescent="0.25">
      <c r="U9659" s="76"/>
    </row>
    <row r="9660" spans="21:21" x14ac:dyDescent="0.25">
      <c r="U9660" s="76"/>
    </row>
    <row r="9661" spans="21:21" x14ac:dyDescent="0.25">
      <c r="U9661" s="76"/>
    </row>
    <row r="9662" spans="21:21" x14ac:dyDescent="0.25">
      <c r="U9662" s="76"/>
    </row>
    <row r="9663" spans="21:21" x14ac:dyDescent="0.25">
      <c r="U9663" s="76"/>
    </row>
    <row r="9664" spans="21:21" x14ac:dyDescent="0.25">
      <c r="U9664" s="76"/>
    </row>
    <row r="9665" spans="21:21" x14ac:dyDescent="0.25">
      <c r="U9665" s="76"/>
    </row>
    <row r="9666" spans="21:21" x14ac:dyDescent="0.25">
      <c r="U9666" s="76"/>
    </row>
    <row r="9667" spans="21:21" x14ac:dyDescent="0.25">
      <c r="U9667" s="76"/>
    </row>
    <row r="9668" spans="21:21" x14ac:dyDescent="0.25">
      <c r="U9668" s="76"/>
    </row>
    <row r="9669" spans="21:21" x14ac:dyDescent="0.25">
      <c r="U9669" s="76"/>
    </row>
    <row r="9670" spans="21:21" x14ac:dyDescent="0.25">
      <c r="U9670" s="76"/>
    </row>
    <row r="9671" spans="21:21" x14ac:dyDescent="0.25">
      <c r="U9671" s="76"/>
    </row>
    <row r="9672" spans="21:21" x14ac:dyDescent="0.25">
      <c r="U9672" s="76"/>
    </row>
    <row r="9673" spans="21:21" x14ac:dyDescent="0.25">
      <c r="U9673" s="76"/>
    </row>
    <row r="9674" spans="21:21" x14ac:dyDescent="0.25">
      <c r="U9674" s="76"/>
    </row>
    <row r="9675" spans="21:21" x14ac:dyDescent="0.25">
      <c r="U9675" s="76"/>
    </row>
    <row r="9676" spans="21:21" x14ac:dyDescent="0.25">
      <c r="U9676" s="76"/>
    </row>
    <row r="9677" spans="21:21" x14ac:dyDescent="0.25">
      <c r="U9677" s="76"/>
    </row>
    <row r="9678" spans="21:21" x14ac:dyDescent="0.25">
      <c r="U9678" s="76"/>
    </row>
    <row r="9679" spans="21:21" x14ac:dyDescent="0.25">
      <c r="U9679" s="76"/>
    </row>
    <row r="9680" spans="21:21" x14ac:dyDescent="0.25">
      <c r="U9680" s="76"/>
    </row>
    <row r="9681" spans="21:21" x14ac:dyDescent="0.25">
      <c r="U9681" s="76"/>
    </row>
    <row r="9682" spans="21:21" x14ac:dyDescent="0.25">
      <c r="U9682" s="76"/>
    </row>
    <row r="9683" spans="21:21" x14ac:dyDescent="0.25">
      <c r="U9683" s="76"/>
    </row>
    <row r="9684" spans="21:21" x14ac:dyDescent="0.25">
      <c r="U9684" s="76"/>
    </row>
    <row r="9685" spans="21:21" x14ac:dyDescent="0.25">
      <c r="U9685" s="76"/>
    </row>
    <row r="9686" spans="21:21" x14ac:dyDescent="0.25">
      <c r="U9686" s="76"/>
    </row>
    <row r="9687" spans="21:21" x14ac:dyDescent="0.25">
      <c r="U9687" s="76"/>
    </row>
    <row r="9688" spans="21:21" x14ac:dyDescent="0.25">
      <c r="U9688" s="76"/>
    </row>
    <row r="9689" spans="21:21" x14ac:dyDescent="0.25">
      <c r="U9689" s="76"/>
    </row>
    <row r="9690" spans="21:21" x14ac:dyDescent="0.25">
      <c r="U9690" s="76"/>
    </row>
    <row r="9691" spans="21:21" x14ac:dyDescent="0.25">
      <c r="U9691" s="76"/>
    </row>
    <row r="9692" spans="21:21" x14ac:dyDescent="0.25">
      <c r="U9692" s="76"/>
    </row>
    <row r="9693" spans="21:21" x14ac:dyDescent="0.25">
      <c r="U9693" s="76"/>
    </row>
    <row r="9694" spans="21:21" x14ac:dyDescent="0.25">
      <c r="U9694" s="76"/>
    </row>
    <row r="9695" spans="21:21" x14ac:dyDescent="0.25">
      <c r="U9695" s="76"/>
    </row>
    <row r="9696" spans="21:21" x14ac:dyDescent="0.25">
      <c r="U9696" s="76"/>
    </row>
    <row r="9697" spans="21:21" x14ac:dyDescent="0.25">
      <c r="U9697" s="76"/>
    </row>
    <row r="9698" spans="21:21" x14ac:dyDescent="0.25">
      <c r="U9698" s="76"/>
    </row>
    <row r="9699" spans="21:21" x14ac:dyDescent="0.25">
      <c r="U9699" s="76"/>
    </row>
    <row r="9700" spans="21:21" x14ac:dyDescent="0.25">
      <c r="U9700" s="76"/>
    </row>
    <row r="9701" spans="21:21" x14ac:dyDescent="0.25">
      <c r="U9701" s="76"/>
    </row>
    <row r="9702" spans="21:21" x14ac:dyDescent="0.25">
      <c r="U9702" s="76"/>
    </row>
    <row r="9703" spans="21:21" x14ac:dyDescent="0.25">
      <c r="U9703" s="76"/>
    </row>
    <row r="9704" spans="21:21" x14ac:dyDescent="0.25">
      <c r="U9704" s="76"/>
    </row>
    <row r="9705" spans="21:21" x14ac:dyDescent="0.25">
      <c r="U9705" s="76"/>
    </row>
    <row r="9706" spans="21:21" x14ac:dyDescent="0.25">
      <c r="U9706" s="76"/>
    </row>
    <row r="9707" spans="21:21" x14ac:dyDescent="0.25">
      <c r="U9707" s="76"/>
    </row>
    <row r="9708" spans="21:21" x14ac:dyDescent="0.25">
      <c r="U9708" s="76"/>
    </row>
    <row r="9709" spans="21:21" x14ac:dyDescent="0.25">
      <c r="U9709" s="76"/>
    </row>
    <row r="9710" spans="21:21" x14ac:dyDescent="0.25">
      <c r="U9710" s="76"/>
    </row>
    <row r="9711" spans="21:21" x14ac:dyDescent="0.25">
      <c r="U9711" s="76"/>
    </row>
    <row r="9712" spans="21:21" x14ac:dyDescent="0.25">
      <c r="U9712" s="76"/>
    </row>
    <row r="9713" spans="21:21" x14ac:dyDescent="0.25">
      <c r="U9713" s="76"/>
    </row>
    <row r="9714" spans="21:21" x14ac:dyDescent="0.25">
      <c r="U9714" s="76"/>
    </row>
    <row r="9715" spans="21:21" x14ac:dyDescent="0.25">
      <c r="U9715" s="76"/>
    </row>
    <row r="9716" spans="21:21" x14ac:dyDescent="0.25">
      <c r="U9716" s="76"/>
    </row>
    <row r="9717" spans="21:21" x14ac:dyDescent="0.25">
      <c r="U9717" s="76"/>
    </row>
    <row r="9718" spans="21:21" x14ac:dyDescent="0.25">
      <c r="U9718" s="76"/>
    </row>
    <row r="9719" spans="21:21" x14ac:dyDescent="0.25">
      <c r="U9719" s="76"/>
    </row>
    <row r="9720" spans="21:21" x14ac:dyDescent="0.25">
      <c r="U9720" s="76"/>
    </row>
    <row r="9721" spans="21:21" x14ac:dyDescent="0.25">
      <c r="U9721" s="76"/>
    </row>
    <row r="9722" spans="21:21" x14ac:dyDescent="0.25">
      <c r="U9722" s="76"/>
    </row>
    <row r="9723" spans="21:21" x14ac:dyDescent="0.25">
      <c r="U9723" s="76"/>
    </row>
    <row r="9724" spans="21:21" x14ac:dyDescent="0.25">
      <c r="U9724" s="76"/>
    </row>
    <row r="9725" spans="21:21" x14ac:dyDescent="0.25">
      <c r="U9725" s="76"/>
    </row>
    <row r="9726" spans="21:21" x14ac:dyDescent="0.25">
      <c r="U9726" s="76"/>
    </row>
    <row r="9727" spans="21:21" x14ac:dyDescent="0.25">
      <c r="U9727" s="76"/>
    </row>
    <row r="9728" spans="21:21" x14ac:dyDescent="0.25">
      <c r="U9728" s="76"/>
    </row>
    <row r="9729" spans="21:21" x14ac:dyDescent="0.25">
      <c r="U9729" s="76"/>
    </row>
    <row r="9730" spans="21:21" x14ac:dyDescent="0.25">
      <c r="U9730" s="76"/>
    </row>
    <row r="9731" spans="21:21" x14ac:dyDescent="0.25">
      <c r="U9731" s="76"/>
    </row>
    <row r="9732" spans="21:21" x14ac:dyDescent="0.25">
      <c r="U9732" s="76"/>
    </row>
    <row r="9733" spans="21:21" x14ac:dyDescent="0.25">
      <c r="U9733" s="76"/>
    </row>
    <row r="9734" spans="21:21" x14ac:dyDescent="0.25">
      <c r="U9734" s="76"/>
    </row>
    <row r="9735" spans="21:21" x14ac:dyDescent="0.25">
      <c r="U9735" s="76"/>
    </row>
    <row r="9736" spans="21:21" x14ac:dyDescent="0.25">
      <c r="U9736" s="76"/>
    </row>
    <row r="9737" spans="21:21" x14ac:dyDescent="0.25">
      <c r="U9737" s="76"/>
    </row>
    <row r="9738" spans="21:21" x14ac:dyDescent="0.25">
      <c r="U9738" s="76"/>
    </row>
    <row r="9739" spans="21:21" x14ac:dyDescent="0.25">
      <c r="U9739" s="76"/>
    </row>
    <row r="9740" spans="21:21" x14ac:dyDescent="0.25">
      <c r="U9740" s="76"/>
    </row>
    <row r="9741" spans="21:21" x14ac:dyDescent="0.25">
      <c r="U9741" s="76"/>
    </row>
    <row r="9742" spans="21:21" x14ac:dyDescent="0.25">
      <c r="U9742" s="76"/>
    </row>
    <row r="9743" spans="21:21" x14ac:dyDescent="0.25">
      <c r="U9743" s="76"/>
    </row>
    <row r="9744" spans="21:21" x14ac:dyDescent="0.25">
      <c r="U9744" s="76"/>
    </row>
    <row r="9745" spans="21:21" x14ac:dyDescent="0.25">
      <c r="U9745" s="76"/>
    </row>
    <row r="9746" spans="21:21" x14ac:dyDescent="0.25">
      <c r="U9746" s="76"/>
    </row>
    <row r="9747" spans="21:21" x14ac:dyDescent="0.25">
      <c r="U9747" s="76"/>
    </row>
    <row r="9748" spans="21:21" x14ac:dyDescent="0.25">
      <c r="U9748" s="76"/>
    </row>
    <row r="9749" spans="21:21" x14ac:dyDescent="0.25">
      <c r="U9749" s="76"/>
    </row>
    <row r="9750" spans="21:21" x14ac:dyDescent="0.25">
      <c r="U9750" s="76"/>
    </row>
    <row r="9751" spans="21:21" x14ac:dyDescent="0.25">
      <c r="U9751" s="76"/>
    </row>
    <row r="9752" spans="21:21" x14ac:dyDescent="0.25">
      <c r="U9752" s="76"/>
    </row>
    <row r="9753" spans="21:21" x14ac:dyDescent="0.25">
      <c r="U9753" s="76"/>
    </row>
    <row r="9754" spans="21:21" x14ac:dyDescent="0.25">
      <c r="U9754" s="76"/>
    </row>
    <row r="9755" spans="21:21" x14ac:dyDescent="0.25">
      <c r="U9755" s="76"/>
    </row>
    <row r="9756" spans="21:21" x14ac:dyDescent="0.25">
      <c r="U9756" s="76"/>
    </row>
    <row r="9757" spans="21:21" x14ac:dyDescent="0.25">
      <c r="U9757" s="76"/>
    </row>
    <row r="9758" spans="21:21" x14ac:dyDescent="0.25">
      <c r="U9758" s="76"/>
    </row>
    <row r="9759" spans="21:21" x14ac:dyDescent="0.25">
      <c r="U9759" s="76"/>
    </row>
    <row r="9760" spans="21:21" x14ac:dyDescent="0.25">
      <c r="U9760" s="76"/>
    </row>
    <row r="9761" spans="21:21" x14ac:dyDescent="0.25">
      <c r="U9761" s="76"/>
    </row>
    <row r="9762" spans="21:21" x14ac:dyDescent="0.25">
      <c r="U9762" s="76"/>
    </row>
    <row r="9763" spans="21:21" x14ac:dyDescent="0.25">
      <c r="U9763" s="76"/>
    </row>
    <row r="9764" spans="21:21" x14ac:dyDescent="0.25">
      <c r="U9764" s="76"/>
    </row>
    <row r="9765" spans="21:21" x14ac:dyDescent="0.25">
      <c r="U9765" s="76"/>
    </row>
    <row r="9766" spans="21:21" x14ac:dyDescent="0.25">
      <c r="U9766" s="76"/>
    </row>
    <row r="9767" spans="21:21" x14ac:dyDescent="0.25">
      <c r="U9767" s="76"/>
    </row>
    <row r="9768" spans="21:21" x14ac:dyDescent="0.25">
      <c r="U9768" s="76"/>
    </row>
    <row r="9769" spans="21:21" x14ac:dyDescent="0.25">
      <c r="U9769" s="76"/>
    </row>
    <row r="9770" spans="21:21" x14ac:dyDescent="0.25">
      <c r="U9770" s="76"/>
    </row>
    <row r="9771" spans="21:21" x14ac:dyDescent="0.25">
      <c r="U9771" s="76"/>
    </row>
    <row r="9772" spans="21:21" x14ac:dyDescent="0.25">
      <c r="U9772" s="76"/>
    </row>
    <row r="9773" spans="21:21" x14ac:dyDescent="0.25">
      <c r="U9773" s="76"/>
    </row>
    <row r="9774" spans="21:21" x14ac:dyDescent="0.25">
      <c r="U9774" s="76"/>
    </row>
    <row r="9775" spans="21:21" x14ac:dyDescent="0.25">
      <c r="U9775" s="76"/>
    </row>
    <row r="9776" spans="21:21" x14ac:dyDescent="0.25">
      <c r="U9776" s="76"/>
    </row>
    <row r="9777" spans="21:21" x14ac:dyDescent="0.25">
      <c r="U9777" s="76"/>
    </row>
    <row r="9778" spans="21:21" x14ac:dyDescent="0.25">
      <c r="U9778" s="76"/>
    </row>
    <row r="9779" spans="21:21" x14ac:dyDescent="0.25">
      <c r="U9779" s="76"/>
    </row>
    <row r="9780" spans="21:21" x14ac:dyDescent="0.25">
      <c r="U9780" s="76"/>
    </row>
    <row r="9781" spans="21:21" x14ac:dyDescent="0.25">
      <c r="U9781" s="76"/>
    </row>
    <row r="9782" spans="21:21" x14ac:dyDescent="0.25">
      <c r="U9782" s="76"/>
    </row>
    <row r="9783" spans="21:21" x14ac:dyDescent="0.25">
      <c r="U9783" s="76"/>
    </row>
    <row r="9784" spans="21:21" x14ac:dyDescent="0.25">
      <c r="U9784" s="76"/>
    </row>
    <row r="9785" spans="21:21" x14ac:dyDescent="0.25">
      <c r="U9785" s="76"/>
    </row>
    <row r="9786" spans="21:21" x14ac:dyDescent="0.25">
      <c r="U9786" s="76"/>
    </row>
    <row r="9787" spans="21:21" x14ac:dyDescent="0.25">
      <c r="U9787" s="76"/>
    </row>
    <row r="9788" spans="21:21" x14ac:dyDescent="0.25">
      <c r="U9788" s="76"/>
    </row>
    <row r="9789" spans="21:21" x14ac:dyDescent="0.25">
      <c r="U9789" s="76"/>
    </row>
    <row r="9790" spans="21:21" x14ac:dyDescent="0.25">
      <c r="U9790" s="76"/>
    </row>
    <row r="9791" spans="21:21" x14ac:dyDescent="0.25">
      <c r="U9791" s="76"/>
    </row>
    <row r="9792" spans="21:21" x14ac:dyDescent="0.25">
      <c r="U9792" s="76"/>
    </row>
    <row r="9793" spans="21:21" x14ac:dyDescent="0.25">
      <c r="U9793" s="76"/>
    </row>
    <row r="9794" spans="21:21" x14ac:dyDescent="0.25">
      <c r="U9794" s="76"/>
    </row>
    <row r="9795" spans="21:21" x14ac:dyDescent="0.25">
      <c r="U9795" s="76"/>
    </row>
    <row r="9796" spans="21:21" x14ac:dyDescent="0.25">
      <c r="U9796" s="76"/>
    </row>
    <row r="9797" spans="21:21" x14ac:dyDescent="0.25">
      <c r="U9797" s="76"/>
    </row>
    <row r="9798" spans="21:21" x14ac:dyDescent="0.25">
      <c r="U9798" s="76"/>
    </row>
    <row r="9799" spans="21:21" x14ac:dyDescent="0.25">
      <c r="U9799" s="76"/>
    </row>
    <row r="9800" spans="21:21" x14ac:dyDescent="0.25">
      <c r="U9800" s="76"/>
    </row>
    <row r="9801" spans="21:21" x14ac:dyDescent="0.25">
      <c r="U9801" s="76"/>
    </row>
    <row r="9802" spans="21:21" x14ac:dyDescent="0.25">
      <c r="U9802" s="76"/>
    </row>
    <row r="9803" spans="21:21" x14ac:dyDescent="0.25">
      <c r="U9803" s="76"/>
    </row>
    <row r="9804" spans="21:21" x14ac:dyDescent="0.25">
      <c r="U9804" s="76"/>
    </row>
    <row r="9805" spans="21:21" x14ac:dyDescent="0.25">
      <c r="U9805" s="76"/>
    </row>
    <row r="9806" spans="21:21" x14ac:dyDescent="0.25">
      <c r="U9806" s="76"/>
    </row>
    <row r="9807" spans="21:21" x14ac:dyDescent="0.25">
      <c r="U9807" s="76"/>
    </row>
    <row r="9808" spans="21:21" x14ac:dyDescent="0.25">
      <c r="U9808" s="76"/>
    </row>
    <row r="9809" spans="21:21" x14ac:dyDescent="0.25">
      <c r="U9809" s="76"/>
    </row>
    <row r="9810" spans="21:21" x14ac:dyDescent="0.25">
      <c r="U9810" s="76"/>
    </row>
    <row r="9811" spans="21:21" x14ac:dyDescent="0.25">
      <c r="U9811" s="76"/>
    </row>
    <row r="9812" spans="21:21" x14ac:dyDescent="0.25">
      <c r="U9812" s="76"/>
    </row>
    <row r="9813" spans="21:21" x14ac:dyDescent="0.25">
      <c r="U9813" s="76"/>
    </row>
    <row r="9814" spans="21:21" x14ac:dyDescent="0.25">
      <c r="U9814" s="76"/>
    </row>
    <row r="9815" spans="21:21" x14ac:dyDescent="0.25">
      <c r="U9815" s="76"/>
    </row>
    <row r="9816" spans="21:21" x14ac:dyDescent="0.25">
      <c r="U9816" s="76"/>
    </row>
    <row r="9817" spans="21:21" x14ac:dyDescent="0.25">
      <c r="U9817" s="76"/>
    </row>
    <row r="9818" spans="21:21" x14ac:dyDescent="0.25">
      <c r="U9818" s="76"/>
    </row>
    <row r="9819" spans="21:21" x14ac:dyDescent="0.25">
      <c r="U9819" s="76"/>
    </row>
    <row r="9820" spans="21:21" x14ac:dyDescent="0.25">
      <c r="U9820" s="76"/>
    </row>
    <row r="9821" spans="21:21" x14ac:dyDescent="0.25">
      <c r="U9821" s="76"/>
    </row>
    <row r="9822" spans="21:21" x14ac:dyDescent="0.25">
      <c r="U9822" s="76"/>
    </row>
    <row r="9823" spans="21:21" x14ac:dyDescent="0.25">
      <c r="U9823" s="76"/>
    </row>
    <row r="9824" spans="21:21" x14ac:dyDescent="0.25">
      <c r="U9824" s="76"/>
    </row>
    <row r="9825" spans="21:21" x14ac:dyDescent="0.25">
      <c r="U9825" s="76"/>
    </row>
    <row r="9826" spans="21:21" x14ac:dyDescent="0.25">
      <c r="U9826" s="76"/>
    </row>
    <row r="9827" spans="21:21" x14ac:dyDescent="0.25">
      <c r="U9827" s="76"/>
    </row>
    <row r="9828" spans="21:21" x14ac:dyDescent="0.25">
      <c r="U9828" s="76"/>
    </row>
    <row r="9829" spans="21:21" x14ac:dyDescent="0.25">
      <c r="U9829" s="76"/>
    </row>
    <row r="9830" spans="21:21" x14ac:dyDescent="0.25">
      <c r="U9830" s="76"/>
    </row>
    <row r="9831" spans="21:21" x14ac:dyDescent="0.25">
      <c r="U9831" s="76"/>
    </row>
    <row r="9832" spans="21:21" x14ac:dyDescent="0.25">
      <c r="U9832" s="76"/>
    </row>
    <row r="9833" spans="21:21" x14ac:dyDescent="0.25">
      <c r="U9833" s="76"/>
    </row>
    <row r="9834" spans="21:21" x14ac:dyDescent="0.25">
      <c r="U9834" s="76"/>
    </row>
    <row r="9835" spans="21:21" x14ac:dyDescent="0.25">
      <c r="U9835" s="76"/>
    </row>
    <row r="9836" spans="21:21" x14ac:dyDescent="0.25">
      <c r="U9836" s="76"/>
    </row>
    <row r="9837" spans="21:21" x14ac:dyDescent="0.25">
      <c r="U9837" s="76"/>
    </row>
    <row r="9838" spans="21:21" x14ac:dyDescent="0.25">
      <c r="U9838" s="76"/>
    </row>
    <row r="9839" spans="21:21" x14ac:dyDescent="0.25">
      <c r="U9839" s="76"/>
    </row>
    <row r="9840" spans="21:21" x14ac:dyDescent="0.25">
      <c r="U9840" s="76"/>
    </row>
    <row r="9841" spans="21:21" x14ac:dyDescent="0.25">
      <c r="U9841" s="76"/>
    </row>
    <row r="9842" spans="21:21" x14ac:dyDescent="0.25">
      <c r="U9842" s="76"/>
    </row>
    <row r="9843" spans="21:21" x14ac:dyDescent="0.25">
      <c r="U9843" s="76"/>
    </row>
    <row r="9844" spans="21:21" x14ac:dyDescent="0.25">
      <c r="U9844" s="76"/>
    </row>
    <row r="9845" spans="21:21" x14ac:dyDescent="0.25">
      <c r="U9845" s="76"/>
    </row>
    <row r="9846" spans="21:21" x14ac:dyDescent="0.25">
      <c r="U9846" s="76"/>
    </row>
    <row r="9847" spans="21:21" x14ac:dyDescent="0.25">
      <c r="U9847" s="76"/>
    </row>
    <row r="9848" spans="21:21" x14ac:dyDescent="0.25">
      <c r="U9848" s="76"/>
    </row>
    <row r="9849" spans="21:21" x14ac:dyDescent="0.25">
      <c r="U9849" s="76"/>
    </row>
    <row r="9850" spans="21:21" x14ac:dyDescent="0.25">
      <c r="U9850" s="76"/>
    </row>
    <row r="9851" spans="21:21" x14ac:dyDescent="0.25">
      <c r="U9851" s="76"/>
    </row>
    <row r="9852" spans="21:21" x14ac:dyDescent="0.25">
      <c r="U9852" s="76"/>
    </row>
    <row r="9853" spans="21:21" x14ac:dyDescent="0.25">
      <c r="U9853" s="76"/>
    </row>
    <row r="9854" spans="21:21" x14ac:dyDescent="0.25">
      <c r="U9854" s="76"/>
    </row>
    <row r="9855" spans="21:21" x14ac:dyDescent="0.25">
      <c r="U9855" s="76"/>
    </row>
    <row r="9856" spans="21:21" x14ac:dyDescent="0.25">
      <c r="U9856" s="76"/>
    </row>
    <row r="9857" spans="21:21" x14ac:dyDescent="0.25">
      <c r="U9857" s="76"/>
    </row>
    <row r="9858" spans="21:21" x14ac:dyDescent="0.25">
      <c r="U9858" s="76"/>
    </row>
    <row r="9859" spans="21:21" x14ac:dyDescent="0.25">
      <c r="U9859" s="76"/>
    </row>
    <row r="9860" spans="21:21" x14ac:dyDescent="0.25">
      <c r="U9860" s="76"/>
    </row>
    <row r="9861" spans="21:21" x14ac:dyDescent="0.25">
      <c r="U9861" s="76"/>
    </row>
    <row r="9862" spans="21:21" x14ac:dyDescent="0.25">
      <c r="U9862" s="76"/>
    </row>
    <row r="9863" spans="21:21" x14ac:dyDescent="0.25">
      <c r="U9863" s="76"/>
    </row>
    <row r="9864" spans="21:21" x14ac:dyDescent="0.25">
      <c r="U9864" s="76"/>
    </row>
    <row r="9865" spans="21:21" x14ac:dyDescent="0.25">
      <c r="U9865" s="76"/>
    </row>
    <row r="9866" spans="21:21" x14ac:dyDescent="0.25">
      <c r="U9866" s="76"/>
    </row>
    <row r="9867" spans="21:21" x14ac:dyDescent="0.25">
      <c r="U9867" s="76"/>
    </row>
    <row r="9868" spans="21:21" x14ac:dyDescent="0.25">
      <c r="U9868" s="76"/>
    </row>
    <row r="9869" spans="21:21" x14ac:dyDescent="0.25">
      <c r="U9869" s="76"/>
    </row>
    <row r="9870" spans="21:21" x14ac:dyDescent="0.25">
      <c r="U9870" s="76"/>
    </row>
    <row r="9871" spans="21:21" x14ac:dyDescent="0.25">
      <c r="U9871" s="76"/>
    </row>
    <row r="9872" spans="21:21" x14ac:dyDescent="0.25">
      <c r="U9872" s="76"/>
    </row>
    <row r="9873" spans="21:21" x14ac:dyDescent="0.25">
      <c r="U9873" s="76"/>
    </row>
    <row r="9874" spans="21:21" x14ac:dyDescent="0.25">
      <c r="U9874" s="76"/>
    </row>
    <row r="9875" spans="21:21" x14ac:dyDescent="0.25">
      <c r="U9875" s="76"/>
    </row>
    <row r="9876" spans="21:21" x14ac:dyDescent="0.25">
      <c r="U9876" s="76"/>
    </row>
    <row r="9877" spans="21:21" x14ac:dyDescent="0.25">
      <c r="U9877" s="76"/>
    </row>
    <row r="9878" spans="21:21" x14ac:dyDescent="0.25">
      <c r="U9878" s="76"/>
    </row>
    <row r="9879" spans="21:21" x14ac:dyDescent="0.25">
      <c r="U9879" s="76"/>
    </row>
    <row r="9880" spans="21:21" x14ac:dyDescent="0.25">
      <c r="U9880" s="76"/>
    </row>
    <row r="9881" spans="21:21" x14ac:dyDescent="0.25">
      <c r="U9881" s="76"/>
    </row>
    <row r="9882" spans="21:21" x14ac:dyDescent="0.25">
      <c r="U9882" s="76"/>
    </row>
    <row r="9883" spans="21:21" x14ac:dyDescent="0.25">
      <c r="U9883" s="76"/>
    </row>
    <row r="9884" spans="21:21" x14ac:dyDescent="0.25">
      <c r="U9884" s="76"/>
    </row>
    <row r="9885" spans="21:21" x14ac:dyDescent="0.25">
      <c r="U9885" s="76"/>
    </row>
    <row r="9886" spans="21:21" x14ac:dyDescent="0.25">
      <c r="U9886" s="76"/>
    </row>
    <row r="9887" spans="21:21" x14ac:dyDescent="0.25">
      <c r="U9887" s="76"/>
    </row>
    <row r="9888" spans="21:21" x14ac:dyDescent="0.25">
      <c r="U9888" s="76"/>
    </row>
    <row r="9889" spans="21:21" x14ac:dyDescent="0.25">
      <c r="U9889" s="76"/>
    </row>
    <row r="9890" spans="21:21" x14ac:dyDescent="0.25">
      <c r="U9890" s="76"/>
    </row>
    <row r="9891" spans="21:21" x14ac:dyDescent="0.25">
      <c r="U9891" s="76"/>
    </row>
    <row r="9892" spans="21:21" x14ac:dyDescent="0.25">
      <c r="U9892" s="76"/>
    </row>
    <row r="9893" spans="21:21" x14ac:dyDescent="0.25">
      <c r="U9893" s="76"/>
    </row>
    <row r="9894" spans="21:21" x14ac:dyDescent="0.25">
      <c r="U9894" s="76"/>
    </row>
    <row r="9895" spans="21:21" x14ac:dyDescent="0.25">
      <c r="U9895" s="76"/>
    </row>
    <row r="9896" spans="21:21" x14ac:dyDescent="0.25">
      <c r="U9896" s="76"/>
    </row>
    <row r="9897" spans="21:21" x14ac:dyDescent="0.25">
      <c r="U9897" s="76"/>
    </row>
    <row r="9898" spans="21:21" x14ac:dyDescent="0.25">
      <c r="U9898" s="76"/>
    </row>
    <row r="9899" spans="21:21" x14ac:dyDescent="0.25">
      <c r="U9899" s="76"/>
    </row>
    <row r="9900" spans="21:21" x14ac:dyDescent="0.25">
      <c r="U9900" s="76"/>
    </row>
    <row r="9901" spans="21:21" x14ac:dyDescent="0.25">
      <c r="U9901" s="76"/>
    </row>
    <row r="9902" spans="21:21" x14ac:dyDescent="0.25">
      <c r="U9902" s="76"/>
    </row>
    <row r="9903" spans="21:21" x14ac:dyDescent="0.25">
      <c r="U9903" s="76"/>
    </row>
    <row r="9904" spans="21:21" x14ac:dyDescent="0.25">
      <c r="U9904" s="76"/>
    </row>
    <row r="9905" spans="21:21" x14ac:dyDescent="0.25">
      <c r="U9905" s="76"/>
    </row>
    <row r="9906" spans="21:21" x14ac:dyDescent="0.25">
      <c r="U9906" s="76"/>
    </row>
    <row r="9907" spans="21:21" x14ac:dyDescent="0.25">
      <c r="U9907" s="76"/>
    </row>
    <row r="9908" spans="21:21" x14ac:dyDescent="0.25">
      <c r="U9908" s="76"/>
    </row>
    <row r="9909" spans="21:21" x14ac:dyDescent="0.25">
      <c r="U9909" s="76"/>
    </row>
    <row r="9910" spans="21:21" x14ac:dyDescent="0.25">
      <c r="U9910" s="76"/>
    </row>
    <row r="9911" spans="21:21" x14ac:dyDescent="0.25">
      <c r="U9911" s="76"/>
    </row>
    <row r="9912" spans="21:21" x14ac:dyDescent="0.25">
      <c r="U9912" s="76"/>
    </row>
    <row r="9913" spans="21:21" x14ac:dyDescent="0.25">
      <c r="U9913" s="76"/>
    </row>
    <row r="9914" spans="21:21" x14ac:dyDescent="0.25">
      <c r="U9914" s="76"/>
    </row>
    <row r="9915" spans="21:21" x14ac:dyDescent="0.25">
      <c r="U9915" s="76"/>
    </row>
    <row r="9916" spans="21:21" x14ac:dyDescent="0.25">
      <c r="U9916" s="76"/>
    </row>
    <row r="9917" spans="21:21" x14ac:dyDescent="0.25">
      <c r="U9917" s="76"/>
    </row>
    <row r="9918" spans="21:21" x14ac:dyDescent="0.25">
      <c r="U9918" s="76"/>
    </row>
    <row r="9919" spans="21:21" x14ac:dyDescent="0.25">
      <c r="U9919" s="76"/>
    </row>
    <row r="9920" spans="21:21" x14ac:dyDescent="0.25">
      <c r="U9920" s="76"/>
    </row>
    <row r="9921" spans="21:21" x14ac:dyDescent="0.25">
      <c r="U9921" s="76"/>
    </row>
    <row r="9922" spans="21:21" x14ac:dyDescent="0.25">
      <c r="U9922" s="76"/>
    </row>
    <row r="9923" spans="21:21" x14ac:dyDescent="0.25">
      <c r="U9923" s="76"/>
    </row>
    <row r="9924" spans="21:21" x14ac:dyDescent="0.25">
      <c r="U9924" s="76"/>
    </row>
    <row r="9925" spans="21:21" x14ac:dyDescent="0.25">
      <c r="U9925" s="76"/>
    </row>
    <row r="9926" spans="21:21" x14ac:dyDescent="0.25">
      <c r="U9926" s="76"/>
    </row>
    <row r="9927" spans="21:21" x14ac:dyDescent="0.25">
      <c r="U9927" s="76"/>
    </row>
    <row r="9928" spans="21:21" x14ac:dyDescent="0.25">
      <c r="U9928" s="76"/>
    </row>
    <row r="9929" spans="21:21" x14ac:dyDescent="0.25">
      <c r="U9929" s="76"/>
    </row>
    <row r="9930" spans="21:21" x14ac:dyDescent="0.25">
      <c r="U9930" s="76"/>
    </row>
    <row r="9931" spans="21:21" x14ac:dyDescent="0.25">
      <c r="U9931" s="76"/>
    </row>
    <row r="9932" spans="21:21" x14ac:dyDescent="0.25">
      <c r="U9932" s="76"/>
    </row>
    <row r="9933" spans="21:21" x14ac:dyDescent="0.25">
      <c r="U9933" s="76"/>
    </row>
    <row r="9934" spans="21:21" x14ac:dyDescent="0.25">
      <c r="U9934" s="76"/>
    </row>
    <row r="9935" spans="21:21" x14ac:dyDescent="0.25">
      <c r="U9935" s="76"/>
    </row>
    <row r="9936" spans="21:21" x14ac:dyDescent="0.25">
      <c r="U9936" s="76"/>
    </row>
    <row r="9937" spans="21:21" x14ac:dyDescent="0.25">
      <c r="U9937" s="76"/>
    </row>
    <row r="9938" spans="21:21" x14ac:dyDescent="0.25">
      <c r="U9938" s="76"/>
    </row>
    <row r="9939" spans="21:21" x14ac:dyDescent="0.25">
      <c r="U9939" s="76"/>
    </row>
    <row r="9940" spans="21:21" x14ac:dyDescent="0.25">
      <c r="U9940" s="76"/>
    </row>
    <row r="9941" spans="21:21" x14ac:dyDescent="0.25">
      <c r="U9941" s="76"/>
    </row>
    <row r="9942" spans="21:21" x14ac:dyDescent="0.25">
      <c r="U9942" s="76"/>
    </row>
    <row r="9943" spans="21:21" x14ac:dyDescent="0.25">
      <c r="U9943" s="76"/>
    </row>
    <row r="9944" spans="21:21" x14ac:dyDescent="0.25">
      <c r="U9944" s="76"/>
    </row>
    <row r="9945" spans="21:21" x14ac:dyDescent="0.25">
      <c r="U9945" s="76"/>
    </row>
    <row r="9946" spans="21:21" x14ac:dyDescent="0.25">
      <c r="U9946" s="76"/>
    </row>
    <row r="9947" spans="21:21" x14ac:dyDescent="0.25">
      <c r="U9947" s="76"/>
    </row>
    <row r="9948" spans="21:21" x14ac:dyDescent="0.25">
      <c r="U9948" s="76"/>
    </row>
    <row r="9949" spans="21:21" x14ac:dyDescent="0.25">
      <c r="U9949" s="76"/>
    </row>
    <row r="9950" spans="21:21" x14ac:dyDescent="0.25">
      <c r="U9950" s="76"/>
    </row>
    <row r="9951" spans="21:21" x14ac:dyDescent="0.25">
      <c r="U9951" s="76"/>
    </row>
    <row r="9952" spans="21:21" x14ac:dyDescent="0.25">
      <c r="U9952" s="76"/>
    </row>
    <row r="9953" spans="21:21" x14ac:dyDescent="0.25">
      <c r="U9953" s="76"/>
    </row>
    <row r="9954" spans="21:21" x14ac:dyDescent="0.25">
      <c r="U9954" s="76"/>
    </row>
    <row r="9955" spans="21:21" x14ac:dyDescent="0.25">
      <c r="U9955" s="76"/>
    </row>
    <row r="9956" spans="21:21" x14ac:dyDescent="0.25">
      <c r="U9956" s="76"/>
    </row>
    <row r="9957" spans="21:21" x14ac:dyDescent="0.25">
      <c r="U9957" s="76"/>
    </row>
    <row r="9958" spans="21:21" x14ac:dyDescent="0.25">
      <c r="U9958" s="76"/>
    </row>
    <row r="9959" spans="21:21" x14ac:dyDescent="0.25">
      <c r="U9959" s="76"/>
    </row>
    <row r="9960" spans="21:21" x14ac:dyDescent="0.25">
      <c r="U9960" s="76"/>
    </row>
    <row r="9961" spans="21:21" x14ac:dyDescent="0.25">
      <c r="U9961" s="76"/>
    </row>
    <row r="9962" spans="21:21" x14ac:dyDescent="0.25">
      <c r="U9962" s="76"/>
    </row>
    <row r="9963" spans="21:21" x14ac:dyDescent="0.25">
      <c r="U9963" s="76"/>
    </row>
    <row r="9964" spans="21:21" x14ac:dyDescent="0.25">
      <c r="U9964" s="76"/>
    </row>
    <row r="9965" spans="21:21" x14ac:dyDescent="0.25">
      <c r="U9965" s="76"/>
    </row>
    <row r="9966" spans="21:21" x14ac:dyDescent="0.25">
      <c r="U9966" s="76"/>
    </row>
    <row r="9967" spans="21:21" x14ac:dyDescent="0.25">
      <c r="U9967" s="76"/>
    </row>
    <row r="9968" spans="21:21" x14ac:dyDescent="0.25">
      <c r="U9968" s="76"/>
    </row>
    <row r="9969" spans="21:21" x14ac:dyDescent="0.25">
      <c r="U9969" s="76"/>
    </row>
    <row r="9970" spans="21:21" x14ac:dyDescent="0.25">
      <c r="U9970" s="76"/>
    </row>
    <row r="9971" spans="21:21" x14ac:dyDescent="0.25">
      <c r="U9971" s="76"/>
    </row>
    <row r="9972" spans="21:21" x14ac:dyDescent="0.25">
      <c r="U9972" s="76"/>
    </row>
    <row r="9973" spans="21:21" x14ac:dyDescent="0.25">
      <c r="U9973" s="76"/>
    </row>
    <row r="9974" spans="21:21" x14ac:dyDescent="0.25">
      <c r="U9974" s="76"/>
    </row>
    <row r="9975" spans="21:21" x14ac:dyDescent="0.25">
      <c r="U9975" s="76"/>
    </row>
    <row r="9976" spans="21:21" x14ac:dyDescent="0.25">
      <c r="U9976" s="76"/>
    </row>
    <row r="9977" spans="21:21" x14ac:dyDescent="0.25">
      <c r="U9977" s="76"/>
    </row>
    <row r="9978" spans="21:21" x14ac:dyDescent="0.25">
      <c r="U9978" s="76"/>
    </row>
    <row r="9979" spans="21:21" x14ac:dyDescent="0.25">
      <c r="U9979" s="76"/>
    </row>
    <row r="9980" spans="21:21" x14ac:dyDescent="0.25">
      <c r="U9980" s="76"/>
    </row>
    <row r="9981" spans="21:21" x14ac:dyDescent="0.25">
      <c r="U9981" s="76"/>
    </row>
    <row r="9982" spans="21:21" x14ac:dyDescent="0.25">
      <c r="U9982" s="76"/>
    </row>
    <row r="9983" spans="21:21" x14ac:dyDescent="0.25">
      <c r="U9983" s="76"/>
    </row>
    <row r="9984" spans="21:21" x14ac:dyDescent="0.25">
      <c r="U9984" s="76"/>
    </row>
    <row r="9985" spans="21:21" x14ac:dyDescent="0.25">
      <c r="U9985" s="76"/>
    </row>
    <row r="9986" spans="21:21" x14ac:dyDescent="0.25">
      <c r="U9986" s="76"/>
    </row>
    <row r="9987" spans="21:21" x14ac:dyDescent="0.25">
      <c r="U9987" s="76"/>
    </row>
    <row r="9988" spans="21:21" x14ac:dyDescent="0.25">
      <c r="U9988" s="76"/>
    </row>
    <row r="9989" spans="21:21" x14ac:dyDescent="0.25">
      <c r="U9989" s="76"/>
    </row>
    <row r="9990" spans="21:21" x14ac:dyDescent="0.25">
      <c r="U9990" s="76"/>
    </row>
    <row r="9991" spans="21:21" x14ac:dyDescent="0.25">
      <c r="U9991" s="76"/>
    </row>
    <row r="9992" spans="21:21" x14ac:dyDescent="0.25">
      <c r="U9992" s="76"/>
    </row>
    <row r="9993" spans="21:21" x14ac:dyDescent="0.25">
      <c r="U9993" s="76"/>
    </row>
    <row r="9994" spans="21:21" x14ac:dyDescent="0.25">
      <c r="U9994" s="76"/>
    </row>
    <row r="9995" spans="21:21" x14ac:dyDescent="0.25">
      <c r="U9995" s="76"/>
    </row>
    <row r="9996" spans="21:21" x14ac:dyDescent="0.25">
      <c r="U9996" s="76"/>
    </row>
    <row r="9997" spans="21:21" x14ac:dyDescent="0.25">
      <c r="U9997" s="76"/>
    </row>
    <row r="9998" spans="21:21" x14ac:dyDescent="0.25">
      <c r="U9998" s="76"/>
    </row>
    <row r="9999" spans="21:21" x14ac:dyDescent="0.25">
      <c r="U9999" s="76"/>
    </row>
    <row r="10000" spans="21:21" x14ac:dyDescent="0.25">
      <c r="U10000" s="76"/>
    </row>
    <row r="10001" spans="21:21" x14ac:dyDescent="0.25">
      <c r="U10001" s="76"/>
    </row>
    <row r="10002" spans="21:21" x14ac:dyDescent="0.25">
      <c r="U10002" s="76"/>
    </row>
    <row r="10003" spans="21:21" x14ac:dyDescent="0.25">
      <c r="U10003" s="76"/>
    </row>
    <row r="10004" spans="21:21" x14ac:dyDescent="0.25">
      <c r="U10004" s="76"/>
    </row>
    <row r="10005" spans="21:21" x14ac:dyDescent="0.25">
      <c r="U10005" s="76"/>
    </row>
    <row r="10006" spans="21:21" x14ac:dyDescent="0.25">
      <c r="U10006" s="76"/>
    </row>
    <row r="10007" spans="21:21" x14ac:dyDescent="0.25">
      <c r="U10007" s="76"/>
    </row>
    <row r="10008" spans="21:21" x14ac:dyDescent="0.25">
      <c r="U10008" s="76"/>
    </row>
    <row r="10009" spans="21:21" x14ac:dyDescent="0.25">
      <c r="U10009" s="76"/>
    </row>
    <row r="10010" spans="21:21" x14ac:dyDescent="0.25">
      <c r="U10010" s="76"/>
    </row>
    <row r="10011" spans="21:21" x14ac:dyDescent="0.25">
      <c r="U10011" s="76"/>
    </row>
    <row r="10012" spans="21:21" x14ac:dyDescent="0.25">
      <c r="U10012" s="76"/>
    </row>
    <row r="10013" spans="21:21" x14ac:dyDescent="0.25">
      <c r="U10013" s="76"/>
    </row>
    <row r="10014" spans="21:21" x14ac:dyDescent="0.25">
      <c r="U10014" s="76"/>
    </row>
    <row r="10015" spans="21:21" x14ac:dyDescent="0.25">
      <c r="U10015" s="76"/>
    </row>
    <row r="10016" spans="21:21" x14ac:dyDescent="0.25">
      <c r="U10016" s="76"/>
    </row>
    <row r="10017" spans="21:21" x14ac:dyDescent="0.25">
      <c r="U10017" s="76"/>
    </row>
    <row r="10018" spans="21:21" x14ac:dyDescent="0.25">
      <c r="U10018" s="76"/>
    </row>
    <row r="10019" spans="21:21" x14ac:dyDescent="0.25">
      <c r="U10019" s="76"/>
    </row>
    <row r="10020" spans="21:21" x14ac:dyDescent="0.25">
      <c r="U10020" s="76"/>
    </row>
    <row r="10021" spans="21:21" x14ac:dyDescent="0.25">
      <c r="U10021" s="76"/>
    </row>
    <row r="10022" spans="21:21" x14ac:dyDescent="0.25">
      <c r="U10022" s="76"/>
    </row>
    <row r="10023" spans="21:21" x14ac:dyDescent="0.25">
      <c r="U10023" s="76"/>
    </row>
    <row r="10024" spans="21:21" x14ac:dyDescent="0.25">
      <c r="U10024" s="76"/>
    </row>
    <row r="10025" spans="21:21" x14ac:dyDescent="0.25">
      <c r="U10025" s="76"/>
    </row>
    <row r="10026" spans="21:21" x14ac:dyDescent="0.25">
      <c r="U10026" s="76"/>
    </row>
    <row r="10027" spans="21:21" x14ac:dyDescent="0.25">
      <c r="U10027" s="76"/>
    </row>
    <row r="10028" spans="21:21" x14ac:dyDescent="0.25">
      <c r="U10028" s="76"/>
    </row>
    <row r="10029" spans="21:21" x14ac:dyDescent="0.25">
      <c r="U10029" s="76"/>
    </row>
    <row r="10030" spans="21:21" x14ac:dyDescent="0.25">
      <c r="U10030" s="76"/>
    </row>
    <row r="10031" spans="21:21" x14ac:dyDescent="0.25">
      <c r="U10031" s="76"/>
    </row>
    <row r="10032" spans="21:21" x14ac:dyDescent="0.25">
      <c r="U10032" s="76"/>
    </row>
    <row r="10033" spans="21:21" x14ac:dyDescent="0.25">
      <c r="U10033" s="76"/>
    </row>
    <row r="10034" spans="21:21" x14ac:dyDescent="0.25">
      <c r="U10034" s="76"/>
    </row>
    <row r="10035" spans="21:21" x14ac:dyDescent="0.25">
      <c r="U10035" s="76"/>
    </row>
    <row r="10036" spans="21:21" x14ac:dyDescent="0.25">
      <c r="U10036" s="76"/>
    </row>
    <row r="10037" spans="21:21" x14ac:dyDescent="0.25">
      <c r="U10037" s="76"/>
    </row>
    <row r="10038" spans="21:21" x14ac:dyDescent="0.25">
      <c r="U10038" s="76"/>
    </row>
    <row r="10039" spans="21:21" x14ac:dyDescent="0.25">
      <c r="U10039" s="76"/>
    </row>
    <row r="10040" spans="21:21" x14ac:dyDescent="0.25">
      <c r="U10040" s="76"/>
    </row>
    <row r="10041" spans="21:21" x14ac:dyDescent="0.25">
      <c r="U10041" s="76"/>
    </row>
    <row r="10042" spans="21:21" x14ac:dyDescent="0.25">
      <c r="U10042" s="76"/>
    </row>
    <row r="10043" spans="21:21" x14ac:dyDescent="0.25">
      <c r="U10043" s="76"/>
    </row>
    <row r="10044" spans="21:21" x14ac:dyDescent="0.25">
      <c r="U10044" s="76"/>
    </row>
    <row r="10045" spans="21:21" x14ac:dyDescent="0.25">
      <c r="U10045" s="76"/>
    </row>
    <row r="10046" spans="21:21" x14ac:dyDescent="0.25">
      <c r="U10046" s="76"/>
    </row>
    <row r="10047" spans="21:21" x14ac:dyDescent="0.25">
      <c r="U10047" s="76"/>
    </row>
    <row r="10048" spans="21:21" x14ac:dyDescent="0.25">
      <c r="U10048" s="76"/>
    </row>
    <row r="10049" spans="21:21" x14ac:dyDescent="0.25">
      <c r="U10049" s="76"/>
    </row>
    <row r="10050" spans="21:21" x14ac:dyDescent="0.25">
      <c r="U10050" s="76"/>
    </row>
    <row r="10051" spans="21:21" x14ac:dyDescent="0.25">
      <c r="U10051" s="76"/>
    </row>
    <row r="10052" spans="21:21" x14ac:dyDescent="0.25">
      <c r="U10052" s="76"/>
    </row>
    <row r="10053" spans="21:21" x14ac:dyDescent="0.25">
      <c r="U10053" s="76"/>
    </row>
    <row r="10054" spans="21:21" x14ac:dyDescent="0.25">
      <c r="U10054" s="76"/>
    </row>
    <row r="10055" spans="21:21" x14ac:dyDescent="0.25">
      <c r="U10055" s="76"/>
    </row>
    <row r="10056" spans="21:21" x14ac:dyDescent="0.25">
      <c r="U10056" s="76"/>
    </row>
    <row r="10057" spans="21:21" x14ac:dyDescent="0.25">
      <c r="U10057" s="76"/>
    </row>
    <row r="10058" spans="21:21" x14ac:dyDescent="0.25">
      <c r="U10058" s="76"/>
    </row>
    <row r="10059" spans="21:21" x14ac:dyDescent="0.25">
      <c r="U10059" s="76"/>
    </row>
    <row r="10060" spans="21:21" x14ac:dyDescent="0.25">
      <c r="U10060" s="76"/>
    </row>
    <row r="10061" spans="21:21" x14ac:dyDescent="0.25">
      <c r="U10061" s="76"/>
    </row>
    <row r="10062" spans="21:21" x14ac:dyDescent="0.25">
      <c r="U10062" s="76"/>
    </row>
    <row r="10063" spans="21:21" x14ac:dyDescent="0.25">
      <c r="U10063" s="76"/>
    </row>
    <row r="10064" spans="21:21" x14ac:dyDescent="0.25">
      <c r="U10064" s="76"/>
    </row>
    <row r="10065" spans="21:21" x14ac:dyDescent="0.25">
      <c r="U10065" s="76"/>
    </row>
    <row r="10066" spans="21:21" x14ac:dyDescent="0.25">
      <c r="U10066" s="76"/>
    </row>
    <row r="10067" spans="21:21" x14ac:dyDescent="0.25">
      <c r="U10067" s="76"/>
    </row>
    <row r="10068" spans="21:21" x14ac:dyDescent="0.25">
      <c r="U10068" s="76"/>
    </row>
    <row r="10069" spans="21:21" x14ac:dyDescent="0.25">
      <c r="U10069" s="76"/>
    </row>
    <row r="10070" spans="21:21" x14ac:dyDescent="0.25">
      <c r="U10070" s="76"/>
    </row>
    <row r="10071" spans="21:21" x14ac:dyDescent="0.25">
      <c r="U10071" s="76"/>
    </row>
    <row r="10072" spans="21:21" x14ac:dyDescent="0.25">
      <c r="U10072" s="76"/>
    </row>
    <row r="10073" spans="21:21" x14ac:dyDescent="0.25">
      <c r="U10073" s="76"/>
    </row>
    <row r="10074" spans="21:21" x14ac:dyDescent="0.25">
      <c r="U10074" s="76"/>
    </row>
    <row r="10075" spans="21:21" x14ac:dyDescent="0.25">
      <c r="U10075" s="76"/>
    </row>
    <row r="10076" spans="21:21" x14ac:dyDescent="0.25">
      <c r="U10076" s="76"/>
    </row>
    <row r="10077" spans="21:21" x14ac:dyDescent="0.25">
      <c r="U10077" s="76"/>
    </row>
    <row r="10078" spans="21:21" x14ac:dyDescent="0.25">
      <c r="U10078" s="76"/>
    </row>
    <row r="10079" spans="21:21" x14ac:dyDescent="0.25">
      <c r="U10079" s="76"/>
    </row>
    <row r="10080" spans="21:21" x14ac:dyDescent="0.25">
      <c r="U10080" s="76"/>
    </row>
    <row r="10081" spans="21:21" x14ac:dyDescent="0.25">
      <c r="U10081" s="76"/>
    </row>
    <row r="10082" spans="21:21" x14ac:dyDescent="0.25">
      <c r="U10082" s="76"/>
    </row>
    <row r="10083" spans="21:21" x14ac:dyDescent="0.25">
      <c r="U10083" s="76"/>
    </row>
    <row r="10084" spans="21:21" x14ac:dyDescent="0.25">
      <c r="U10084" s="76"/>
    </row>
    <row r="10085" spans="21:21" x14ac:dyDescent="0.25">
      <c r="U10085" s="76"/>
    </row>
    <row r="10086" spans="21:21" x14ac:dyDescent="0.25">
      <c r="U10086" s="76"/>
    </row>
    <row r="10087" spans="21:21" x14ac:dyDescent="0.25">
      <c r="U10087" s="76"/>
    </row>
    <row r="10088" spans="21:21" x14ac:dyDescent="0.25">
      <c r="U10088" s="76"/>
    </row>
    <row r="10089" spans="21:21" x14ac:dyDescent="0.25">
      <c r="U10089" s="76"/>
    </row>
    <row r="10090" spans="21:21" x14ac:dyDescent="0.25">
      <c r="U10090" s="76"/>
    </row>
    <row r="10091" spans="21:21" x14ac:dyDescent="0.25">
      <c r="U10091" s="76"/>
    </row>
    <row r="10092" spans="21:21" x14ac:dyDescent="0.25">
      <c r="U10092" s="76"/>
    </row>
    <row r="10093" spans="21:21" x14ac:dyDescent="0.25">
      <c r="U10093" s="76"/>
    </row>
    <row r="10094" spans="21:21" x14ac:dyDescent="0.25">
      <c r="U10094" s="76"/>
    </row>
    <row r="10095" spans="21:21" x14ac:dyDescent="0.25">
      <c r="U10095" s="76"/>
    </row>
    <row r="10096" spans="21:21" x14ac:dyDescent="0.25">
      <c r="U10096" s="76"/>
    </row>
    <row r="10097" spans="21:21" x14ac:dyDescent="0.25">
      <c r="U10097" s="76"/>
    </row>
    <row r="10098" spans="21:21" x14ac:dyDescent="0.25">
      <c r="U10098" s="76"/>
    </row>
    <row r="10099" spans="21:21" x14ac:dyDescent="0.25">
      <c r="U10099" s="76"/>
    </row>
    <row r="10100" spans="21:21" x14ac:dyDescent="0.25">
      <c r="U10100" s="76"/>
    </row>
    <row r="10101" spans="21:21" x14ac:dyDescent="0.25">
      <c r="U10101" s="76"/>
    </row>
    <row r="10102" spans="21:21" x14ac:dyDescent="0.25">
      <c r="U10102" s="76"/>
    </row>
    <row r="10103" spans="21:21" x14ac:dyDescent="0.25">
      <c r="U10103" s="76"/>
    </row>
    <row r="10104" spans="21:21" x14ac:dyDescent="0.25">
      <c r="U10104" s="76"/>
    </row>
    <row r="10105" spans="21:21" x14ac:dyDescent="0.25">
      <c r="U10105" s="76"/>
    </row>
    <row r="10106" spans="21:21" x14ac:dyDescent="0.25">
      <c r="U10106" s="76"/>
    </row>
    <row r="10107" spans="21:21" x14ac:dyDescent="0.25">
      <c r="U10107" s="76"/>
    </row>
    <row r="10108" spans="21:21" x14ac:dyDescent="0.25">
      <c r="U10108" s="76"/>
    </row>
    <row r="10109" spans="21:21" x14ac:dyDescent="0.25">
      <c r="U10109" s="76"/>
    </row>
    <row r="10110" spans="21:21" x14ac:dyDescent="0.25">
      <c r="U10110" s="76"/>
    </row>
    <row r="10111" spans="21:21" x14ac:dyDescent="0.25">
      <c r="U10111" s="76"/>
    </row>
    <row r="10112" spans="21:21" x14ac:dyDescent="0.25">
      <c r="U10112" s="76"/>
    </row>
    <row r="10113" spans="21:21" x14ac:dyDescent="0.25">
      <c r="U10113" s="76"/>
    </row>
    <row r="10114" spans="21:21" x14ac:dyDescent="0.25">
      <c r="U10114" s="76"/>
    </row>
    <row r="10115" spans="21:21" x14ac:dyDescent="0.25">
      <c r="U10115" s="76"/>
    </row>
    <row r="10116" spans="21:21" x14ac:dyDescent="0.25">
      <c r="U10116" s="76"/>
    </row>
    <row r="10117" spans="21:21" x14ac:dyDescent="0.25">
      <c r="U10117" s="76"/>
    </row>
    <row r="10118" spans="21:21" x14ac:dyDescent="0.25">
      <c r="U10118" s="76"/>
    </row>
    <row r="10119" spans="21:21" x14ac:dyDescent="0.25">
      <c r="U10119" s="76"/>
    </row>
    <row r="10120" spans="21:21" x14ac:dyDescent="0.25">
      <c r="U10120" s="76"/>
    </row>
    <row r="10121" spans="21:21" x14ac:dyDescent="0.25">
      <c r="U10121" s="76"/>
    </row>
    <row r="10122" spans="21:21" x14ac:dyDescent="0.25">
      <c r="U10122" s="76"/>
    </row>
    <row r="10123" spans="21:21" x14ac:dyDescent="0.25">
      <c r="U10123" s="76"/>
    </row>
    <row r="10124" spans="21:21" x14ac:dyDescent="0.25">
      <c r="U10124" s="76"/>
    </row>
    <row r="10125" spans="21:21" x14ac:dyDescent="0.25">
      <c r="U10125" s="76"/>
    </row>
    <row r="10126" spans="21:21" x14ac:dyDescent="0.25">
      <c r="U10126" s="76"/>
    </row>
    <row r="10127" spans="21:21" x14ac:dyDescent="0.25">
      <c r="U10127" s="76"/>
    </row>
    <row r="10128" spans="21:21" x14ac:dyDescent="0.25">
      <c r="U10128" s="76"/>
    </row>
    <row r="10129" spans="21:21" x14ac:dyDescent="0.25">
      <c r="U10129" s="76"/>
    </row>
    <row r="10130" spans="21:21" x14ac:dyDescent="0.25">
      <c r="U10130" s="76"/>
    </row>
    <row r="10131" spans="21:21" x14ac:dyDescent="0.25">
      <c r="U10131" s="76"/>
    </row>
    <row r="10132" spans="21:21" x14ac:dyDescent="0.25">
      <c r="U10132" s="76"/>
    </row>
    <row r="10133" spans="21:21" x14ac:dyDescent="0.25">
      <c r="U10133" s="76"/>
    </row>
    <row r="10134" spans="21:21" x14ac:dyDescent="0.25">
      <c r="U10134" s="76"/>
    </row>
    <row r="10135" spans="21:21" x14ac:dyDescent="0.25">
      <c r="U10135" s="76"/>
    </row>
    <row r="10136" spans="21:21" x14ac:dyDescent="0.25">
      <c r="U10136" s="76"/>
    </row>
    <row r="10137" spans="21:21" x14ac:dyDescent="0.25">
      <c r="U10137" s="76"/>
    </row>
    <row r="10138" spans="21:21" x14ac:dyDescent="0.25">
      <c r="U10138" s="76"/>
    </row>
    <row r="10139" spans="21:21" x14ac:dyDescent="0.25">
      <c r="U10139" s="76"/>
    </row>
    <row r="10140" spans="21:21" x14ac:dyDescent="0.25">
      <c r="U10140" s="76"/>
    </row>
    <row r="10141" spans="21:21" x14ac:dyDescent="0.25">
      <c r="U10141" s="76"/>
    </row>
    <row r="10142" spans="21:21" x14ac:dyDescent="0.25">
      <c r="U10142" s="76"/>
    </row>
    <row r="10143" spans="21:21" x14ac:dyDescent="0.25">
      <c r="U10143" s="76"/>
    </row>
    <row r="10144" spans="21:21" x14ac:dyDescent="0.25">
      <c r="U10144" s="76"/>
    </row>
    <row r="10145" spans="21:21" x14ac:dyDescent="0.25">
      <c r="U10145" s="76"/>
    </row>
    <row r="10146" spans="21:21" x14ac:dyDescent="0.25">
      <c r="U10146" s="76"/>
    </row>
    <row r="10147" spans="21:21" x14ac:dyDescent="0.25">
      <c r="U10147" s="76"/>
    </row>
    <row r="10148" spans="21:21" x14ac:dyDescent="0.25">
      <c r="U10148" s="76"/>
    </row>
    <row r="10149" spans="21:21" x14ac:dyDescent="0.25">
      <c r="U10149" s="76"/>
    </row>
    <row r="10150" spans="21:21" x14ac:dyDescent="0.25">
      <c r="U10150" s="76"/>
    </row>
    <row r="10151" spans="21:21" x14ac:dyDescent="0.25">
      <c r="U10151" s="76"/>
    </row>
    <row r="10152" spans="21:21" x14ac:dyDescent="0.25">
      <c r="U10152" s="76"/>
    </row>
    <row r="10153" spans="21:21" x14ac:dyDescent="0.25">
      <c r="U10153" s="76"/>
    </row>
    <row r="10154" spans="21:21" x14ac:dyDescent="0.25">
      <c r="U10154" s="76"/>
    </row>
    <row r="10155" spans="21:21" x14ac:dyDescent="0.25">
      <c r="U10155" s="76"/>
    </row>
    <row r="10156" spans="21:21" x14ac:dyDescent="0.25">
      <c r="U10156" s="76"/>
    </row>
    <row r="10157" spans="21:21" x14ac:dyDescent="0.25">
      <c r="U10157" s="76"/>
    </row>
    <row r="10158" spans="21:21" x14ac:dyDescent="0.25">
      <c r="U10158" s="76"/>
    </row>
    <row r="10159" spans="21:21" x14ac:dyDescent="0.25">
      <c r="U10159" s="76"/>
    </row>
    <row r="10160" spans="21:21" x14ac:dyDescent="0.25">
      <c r="U10160" s="76"/>
    </row>
    <row r="10161" spans="21:21" x14ac:dyDescent="0.25">
      <c r="U10161" s="76"/>
    </row>
    <row r="10162" spans="21:21" x14ac:dyDescent="0.25">
      <c r="U10162" s="76"/>
    </row>
    <row r="10163" spans="21:21" x14ac:dyDescent="0.25">
      <c r="U10163" s="76"/>
    </row>
    <row r="10164" spans="21:21" x14ac:dyDescent="0.25">
      <c r="U10164" s="76"/>
    </row>
    <row r="10165" spans="21:21" x14ac:dyDescent="0.25">
      <c r="U10165" s="76"/>
    </row>
    <row r="10166" spans="21:21" x14ac:dyDescent="0.25">
      <c r="U10166" s="76"/>
    </row>
    <row r="10167" spans="21:21" x14ac:dyDescent="0.25">
      <c r="U10167" s="76"/>
    </row>
    <row r="10168" spans="21:21" x14ac:dyDescent="0.25">
      <c r="U10168" s="76"/>
    </row>
    <row r="10169" spans="21:21" x14ac:dyDescent="0.25">
      <c r="U10169" s="76"/>
    </row>
    <row r="10170" spans="21:21" x14ac:dyDescent="0.25">
      <c r="U10170" s="76"/>
    </row>
    <row r="10171" spans="21:21" x14ac:dyDescent="0.25">
      <c r="U10171" s="76"/>
    </row>
    <row r="10172" spans="21:21" x14ac:dyDescent="0.25">
      <c r="U10172" s="76"/>
    </row>
    <row r="10173" spans="21:21" x14ac:dyDescent="0.25">
      <c r="U10173" s="76"/>
    </row>
    <row r="10174" spans="21:21" x14ac:dyDescent="0.25">
      <c r="U10174" s="76"/>
    </row>
    <row r="10175" spans="21:21" x14ac:dyDescent="0.25">
      <c r="U10175" s="76"/>
    </row>
    <row r="10176" spans="21:21" x14ac:dyDescent="0.25">
      <c r="U10176" s="76"/>
    </row>
    <row r="10177" spans="21:21" x14ac:dyDescent="0.25">
      <c r="U10177" s="76"/>
    </row>
    <row r="10178" spans="21:21" x14ac:dyDescent="0.25">
      <c r="U10178" s="76"/>
    </row>
    <row r="10179" spans="21:21" x14ac:dyDescent="0.25">
      <c r="U10179" s="76"/>
    </row>
    <row r="10180" spans="21:21" x14ac:dyDescent="0.25">
      <c r="U10180" s="76"/>
    </row>
    <row r="10181" spans="21:21" x14ac:dyDescent="0.25">
      <c r="U10181" s="76"/>
    </row>
    <row r="10182" spans="21:21" x14ac:dyDescent="0.25">
      <c r="U10182" s="76"/>
    </row>
    <row r="10183" spans="21:21" x14ac:dyDescent="0.25">
      <c r="U10183" s="76"/>
    </row>
    <row r="10184" spans="21:21" x14ac:dyDescent="0.25">
      <c r="U10184" s="76"/>
    </row>
    <row r="10185" spans="21:21" x14ac:dyDescent="0.25">
      <c r="U10185" s="76"/>
    </row>
    <row r="10186" spans="21:21" x14ac:dyDescent="0.25">
      <c r="U10186" s="76"/>
    </row>
    <row r="10187" spans="21:21" x14ac:dyDescent="0.25">
      <c r="U10187" s="76"/>
    </row>
    <row r="10188" spans="21:21" x14ac:dyDescent="0.25">
      <c r="U10188" s="76"/>
    </row>
    <row r="10189" spans="21:21" x14ac:dyDescent="0.25">
      <c r="U10189" s="76"/>
    </row>
    <row r="10190" spans="21:21" x14ac:dyDescent="0.25">
      <c r="U10190" s="76"/>
    </row>
    <row r="10191" spans="21:21" x14ac:dyDescent="0.25">
      <c r="U10191" s="76"/>
    </row>
    <row r="10192" spans="21:21" x14ac:dyDescent="0.25">
      <c r="U10192" s="76"/>
    </row>
    <row r="10193" spans="21:21" x14ac:dyDescent="0.25">
      <c r="U10193" s="76"/>
    </row>
    <row r="10194" spans="21:21" x14ac:dyDescent="0.25">
      <c r="U10194" s="76"/>
    </row>
    <row r="10195" spans="21:21" x14ac:dyDescent="0.25">
      <c r="U10195" s="76"/>
    </row>
    <row r="10196" spans="21:21" x14ac:dyDescent="0.25">
      <c r="U10196" s="76"/>
    </row>
    <row r="10197" spans="21:21" x14ac:dyDescent="0.25">
      <c r="U10197" s="76"/>
    </row>
    <row r="10198" spans="21:21" x14ac:dyDescent="0.25">
      <c r="U10198" s="76"/>
    </row>
    <row r="10199" spans="21:21" x14ac:dyDescent="0.25">
      <c r="U10199" s="76"/>
    </row>
    <row r="10200" spans="21:21" x14ac:dyDescent="0.25">
      <c r="U10200" s="76"/>
    </row>
    <row r="10201" spans="21:21" x14ac:dyDescent="0.25">
      <c r="U10201" s="76"/>
    </row>
    <row r="10202" spans="21:21" x14ac:dyDescent="0.25">
      <c r="U10202" s="76"/>
    </row>
    <row r="10203" spans="21:21" x14ac:dyDescent="0.25">
      <c r="U10203" s="76"/>
    </row>
    <row r="10204" spans="21:21" x14ac:dyDescent="0.25">
      <c r="U10204" s="76"/>
    </row>
    <row r="10205" spans="21:21" x14ac:dyDescent="0.25">
      <c r="U10205" s="76"/>
    </row>
    <row r="10206" spans="21:21" x14ac:dyDescent="0.25">
      <c r="U10206" s="76"/>
    </row>
    <row r="10207" spans="21:21" x14ac:dyDescent="0.25">
      <c r="U10207" s="76"/>
    </row>
    <row r="10208" spans="21:21" x14ac:dyDescent="0.25">
      <c r="U10208" s="76"/>
    </row>
    <row r="10209" spans="21:21" x14ac:dyDescent="0.25">
      <c r="U10209" s="76"/>
    </row>
    <row r="10210" spans="21:21" x14ac:dyDescent="0.25">
      <c r="U10210" s="76"/>
    </row>
    <row r="10211" spans="21:21" x14ac:dyDescent="0.25">
      <c r="U10211" s="76"/>
    </row>
    <row r="10212" spans="21:21" x14ac:dyDescent="0.25">
      <c r="U10212" s="76"/>
    </row>
    <row r="10213" spans="21:21" x14ac:dyDescent="0.25">
      <c r="U10213" s="76"/>
    </row>
    <row r="10214" spans="21:21" x14ac:dyDescent="0.25">
      <c r="U10214" s="76"/>
    </row>
    <row r="10215" spans="21:21" x14ac:dyDescent="0.25">
      <c r="U10215" s="76"/>
    </row>
    <row r="10216" spans="21:21" x14ac:dyDescent="0.25">
      <c r="U10216" s="76"/>
    </row>
    <row r="10217" spans="21:21" x14ac:dyDescent="0.25">
      <c r="U10217" s="76"/>
    </row>
    <row r="10218" spans="21:21" x14ac:dyDescent="0.25">
      <c r="U10218" s="76"/>
    </row>
    <row r="10219" spans="21:21" x14ac:dyDescent="0.25">
      <c r="U10219" s="76"/>
    </row>
    <row r="10220" spans="21:21" x14ac:dyDescent="0.25">
      <c r="U10220" s="76"/>
    </row>
    <row r="10221" spans="21:21" x14ac:dyDescent="0.25">
      <c r="U10221" s="76"/>
    </row>
    <row r="10222" spans="21:21" x14ac:dyDescent="0.25">
      <c r="U10222" s="76"/>
    </row>
    <row r="10223" spans="21:21" x14ac:dyDescent="0.25">
      <c r="U10223" s="76"/>
    </row>
    <row r="10224" spans="21:21" x14ac:dyDescent="0.25">
      <c r="U10224" s="76"/>
    </row>
    <row r="10225" spans="21:21" x14ac:dyDescent="0.25">
      <c r="U10225" s="76"/>
    </row>
    <row r="10226" spans="21:21" x14ac:dyDescent="0.25">
      <c r="U10226" s="76"/>
    </row>
    <row r="10227" spans="21:21" x14ac:dyDescent="0.25">
      <c r="U10227" s="76"/>
    </row>
    <row r="10228" spans="21:21" x14ac:dyDescent="0.25">
      <c r="U10228" s="76"/>
    </row>
    <row r="10229" spans="21:21" x14ac:dyDescent="0.25">
      <c r="U10229" s="76"/>
    </row>
    <row r="10230" spans="21:21" x14ac:dyDescent="0.25">
      <c r="U10230" s="76"/>
    </row>
    <row r="10231" spans="21:21" x14ac:dyDescent="0.25">
      <c r="U10231" s="76"/>
    </row>
    <row r="10232" spans="21:21" x14ac:dyDescent="0.25">
      <c r="U10232" s="76"/>
    </row>
    <row r="10233" spans="21:21" x14ac:dyDescent="0.25">
      <c r="U10233" s="76"/>
    </row>
    <row r="10234" spans="21:21" x14ac:dyDescent="0.25">
      <c r="U10234" s="76"/>
    </row>
    <row r="10235" spans="21:21" x14ac:dyDescent="0.25">
      <c r="U10235" s="76"/>
    </row>
    <row r="10236" spans="21:21" x14ac:dyDescent="0.25">
      <c r="U10236" s="76"/>
    </row>
    <row r="10237" spans="21:21" x14ac:dyDescent="0.25">
      <c r="U10237" s="76"/>
    </row>
    <row r="10238" spans="21:21" x14ac:dyDescent="0.25">
      <c r="U10238" s="76"/>
    </row>
    <row r="10239" spans="21:21" x14ac:dyDescent="0.25">
      <c r="U10239" s="76"/>
    </row>
    <row r="10240" spans="21:21" x14ac:dyDescent="0.25">
      <c r="U10240" s="76"/>
    </row>
    <row r="10241" spans="21:21" x14ac:dyDescent="0.25">
      <c r="U10241" s="76"/>
    </row>
    <row r="10242" spans="21:21" x14ac:dyDescent="0.25">
      <c r="U10242" s="76"/>
    </row>
    <row r="10243" spans="21:21" x14ac:dyDescent="0.25">
      <c r="U10243" s="76"/>
    </row>
    <row r="10244" spans="21:21" x14ac:dyDescent="0.25">
      <c r="U10244" s="76"/>
    </row>
    <row r="10245" spans="21:21" x14ac:dyDescent="0.25">
      <c r="U10245" s="76"/>
    </row>
    <row r="10246" spans="21:21" x14ac:dyDescent="0.25">
      <c r="U10246" s="76"/>
    </row>
    <row r="10247" spans="21:21" x14ac:dyDescent="0.25">
      <c r="U10247" s="76"/>
    </row>
    <row r="10248" spans="21:21" x14ac:dyDescent="0.25">
      <c r="U10248" s="76"/>
    </row>
    <row r="10249" spans="21:21" x14ac:dyDescent="0.25">
      <c r="U10249" s="76"/>
    </row>
    <row r="10250" spans="21:21" x14ac:dyDescent="0.25">
      <c r="U10250" s="76"/>
    </row>
    <row r="10251" spans="21:21" x14ac:dyDescent="0.25">
      <c r="U10251" s="76"/>
    </row>
    <row r="10252" spans="21:21" x14ac:dyDescent="0.25">
      <c r="U10252" s="76"/>
    </row>
    <row r="10253" spans="21:21" x14ac:dyDescent="0.25">
      <c r="U10253" s="76"/>
    </row>
    <row r="10254" spans="21:21" x14ac:dyDescent="0.25">
      <c r="U10254" s="76"/>
    </row>
    <row r="10255" spans="21:21" x14ac:dyDescent="0.25">
      <c r="U10255" s="76"/>
    </row>
    <row r="10256" spans="21:21" x14ac:dyDescent="0.25">
      <c r="U10256" s="76"/>
    </row>
    <row r="10257" spans="21:21" x14ac:dyDescent="0.25">
      <c r="U10257" s="76"/>
    </row>
    <row r="10258" spans="21:21" x14ac:dyDescent="0.25">
      <c r="U10258" s="76"/>
    </row>
    <row r="10259" spans="21:21" x14ac:dyDescent="0.25">
      <c r="U10259" s="76"/>
    </row>
    <row r="10260" spans="21:21" x14ac:dyDescent="0.25">
      <c r="U10260" s="76"/>
    </row>
    <row r="10261" spans="21:21" x14ac:dyDescent="0.25">
      <c r="U10261" s="76"/>
    </row>
    <row r="10262" spans="21:21" x14ac:dyDescent="0.25">
      <c r="U10262" s="76"/>
    </row>
    <row r="10263" spans="21:21" x14ac:dyDescent="0.25">
      <c r="U10263" s="76"/>
    </row>
    <row r="10264" spans="21:21" x14ac:dyDescent="0.25">
      <c r="U10264" s="76"/>
    </row>
    <row r="10265" spans="21:21" x14ac:dyDescent="0.25">
      <c r="U10265" s="76"/>
    </row>
    <row r="10266" spans="21:21" x14ac:dyDescent="0.25">
      <c r="U10266" s="76"/>
    </row>
    <row r="10267" spans="21:21" x14ac:dyDescent="0.25">
      <c r="U10267" s="76"/>
    </row>
    <row r="10268" spans="21:21" x14ac:dyDescent="0.25">
      <c r="U10268" s="76"/>
    </row>
    <row r="10269" spans="21:21" x14ac:dyDescent="0.25">
      <c r="U10269" s="76"/>
    </row>
    <row r="10270" spans="21:21" x14ac:dyDescent="0.25">
      <c r="U10270" s="76"/>
    </row>
    <row r="10271" spans="21:21" x14ac:dyDescent="0.25">
      <c r="U10271" s="76"/>
    </row>
    <row r="10272" spans="21:21" x14ac:dyDescent="0.25">
      <c r="U10272" s="76"/>
    </row>
    <row r="10273" spans="21:21" x14ac:dyDescent="0.25">
      <c r="U10273" s="76"/>
    </row>
    <row r="10274" spans="21:21" x14ac:dyDescent="0.25">
      <c r="U10274" s="76"/>
    </row>
    <row r="10275" spans="21:21" x14ac:dyDescent="0.25">
      <c r="U10275" s="76"/>
    </row>
    <row r="10276" spans="21:21" x14ac:dyDescent="0.25">
      <c r="U10276" s="76"/>
    </row>
    <row r="10277" spans="21:21" x14ac:dyDescent="0.25">
      <c r="U10277" s="76"/>
    </row>
    <row r="10278" spans="21:21" x14ac:dyDescent="0.25">
      <c r="U10278" s="76"/>
    </row>
    <row r="10279" spans="21:21" x14ac:dyDescent="0.25">
      <c r="U10279" s="76"/>
    </row>
    <row r="10280" spans="21:21" x14ac:dyDescent="0.25">
      <c r="U10280" s="76"/>
    </row>
    <row r="10281" spans="21:21" x14ac:dyDescent="0.25">
      <c r="U10281" s="76"/>
    </row>
    <row r="10282" spans="21:21" x14ac:dyDescent="0.25">
      <c r="U10282" s="76"/>
    </row>
    <row r="10283" spans="21:21" x14ac:dyDescent="0.25">
      <c r="U10283" s="76"/>
    </row>
    <row r="10284" spans="21:21" x14ac:dyDescent="0.25">
      <c r="U10284" s="76"/>
    </row>
    <row r="10285" spans="21:21" x14ac:dyDescent="0.25">
      <c r="U10285" s="76"/>
    </row>
    <row r="10286" spans="21:21" x14ac:dyDescent="0.25">
      <c r="U10286" s="76"/>
    </row>
    <row r="10287" spans="21:21" x14ac:dyDescent="0.25">
      <c r="U10287" s="76"/>
    </row>
    <row r="10288" spans="21:21" x14ac:dyDescent="0.25">
      <c r="U10288" s="76"/>
    </row>
    <row r="10289" spans="21:21" x14ac:dyDescent="0.25">
      <c r="U10289" s="76"/>
    </row>
    <row r="10290" spans="21:21" x14ac:dyDescent="0.25">
      <c r="U10290" s="76"/>
    </row>
    <row r="10291" spans="21:21" x14ac:dyDescent="0.25">
      <c r="U10291" s="76"/>
    </row>
    <row r="10292" spans="21:21" x14ac:dyDescent="0.25">
      <c r="U10292" s="76"/>
    </row>
    <row r="10293" spans="21:21" x14ac:dyDescent="0.25">
      <c r="U10293" s="76"/>
    </row>
    <row r="10294" spans="21:21" x14ac:dyDescent="0.25">
      <c r="U10294" s="76"/>
    </row>
    <row r="10295" spans="21:21" x14ac:dyDescent="0.25">
      <c r="U10295" s="76"/>
    </row>
    <row r="10296" spans="21:21" x14ac:dyDescent="0.25">
      <c r="U10296" s="76"/>
    </row>
    <row r="10297" spans="21:21" x14ac:dyDescent="0.25">
      <c r="U10297" s="76"/>
    </row>
    <row r="10298" spans="21:21" x14ac:dyDescent="0.25">
      <c r="U10298" s="76"/>
    </row>
    <row r="10299" spans="21:21" x14ac:dyDescent="0.25">
      <c r="U10299" s="76"/>
    </row>
    <row r="10300" spans="21:21" x14ac:dyDescent="0.25">
      <c r="U10300" s="76"/>
    </row>
    <row r="10301" spans="21:21" x14ac:dyDescent="0.25">
      <c r="U10301" s="76"/>
    </row>
    <row r="10302" spans="21:21" x14ac:dyDescent="0.25">
      <c r="U10302" s="76"/>
    </row>
    <row r="10303" spans="21:21" x14ac:dyDescent="0.25">
      <c r="U10303" s="76"/>
    </row>
    <row r="10304" spans="21:21" x14ac:dyDescent="0.25">
      <c r="U10304" s="76"/>
    </row>
    <row r="10305" spans="21:21" x14ac:dyDescent="0.25">
      <c r="U10305" s="76"/>
    </row>
    <row r="10306" spans="21:21" x14ac:dyDescent="0.25">
      <c r="U10306" s="76"/>
    </row>
    <row r="10307" spans="21:21" x14ac:dyDescent="0.25">
      <c r="U10307" s="76"/>
    </row>
    <row r="10308" spans="21:21" x14ac:dyDescent="0.25">
      <c r="U10308" s="76"/>
    </row>
    <row r="10309" spans="21:21" x14ac:dyDescent="0.25">
      <c r="U10309" s="76"/>
    </row>
    <row r="10310" spans="21:21" x14ac:dyDescent="0.25">
      <c r="U10310" s="76"/>
    </row>
    <row r="10311" spans="21:21" x14ac:dyDescent="0.25">
      <c r="U10311" s="76"/>
    </row>
    <row r="10312" spans="21:21" x14ac:dyDescent="0.25">
      <c r="U10312" s="76"/>
    </row>
    <row r="10313" spans="21:21" x14ac:dyDescent="0.25">
      <c r="U10313" s="76"/>
    </row>
    <row r="10314" spans="21:21" x14ac:dyDescent="0.25">
      <c r="U10314" s="76"/>
    </row>
    <row r="10315" spans="21:21" x14ac:dyDescent="0.25">
      <c r="U10315" s="76"/>
    </row>
    <row r="10316" spans="21:21" x14ac:dyDescent="0.25">
      <c r="U10316" s="76"/>
    </row>
    <row r="10317" spans="21:21" x14ac:dyDescent="0.25">
      <c r="U10317" s="76"/>
    </row>
    <row r="10318" spans="21:21" x14ac:dyDescent="0.25">
      <c r="U10318" s="76"/>
    </row>
    <row r="10319" spans="21:21" x14ac:dyDescent="0.25">
      <c r="U10319" s="76"/>
    </row>
    <row r="10320" spans="21:21" x14ac:dyDescent="0.25">
      <c r="U10320" s="76"/>
    </row>
    <row r="10321" spans="21:21" x14ac:dyDescent="0.25">
      <c r="U10321" s="76"/>
    </row>
    <row r="10322" spans="21:21" x14ac:dyDescent="0.25">
      <c r="U10322" s="76"/>
    </row>
    <row r="10323" spans="21:21" x14ac:dyDescent="0.25">
      <c r="U10323" s="76"/>
    </row>
    <row r="10324" spans="21:21" x14ac:dyDescent="0.25">
      <c r="U10324" s="76"/>
    </row>
    <row r="10325" spans="21:21" x14ac:dyDescent="0.25">
      <c r="U10325" s="76"/>
    </row>
    <row r="10326" spans="21:21" x14ac:dyDescent="0.25">
      <c r="U10326" s="76"/>
    </row>
    <row r="10327" spans="21:21" x14ac:dyDescent="0.25">
      <c r="U10327" s="76"/>
    </row>
    <row r="10328" spans="21:21" x14ac:dyDescent="0.25">
      <c r="U10328" s="76"/>
    </row>
    <row r="10329" spans="21:21" x14ac:dyDescent="0.25">
      <c r="U10329" s="76"/>
    </row>
    <row r="10330" spans="21:21" x14ac:dyDescent="0.25">
      <c r="U10330" s="76"/>
    </row>
    <row r="10331" spans="21:21" x14ac:dyDescent="0.25">
      <c r="U10331" s="76"/>
    </row>
    <row r="10332" spans="21:21" x14ac:dyDescent="0.25">
      <c r="U10332" s="76"/>
    </row>
    <row r="10333" spans="21:21" x14ac:dyDescent="0.25">
      <c r="U10333" s="76"/>
    </row>
    <row r="10334" spans="21:21" x14ac:dyDescent="0.25">
      <c r="U10334" s="76"/>
    </row>
    <row r="10335" spans="21:21" x14ac:dyDescent="0.25">
      <c r="U10335" s="76"/>
    </row>
    <row r="10336" spans="21:21" x14ac:dyDescent="0.25">
      <c r="U10336" s="76"/>
    </row>
    <row r="10337" spans="21:21" x14ac:dyDescent="0.25">
      <c r="U10337" s="76"/>
    </row>
    <row r="10338" spans="21:21" x14ac:dyDescent="0.25">
      <c r="U10338" s="76"/>
    </row>
    <row r="10339" spans="21:21" x14ac:dyDescent="0.25">
      <c r="U10339" s="76"/>
    </row>
    <row r="10340" spans="21:21" x14ac:dyDescent="0.25">
      <c r="U10340" s="76"/>
    </row>
    <row r="10341" spans="21:21" x14ac:dyDescent="0.25">
      <c r="U10341" s="76"/>
    </row>
    <row r="10342" spans="21:21" x14ac:dyDescent="0.25">
      <c r="U10342" s="76"/>
    </row>
    <row r="10343" spans="21:21" x14ac:dyDescent="0.25">
      <c r="U10343" s="76"/>
    </row>
    <row r="10344" spans="21:21" x14ac:dyDescent="0.25">
      <c r="U10344" s="76"/>
    </row>
    <row r="10345" spans="21:21" x14ac:dyDescent="0.25">
      <c r="U10345" s="76"/>
    </row>
    <row r="10346" spans="21:21" x14ac:dyDescent="0.25">
      <c r="U10346" s="76"/>
    </row>
    <row r="10347" spans="21:21" x14ac:dyDescent="0.25">
      <c r="U10347" s="76"/>
    </row>
    <row r="10348" spans="21:21" x14ac:dyDescent="0.25">
      <c r="U10348" s="76"/>
    </row>
    <row r="10349" spans="21:21" x14ac:dyDescent="0.25">
      <c r="U10349" s="76"/>
    </row>
    <row r="10350" spans="21:21" x14ac:dyDescent="0.25">
      <c r="U10350" s="76"/>
    </row>
    <row r="10351" spans="21:21" x14ac:dyDescent="0.25">
      <c r="U10351" s="76"/>
    </row>
    <row r="10352" spans="21:21" x14ac:dyDescent="0.25">
      <c r="U10352" s="76"/>
    </row>
    <row r="10353" spans="21:21" x14ac:dyDescent="0.25">
      <c r="U10353" s="76"/>
    </row>
    <row r="10354" spans="21:21" x14ac:dyDescent="0.25">
      <c r="U10354" s="76"/>
    </row>
    <row r="10355" spans="21:21" x14ac:dyDescent="0.25">
      <c r="U10355" s="76"/>
    </row>
    <row r="10356" spans="21:21" x14ac:dyDescent="0.25">
      <c r="U10356" s="76"/>
    </row>
    <row r="10357" spans="21:21" x14ac:dyDescent="0.25">
      <c r="U10357" s="76"/>
    </row>
    <row r="10358" spans="21:21" x14ac:dyDescent="0.25">
      <c r="U10358" s="76"/>
    </row>
    <row r="10359" spans="21:21" x14ac:dyDescent="0.25">
      <c r="U10359" s="76"/>
    </row>
    <row r="10360" spans="21:21" x14ac:dyDescent="0.25">
      <c r="U10360" s="76"/>
    </row>
    <row r="10361" spans="21:21" x14ac:dyDescent="0.25">
      <c r="U10361" s="76"/>
    </row>
    <row r="10362" spans="21:21" x14ac:dyDescent="0.25">
      <c r="U10362" s="76"/>
    </row>
    <row r="10363" spans="21:21" x14ac:dyDescent="0.25">
      <c r="U10363" s="76"/>
    </row>
    <row r="10364" spans="21:21" x14ac:dyDescent="0.25">
      <c r="U10364" s="76"/>
    </row>
    <row r="10365" spans="21:21" x14ac:dyDescent="0.25">
      <c r="U10365" s="76"/>
    </row>
    <row r="10366" spans="21:21" x14ac:dyDescent="0.25">
      <c r="U10366" s="76"/>
    </row>
    <row r="10367" spans="21:21" x14ac:dyDescent="0.25">
      <c r="U10367" s="76"/>
    </row>
    <row r="10368" spans="21:21" x14ac:dyDescent="0.25">
      <c r="U10368" s="76"/>
    </row>
    <row r="10369" spans="21:21" x14ac:dyDescent="0.25">
      <c r="U10369" s="76"/>
    </row>
    <row r="10370" spans="21:21" x14ac:dyDescent="0.25">
      <c r="U10370" s="76"/>
    </row>
    <row r="10371" spans="21:21" x14ac:dyDescent="0.25">
      <c r="U10371" s="76"/>
    </row>
    <row r="10372" spans="21:21" x14ac:dyDescent="0.25">
      <c r="U10372" s="76"/>
    </row>
    <row r="10373" spans="21:21" x14ac:dyDescent="0.25">
      <c r="U10373" s="76"/>
    </row>
    <row r="10374" spans="21:21" x14ac:dyDescent="0.25">
      <c r="U10374" s="76"/>
    </row>
    <row r="10375" spans="21:21" x14ac:dyDescent="0.25">
      <c r="U10375" s="76"/>
    </row>
    <row r="10376" spans="21:21" x14ac:dyDescent="0.25">
      <c r="U10376" s="76"/>
    </row>
    <row r="10377" spans="21:21" x14ac:dyDescent="0.25">
      <c r="U10377" s="76"/>
    </row>
    <row r="10378" spans="21:21" x14ac:dyDescent="0.25">
      <c r="U10378" s="76"/>
    </row>
    <row r="10379" spans="21:21" x14ac:dyDescent="0.25">
      <c r="U10379" s="76"/>
    </row>
    <row r="10380" spans="21:21" x14ac:dyDescent="0.25">
      <c r="U10380" s="76"/>
    </row>
    <row r="10381" spans="21:21" x14ac:dyDescent="0.25">
      <c r="U10381" s="76"/>
    </row>
    <row r="10382" spans="21:21" x14ac:dyDescent="0.25">
      <c r="U10382" s="76"/>
    </row>
    <row r="10383" spans="21:21" x14ac:dyDescent="0.25">
      <c r="U10383" s="76"/>
    </row>
    <row r="10384" spans="21:21" x14ac:dyDescent="0.25">
      <c r="U10384" s="76"/>
    </row>
    <row r="10385" spans="21:21" x14ac:dyDescent="0.25">
      <c r="U10385" s="76"/>
    </row>
    <row r="10386" spans="21:21" x14ac:dyDescent="0.25">
      <c r="U10386" s="76"/>
    </row>
    <row r="10387" spans="21:21" x14ac:dyDescent="0.25">
      <c r="U10387" s="76"/>
    </row>
    <row r="10388" spans="21:21" x14ac:dyDescent="0.25">
      <c r="U10388" s="76"/>
    </row>
    <row r="10389" spans="21:21" x14ac:dyDescent="0.25">
      <c r="U10389" s="76"/>
    </row>
    <row r="10390" spans="21:21" x14ac:dyDescent="0.25">
      <c r="U10390" s="76"/>
    </row>
    <row r="10391" spans="21:21" x14ac:dyDescent="0.25">
      <c r="U10391" s="76"/>
    </row>
    <row r="10392" spans="21:21" x14ac:dyDescent="0.25">
      <c r="U10392" s="76"/>
    </row>
    <row r="10393" spans="21:21" x14ac:dyDescent="0.25">
      <c r="U10393" s="76"/>
    </row>
    <row r="10394" spans="21:21" x14ac:dyDescent="0.25">
      <c r="U10394" s="76"/>
    </row>
    <row r="10395" spans="21:21" x14ac:dyDescent="0.25">
      <c r="U10395" s="76"/>
    </row>
    <row r="10396" spans="21:21" x14ac:dyDescent="0.25">
      <c r="U10396" s="76"/>
    </row>
    <row r="10397" spans="21:21" x14ac:dyDescent="0.25">
      <c r="U10397" s="76"/>
    </row>
    <row r="10398" spans="21:21" x14ac:dyDescent="0.25">
      <c r="U10398" s="76"/>
    </row>
    <row r="10399" spans="21:21" x14ac:dyDescent="0.25">
      <c r="U10399" s="76"/>
    </row>
    <row r="10400" spans="21:21" x14ac:dyDescent="0.25">
      <c r="U10400" s="76"/>
    </row>
    <row r="10401" spans="21:21" x14ac:dyDescent="0.25">
      <c r="U10401" s="76"/>
    </row>
    <row r="10402" spans="21:21" x14ac:dyDescent="0.25">
      <c r="U10402" s="76"/>
    </row>
    <row r="10403" spans="21:21" x14ac:dyDescent="0.25">
      <c r="U10403" s="76"/>
    </row>
    <row r="10404" spans="21:21" x14ac:dyDescent="0.25">
      <c r="U10404" s="76"/>
    </row>
    <row r="10405" spans="21:21" x14ac:dyDescent="0.25">
      <c r="U10405" s="76"/>
    </row>
    <row r="10406" spans="21:21" x14ac:dyDescent="0.25">
      <c r="U10406" s="76"/>
    </row>
    <row r="10407" spans="21:21" x14ac:dyDescent="0.25">
      <c r="U10407" s="76"/>
    </row>
    <row r="10408" spans="21:21" x14ac:dyDescent="0.25">
      <c r="U10408" s="76"/>
    </row>
    <row r="10409" spans="21:21" x14ac:dyDescent="0.25">
      <c r="U10409" s="76"/>
    </row>
    <row r="10410" spans="21:21" x14ac:dyDescent="0.25">
      <c r="U10410" s="76"/>
    </row>
    <row r="10411" spans="21:21" x14ac:dyDescent="0.25">
      <c r="U10411" s="76"/>
    </row>
    <row r="10412" spans="21:21" x14ac:dyDescent="0.25">
      <c r="U10412" s="76"/>
    </row>
    <row r="10413" spans="21:21" x14ac:dyDescent="0.25">
      <c r="U10413" s="76"/>
    </row>
    <row r="10414" spans="21:21" x14ac:dyDescent="0.25">
      <c r="U10414" s="76"/>
    </row>
    <row r="10415" spans="21:21" x14ac:dyDescent="0.25">
      <c r="U10415" s="76"/>
    </row>
    <row r="10416" spans="21:21" x14ac:dyDescent="0.25">
      <c r="U10416" s="76"/>
    </row>
    <row r="10417" spans="21:21" x14ac:dyDescent="0.25">
      <c r="U10417" s="76"/>
    </row>
    <row r="10418" spans="21:21" x14ac:dyDescent="0.25">
      <c r="U10418" s="76"/>
    </row>
    <row r="10419" spans="21:21" x14ac:dyDescent="0.25">
      <c r="U10419" s="76"/>
    </row>
    <row r="10420" spans="21:21" x14ac:dyDescent="0.25">
      <c r="U10420" s="76"/>
    </row>
    <row r="10421" spans="21:21" x14ac:dyDescent="0.25">
      <c r="U10421" s="76"/>
    </row>
    <row r="10422" spans="21:21" x14ac:dyDescent="0.25">
      <c r="U10422" s="76"/>
    </row>
    <row r="10423" spans="21:21" x14ac:dyDescent="0.25">
      <c r="U10423" s="76"/>
    </row>
    <row r="10424" spans="21:21" x14ac:dyDescent="0.25">
      <c r="U10424" s="76"/>
    </row>
    <row r="10425" spans="21:21" x14ac:dyDescent="0.25">
      <c r="U10425" s="76"/>
    </row>
    <row r="10426" spans="21:21" x14ac:dyDescent="0.25">
      <c r="U10426" s="76"/>
    </row>
    <row r="10427" spans="21:21" x14ac:dyDescent="0.25">
      <c r="U10427" s="76"/>
    </row>
    <row r="10428" spans="21:21" x14ac:dyDescent="0.25">
      <c r="U10428" s="76"/>
    </row>
    <row r="10429" spans="21:21" x14ac:dyDescent="0.25">
      <c r="U10429" s="76"/>
    </row>
    <row r="10430" spans="21:21" x14ac:dyDescent="0.25">
      <c r="U10430" s="76"/>
    </row>
    <row r="10431" spans="21:21" x14ac:dyDescent="0.25">
      <c r="U10431" s="76"/>
    </row>
    <row r="10432" spans="21:21" x14ac:dyDescent="0.25">
      <c r="U10432" s="76"/>
    </row>
    <row r="10433" spans="21:21" x14ac:dyDescent="0.25">
      <c r="U10433" s="76"/>
    </row>
    <row r="10434" spans="21:21" x14ac:dyDescent="0.25">
      <c r="U10434" s="76"/>
    </row>
    <row r="10435" spans="21:21" x14ac:dyDescent="0.25">
      <c r="U10435" s="76"/>
    </row>
    <row r="10436" spans="21:21" x14ac:dyDescent="0.25">
      <c r="U10436" s="76"/>
    </row>
    <row r="10437" spans="21:21" x14ac:dyDescent="0.25">
      <c r="U10437" s="76"/>
    </row>
    <row r="10438" spans="21:21" x14ac:dyDescent="0.25">
      <c r="U10438" s="76"/>
    </row>
    <row r="10439" spans="21:21" x14ac:dyDescent="0.25">
      <c r="U10439" s="76"/>
    </row>
    <row r="10440" spans="21:21" x14ac:dyDescent="0.25">
      <c r="U10440" s="76"/>
    </row>
    <row r="10441" spans="21:21" x14ac:dyDescent="0.25">
      <c r="U10441" s="76"/>
    </row>
    <row r="10442" spans="21:21" x14ac:dyDescent="0.25">
      <c r="U10442" s="76"/>
    </row>
    <row r="10443" spans="21:21" x14ac:dyDescent="0.25">
      <c r="U10443" s="76"/>
    </row>
    <row r="10444" spans="21:21" x14ac:dyDescent="0.25">
      <c r="U10444" s="76"/>
    </row>
    <row r="10445" spans="21:21" x14ac:dyDescent="0.25">
      <c r="U10445" s="76"/>
    </row>
    <row r="10446" spans="21:21" x14ac:dyDescent="0.25">
      <c r="U10446" s="76"/>
    </row>
    <row r="10447" spans="21:21" x14ac:dyDescent="0.25">
      <c r="U10447" s="76"/>
    </row>
    <row r="10448" spans="21:21" x14ac:dyDescent="0.25">
      <c r="U10448" s="76"/>
    </row>
    <row r="10449" spans="21:21" x14ac:dyDescent="0.25">
      <c r="U10449" s="76"/>
    </row>
    <row r="10450" spans="21:21" x14ac:dyDescent="0.25">
      <c r="U10450" s="76"/>
    </row>
    <row r="10451" spans="21:21" x14ac:dyDescent="0.25">
      <c r="U10451" s="76"/>
    </row>
    <row r="10452" spans="21:21" x14ac:dyDescent="0.25">
      <c r="U10452" s="76"/>
    </row>
    <row r="10453" spans="21:21" x14ac:dyDescent="0.25">
      <c r="U10453" s="76"/>
    </row>
    <row r="10454" spans="21:21" x14ac:dyDescent="0.25">
      <c r="U10454" s="76"/>
    </row>
    <row r="10455" spans="21:21" x14ac:dyDescent="0.25">
      <c r="U10455" s="76"/>
    </row>
    <row r="10456" spans="21:21" x14ac:dyDescent="0.25">
      <c r="U10456" s="76"/>
    </row>
    <row r="10457" spans="21:21" x14ac:dyDescent="0.25">
      <c r="U10457" s="76"/>
    </row>
    <row r="10458" spans="21:21" x14ac:dyDescent="0.25">
      <c r="U10458" s="76"/>
    </row>
    <row r="10459" spans="21:21" x14ac:dyDescent="0.25">
      <c r="U10459" s="76"/>
    </row>
    <row r="10460" spans="21:21" x14ac:dyDescent="0.25">
      <c r="U10460" s="76"/>
    </row>
    <row r="10461" spans="21:21" x14ac:dyDescent="0.25">
      <c r="U10461" s="76"/>
    </row>
    <row r="10462" spans="21:21" x14ac:dyDescent="0.25">
      <c r="U10462" s="76"/>
    </row>
    <row r="10463" spans="21:21" x14ac:dyDescent="0.25">
      <c r="U10463" s="76"/>
    </row>
    <row r="10464" spans="21:21" x14ac:dyDescent="0.25">
      <c r="U10464" s="76"/>
    </row>
    <row r="10465" spans="21:21" x14ac:dyDescent="0.25">
      <c r="U10465" s="76"/>
    </row>
    <row r="10466" spans="21:21" x14ac:dyDescent="0.25">
      <c r="U10466" s="76"/>
    </row>
    <row r="10467" spans="21:21" x14ac:dyDescent="0.25">
      <c r="U10467" s="76"/>
    </row>
    <row r="10468" spans="21:21" x14ac:dyDescent="0.25">
      <c r="U10468" s="76"/>
    </row>
    <row r="10469" spans="21:21" x14ac:dyDescent="0.25">
      <c r="U10469" s="76"/>
    </row>
    <row r="10470" spans="21:21" x14ac:dyDescent="0.25">
      <c r="U10470" s="76"/>
    </row>
    <row r="10471" spans="21:21" x14ac:dyDescent="0.25">
      <c r="U10471" s="76"/>
    </row>
    <row r="10472" spans="21:21" x14ac:dyDescent="0.25">
      <c r="U10472" s="76"/>
    </row>
    <row r="10473" spans="21:21" x14ac:dyDescent="0.25">
      <c r="U10473" s="76"/>
    </row>
    <row r="10474" spans="21:21" x14ac:dyDescent="0.25">
      <c r="U10474" s="76"/>
    </row>
    <row r="10475" spans="21:21" x14ac:dyDescent="0.25">
      <c r="U10475" s="76"/>
    </row>
    <row r="10476" spans="21:21" x14ac:dyDescent="0.25">
      <c r="U10476" s="76"/>
    </row>
    <row r="10477" spans="21:21" x14ac:dyDescent="0.25">
      <c r="U10477" s="76"/>
    </row>
    <row r="10478" spans="21:21" x14ac:dyDescent="0.25">
      <c r="U10478" s="76"/>
    </row>
    <row r="10479" spans="21:21" x14ac:dyDescent="0.25">
      <c r="U10479" s="76"/>
    </row>
    <row r="10480" spans="21:21" x14ac:dyDescent="0.25">
      <c r="U10480" s="76"/>
    </row>
    <row r="10481" spans="21:21" x14ac:dyDescent="0.25">
      <c r="U10481" s="76"/>
    </row>
    <row r="10482" spans="21:21" x14ac:dyDescent="0.25">
      <c r="U10482" s="76"/>
    </row>
    <row r="10483" spans="21:21" x14ac:dyDescent="0.25">
      <c r="U10483" s="76"/>
    </row>
    <row r="10484" spans="21:21" x14ac:dyDescent="0.25">
      <c r="U10484" s="76"/>
    </row>
    <row r="10485" spans="21:21" x14ac:dyDescent="0.25">
      <c r="U10485" s="76"/>
    </row>
    <row r="10486" spans="21:21" x14ac:dyDescent="0.25">
      <c r="U10486" s="76"/>
    </row>
    <row r="10487" spans="21:21" x14ac:dyDescent="0.25">
      <c r="U10487" s="76"/>
    </row>
    <row r="10488" spans="21:21" x14ac:dyDescent="0.25">
      <c r="U10488" s="76"/>
    </row>
    <row r="10489" spans="21:21" x14ac:dyDescent="0.25">
      <c r="U10489" s="76"/>
    </row>
    <row r="10490" spans="21:21" x14ac:dyDescent="0.25">
      <c r="U10490" s="76"/>
    </row>
    <row r="10491" spans="21:21" x14ac:dyDescent="0.25">
      <c r="U10491" s="76"/>
    </row>
    <row r="10492" spans="21:21" x14ac:dyDescent="0.25">
      <c r="U10492" s="76"/>
    </row>
    <row r="10493" spans="21:21" x14ac:dyDescent="0.25">
      <c r="U10493" s="76"/>
    </row>
    <row r="10494" spans="21:21" x14ac:dyDescent="0.25">
      <c r="U10494" s="76"/>
    </row>
    <row r="10495" spans="21:21" x14ac:dyDescent="0.25">
      <c r="U10495" s="76"/>
    </row>
    <row r="10496" spans="21:21" x14ac:dyDescent="0.25">
      <c r="U10496" s="76"/>
    </row>
    <row r="10497" spans="21:21" x14ac:dyDescent="0.25">
      <c r="U10497" s="76"/>
    </row>
    <row r="10498" spans="21:21" x14ac:dyDescent="0.25">
      <c r="U10498" s="76"/>
    </row>
    <row r="10499" spans="21:21" x14ac:dyDescent="0.25">
      <c r="U10499" s="76"/>
    </row>
    <row r="10500" spans="21:21" x14ac:dyDescent="0.25">
      <c r="U10500" s="76"/>
    </row>
    <row r="10501" spans="21:21" x14ac:dyDescent="0.25">
      <c r="U10501" s="76"/>
    </row>
    <row r="10502" spans="21:21" x14ac:dyDescent="0.25">
      <c r="U10502" s="76"/>
    </row>
    <row r="10503" spans="21:21" x14ac:dyDescent="0.25">
      <c r="U10503" s="76"/>
    </row>
    <row r="10504" spans="21:21" x14ac:dyDescent="0.25">
      <c r="U10504" s="76"/>
    </row>
    <row r="10505" spans="21:21" x14ac:dyDescent="0.25">
      <c r="U10505" s="76"/>
    </row>
    <row r="10506" spans="21:21" x14ac:dyDescent="0.25">
      <c r="U10506" s="76"/>
    </row>
    <row r="10507" spans="21:21" x14ac:dyDescent="0.25">
      <c r="U10507" s="76"/>
    </row>
    <row r="10508" spans="21:21" x14ac:dyDescent="0.25">
      <c r="U10508" s="76"/>
    </row>
    <row r="10509" spans="21:21" x14ac:dyDescent="0.25">
      <c r="U10509" s="76"/>
    </row>
    <row r="10510" spans="21:21" x14ac:dyDescent="0.25">
      <c r="U10510" s="76"/>
    </row>
    <row r="10511" spans="21:21" x14ac:dyDescent="0.25">
      <c r="U10511" s="76"/>
    </row>
    <row r="10512" spans="21:21" x14ac:dyDescent="0.25">
      <c r="U10512" s="76"/>
    </row>
    <row r="10513" spans="21:21" x14ac:dyDescent="0.25">
      <c r="U10513" s="76"/>
    </row>
    <row r="10514" spans="21:21" x14ac:dyDescent="0.25">
      <c r="U10514" s="76"/>
    </row>
    <row r="10515" spans="21:21" x14ac:dyDescent="0.25">
      <c r="U10515" s="76"/>
    </row>
    <row r="10516" spans="21:21" x14ac:dyDescent="0.25">
      <c r="U10516" s="76"/>
    </row>
    <row r="10517" spans="21:21" x14ac:dyDescent="0.25">
      <c r="U10517" s="76"/>
    </row>
    <row r="10518" spans="21:21" x14ac:dyDescent="0.25">
      <c r="U10518" s="76"/>
    </row>
    <row r="10519" spans="21:21" x14ac:dyDescent="0.25">
      <c r="U10519" s="76"/>
    </row>
    <row r="10520" spans="21:21" x14ac:dyDescent="0.25">
      <c r="U10520" s="76"/>
    </row>
    <row r="10521" spans="21:21" x14ac:dyDescent="0.25">
      <c r="U10521" s="76"/>
    </row>
    <row r="10522" spans="21:21" x14ac:dyDescent="0.25">
      <c r="U10522" s="76"/>
    </row>
    <row r="10523" spans="21:21" x14ac:dyDescent="0.25">
      <c r="U10523" s="76"/>
    </row>
    <row r="10524" spans="21:21" x14ac:dyDescent="0.25">
      <c r="U10524" s="76"/>
    </row>
    <row r="10525" spans="21:21" x14ac:dyDescent="0.25">
      <c r="U10525" s="76"/>
    </row>
    <row r="10526" spans="21:21" x14ac:dyDescent="0.25">
      <c r="U10526" s="76"/>
    </row>
    <row r="10527" spans="21:21" x14ac:dyDescent="0.25">
      <c r="U10527" s="76"/>
    </row>
    <row r="10528" spans="21:21" x14ac:dyDescent="0.25">
      <c r="U10528" s="76"/>
    </row>
    <row r="10529" spans="21:21" x14ac:dyDescent="0.25">
      <c r="U10529" s="76"/>
    </row>
    <row r="10530" spans="21:21" x14ac:dyDescent="0.25">
      <c r="U10530" s="76"/>
    </row>
    <row r="10531" spans="21:21" x14ac:dyDescent="0.25">
      <c r="U10531" s="76"/>
    </row>
    <row r="10532" spans="21:21" x14ac:dyDescent="0.25">
      <c r="U10532" s="76"/>
    </row>
    <row r="10533" spans="21:21" x14ac:dyDescent="0.25">
      <c r="U10533" s="76"/>
    </row>
    <row r="10534" spans="21:21" x14ac:dyDescent="0.25">
      <c r="U10534" s="76"/>
    </row>
    <row r="10535" spans="21:21" x14ac:dyDescent="0.25">
      <c r="U10535" s="76"/>
    </row>
    <row r="10536" spans="21:21" x14ac:dyDescent="0.25">
      <c r="U10536" s="76"/>
    </row>
    <row r="10537" spans="21:21" x14ac:dyDescent="0.25">
      <c r="U10537" s="76"/>
    </row>
    <row r="10538" spans="21:21" x14ac:dyDescent="0.25">
      <c r="U10538" s="76"/>
    </row>
    <row r="10539" spans="21:21" x14ac:dyDescent="0.25">
      <c r="U10539" s="76"/>
    </row>
    <row r="10540" spans="21:21" x14ac:dyDescent="0.25">
      <c r="U10540" s="76"/>
    </row>
    <row r="10541" spans="21:21" x14ac:dyDescent="0.25">
      <c r="U10541" s="76"/>
    </row>
    <row r="10542" spans="21:21" x14ac:dyDescent="0.25">
      <c r="U10542" s="76"/>
    </row>
    <row r="10543" spans="21:21" x14ac:dyDescent="0.25">
      <c r="U10543" s="76"/>
    </row>
    <row r="10544" spans="21:21" x14ac:dyDescent="0.25">
      <c r="U10544" s="76"/>
    </row>
    <row r="10545" spans="21:21" x14ac:dyDescent="0.25">
      <c r="U10545" s="76"/>
    </row>
    <row r="10546" spans="21:21" x14ac:dyDescent="0.25">
      <c r="U10546" s="76"/>
    </row>
    <row r="10547" spans="21:21" x14ac:dyDescent="0.25">
      <c r="U10547" s="76"/>
    </row>
    <row r="10548" spans="21:21" x14ac:dyDescent="0.25">
      <c r="U10548" s="76"/>
    </row>
    <row r="10549" spans="21:21" x14ac:dyDescent="0.25">
      <c r="U10549" s="76"/>
    </row>
    <row r="10550" spans="21:21" x14ac:dyDescent="0.25">
      <c r="U10550" s="76"/>
    </row>
    <row r="10551" spans="21:21" x14ac:dyDescent="0.25">
      <c r="U10551" s="76"/>
    </row>
    <row r="10552" spans="21:21" x14ac:dyDescent="0.25">
      <c r="U10552" s="76"/>
    </row>
    <row r="10553" spans="21:21" x14ac:dyDescent="0.25">
      <c r="U10553" s="76"/>
    </row>
    <row r="10554" spans="21:21" x14ac:dyDescent="0.25">
      <c r="U10554" s="76"/>
    </row>
    <row r="10555" spans="21:21" x14ac:dyDescent="0.25">
      <c r="U10555" s="76"/>
    </row>
    <row r="10556" spans="21:21" x14ac:dyDescent="0.25">
      <c r="U10556" s="76"/>
    </row>
    <row r="10557" spans="21:21" x14ac:dyDescent="0.25">
      <c r="U10557" s="76"/>
    </row>
    <row r="10558" spans="21:21" x14ac:dyDescent="0.25">
      <c r="U10558" s="76"/>
    </row>
    <row r="10559" spans="21:21" x14ac:dyDescent="0.25">
      <c r="U10559" s="76"/>
    </row>
    <row r="10560" spans="21:21" x14ac:dyDescent="0.25">
      <c r="U10560" s="76"/>
    </row>
    <row r="10561" spans="21:21" x14ac:dyDescent="0.25">
      <c r="U10561" s="76"/>
    </row>
    <row r="10562" spans="21:21" x14ac:dyDescent="0.25">
      <c r="U10562" s="76"/>
    </row>
    <row r="10563" spans="21:21" x14ac:dyDescent="0.25">
      <c r="U10563" s="76"/>
    </row>
    <row r="10564" spans="21:21" x14ac:dyDescent="0.25">
      <c r="U10564" s="76"/>
    </row>
    <row r="10565" spans="21:21" x14ac:dyDescent="0.25">
      <c r="U10565" s="76"/>
    </row>
    <row r="10566" spans="21:21" x14ac:dyDescent="0.25">
      <c r="U10566" s="76"/>
    </row>
    <row r="10567" spans="21:21" x14ac:dyDescent="0.25">
      <c r="U10567" s="76"/>
    </row>
    <row r="10568" spans="21:21" x14ac:dyDescent="0.25">
      <c r="U10568" s="76"/>
    </row>
    <row r="10569" spans="21:21" x14ac:dyDescent="0.25">
      <c r="U10569" s="76"/>
    </row>
    <row r="10570" spans="21:21" x14ac:dyDescent="0.25">
      <c r="U10570" s="76"/>
    </row>
    <row r="10571" spans="21:21" x14ac:dyDescent="0.25">
      <c r="U10571" s="76"/>
    </row>
    <row r="10572" spans="21:21" x14ac:dyDescent="0.25">
      <c r="U10572" s="76"/>
    </row>
    <row r="10573" spans="21:21" x14ac:dyDescent="0.25">
      <c r="U10573" s="76"/>
    </row>
    <row r="10574" spans="21:21" x14ac:dyDescent="0.25">
      <c r="U10574" s="76"/>
    </row>
    <row r="10575" spans="21:21" x14ac:dyDescent="0.25">
      <c r="U10575" s="76"/>
    </row>
    <row r="10576" spans="21:21" x14ac:dyDescent="0.25">
      <c r="U10576" s="76"/>
    </row>
    <row r="10577" spans="21:21" x14ac:dyDescent="0.25">
      <c r="U10577" s="76"/>
    </row>
    <row r="10578" spans="21:21" x14ac:dyDescent="0.25">
      <c r="U10578" s="76"/>
    </row>
    <row r="10579" spans="21:21" x14ac:dyDescent="0.25">
      <c r="U10579" s="76"/>
    </row>
    <row r="10580" spans="21:21" x14ac:dyDescent="0.25">
      <c r="U10580" s="76"/>
    </row>
    <row r="10581" spans="21:21" x14ac:dyDescent="0.25">
      <c r="U10581" s="76"/>
    </row>
    <row r="10582" spans="21:21" x14ac:dyDescent="0.25">
      <c r="U10582" s="76"/>
    </row>
    <row r="10583" spans="21:21" x14ac:dyDescent="0.25">
      <c r="U10583" s="76"/>
    </row>
    <row r="10584" spans="21:21" x14ac:dyDescent="0.25">
      <c r="U10584" s="76"/>
    </row>
    <row r="10585" spans="21:21" x14ac:dyDescent="0.25">
      <c r="U10585" s="76"/>
    </row>
    <row r="10586" spans="21:21" x14ac:dyDescent="0.25">
      <c r="U10586" s="76"/>
    </row>
    <row r="10587" spans="21:21" x14ac:dyDescent="0.25">
      <c r="U10587" s="76"/>
    </row>
    <row r="10588" spans="21:21" x14ac:dyDescent="0.25">
      <c r="U10588" s="76"/>
    </row>
    <row r="10589" spans="21:21" x14ac:dyDescent="0.25">
      <c r="U10589" s="76"/>
    </row>
    <row r="10590" spans="21:21" x14ac:dyDescent="0.25">
      <c r="U10590" s="76"/>
    </row>
    <row r="10591" spans="21:21" x14ac:dyDescent="0.25">
      <c r="U10591" s="76"/>
    </row>
    <row r="10592" spans="21:21" x14ac:dyDescent="0.25">
      <c r="U10592" s="76"/>
    </row>
    <row r="10593" spans="21:21" x14ac:dyDescent="0.25">
      <c r="U10593" s="76"/>
    </row>
    <row r="10594" spans="21:21" x14ac:dyDescent="0.25">
      <c r="U10594" s="76"/>
    </row>
    <row r="10595" spans="21:21" x14ac:dyDescent="0.25">
      <c r="U10595" s="76"/>
    </row>
    <row r="10596" spans="21:21" x14ac:dyDescent="0.25">
      <c r="U10596" s="76"/>
    </row>
    <row r="10597" spans="21:21" x14ac:dyDescent="0.25">
      <c r="U10597" s="76"/>
    </row>
    <row r="10598" spans="21:21" x14ac:dyDescent="0.25">
      <c r="U10598" s="76"/>
    </row>
    <row r="10599" spans="21:21" x14ac:dyDescent="0.25">
      <c r="U10599" s="76"/>
    </row>
    <row r="10600" spans="21:21" x14ac:dyDescent="0.25">
      <c r="U10600" s="76"/>
    </row>
    <row r="10601" spans="21:21" x14ac:dyDescent="0.25">
      <c r="U10601" s="76"/>
    </row>
    <row r="10602" spans="21:21" x14ac:dyDescent="0.25">
      <c r="U10602" s="76"/>
    </row>
    <row r="10603" spans="21:21" x14ac:dyDescent="0.25">
      <c r="U10603" s="76"/>
    </row>
    <row r="10604" spans="21:21" x14ac:dyDescent="0.25">
      <c r="U10604" s="76"/>
    </row>
    <row r="10605" spans="21:21" x14ac:dyDescent="0.25">
      <c r="U10605" s="76"/>
    </row>
    <row r="10606" spans="21:21" x14ac:dyDescent="0.25">
      <c r="U10606" s="76"/>
    </row>
    <row r="10607" spans="21:21" x14ac:dyDescent="0.25">
      <c r="U10607" s="76"/>
    </row>
    <row r="10608" spans="21:21" x14ac:dyDescent="0.25">
      <c r="U10608" s="76"/>
    </row>
    <row r="10609" spans="21:21" x14ac:dyDescent="0.25">
      <c r="U10609" s="76"/>
    </row>
    <row r="10610" spans="21:21" x14ac:dyDescent="0.25">
      <c r="U10610" s="76"/>
    </row>
    <row r="10611" spans="21:21" x14ac:dyDescent="0.25">
      <c r="U10611" s="76"/>
    </row>
    <row r="10612" spans="21:21" x14ac:dyDescent="0.25">
      <c r="U10612" s="76"/>
    </row>
    <row r="10613" spans="21:21" x14ac:dyDescent="0.25">
      <c r="U10613" s="76"/>
    </row>
    <row r="10614" spans="21:21" x14ac:dyDescent="0.25">
      <c r="U10614" s="76"/>
    </row>
    <row r="10615" spans="21:21" x14ac:dyDescent="0.25">
      <c r="U10615" s="76"/>
    </row>
    <row r="10616" spans="21:21" x14ac:dyDescent="0.25">
      <c r="U10616" s="76"/>
    </row>
    <row r="10617" spans="21:21" x14ac:dyDescent="0.25">
      <c r="U10617" s="76"/>
    </row>
    <row r="10618" spans="21:21" x14ac:dyDescent="0.25">
      <c r="U10618" s="76"/>
    </row>
    <row r="10619" spans="21:21" x14ac:dyDescent="0.25">
      <c r="U10619" s="76"/>
    </row>
    <row r="10620" spans="21:21" x14ac:dyDescent="0.25">
      <c r="U10620" s="76"/>
    </row>
    <row r="10621" spans="21:21" x14ac:dyDescent="0.25">
      <c r="U10621" s="76"/>
    </row>
    <row r="10622" spans="21:21" x14ac:dyDescent="0.25">
      <c r="U10622" s="76"/>
    </row>
    <row r="10623" spans="21:21" x14ac:dyDescent="0.25">
      <c r="U10623" s="76"/>
    </row>
    <row r="10624" spans="21:21" x14ac:dyDescent="0.25">
      <c r="U10624" s="76"/>
    </row>
    <row r="10625" spans="21:21" x14ac:dyDescent="0.25">
      <c r="U10625" s="76"/>
    </row>
    <row r="10626" spans="21:21" x14ac:dyDescent="0.25">
      <c r="U10626" s="76"/>
    </row>
    <row r="10627" spans="21:21" x14ac:dyDescent="0.25">
      <c r="U10627" s="76"/>
    </row>
    <row r="10628" spans="21:21" x14ac:dyDescent="0.25">
      <c r="U10628" s="76"/>
    </row>
    <row r="10629" spans="21:21" x14ac:dyDescent="0.25">
      <c r="U10629" s="76"/>
    </row>
    <row r="10630" spans="21:21" x14ac:dyDescent="0.25">
      <c r="U10630" s="76"/>
    </row>
    <row r="10631" spans="21:21" x14ac:dyDescent="0.25">
      <c r="U10631" s="76"/>
    </row>
    <row r="10632" spans="21:21" x14ac:dyDescent="0.25">
      <c r="U10632" s="76"/>
    </row>
    <row r="10633" spans="21:21" x14ac:dyDescent="0.25">
      <c r="U10633" s="76"/>
    </row>
    <row r="10634" spans="21:21" x14ac:dyDescent="0.25">
      <c r="U10634" s="76"/>
    </row>
    <row r="10635" spans="21:21" x14ac:dyDescent="0.25">
      <c r="U10635" s="76"/>
    </row>
    <row r="10636" spans="21:21" x14ac:dyDescent="0.25">
      <c r="U10636" s="76"/>
    </row>
    <row r="10637" spans="21:21" x14ac:dyDescent="0.25">
      <c r="U10637" s="76"/>
    </row>
    <row r="10638" spans="21:21" x14ac:dyDescent="0.25">
      <c r="U10638" s="76"/>
    </row>
    <row r="10639" spans="21:21" x14ac:dyDescent="0.25">
      <c r="U10639" s="76"/>
    </row>
    <row r="10640" spans="21:21" x14ac:dyDescent="0.25">
      <c r="U10640" s="76"/>
    </row>
    <row r="10641" spans="21:21" x14ac:dyDescent="0.25">
      <c r="U10641" s="76"/>
    </row>
    <row r="10642" spans="21:21" x14ac:dyDescent="0.25">
      <c r="U10642" s="76"/>
    </row>
    <row r="10643" spans="21:21" x14ac:dyDescent="0.25">
      <c r="U10643" s="76"/>
    </row>
    <row r="10644" spans="21:21" x14ac:dyDescent="0.25">
      <c r="U10644" s="76"/>
    </row>
    <row r="10645" spans="21:21" x14ac:dyDescent="0.25">
      <c r="U10645" s="76"/>
    </row>
    <row r="10646" spans="21:21" x14ac:dyDescent="0.25">
      <c r="U10646" s="76"/>
    </row>
    <row r="10647" spans="21:21" x14ac:dyDescent="0.25">
      <c r="U10647" s="76"/>
    </row>
    <row r="10648" spans="21:21" x14ac:dyDescent="0.25">
      <c r="U10648" s="76"/>
    </row>
    <row r="10649" spans="21:21" x14ac:dyDescent="0.25">
      <c r="U10649" s="76"/>
    </row>
    <row r="10650" spans="21:21" x14ac:dyDescent="0.25">
      <c r="U10650" s="76"/>
    </row>
    <row r="10651" spans="21:21" x14ac:dyDescent="0.25">
      <c r="U10651" s="76"/>
    </row>
    <row r="10652" spans="21:21" x14ac:dyDescent="0.25">
      <c r="U10652" s="76"/>
    </row>
    <row r="10653" spans="21:21" x14ac:dyDescent="0.25">
      <c r="U10653" s="76"/>
    </row>
    <row r="10654" spans="21:21" x14ac:dyDescent="0.25">
      <c r="U10654" s="76"/>
    </row>
    <row r="10655" spans="21:21" x14ac:dyDescent="0.25">
      <c r="U10655" s="76"/>
    </row>
    <row r="10656" spans="21:21" x14ac:dyDescent="0.25">
      <c r="U10656" s="76"/>
    </row>
    <row r="10657" spans="21:21" x14ac:dyDescent="0.25">
      <c r="U10657" s="76"/>
    </row>
    <row r="10658" spans="21:21" x14ac:dyDescent="0.25">
      <c r="U10658" s="76"/>
    </row>
    <row r="10659" spans="21:21" x14ac:dyDescent="0.25">
      <c r="U10659" s="76"/>
    </row>
    <row r="10660" spans="21:21" x14ac:dyDescent="0.25">
      <c r="U10660" s="76"/>
    </row>
    <row r="10661" spans="21:21" x14ac:dyDescent="0.25">
      <c r="U10661" s="76"/>
    </row>
    <row r="10662" spans="21:21" x14ac:dyDescent="0.25">
      <c r="U10662" s="76"/>
    </row>
    <row r="10663" spans="21:21" x14ac:dyDescent="0.25">
      <c r="U10663" s="76"/>
    </row>
    <row r="10664" spans="21:21" x14ac:dyDescent="0.25">
      <c r="U10664" s="76"/>
    </row>
    <row r="10665" spans="21:21" x14ac:dyDescent="0.25">
      <c r="U10665" s="76"/>
    </row>
    <row r="10666" spans="21:21" x14ac:dyDescent="0.25">
      <c r="U10666" s="76"/>
    </row>
    <row r="10667" spans="21:21" x14ac:dyDescent="0.25">
      <c r="U10667" s="76"/>
    </row>
    <row r="10668" spans="21:21" x14ac:dyDescent="0.25">
      <c r="U10668" s="76"/>
    </row>
    <row r="10669" spans="21:21" x14ac:dyDescent="0.25">
      <c r="U10669" s="76"/>
    </row>
    <row r="10670" spans="21:21" x14ac:dyDescent="0.25">
      <c r="U10670" s="76"/>
    </row>
    <row r="10671" spans="21:21" x14ac:dyDescent="0.25">
      <c r="U10671" s="76"/>
    </row>
    <row r="10672" spans="21:21" x14ac:dyDescent="0.25">
      <c r="U10672" s="76"/>
    </row>
    <row r="10673" spans="21:21" x14ac:dyDescent="0.25">
      <c r="U10673" s="76"/>
    </row>
    <row r="10674" spans="21:21" x14ac:dyDescent="0.25">
      <c r="U10674" s="76"/>
    </row>
    <row r="10675" spans="21:21" x14ac:dyDescent="0.25">
      <c r="U10675" s="76"/>
    </row>
    <row r="10676" spans="21:21" x14ac:dyDescent="0.25">
      <c r="U10676" s="76"/>
    </row>
    <row r="10677" spans="21:21" x14ac:dyDescent="0.25">
      <c r="U10677" s="76"/>
    </row>
    <row r="10678" spans="21:21" x14ac:dyDescent="0.25">
      <c r="U10678" s="76"/>
    </row>
    <row r="10679" spans="21:21" x14ac:dyDescent="0.25">
      <c r="U10679" s="76"/>
    </row>
    <row r="10680" spans="21:21" x14ac:dyDescent="0.25">
      <c r="U10680" s="76"/>
    </row>
    <row r="10681" spans="21:21" x14ac:dyDescent="0.25">
      <c r="U10681" s="76"/>
    </row>
    <row r="10682" spans="21:21" x14ac:dyDescent="0.25">
      <c r="U10682" s="76"/>
    </row>
    <row r="10683" spans="21:21" x14ac:dyDescent="0.25">
      <c r="U10683" s="76"/>
    </row>
    <row r="10684" spans="21:21" x14ac:dyDescent="0.25">
      <c r="U10684" s="76"/>
    </row>
    <row r="10685" spans="21:21" x14ac:dyDescent="0.25">
      <c r="U10685" s="76"/>
    </row>
    <row r="10686" spans="21:21" x14ac:dyDescent="0.25">
      <c r="U10686" s="76"/>
    </row>
    <row r="10687" spans="21:21" x14ac:dyDescent="0.25">
      <c r="U10687" s="76"/>
    </row>
    <row r="10688" spans="21:21" x14ac:dyDescent="0.25">
      <c r="U10688" s="76"/>
    </row>
    <row r="10689" spans="21:21" x14ac:dyDescent="0.25">
      <c r="U10689" s="76"/>
    </row>
    <row r="10690" spans="21:21" x14ac:dyDescent="0.25">
      <c r="U10690" s="76"/>
    </row>
    <row r="10691" spans="21:21" x14ac:dyDescent="0.25">
      <c r="U10691" s="76"/>
    </row>
    <row r="10692" spans="21:21" x14ac:dyDescent="0.25">
      <c r="U10692" s="76"/>
    </row>
    <row r="10693" spans="21:21" x14ac:dyDescent="0.25">
      <c r="U10693" s="76"/>
    </row>
    <row r="10694" spans="21:21" x14ac:dyDescent="0.25">
      <c r="U10694" s="76"/>
    </row>
    <row r="10695" spans="21:21" x14ac:dyDescent="0.25">
      <c r="U10695" s="76"/>
    </row>
    <row r="10696" spans="21:21" x14ac:dyDescent="0.25">
      <c r="U10696" s="76"/>
    </row>
    <row r="10697" spans="21:21" x14ac:dyDescent="0.25">
      <c r="U10697" s="76"/>
    </row>
    <row r="10698" spans="21:21" x14ac:dyDescent="0.25">
      <c r="U10698" s="76"/>
    </row>
    <row r="10699" spans="21:21" x14ac:dyDescent="0.25">
      <c r="U10699" s="76"/>
    </row>
    <row r="10700" spans="21:21" x14ac:dyDescent="0.25">
      <c r="U10700" s="76"/>
    </row>
    <row r="10701" spans="21:21" x14ac:dyDescent="0.25">
      <c r="U10701" s="76"/>
    </row>
    <row r="10702" spans="21:21" x14ac:dyDescent="0.25">
      <c r="U10702" s="76"/>
    </row>
    <row r="10703" spans="21:21" x14ac:dyDescent="0.25">
      <c r="U10703" s="76"/>
    </row>
    <row r="10704" spans="21:21" x14ac:dyDescent="0.25">
      <c r="U10704" s="76"/>
    </row>
    <row r="10705" spans="21:21" x14ac:dyDescent="0.25">
      <c r="U10705" s="76"/>
    </row>
    <row r="10706" spans="21:21" x14ac:dyDescent="0.25">
      <c r="U10706" s="76"/>
    </row>
    <row r="10707" spans="21:21" x14ac:dyDescent="0.25">
      <c r="U10707" s="76"/>
    </row>
    <row r="10708" spans="21:21" x14ac:dyDescent="0.25">
      <c r="U10708" s="76"/>
    </row>
    <row r="10709" spans="21:21" x14ac:dyDescent="0.25">
      <c r="U10709" s="76"/>
    </row>
    <row r="10710" spans="21:21" x14ac:dyDescent="0.25">
      <c r="U10710" s="76"/>
    </row>
    <row r="10711" spans="21:21" x14ac:dyDescent="0.25">
      <c r="U10711" s="76"/>
    </row>
    <row r="10712" spans="21:21" x14ac:dyDescent="0.25">
      <c r="U10712" s="76"/>
    </row>
    <row r="10713" spans="21:21" x14ac:dyDescent="0.25">
      <c r="U10713" s="76"/>
    </row>
    <row r="10714" spans="21:21" x14ac:dyDescent="0.25">
      <c r="U10714" s="76"/>
    </row>
    <row r="10715" spans="21:21" x14ac:dyDescent="0.25">
      <c r="U10715" s="76"/>
    </row>
    <row r="10716" spans="21:21" x14ac:dyDescent="0.25">
      <c r="U10716" s="76"/>
    </row>
    <row r="10717" spans="21:21" x14ac:dyDescent="0.25">
      <c r="U10717" s="76"/>
    </row>
    <row r="10718" spans="21:21" x14ac:dyDescent="0.25">
      <c r="U10718" s="76"/>
    </row>
    <row r="10719" spans="21:21" x14ac:dyDescent="0.25">
      <c r="U10719" s="76"/>
    </row>
    <row r="10720" spans="21:21" x14ac:dyDescent="0.25">
      <c r="U10720" s="76"/>
    </row>
    <row r="10721" spans="21:21" x14ac:dyDescent="0.25">
      <c r="U10721" s="76"/>
    </row>
    <row r="10722" spans="21:21" x14ac:dyDescent="0.25">
      <c r="U10722" s="76"/>
    </row>
    <row r="10723" spans="21:21" x14ac:dyDescent="0.25">
      <c r="U10723" s="76"/>
    </row>
    <row r="10724" spans="21:21" x14ac:dyDescent="0.25">
      <c r="U10724" s="76"/>
    </row>
    <row r="10725" spans="21:21" x14ac:dyDescent="0.25">
      <c r="U10725" s="76"/>
    </row>
    <row r="10726" spans="21:21" x14ac:dyDescent="0.25">
      <c r="U10726" s="76"/>
    </row>
    <row r="10727" spans="21:21" x14ac:dyDescent="0.25">
      <c r="U10727" s="76"/>
    </row>
    <row r="10728" spans="21:21" x14ac:dyDescent="0.25">
      <c r="U10728" s="76"/>
    </row>
    <row r="10729" spans="21:21" x14ac:dyDescent="0.25">
      <c r="U10729" s="76"/>
    </row>
    <row r="10730" spans="21:21" x14ac:dyDescent="0.25">
      <c r="U10730" s="76"/>
    </row>
    <row r="10731" spans="21:21" x14ac:dyDescent="0.25">
      <c r="U10731" s="76"/>
    </row>
    <row r="10732" spans="21:21" x14ac:dyDescent="0.25">
      <c r="U10732" s="76"/>
    </row>
    <row r="10733" spans="21:21" x14ac:dyDescent="0.25">
      <c r="U10733" s="76"/>
    </row>
    <row r="10734" spans="21:21" x14ac:dyDescent="0.25">
      <c r="U10734" s="76"/>
    </row>
    <row r="10735" spans="21:21" x14ac:dyDescent="0.25">
      <c r="U10735" s="76"/>
    </row>
    <row r="10736" spans="21:21" x14ac:dyDescent="0.25">
      <c r="U10736" s="76"/>
    </row>
    <row r="10737" spans="21:21" x14ac:dyDescent="0.25">
      <c r="U10737" s="76"/>
    </row>
    <row r="10738" spans="21:21" x14ac:dyDescent="0.25">
      <c r="U10738" s="76"/>
    </row>
    <row r="10739" spans="21:21" x14ac:dyDescent="0.25">
      <c r="U10739" s="76"/>
    </row>
    <row r="10740" spans="21:21" x14ac:dyDescent="0.25">
      <c r="U10740" s="76"/>
    </row>
    <row r="10741" spans="21:21" x14ac:dyDescent="0.25">
      <c r="U10741" s="76"/>
    </row>
    <row r="10742" spans="21:21" x14ac:dyDescent="0.25">
      <c r="U10742" s="76"/>
    </row>
    <row r="10743" spans="21:21" x14ac:dyDescent="0.25">
      <c r="U10743" s="76"/>
    </row>
    <row r="10744" spans="21:21" x14ac:dyDescent="0.25">
      <c r="U10744" s="76"/>
    </row>
    <row r="10745" spans="21:21" x14ac:dyDescent="0.25">
      <c r="U10745" s="76"/>
    </row>
    <row r="10746" spans="21:21" x14ac:dyDescent="0.25">
      <c r="U10746" s="76"/>
    </row>
    <row r="10747" spans="21:21" x14ac:dyDescent="0.25">
      <c r="U10747" s="76"/>
    </row>
    <row r="10748" spans="21:21" x14ac:dyDescent="0.25">
      <c r="U10748" s="76"/>
    </row>
    <row r="10749" spans="21:21" x14ac:dyDescent="0.25">
      <c r="U10749" s="76"/>
    </row>
    <row r="10750" spans="21:21" x14ac:dyDescent="0.25">
      <c r="U10750" s="76"/>
    </row>
    <row r="10751" spans="21:21" x14ac:dyDescent="0.25">
      <c r="U10751" s="76"/>
    </row>
    <row r="10752" spans="21:21" x14ac:dyDescent="0.25">
      <c r="U10752" s="76"/>
    </row>
    <row r="10753" spans="21:21" x14ac:dyDescent="0.25">
      <c r="U10753" s="76"/>
    </row>
    <row r="10754" spans="21:21" x14ac:dyDescent="0.25">
      <c r="U10754" s="76"/>
    </row>
    <row r="10755" spans="21:21" x14ac:dyDescent="0.25">
      <c r="U10755" s="76"/>
    </row>
    <row r="10756" spans="21:21" x14ac:dyDescent="0.25">
      <c r="U10756" s="76"/>
    </row>
    <row r="10757" spans="21:21" x14ac:dyDescent="0.25">
      <c r="U10757" s="76"/>
    </row>
    <row r="10758" spans="21:21" x14ac:dyDescent="0.25">
      <c r="U10758" s="76"/>
    </row>
    <row r="10759" spans="21:21" x14ac:dyDescent="0.25">
      <c r="U10759" s="76"/>
    </row>
    <row r="10760" spans="21:21" x14ac:dyDescent="0.25">
      <c r="U10760" s="76"/>
    </row>
    <row r="10761" spans="21:21" x14ac:dyDescent="0.25">
      <c r="U10761" s="76"/>
    </row>
    <row r="10762" spans="21:21" x14ac:dyDescent="0.25">
      <c r="U10762" s="76"/>
    </row>
    <row r="10763" spans="21:21" x14ac:dyDescent="0.25">
      <c r="U10763" s="76"/>
    </row>
    <row r="10764" spans="21:21" x14ac:dyDescent="0.25">
      <c r="U10764" s="76"/>
    </row>
    <row r="10765" spans="21:21" x14ac:dyDescent="0.25">
      <c r="U10765" s="76"/>
    </row>
    <row r="10766" spans="21:21" x14ac:dyDescent="0.25">
      <c r="U10766" s="76"/>
    </row>
    <row r="10767" spans="21:21" x14ac:dyDescent="0.25">
      <c r="U10767" s="76"/>
    </row>
    <row r="10768" spans="21:21" x14ac:dyDescent="0.25">
      <c r="U10768" s="76"/>
    </row>
    <row r="10769" spans="21:21" x14ac:dyDescent="0.25">
      <c r="U10769" s="76"/>
    </row>
    <row r="10770" spans="21:21" x14ac:dyDescent="0.25">
      <c r="U10770" s="76"/>
    </row>
    <row r="10771" spans="21:21" x14ac:dyDescent="0.25">
      <c r="U10771" s="76"/>
    </row>
    <row r="10772" spans="21:21" x14ac:dyDescent="0.25">
      <c r="U10772" s="76"/>
    </row>
    <row r="10773" spans="21:21" x14ac:dyDescent="0.25">
      <c r="U10773" s="76"/>
    </row>
    <row r="10774" spans="21:21" x14ac:dyDescent="0.25">
      <c r="U10774" s="76"/>
    </row>
    <row r="10775" spans="21:21" x14ac:dyDescent="0.25">
      <c r="U10775" s="76"/>
    </row>
    <row r="10776" spans="21:21" x14ac:dyDescent="0.25">
      <c r="U10776" s="76"/>
    </row>
    <row r="10777" spans="21:21" x14ac:dyDescent="0.25">
      <c r="U10777" s="76"/>
    </row>
    <row r="10778" spans="21:21" x14ac:dyDescent="0.25">
      <c r="U10778" s="76"/>
    </row>
    <row r="10779" spans="21:21" x14ac:dyDescent="0.25">
      <c r="U10779" s="76"/>
    </row>
    <row r="10780" spans="21:21" x14ac:dyDescent="0.25">
      <c r="U10780" s="76"/>
    </row>
    <row r="10781" spans="21:21" x14ac:dyDescent="0.25">
      <c r="U10781" s="76"/>
    </row>
    <row r="10782" spans="21:21" x14ac:dyDescent="0.25">
      <c r="U10782" s="76"/>
    </row>
    <row r="10783" spans="21:21" x14ac:dyDescent="0.25">
      <c r="U10783" s="76"/>
    </row>
    <row r="10784" spans="21:21" x14ac:dyDescent="0.25">
      <c r="U10784" s="76"/>
    </row>
    <row r="10785" spans="21:21" x14ac:dyDescent="0.25">
      <c r="U10785" s="76"/>
    </row>
    <row r="10786" spans="21:21" x14ac:dyDescent="0.25">
      <c r="U10786" s="76"/>
    </row>
    <row r="10787" spans="21:21" x14ac:dyDescent="0.25">
      <c r="U10787" s="76"/>
    </row>
    <row r="10788" spans="21:21" x14ac:dyDescent="0.25">
      <c r="U10788" s="76"/>
    </row>
    <row r="10789" spans="21:21" x14ac:dyDescent="0.25">
      <c r="U10789" s="76"/>
    </row>
    <row r="10790" spans="21:21" x14ac:dyDescent="0.25">
      <c r="U10790" s="76"/>
    </row>
    <row r="10791" spans="21:21" x14ac:dyDescent="0.25">
      <c r="U10791" s="76"/>
    </row>
    <row r="10792" spans="21:21" x14ac:dyDescent="0.25">
      <c r="U10792" s="76"/>
    </row>
    <row r="10793" spans="21:21" x14ac:dyDescent="0.25">
      <c r="U10793" s="76"/>
    </row>
    <row r="10794" spans="21:21" x14ac:dyDescent="0.25">
      <c r="U10794" s="76"/>
    </row>
    <row r="10795" spans="21:21" x14ac:dyDescent="0.25">
      <c r="U10795" s="76"/>
    </row>
    <row r="10796" spans="21:21" x14ac:dyDescent="0.25">
      <c r="U10796" s="76"/>
    </row>
    <row r="10797" spans="21:21" x14ac:dyDescent="0.25">
      <c r="U10797" s="76"/>
    </row>
    <row r="10798" spans="21:21" x14ac:dyDescent="0.25">
      <c r="U10798" s="76"/>
    </row>
    <row r="10799" spans="21:21" x14ac:dyDescent="0.25">
      <c r="U10799" s="76"/>
    </row>
    <row r="10800" spans="21:21" x14ac:dyDescent="0.25">
      <c r="U10800" s="76"/>
    </row>
    <row r="10801" spans="21:21" x14ac:dyDescent="0.25">
      <c r="U10801" s="76"/>
    </row>
    <row r="10802" spans="21:21" x14ac:dyDescent="0.25">
      <c r="U10802" s="76"/>
    </row>
    <row r="10803" spans="21:21" x14ac:dyDescent="0.25">
      <c r="U10803" s="76"/>
    </row>
    <row r="10804" spans="21:21" x14ac:dyDescent="0.25">
      <c r="U10804" s="76"/>
    </row>
    <row r="10805" spans="21:21" x14ac:dyDescent="0.25">
      <c r="U10805" s="76"/>
    </row>
    <row r="10806" spans="21:21" x14ac:dyDescent="0.25">
      <c r="U10806" s="76"/>
    </row>
    <row r="10807" spans="21:21" x14ac:dyDescent="0.25">
      <c r="U10807" s="76"/>
    </row>
    <row r="10808" spans="21:21" x14ac:dyDescent="0.25">
      <c r="U10808" s="76"/>
    </row>
    <row r="10809" spans="21:21" x14ac:dyDescent="0.25">
      <c r="U10809" s="76"/>
    </row>
    <row r="10810" spans="21:21" x14ac:dyDescent="0.25">
      <c r="U10810" s="76"/>
    </row>
    <row r="10811" spans="21:21" x14ac:dyDescent="0.25">
      <c r="U10811" s="76"/>
    </row>
    <row r="10812" spans="21:21" x14ac:dyDescent="0.25">
      <c r="U10812" s="76"/>
    </row>
    <row r="10813" spans="21:21" x14ac:dyDescent="0.25">
      <c r="U10813" s="76"/>
    </row>
    <row r="10814" spans="21:21" x14ac:dyDescent="0.25">
      <c r="U10814" s="76"/>
    </row>
    <row r="10815" spans="21:21" x14ac:dyDescent="0.25">
      <c r="U10815" s="76"/>
    </row>
    <row r="10816" spans="21:21" x14ac:dyDescent="0.25">
      <c r="U10816" s="76"/>
    </row>
    <row r="10817" spans="21:21" x14ac:dyDescent="0.25">
      <c r="U10817" s="76"/>
    </row>
    <row r="10818" spans="21:21" x14ac:dyDescent="0.25">
      <c r="U10818" s="76"/>
    </row>
    <row r="10819" spans="21:21" x14ac:dyDescent="0.25">
      <c r="U10819" s="76"/>
    </row>
    <row r="10820" spans="21:21" x14ac:dyDescent="0.25">
      <c r="U10820" s="76"/>
    </row>
    <row r="10821" spans="21:21" x14ac:dyDescent="0.25">
      <c r="U10821" s="76"/>
    </row>
    <row r="10822" spans="21:21" x14ac:dyDescent="0.25">
      <c r="U10822" s="76"/>
    </row>
    <row r="10823" spans="21:21" x14ac:dyDescent="0.25">
      <c r="U10823" s="76"/>
    </row>
    <row r="10824" spans="21:21" x14ac:dyDescent="0.25">
      <c r="U10824" s="76"/>
    </row>
    <row r="10825" spans="21:21" x14ac:dyDescent="0.25">
      <c r="U10825" s="76"/>
    </row>
    <row r="10826" spans="21:21" x14ac:dyDescent="0.25">
      <c r="U10826" s="76"/>
    </row>
    <row r="10827" spans="21:21" x14ac:dyDescent="0.25">
      <c r="U10827" s="76"/>
    </row>
    <row r="10828" spans="21:21" x14ac:dyDescent="0.25">
      <c r="U10828" s="76"/>
    </row>
    <row r="10829" spans="21:21" x14ac:dyDescent="0.25">
      <c r="U10829" s="76"/>
    </row>
    <row r="10830" spans="21:21" x14ac:dyDescent="0.25">
      <c r="U10830" s="76"/>
    </row>
    <row r="10831" spans="21:21" x14ac:dyDescent="0.25">
      <c r="U10831" s="76"/>
    </row>
    <row r="10832" spans="21:21" x14ac:dyDescent="0.25">
      <c r="U10832" s="76"/>
    </row>
    <row r="10833" spans="21:21" x14ac:dyDescent="0.25">
      <c r="U10833" s="76"/>
    </row>
    <row r="10834" spans="21:21" x14ac:dyDescent="0.25">
      <c r="U10834" s="76"/>
    </row>
    <row r="10835" spans="21:21" x14ac:dyDescent="0.25">
      <c r="U10835" s="76"/>
    </row>
    <row r="10836" spans="21:21" x14ac:dyDescent="0.25">
      <c r="U10836" s="76"/>
    </row>
    <row r="10837" spans="21:21" x14ac:dyDescent="0.25">
      <c r="U10837" s="76"/>
    </row>
    <row r="10838" spans="21:21" x14ac:dyDescent="0.25">
      <c r="U10838" s="76"/>
    </row>
    <row r="10839" spans="21:21" x14ac:dyDescent="0.25">
      <c r="U10839" s="76"/>
    </row>
    <row r="10840" spans="21:21" x14ac:dyDescent="0.25">
      <c r="U10840" s="76"/>
    </row>
    <row r="10841" spans="21:21" x14ac:dyDescent="0.25">
      <c r="U10841" s="76"/>
    </row>
    <row r="10842" spans="21:21" x14ac:dyDescent="0.25">
      <c r="U10842" s="76"/>
    </row>
    <row r="10843" spans="21:21" x14ac:dyDescent="0.25">
      <c r="U10843" s="76"/>
    </row>
    <row r="10844" spans="21:21" x14ac:dyDescent="0.25">
      <c r="U10844" s="76"/>
    </row>
    <row r="10845" spans="21:21" x14ac:dyDescent="0.25">
      <c r="U10845" s="76"/>
    </row>
    <row r="10846" spans="21:21" x14ac:dyDescent="0.25">
      <c r="U10846" s="76"/>
    </row>
    <row r="10847" spans="21:21" x14ac:dyDescent="0.25">
      <c r="U10847" s="76"/>
    </row>
    <row r="10848" spans="21:21" x14ac:dyDescent="0.25">
      <c r="U10848" s="76"/>
    </row>
    <row r="10849" spans="21:21" x14ac:dyDescent="0.25">
      <c r="U10849" s="76"/>
    </row>
    <row r="10850" spans="21:21" x14ac:dyDescent="0.25">
      <c r="U10850" s="76"/>
    </row>
    <row r="10851" spans="21:21" x14ac:dyDescent="0.25">
      <c r="U10851" s="76"/>
    </row>
    <row r="10852" spans="21:21" x14ac:dyDescent="0.25">
      <c r="U10852" s="76"/>
    </row>
    <row r="10853" spans="21:21" x14ac:dyDescent="0.25">
      <c r="U10853" s="76"/>
    </row>
    <row r="10854" spans="21:21" x14ac:dyDescent="0.25">
      <c r="U10854" s="76"/>
    </row>
    <row r="10855" spans="21:21" x14ac:dyDescent="0.25">
      <c r="U10855" s="76"/>
    </row>
    <row r="10856" spans="21:21" x14ac:dyDescent="0.25">
      <c r="U10856" s="76"/>
    </row>
    <row r="10857" spans="21:21" x14ac:dyDescent="0.25">
      <c r="U10857" s="76"/>
    </row>
    <row r="10858" spans="21:21" x14ac:dyDescent="0.25">
      <c r="U10858" s="76"/>
    </row>
    <row r="10859" spans="21:21" x14ac:dyDescent="0.25">
      <c r="U10859" s="76"/>
    </row>
    <row r="10860" spans="21:21" x14ac:dyDescent="0.25">
      <c r="U10860" s="76"/>
    </row>
    <row r="10861" spans="21:21" x14ac:dyDescent="0.25">
      <c r="U10861" s="76"/>
    </row>
    <row r="10862" spans="21:21" x14ac:dyDescent="0.25">
      <c r="U10862" s="76"/>
    </row>
    <row r="10863" spans="21:21" x14ac:dyDescent="0.25">
      <c r="U10863" s="76"/>
    </row>
    <row r="10864" spans="21:21" x14ac:dyDescent="0.25">
      <c r="U10864" s="76"/>
    </row>
    <row r="10865" spans="21:21" x14ac:dyDescent="0.25">
      <c r="U10865" s="76"/>
    </row>
    <row r="10866" spans="21:21" x14ac:dyDescent="0.25">
      <c r="U10866" s="76"/>
    </row>
    <row r="10867" spans="21:21" x14ac:dyDescent="0.25">
      <c r="U10867" s="76"/>
    </row>
    <row r="10868" spans="21:21" x14ac:dyDescent="0.25">
      <c r="U10868" s="76"/>
    </row>
    <row r="10869" spans="21:21" x14ac:dyDescent="0.25">
      <c r="U10869" s="76"/>
    </row>
    <row r="10870" spans="21:21" x14ac:dyDescent="0.25">
      <c r="U10870" s="76"/>
    </row>
    <row r="10871" spans="21:21" x14ac:dyDescent="0.25">
      <c r="U10871" s="76"/>
    </row>
    <row r="10872" spans="21:21" x14ac:dyDescent="0.25">
      <c r="U10872" s="76"/>
    </row>
    <row r="10873" spans="21:21" x14ac:dyDescent="0.25">
      <c r="U10873" s="76"/>
    </row>
    <row r="10874" spans="21:21" x14ac:dyDescent="0.25">
      <c r="U10874" s="76"/>
    </row>
    <row r="10875" spans="21:21" x14ac:dyDescent="0.25">
      <c r="U10875" s="76"/>
    </row>
    <row r="10876" spans="21:21" x14ac:dyDescent="0.25">
      <c r="U10876" s="76"/>
    </row>
    <row r="10877" spans="21:21" x14ac:dyDescent="0.25">
      <c r="U10877" s="76"/>
    </row>
    <row r="10878" spans="21:21" x14ac:dyDescent="0.25">
      <c r="U10878" s="76"/>
    </row>
    <row r="10879" spans="21:21" x14ac:dyDescent="0.25">
      <c r="U10879" s="76"/>
    </row>
    <row r="10880" spans="21:21" x14ac:dyDescent="0.25">
      <c r="U10880" s="76"/>
    </row>
    <row r="10881" spans="21:21" x14ac:dyDescent="0.25">
      <c r="U10881" s="76"/>
    </row>
    <row r="10882" spans="21:21" x14ac:dyDescent="0.25">
      <c r="U10882" s="76"/>
    </row>
    <row r="10883" spans="21:21" x14ac:dyDescent="0.25">
      <c r="U10883" s="76"/>
    </row>
    <row r="10884" spans="21:21" x14ac:dyDescent="0.25">
      <c r="U10884" s="76"/>
    </row>
    <row r="10885" spans="21:21" x14ac:dyDescent="0.25">
      <c r="U10885" s="76"/>
    </row>
    <row r="10886" spans="21:21" x14ac:dyDescent="0.25">
      <c r="U10886" s="76"/>
    </row>
    <row r="10887" spans="21:21" x14ac:dyDescent="0.25">
      <c r="U10887" s="76"/>
    </row>
    <row r="10888" spans="21:21" x14ac:dyDescent="0.25">
      <c r="U10888" s="76"/>
    </row>
    <row r="10889" spans="21:21" x14ac:dyDescent="0.25">
      <c r="U10889" s="76"/>
    </row>
    <row r="10890" spans="21:21" x14ac:dyDescent="0.25">
      <c r="U10890" s="76"/>
    </row>
    <row r="10891" spans="21:21" x14ac:dyDescent="0.25">
      <c r="U10891" s="76"/>
    </row>
    <row r="10892" spans="21:21" x14ac:dyDescent="0.25">
      <c r="U10892" s="76"/>
    </row>
    <row r="10893" spans="21:21" x14ac:dyDescent="0.25">
      <c r="U10893" s="76"/>
    </row>
    <row r="10894" spans="21:21" x14ac:dyDescent="0.25">
      <c r="U10894" s="76"/>
    </row>
    <row r="10895" spans="21:21" x14ac:dyDescent="0.25">
      <c r="U10895" s="76"/>
    </row>
    <row r="10896" spans="21:21" x14ac:dyDescent="0.25">
      <c r="U10896" s="76"/>
    </row>
    <row r="10897" spans="21:21" x14ac:dyDescent="0.25">
      <c r="U10897" s="76"/>
    </row>
    <row r="10898" spans="21:21" x14ac:dyDescent="0.25">
      <c r="U10898" s="76"/>
    </row>
    <row r="10899" spans="21:21" x14ac:dyDescent="0.25">
      <c r="U10899" s="76"/>
    </row>
    <row r="10900" spans="21:21" x14ac:dyDescent="0.25">
      <c r="U10900" s="76"/>
    </row>
    <row r="10901" spans="21:21" x14ac:dyDescent="0.25">
      <c r="U10901" s="76"/>
    </row>
    <row r="10902" spans="21:21" x14ac:dyDescent="0.25">
      <c r="U10902" s="76"/>
    </row>
    <row r="10903" spans="21:21" x14ac:dyDescent="0.25">
      <c r="U10903" s="76"/>
    </row>
    <row r="10904" spans="21:21" x14ac:dyDescent="0.25">
      <c r="U10904" s="76"/>
    </row>
    <row r="10905" spans="21:21" x14ac:dyDescent="0.25">
      <c r="U10905" s="76"/>
    </row>
    <row r="10906" spans="21:21" x14ac:dyDescent="0.25">
      <c r="U10906" s="76"/>
    </row>
    <row r="10907" spans="21:21" x14ac:dyDescent="0.25">
      <c r="U10907" s="76"/>
    </row>
    <row r="10908" spans="21:21" x14ac:dyDescent="0.25">
      <c r="U10908" s="76"/>
    </row>
    <row r="10909" spans="21:21" x14ac:dyDescent="0.25">
      <c r="U10909" s="76"/>
    </row>
    <row r="10910" spans="21:21" x14ac:dyDescent="0.25">
      <c r="U10910" s="76"/>
    </row>
    <row r="10911" spans="21:21" x14ac:dyDescent="0.25">
      <c r="U10911" s="76"/>
    </row>
    <row r="10912" spans="21:21" x14ac:dyDescent="0.25">
      <c r="U10912" s="76"/>
    </row>
    <row r="10913" spans="21:21" x14ac:dyDescent="0.25">
      <c r="U10913" s="76"/>
    </row>
    <row r="10914" spans="21:21" x14ac:dyDescent="0.25">
      <c r="U10914" s="76"/>
    </row>
    <row r="10915" spans="21:21" x14ac:dyDescent="0.25">
      <c r="U10915" s="76"/>
    </row>
    <row r="10916" spans="21:21" x14ac:dyDescent="0.25">
      <c r="U10916" s="76"/>
    </row>
    <row r="10917" spans="21:21" x14ac:dyDescent="0.25">
      <c r="U10917" s="76"/>
    </row>
    <row r="10918" spans="21:21" x14ac:dyDescent="0.25">
      <c r="U10918" s="76"/>
    </row>
    <row r="10919" spans="21:21" x14ac:dyDescent="0.25">
      <c r="U10919" s="76"/>
    </row>
    <row r="10920" spans="21:21" x14ac:dyDescent="0.25">
      <c r="U10920" s="76"/>
    </row>
    <row r="10921" spans="21:21" x14ac:dyDescent="0.25">
      <c r="U10921" s="76"/>
    </row>
    <row r="10922" spans="21:21" x14ac:dyDescent="0.25">
      <c r="U10922" s="76"/>
    </row>
    <row r="10923" spans="21:21" x14ac:dyDescent="0.25">
      <c r="U10923" s="76"/>
    </row>
    <row r="10924" spans="21:21" x14ac:dyDescent="0.25">
      <c r="U10924" s="76"/>
    </row>
    <row r="10925" spans="21:21" x14ac:dyDescent="0.25">
      <c r="U10925" s="76"/>
    </row>
    <row r="10926" spans="21:21" x14ac:dyDescent="0.25">
      <c r="U10926" s="76"/>
    </row>
    <row r="10927" spans="21:21" x14ac:dyDescent="0.25">
      <c r="U10927" s="76"/>
    </row>
    <row r="10928" spans="21:21" x14ac:dyDescent="0.25">
      <c r="U10928" s="76"/>
    </row>
    <row r="10929" spans="21:21" x14ac:dyDescent="0.25">
      <c r="U10929" s="76"/>
    </row>
    <row r="10930" spans="21:21" x14ac:dyDescent="0.25">
      <c r="U10930" s="76"/>
    </row>
    <row r="10931" spans="21:21" x14ac:dyDescent="0.25">
      <c r="U10931" s="76"/>
    </row>
    <row r="10932" spans="21:21" x14ac:dyDescent="0.25">
      <c r="U10932" s="76"/>
    </row>
    <row r="10933" spans="21:21" x14ac:dyDescent="0.25">
      <c r="U10933" s="76"/>
    </row>
    <row r="10934" spans="21:21" x14ac:dyDescent="0.25">
      <c r="U10934" s="76"/>
    </row>
    <row r="10935" spans="21:21" x14ac:dyDescent="0.25">
      <c r="U10935" s="76"/>
    </row>
    <row r="10936" spans="21:21" x14ac:dyDescent="0.25">
      <c r="U10936" s="76"/>
    </row>
    <row r="10937" spans="21:21" x14ac:dyDescent="0.25">
      <c r="U10937" s="76"/>
    </row>
    <row r="10938" spans="21:21" x14ac:dyDescent="0.25">
      <c r="U10938" s="76"/>
    </row>
    <row r="10939" spans="21:21" x14ac:dyDescent="0.25">
      <c r="U10939" s="76"/>
    </row>
    <row r="10940" spans="21:21" x14ac:dyDescent="0.25">
      <c r="U10940" s="76"/>
    </row>
    <row r="10941" spans="21:21" x14ac:dyDescent="0.25">
      <c r="U10941" s="76"/>
    </row>
    <row r="10942" spans="21:21" x14ac:dyDescent="0.25">
      <c r="U10942" s="76"/>
    </row>
    <row r="10943" spans="21:21" x14ac:dyDescent="0.25">
      <c r="U10943" s="76"/>
    </row>
    <row r="10944" spans="21:21" x14ac:dyDescent="0.25">
      <c r="U10944" s="76"/>
    </row>
    <row r="10945" spans="21:21" x14ac:dyDescent="0.25">
      <c r="U10945" s="76"/>
    </row>
    <row r="10946" spans="21:21" x14ac:dyDescent="0.25">
      <c r="U10946" s="76"/>
    </row>
    <row r="10947" spans="21:21" x14ac:dyDescent="0.25">
      <c r="U10947" s="76"/>
    </row>
    <row r="10948" spans="21:21" x14ac:dyDescent="0.25">
      <c r="U10948" s="76"/>
    </row>
    <row r="10949" spans="21:21" x14ac:dyDescent="0.25">
      <c r="U10949" s="76"/>
    </row>
    <row r="10950" spans="21:21" x14ac:dyDescent="0.25">
      <c r="U10950" s="76"/>
    </row>
    <row r="10951" spans="21:21" x14ac:dyDescent="0.25">
      <c r="U10951" s="76"/>
    </row>
    <row r="10952" spans="21:21" x14ac:dyDescent="0.25">
      <c r="U10952" s="76"/>
    </row>
    <row r="10953" spans="21:21" x14ac:dyDescent="0.25">
      <c r="U10953" s="76"/>
    </row>
    <row r="10954" spans="21:21" x14ac:dyDescent="0.25">
      <c r="U10954" s="76"/>
    </row>
    <row r="10955" spans="21:21" x14ac:dyDescent="0.25">
      <c r="U10955" s="76"/>
    </row>
    <row r="10956" spans="21:21" x14ac:dyDescent="0.25">
      <c r="U10956" s="76"/>
    </row>
    <row r="10957" spans="21:21" x14ac:dyDescent="0.25">
      <c r="U10957" s="76"/>
    </row>
    <row r="10958" spans="21:21" x14ac:dyDescent="0.25">
      <c r="U10958" s="76"/>
    </row>
    <row r="10959" spans="21:21" x14ac:dyDescent="0.25">
      <c r="U10959" s="76"/>
    </row>
    <row r="10960" spans="21:21" x14ac:dyDescent="0.25">
      <c r="U10960" s="76"/>
    </row>
    <row r="10961" spans="21:21" x14ac:dyDescent="0.25">
      <c r="U10961" s="76"/>
    </row>
    <row r="10962" spans="21:21" x14ac:dyDescent="0.25">
      <c r="U10962" s="76"/>
    </row>
    <row r="10963" spans="21:21" x14ac:dyDescent="0.25">
      <c r="U10963" s="76"/>
    </row>
    <row r="10964" spans="21:21" x14ac:dyDescent="0.25">
      <c r="U10964" s="76"/>
    </row>
    <row r="10965" spans="21:21" x14ac:dyDescent="0.25">
      <c r="U10965" s="76"/>
    </row>
    <row r="10966" spans="21:21" x14ac:dyDescent="0.25">
      <c r="U10966" s="76"/>
    </row>
    <row r="10967" spans="21:21" x14ac:dyDescent="0.25">
      <c r="U10967" s="76"/>
    </row>
    <row r="10968" spans="21:21" x14ac:dyDescent="0.25">
      <c r="U10968" s="76"/>
    </row>
    <row r="10969" spans="21:21" x14ac:dyDescent="0.25">
      <c r="U10969" s="76"/>
    </row>
    <row r="10970" spans="21:21" x14ac:dyDescent="0.25">
      <c r="U10970" s="76"/>
    </row>
    <row r="10971" spans="21:21" x14ac:dyDescent="0.25">
      <c r="U10971" s="76"/>
    </row>
    <row r="10972" spans="21:21" x14ac:dyDescent="0.25">
      <c r="U10972" s="76"/>
    </row>
    <row r="10973" spans="21:21" x14ac:dyDescent="0.25">
      <c r="U10973" s="76"/>
    </row>
    <row r="10974" spans="21:21" x14ac:dyDescent="0.25">
      <c r="U10974" s="76"/>
    </row>
    <row r="10975" spans="21:21" x14ac:dyDescent="0.25">
      <c r="U10975" s="76"/>
    </row>
    <row r="10976" spans="21:21" x14ac:dyDescent="0.25">
      <c r="U10976" s="76"/>
    </row>
    <row r="10977" spans="21:21" x14ac:dyDescent="0.25">
      <c r="U10977" s="76"/>
    </row>
    <row r="10978" spans="21:21" x14ac:dyDescent="0.25">
      <c r="U10978" s="76"/>
    </row>
    <row r="10979" spans="21:21" x14ac:dyDescent="0.25">
      <c r="U10979" s="76"/>
    </row>
    <row r="10980" spans="21:21" x14ac:dyDescent="0.25">
      <c r="U10980" s="76"/>
    </row>
    <row r="10981" spans="21:21" x14ac:dyDescent="0.25">
      <c r="U10981" s="76"/>
    </row>
    <row r="10982" spans="21:21" x14ac:dyDescent="0.25">
      <c r="U10982" s="76"/>
    </row>
    <row r="10983" spans="21:21" x14ac:dyDescent="0.25">
      <c r="U10983" s="76"/>
    </row>
    <row r="10984" spans="21:21" x14ac:dyDescent="0.25">
      <c r="U10984" s="76"/>
    </row>
    <row r="10985" spans="21:21" x14ac:dyDescent="0.25">
      <c r="U10985" s="76"/>
    </row>
    <row r="10986" spans="21:21" x14ac:dyDescent="0.25">
      <c r="U10986" s="76"/>
    </row>
    <row r="10987" spans="21:21" x14ac:dyDescent="0.25">
      <c r="U10987" s="76"/>
    </row>
    <row r="10988" spans="21:21" x14ac:dyDescent="0.25">
      <c r="U10988" s="76"/>
    </row>
    <row r="10989" spans="21:21" x14ac:dyDescent="0.25">
      <c r="U10989" s="76"/>
    </row>
    <row r="10990" spans="21:21" x14ac:dyDescent="0.25">
      <c r="U10990" s="76"/>
    </row>
    <row r="10991" spans="21:21" x14ac:dyDescent="0.25">
      <c r="U10991" s="76"/>
    </row>
    <row r="10992" spans="21:21" x14ac:dyDescent="0.25">
      <c r="U10992" s="76"/>
    </row>
    <row r="10993" spans="21:21" x14ac:dyDescent="0.25">
      <c r="U10993" s="76"/>
    </row>
    <row r="10994" spans="21:21" x14ac:dyDescent="0.25">
      <c r="U10994" s="76"/>
    </row>
    <row r="10995" spans="21:21" x14ac:dyDescent="0.25">
      <c r="U10995" s="76"/>
    </row>
    <row r="10996" spans="21:21" x14ac:dyDescent="0.25">
      <c r="U10996" s="76"/>
    </row>
    <row r="10997" spans="21:21" x14ac:dyDescent="0.25">
      <c r="U10997" s="76"/>
    </row>
    <row r="10998" spans="21:21" x14ac:dyDescent="0.25">
      <c r="U10998" s="76"/>
    </row>
    <row r="10999" spans="21:21" x14ac:dyDescent="0.25">
      <c r="U10999" s="76"/>
    </row>
    <row r="11000" spans="21:21" x14ac:dyDescent="0.25">
      <c r="U11000" s="76"/>
    </row>
    <row r="11001" spans="21:21" x14ac:dyDescent="0.25">
      <c r="U11001" s="76"/>
    </row>
    <row r="11002" spans="21:21" x14ac:dyDescent="0.25">
      <c r="U11002" s="76"/>
    </row>
    <row r="11003" spans="21:21" x14ac:dyDescent="0.25">
      <c r="U11003" s="76"/>
    </row>
    <row r="11004" spans="21:21" x14ac:dyDescent="0.25">
      <c r="U11004" s="76"/>
    </row>
    <row r="11005" spans="21:21" x14ac:dyDescent="0.25">
      <c r="U11005" s="76"/>
    </row>
    <row r="11006" spans="21:21" x14ac:dyDescent="0.25">
      <c r="U11006" s="76"/>
    </row>
    <row r="11007" spans="21:21" x14ac:dyDescent="0.25">
      <c r="U11007" s="76"/>
    </row>
    <row r="11008" spans="21:21" x14ac:dyDescent="0.25">
      <c r="U11008" s="76"/>
    </row>
    <row r="11009" spans="21:21" x14ac:dyDescent="0.25">
      <c r="U11009" s="76"/>
    </row>
    <row r="11010" spans="21:21" x14ac:dyDescent="0.25">
      <c r="U11010" s="76"/>
    </row>
    <row r="11011" spans="21:21" x14ac:dyDescent="0.25">
      <c r="U11011" s="76"/>
    </row>
    <row r="11012" spans="21:21" x14ac:dyDescent="0.25">
      <c r="U11012" s="76"/>
    </row>
    <row r="11013" spans="21:21" x14ac:dyDescent="0.25">
      <c r="U11013" s="76"/>
    </row>
    <row r="11014" spans="21:21" x14ac:dyDescent="0.25">
      <c r="U11014" s="76"/>
    </row>
    <row r="11015" spans="21:21" x14ac:dyDescent="0.25">
      <c r="U11015" s="76"/>
    </row>
    <row r="11016" spans="21:21" x14ac:dyDescent="0.25">
      <c r="U11016" s="76"/>
    </row>
    <row r="11017" spans="21:21" x14ac:dyDescent="0.25">
      <c r="U11017" s="76"/>
    </row>
    <row r="11018" spans="21:21" x14ac:dyDescent="0.25">
      <c r="U11018" s="76"/>
    </row>
    <row r="11019" spans="21:21" x14ac:dyDescent="0.25">
      <c r="U11019" s="76"/>
    </row>
    <row r="11020" spans="21:21" x14ac:dyDescent="0.25">
      <c r="U11020" s="76"/>
    </row>
    <row r="11021" spans="21:21" x14ac:dyDescent="0.25">
      <c r="U11021" s="76"/>
    </row>
    <row r="11022" spans="21:21" x14ac:dyDescent="0.25">
      <c r="U11022" s="76"/>
    </row>
    <row r="11023" spans="21:21" x14ac:dyDescent="0.25">
      <c r="U11023" s="76"/>
    </row>
    <row r="11024" spans="21:21" x14ac:dyDescent="0.25">
      <c r="U11024" s="76"/>
    </row>
    <row r="11025" spans="21:21" x14ac:dyDescent="0.25">
      <c r="U11025" s="76"/>
    </row>
    <row r="11026" spans="21:21" x14ac:dyDescent="0.25">
      <c r="U11026" s="76"/>
    </row>
    <row r="11027" spans="21:21" x14ac:dyDescent="0.25">
      <c r="U11027" s="76"/>
    </row>
    <row r="11028" spans="21:21" x14ac:dyDescent="0.25">
      <c r="U11028" s="76"/>
    </row>
    <row r="11029" spans="21:21" x14ac:dyDescent="0.25">
      <c r="U11029" s="76"/>
    </row>
    <row r="11030" spans="21:21" x14ac:dyDescent="0.25">
      <c r="U11030" s="76"/>
    </row>
    <row r="11031" spans="21:21" x14ac:dyDescent="0.25">
      <c r="U11031" s="76"/>
    </row>
    <row r="11032" spans="21:21" x14ac:dyDescent="0.25">
      <c r="U11032" s="76"/>
    </row>
    <row r="11033" spans="21:21" x14ac:dyDescent="0.25">
      <c r="U11033" s="76"/>
    </row>
    <row r="11034" spans="21:21" x14ac:dyDescent="0.25">
      <c r="U11034" s="76"/>
    </row>
    <row r="11035" spans="21:21" x14ac:dyDescent="0.25">
      <c r="U11035" s="76"/>
    </row>
    <row r="11036" spans="21:21" x14ac:dyDescent="0.25">
      <c r="U11036" s="76"/>
    </row>
    <row r="11037" spans="21:21" x14ac:dyDescent="0.25">
      <c r="U11037" s="76"/>
    </row>
    <row r="11038" spans="21:21" x14ac:dyDescent="0.25">
      <c r="U11038" s="76"/>
    </row>
    <row r="11039" spans="21:21" x14ac:dyDescent="0.25">
      <c r="U11039" s="76"/>
    </row>
    <row r="11040" spans="21:21" x14ac:dyDescent="0.25">
      <c r="U11040" s="76"/>
    </row>
    <row r="11041" spans="21:21" x14ac:dyDescent="0.25">
      <c r="U11041" s="76"/>
    </row>
    <row r="11042" spans="21:21" x14ac:dyDescent="0.25">
      <c r="U11042" s="76"/>
    </row>
    <row r="11043" spans="21:21" x14ac:dyDescent="0.25">
      <c r="U11043" s="76"/>
    </row>
    <row r="11044" spans="21:21" x14ac:dyDescent="0.25">
      <c r="U11044" s="76"/>
    </row>
    <row r="11045" spans="21:21" x14ac:dyDescent="0.25">
      <c r="U11045" s="76"/>
    </row>
    <row r="11046" spans="21:21" x14ac:dyDescent="0.25">
      <c r="U11046" s="76"/>
    </row>
    <row r="11047" spans="21:21" x14ac:dyDescent="0.25">
      <c r="U11047" s="76"/>
    </row>
    <row r="11048" spans="21:21" x14ac:dyDescent="0.25">
      <c r="U11048" s="76"/>
    </row>
    <row r="11049" spans="21:21" x14ac:dyDescent="0.25">
      <c r="U11049" s="76"/>
    </row>
    <row r="11050" spans="21:21" x14ac:dyDescent="0.25">
      <c r="U11050" s="76"/>
    </row>
    <row r="11051" spans="21:21" x14ac:dyDescent="0.25">
      <c r="U11051" s="76"/>
    </row>
    <row r="11052" spans="21:21" x14ac:dyDescent="0.25">
      <c r="U11052" s="76"/>
    </row>
    <row r="11053" spans="21:21" x14ac:dyDescent="0.25">
      <c r="U11053" s="76"/>
    </row>
    <row r="11054" spans="21:21" x14ac:dyDescent="0.25">
      <c r="U11054" s="76"/>
    </row>
    <row r="11055" spans="21:21" x14ac:dyDescent="0.25">
      <c r="U11055" s="76"/>
    </row>
    <row r="11056" spans="21:21" x14ac:dyDescent="0.25">
      <c r="U11056" s="76"/>
    </row>
    <row r="11057" spans="21:21" x14ac:dyDescent="0.25">
      <c r="U11057" s="76"/>
    </row>
    <row r="11058" spans="21:21" x14ac:dyDescent="0.25">
      <c r="U11058" s="76"/>
    </row>
    <row r="11059" spans="21:21" x14ac:dyDescent="0.25">
      <c r="U11059" s="76"/>
    </row>
    <row r="11060" spans="21:21" x14ac:dyDescent="0.25">
      <c r="U11060" s="76"/>
    </row>
    <row r="11061" spans="21:21" x14ac:dyDescent="0.25">
      <c r="U11061" s="76"/>
    </row>
    <row r="11062" spans="21:21" x14ac:dyDescent="0.25">
      <c r="U11062" s="76"/>
    </row>
    <row r="11063" spans="21:21" x14ac:dyDescent="0.25">
      <c r="U11063" s="76"/>
    </row>
    <row r="11064" spans="21:21" x14ac:dyDescent="0.25">
      <c r="U11064" s="76"/>
    </row>
    <row r="11065" spans="21:21" x14ac:dyDescent="0.25">
      <c r="U11065" s="76"/>
    </row>
    <row r="11066" spans="21:21" x14ac:dyDescent="0.25">
      <c r="U11066" s="76"/>
    </row>
    <row r="11067" spans="21:21" x14ac:dyDescent="0.25">
      <c r="U11067" s="76"/>
    </row>
    <row r="11068" spans="21:21" x14ac:dyDescent="0.25">
      <c r="U11068" s="76"/>
    </row>
    <row r="11069" spans="21:21" x14ac:dyDescent="0.25">
      <c r="U11069" s="76"/>
    </row>
    <row r="11070" spans="21:21" x14ac:dyDescent="0.25">
      <c r="U11070" s="76"/>
    </row>
    <row r="11071" spans="21:21" x14ac:dyDescent="0.25">
      <c r="U11071" s="76"/>
    </row>
    <row r="11072" spans="21:21" x14ac:dyDescent="0.25">
      <c r="U11072" s="76"/>
    </row>
    <row r="11073" spans="21:21" x14ac:dyDescent="0.25">
      <c r="U11073" s="76"/>
    </row>
    <row r="11074" spans="21:21" x14ac:dyDescent="0.25">
      <c r="U11074" s="76"/>
    </row>
    <row r="11075" spans="21:21" x14ac:dyDescent="0.25">
      <c r="U11075" s="76"/>
    </row>
    <row r="11076" spans="21:21" x14ac:dyDescent="0.25">
      <c r="U11076" s="76"/>
    </row>
    <row r="11077" spans="21:21" x14ac:dyDescent="0.25">
      <c r="U11077" s="76"/>
    </row>
    <row r="11078" spans="21:21" x14ac:dyDescent="0.25">
      <c r="U11078" s="76"/>
    </row>
    <row r="11079" spans="21:21" x14ac:dyDescent="0.25">
      <c r="U11079" s="76"/>
    </row>
    <row r="11080" spans="21:21" x14ac:dyDescent="0.25">
      <c r="U11080" s="76"/>
    </row>
    <row r="11081" spans="21:21" x14ac:dyDescent="0.25">
      <c r="U11081" s="76"/>
    </row>
    <row r="11082" spans="21:21" x14ac:dyDescent="0.25">
      <c r="U11082" s="76"/>
    </row>
    <row r="11083" spans="21:21" x14ac:dyDescent="0.25">
      <c r="U11083" s="76"/>
    </row>
    <row r="11084" spans="21:21" x14ac:dyDescent="0.25">
      <c r="U11084" s="76"/>
    </row>
    <row r="11085" spans="21:21" x14ac:dyDescent="0.25">
      <c r="U11085" s="76"/>
    </row>
    <row r="11086" spans="21:21" x14ac:dyDescent="0.25">
      <c r="U11086" s="76"/>
    </row>
    <row r="11087" spans="21:21" x14ac:dyDescent="0.25">
      <c r="U11087" s="76"/>
    </row>
    <row r="11088" spans="21:21" x14ac:dyDescent="0.25">
      <c r="U11088" s="76"/>
    </row>
    <row r="11089" spans="21:21" x14ac:dyDescent="0.25">
      <c r="U11089" s="76"/>
    </row>
    <row r="11090" spans="21:21" x14ac:dyDescent="0.25">
      <c r="U11090" s="76"/>
    </row>
    <row r="11091" spans="21:21" x14ac:dyDescent="0.25">
      <c r="U11091" s="76"/>
    </row>
    <row r="11092" spans="21:21" x14ac:dyDescent="0.25">
      <c r="U11092" s="76"/>
    </row>
    <row r="11093" spans="21:21" x14ac:dyDescent="0.25">
      <c r="U11093" s="76"/>
    </row>
    <row r="11094" spans="21:21" x14ac:dyDescent="0.25">
      <c r="U11094" s="76"/>
    </row>
    <row r="11095" spans="21:21" x14ac:dyDescent="0.25">
      <c r="U11095" s="76"/>
    </row>
    <row r="11096" spans="21:21" x14ac:dyDescent="0.25">
      <c r="U11096" s="76"/>
    </row>
    <row r="11097" spans="21:21" x14ac:dyDescent="0.25">
      <c r="U11097" s="76"/>
    </row>
    <row r="11098" spans="21:21" x14ac:dyDescent="0.25">
      <c r="U11098" s="76"/>
    </row>
    <row r="11099" spans="21:21" x14ac:dyDescent="0.25">
      <c r="U11099" s="76"/>
    </row>
    <row r="11100" spans="21:21" x14ac:dyDescent="0.25">
      <c r="U11100" s="76"/>
    </row>
    <row r="11101" spans="21:21" x14ac:dyDescent="0.25">
      <c r="U11101" s="76"/>
    </row>
    <row r="11102" spans="21:21" x14ac:dyDescent="0.25">
      <c r="U11102" s="76"/>
    </row>
    <row r="11103" spans="21:21" x14ac:dyDescent="0.25">
      <c r="U11103" s="76"/>
    </row>
    <row r="11104" spans="21:21" x14ac:dyDescent="0.25">
      <c r="U11104" s="76"/>
    </row>
    <row r="11105" spans="21:21" x14ac:dyDescent="0.25">
      <c r="U11105" s="76"/>
    </row>
    <row r="11106" spans="21:21" x14ac:dyDescent="0.25">
      <c r="U11106" s="76"/>
    </row>
    <row r="11107" spans="21:21" x14ac:dyDescent="0.25">
      <c r="U11107" s="76"/>
    </row>
    <row r="11108" spans="21:21" x14ac:dyDescent="0.25">
      <c r="U11108" s="76"/>
    </row>
    <row r="11109" spans="21:21" x14ac:dyDescent="0.25">
      <c r="U11109" s="76"/>
    </row>
    <row r="11110" spans="21:21" x14ac:dyDescent="0.25">
      <c r="U11110" s="76"/>
    </row>
    <row r="11111" spans="21:21" x14ac:dyDescent="0.25">
      <c r="U11111" s="76"/>
    </row>
    <row r="11112" spans="21:21" x14ac:dyDescent="0.25">
      <c r="U11112" s="76"/>
    </row>
    <row r="11113" spans="21:21" x14ac:dyDescent="0.25">
      <c r="U11113" s="76"/>
    </row>
    <row r="11114" spans="21:21" x14ac:dyDescent="0.25">
      <c r="U11114" s="76"/>
    </row>
    <row r="11115" spans="21:21" x14ac:dyDescent="0.25">
      <c r="U11115" s="76"/>
    </row>
    <row r="11116" spans="21:21" x14ac:dyDescent="0.25">
      <c r="U11116" s="76"/>
    </row>
    <row r="11117" spans="21:21" x14ac:dyDescent="0.25">
      <c r="U11117" s="76"/>
    </row>
    <row r="11118" spans="21:21" x14ac:dyDescent="0.25">
      <c r="U11118" s="76"/>
    </row>
    <row r="11119" spans="21:21" x14ac:dyDescent="0.25">
      <c r="U11119" s="76"/>
    </row>
    <row r="11120" spans="21:21" x14ac:dyDescent="0.25">
      <c r="U11120" s="76"/>
    </row>
    <row r="11121" spans="21:21" x14ac:dyDescent="0.25">
      <c r="U11121" s="76"/>
    </row>
    <row r="11122" spans="21:21" x14ac:dyDescent="0.25">
      <c r="U11122" s="76"/>
    </row>
    <row r="11123" spans="21:21" x14ac:dyDescent="0.25">
      <c r="U11123" s="76"/>
    </row>
    <row r="11124" spans="21:21" x14ac:dyDescent="0.25">
      <c r="U11124" s="76"/>
    </row>
    <row r="11125" spans="21:21" x14ac:dyDescent="0.25">
      <c r="U11125" s="76"/>
    </row>
    <row r="11126" spans="21:21" x14ac:dyDescent="0.25">
      <c r="U11126" s="76"/>
    </row>
    <row r="11127" spans="21:21" x14ac:dyDescent="0.25">
      <c r="U11127" s="76"/>
    </row>
    <row r="11128" spans="21:21" x14ac:dyDescent="0.25">
      <c r="U11128" s="76"/>
    </row>
    <row r="11129" spans="21:21" x14ac:dyDescent="0.25">
      <c r="U11129" s="76"/>
    </row>
    <row r="11130" spans="21:21" x14ac:dyDescent="0.25">
      <c r="U11130" s="76"/>
    </row>
    <row r="11131" spans="21:21" x14ac:dyDescent="0.25">
      <c r="U11131" s="76"/>
    </row>
    <row r="11132" spans="21:21" x14ac:dyDescent="0.25">
      <c r="U11132" s="76"/>
    </row>
    <row r="11133" spans="21:21" x14ac:dyDescent="0.25">
      <c r="U11133" s="76"/>
    </row>
    <row r="11134" spans="21:21" x14ac:dyDescent="0.25">
      <c r="U11134" s="76"/>
    </row>
    <row r="11135" spans="21:21" x14ac:dyDescent="0.25">
      <c r="U11135" s="76"/>
    </row>
    <row r="11136" spans="21:21" x14ac:dyDescent="0.25">
      <c r="U11136" s="76"/>
    </row>
    <row r="11137" spans="21:21" x14ac:dyDescent="0.25">
      <c r="U11137" s="76"/>
    </row>
    <row r="11138" spans="21:21" x14ac:dyDescent="0.25">
      <c r="U11138" s="76"/>
    </row>
    <row r="11139" spans="21:21" x14ac:dyDescent="0.25">
      <c r="U11139" s="76"/>
    </row>
    <row r="11140" spans="21:21" x14ac:dyDescent="0.25">
      <c r="U11140" s="76"/>
    </row>
    <row r="11141" spans="21:21" x14ac:dyDescent="0.25">
      <c r="U11141" s="76"/>
    </row>
    <row r="11142" spans="21:21" x14ac:dyDescent="0.25">
      <c r="U11142" s="76"/>
    </row>
    <row r="11143" spans="21:21" x14ac:dyDescent="0.25">
      <c r="U11143" s="76"/>
    </row>
    <row r="11144" spans="21:21" x14ac:dyDescent="0.25">
      <c r="U11144" s="76"/>
    </row>
    <row r="11145" spans="21:21" x14ac:dyDescent="0.25">
      <c r="U11145" s="76"/>
    </row>
    <row r="11146" spans="21:21" x14ac:dyDescent="0.25">
      <c r="U11146" s="76"/>
    </row>
    <row r="11147" spans="21:21" x14ac:dyDescent="0.25">
      <c r="U11147" s="76"/>
    </row>
    <row r="11148" spans="21:21" x14ac:dyDescent="0.25">
      <c r="U11148" s="76"/>
    </row>
    <row r="11149" spans="21:21" x14ac:dyDescent="0.25">
      <c r="U11149" s="76"/>
    </row>
    <row r="11150" spans="21:21" x14ac:dyDescent="0.25">
      <c r="U11150" s="76"/>
    </row>
    <row r="11151" spans="21:21" x14ac:dyDescent="0.25">
      <c r="U11151" s="76"/>
    </row>
    <row r="11152" spans="21:21" x14ac:dyDescent="0.25">
      <c r="U11152" s="76"/>
    </row>
    <row r="11153" spans="21:21" x14ac:dyDescent="0.25">
      <c r="U11153" s="76"/>
    </row>
    <row r="11154" spans="21:21" x14ac:dyDescent="0.25">
      <c r="U11154" s="76"/>
    </row>
    <row r="11155" spans="21:21" x14ac:dyDescent="0.25">
      <c r="U11155" s="76"/>
    </row>
    <row r="11156" spans="21:21" x14ac:dyDescent="0.25">
      <c r="U11156" s="76"/>
    </row>
    <row r="11157" spans="21:21" x14ac:dyDescent="0.25">
      <c r="U11157" s="76"/>
    </row>
    <row r="11158" spans="21:21" x14ac:dyDescent="0.25">
      <c r="U11158" s="76"/>
    </row>
    <row r="11159" spans="21:21" x14ac:dyDescent="0.25">
      <c r="U11159" s="76"/>
    </row>
    <row r="11160" spans="21:21" x14ac:dyDescent="0.25">
      <c r="U11160" s="76"/>
    </row>
    <row r="11161" spans="21:21" x14ac:dyDescent="0.25">
      <c r="U11161" s="76"/>
    </row>
    <row r="11162" spans="21:21" x14ac:dyDescent="0.25">
      <c r="U11162" s="76"/>
    </row>
    <row r="11163" spans="21:21" x14ac:dyDescent="0.25">
      <c r="U11163" s="76"/>
    </row>
    <row r="11164" spans="21:21" x14ac:dyDescent="0.25">
      <c r="U11164" s="76"/>
    </row>
    <row r="11165" spans="21:21" x14ac:dyDescent="0.25">
      <c r="U11165" s="76"/>
    </row>
    <row r="11166" spans="21:21" x14ac:dyDescent="0.25">
      <c r="U11166" s="76"/>
    </row>
    <row r="11167" spans="21:21" x14ac:dyDescent="0.25">
      <c r="U11167" s="76"/>
    </row>
    <row r="11168" spans="21:21" x14ac:dyDescent="0.25">
      <c r="U11168" s="76"/>
    </row>
    <row r="11169" spans="21:21" x14ac:dyDescent="0.25">
      <c r="U11169" s="76"/>
    </row>
    <row r="11170" spans="21:21" x14ac:dyDescent="0.25">
      <c r="U11170" s="76"/>
    </row>
    <row r="11171" spans="21:21" x14ac:dyDescent="0.25">
      <c r="U11171" s="76"/>
    </row>
    <row r="11172" spans="21:21" x14ac:dyDescent="0.25">
      <c r="U11172" s="76"/>
    </row>
    <row r="11173" spans="21:21" x14ac:dyDescent="0.25">
      <c r="U11173" s="76"/>
    </row>
    <row r="11174" spans="21:21" x14ac:dyDescent="0.25">
      <c r="U11174" s="76"/>
    </row>
    <row r="11175" spans="21:21" x14ac:dyDescent="0.25">
      <c r="U11175" s="76"/>
    </row>
    <row r="11176" spans="21:21" x14ac:dyDescent="0.25">
      <c r="U11176" s="76"/>
    </row>
    <row r="11177" spans="21:21" x14ac:dyDescent="0.25">
      <c r="U11177" s="76"/>
    </row>
    <row r="11178" spans="21:21" x14ac:dyDescent="0.25">
      <c r="U11178" s="76"/>
    </row>
    <row r="11179" spans="21:21" x14ac:dyDescent="0.25">
      <c r="U11179" s="76"/>
    </row>
    <row r="11180" spans="21:21" x14ac:dyDescent="0.25">
      <c r="U11180" s="76"/>
    </row>
    <row r="11181" spans="21:21" x14ac:dyDescent="0.25">
      <c r="U11181" s="76"/>
    </row>
    <row r="11182" spans="21:21" x14ac:dyDescent="0.25">
      <c r="U11182" s="76"/>
    </row>
    <row r="11183" spans="21:21" x14ac:dyDescent="0.25">
      <c r="U11183" s="76"/>
    </row>
    <row r="11184" spans="21:21" x14ac:dyDescent="0.25">
      <c r="U11184" s="76"/>
    </row>
    <row r="11185" spans="21:21" x14ac:dyDescent="0.25">
      <c r="U11185" s="76"/>
    </row>
    <row r="11186" spans="21:21" x14ac:dyDescent="0.25">
      <c r="U11186" s="76"/>
    </row>
    <row r="11187" spans="21:21" x14ac:dyDescent="0.25">
      <c r="U11187" s="76"/>
    </row>
    <row r="11188" spans="21:21" x14ac:dyDescent="0.25">
      <c r="U11188" s="76"/>
    </row>
    <row r="11189" spans="21:21" x14ac:dyDescent="0.25">
      <c r="U11189" s="76"/>
    </row>
    <row r="11190" spans="21:21" x14ac:dyDescent="0.25">
      <c r="U11190" s="76"/>
    </row>
    <row r="11191" spans="21:21" x14ac:dyDescent="0.25">
      <c r="U11191" s="76"/>
    </row>
    <row r="11192" spans="21:21" x14ac:dyDescent="0.25">
      <c r="U11192" s="76"/>
    </row>
    <row r="11193" spans="21:21" x14ac:dyDescent="0.25">
      <c r="U11193" s="76"/>
    </row>
    <row r="11194" spans="21:21" x14ac:dyDescent="0.25">
      <c r="U11194" s="76"/>
    </row>
    <row r="11195" spans="21:21" x14ac:dyDescent="0.25">
      <c r="U11195" s="76"/>
    </row>
    <row r="11196" spans="21:21" x14ac:dyDescent="0.25">
      <c r="U11196" s="76"/>
    </row>
    <row r="11197" spans="21:21" x14ac:dyDescent="0.25">
      <c r="U11197" s="76"/>
    </row>
    <row r="11198" spans="21:21" x14ac:dyDescent="0.25">
      <c r="U11198" s="76"/>
    </row>
    <row r="11199" spans="21:21" x14ac:dyDescent="0.25">
      <c r="U11199" s="76"/>
    </row>
    <row r="11200" spans="21:21" x14ac:dyDescent="0.25">
      <c r="U11200" s="76"/>
    </row>
    <row r="11201" spans="21:21" x14ac:dyDescent="0.25">
      <c r="U11201" s="76"/>
    </row>
    <row r="11202" spans="21:21" x14ac:dyDescent="0.25">
      <c r="U11202" s="76"/>
    </row>
    <row r="11203" spans="21:21" x14ac:dyDescent="0.25">
      <c r="U11203" s="76"/>
    </row>
    <row r="11204" spans="21:21" x14ac:dyDescent="0.25">
      <c r="U11204" s="76"/>
    </row>
    <row r="11205" spans="21:21" x14ac:dyDescent="0.25">
      <c r="U11205" s="76"/>
    </row>
    <row r="11206" spans="21:21" x14ac:dyDescent="0.25">
      <c r="U11206" s="76"/>
    </row>
    <row r="11207" spans="21:21" x14ac:dyDescent="0.25">
      <c r="U11207" s="76"/>
    </row>
    <row r="11208" spans="21:21" x14ac:dyDescent="0.25">
      <c r="U11208" s="76"/>
    </row>
    <row r="11209" spans="21:21" x14ac:dyDescent="0.25">
      <c r="U11209" s="76"/>
    </row>
    <row r="11210" spans="21:21" x14ac:dyDescent="0.25">
      <c r="U11210" s="76"/>
    </row>
    <row r="11211" spans="21:21" x14ac:dyDescent="0.25">
      <c r="U11211" s="76"/>
    </row>
    <row r="11212" spans="21:21" x14ac:dyDescent="0.25">
      <c r="U11212" s="76"/>
    </row>
    <row r="11213" spans="21:21" x14ac:dyDescent="0.25">
      <c r="U11213" s="76"/>
    </row>
    <row r="11214" spans="21:21" x14ac:dyDescent="0.25">
      <c r="U11214" s="76"/>
    </row>
    <row r="11215" spans="21:21" x14ac:dyDescent="0.25">
      <c r="U11215" s="76"/>
    </row>
    <row r="11216" spans="21:21" x14ac:dyDescent="0.25">
      <c r="U11216" s="76"/>
    </row>
    <row r="11217" spans="21:21" x14ac:dyDescent="0.25">
      <c r="U11217" s="76"/>
    </row>
    <row r="11218" spans="21:21" x14ac:dyDescent="0.25">
      <c r="U11218" s="76"/>
    </row>
    <row r="11219" spans="21:21" x14ac:dyDescent="0.25">
      <c r="U11219" s="76"/>
    </row>
    <row r="11220" spans="21:21" x14ac:dyDescent="0.25">
      <c r="U11220" s="76"/>
    </row>
    <row r="11221" spans="21:21" x14ac:dyDescent="0.25">
      <c r="U11221" s="76"/>
    </row>
    <row r="11222" spans="21:21" x14ac:dyDescent="0.25">
      <c r="U11222" s="76"/>
    </row>
    <row r="11223" spans="21:21" x14ac:dyDescent="0.25">
      <c r="U11223" s="76"/>
    </row>
    <row r="11224" spans="21:21" x14ac:dyDescent="0.25">
      <c r="U11224" s="76"/>
    </row>
    <row r="11225" spans="21:21" x14ac:dyDescent="0.25">
      <c r="U11225" s="76"/>
    </row>
    <row r="11226" spans="21:21" x14ac:dyDescent="0.25">
      <c r="U11226" s="76"/>
    </row>
    <row r="11227" spans="21:21" x14ac:dyDescent="0.25">
      <c r="U11227" s="76"/>
    </row>
    <row r="11228" spans="21:21" x14ac:dyDescent="0.25">
      <c r="U11228" s="76"/>
    </row>
    <row r="11229" spans="21:21" x14ac:dyDescent="0.25">
      <c r="U11229" s="76"/>
    </row>
    <row r="11230" spans="21:21" x14ac:dyDescent="0.25">
      <c r="U11230" s="76"/>
    </row>
    <row r="11231" spans="21:21" x14ac:dyDescent="0.25">
      <c r="U11231" s="76"/>
    </row>
    <row r="11232" spans="21:21" x14ac:dyDescent="0.25">
      <c r="U11232" s="76"/>
    </row>
    <row r="11233" spans="21:21" x14ac:dyDescent="0.25">
      <c r="U11233" s="76"/>
    </row>
    <row r="11234" spans="21:21" x14ac:dyDescent="0.25">
      <c r="U11234" s="76"/>
    </row>
    <row r="11235" spans="21:21" x14ac:dyDescent="0.25">
      <c r="U11235" s="76"/>
    </row>
    <row r="11236" spans="21:21" x14ac:dyDescent="0.25">
      <c r="U11236" s="76"/>
    </row>
    <row r="11237" spans="21:21" x14ac:dyDescent="0.25">
      <c r="U11237" s="76"/>
    </row>
    <row r="11238" spans="21:21" x14ac:dyDescent="0.25">
      <c r="U11238" s="76"/>
    </row>
    <row r="11239" spans="21:21" x14ac:dyDescent="0.25">
      <c r="U11239" s="76"/>
    </row>
    <row r="11240" spans="21:21" x14ac:dyDescent="0.25">
      <c r="U11240" s="76"/>
    </row>
    <row r="11241" spans="21:21" x14ac:dyDescent="0.25">
      <c r="U11241" s="76"/>
    </row>
    <row r="11242" spans="21:21" x14ac:dyDescent="0.25">
      <c r="U11242" s="76"/>
    </row>
    <row r="11243" spans="21:21" x14ac:dyDescent="0.25">
      <c r="U11243" s="76"/>
    </row>
    <row r="11244" spans="21:21" x14ac:dyDescent="0.25">
      <c r="U11244" s="76"/>
    </row>
    <row r="11245" spans="21:21" x14ac:dyDescent="0.25">
      <c r="U11245" s="76"/>
    </row>
    <row r="11246" spans="21:21" x14ac:dyDescent="0.25">
      <c r="U11246" s="76"/>
    </row>
    <row r="11247" spans="21:21" x14ac:dyDescent="0.25">
      <c r="U11247" s="76"/>
    </row>
    <row r="11248" spans="21:21" x14ac:dyDescent="0.25">
      <c r="U11248" s="76"/>
    </row>
    <row r="11249" spans="21:21" x14ac:dyDescent="0.25">
      <c r="U11249" s="76"/>
    </row>
    <row r="11250" spans="21:21" x14ac:dyDescent="0.25">
      <c r="U11250" s="76"/>
    </row>
    <row r="11251" spans="21:21" x14ac:dyDescent="0.25">
      <c r="U11251" s="76"/>
    </row>
    <row r="11252" spans="21:21" x14ac:dyDescent="0.25">
      <c r="U11252" s="76"/>
    </row>
    <row r="11253" spans="21:21" x14ac:dyDescent="0.25">
      <c r="U11253" s="76"/>
    </row>
    <row r="11254" spans="21:21" x14ac:dyDescent="0.25">
      <c r="U11254" s="76"/>
    </row>
    <row r="11255" spans="21:21" x14ac:dyDescent="0.25">
      <c r="U11255" s="76"/>
    </row>
    <row r="11256" spans="21:21" x14ac:dyDescent="0.25">
      <c r="U11256" s="76"/>
    </row>
    <row r="11257" spans="21:21" x14ac:dyDescent="0.25">
      <c r="U11257" s="76"/>
    </row>
    <row r="11258" spans="21:21" x14ac:dyDescent="0.25">
      <c r="U11258" s="76"/>
    </row>
    <row r="11259" spans="21:21" x14ac:dyDescent="0.25">
      <c r="U11259" s="76"/>
    </row>
    <row r="11260" spans="21:21" x14ac:dyDescent="0.25">
      <c r="U11260" s="76"/>
    </row>
    <row r="11261" spans="21:21" x14ac:dyDescent="0.25">
      <c r="U11261" s="76"/>
    </row>
    <row r="11262" spans="21:21" x14ac:dyDescent="0.25">
      <c r="U11262" s="76"/>
    </row>
    <row r="11263" spans="21:21" x14ac:dyDescent="0.25">
      <c r="U11263" s="76"/>
    </row>
    <row r="11264" spans="21:21" x14ac:dyDescent="0.25">
      <c r="U11264" s="76"/>
    </row>
    <row r="11265" spans="21:21" x14ac:dyDescent="0.25">
      <c r="U11265" s="76"/>
    </row>
    <row r="11266" spans="21:21" x14ac:dyDescent="0.25">
      <c r="U11266" s="76"/>
    </row>
    <row r="11267" spans="21:21" x14ac:dyDescent="0.25">
      <c r="U11267" s="76"/>
    </row>
    <row r="11268" spans="21:21" x14ac:dyDescent="0.25">
      <c r="U11268" s="76"/>
    </row>
    <row r="11269" spans="21:21" x14ac:dyDescent="0.25">
      <c r="U11269" s="76"/>
    </row>
    <row r="11270" spans="21:21" x14ac:dyDescent="0.25">
      <c r="U11270" s="76"/>
    </row>
    <row r="11271" spans="21:21" x14ac:dyDescent="0.25">
      <c r="U11271" s="76"/>
    </row>
    <row r="11272" spans="21:21" x14ac:dyDescent="0.25">
      <c r="U11272" s="76"/>
    </row>
    <row r="11273" spans="21:21" x14ac:dyDescent="0.25">
      <c r="U11273" s="76"/>
    </row>
    <row r="11274" spans="21:21" x14ac:dyDescent="0.25">
      <c r="U11274" s="76"/>
    </row>
    <row r="11275" spans="21:21" x14ac:dyDescent="0.25">
      <c r="U11275" s="76"/>
    </row>
    <row r="11276" spans="21:21" x14ac:dyDescent="0.25">
      <c r="U11276" s="76"/>
    </row>
    <row r="11277" spans="21:21" x14ac:dyDescent="0.25">
      <c r="U11277" s="76"/>
    </row>
    <row r="11278" spans="21:21" x14ac:dyDescent="0.25">
      <c r="U11278" s="76"/>
    </row>
    <row r="11279" spans="21:21" x14ac:dyDescent="0.25">
      <c r="U11279" s="76"/>
    </row>
    <row r="11280" spans="21:21" x14ac:dyDescent="0.25">
      <c r="U11280" s="76"/>
    </row>
    <row r="11281" spans="21:21" x14ac:dyDescent="0.25">
      <c r="U11281" s="76"/>
    </row>
    <row r="11282" spans="21:21" x14ac:dyDescent="0.25">
      <c r="U11282" s="76"/>
    </row>
    <row r="11283" spans="21:21" x14ac:dyDescent="0.25">
      <c r="U11283" s="76"/>
    </row>
    <row r="11284" spans="21:21" x14ac:dyDescent="0.25">
      <c r="U11284" s="76"/>
    </row>
    <row r="11285" spans="21:21" x14ac:dyDescent="0.25">
      <c r="U11285" s="76"/>
    </row>
    <row r="11286" spans="21:21" x14ac:dyDescent="0.25">
      <c r="U11286" s="76"/>
    </row>
    <row r="11287" spans="21:21" x14ac:dyDescent="0.25">
      <c r="U11287" s="76"/>
    </row>
    <row r="11288" spans="21:21" x14ac:dyDescent="0.25">
      <c r="U11288" s="76"/>
    </row>
    <row r="11289" spans="21:21" x14ac:dyDescent="0.25">
      <c r="U11289" s="76"/>
    </row>
    <row r="11290" spans="21:21" x14ac:dyDescent="0.25">
      <c r="U11290" s="76"/>
    </row>
    <row r="11291" spans="21:21" x14ac:dyDescent="0.25">
      <c r="U11291" s="76"/>
    </row>
    <row r="11292" spans="21:21" x14ac:dyDescent="0.25">
      <c r="U11292" s="76"/>
    </row>
    <row r="11293" spans="21:21" x14ac:dyDescent="0.25">
      <c r="U11293" s="76"/>
    </row>
    <row r="11294" spans="21:21" x14ac:dyDescent="0.25">
      <c r="U11294" s="76"/>
    </row>
    <row r="11295" spans="21:21" x14ac:dyDescent="0.25">
      <c r="U11295" s="76"/>
    </row>
    <row r="11296" spans="21:21" x14ac:dyDescent="0.25">
      <c r="U11296" s="76"/>
    </row>
    <row r="11297" spans="21:21" x14ac:dyDescent="0.25">
      <c r="U11297" s="76"/>
    </row>
    <row r="11298" spans="21:21" x14ac:dyDescent="0.25">
      <c r="U11298" s="76"/>
    </row>
    <row r="11299" spans="21:21" x14ac:dyDescent="0.25">
      <c r="U11299" s="76"/>
    </row>
    <row r="11300" spans="21:21" x14ac:dyDescent="0.25">
      <c r="U11300" s="76"/>
    </row>
    <row r="11301" spans="21:21" x14ac:dyDescent="0.25">
      <c r="U11301" s="76"/>
    </row>
    <row r="11302" spans="21:21" x14ac:dyDescent="0.25">
      <c r="U11302" s="76"/>
    </row>
    <row r="11303" spans="21:21" x14ac:dyDescent="0.25">
      <c r="U11303" s="76"/>
    </row>
    <row r="11304" spans="21:21" x14ac:dyDescent="0.25">
      <c r="U11304" s="76"/>
    </row>
    <row r="11305" spans="21:21" x14ac:dyDescent="0.25">
      <c r="U11305" s="76"/>
    </row>
    <row r="11306" spans="21:21" x14ac:dyDescent="0.25">
      <c r="U11306" s="76"/>
    </row>
    <row r="11307" spans="21:21" x14ac:dyDescent="0.25">
      <c r="U11307" s="76"/>
    </row>
    <row r="11308" spans="21:21" x14ac:dyDescent="0.25">
      <c r="U11308" s="76"/>
    </row>
    <row r="11309" spans="21:21" x14ac:dyDescent="0.25">
      <c r="U11309" s="76"/>
    </row>
    <row r="11310" spans="21:21" x14ac:dyDescent="0.25">
      <c r="U11310" s="76"/>
    </row>
    <row r="11311" spans="21:21" x14ac:dyDescent="0.25">
      <c r="U11311" s="76"/>
    </row>
    <row r="11312" spans="21:21" x14ac:dyDescent="0.25">
      <c r="U11312" s="76"/>
    </row>
    <row r="11313" spans="21:21" x14ac:dyDescent="0.25">
      <c r="U11313" s="76"/>
    </row>
    <row r="11314" spans="21:21" x14ac:dyDescent="0.25">
      <c r="U11314" s="76"/>
    </row>
    <row r="11315" spans="21:21" x14ac:dyDescent="0.25">
      <c r="U11315" s="76"/>
    </row>
    <row r="11316" spans="21:21" x14ac:dyDescent="0.25">
      <c r="U11316" s="76"/>
    </row>
    <row r="11317" spans="21:21" x14ac:dyDescent="0.25">
      <c r="U11317" s="76"/>
    </row>
    <row r="11318" spans="21:21" x14ac:dyDescent="0.25">
      <c r="U11318" s="76"/>
    </row>
    <row r="11319" spans="21:21" x14ac:dyDescent="0.25">
      <c r="U11319" s="76"/>
    </row>
    <row r="11320" spans="21:21" x14ac:dyDescent="0.25">
      <c r="U11320" s="76"/>
    </row>
    <row r="11321" spans="21:21" x14ac:dyDescent="0.25">
      <c r="U11321" s="76"/>
    </row>
    <row r="11322" spans="21:21" x14ac:dyDescent="0.25">
      <c r="U11322" s="76"/>
    </row>
    <row r="11323" spans="21:21" x14ac:dyDescent="0.25">
      <c r="U11323" s="76"/>
    </row>
    <row r="11324" spans="21:21" x14ac:dyDescent="0.25">
      <c r="U11324" s="76"/>
    </row>
    <row r="11325" spans="21:21" x14ac:dyDescent="0.25">
      <c r="U11325" s="76"/>
    </row>
    <row r="11326" spans="21:21" x14ac:dyDescent="0.25">
      <c r="U11326" s="76"/>
    </row>
    <row r="11327" spans="21:21" x14ac:dyDescent="0.25">
      <c r="U11327" s="76"/>
    </row>
    <row r="11328" spans="21:21" x14ac:dyDescent="0.25">
      <c r="U11328" s="76"/>
    </row>
    <row r="11329" spans="21:21" x14ac:dyDescent="0.25">
      <c r="U11329" s="76"/>
    </row>
    <row r="11330" spans="21:21" x14ac:dyDescent="0.25">
      <c r="U11330" s="76"/>
    </row>
    <row r="11331" spans="21:21" x14ac:dyDescent="0.25">
      <c r="U11331" s="76"/>
    </row>
    <row r="11332" spans="21:21" x14ac:dyDescent="0.25">
      <c r="U11332" s="76"/>
    </row>
    <row r="11333" spans="21:21" x14ac:dyDescent="0.25">
      <c r="U11333" s="76"/>
    </row>
    <row r="11334" spans="21:21" x14ac:dyDescent="0.25">
      <c r="U11334" s="76"/>
    </row>
    <row r="11335" spans="21:21" x14ac:dyDescent="0.25">
      <c r="U11335" s="76"/>
    </row>
    <row r="11336" spans="21:21" x14ac:dyDescent="0.25">
      <c r="U11336" s="76"/>
    </row>
    <row r="11337" spans="21:21" x14ac:dyDescent="0.25">
      <c r="U11337" s="76"/>
    </row>
    <row r="11338" spans="21:21" x14ac:dyDescent="0.25">
      <c r="U11338" s="76"/>
    </row>
    <row r="11339" spans="21:21" x14ac:dyDescent="0.25">
      <c r="U11339" s="76"/>
    </row>
    <row r="11340" spans="21:21" x14ac:dyDescent="0.25">
      <c r="U11340" s="76"/>
    </row>
    <row r="11341" spans="21:21" x14ac:dyDescent="0.25">
      <c r="U11341" s="76"/>
    </row>
    <row r="11342" spans="21:21" x14ac:dyDescent="0.25">
      <c r="U11342" s="76"/>
    </row>
    <row r="11343" spans="21:21" x14ac:dyDescent="0.25">
      <c r="U11343" s="76"/>
    </row>
    <row r="11344" spans="21:21" x14ac:dyDescent="0.25">
      <c r="U11344" s="76"/>
    </row>
    <row r="11345" spans="21:21" x14ac:dyDescent="0.25">
      <c r="U11345" s="76"/>
    </row>
    <row r="11346" spans="21:21" x14ac:dyDescent="0.25">
      <c r="U11346" s="76"/>
    </row>
    <row r="11347" spans="21:21" x14ac:dyDescent="0.25">
      <c r="U11347" s="76"/>
    </row>
    <row r="11348" spans="21:21" x14ac:dyDescent="0.25">
      <c r="U11348" s="76"/>
    </row>
    <row r="11349" spans="21:21" x14ac:dyDescent="0.25">
      <c r="U11349" s="76"/>
    </row>
    <row r="11350" spans="21:21" x14ac:dyDescent="0.25">
      <c r="U11350" s="76"/>
    </row>
    <row r="11351" spans="21:21" x14ac:dyDescent="0.25">
      <c r="U11351" s="76"/>
    </row>
    <row r="11352" spans="21:21" x14ac:dyDescent="0.25">
      <c r="U11352" s="76"/>
    </row>
    <row r="11353" spans="21:21" x14ac:dyDescent="0.25">
      <c r="U11353" s="76"/>
    </row>
    <row r="11354" spans="21:21" x14ac:dyDescent="0.25">
      <c r="U11354" s="76"/>
    </row>
    <row r="11355" spans="21:21" x14ac:dyDescent="0.25">
      <c r="U11355" s="76"/>
    </row>
    <row r="11356" spans="21:21" x14ac:dyDescent="0.25">
      <c r="U11356" s="76"/>
    </row>
    <row r="11357" spans="21:21" x14ac:dyDescent="0.25">
      <c r="U11357" s="76"/>
    </row>
    <row r="11358" spans="21:21" x14ac:dyDescent="0.25">
      <c r="U11358" s="76"/>
    </row>
    <row r="11359" spans="21:21" x14ac:dyDescent="0.25">
      <c r="U11359" s="76"/>
    </row>
    <row r="11360" spans="21:21" x14ac:dyDescent="0.25">
      <c r="U11360" s="76"/>
    </row>
    <row r="11361" spans="21:21" x14ac:dyDescent="0.25">
      <c r="U11361" s="76"/>
    </row>
    <row r="11362" spans="21:21" x14ac:dyDescent="0.25">
      <c r="U11362" s="76"/>
    </row>
    <row r="11363" spans="21:21" x14ac:dyDescent="0.25">
      <c r="U11363" s="76"/>
    </row>
    <row r="11364" spans="21:21" x14ac:dyDescent="0.25">
      <c r="U11364" s="76"/>
    </row>
    <row r="11365" spans="21:21" x14ac:dyDescent="0.25">
      <c r="U11365" s="76"/>
    </row>
    <row r="11366" spans="21:21" x14ac:dyDescent="0.25">
      <c r="U11366" s="76"/>
    </row>
    <row r="11367" spans="21:21" x14ac:dyDescent="0.25">
      <c r="U11367" s="76"/>
    </row>
    <row r="11368" spans="21:21" x14ac:dyDescent="0.25">
      <c r="U11368" s="76"/>
    </row>
    <row r="11369" spans="21:21" x14ac:dyDescent="0.25">
      <c r="U11369" s="76"/>
    </row>
    <row r="11370" spans="21:21" x14ac:dyDescent="0.25">
      <c r="U11370" s="76"/>
    </row>
    <row r="11371" spans="21:21" x14ac:dyDescent="0.25">
      <c r="U11371" s="76"/>
    </row>
    <row r="11372" spans="21:21" x14ac:dyDescent="0.25">
      <c r="U11372" s="76"/>
    </row>
    <row r="11373" spans="21:21" x14ac:dyDescent="0.25">
      <c r="U11373" s="76"/>
    </row>
    <row r="11374" spans="21:21" x14ac:dyDescent="0.25">
      <c r="U11374" s="76"/>
    </row>
    <row r="11375" spans="21:21" x14ac:dyDescent="0.25">
      <c r="U11375" s="76"/>
    </row>
    <row r="11376" spans="21:21" x14ac:dyDescent="0.25">
      <c r="U11376" s="76"/>
    </row>
    <row r="11377" spans="21:21" x14ac:dyDescent="0.25">
      <c r="U11377" s="76"/>
    </row>
    <row r="11378" spans="21:21" x14ac:dyDescent="0.25">
      <c r="U11378" s="76"/>
    </row>
    <row r="11379" spans="21:21" x14ac:dyDescent="0.25">
      <c r="U11379" s="76"/>
    </row>
    <row r="11380" spans="21:21" x14ac:dyDescent="0.25">
      <c r="U11380" s="76"/>
    </row>
    <row r="11381" spans="21:21" x14ac:dyDescent="0.25">
      <c r="U11381" s="76"/>
    </row>
    <row r="11382" spans="21:21" x14ac:dyDescent="0.25">
      <c r="U11382" s="76"/>
    </row>
    <row r="11383" spans="21:21" x14ac:dyDescent="0.25">
      <c r="U11383" s="76"/>
    </row>
    <row r="11384" spans="21:21" x14ac:dyDescent="0.25">
      <c r="U11384" s="76"/>
    </row>
    <row r="11385" spans="21:21" x14ac:dyDescent="0.25">
      <c r="U11385" s="76"/>
    </row>
    <row r="11386" spans="21:21" x14ac:dyDescent="0.25">
      <c r="U11386" s="76"/>
    </row>
    <row r="11387" spans="21:21" x14ac:dyDescent="0.25">
      <c r="U11387" s="76"/>
    </row>
    <row r="11388" spans="21:21" x14ac:dyDescent="0.25">
      <c r="U11388" s="76"/>
    </row>
    <row r="11389" spans="21:21" x14ac:dyDescent="0.25">
      <c r="U11389" s="76"/>
    </row>
    <row r="11390" spans="21:21" x14ac:dyDescent="0.25">
      <c r="U11390" s="76"/>
    </row>
    <row r="11391" spans="21:21" x14ac:dyDescent="0.25">
      <c r="U11391" s="76"/>
    </row>
    <row r="11392" spans="21:21" x14ac:dyDescent="0.25">
      <c r="U11392" s="76"/>
    </row>
    <row r="11393" spans="21:21" x14ac:dyDescent="0.25">
      <c r="U11393" s="76"/>
    </row>
    <row r="11394" spans="21:21" x14ac:dyDescent="0.25">
      <c r="U11394" s="76"/>
    </row>
    <row r="11395" spans="21:21" x14ac:dyDescent="0.25">
      <c r="U11395" s="76"/>
    </row>
    <row r="11396" spans="21:21" x14ac:dyDescent="0.25">
      <c r="U11396" s="76"/>
    </row>
    <row r="11397" spans="21:21" x14ac:dyDescent="0.25">
      <c r="U11397" s="76"/>
    </row>
    <row r="11398" spans="21:21" x14ac:dyDescent="0.25">
      <c r="U11398" s="76"/>
    </row>
    <row r="11399" spans="21:21" x14ac:dyDescent="0.25">
      <c r="U11399" s="76"/>
    </row>
    <row r="11400" spans="21:21" x14ac:dyDescent="0.25">
      <c r="U11400" s="76"/>
    </row>
    <row r="11401" spans="21:21" x14ac:dyDescent="0.25">
      <c r="U11401" s="76"/>
    </row>
    <row r="11402" spans="21:21" x14ac:dyDescent="0.25">
      <c r="U11402" s="76"/>
    </row>
    <row r="11403" spans="21:21" x14ac:dyDescent="0.25">
      <c r="U11403" s="76"/>
    </row>
    <row r="11404" spans="21:21" x14ac:dyDescent="0.25">
      <c r="U11404" s="76"/>
    </row>
    <row r="11405" spans="21:21" x14ac:dyDescent="0.25">
      <c r="U11405" s="76"/>
    </row>
    <row r="11406" spans="21:21" x14ac:dyDescent="0.25">
      <c r="U11406" s="76"/>
    </row>
    <row r="11407" spans="21:21" x14ac:dyDescent="0.25">
      <c r="U11407" s="76"/>
    </row>
    <row r="11408" spans="21:21" x14ac:dyDescent="0.25">
      <c r="U11408" s="76"/>
    </row>
    <row r="11409" spans="21:21" x14ac:dyDescent="0.25">
      <c r="U11409" s="76"/>
    </row>
    <row r="11410" spans="21:21" x14ac:dyDescent="0.25">
      <c r="U11410" s="76"/>
    </row>
    <row r="11411" spans="21:21" x14ac:dyDescent="0.25">
      <c r="U11411" s="76"/>
    </row>
    <row r="11412" spans="21:21" x14ac:dyDescent="0.25">
      <c r="U11412" s="76"/>
    </row>
    <row r="11413" spans="21:21" x14ac:dyDescent="0.25">
      <c r="U11413" s="76"/>
    </row>
    <row r="11414" spans="21:21" x14ac:dyDescent="0.25">
      <c r="U11414" s="76"/>
    </row>
    <row r="11415" spans="21:21" x14ac:dyDescent="0.25">
      <c r="U11415" s="76"/>
    </row>
    <row r="11416" spans="21:21" x14ac:dyDescent="0.25">
      <c r="U11416" s="76"/>
    </row>
    <row r="11417" spans="21:21" x14ac:dyDescent="0.25">
      <c r="U11417" s="76"/>
    </row>
    <row r="11418" spans="21:21" x14ac:dyDescent="0.25">
      <c r="U11418" s="76"/>
    </row>
    <row r="11419" spans="21:21" x14ac:dyDescent="0.25">
      <c r="U11419" s="76"/>
    </row>
    <row r="11420" spans="21:21" x14ac:dyDescent="0.25">
      <c r="U11420" s="76"/>
    </row>
    <row r="11421" spans="21:21" x14ac:dyDescent="0.25">
      <c r="U11421" s="76"/>
    </row>
    <row r="11422" spans="21:21" x14ac:dyDescent="0.25">
      <c r="U11422" s="76"/>
    </row>
    <row r="11423" spans="21:21" x14ac:dyDescent="0.25">
      <c r="U11423" s="76"/>
    </row>
    <row r="11424" spans="21:21" x14ac:dyDescent="0.25">
      <c r="U11424" s="76"/>
    </row>
    <row r="11425" spans="21:21" x14ac:dyDescent="0.25">
      <c r="U11425" s="76"/>
    </row>
    <row r="11426" spans="21:21" x14ac:dyDescent="0.25">
      <c r="U11426" s="76"/>
    </row>
    <row r="11427" spans="21:21" x14ac:dyDescent="0.25">
      <c r="U11427" s="76"/>
    </row>
    <row r="11428" spans="21:21" x14ac:dyDescent="0.25">
      <c r="U11428" s="76"/>
    </row>
    <row r="11429" spans="21:21" x14ac:dyDescent="0.25">
      <c r="U11429" s="76"/>
    </row>
    <row r="11430" spans="21:21" x14ac:dyDescent="0.25">
      <c r="U11430" s="76"/>
    </row>
    <row r="11431" spans="21:21" x14ac:dyDescent="0.25">
      <c r="U11431" s="76"/>
    </row>
    <row r="11432" spans="21:21" x14ac:dyDescent="0.25">
      <c r="U11432" s="76"/>
    </row>
    <row r="11433" spans="21:21" x14ac:dyDescent="0.25">
      <c r="U11433" s="76"/>
    </row>
    <row r="11434" spans="21:21" x14ac:dyDescent="0.25">
      <c r="U11434" s="76"/>
    </row>
    <row r="11435" spans="21:21" x14ac:dyDescent="0.25">
      <c r="U11435" s="76"/>
    </row>
    <row r="11436" spans="21:21" x14ac:dyDescent="0.25">
      <c r="U11436" s="76"/>
    </row>
    <row r="11437" spans="21:21" x14ac:dyDescent="0.25">
      <c r="U11437" s="76"/>
    </row>
    <row r="11438" spans="21:21" x14ac:dyDescent="0.25">
      <c r="U11438" s="76"/>
    </row>
    <row r="11439" spans="21:21" x14ac:dyDescent="0.25">
      <c r="U11439" s="76"/>
    </row>
    <row r="11440" spans="21:21" x14ac:dyDescent="0.25">
      <c r="U11440" s="76"/>
    </row>
    <row r="11441" spans="21:21" x14ac:dyDescent="0.25">
      <c r="U11441" s="76"/>
    </row>
    <row r="11442" spans="21:21" x14ac:dyDescent="0.25">
      <c r="U11442" s="76"/>
    </row>
    <row r="11443" spans="21:21" x14ac:dyDescent="0.25">
      <c r="U11443" s="76"/>
    </row>
    <row r="11444" spans="21:21" x14ac:dyDescent="0.25">
      <c r="U11444" s="76"/>
    </row>
    <row r="11445" spans="21:21" x14ac:dyDescent="0.25">
      <c r="U11445" s="76"/>
    </row>
    <row r="11446" spans="21:21" x14ac:dyDescent="0.25">
      <c r="U11446" s="76"/>
    </row>
    <row r="11447" spans="21:21" x14ac:dyDescent="0.25">
      <c r="U11447" s="76"/>
    </row>
    <row r="11448" spans="21:21" x14ac:dyDescent="0.25">
      <c r="U11448" s="76"/>
    </row>
    <row r="11449" spans="21:21" x14ac:dyDescent="0.25">
      <c r="U11449" s="76"/>
    </row>
    <row r="11450" spans="21:21" x14ac:dyDescent="0.25">
      <c r="U11450" s="76"/>
    </row>
    <row r="11451" spans="21:21" x14ac:dyDescent="0.25">
      <c r="U11451" s="76"/>
    </row>
    <row r="11452" spans="21:21" x14ac:dyDescent="0.25">
      <c r="U11452" s="76"/>
    </row>
    <row r="11453" spans="21:21" x14ac:dyDescent="0.25">
      <c r="U11453" s="76"/>
    </row>
    <row r="11454" spans="21:21" x14ac:dyDescent="0.25">
      <c r="U11454" s="76"/>
    </row>
    <row r="11455" spans="21:21" x14ac:dyDescent="0.25">
      <c r="U11455" s="76"/>
    </row>
    <row r="11456" spans="21:21" x14ac:dyDescent="0.25">
      <c r="U11456" s="76"/>
    </row>
    <row r="11457" spans="21:21" x14ac:dyDescent="0.25">
      <c r="U11457" s="76"/>
    </row>
    <row r="11458" spans="21:21" x14ac:dyDescent="0.25">
      <c r="U11458" s="76"/>
    </row>
    <row r="11459" spans="21:21" x14ac:dyDescent="0.25">
      <c r="U11459" s="76"/>
    </row>
    <row r="11460" spans="21:21" x14ac:dyDescent="0.25">
      <c r="U11460" s="76"/>
    </row>
    <row r="11461" spans="21:21" x14ac:dyDescent="0.25">
      <c r="U11461" s="76"/>
    </row>
    <row r="11462" spans="21:21" x14ac:dyDescent="0.25">
      <c r="U11462" s="76"/>
    </row>
    <row r="11463" spans="21:21" x14ac:dyDescent="0.25">
      <c r="U11463" s="76"/>
    </row>
    <row r="11464" spans="21:21" x14ac:dyDescent="0.25">
      <c r="U11464" s="76"/>
    </row>
    <row r="11465" spans="21:21" x14ac:dyDescent="0.25">
      <c r="U11465" s="76"/>
    </row>
    <row r="11466" spans="21:21" x14ac:dyDescent="0.25">
      <c r="U11466" s="76"/>
    </row>
    <row r="11467" spans="21:21" x14ac:dyDescent="0.25">
      <c r="U11467" s="76"/>
    </row>
    <row r="11468" spans="21:21" x14ac:dyDescent="0.25">
      <c r="U11468" s="76"/>
    </row>
    <row r="11469" spans="21:21" x14ac:dyDescent="0.25">
      <c r="U11469" s="76"/>
    </row>
    <row r="11470" spans="21:21" x14ac:dyDescent="0.25">
      <c r="U11470" s="76"/>
    </row>
    <row r="11471" spans="21:21" x14ac:dyDescent="0.25">
      <c r="U11471" s="76"/>
    </row>
    <row r="11472" spans="21:21" x14ac:dyDescent="0.25">
      <c r="U11472" s="76"/>
    </row>
    <row r="11473" spans="21:21" x14ac:dyDescent="0.25">
      <c r="U11473" s="76"/>
    </row>
    <row r="11474" spans="21:21" x14ac:dyDescent="0.25">
      <c r="U11474" s="76"/>
    </row>
    <row r="11475" spans="21:21" x14ac:dyDescent="0.25">
      <c r="U11475" s="76"/>
    </row>
    <row r="11476" spans="21:21" x14ac:dyDescent="0.25">
      <c r="U11476" s="76"/>
    </row>
    <row r="11477" spans="21:21" x14ac:dyDescent="0.25">
      <c r="U11477" s="76"/>
    </row>
    <row r="11478" spans="21:21" x14ac:dyDescent="0.25">
      <c r="U11478" s="76"/>
    </row>
    <row r="11479" spans="21:21" x14ac:dyDescent="0.25">
      <c r="U11479" s="76"/>
    </row>
    <row r="11480" spans="21:21" x14ac:dyDescent="0.25">
      <c r="U11480" s="76"/>
    </row>
    <row r="11481" spans="21:21" x14ac:dyDescent="0.25">
      <c r="U11481" s="76"/>
    </row>
    <row r="11482" spans="21:21" x14ac:dyDescent="0.25">
      <c r="U11482" s="76"/>
    </row>
    <row r="11483" spans="21:21" x14ac:dyDescent="0.25">
      <c r="U11483" s="76"/>
    </row>
    <row r="11484" spans="21:21" x14ac:dyDescent="0.25">
      <c r="U11484" s="76"/>
    </row>
    <row r="11485" spans="21:21" x14ac:dyDescent="0.25">
      <c r="U11485" s="76"/>
    </row>
    <row r="11486" spans="21:21" x14ac:dyDescent="0.25">
      <c r="U11486" s="76"/>
    </row>
    <row r="11487" spans="21:21" x14ac:dyDescent="0.25">
      <c r="U11487" s="76"/>
    </row>
    <row r="11488" spans="21:21" x14ac:dyDescent="0.25">
      <c r="U11488" s="76"/>
    </row>
    <row r="11489" spans="21:21" x14ac:dyDescent="0.25">
      <c r="U11489" s="76"/>
    </row>
    <row r="11490" spans="21:21" x14ac:dyDescent="0.25">
      <c r="U11490" s="76"/>
    </row>
    <row r="11491" spans="21:21" x14ac:dyDescent="0.25">
      <c r="U11491" s="76"/>
    </row>
    <row r="11492" spans="21:21" x14ac:dyDescent="0.25">
      <c r="U11492" s="76"/>
    </row>
    <row r="11493" spans="21:21" x14ac:dyDescent="0.25">
      <c r="U11493" s="76"/>
    </row>
    <row r="11494" spans="21:21" x14ac:dyDescent="0.25">
      <c r="U11494" s="76"/>
    </row>
    <row r="11495" spans="21:21" x14ac:dyDescent="0.25">
      <c r="U11495" s="76"/>
    </row>
    <row r="11496" spans="21:21" x14ac:dyDescent="0.25">
      <c r="U11496" s="76"/>
    </row>
    <row r="11497" spans="21:21" x14ac:dyDescent="0.25">
      <c r="U11497" s="76"/>
    </row>
    <row r="11498" spans="21:21" x14ac:dyDescent="0.25">
      <c r="U11498" s="76"/>
    </row>
    <row r="11499" spans="21:21" x14ac:dyDescent="0.25">
      <c r="U11499" s="76"/>
    </row>
    <row r="11500" spans="21:21" x14ac:dyDescent="0.25">
      <c r="U11500" s="76"/>
    </row>
    <row r="11501" spans="21:21" x14ac:dyDescent="0.25">
      <c r="U11501" s="76"/>
    </row>
    <row r="11502" spans="21:21" x14ac:dyDescent="0.25">
      <c r="U11502" s="76"/>
    </row>
    <row r="11503" spans="21:21" x14ac:dyDescent="0.25">
      <c r="U11503" s="76"/>
    </row>
    <row r="11504" spans="21:21" x14ac:dyDescent="0.25">
      <c r="U11504" s="76"/>
    </row>
    <row r="11505" spans="21:21" x14ac:dyDescent="0.25">
      <c r="U11505" s="76"/>
    </row>
    <row r="11506" spans="21:21" x14ac:dyDescent="0.25">
      <c r="U11506" s="76"/>
    </row>
    <row r="11507" spans="21:21" x14ac:dyDescent="0.25">
      <c r="U11507" s="76"/>
    </row>
    <row r="11508" spans="21:21" x14ac:dyDescent="0.25">
      <c r="U11508" s="76"/>
    </row>
    <row r="11509" spans="21:21" x14ac:dyDescent="0.25">
      <c r="U11509" s="76"/>
    </row>
    <row r="11510" spans="21:21" x14ac:dyDescent="0.25">
      <c r="U11510" s="76"/>
    </row>
    <row r="11511" spans="21:21" x14ac:dyDescent="0.25">
      <c r="U11511" s="76"/>
    </row>
    <row r="11512" spans="21:21" x14ac:dyDescent="0.25">
      <c r="U11512" s="76"/>
    </row>
    <row r="11513" spans="21:21" x14ac:dyDescent="0.25">
      <c r="U11513" s="76"/>
    </row>
    <row r="11514" spans="21:21" x14ac:dyDescent="0.25">
      <c r="U11514" s="76"/>
    </row>
    <row r="11515" spans="21:21" x14ac:dyDescent="0.25">
      <c r="U11515" s="76"/>
    </row>
    <row r="11516" spans="21:21" x14ac:dyDescent="0.25">
      <c r="U11516" s="76"/>
    </row>
    <row r="11517" spans="21:21" x14ac:dyDescent="0.25">
      <c r="U11517" s="76"/>
    </row>
    <row r="11518" spans="21:21" x14ac:dyDescent="0.25">
      <c r="U11518" s="76"/>
    </row>
    <row r="11519" spans="21:21" x14ac:dyDescent="0.25">
      <c r="U11519" s="76"/>
    </row>
    <row r="11520" spans="21:21" x14ac:dyDescent="0.25">
      <c r="U11520" s="76"/>
    </row>
    <row r="11521" spans="21:21" x14ac:dyDescent="0.25">
      <c r="U11521" s="76"/>
    </row>
    <row r="11522" spans="21:21" x14ac:dyDescent="0.25">
      <c r="U11522" s="76"/>
    </row>
    <row r="11523" spans="21:21" x14ac:dyDescent="0.25">
      <c r="U11523" s="76"/>
    </row>
    <row r="11524" spans="21:21" x14ac:dyDescent="0.25">
      <c r="U11524" s="76"/>
    </row>
    <row r="11525" spans="21:21" x14ac:dyDescent="0.25">
      <c r="U11525" s="76"/>
    </row>
    <row r="11526" spans="21:21" x14ac:dyDescent="0.25">
      <c r="U11526" s="76"/>
    </row>
    <row r="11527" spans="21:21" x14ac:dyDescent="0.25">
      <c r="U11527" s="76"/>
    </row>
    <row r="11528" spans="21:21" x14ac:dyDescent="0.25">
      <c r="U11528" s="76"/>
    </row>
    <row r="11529" spans="21:21" x14ac:dyDescent="0.25">
      <c r="U11529" s="76"/>
    </row>
    <row r="11530" spans="21:21" x14ac:dyDescent="0.25">
      <c r="U11530" s="76"/>
    </row>
    <row r="11531" spans="21:21" x14ac:dyDescent="0.25">
      <c r="U11531" s="76"/>
    </row>
    <row r="11532" spans="21:21" x14ac:dyDescent="0.25">
      <c r="U11532" s="76"/>
    </row>
    <row r="11533" spans="21:21" x14ac:dyDescent="0.25">
      <c r="U11533" s="76"/>
    </row>
    <row r="11534" spans="21:21" x14ac:dyDescent="0.25">
      <c r="U11534" s="76"/>
    </row>
    <row r="11535" spans="21:21" x14ac:dyDescent="0.25">
      <c r="U11535" s="76"/>
    </row>
    <row r="11536" spans="21:21" x14ac:dyDescent="0.25">
      <c r="U11536" s="76"/>
    </row>
    <row r="11537" spans="21:21" x14ac:dyDescent="0.25">
      <c r="U11537" s="76"/>
    </row>
    <row r="11538" spans="21:21" x14ac:dyDescent="0.25">
      <c r="U11538" s="76"/>
    </row>
    <row r="11539" spans="21:21" x14ac:dyDescent="0.25">
      <c r="U11539" s="76"/>
    </row>
    <row r="11540" spans="21:21" x14ac:dyDescent="0.25">
      <c r="U11540" s="76"/>
    </row>
    <row r="11541" spans="21:21" x14ac:dyDescent="0.25">
      <c r="U11541" s="76"/>
    </row>
    <row r="11542" spans="21:21" x14ac:dyDescent="0.25">
      <c r="U11542" s="76"/>
    </row>
    <row r="11543" spans="21:21" x14ac:dyDescent="0.25">
      <c r="U11543" s="76"/>
    </row>
    <row r="11544" spans="21:21" x14ac:dyDescent="0.25">
      <c r="U11544" s="76"/>
    </row>
    <row r="11545" spans="21:21" x14ac:dyDescent="0.25">
      <c r="U11545" s="76"/>
    </row>
    <row r="11546" spans="21:21" x14ac:dyDescent="0.25">
      <c r="U11546" s="76"/>
    </row>
    <row r="11547" spans="21:21" x14ac:dyDescent="0.25">
      <c r="U11547" s="76"/>
    </row>
    <row r="11548" spans="21:21" x14ac:dyDescent="0.25">
      <c r="U11548" s="76"/>
    </row>
    <row r="11549" spans="21:21" x14ac:dyDescent="0.25">
      <c r="U11549" s="76"/>
    </row>
    <row r="11550" spans="21:21" x14ac:dyDescent="0.25">
      <c r="U11550" s="76"/>
    </row>
    <row r="11551" spans="21:21" x14ac:dyDescent="0.25">
      <c r="U11551" s="76"/>
    </row>
    <row r="11552" spans="21:21" x14ac:dyDescent="0.25">
      <c r="U11552" s="76"/>
    </row>
    <row r="11553" spans="21:21" x14ac:dyDescent="0.25">
      <c r="U11553" s="76"/>
    </row>
    <row r="11554" spans="21:21" x14ac:dyDescent="0.25">
      <c r="U11554" s="76"/>
    </row>
    <row r="11555" spans="21:21" x14ac:dyDescent="0.25">
      <c r="U11555" s="76"/>
    </row>
    <row r="11556" spans="21:21" x14ac:dyDescent="0.25">
      <c r="U11556" s="76"/>
    </row>
    <row r="11557" spans="21:21" x14ac:dyDescent="0.25">
      <c r="U11557" s="76"/>
    </row>
    <row r="11558" spans="21:21" x14ac:dyDescent="0.25">
      <c r="U11558" s="76"/>
    </row>
    <row r="11559" spans="21:21" x14ac:dyDescent="0.25">
      <c r="U11559" s="76"/>
    </row>
    <row r="11560" spans="21:21" x14ac:dyDescent="0.25">
      <c r="U11560" s="76"/>
    </row>
    <row r="11561" spans="21:21" x14ac:dyDescent="0.25">
      <c r="U11561" s="76"/>
    </row>
    <row r="11562" spans="21:21" x14ac:dyDescent="0.25">
      <c r="U11562" s="76"/>
    </row>
    <row r="11563" spans="21:21" x14ac:dyDescent="0.25">
      <c r="U11563" s="76"/>
    </row>
    <row r="11564" spans="21:21" x14ac:dyDescent="0.25">
      <c r="U11564" s="76"/>
    </row>
    <row r="11565" spans="21:21" x14ac:dyDescent="0.25">
      <c r="U11565" s="76"/>
    </row>
    <row r="11566" spans="21:21" x14ac:dyDescent="0.25">
      <c r="U11566" s="76"/>
    </row>
    <row r="11567" spans="21:21" x14ac:dyDescent="0.25">
      <c r="U11567" s="76"/>
    </row>
    <row r="11568" spans="21:21" x14ac:dyDescent="0.25">
      <c r="U11568" s="76"/>
    </row>
    <row r="11569" spans="21:21" x14ac:dyDescent="0.25">
      <c r="U11569" s="76"/>
    </row>
    <row r="11570" spans="21:21" x14ac:dyDescent="0.25">
      <c r="U11570" s="76"/>
    </row>
    <row r="11571" spans="21:21" x14ac:dyDescent="0.25">
      <c r="U11571" s="76"/>
    </row>
    <row r="11572" spans="21:21" x14ac:dyDescent="0.25">
      <c r="U11572" s="76"/>
    </row>
    <row r="11573" spans="21:21" x14ac:dyDescent="0.25">
      <c r="U11573" s="76"/>
    </row>
    <row r="11574" spans="21:21" x14ac:dyDescent="0.25">
      <c r="U11574" s="76"/>
    </row>
    <row r="11575" spans="21:21" x14ac:dyDescent="0.25">
      <c r="U11575" s="76"/>
    </row>
    <row r="11576" spans="21:21" x14ac:dyDescent="0.25">
      <c r="U11576" s="76"/>
    </row>
    <row r="11577" spans="21:21" x14ac:dyDescent="0.25">
      <c r="U11577" s="76"/>
    </row>
    <row r="11578" spans="21:21" x14ac:dyDescent="0.25">
      <c r="U11578" s="76"/>
    </row>
    <row r="11579" spans="21:21" x14ac:dyDescent="0.25">
      <c r="U11579" s="76"/>
    </row>
    <row r="11580" spans="21:21" x14ac:dyDescent="0.25">
      <c r="U11580" s="76"/>
    </row>
    <row r="11581" spans="21:21" x14ac:dyDescent="0.25">
      <c r="U11581" s="76"/>
    </row>
    <row r="11582" spans="21:21" x14ac:dyDescent="0.25">
      <c r="U11582" s="76"/>
    </row>
    <row r="11583" spans="21:21" x14ac:dyDescent="0.25">
      <c r="U11583" s="76"/>
    </row>
    <row r="11584" spans="21:21" x14ac:dyDescent="0.25">
      <c r="U11584" s="76"/>
    </row>
    <row r="11585" spans="21:21" x14ac:dyDescent="0.25">
      <c r="U11585" s="76"/>
    </row>
    <row r="11586" spans="21:21" x14ac:dyDescent="0.25">
      <c r="U11586" s="76"/>
    </row>
    <row r="11587" spans="21:21" x14ac:dyDescent="0.25">
      <c r="U11587" s="76"/>
    </row>
    <row r="11588" spans="21:21" x14ac:dyDescent="0.25">
      <c r="U11588" s="76"/>
    </row>
    <row r="11589" spans="21:21" x14ac:dyDescent="0.25">
      <c r="U11589" s="76"/>
    </row>
    <row r="11590" spans="21:21" x14ac:dyDescent="0.25">
      <c r="U11590" s="76"/>
    </row>
    <row r="11591" spans="21:21" x14ac:dyDescent="0.25">
      <c r="U11591" s="76"/>
    </row>
    <row r="11592" spans="21:21" x14ac:dyDescent="0.25">
      <c r="U11592" s="76"/>
    </row>
    <row r="11593" spans="21:21" x14ac:dyDescent="0.25">
      <c r="U11593" s="76"/>
    </row>
    <row r="11594" spans="21:21" x14ac:dyDescent="0.25">
      <c r="U11594" s="76"/>
    </row>
    <row r="11595" spans="21:21" x14ac:dyDescent="0.25">
      <c r="U11595" s="76"/>
    </row>
    <row r="11596" spans="21:21" x14ac:dyDescent="0.25">
      <c r="U11596" s="76"/>
    </row>
    <row r="11597" spans="21:21" x14ac:dyDescent="0.25">
      <c r="U11597" s="76"/>
    </row>
    <row r="11598" spans="21:21" x14ac:dyDescent="0.25">
      <c r="U11598" s="76"/>
    </row>
    <row r="11599" spans="21:21" x14ac:dyDescent="0.25">
      <c r="U11599" s="76"/>
    </row>
    <row r="11600" spans="21:21" x14ac:dyDescent="0.25">
      <c r="U11600" s="76"/>
    </row>
    <row r="11601" spans="21:21" x14ac:dyDescent="0.25">
      <c r="U11601" s="76"/>
    </row>
    <row r="11602" spans="21:21" x14ac:dyDescent="0.25">
      <c r="U11602" s="76"/>
    </row>
    <row r="11603" spans="21:21" x14ac:dyDescent="0.25">
      <c r="U11603" s="76"/>
    </row>
    <row r="11604" spans="21:21" x14ac:dyDescent="0.25">
      <c r="U11604" s="76"/>
    </row>
    <row r="11605" spans="21:21" x14ac:dyDescent="0.25">
      <c r="U11605" s="76"/>
    </row>
    <row r="11606" spans="21:21" x14ac:dyDescent="0.25">
      <c r="U11606" s="76"/>
    </row>
    <row r="11607" spans="21:21" x14ac:dyDescent="0.25">
      <c r="U11607" s="76"/>
    </row>
    <row r="11608" spans="21:21" x14ac:dyDescent="0.25">
      <c r="U11608" s="76"/>
    </row>
    <row r="11609" spans="21:21" x14ac:dyDescent="0.25">
      <c r="U11609" s="76"/>
    </row>
    <row r="11610" spans="21:21" x14ac:dyDescent="0.25">
      <c r="U11610" s="76"/>
    </row>
    <row r="11611" spans="21:21" x14ac:dyDescent="0.25">
      <c r="U11611" s="76"/>
    </row>
    <row r="11612" spans="21:21" x14ac:dyDescent="0.25">
      <c r="U11612" s="76"/>
    </row>
    <row r="11613" spans="21:21" x14ac:dyDescent="0.25">
      <c r="U11613" s="76"/>
    </row>
    <row r="11614" spans="21:21" x14ac:dyDescent="0.25">
      <c r="U11614" s="76"/>
    </row>
    <row r="11615" spans="21:21" x14ac:dyDescent="0.25">
      <c r="U11615" s="76"/>
    </row>
    <row r="11616" spans="21:21" x14ac:dyDescent="0.25">
      <c r="U11616" s="76"/>
    </row>
    <row r="11617" spans="21:21" x14ac:dyDescent="0.25">
      <c r="U11617" s="76"/>
    </row>
    <row r="11618" spans="21:21" x14ac:dyDescent="0.25">
      <c r="U11618" s="76"/>
    </row>
    <row r="11619" spans="21:21" x14ac:dyDescent="0.25">
      <c r="U11619" s="76"/>
    </row>
    <row r="11620" spans="21:21" x14ac:dyDescent="0.25">
      <c r="U11620" s="76"/>
    </row>
    <row r="11621" spans="21:21" x14ac:dyDescent="0.25">
      <c r="U11621" s="76"/>
    </row>
    <row r="11622" spans="21:21" x14ac:dyDescent="0.25">
      <c r="U11622" s="76"/>
    </row>
    <row r="11623" spans="21:21" x14ac:dyDescent="0.25">
      <c r="U11623" s="76"/>
    </row>
    <row r="11624" spans="21:21" x14ac:dyDescent="0.25">
      <c r="U11624" s="76"/>
    </row>
    <row r="11625" spans="21:21" x14ac:dyDescent="0.25">
      <c r="U11625" s="76"/>
    </row>
    <row r="11626" spans="21:21" x14ac:dyDescent="0.25">
      <c r="U11626" s="76"/>
    </row>
    <row r="11627" spans="21:21" x14ac:dyDescent="0.25">
      <c r="U11627" s="76"/>
    </row>
    <row r="11628" spans="21:21" x14ac:dyDescent="0.25">
      <c r="U11628" s="76"/>
    </row>
    <row r="11629" spans="21:21" x14ac:dyDescent="0.25">
      <c r="U11629" s="76"/>
    </row>
    <row r="11630" spans="21:21" x14ac:dyDescent="0.25">
      <c r="U11630" s="76"/>
    </row>
    <row r="11631" spans="21:21" x14ac:dyDescent="0.25">
      <c r="U11631" s="76"/>
    </row>
    <row r="11632" spans="21:21" x14ac:dyDescent="0.25">
      <c r="U11632" s="76"/>
    </row>
    <row r="11633" spans="21:21" x14ac:dyDescent="0.25">
      <c r="U11633" s="76"/>
    </row>
    <row r="11634" spans="21:21" x14ac:dyDescent="0.25">
      <c r="U11634" s="76"/>
    </row>
    <row r="11635" spans="21:21" x14ac:dyDescent="0.25">
      <c r="U11635" s="76"/>
    </row>
    <row r="11636" spans="21:21" x14ac:dyDescent="0.25">
      <c r="U11636" s="76"/>
    </row>
    <row r="11637" spans="21:21" x14ac:dyDescent="0.25">
      <c r="U11637" s="76"/>
    </row>
    <row r="11638" spans="21:21" x14ac:dyDescent="0.25">
      <c r="U11638" s="76"/>
    </row>
    <row r="11639" spans="21:21" x14ac:dyDescent="0.25">
      <c r="U11639" s="76"/>
    </row>
    <row r="11640" spans="21:21" x14ac:dyDescent="0.25">
      <c r="U11640" s="76"/>
    </row>
    <row r="11641" spans="21:21" x14ac:dyDescent="0.25">
      <c r="U11641" s="76"/>
    </row>
    <row r="11642" spans="21:21" x14ac:dyDescent="0.25">
      <c r="U11642" s="76"/>
    </row>
    <row r="11643" spans="21:21" x14ac:dyDescent="0.25">
      <c r="U11643" s="76"/>
    </row>
    <row r="11644" spans="21:21" x14ac:dyDescent="0.25">
      <c r="U11644" s="76"/>
    </row>
    <row r="11645" spans="21:21" x14ac:dyDescent="0.25">
      <c r="U11645" s="76"/>
    </row>
    <row r="11646" spans="21:21" x14ac:dyDescent="0.25">
      <c r="U11646" s="76"/>
    </row>
    <row r="11647" spans="21:21" x14ac:dyDescent="0.25">
      <c r="U11647" s="76"/>
    </row>
    <row r="11648" spans="21:21" x14ac:dyDescent="0.25">
      <c r="U11648" s="76"/>
    </row>
    <row r="11649" spans="21:21" x14ac:dyDescent="0.25">
      <c r="U11649" s="76"/>
    </row>
    <row r="11650" spans="21:21" x14ac:dyDescent="0.25">
      <c r="U11650" s="76"/>
    </row>
    <row r="11651" spans="21:21" x14ac:dyDescent="0.25">
      <c r="U11651" s="76"/>
    </row>
    <row r="11652" spans="21:21" x14ac:dyDescent="0.25">
      <c r="U11652" s="76"/>
    </row>
    <row r="11653" spans="21:21" x14ac:dyDescent="0.25">
      <c r="U11653" s="76"/>
    </row>
    <row r="11654" spans="21:21" x14ac:dyDescent="0.25">
      <c r="U11654" s="76"/>
    </row>
    <row r="11655" spans="21:21" x14ac:dyDescent="0.25">
      <c r="U11655" s="76"/>
    </row>
    <row r="11656" spans="21:21" x14ac:dyDescent="0.25">
      <c r="U11656" s="76"/>
    </row>
    <row r="11657" spans="21:21" x14ac:dyDescent="0.25">
      <c r="U11657" s="76"/>
    </row>
    <row r="11658" spans="21:21" x14ac:dyDescent="0.25">
      <c r="U11658" s="76"/>
    </row>
    <row r="11659" spans="21:21" x14ac:dyDescent="0.25">
      <c r="U11659" s="76"/>
    </row>
    <row r="11660" spans="21:21" x14ac:dyDescent="0.25">
      <c r="U11660" s="76"/>
    </row>
    <row r="11661" spans="21:21" x14ac:dyDescent="0.25">
      <c r="U11661" s="76"/>
    </row>
    <row r="11662" spans="21:21" x14ac:dyDescent="0.25">
      <c r="U11662" s="76"/>
    </row>
    <row r="11663" spans="21:21" x14ac:dyDescent="0.25">
      <c r="U11663" s="76"/>
    </row>
    <row r="11664" spans="21:21" x14ac:dyDescent="0.25">
      <c r="U11664" s="76"/>
    </row>
    <row r="11665" spans="21:21" x14ac:dyDescent="0.25">
      <c r="U11665" s="76"/>
    </row>
    <row r="11666" spans="21:21" x14ac:dyDescent="0.25">
      <c r="U11666" s="76"/>
    </row>
    <row r="11667" spans="21:21" x14ac:dyDescent="0.25">
      <c r="U11667" s="76"/>
    </row>
    <row r="11668" spans="21:21" x14ac:dyDescent="0.25">
      <c r="U11668" s="76"/>
    </row>
    <row r="11669" spans="21:21" x14ac:dyDescent="0.25">
      <c r="U11669" s="76"/>
    </row>
    <row r="11670" spans="21:21" x14ac:dyDescent="0.25">
      <c r="U11670" s="76"/>
    </row>
    <row r="11671" spans="21:21" x14ac:dyDescent="0.25">
      <c r="U11671" s="76"/>
    </row>
    <row r="11672" spans="21:21" x14ac:dyDescent="0.25">
      <c r="U11672" s="76"/>
    </row>
    <row r="11673" spans="21:21" x14ac:dyDescent="0.25">
      <c r="U11673" s="76"/>
    </row>
    <row r="11674" spans="21:21" x14ac:dyDescent="0.25">
      <c r="U11674" s="76"/>
    </row>
    <row r="11675" spans="21:21" x14ac:dyDescent="0.25">
      <c r="U11675" s="76"/>
    </row>
    <row r="11676" spans="21:21" x14ac:dyDescent="0.25">
      <c r="U11676" s="76"/>
    </row>
    <row r="11677" spans="21:21" x14ac:dyDescent="0.25">
      <c r="U11677" s="76"/>
    </row>
    <row r="11678" spans="21:21" x14ac:dyDescent="0.25">
      <c r="U11678" s="76"/>
    </row>
    <row r="11679" spans="21:21" x14ac:dyDescent="0.25">
      <c r="U11679" s="76"/>
    </row>
    <row r="11680" spans="21:21" x14ac:dyDescent="0.25">
      <c r="U11680" s="76"/>
    </row>
    <row r="11681" spans="21:21" x14ac:dyDescent="0.25">
      <c r="U11681" s="76"/>
    </row>
    <row r="11682" spans="21:21" x14ac:dyDescent="0.25">
      <c r="U11682" s="76"/>
    </row>
    <row r="11683" spans="21:21" x14ac:dyDescent="0.25">
      <c r="U11683" s="76"/>
    </row>
    <row r="11684" spans="21:21" x14ac:dyDescent="0.25">
      <c r="U11684" s="76"/>
    </row>
    <row r="11685" spans="21:21" x14ac:dyDescent="0.25">
      <c r="U11685" s="76"/>
    </row>
    <row r="11686" spans="21:21" x14ac:dyDescent="0.25">
      <c r="U11686" s="76"/>
    </row>
    <row r="11687" spans="21:21" x14ac:dyDescent="0.25">
      <c r="U11687" s="76"/>
    </row>
    <row r="11688" spans="21:21" x14ac:dyDescent="0.25">
      <c r="U11688" s="76"/>
    </row>
    <row r="11689" spans="21:21" x14ac:dyDescent="0.25">
      <c r="U11689" s="76"/>
    </row>
    <row r="11690" spans="21:21" x14ac:dyDescent="0.25">
      <c r="U11690" s="76"/>
    </row>
    <row r="11691" spans="21:21" x14ac:dyDescent="0.25">
      <c r="U11691" s="76"/>
    </row>
    <row r="11692" spans="21:21" x14ac:dyDescent="0.25">
      <c r="U11692" s="76"/>
    </row>
    <row r="11693" spans="21:21" x14ac:dyDescent="0.25">
      <c r="U11693" s="76"/>
    </row>
    <row r="11694" spans="21:21" x14ac:dyDescent="0.25">
      <c r="U11694" s="76"/>
    </row>
    <row r="11695" spans="21:21" x14ac:dyDescent="0.25">
      <c r="U11695" s="76"/>
    </row>
    <row r="11696" spans="21:21" x14ac:dyDescent="0.25">
      <c r="U11696" s="76"/>
    </row>
    <row r="11697" spans="21:21" x14ac:dyDescent="0.25">
      <c r="U11697" s="76"/>
    </row>
    <row r="11698" spans="21:21" x14ac:dyDescent="0.25">
      <c r="U11698" s="76"/>
    </row>
    <row r="11699" spans="21:21" x14ac:dyDescent="0.25">
      <c r="U11699" s="76"/>
    </row>
    <row r="11700" spans="21:21" x14ac:dyDescent="0.25">
      <c r="U11700" s="76"/>
    </row>
    <row r="11701" spans="21:21" x14ac:dyDescent="0.25">
      <c r="U11701" s="76"/>
    </row>
    <row r="11702" spans="21:21" x14ac:dyDescent="0.25">
      <c r="U11702" s="76"/>
    </row>
    <row r="11703" spans="21:21" x14ac:dyDescent="0.25">
      <c r="U11703" s="76"/>
    </row>
    <row r="11704" spans="21:21" x14ac:dyDescent="0.25">
      <c r="U11704" s="76"/>
    </row>
    <row r="11705" spans="21:21" x14ac:dyDescent="0.25">
      <c r="U11705" s="76"/>
    </row>
    <row r="11706" spans="21:21" x14ac:dyDescent="0.25">
      <c r="U11706" s="76"/>
    </row>
    <row r="11707" spans="21:21" x14ac:dyDescent="0.25">
      <c r="U11707" s="76"/>
    </row>
    <row r="11708" spans="21:21" x14ac:dyDescent="0.25">
      <c r="U11708" s="76"/>
    </row>
    <row r="11709" spans="21:21" x14ac:dyDescent="0.25">
      <c r="U11709" s="76"/>
    </row>
    <row r="11710" spans="21:21" x14ac:dyDescent="0.25">
      <c r="U11710" s="76"/>
    </row>
    <row r="11711" spans="21:21" x14ac:dyDescent="0.25">
      <c r="U11711" s="76"/>
    </row>
    <row r="11712" spans="21:21" x14ac:dyDescent="0.25">
      <c r="U11712" s="76"/>
    </row>
    <row r="11713" spans="21:21" x14ac:dyDescent="0.25">
      <c r="U11713" s="76"/>
    </row>
    <row r="11714" spans="21:21" x14ac:dyDescent="0.25">
      <c r="U11714" s="76"/>
    </row>
    <row r="11715" spans="21:21" x14ac:dyDescent="0.25">
      <c r="U11715" s="76"/>
    </row>
    <row r="11716" spans="21:21" x14ac:dyDescent="0.25">
      <c r="U11716" s="76"/>
    </row>
    <row r="11717" spans="21:21" x14ac:dyDescent="0.25">
      <c r="U11717" s="76"/>
    </row>
    <row r="11718" spans="21:21" x14ac:dyDescent="0.25">
      <c r="U11718" s="76"/>
    </row>
    <row r="11719" spans="21:21" x14ac:dyDescent="0.25">
      <c r="U11719" s="76"/>
    </row>
    <row r="11720" spans="21:21" x14ac:dyDescent="0.25">
      <c r="U11720" s="76"/>
    </row>
    <row r="11721" spans="21:21" x14ac:dyDescent="0.25">
      <c r="U11721" s="76"/>
    </row>
    <row r="11722" spans="21:21" x14ac:dyDescent="0.25">
      <c r="U11722" s="76"/>
    </row>
    <row r="11723" spans="21:21" x14ac:dyDescent="0.25">
      <c r="U11723" s="76"/>
    </row>
    <row r="11724" spans="21:21" x14ac:dyDescent="0.25">
      <c r="U11724" s="76"/>
    </row>
    <row r="11725" spans="21:21" x14ac:dyDescent="0.25">
      <c r="U11725" s="76"/>
    </row>
    <row r="11726" spans="21:21" x14ac:dyDescent="0.25">
      <c r="U11726" s="76"/>
    </row>
    <row r="11727" spans="21:21" x14ac:dyDescent="0.25">
      <c r="U11727" s="76"/>
    </row>
    <row r="11728" spans="21:21" x14ac:dyDescent="0.25">
      <c r="U11728" s="76"/>
    </row>
    <row r="11729" spans="21:21" x14ac:dyDescent="0.25">
      <c r="U11729" s="76"/>
    </row>
    <row r="11730" spans="21:21" x14ac:dyDescent="0.25">
      <c r="U11730" s="76"/>
    </row>
    <row r="11731" spans="21:21" x14ac:dyDescent="0.25">
      <c r="U11731" s="76"/>
    </row>
    <row r="11732" spans="21:21" x14ac:dyDescent="0.25">
      <c r="U11732" s="76"/>
    </row>
    <row r="11733" spans="21:21" x14ac:dyDescent="0.25">
      <c r="U11733" s="76"/>
    </row>
    <row r="11734" spans="21:21" x14ac:dyDescent="0.25">
      <c r="U11734" s="76"/>
    </row>
    <row r="11735" spans="21:21" x14ac:dyDescent="0.25">
      <c r="U11735" s="76"/>
    </row>
    <row r="11736" spans="21:21" x14ac:dyDescent="0.25">
      <c r="U11736" s="76"/>
    </row>
    <row r="11737" spans="21:21" x14ac:dyDescent="0.25">
      <c r="U11737" s="76"/>
    </row>
    <row r="11738" spans="21:21" x14ac:dyDescent="0.25">
      <c r="U11738" s="76"/>
    </row>
    <row r="11739" spans="21:21" x14ac:dyDescent="0.25">
      <c r="U11739" s="76"/>
    </row>
    <row r="11740" spans="21:21" x14ac:dyDescent="0.25">
      <c r="U11740" s="76"/>
    </row>
    <row r="11741" spans="21:21" x14ac:dyDescent="0.25">
      <c r="U11741" s="76"/>
    </row>
    <row r="11742" spans="21:21" x14ac:dyDescent="0.25">
      <c r="U11742" s="76"/>
    </row>
    <row r="11743" spans="21:21" x14ac:dyDescent="0.25">
      <c r="U11743" s="76"/>
    </row>
    <row r="11744" spans="21:21" x14ac:dyDescent="0.25">
      <c r="U11744" s="76"/>
    </row>
    <row r="11745" spans="21:21" x14ac:dyDescent="0.25">
      <c r="U11745" s="76"/>
    </row>
    <row r="11746" spans="21:21" x14ac:dyDescent="0.25">
      <c r="U11746" s="76"/>
    </row>
    <row r="11747" spans="21:21" x14ac:dyDescent="0.25">
      <c r="U11747" s="76"/>
    </row>
    <row r="11748" spans="21:21" x14ac:dyDescent="0.25">
      <c r="U11748" s="76"/>
    </row>
    <row r="11749" spans="21:21" x14ac:dyDescent="0.25">
      <c r="U11749" s="76"/>
    </row>
    <row r="11750" spans="21:21" x14ac:dyDescent="0.25">
      <c r="U11750" s="76"/>
    </row>
    <row r="11751" spans="21:21" x14ac:dyDescent="0.25">
      <c r="U11751" s="76"/>
    </row>
    <row r="11752" spans="21:21" x14ac:dyDescent="0.25">
      <c r="U11752" s="76"/>
    </row>
    <row r="11753" spans="21:21" x14ac:dyDescent="0.25">
      <c r="U11753" s="76"/>
    </row>
    <row r="11754" spans="21:21" x14ac:dyDescent="0.25">
      <c r="U11754" s="76"/>
    </row>
    <row r="11755" spans="21:21" x14ac:dyDescent="0.25">
      <c r="U11755" s="76"/>
    </row>
    <row r="11756" spans="21:21" x14ac:dyDescent="0.25">
      <c r="U11756" s="76"/>
    </row>
    <row r="11757" spans="21:21" x14ac:dyDescent="0.25">
      <c r="U11757" s="76"/>
    </row>
    <row r="11758" spans="21:21" x14ac:dyDescent="0.25">
      <c r="U11758" s="76"/>
    </row>
    <row r="11759" spans="21:21" x14ac:dyDescent="0.25">
      <c r="U11759" s="76"/>
    </row>
    <row r="11760" spans="21:21" x14ac:dyDescent="0.25">
      <c r="U11760" s="76"/>
    </row>
    <row r="11761" spans="21:21" x14ac:dyDescent="0.25">
      <c r="U11761" s="76"/>
    </row>
    <row r="11762" spans="21:21" x14ac:dyDescent="0.25">
      <c r="U11762" s="76"/>
    </row>
    <row r="11763" spans="21:21" x14ac:dyDescent="0.25">
      <c r="U11763" s="76"/>
    </row>
    <row r="11764" spans="21:21" x14ac:dyDescent="0.25">
      <c r="U11764" s="76"/>
    </row>
    <row r="11765" spans="21:21" x14ac:dyDescent="0.25">
      <c r="U11765" s="76"/>
    </row>
    <row r="11766" spans="21:21" x14ac:dyDescent="0.25">
      <c r="U11766" s="76"/>
    </row>
    <row r="11767" spans="21:21" x14ac:dyDescent="0.25">
      <c r="U11767" s="76"/>
    </row>
    <row r="11768" spans="21:21" x14ac:dyDescent="0.25">
      <c r="U11768" s="76"/>
    </row>
    <row r="11769" spans="21:21" x14ac:dyDescent="0.25">
      <c r="U11769" s="76"/>
    </row>
    <row r="11770" spans="21:21" x14ac:dyDescent="0.25">
      <c r="U11770" s="76"/>
    </row>
    <row r="11771" spans="21:21" x14ac:dyDescent="0.25">
      <c r="U11771" s="76"/>
    </row>
    <row r="11772" spans="21:21" x14ac:dyDescent="0.25">
      <c r="U11772" s="76"/>
    </row>
    <row r="11773" spans="21:21" x14ac:dyDescent="0.25">
      <c r="U11773" s="76"/>
    </row>
    <row r="11774" spans="21:21" x14ac:dyDescent="0.25">
      <c r="U11774" s="76"/>
    </row>
    <row r="11775" spans="21:21" x14ac:dyDescent="0.25">
      <c r="U11775" s="76"/>
    </row>
    <row r="11776" spans="21:21" x14ac:dyDescent="0.25">
      <c r="U11776" s="76"/>
    </row>
    <row r="11777" spans="21:21" x14ac:dyDescent="0.25">
      <c r="U11777" s="76"/>
    </row>
    <row r="11778" spans="21:21" x14ac:dyDescent="0.25">
      <c r="U11778" s="76"/>
    </row>
    <row r="11779" spans="21:21" x14ac:dyDescent="0.25">
      <c r="U11779" s="76"/>
    </row>
    <row r="11780" spans="21:21" x14ac:dyDescent="0.25">
      <c r="U11780" s="76"/>
    </row>
    <row r="11781" spans="21:21" x14ac:dyDescent="0.25">
      <c r="U11781" s="76"/>
    </row>
    <row r="11782" spans="21:21" x14ac:dyDescent="0.25">
      <c r="U11782" s="76"/>
    </row>
    <row r="11783" spans="21:21" x14ac:dyDescent="0.25">
      <c r="U11783" s="76"/>
    </row>
    <row r="11784" spans="21:21" x14ac:dyDescent="0.25">
      <c r="U11784" s="76"/>
    </row>
    <row r="11785" spans="21:21" x14ac:dyDescent="0.25">
      <c r="U11785" s="76"/>
    </row>
    <row r="11786" spans="21:21" x14ac:dyDescent="0.25">
      <c r="U11786" s="76"/>
    </row>
    <row r="11787" spans="21:21" x14ac:dyDescent="0.25">
      <c r="U11787" s="76"/>
    </row>
    <row r="11788" spans="21:21" x14ac:dyDescent="0.25">
      <c r="U11788" s="76"/>
    </row>
    <row r="11789" spans="21:21" x14ac:dyDescent="0.25">
      <c r="U11789" s="76"/>
    </row>
    <row r="11790" spans="21:21" x14ac:dyDescent="0.25">
      <c r="U11790" s="76"/>
    </row>
    <row r="11791" spans="21:21" x14ac:dyDescent="0.25">
      <c r="U11791" s="76"/>
    </row>
    <row r="11792" spans="21:21" x14ac:dyDescent="0.25">
      <c r="U11792" s="76"/>
    </row>
    <row r="11793" spans="21:21" x14ac:dyDescent="0.25">
      <c r="U11793" s="76"/>
    </row>
    <row r="11794" spans="21:21" x14ac:dyDescent="0.25">
      <c r="U11794" s="76"/>
    </row>
    <row r="11795" spans="21:21" x14ac:dyDescent="0.25">
      <c r="U11795" s="76"/>
    </row>
    <row r="11796" spans="21:21" x14ac:dyDescent="0.25">
      <c r="U11796" s="76"/>
    </row>
    <row r="11797" spans="21:21" x14ac:dyDescent="0.25">
      <c r="U11797" s="76"/>
    </row>
    <row r="11798" spans="21:21" x14ac:dyDescent="0.25">
      <c r="U11798" s="76"/>
    </row>
    <row r="11799" spans="21:21" x14ac:dyDescent="0.25">
      <c r="U11799" s="76"/>
    </row>
    <row r="11800" spans="21:21" x14ac:dyDescent="0.25">
      <c r="U11800" s="76"/>
    </row>
    <row r="11801" spans="21:21" x14ac:dyDescent="0.25">
      <c r="U11801" s="76"/>
    </row>
    <row r="11802" spans="21:21" x14ac:dyDescent="0.25">
      <c r="U11802" s="76"/>
    </row>
    <row r="11803" spans="21:21" x14ac:dyDescent="0.25">
      <c r="U11803" s="76"/>
    </row>
    <row r="11804" spans="21:21" x14ac:dyDescent="0.25">
      <c r="U11804" s="76"/>
    </row>
    <row r="11805" spans="21:21" x14ac:dyDescent="0.25">
      <c r="U11805" s="76"/>
    </row>
    <row r="11806" spans="21:21" x14ac:dyDescent="0.25">
      <c r="U11806" s="76"/>
    </row>
    <row r="11807" spans="21:21" x14ac:dyDescent="0.25">
      <c r="U11807" s="76"/>
    </row>
    <row r="11808" spans="21:21" x14ac:dyDescent="0.25">
      <c r="U11808" s="76"/>
    </row>
    <row r="11809" spans="21:21" x14ac:dyDescent="0.25">
      <c r="U11809" s="76"/>
    </row>
    <row r="11810" spans="21:21" x14ac:dyDescent="0.25">
      <c r="U11810" s="76"/>
    </row>
    <row r="11811" spans="21:21" x14ac:dyDescent="0.25">
      <c r="U11811" s="76"/>
    </row>
    <row r="11812" spans="21:21" x14ac:dyDescent="0.25">
      <c r="U11812" s="76"/>
    </row>
    <row r="11813" spans="21:21" x14ac:dyDescent="0.25">
      <c r="U11813" s="76"/>
    </row>
    <row r="11814" spans="21:21" x14ac:dyDescent="0.25">
      <c r="U11814" s="76"/>
    </row>
    <row r="11815" spans="21:21" x14ac:dyDescent="0.25">
      <c r="U11815" s="76"/>
    </row>
    <row r="11816" spans="21:21" x14ac:dyDescent="0.25">
      <c r="U11816" s="76"/>
    </row>
    <row r="11817" spans="21:21" x14ac:dyDescent="0.25">
      <c r="U11817" s="76"/>
    </row>
    <row r="11818" spans="21:21" x14ac:dyDescent="0.25">
      <c r="U11818" s="76"/>
    </row>
    <row r="11819" spans="21:21" x14ac:dyDescent="0.25">
      <c r="U11819" s="76"/>
    </row>
    <row r="11820" spans="21:21" x14ac:dyDescent="0.25">
      <c r="U11820" s="76"/>
    </row>
    <row r="11821" spans="21:21" x14ac:dyDescent="0.25">
      <c r="U11821" s="76"/>
    </row>
    <row r="11822" spans="21:21" x14ac:dyDescent="0.25">
      <c r="U11822" s="76"/>
    </row>
    <row r="11823" spans="21:21" x14ac:dyDescent="0.25">
      <c r="U11823" s="76"/>
    </row>
    <row r="11824" spans="21:21" x14ac:dyDescent="0.25">
      <c r="U11824" s="76"/>
    </row>
    <row r="11825" spans="21:21" x14ac:dyDescent="0.25">
      <c r="U11825" s="76"/>
    </row>
    <row r="11826" spans="21:21" x14ac:dyDescent="0.25">
      <c r="U11826" s="76"/>
    </row>
    <row r="11827" spans="21:21" x14ac:dyDescent="0.25">
      <c r="U11827" s="76"/>
    </row>
    <row r="11828" spans="21:21" x14ac:dyDescent="0.25">
      <c r="U11828" s="76"/>
    </row>
    <row r="11829" spans="21:21" x14ac:dyDescent="0.25">
      <c r="U11829" s="76"/>
    </row>
    <row r="11830" spans="21:21" x14ac:dyDescent="0.25">
      <c r="U11830" s="76"/>
    </row>
    <row r="11831" spans="21:21" x14ac:dyDescent="0.25">
      <c r="U11831" s="76"/>
    </row>
    <row r="11832" spans="21:21" x14ac:dyDescent="0.25">
      <c r="U11832" s="76"/>
    </row>
    <row r="11833" spans="21:21" x14ac:dyDescent="0.25">
      <c r="U11833" s="76"/>
    </row>
    <row r="11834" spans="21:21" x14ac:dyDescent="0.25">
      <c r="U11834" s="76"/>
    </row>
    <row r="11835" spans="21:21" x14ac:dyDescent="0.25">
      <c r="U11835" s="76"/>
    </row>
    <row r="11836" spans="21:21" x14ac:dyDescent="0.25">
      <c r="U11836" s="76"/>
    </row>
    <row r="11837" spans="21:21" x14ac:dyDescent="0.25">
      <c r="U11837" s="76"/>
    </row>
    <row r="11838" spans="21:21" x14ac:dyDescent="0.25">
      <c r="U11838" s="76"/>
    </row>
    <row r="11839" spans="21:21" x14ac:dyDescent="0.25">
      <c r="U11839" s="76"/>
    </row>
    <row r="11840" spans="21:21" x14ac:dyDescent="0.25">
      <c r="U11840" s="76"/>
    </row>
    <row r="11841" spans="21:21" x14ac:dyDescent="0.25">
      <c r="U11841" s="76"/>
    </row>
    <row r="11842" spans="21:21" x14ac:dyDescent="0.25">
      <c r="U11842" s="76"/>
    </row>
    <row r="11843" spans="21:21" x14ac:dyDescent="0.25">
      <c r="U11843" s="76"/>
    </row>
    <row r="11844" spans="21:21" x14ac:dyDescent="0.25">
      <c r="U11844" s="76"/>
    </row>
    <row r="11845" spans="21:21" x14ac:dyDescent="0.25">
      <c r="U11845" s="76"/>
    </row>
    <row r="11846" spans="21:21" x14ac:dyDescent="0.25">
      <c r="U11846" s="76"/>
    </row>
    <row r="11847" spans="21:21" x14ac:dyDescent="0.25">
      <c r="U11847" s="76"/>
    </row>
    <row r="11848" spans="21:21" x14ac:dyDescent="0.25">
      <c r="U11848" s="76"/>
    </row>
    <row r="11849" spans="21:21" x14ac:dyDescent="0.25">
      <c r="U11849" s="76"/>
    </row>
    <row r="11850" spans="21:21" x14ac:dyDescent="0.25">
      <c r="U11850" s="76"/>
    </row>
    <row r="11851" spans="21:21" x14ac:dyDescent="0.25">
      <c r="U11851" s="76"/>
    </row>
    <row r="11852" spans="21:21" x14ac:dyDescent="0.25">
      <c r="U11852" s="76"/>
    </row>
    <row r="11853" spans="21:21" x14ac:dyDescent="0.25">
      <c r="U11853" s="76"/>
    </row>
    <row r="11854" spans="21:21" x14ac:dyDescent="0.25">
      <c r="U11854" s="76"/>
    </row>
    <row r="11855" spans="21:21" x14ac:dyDescent="0.25">
      <c r="U11855" s="76"/>
    </row>
    <row r="11856" spans="21:21" x14ac:dyDescent="0.25">
      <c r="U11856" s="76"/>
    </row>
    <row r="11857" spans="21:21" x14ac:dyDescent="0.25">
      <c r="U11857" s="76"/>
    </row>
    <row r="11858" spans="21:21" x14ac:dyDescent="0.25">
      <c r="U11858" s="76"/>
    </row>
    <row r="11859" spans="21:21" x14ac:dyDescent="0.25">
      <c r="U11859" s="76"/>
    </row>
    <row r="11860" spans="21:21" x14ac:dyDescent="0.25">
      <c r="U11860" s="76"/>
    </row>
    <row r="11861" spans="21:21" x14ac:dyDescent="0.25">
      <c r="U11861" s="76"/>
    </row>
    <row r="11862" spans="21:21" x14ac:dyDescent="0.25">
      <c r="U11862" s="76"/>
    </row>
    <row r="11863" spans="21:21" x14ac:dyDescent="0.25">
      <c r="U11863" s="76"/>
    </row>
    <row r="11864" spans="21:21" x14ac:dyDescent="0.25">
      <c r="U11864" s="76"/>
    </row>
    <row r="11865" spans="21:21" x14ac:dyDescent="0.25">
      <c r="U11865" s="76"/>
    </row>
    <row r="11866" spans="21:21" x14ac:dyDescent="0.25">
      <c r="U11866" s="76"/>
    </row>
    <row r="11867" spans="21:21" x14ac:dyDescent="0.25">
      <c r="U11867" s="76"/>
    </row>
    <row r="11868" spans="21:21" x14ac:dyDescent="0.25">
      <c r="U11868" s="76"/>
    </row>
    <row r="11869" spans="21:21" x14ac:dyDescent="0.25">
      <c r="U11869" s="76"/>
    </row>
    <row r="11870" spans="21:21" x14ac:dyDescent="0.25">
      <c r="U11870" s="76"/>
    </row>
    <row r="11871" spans="21:21" x14ac:dyDescent="0.25">
      <c r="U11871" s="76"/>
    </row>
    <row r="11872" spans="21:21" x14ac:dyDescent="0.25">
      <c r="U11872" s="76"/>
    </row>
    <row r="11873" spans="21:21" x14ac:dyDescent="0.25">
      <c r="U11873" s="76"/>
    </row>
    <row r="11874" spans="21:21" x14ac:dyDescent="0.25">
      <c r="U11874" s="76"/>
    </row>
    <row r="11875" spans="21:21" x14ac:dyDescent="0.25">
      <c r="U11875" s="76"/>
    </row>
    <row r="11876" spans="21:21" x14ac:dyDescent="0.25">
      <c r="U11876" s="76"/>
    </row>
    <row r="11877" spans="21:21" x14ac:dyDescent="0.25">
      <c r="U11877" s="76"/>
    </row>
    <row r="11878" spans="21:21" x14ac:dyDescent="0.25">
      <c r="U11878" s="76"/>
    </row>
    <row r="11879" spans="21:21" x14ac:dyDescent="0.25">
      <c r="U11879" s="76"/>
    </row>
    <row r="11880" spans="21:21" x14ac:dyDescent="0.25">
      <c r="U11880" s="76"/>
    </row>
    <row r="11881" spans="21:21" x14ac:dyDescent="0.25">
      <c r="U11881" s="76"/>
    </row>
    <row r="11882" spans="21:21" x14ac:dyDescent="0.25">
      <c r="U11882" s="76"/>
    </row>
    <row r="11883" spans="21:21" x14ac:dyDescent="0.25">
      <c r="U11883" s="76"/>
    </row>
    <row r="11884" spans="21:21" x14ac:dyDescent="0.25">
      <c r="U11884" s="76"/>
    </row>
    <row r="11885" spans="21:21" x14ac:dyDescent="0.25">
      <c r="U11885" s="76"/>
    </row>
    <row r="11886" spans="21:21" x14ac:dyDescent="0.25">
      <c r="U11886" s="76"/>
    </row>
    <row r="11887" spans="21:21" x14ac:dyDescent="0.25">
      <c r="U11887" s="76"/>
    </row>
    <row r="11888" spans="21:21" x14ac:dyDescent="0.25">
      <c r="U11888" s="76"/>
    </row>
    <row r="11889" spans="21:21" x14ac:dyDescent="0.25">
      <c r="U11889" s="76"/>
    </row>
    <row r="11890" spans="21:21" x14ac:dyDescent="0.25">
      <c r="U11890" s="76"/>
    </row>
    <row r="11891" spans="21:21" x14ac:dyDescent="0.25">
      <c r="U11891" s="76"/>
    </row>
    <row r="11892" spans="21:21" x14ac:dyDescent="0.25">
      <c r="U11892" s="76"/>
    </row>
    <row r="11893" spans="21:21" x14ac:dyDescent="0.25">
      <c r="U11893" s="76"/>
    </row>
    <row r="11894" spans="21:21" x14ac:dyDescent="0.25">
      <c r="U11894" s="76"/>
    </row>
    <row r="11895" spans="21:21" x14ac:dyDescent="0.25">
      <c r="U11895" s="76"/>
    </row>
    <row r="11896" spans="21:21" x14ac:dyDescent="0.25">
      <c r="U11896" s="76"/>
    </row>
    <row r="11897" spans="21:21" x14ac:dyDescent="0.25">
      <c r="U11897" s="76"/>
    </row>
    <row r="11898" spans="21:21" x14ac:dyDescent="0.25">
      <c r="U11898" s="76"/>
    </row>
    <row r="11899" spans="21:21" x14ac:dyDescent="0.25">
      <c r="U11899" s="76"/>
    </row>
    <row r="11900" spans="21:21" x14ac:dyDescent="0.25">
      <c r="U11900" s="76"/>
    </row>
    <row r="11901" spans="21:21" x14ac:dyDescent="0.25">
      <c r="U11901" s="76"/>
    </row>
    <row r="11902" spans="21:21" x14ac:dyDescent="0.25">
      <c r="U11902" s="76"/>
    </row>
    <row r="11903" spans="21:21" x14ac:dyDescent="0.25">
      <c r="U11903" s="76"/>
    </row>
    <row r="11904" spans="21:21" x14ac:dyDescent="0.25">
      <c r="U11904" s="76"/>
    </row>
    <row r="11905" spans="21:21" x14ac:dyDescent="0.25">
      <c r="U11905" s="76"/>
    </row>
    <row r="11906" spans="21:21" x14ac:dyDescent="0.25">
      <c r="U11906" s="76"/>
    </row>
    <row r="11907" spans="21:21" x14ac:dyDescent="0.25">
      <c r="U11907" s="76"/>
    </row>
    <row r="11908" spans="21:21" x14ac:dyDescent="0.25">
      <c r="U11908" s="76"/>
    </row>
    <row r="11909" spans="21:21" x14ac:dyDescent="0.25">
      <c r="U11909" s="76"/>
    </row>
    <row r="11910" spans="21:21" x14ac:dyDescent="0.25">
      <c r="U11910" s="76"/>
    </row>
    <row r="11911" spans="21:21" x14ac:dyDescent="0.25">
      <c r="U11911" s="76"/>
    </row>
    <row r="11912" spans="21:21" x14ac:dyDescent="0.25">
      <c r="U11912" s="76"/>
    </row>
    <row r="11913" spans="21:21" x14ac:dyDescent="0.25">
      <c r="U11913" s="76"/>
    </row>
    <row r="11914" spans="21:21" x14ac:dyDescent="0.25">
      <c r="U11914" s="76"/>
    </row>
    <row r="11915" spans="21:21" x14ac:dyDescent="0.25">
      <c r="U11915" s="76"/>
    </row>
    <row r="11916" spans="21:21" x14ac:dyDescent="0.25">
      <c r="U11916" s="76"/>
    </row>
    <row r="11917" spans="21:21" x14ac:dyDescent="0.25">
      <c r="U11917" s="76"/>
    </row>
    <row r="11918" spans="21:21" x14ac:dyDescent="0.25">
      <c r="U11918" s="76"/>
    </row>
    <row r="11919" spans="21:21" x14ac:dyDescent="0.25">
      <c r="U11919" s="76"/>
    </row>
    <row r="11920" spans="21:21" x14ac:dyDescent="0.25">
      <c r="U11920" s="76"/>
    </row>
    <row r="11921" spans="21:21" x14ac:dyDescent="0.25">
      <c r="U11921" s="76"/>
    </row>
    <row r="11922" spans="21:21" x14ac:dyDescent="0.25">
      <c r="U11922" s="76"/>
    </row>
    <row r="11923" spans="21:21" x14ac:dyDescent="0.25">
      <c r="U11923" s="76"/>
    </row>
    <row r="11924" spans="21:21" x14ac:dyDescent="0.25">
      <c r="U11924" s="76"/>
    </row>
    <row r="11925" spans="21:21" x14ac:dyDescent="0.25">
      <c r="U11925" s="76"/>
    </row>
    <row r="11926" spans="21:21" x14ac:dyDescent="0.25">
      <c r="U11926" s="76"/>
    </row>
    <row r="11927" spans="21:21" x14ac:dyDescent="0.25">
      <c r="U11927" s="76"/>
    </row>
    <row r="11928" spans="21:21" x14ac:dyDescent="0.25">
      <c r="U11928" s="76"/>
    </row>
    <row r="11929" spans="21:21" x14ac:dyDescent="0.25">
      <c r="U11929" s="76"/>
    </row>
    <row r="11930" spans="21:21" x14ac:dyDescent="0.25">
      <c r="U11930" s="76"/>
    </row>
    <row r="11931" spans="21:21" x14ac:dyDescent="0.25">
      <c r="U11931" s="76"/>
    </row>
    <row r="11932" spans="21:21" x14ac:dyDescent="0.25">
      <c r="U11932" s="76"/>
    </row>
    <row r="11933" spans="21:21" x14ac:dyDescent="0.25">
      <c r="U11933" s="76"/>
    </row>
    <row r="11934" spans="21:21" x14ac:dyDescent="0.25">
      <c r="U11934" s="76"/>
    </row>
    <row r="11935" spans="21:21" x14ac:dyDescent="0.25">
      <c r="U11935" s="76"/>
    </row>
    <row r="11936" spans="21:21" x14ac:dyDescent="0.25">
      <c r="U11936" s="76"/>
    </row>
    <row r="11937" spans="21:21" x14ac:dyDescent="0.25">
      <c r="U11937" s="76"/>
    </row>
    <row r="11938" spans="21:21" x14ac:dyDescent="0.25">
      <c r="U11938" s="76"/>
    </row>
    <row r="11939" spans="21:21" x14ac:dyDescent="0.25">
      <c r="U11939" s="76"/>
    </row>
    <row r="11940" spans="21:21" x14ac:dyDescent="0.25">
      <c r="U11940" s="76"/>
    </row>
    <row r="11941" spans="21:21" x14ac:dyDescent="0.25">
      <c r="U11941" s="76"/>
    </row>
    <row r="11942" spans="21:21" x14ac:dyDescent="0.25">
      <c r="U11942" s="76"/>
    </row>
    <row r="11943" spans="21:21" x14ac:dyDescent="0.25">
      <c r="U11943" s="76"/>
    </row>
    <row r="11944" spans="21:21" x14ac:dyDescent="0.25">
      <c r="U11944" s="76"/>
    </row>
    <row r="11945" spans="21:21" x14ac:dyDescent="0.25">
      <c r="U11945" s="76"/>
    </row>
    <row r="11946" spans="21:21" x14ac:dyDescent="0.25">
      <c r="U11946" s="76"/>
    </row>
    <row r="11947" spans="21:21" x14ac:dyDescent="0.25">
      <c r="U11947" s="76"/>
    </row>
    <row r="11948" spans="21:21" x14ac:dyDescent="0.25">
      <c r="U11948" s="76"/>
    </row>
    <row r="11949" spans="21:21" x14ac:dyDescent="0.25">
      <c r="U11949" s="76"/>
    </row>
    <row r="11950" spans="21:21" x14ac:dyDescent="0.25">
      <c r="U11950" s="76"/>
    </row>
    <row r="11951" spans="21:21" x14ac:dyDescent="0.25">
      <c r="U11951" s="76"/>
    </row>
    <row r="11952" spans="21:21" x14ac:dyDescent="0.25">
      <c r="U11952" s="76"/>
    </row>
    <row r="11953" spans="21:21" x14ac:dyDescent="0.25">
      <c r="U11953" s="76"/>
    </row>
    <row r="11954" spans="21:21" x14ac:dyDescent="0.25">
      <c r="U11954" s="76"/>
    </row>
    <row r="11955" spans="21:21" x14ac:dyDescent="0.25">
      <c r="U11955" s="76"/>
    </row>
    <row r="11956" spans="21:21" x14ac:dyDescent="0.25">
      <c r="U11956" s="76"/>
    </row>
    <row r="11957" spans="21:21" x14ac:dyDescent="0.25">
      <c r="U11957" s="76"/>
    </row>
    <row r="11958" spans="21:21" x14ac:dyDescent="0.25">
      <c r="U11958" s="76"/>
    </row>
    <row r="11959" spans="21:21" x14ac:dyDescent="0.25">
      <c r="U11959" s="76"/>
    </row>
    <row r="11960" spans="21:21" x14ac:dyDescent="0.25">
      <c r="U11960" s="76"/>
    </row>
    <row r="11961" spans="21:21" x14ac:dyDescent="0.25">
      <c r="U11961" s="76"/>
    </row>
    <row r="11962" spans="21:21" x14ac:dyDescent="0.25">
      <c r="U11962" s="76"/>
    </row>
    <row r="11963" spans="21:21" x14ac:dyDescent="0.25">
      <c r="U11963" s="76"/>
    </row>
    <row r="11964" spans="21:21" x14ac:dyDescent="0.25">
      <c r="U11964" s="76"/>
    </row>
    <row r="11965" spans="21:21" x14ac:dyDescent="0.25">
      <c r="U11965" s="76"/>
    </row>
    <row r="11966" spans="21:21" x14ac:dyDescent="0.25">
      <c r="U11966" s="76"/>
    </row>
    <row r="11967" spans="21:21" x14ac:dyDescent="0.25">
      <c r="U11967" s="76"/>
    </row>
    <row r="11968" spans="21:21" x14ac:dyDescent="0.25">
      <c r="U11968" s="76"/>
    </row>
    <row r="11969" spans="21:21" x14ac:dyDescent="0.25">
      <c r="U11969" s="76"/>
    </row>
    <row r="11970" spans="21:21" x14ac:dyDescent="0.25">
      <c r="U11970" s="76"/>
    </row>
    <row r="11971" spans="21:21" x14ac:dyDescent="0.25">
      <c r="U11971" s="76"/>
    </row>
    <row r="11972" spans="21:21" x14ac:dyDescent="0.25">
      <c r="U11972" s="76"/>
    </row>
    <row r="11973" spans="21:21" x14ac:dyDescent="0.25">
      <c r="U11973" s="76"/>
    </row>
    <row r="11974" spans="21:21" x14ac:dyDescent="0.25">
      <c r="U11974" s="76"/>
    </row>
    <row r="11975" spans="21:21" x14ac:dyDescent="0.25">
      <c r="U11975" s="76"/>
    </row>
    <row r="11976" spans="21:21" x14ac:dyDescent="0.25">
      <c r="U11976" s="76"/>
    </row>
    <row r="11977" spans="21:21" x14ac:dyDescent="0.25">
      <c r="U11977" s="76"/>
    </row>
    <row r="11978" spans="21:21" x14ac:dyDescent="0.25">
      <c r="U11978" s="76"/>
    </row>
    <row r="11979" spans="21:21" x14ac:dyDescent="0.25">
      <c r="U11979" s="76"/>
    </row>
    <row r="11980" spans="21:21" x14ac:dyDescent="0.25">
      <c r="U11980" s="76"/>
    </row>
    <row r="11981" spans="21:21" x14ac:dyDescent="0.25">
      <c r="U11981" s="76"/>
    </row>
    <row r="11982" spans="21:21" x14ac:dyDescent="0.25">
      <c r="U11982" s="76"/>
    </row>
    <row r="11983" spans="21:21" x14ac:dyDescent="0.25">
      <c r="U11983" s="76"/>
    </row>
    <row r="11984" spans="21:21" x14ac:dyDescent="0.25">
      <c r="U11984" s="76"/>
    </row>
    <row r="11985" spans="21:21" x14ac:dyDescent="0.25">
      <c r="U11985" s="76"/>
    </row>
    <row r="11986" spans="21:21" x14ac:dyDescent="0.25">
      <c r="U11986" s="76"/>
    </row>
    <row r="11987" spans="21:21" x14ac:dyDescent="0.25">
      <c r="U11987" s="76"/>
    </row>
    <row r="11988" spans="21:21" x14ac:dyDescent="0.25">
      <c r="U11988" s="76"/>
    </row>
    <row r="11989" spans="21:21" x14ac:dyDescent="0.25">
      <c r="U11989" s="76"/>
    </row>
    <row r="11990" spans="21:21" x14ac:dyDescent="0.25">
      <c r="U11990" s="76"/>
    </row>
    <row r="11991" spans="21:21" x14ac:dyDescent="0.25">
      <c r="U11991" s="76"/>
    </row>
    <row r="11992" spans="21:21" x14ac:dyDescent="0.25">
      <c r="U11992" s="76"/>
    </row>
    <row r="11993" spans="21:21" x14ac:dyDescent="0.25">
      <c r="U11993" s="76"/>
    </row>
    <row r="11994" spans="21:21" x14ac:dyDescent="0.25">
      <c r="U11994" s="76"/>
    </row>
    <row r="11995" spans="21:21" x14ac:dyDescent="0.25">
      <c r="U11995" s="76"/>
    </row>
    <row r="11996" spans="21:21" x14ac:dyDescent="0.25">
      <c r="U11996" s="76"/>
    </row>
    <row r="11997" spans="21:21" x14ac:dyDescent="0.25">
      <c r="U11997" s="76"/>
    </row>
    <row r="11998" spans="21:21" x14ac:dyDescent="0.25">
      <c r="U11998" s="76"/>
    </row>
    <row r="11999" spans="21:21" x14ac:dyDescent="0.25">
      <c r="U11999" s="76"/>
    </row>
    <row r="12000" spans="21:21" x14ac:dyDescent="0.25">
      <c r="U12000" s="76"/>
    </row>
    <row r="12001" spans="21:21" x14ac:dyDescent="0.25">
      <c r="U12001" s="76"/>
    </row>
    <row r="12002" spans="21:21" x14ac:dyDescent="0.25">
      <c r="U12002" s="76"/>
    </row>
    <row r="12003" spans="21:21" x14ac:dyDescent="0.25">
      <c r="U12003" s="76"/>
    </row>
    <row r="12004" spans="21:21" x14ac:dyDescent="0.25">
      <c r="U12004" s="76"/>
    </row>
    <row r="12005" spans="21:21" x14ac:dyDescent="0.25">
      <c r="U12005" s="76"/>
    </row>
    <row r="12006" spans="21:21" x14ac:dyDescent="0.25">
      <c r="U12006" s="76"/>
    </row>
    <row r="12007" spans="21:21" x14ac:dyDescent="0.25">
      <c r="U12007" s="76"/>
    </row>
    <row r="12008" spans="21:21" x14ac:dyDescent="0.25">
      <c r="U12008" s="76"/>
    </row>
    <row r="12009" spans="21:21" x14ac:dyDescent="0.25">
      <c r="U12009" s="76"/>
    </row>
    <row r="12010" spans="21:21" x14ac:dyDescent="0.25">
      <c r="U12010" s="76"/>
    </row>
    <row r="12011" spans="21:21" x14ac:dyDescent="0.25">
      <c r="U12011" s="76"/>
    </row>
    <row r="12012" spans="21:21" x14ac:dyDescent="0.25">
      <c r="U12012" s="76"/>
    </row>
    <row r="12013" spans="21:21" x14ac:dyDescent="0.25">
      <c r="U12013" s="76"/>
    </row>
    <row r="12014" spans="21:21" x14ac:dyDescent="0.25">
      <c r="U12014" s="76"/>
    </row>
    <row r="12015" spans="21:21" x14ac:dyDescent="0.25">
      <c r="U12015" s="76"/>
    </row>
    <row r="12016" spans="21:21" x14ac:dyDescent="0.25">
      <c r="U12016" s="76"/>
    </row>
    <row r="12017" spans="21:21" x14ac:dyDescent="0.25">
      <c r="U12017" s="76"/>
    </row>
    <row r="12018" spans="21:21" x14ac:dyDescent="0.25">
      <c r="U12018" s="76"/>
    </row>
    <row r="12019" spans="21:21" x14ac:dyDescent="0.25">
      <c r="U12019" s="76"/>
    </row>
    <row r="12020" spans="21:21" x14ac:dyDescent="0.25">
      <c r="U12020" s="76"/>
    </row>
    <row r="12021" spans="21:21" x14ac:dyDescent="0.25">
      <c r="U12021" s="76"/>
    </row>
    <row r="12022" spans="21:21" x14ac:dyDescent="0.25">
      <c r="U12022" s="76"/>
    </row>
    <row r="12023" spans="21:21" x14ac:dyDescent="0.25">
      <c r="U12023" s="76"/>
    </row>
    <row r="12024" spans="21:21" x14ac:dyDescent="0.25">
      <c r="U12024" s="76"/>
    </row>
    <row r="12025" spans="21:21" x14ac:dyDescent="0.25">
      <c r="U12025" s="76"/>
    </row>
    <row r="12026" spans="21:21" x14ac:dyDescent="0.25">
      <c r="U12026" s="76"/>
    </row>
    <row r="12027" spans="21:21" x14ac:dyDescent="0.25">
      <c r="U12027" s="76"/>
    </row>
    <row r="12028" spans="21:21" x14ac:dyDescent="0.25">
      <c r="U12028" s="76"/>
    </row>
    <row r="12029" spans="21:21" x14ac:dyDescent="0.25">
      <c r="U12029" s="76"/>
    </row>
    <row r="12030" spans="21:21" x14ac:dyDescent="0.25">
      <c r="U12030" s="76"/>
    </row>
    <row r="12031" spans="21:21" x14ac:dyDescent="0.25">
      <c r="U12031" s="76"/>
    </row>
    <row r="12032" spans="21:21" x14ac:dyDescent="0.25">
      <c r="U12032" s="76"/>
    </row>
    <row r="12033" spans="21:21" x14ac:dyDescent="0.25">
      <c r="U12033" s="76"/>
    </row>
    <row r="12034" spans="21:21" x14ac:dyDescent="0.25">
      <c r="U12034" s="76"/>
    </row>
    <row r="12035" spans="21:21" x14ac:dyDescent="0.25">
      <c r="U12035" s="76"/>
    </row>
    <row r="12036" spans="21:21" x14ac:dyDescent="0.25">
      <c r="U12036" s="76"/>
    </row>
    <row r="12037" spans="21:21" x14ac:dyDescent="0.25">
      <c r="U12037" s="76"/>
    </row>
    <row r="12038" spans="21:21" x14ac:dyDescent="0.25">
      <c r="U12038" s="76"/>
    </row>
    <row r="12039" spans="21:21" x14ac:dyDescent="0.25">
      <c r="U12039" s="76"/>
    </row>
    <row r="12040" spans="21:21" x14ac:dyDescent="0.25">
      <c r="U12040" s="76"/>
    </row>
    <row r="12041" spans="21:21" x14ac:dyDescent="0.25">
      <c r="U12041" s="76"/>
    </row>
    <row r="12042" spans="21:21" x14ac:dyDescent="0.25">
      <c r="U12042" s="76"/>
    </row>
    <row r="12043" spans="21:21" x14ac:dyDescent="0.25">
      <c r="U12043" s="76"/>
    </row>
    <row r="12044" spans="21:21" x14ac:dyDescent="0.25">
      <c r="U12044" s="76"/>
    </row>
    <row r="12045" spans="21:21" x14ac:dyDescent="0.25">
      <c r="U12045" s="76"/>
    </row>
    <row r="12046" spans="21:21" x14ac:dyDescent="0.25">
      <c r="U12046" s="76"/>
    </row>
    <row r="12047" spans="21:21" x14ac:dyDescent="0.25">
      <c r="U12047" s="76"/>
    </row>
    <row r="12048" spans="21:21" x14ac:dyDescent="0.25">
      <c r="U12048" s="76"/>
    </row>
    <row r="12049" spans="21:21" x14ac:dyDescent="0.25">
      <c r="U12049" s="76"/>
    </row>
    <row r="12050" spans="21:21" x14ac:dyDescent="0.25">
      <c r="U12050" s="76"/>
    </row>
    <row r="12051" spans="21:21" x14ac:dyDescent="0.25">
      <c r="U12051" s="76"/>
    </row>
    <row r="12052" spans="21:21" x14ac:dyDescent="0.25">
      <c r="U12052" s="76"/>
    </row>
    <row r="12053" spans="21:21" x14ac:dyDescent="0.25">
      <c r="U12053" s="76"/>
    </row>
    <row r="12054" spans="21:21" x14ac:dyDescent="0.25">
      <c r="U12054" s="76"/>
    </row>
    <row r="12055" spans="21:21" x14ac:dyDescent="0.25">
      <c r="U12055" s="76"/>
    </row>
    <row r="12056" spans="21:21" x14ac:dyDescent="0.25">
      <c r="U12056" s="76"/>
    </row>
    <row r="12057" spans="21:21" x14ac:dyDescent="0.25">
      <c r="U12057" s="76"/>
    </row>
    <row r="12058" spans="21:21" x14ac:dyDescent="0.25">
      <c r="U12058" s="76"/>
    </row>
    <row r="12059" spans="21:21" x14ac:dyDescent="0.25">
      <c r="U12059" s="76"/>
    </row>
    <row r="12060" spans="21:21" x14ac:dyDescent="0.25">
      <c r="U12060" s="76"/>
    </row>
    <row r="12061" spans="21:21" x14ac:dyDescent="0.25">
      <c r="U12061" s="76"/>
    </row>
    <row r="12062" spans="21:21" x14ac:dyDescent="0.25">
      <c r="U12062" s="76"/>
    </row>
    <row r="12063" spans="21:21" x14ac:dyDescent="0.25">
      <c r="U12063" s="76"/>
    </row>
    <row r="12064" spans="21:21" x14ac:dyDescent="0.25">
      <c r="U12064" s="76"/>
    </row>
    <row r="12065" spans="21:21" x14ac:dyDescent="0.25">
      <c r="U12065" s="76"/>
    </row>
    <row r="12066" spans="21:21" x14ac:dyDescent="0.25">
      <c r="U12066" s="76"/>
    </row>
    <row r="12067" spans="21:21" x14ac:dyDescent="0.25">
      <c r="U12067" s="76"/>
    </row>
    <row r="12068" spans="21:21" x14ac:dyDescent="0.25">
      <c r="U12068" s="76"/>
    </row>
    <row r="12069" spans="21:21" x14ac:dyDescent="0.25">
      <c r="U12069" s="76"/>
    </row>
    <row r="12070" spans="21:21" x14ac:dyDescent="0.25">
      <c r="U12070" s="76"/>
    </row>
    <row r="12071" spans="21:21" x14ac:dyDescent="0.25">
      <c r="U12071" s="76"/>
    </row>
    <row r="12072" spans="21:21" x14ac:dyDescent="0.25">
      <c r="U12072" s="76"/>
    </row>
    <row r="12073" spans="21:21" x14ac:dyDescent="0.25">
      <c r="U12073" s="76"/>
    </row>
    <row r="12074" spans="21:21" x14ac:dyDescent="0.25">
      <c r="U12074" s="76"/>
    </row>
    <row r="12075" spans="21:21" x14ac:dyDescent="0.25">
      <c r="U12075" s="76"/>
    </row>
    <row r="12076" spans="21:21" x14ac:dyDescent="0.25">
      <c r="U12076" s="76"/>
    </row>
    <row r="12077" spans="21:21" x14ac:dyDescent="0.25">
      <c r="U12077" s="76"/>
    </row>
    <row r="12078" spans="21:21" x14ac:dyDescent="0.25">
      <c r="U12078" s="76"/>
    </row>
    <row r="12079" spans="21:21" x14ac:dyDescent="0.25">
      <c r="U12079" s="76"/>
    </row>
    <row r="12080" spans="21:21" x14ac:dyDescent="0.25">
      <c r="U12080" s="76"/>
    </row>
    <row r="12081" spans="21:21" x14ac:dyDescent="0.25">
      <c r="U12081" s="76"/>
    </row>
    <row r="12082" spans="21:21" x14ac:dyDescent="0.25">
      <c r="U12082" s="76"/>
    </row>
    <row r="12083" spans="21:21" x14ac:dyDescent="0.25">
      <c r="U12083" s="76"/>
    </row>
    <row r="12084" spans="21:21" x14ac:dyDescent="0.25">
      <c r="U12084" s="76"/>
    </row>
    <row r="12085" spans="21:21" x14ac:dyDescent="0.25">
      <c r="U12085" s="76"/>
    </row>
    <row r="12086" spans="21:21" x14ac:dyDescent="0.25">
      <c r="U12086" s="76"/>
    </row>
    <row r="12087" spans="21:21" x14ac:dyDescent="0.25">
      <c r="U12087" s="76"/>
    </row>
    <row r="12088" spans="21:21" x14ac:dyDescent="0.25">
      <c r="U12088" s="76"/>
    </row>
    <row r="12089" spans="21:21" x14ac:dyDescent="0.25">
      <c r="U12089" s="76"/>
    </row>
    <row r="12090" spans="21:21" x14ac:dyDescent="0.25">
      <c r="U12090" s="76"/>
    </row>
    <row r="12091" spans="21:21" x14ac:dyDescent="0.25">
      <c r="U12091" s="76"/>
    </row>
    <row r="12092" spans="21:21" x14ac:dyDescent="0.25">
      <c r="U12092" s="76"/>
    </row>
    <row r="12093" spans="21:21" x14ac:dyDescent="0.25">
      <c r="U12093" s="76"/>
    </row>
    <row r="12094" spans="21:21" x14ac:dyDescent="0.25">
      <c r="U12094" s="76"/>
    </row>
    <row r="12095" spans="21:21" x14ac:dyDescent="0.25">
      <c r="U12095" s="76"/>
    </row>
    <row r="12096" spans="21:21" x14ac:dyDescent="0.25">
      <c r="U12096" s="76"/>
    </row>
    <row r="12097" spans="21:21" x14ac:dyDescent="0.25">
      <c r="U12097" s="76"/>
    </row>
    <row r="12098" spans="21:21" x14ac:dyDescent="0.25">
      <c r="U12098" s="76"/>
    </row>
    <row r="12099" spans="21:21" x14ac:dyDescent="0.25">
      <c r="U12099" s="76"/>
    </row>
    <row r="12100" spans="21:21" x14ac:dyDescent="0.25">
      <c r="U12100" s="76"/>
    </row>
    <row r="12101" spans="21:21" x14ac:dyDescent="0.25">
      <c r="U12101" s="76"/>
    </row>
    <row r="12102" spans="21:21" x14ac:dyDescent="0.25">
      <c r="U12102" s="76"/>
    </row>
    <row r="12103" spans="21:21" x14ac:dyDescent="0.25">
      <c r="U12103" s="76"/>
    </row>
    <row r="12104" spans="21:21" x14ac:dyDescent="0.25">
      <c r="U12104" s="76"/>
    </row>
    <row r="12105" spans="21:21" x14ac:dyDescent="0.25">
      <c r="U12105" s="76"/>
    </row>
    <row r="12106" spans="21:21" x14ac:dyDescent="0.25">
      <c r="U12106" s="76"/>
    </row>
    <row r="12107" spans="21:21" x14ac:dyDescent="0.25">
      <c r="U12107" s="76"/>
    </row>
    <row r="12108" spans="21:21" x14ac:dyDescent="0.25">
      <c r="U12108" s="76"/>
    </row>
    <row r="12109" spans="21:21" x14ac:dyDescent="0.25">
      <c r="U12109" s="76"/>
    </row>
    <row r="12110" spans="21:21" x14ac:dyDescent="0.25">
      <c r="U12110" s="76"/>
    </row>
    <row r="12111" spans="21:21" x14ac:dyDescent="0.25">
      <c r="U12111" s="76"/>
    </row>
    <row r="12112" spans="21:21" x14ac:dyDescent="0.25">
      <c r="U12112" s="76"/>
    </row>
    <row r="12113" spans="21:21" x14ac:dyDescent="0.25">
      <c r="U12113" s="76"/>
    </row>
    <row r="12114" spans="21:21" x14ac:dyDescent="0.25">
      <c r="U12114" s="76"/>
    </row>
    <row r="12115" spans="21:21" x14ac:dyDescent="0.25">
      <c r="U12115" s="76"/>
    </row>
    <row r="12116" spans="21:21" x14ac:dyDescent="0.25">
      <c r="U12116" s="76"/>
    </row>
    <row r="12117" spans="21:21" x14ac:dyDescent="0.25">
      <c r="U12117" s="76"/>
    </row>
    <row r="12118" spans="21:21" x14ac:dyDescent="0.25">
      <c r="U12118" s="76"/>
    </row>
    <row r="12119" spans="21:21" x14ac:dyDescent="0.25">
      <c r="U12119" s="76"/>
    </row>
    <row r="12120" spans="21:21" x14ac:dyDescent="0.25">
      <c r="U12120" s="76"/>
    </row>
    <row r="12121" spans="21:21" x14ac:dyDescent="0.25">
      <c r="U12121" s="76"/>
    </row>
    <row r="12122" spans="21:21" x14ac:dyDescent="0.25">
      <c r="U12122" s="76"/>
    </row>
    <row r="12123" spans="21:21" x14ac:dyDescent="0.25">
      <c r="U12123" s="76"/>
    </row>
    <row r="12124" spans="21:21" x14ac:dyDescent="0.25">
      <c r="U12124" s="76"/>
    </row>
    <row r="12125" spans="21:21" x14ac:dyDescent="0.25">
      <c r="U12125" s="76"/>
    </row>
    <row r="12126" spans="21:21" x14ac:dyDescent="0.25">
      <c r="U12126" s="76"/>
    </row>
    <row r="12127" spans="21:21" x14ac:dyDescent="0.25">
      <c r="U12127" s="76"/>
    </row>
    <row r="12128" spans="21:21" x14ac:dyDescent="0.25">
      <c r="U12128" s="76"/>
    </row>
    <row r="12129" spans="21:21" x14ac:dyDescent="0.25">
      <c r="U12129" s="76"/>
    </row>
    <row r="12130" spans="21:21" x14ac:dyDescent="0.25">
      <c r="U12130" s="76"/>
    </row>
    <row r="12131" spans="21:21" x14ac:dyDescent="0.25">
      <c r="U12131" s="76"/>
    </row>
    <row r="12132" spans="21:21" x14ac:dyDescent="0.25">
      <c r="U12132" s="76"/>
    </row>
    <row r="12133" spans="21:21" x14ac:dyDescent="0.25">
      <c r="U12133" s="76"/>
    </row>
    <row r="12134" spans="21:21" x14ac:dyDescent="0.25">
      <c r="U12134" s="76"/>
    </row>
    <row r="12135" spans="21:21" x14ac:dyDescent="0.25">
      <c r="U12135" s="76"/>
    </row>
    <row r="12136" spans="21:21" x14ac:dyDescent="0.25">
      <c r="U12136" s="76"/>
    </row>
    <row r="12137" spans="21:21" x14ac:dyDescent="0.25">
      <c r="U12137" s="76"/>
    </row>
    <row r="12138" spans="21:21" x14ac:dyDescent="0.25">
      <c r="U12138" s="76"/>
    </row>
    <row r="12139" spans="21:21" x14ac:dyDescent="0.25">
      <c r="U12139" s="76"/>
    </row>
    <row r="12140" spans="21:21" x14ac:dyDescent="0.25">
      <c r="U12140" s="76"/>
    </row>
    <row r="12141" spans="21:21" x14ac:dyDescent="0.25">
      <c r="U12141" s="76"/>
    </row>
    <row r="12142" spans="21:21" x14ac:dyDescent="0.25">
      <c r="U12142" s="76"/>
    </row>
    <row r="12143" spans="21:21" x14ac:dyDescent="0.25">
      <c r="U12143" s="76"/>
    </row>
    <row r="12144" spans="21:21" x14ac:dyDescent="0.25">
      <c r="U12144" s="76"/>
    </row>
    <row r="12145" spans="21:21" x14ac:dyDescent="0.25">
      <c r="U12145" s="76"/>
    </row>
    <row r="12146" spans="21:21" x14ac:dyDescent="0.25">
      <c r="U12146" s="76"/>
    </row>
    <row r="12147" spans="21:21" x14ac:dyDescent="0.25">
      <c r="U12147" s="76"/>
    </row>
    <row r="12148" spans="21:21" x14ac:dyDescent="0.25">
      <c r="U12148" s="76"/>
    </row>
    <row r="12149" spans="21:21" x14ac:dyDescent="0.25">
      <c r="U12149" s="76"/>
    </row>
    <row r="12150" spans="21:21" x14ac:dyDescent="0.25">
      <c r="U12150" s="76"/>
    </row>
    <row r="12151" spans="21:21" x14ac:dyDescent="0.25">
      <c r="U12151" s="76"/>
    </row>
    <row r="12152" spans="21:21" x14ac:dyDescent="0.25">
      <c r="U12152" s="76"/>
    </row>
    <row r="12153" spans="21:21" x14ac:dyDescent="0.25">
      <c r="U12153" s="76"/>
    </row>
    <row r="12154" spans="21:21" x14ac:dyDescent="0.25">
      <c r="U12154" s="76"/>
    </row>
    <row r="12155" spans="21:21" x14ac:dyDescent="0.25">
      <c r="U12155" s="76"/>
    </row>
    <row r="12156" spans="21:21" x14ac:dyDescent="0.25">
      <c r="U12156" s="76"/>
    </row>
    <row r="12157" spans="21:21" x14ac:dyDescent="0.25">
      <c r="U12157" s="76"/>
    </row>
    <row r="12158" spans="21:21" x14ac:dyDescent="0.25">
      <c r="U12158" s="76"/>
    </row>
    <row r="12159" spans="21:21" x14ac:dyDescent="0.25">
      <c r="U12159" s="76"/>
    </row>
    <row r="12160" spans="21:21" x14ac:dyDescent="0.25">
      <c r="U12160" s="76"/>
    </row>
    <row r="12161" spans="21:21" x14ac:dyDescent="0.25">
      <c r="U12161" s="76"/>
    </row>
    <row r="12162" spans="21:21" x14ac:dyDescent="0.25">
      <c r="U12162" s="76"/>
    </row>
    <row r="12163" spans="21:21" x14ac:dyDescent="0.25">
      <c r="U12163" s="76"/>
    </row>
    <row r="12164" spans="21:21" x14ac:dyDescent="0.25">
      <c r="U12164" s="76"/>
    </row>
    <row r="12165" spans="21:21" x14ac:dyDescent="0.25">
      <c r="U12165" s="76"/>
    </row>
    <row r="12166" spans="21:21" x14ac:dyDescent="0.25">
      <c r="U12166" s="76"/>
    </row>
    <row r="12167" spans="21:21" x14ac:dyDescent="0.25">
      <c r="U12167" s="76"/>
    </row>
    <row r="12168" spans="21:21" x14ac:dyDescent="0.25">
      <c r="U12168" s="76"/>
    </row>
    <row r="12169" spans="21:21" x14ac:dyDescent="0.25">
      <c r="U12169" s="76"/>
    </row>
    <row r="12170" spans="21:21" x14ac:dyDescent="0.25">
      <c r="U12170" s="76"/>
    </row>
    <row r="12171" spans="21:21" x14ac:dyDescent="0.25">
      <c r="U12171" s="76"/>
    </row>
    <row r="12172" spans="21:21" x14ac:dyDescent="0.25">
      <c r="U12172" s="76"/>
    </row>
    <row r="12173" spans="21:21" x14ac:dyDescent="0.25">
      <c r="U12173" s="76"/>
    </row>
    <row r="12174" spans="21:21" x14ac:dyDescent="0.25">
      <c r="U12174" s="76"/>
    </row>
    <row r="12175" spans="21:21" x14ac:dyDescent="0.25">
      <c r="U12175" s="76"/>
    </row>
    <row r="12176" spans="21:21" x14ac:dyDescent="0.25">
      <c r="U12176" s="76"/>
    </row>
    <row r="12177" spans="21:21" x14ac:dyDescent="0.25">
      <c r="U12177" s="76"/>
    </row>
    <row r="12178" spans="21:21" x14ac:dyDescent="0.25">
      <c r="U12178" s="76"/>
    </row>
    <row r="12179" spans="21:21" x14ac:dyDescent="0.25">
      <c r="U12179" s="76"/>
    </row>
    <row r="12180" spans="21:21" x14ac:dyDescent="0.25">
      <c r="U12180" s="76"/>
    </row>
    <row r="12181" spans="21:21" x14ac:dyDescent="0.25">
      <c r="U12181" s="76"/>
    </row>
    <row r="12182" spans="21:21" x14ac:dyDescent="0.25">
      <c r="U12182" s="76"/>
    </row>
    <row r="12183" spans="21:21" x14ac:dyDescent="0.25">
      <c r="U12183" s="76"/>
    </row>
    <row r="12184" spans="21:21" x14ac:dyDescent="0.25">
      <c r="U12184" s="76"/>
    </row>
    <row r="12185" spans="21:21" x14ac:dyDescent="0.25">
      <c r="U12185" s="76"/>
    </row>
    <row r="12186" spans="21:21" x14ac:dyDescent="0.25">
      <c r="U12186" s="76"/>
    </row>
    <row r="12187" spans="21:21" x14ac:dyDescent="0.25">
      <c r="U12187" s="76"/>
    </row>
    <row r="12188" spans="21:21" x14ac:dyDescent="0.25">
      <c r="U12188" s="76"/>
    </row>
    <row r="12189" spans="21:21" x14ac:dyDescent="0.25">
      <c r="U12189" s="76"/>
    </row>
    <row r="12190" spans="21:21" x14ac:dyDescent="0.25">
      <c r="U12190" s="76"/>
    </row>
    <row r="12191" spans="21:21" x14ac:dyDescent="0.25">
      <c r="U12191" s="76"/>
    </row>
    <row r="12192" spans="21:21" x14ac:dyDescent="0.25">
      <c r="U12192" s="76"/>
    </row>
    <row r="12193" spans="21:21" x14ac:dyDescent="0.25">
      <c r="U12193" s="76"/>
    </row>
    <row r="12194" spans="21:21" x14ac:dyDescent="0.25">
      <c r="U12194" s="76"/>
    </row>
    <row r="12195" spans="21:21" x14ac:dyDescent="0.25">
      <c r="U12195" s="76"/>
    </row>
    <row r="12196" spans="21:21" x14ac:dyDescent="0.25">
      <c r="U12196" s="76"/>
    </row>
    <row r="12197" spans="21:21" x14ac:dyDescent="0.25">
      <c r="U12197" s="76"/>
    </row>
    <row r="12198" spans="21:21" x14ac:dyDescent="0.25">
      <c r="U12198" s="76"/>
    </row>
    <row r="12199" spans="21:21" x14ac:dyDescent="0.25">
      <c r="U12199" s="76"/>
    </row>
    <row r="12200" spans="21:21" x14ac:dyDescent="0.25">
      <c r="U12200" s="76"/>
    </row>
    <row r="12201" spans="21:21" x14ac:dyDescent="0.25">
      <c r="U12201" s="76"/>
    </row>
    <row r="12202" spans="21:21" x14ac:dyDescent="0.25">
      <c r="U12202" s="76"/>
    </row>
    <row r="12203" spans="21:21" x14ac:dyDescent="0.25">
      <c r="U12203" s="76"/>
    </row>
    <row r="12204" spans="21:21" x14ac:dyDescent="0.25">
      <c r="U12204" s="76"/>
    </row>
    <row r="12205" spans="21:21" x14ac:dyDescent="0.25">
      <c r="U12205" s="76"/>
    </row>
    <row r="12206" spans="21:21" x14ac:dyDescent="0.25">
      <c r="U12206" s="76"/>
    </row>
    <row r="12207" spans="21:21" x14ac:dyDescent="0.25">
      <c r="U12207" s="76"/>
    </row>
    <row r="12208" spans="21:21" x14ac:dyDescent="0.25">
      <c r="U12208" s="76"/>
    </row>
    <row r="12209" spans="21:21" x14ac:dyDescent="0.25">
      <c r="U12209" s="76"/>
    </row>
    <row r="12210" spans="21:21" x14ac:dyDescent="0.25">
      <c r="U12210" s="76"/>
    </row>
    <row r="12211" spans="21:21" x14ac:dyDescent="0.25">
      <c r="U12211" s="76"/>
    </row>
    <row r="12212" spans="21:21" x14ac:dyDescent="0.25">
      <c r="U12212" s="76"/>
    </row>
    <row r="12213" spans="21:21" x14ac:dyDescent="0.25">
      <c r="U12213" s="76"/>
    </row>
    <row r="12214" spans="21:21" x14ac:dyDescent="0.25">
      <c r="U12214" s="76"/>
    </row>
    <row r="12215" spans="21:21" x14ac:dyDescent="0.25">
      <c r="U12215" s="76"/>
    </row>
    <row r="12216" spans="21:21" x14ac:dyDescent="0.25">
      <c r="U12216" s="76"/>
    </row>
    <row r="12217" spans="21:21" x14ac:dyDescent="0.25">
      <c r="U12217" s="76"/>
    </row>
    <row r="12218" spans="21:21" x14ac:dyDescent="0.25">
      <c r="U12218" s="76"/>
    </row>
    <row r="12219" spans="21:21" x14ac:dyDescent="0.25">
      <c r="U12219" s="76"/>
    </row>
    <row r="12220" spans="21:21" x14ac:dyDescent="0.25">
      <c r="U12220" s="76"/>
    </row>
    <row r="12221" spans="21:21" x14ac:dyDescent="0.25">
      <c r="U12221" s="76"/>
    </row>
    <row r="12222" spans="21:21" x14ac:dyDescent="0.25">
      <c r="U12222" s="76"/>
    </row>
    <row r="12223" spans="21:21" x14ac:dyDescent="0.25">
      <c r="U12223" s="76"/>
    </row>
    <row r="12224" spans="21:21" x14ac:dyDescent="0.25">
      <c r="U12224" s="76"/>
    </row>
    <row r="12225" spans="21:21" x14ac:dyDescent="0.25">
      <c r="U12225" s="76"/>
    </row>
    <row r="12226" spans="21:21" x14ac:dyDescent="0.25">
      <c r="U12226" s="76"/>
    </row>
    <row r="12227" spans="21:21" x14ac:dyDescent="0.25">
      <c r="U12227" s="76"/>
    </row>
    <row r="12228" spans="21:21" x14ac:dyDescent="0.25">
      <c r="U12228" s="76"/>
    </row>
    <row r="12229" spans="21:21" x14ac:dyDescent="0.25">
      <c r="U12229" s="76"/>
    </row>
    <row r="12230" spans="21:21" x14ac:dyDescent="0.25">
      <c r="U12230" s="76"/>
    </row>
    <row r="12231" spans="21:21" x14ac:dyDescent="0.25">
      <c r="U12231" s="76"/>
    </row>
    <row r="12232" spans="21:21" x14ac:dyDescent="0.25">
      <c r="U12232" s="76"/>
    </row>
    <row r="12233" spans="21:21" x14ac:dyDescent="0.25">
      <c r="U12233" s="76"/>
    </row>
    <row r="12234" spans="21:21" x14ac:dyDescent="0.25">
      <c r="U12234" s="76"/>
    </row>
    <row r="12235" spans="21:21" x14ac:dyDescent="0.25">
      <c r="U12235" s="76"/>
    </row>
    <row r="12236" spans="21:21" x14ac:dyDescent="0.25">
      <c r="U12236" s="76"/>
    </row>
    <row r="12237" spans="21:21" x14ac:dyDescent="0.25">
      <c r="U12237" s="76"/>
    </row>
    <row r="12238" spans="21:21" x14ac:dyDescent="0.25">
      <c r="U12238" s="76"/>
    </row>
    <row r="12239" spans="21:21" x14ac:dyDescent="0.25">
      <c r="U12239" s="76"/>
    </row>
    <row r="12240" spans="21:21" x14ac:dyDescent="0.25">
      <c r="U12240" s="76"/>
    </row>
    <row r="12241" spans="21:21" x14ac:dyDescent="0.25">
      <c r="U12241" s="76"/>
    </row>
    <row r="12242" spans="21:21" x14ac:dyDescent="0.25">
      <c r="U12242" s="76"/>
    </row>
    <row r="12243" spans="21:21" x14ac:dyDescent="0.25">
      <c r="U12243" s="76"/>
    </row>
    <row r="12244" spans="21:21" x14ac:dyDescent="0.25">
      <c r="U12244" s="76"/>
    </row>
    <row r="12245" spans="21:21" x14ac:dyDescent="0.25">
      <c r="U12245" s="76"/>
    </row>
    <row r="12246" spans="21:21" x14ac:dyDescent="0.25">
      <c r="U12246" s="76"/>
    </row>
    <row r="12247" spans="21:21" x14ac:dyDescent="0.25">
      <c r="U12247" s="76"/>
    </row>
    <row r="12248" spans="21:21" x14ac:dyDescent="0.25">
      <c r="U12248" s="76"/>
    </row>
    <row r="12249" spans="21:21" x14ac:dyDescent="0.25">
      <c r="U12249" s="76"/>
    </row>
    <row r="12250" spans="21:21" x14ac:dyDescent="0.25">
      <c r="U12250" s="76"/>
    </row>
    <row r="12251" spans="21:21" x14ac:dyDescent="0.25">
      <c r="U12251" s="76"/>
    </row>
    <row r="12252" spans="21:21" x14ac:dyDescent="0.25">
      <c r="U12252" s="76"/>
    </row>
    <row r="12253" spans="21:21" x14ac:dyDescent="0.25">
      <c r="U12253" s="76"/>
    </row>
    <row r="12254" spans="21:21" x14ac:dyDescent="0.25">
      <c r="U12254" s="76"/>
    </row>
    <row r="12255" spans="21:21" x14ac:dyDescent="0.25">
      <c r="U12255" s="76"/>
    </row>
    <row r="12256" spans="21:21" x14ac:dyDescent="0.25">
      <c r="U12256" s="76"/>
    </row>
    <row r="12257" spans="21:21" x14ac:dyDescent="0.25">
      <c r="U12257" s="76"/>
    </row>
    <row r="12258" spans="21:21" x14ac:dyDescent="0.25">
      <c r="U12258" s="76"/>
    </row>
    <row r="12259" spans="21:21" x14ac:dyDescent="0.25">
      <c r="U12259" s="76"/>
    </row>
    <row r="12260" spans="21:21" x14ac:dyDescent="0.25">
      <c r="U12260" s="76"/>
    </row>
    <row r="12261" spans="21:21" x14ac:dyDescent="0.25">
      <c r="U12261" s="76"/>
    </row>
    <row r="12262" spans="21:21" x14ac:dyDescent="0.25">
      <c r="U12262" s="76"/>
    </row>
    <row r="12263" spans="21:21" x14ac:dyDescent="0.25">
      <c r="U12263" s="76"/>
    </row>
    <row r="12264" spans="21:21" x14ac:dyDescent="0.25">
      <c r="U12264" s="76"/>
    </row>
    <row r="12265" spans="21:21" x14ac:dyDescent="0.25">
      <c r="U12265" s="76"/>
    </row>
    <row r="12266" spans="21:21" x14ac:dyDescent="0.25">
      <c r="U12266" s="76"/>
    </row>
    <row r="12267" spans="21:21" x14ac:dyDescent="0.25">
      <c r="U12267" s="76"/>
    </row>
    <row r="12268" spans="21:21" x14ac:dyDescent="0.25">
      <c r="U12268" s="76"/>
    </row>
    <row r="12269" spans="21:21" x14ac:dyDescent="0.25">
      <c r="U12269" s="76"/>
    </row>
    <row r="12270" spans="21:21" x14ac:dyDescent="0.25">
      <c r="U12270" s="76"/>
    </row>
    <row r="12271" spans="21:21" x14ac:dyDescent="0.25">
      <c r="U12271" s="76"/>
    </row>
    <row r="12272" spans="21:21" x14ac:dyDescent="0.25">
      <c r="U12272" s="76"/>
    </row>
    <row r="12273" spans="21:21" x14ac:dyDescent="0.25">
      <c r="U12273" s="76"/>
    </row>
    <row r="12274" spans="21:21" x14ac:dyDescent="0.25">
      <c r="U12274" s="76"/>
    </row>
    <row r="12275" spans="21:21" x14ac:dyDescent="0.25">
      <c r="U12275" s="76"/>
    </row>
    <row r="12276" spans="21:21" x14ac:dyDescent="0.25">
      <c r="U12276" s="76"/>
    </row>
    <row r="12277" spans="21:21" x14ac:dyDescent="0.25">
      <c r="U12277" s="76"/>
    </row>
    <row r="12278" spans="21:21" x14ac:dyDescent="0.25">
      <c r="U12278" s="76"/>
    </row>
    <row r="12279" spans="21:21" x14ac:dyDescent="0.25">
      <c r="U12279" s="76"/>
    </row>
    <row r="12280" spans="21:21" x14ac:dyDescent="0.25">
      <c r="U12280" s="76"/>
    </row>
    <row r="12281" spans="21:21" x14ac:dyDescent="0.25">
      <c r="U12281" s="76"/>
    </row>
    <row r="12282" spans="21:21" x14ac:dyDescent="0.25">
      <c r="U12282" s="76"/>
    </row>
    <row r="12283" spans="21:21" x14ac:dyDescent="0.25">
      <c r="U12283" s="76"/>
    </row>
    <row r="12284" spans="21:21" x14ac:dyDescent="0.25">
      <c r="U12284" s="76"/>
    </row>
    <row r="12285" spans="21:21" x14ac:dyDescent="0.25">
      <c r="U12285" s="76"/>
    </row>
    <row r="12286" spans="21:21" x14ac:dyDescent="0.25">
      <c r="U12286" s="76"/>
    </row>
    <row r="12287" spans="21:21" x14ac:dyDescent="0.25">
      <c r="U12287" s="76"/>
    </row>
    <row r="12288" spans="21:21" x14ac:dyDescent="0.25">
      <c r="U12288" s="76"/>
    </row>
    <row r="12289" spans="21:21" x14ac:dyDescent="0.25">
      <c r="U12289" s="76"/>
    </row>
    <row r="12290" spans="21:21" x14ac:dyDescent="0.25">
      <c r="U12290" s="76"/>
    </row>
    <row r="12291" spans="21:21" x14ac:dyDescent="0.25">
      <c r="U12291" s="76"/>
    </row>
    <row r="12292" spans="21:21" x14ac:dyDescent="0.25">
      <c r="U12292" s="76"/>
    </row>
    <row r="12293" spans="21:21" x14ac:dyDescent="0.25">
      <c r="U12293" s="76"/>
    </row>
    <row r="12294" spans="21:21" x14ac:dyDescent="0.25">
      <c r="U12294" s="76"/>
    </row>
    <row r="12295" spans="21:21" x14ac:dyDescent="0.25">
      <c r="U12295" s="76"/>
    </row>
    <row r="12296" spans="21:21" x14ac:dyDescent="0.25">
      <c r="U12296" s="76"/>
    </row>
    <row r="12297" spans="21:21" x14ac:dyDescent="0.25">
      <c r="U12297" s="76"/>
    </row>
    <row r="12298" spans="21:21" x14ac:dyDescent="0.25">
      <c r="U12298" s="76"/>
    </row>
    <row r="12299" spans="21:21" x14ac:dyDescent="0.25">
      <c r="U12299" s="76"/>
    </row>
    <row r="12300" spans="21:21" x14ac:dyDescent="0.25">
      <c r="U12300" s="76"/>
    </row>
    <row r="12301" spans="21:21" x14ac:dyDescent="0.25">
      <c r="U12301" s="76"/>
    </row>
    <row r="12302" spans="21:21" x14ac:dyDescent="0.25">
      <c r="U12302" s="76"/>
    </row>
    <row r="12303" spans="21:21" x14ac:dyDescent="0.25">
      <c r="U12303" s="76"/>
    </row>
    <row r="12304" spans="21:21" x14ac:dyDescent="0.25">
      <c r="U12304" s="76"/>
    </row>
    <row r="12305" spans="21:21" x14ac:dyDescent="0.25">
      <c r="U12305" s="76"/>
    </row>
    <row r="12306" spans="21:21" x14ac:dyDescent="0.25">
      <c r="U12306" s="76"/>
    </row>
    <row r="12307" spans="21:21" x14ac:dyDescent="0.25">
      <c r="U12307" s="76"/>
    </row>
    <row r="12308" spans="21:21" x14ac:dyDescent="0.25">
      <c r="U12308" s="76"/>
    </row>
    <row r="12309" spans="21:21" x14ac:dyDescent="0.25">
      <c r="U12309" s="76"/>
    </row>
    <row r="12310" spans="21:21" x14ac:dyDescent="0.25">
      <c r="U12310" s="76"/>
    </row>
    <row r="12311" spans="21:21" x14ac:dyDescent="0.25">
      <c r="U12311" s="76"/>
    </row>
    <row r="12312" spans="21:21" x14ac:dyDescent="0.25">
      <c r="U12312" s="76"/>
    </row>
    <row r="12313" spans="21:21" x14ac:dyDescent="0.25">
      <c r="U12313" s="76"/>
    </row>
    <row r="12314" spans="21:21" x14ac:dyDescent="0.25">
      <c r="U12314" s="76"/>
    </row>
    <row r="12315" spans="21:21" x14ac:dyDescent="0.25">
      <c r="U12315" s="76"/>
    </row>
    <row r="12316" spans="21:21" x14ac:dyDescent="0.25">
      <c r="U12316" s="76"/>
    </row>
    <row r="12317" spans="21:21" x14ac:dyDescent="0.25">
      <c r="U12317" s="76"/>
    </row>
    <row r="12318" spans="21:21" x14ac:dyDescent="0.25">
      <c r="U12318" s="76"/>
    </row>
    <row r="12319" spans="21:21" x14ac:dyDescent="0.25">
      <c r="U12319" s="76"/>
    </row>
    <row r="12320" spans="21:21" x14ac:dyDescent="0.25">
      <c r="U12320" s="76"/>
    </row>
    <row r="12321" spans="21:21" x14ac:dyDescent="0.25">
      <c r="U12321" s="76"/>
    </row>
    <row r="12322" spans="21:21" x14ac:dyDescent="0.25">
      <c r="U12322" s="76"/>
    </row>
    <row r="12323" spans="21:21" x14ac:dyDescent="0.25">
      <c r="U12323" s="76"/>
    </row>
    <row r="12324" spans="21:21" x14ac:dyDescent="0.25">
      <c r="U12324" s="76"/>
    </row>
    <row r="12325" spans="21:21" x14ac:dyDescent="0.25">
      <c r="U12325" s="76"/>
    </row>
    <row r="12326" spans="21:21" x14ac:dyDescent="0.25">
      <c r="U12326" s="76"/>
    </row>
    <row r="12327" spans="21:21" x14ac:dyDescent="0.25">
      <c r="U12327" s="76"/>
    </row>
    <row r="12328" spans="21:21" x14ac:dyDescent="0.25">
      <c r="U12328" s="76"/>
    </row>
    <row r="12329" spans="21:21" x14ac:dyDescent="0.25">
      <c r="U12329" s="76"/>
    </row>
    <row r="12330" spans="21:21" x14ac:dyDescent="0.25">
      <c r="U12330" s="76"/>
    </row>
    <row r="12331" spans="21:21" x14ac:dyDescent="0.25">
      <c r="U12331" s="76"/>
    </row>
    <row r="12332" spans="21:21" x14ac:dyDescent="0.25">
      <c r="U12332" s="76"/>
    </row>
    <row r="12333" spans="21:21" x14ac:dyDescent="0.25">
      <c r="U12333" s="76"/>
    </row>
    <row r="12334" spans="21:21" x14ac:dyDescent="0.25">
      <c r="U12334" s="76"/>
    </row>
    <row r="12335" spans="21:21" x14ac:dyDescent="0.25">
      <c r="U12335" s="76"/>
    </row>
    <row r="12336" spans="21:21" x14ac:dyDescent="0.25">
      <c r="U12336" s="76"/>
    </row>
    <row r="12337" spans="21:21" x14ac:dyDescent="0.25">
      <c r="U12337" s="76"/>
    </row>
    <row r="12338" spans="21:21" x14ac:dyDescent="0.25">
      <c r="U12338" s="76"/>
    </row>
    <row r="12339" spans="21:21" x14ac:dyDescent="0.25">
      <c r="U12339" s="76"/>
    </row>
    <row r="12340" spans="21:21" x14ac:dyDescent="0.25">
      <c r="U12340" s="76"/>
    </row>
    <row r="12341" spans="21:21" x14ac:dyDescent="0.25">
      <c r="U12341" s="76"/>
    </row>
    <row r="12342" spans="21:21" x14ac:dyDescent="0.25">
      <c r="U12342" s="76"/>
    </row>
    <row r="12343" spans="21:21" x14ac:dyDescent="0.25">
      <c r="U12343" s="76"/>
    </row>
    <row r="12344" spans="21:21" x14ac:dyDescent="0.25">
      <c r="U12344" s="76"/>
    </row>
    <row r="12345" spans="21:21" x14ac:dyDescent="0.25">
      <c r="U12345" s="76"/>
    </row>
    <row r="12346" spans="21:21" x14ac:dyDescent="0.25">
      <c r="U12346" s="76"/>
    </row>
    <row r="12347" spans="21:21" x14ac:dyDescent="0.25">
      <c r="U12347" s="76"/>
    </row>
    <row r="12348" spans="21:21" x14ac:dyDescent="0.25">
      <c r="U12348" s="76"/>
    </row>
    <row r="12349" spans="21:21" x14ac:dyDescent="0.25">
      <c r="U12349" s="76"/>
    </row>
    <row r="12350" spans="21:21" x14ac:dyDescent="0.25">
      <c r="U12350" s="76"/>
    </row>
    <row r="12351" spans="21:21" x14ac:dyDescent="0.25">
      <c r="U12351" s="76"/>
    </row>
    <row r="12352" spans="21:21" x14ac:dyDescent="0.25">
      <c r="U12352" s="76"/>
    </row>
    <row r="12353" spans="21:21" x14ac:dyDescent="0.25">
      <c r="U12353" s="76"/>
    </row>
    <row r="12354" spans="21:21" x14ac:dyDescent="0.25">
      <c r="U12354" s="76"/>
    </row>
    <row r="12355" spans="21:21" x14ac:dyDescent="0.25">
      <c r="U12355" s="76"/>
    </row>
    <row r="12356" spans="21:21" x14ac:dyDescent="0.25">
      <c r="U12356" s="76"/>
    </row>
    <row r="12357" spans="21:21" x14ac:dyDescent="0.25">
      <c r="U12357" s="76"/>
    </row>
    <row r="12358" spans="21:21" x14ac:dyDescent="0.25">
      <c r="U12358" s="76"/>
    </row>
    <row r="12359" spans="21:21" x14ac:dyDescent="0.25">
      <c r="U12359" s="76"/>
    </row>
    <row r="12360" spans="21:21" x14ac:dyDescent="0.25">
      <c r="U12360" s="76"/>
    </row>
    <row r="12361" spans="21:21" x14ac:dyDescent="0.25">
      <c r="U12361" s="76"/>
    </row>
    <row r="12362" spans="21:21" x14ac:dyDescent="0.25">
      <c r="U12362" s="76"/>
    </row>
    <row r="12363" spans="21:21" x14ac:dyDescent="0.25">
      <c r="U12363" s="76"/>
    </row>
    <row r="12364" spans="21:21" x14ac:dyDescent="0.25">
      <c r="U12364" s="76"/>
    </row>
    <row r="12365" spans="21:21" x14ac:dyDescent="0.25">
      <c r="U12365" s="76"/>
    </row>
    <row r="12366" spans="21:21" x14ac:dyDescent="0.25">
      <c r="U12366" s="76"/>
    </row>
    <row r="12367" spans="21:21" x14ac:dyDescent="0.25">
      <c r="U12367" s="76"/>
    </row>
    <row r="12368" spans="21:21" x14ac:dyDescent="0.25">
      <c r="U12368" s="76"/>
    </row>
    <row r="12369" spans="21:21" x14ac:dyDescent="0.25">
      <c r="U12369" s="76"/>
    </row>
    <row r="12370" spans="21:21" x14ac:dyDescent="0.25">
      <c r="U12370" s="76"/>
    </row>
    <row r="12371" spans="21:21" x14ac:dyDescent="0.25">
      <c r="U12371" s="76"/>
    </row>
    <row r="12372" spans="21:21" x14ac:dyDescent="0.25">
      <c r="U12372" s="76"/>
    </row>
    <row r="12373" spans="21:21" x14ac:dyDescent="0.25">
      <c r="U12373" s="76"/>
    </row>
    <row r="12374" spans="21:21" x14ac:dyDescent="0.25">
      <c r="U12374" s="76"/>
    </row>
    <row r="12375" spans="21:21" x14ac:dyDescent="0.25">
      <c r="U12375" s="76"/>
    </row>
    <row r="12376" spans="21:21" x14ac:dyDescent="0.25">
      <c r="U12376" s="76"/>
    </row>
    <row r="12377" spans="21:21" x14ac:dyDescent="0.25">
      <c r="U12377" s="76"/>
    </row>
    <row r="12378" spans="21:21" x14ac:dyDescent="0.25">
      <c r="U12378" s="76"/>
    </row>
    <row r="12379" spans="21:21" x14ac:dyDescent="0.25">
      <c r="U12379" s="76"/>
    </row>
    <row r="12380" spans="21:21" x14ac:dyDescent="0.25">
      <c r="U12380" s="76"/>
    </row>
    <row r="12381" spans="21:21" x14ac:dyDescent="0.25">
      <c r="U12381" s="76"/>
    </row>
    <row r="12382" spans="21:21" x14ac:dyDescent="0.25">
      <c r="U12382" s="76"/>
    </row>
    <row r="12383" spans="21:21" x14ac:dyDescent="0.25">
      <c r="U12383" s="76"/>
    </row>
    <row r="12384" spans="21:21" x14ac:dyDescent="0.25">
      <c r="U12384" s="76"/>
    </row>
    <row r="12385" spans="21:21" x14ac:dyDescent="0.25">
      <c r="U12385" s="76"/>
    </row>
    <row r="12386" spans="21:21" x14ac:dyDescent="0.25">
      <c r="U12386" s="76"/>
    </row>
    <row r="12387" spans="21:21" x14ac:dyDescent="0.25">
      <c r="U12387" s="76"/>
    </row>
    <row r="12388" spans="21:21" x14ac:dyDescent="0.25">
      <c r="U12388" s="76"/>
    </row>
    <row r="12389" spans="21:21" x14ac:dyDescent="0.25">
      <c r="U12389" s="76"/>
    </row>
    <row r="12390" spans="21:21" x14ac:dyDescent="0.25">
      <c r="U12390" s="76"/>
    </row>
    <row r="12391" spans="21:21" x14ac:dyDescent="0.25">
      <c r="U12391" s="76"/>
    </row>
    <row r="12392" spans="21:21" x14ac:dyDescent="0.25">
      <c r="U12392" s="76"/>
    </row>
    <row r="12393" spans="21:21" x14ac:dyDescent="0.25">
      <c r="U12393" s="76"/>
    </row>
    <row r="12394" spans="21:21" x14ac:dyDescent="0.25">
      <c r="U12394" s="76"/>
    </row>
    <row r="12395" spans="21:21" x14ac:dyDescent="0.25">
      <c r="U12395" s="76"/>
    </row>
    <row r="12396" spans="21:21" x14ac:dyDescent="0.25">
      <c r="U12396" s="76"/>
    </row>
    <row r="12397" spans="21:21" x14ac:dyDescent="0.25">
      <c r="U12397" s="76"/>
    </row>
    <row r="12398" spans="21:21" x14ac:dyDescent="0.25">
      <c r="U12398" s="76"/>
    </row>
    <row r="12399" spans="21:21" x14ac:dyDescent="0.25">
      <c r="U12399" s="76"/>
    </row>
    <row r="12400" spans="21:21" x14ac:dyDescent="0.25">
      <c r="U12400" s="76"/>
    </row>
    <row r="12401" spans="21:21" x14ac:dyDescent="0.25">
      <c r="U12401" s="76"/>
    </row>
    <row r="12402" spans="21:21" x14ac:dyDescent="0.25">
      <c r="U12402" s="76"/>
    </row>
    <row r="12403" spans="21:21" x14ac:dyDescent="0.25">
      <c r="U12403" s="76"/>
    </row>
    <row r="12404" spans="21:21" x14ac:dyDescent="0.25">
      <c r="U12404" s="76"/>
    </row>
    <row r="12405" spans="21:21" x14ac:dyDescent="0.25">
      <c r="U12405" s="76"/>
    </row>
    <row r="12406" spans="21:21" x14ac:dyDescent="0.25">
      <c r="U12406" s="76"/>
    </row>
    <row r="12407" spans="21:21" x14ac:dyDescent="0.25">
      <c r="U12407" s="76"/>
    </row>
    <row r="12408" spans="21:21" x14ac:dyDescent="0.25">
      <c r="U12408" s="76"/>
    </row>
    <row r="12409" spans="21:21" x14ac:dyDescent="0.25">
      <c r="U12409" s="76"/>
    </row>
    <row r="12410" spans="21:21" x14ac:dyDescent="0.25">
      <c r="U12410" s="76"/>
    </row>
    <row r="12411" spans="21:21" x14ac:dyDescent="0.25">
      <c r="U12411" s="76"/>
    </row>
    <row r="12412" spans="21:21" x14ac:dyDescent="0.25">
      <c r="U12412" s="76"/>
    </row>
    <row r="12413" spans="21:21" x14ac:dyDescent="0.25">
      <c r="U12413" s="76"/>
    </row>
    <row r="12414" spans="21:21" x14ac:dyDescent="0.25">
      <c r="U12414" s="76"/>
    </row>
    <row r="12415" spans="21:21" x14ac:dyDescent="0.25">
      <c r="U12415" s="76"/>
    </row>
    <row r="12416" spans="21:21" x14ac:dyDescent="0.25">
      <c r="U12416" s="76"/>
    </row>
    <row r="12417" spans="21:21" x14ac:dyDescent="0.25">
      <c r="U12417" s="76"/>
    </row>
    <row r="12418" spans="21:21" x14ac:dyDescent="0.25">
      <c r="U12418" s="76"/>
    </row>
    <row r="12419" spans="21:21" x14ac:dyDescent="0.25">
      <c r="U12419" s="76"/>
    </row>
    <row r="12420" spans="21:21" x14ac:dyDescent="0.25">
      <c r="U12420" s="76"/>
    </row>
    <row r="12421" spans="21:21" x14ac:dyDescent="0.25">
      <c r="U12421" s="76"/>
    </row>
    <row r="12422" spans="21:21" x14ac:dyDescent="0.25">
      <c r="U12422" s="76"/>
    </row>
    <row r="12423" spans="21:21" x14ac:dyDescent="0.25">
      <c r="U12423" s="76"/>
    </row>
    <row r="12424" spans="21:21" x14ac:dyDescent="0.25">
      <c r="U12424" s="76"/>
    </row>
    <row r="12425" spans="21:21" x14ac:dyDescent="0.25">
      <c r="U12425" s="76"/>
    </row>
    <row r="12426" spans="21:21" x14ac:dyDescent="0.25">
      <c r="U12426" s="76"/>
    </row>
    <row r="12427" spans="21:21" x14ac:dyDescent="0.25">
      <c r="U12427" s="76"/>
    </row>
    <row r="12428" spans="21:21" x14ac:dyDescent="0.25">
      <c r="U12428" s="76"/>
    </row>
    <row r="12429" spans="21:21" x14ac:dyDescent="0.25">
      <c r="U12429" s="76"/>
    </row>
    <row r="12430" spans="21:21" x14ac:dyDescent="0.25">
      <c r="U12430" s="76"/>
    </row>
    <row r="12431" spans="21:21" x14ac:dyDescent="0.25">
      <c r="U12431" s="76"/>
    </row>
    <row r="12432" spans="21:21" x14ac:dyDescent="0.25">
      <c r="U12432" s="76"/>
    </row>
    <row r="12433" spans="21:21" x14ac:dyDescent="0.25">
      <c r="U12433" s="76"/>
    </row>
    <row r="12434" spans="21:21" x14ac:dyDescent="0.25">
      <c r="U12434" s="76"/>
    </row>
    <row r="12435" spans="21:21" x14ac:dyDescent="0.25">
      <c r="U12435" s="76"/>
    </row>
    <row r="12436" spans="21:21" x14ac:dyDescent="0.25">
      <c r="U12436" s="76"/>
    </row>
    <row r="12437" spans="21:21" x14ac:dyDescent="0.25">
      <c r="U12437" s="76"/>
    </row>
    <row r="12438" spans="21:21" x14ac:dyDescent="0.25">
      <c r="U12438" s="76"/>
    </row>
    <row r="12439" spans="21:21" x14ac:dyDescent="0.25">
      <c r="U12439" s="76"/>
    </row>
    <row r="12440" spans="21:21" x14ac:dyDescent="0.25">
      <c r="U12440" s="76"/>
    </row>
    <row r="12441" spans="21:21" x14ac:dyDescent="0.25">
      <c r="U12441" s="76"/>
    </row>
    <row r="12442" spans="21:21" x14ac:dyDescent="0.25">
      <c r="U12442" s="76"/>
    </row>
    <row r="12443" spans="21:21" x14ac:dyDescent="0.25">
      <c r="U12443" s="76"/>
    </row>
    <row r="12444" spans="21:21" x14ac:dyDescent="0.25">
      <c r="U12444" s="76"/>
    </row>
    <row r="12445" spans="21:21" x14ac:dyDescent="0.25">
      <c r="U12445" s="76"/>
    </row>
    <row r="12446" spans="21:21" x14ac:dyDescent="0.25">
      <c r="U12446" s="76"/>
    </row>
    <row r="12447" spans="21:21" x14ac:dyDescent="0.25">
      <c r="U12447" s="76"/>
    </row>
    <row r="12448" spans="21:21" x14ac:dyDescent="0.25">
      <c r="U12448" s="76"/>
    </row>
    <row r="12449" spans="21:21" x14ac:dyDescent="0.25">
      <c r="U12449" s="76"/>
    </row>
    <row r="12450" spans="21:21" x14ac:dyDescent="0.25">
      <c r="U12450" s="76"/>
    </row>
    <row r="12451" spans="21:21" x14ac:dyDescent="0.25">
      <c r="U12451" s="76"/>
    </row>
    <row r="12452" spans="21:21" x14ac:dyDescent="0.25">
      <c r="U12452" s="76"/>
    </row>
    <row r="12453" spans="21:21" x14ac:dyDescent="0.25">
      <c r="U12453" s="76"/>
    </row>
    <row r="12454" spans="21:21" x14ac:dyDescent="0.25">
      <c r="U12454" s="76"/>
    </row>
    <row r="12455" spans="21:21" x14ac:dyDescent="0.25">
      <c r="U12455" s="76"/>
    </row>
    <row r="12456" spans="21:21" x14ac:dyDescent="0.25">
      <c r="U12456" s="76"/>
    </row>
    <row r="12457" spans="21:21" x14ac:dyDescent="0.25">
      <c r="U12457" s="76"/>
    </row>
    <row r="12458" spans="21:21" x14ac:dyDescent="0.25">
      <c r="U12458" s="76"/>
    </row>
    <row r="12459" spans="21:21" x14ac:dyDescent="0.25">
      <c r="U12459" s="76"/>
    </row>
    <row r="12460" spans="21:21" x14ac:dyDescent="0.25">
      <c r="U12460" s="76"/>
    </row>
    <row r="12461" spans="21:21" x14ac:dyDescent="0.25">
      <c r="U12461" s="76"/>
    </row>
    <row r="12462" spans="21:21" x14ac:dyDescent="0.25">
      <c r="U12462" s="76"/>
    </row>
    <row r="12463" spans="21:21" x14ac:dyDescent="0.25">
      <c r="U12463" s="76"/>
    </row>
    <row r="12464" spans="21:21" x14ac:dyDescent="0.25">
      <c r="U12464" s="76"/>
    </row>
    <row r="12465" spans="21:21" x14ac:dyDescent="0.25">
      <c r="U12465" s="76"/>
    </row>
    <row r="12466" spans="21:21" x14ac:dyDescent="0.25">
      <c r="U12466" s="76"/>
    </row>
    <row r="12467" spans="21:21" x14ac:dyDescent="0.25">
      <c r="U12467" s="76"/>
    </row>
    <row r="12468" spans="21:21" x14ac:dyDescent="0.25">
      <c r="U12468" s="76"/>
    </row>
    <row r="12469" spans="21:21" x14ac:dyDescent="0.25">
      <c r="U12469" s="76"/>
    </row>
    <row r="12470" spans="21:21" x14ac:dyDescent="0.25">
      <c r="U12470" s="76"/>
    </row>
    <row r="12471" spans="21:21" x14ac:dyDescent="0.25">
      <c r="U12471" s="76"/>
    </row>
    <row r="12472" spans="21:21" x14ac:dyDescent="0.25">
      <c r="U12472" s="76"/>
    </row>
    <row r="12473" spans="21:21" x14ac:dyDescent="0.25">
      <c r="U12473" s="76"/>
    </row>
    <row r="12474" spans="21:21" x14ac:dyDescent="0.25">
      <c r="U12474" s="76"/>
    </row>
    <row r="12475" spans="21:21" x14ac:dyDescent="0.25">
      <c r="U12475" s="76"/>
    </row>
    <row r="12476" spans="21:21" x14ac:dyDescent="0.25">
      <c r="U12476" s="76"/>
    </row>
    <row r="12477" spans="21:21" x14ac:dyDescent="0.25">
      <c r="U12477" s="76"/>
    </row>
    <row r="12478" spans="21:21" x14ac:dyDescent="0.25">
      <c r="U12478" s="76"/>
    </row>
    <row r="12479" spans="21:21" x14ac:dyDescent="0.25">
      <c r="U12479" s="76"/>
    </row>
    <row r="12480" spans="21:21" x14ac:dyDescent="0.25">
      <c r="U12480" s="76"/>
    </row>
    <row r="12481" spans="21:21" x14ac:dyDescent="0.25">
      <c r="U12481" s="76"/>
    </row>
    <row r="12482" spans="21:21" x14ac:dyDescent="0.25">
      <c r="U12482" s="76"/>
    </row>
    <row r="12483" spans="21:21" x14ac:dyDescent="0.25">
      <c r="U12483" s="76"/>
    </row>
    <row r="12484" spans="21:21" x14ac:dyDescent="0.25">
      <c r="U12484" s="76"/>
    </row>
    <row r="12485" spans="21:21" x14ac:dyDescent="0.25">
      <c r="U12485" s="76"/>
    </row>
    <row r="12486" spans="21:21" x14ac:dyDescent="0.25">
      <c r="U12486" s="76"/>
    </row>
    <row r="12487" spans="21:21" x14ac:dyDescent="0.25">
      <c r="U12487" s="76"/>
    </row>
    <row r="12488" spans="21:21" x14ac:dyDescent="0.25">
      <c r="U12488" s="76"/>
    </row>
    <row r="12489" spans="21:21" x14ac:dyDescent="0.25">
      <c r="U12489" s="76"/>
    </row>
    <row r="12490" spans="21:21" x14ac:dyDescent="0.25">
      <c r="U12490" s="76"/>
    </row>
    <row r="12491" spans="21:21" x14ac:dyDescent="0.25">
      <c r="U12491" s="76"/>
    </row>
    <row r="12492" spans="21:21" x14ac:dyDescent="0.25">
      <c r="U12492" s="76"/>
    </row>
    <row r="12493" spans="21:21" x14ac:dyDescent="0.25">
      <c r="U12493" s="76"/>
    </row>
    <row r="12494" spans="21:21" x14ac:dyDescent="0.25">
      <c r="U12494" s="76"/>
    </row>
    <row r="12495" spans="21:21" x14ac:dyDescent="0.25">
      <c r="U12495" s="76"/>
    </row>
    <row r="12496" spans="21:21" x14ac:dyDescent="0.25">
      <c r="U12496" s="76"/>
    </row>
    <row r="12497" spans="21:21" x14ac:dyDescent="0.25">
      <c r="U12497" s="76"/>
    </row>
    <row r="12498" spans="21:21" x14ac:dyDescent="0.25">
      <c r="U12498" s="76"/>
    </row>
    <row r="12499" spans="21:21" x14ac:dyDescent="0.25">
      <c r="U12499" s="76"/>
    </row>
    <row r="12500" spans="21:21" x14ac:dyDescent="0.25">
      <c r="U12500" s="76"/>
    </row>
    <row r="12501" spans="21:21" x14ac:dyDescent="0.25">
      <c r="U12501" s="76"/>
    </row>
    <row r="12502" spans="21:21" x14ac:dyDescent="0.25">
      <c r="U12502" s="76"/>
    </row>
    <row r="12503" spans="21:21" x14ac:dyDescent="0.25">
      <c r="U12503" s="76"/>
    </row>
    <row r="12504" spans="21:21" x14ac:dyDescent="0.25">
      <c r="U12504" s="76"/>
    </row>
    <row r="12505" spans="21:21" x14ac:dyDescent="0.25">
      <c r="U12505" s="76"/>
    </row>
    <row r="12506" spans="21:21" x14ac:dyDescent="0.25">
      <c r="U12506" s="76"/>
    </row>
    <row r="12507" spans="21:21" x14ac:dyDescent="0.25">
      <c r="U12507" s="76"/>
    </row>
    <row r="12508" spans="21:21" x14ac:dyDescent="0.25">
      <c r="U12508" s="76"/>
    </row>
    <row r="12509" spans="21:21" x14ac:dyDescent="0.25">
      <c r="U12509" s="76"/>
    </row>
    <row r="12510" spans="21:21" x14ac:dyDescent="0.25">
      <c r="U12510" s="76"/>
    </row>
    <row r="12511" spans="21:21" x14ac:dyDescent="0.25">
      <c r="U12511" s="76"/>
    </row>
    <row r="12512" spans="21:21" x14ac:dyDescent="0.25">
      <c r="U12512" s="76"/>
    </row>
    <row r="12513" spans="21:21" x14ac:dyDescent="0.25">
      <c r="U12513" s="76"/>
    </row>
    <row r="12514" spans="21:21" x14ac:dyDescent="0.25">
      <c r="U12514" s="76"/>
    </row>
    <row r="12515" spans="21:21" x14ac:dyDescent="0.25">
      <c r="U12515" s="76"/>
    </row>
    <row r="12516" spans="21:21" x14ac:dyDescent="0.25">
      <c r="U12516" s="76"/>
    </row>
    <row r="12517" spans="21:21" x14ac:dyDescent="0.25">
      <c r="U12517" s="76"/>
    </row>
    <row r="12518" spans="21:21" x14ac:dyDescent="0.25">
      <c r="U12518" s="76"/>
    </row>
    <row r="12519" spans="21:21" x14ac:dyDescent="0.25">
      <c r="U12519" s="76"/>
    </row>
    <row r="12520" spans="21:21" x14ac:dyDescent="0.25">
      <c r="U12520" s="76"/>
    </row>
    <row r="12521" spans="21:21" x14ac:dyDescent="0.25">
      <c r="U12521" s="76"/>
    </row>
    <row r="12522" spans="21:21" x14ac:dyDescent="0.25">
      <c r="U12522" s="76"/>
    </row>
    <row r="12523" spans="21:21" x14ac:dyDescent="0.25">
      <c r="U12523" s="76"/>
    </row>
    <row r="12524" spans="21:21" x14ac:dyDescent="0.25">
      <c r="U12524" s="76"/>
    </row>
    <row r="12525" spans="21:21" x14ac:dyDescent="0.25">
      <c r="U12525" s="76"/>
    </row>
    <row r="12526" spans="21:21" x14ac:dyDescent="0.25">
      <c r="U12526" s="76"/>
    </row>
    <row r="12527" spans="21:21" x14ac:dyDescent="0.25">
      <c r="U12527" s="76"/>
    </row>
    <row r="12528" spans="21:21" x14ac:dyDescent="0.25">
      <c r="U12528" s="76"/>
    </row>
    <row r="12529" spans="21:21" x14ac:dyDescent="0.25">
      <c r="U12529" s="76"/>
    </row>
    <row r="12530" spans="21:21" x14ac:dyDescent="0.25">
      <c r="U12530" s="76"/>
    </row>
    <row r="12531" spans="21:21" x14ac:dyDescent="0.25">
      <c r="U12531" s="76"/>
    </row>
    <row r="12532" spans="21:21" x14ac:dyDescent="0.25">
      <c r="U12532" s="76"/>
    </row>
    <row r="12533" spans="21:21" x14ac:dyDescent="0.25">
      <c r="U12533" s="76"/>
    </row>
    <row r="12534" spans="21:21" x14ac:dyDescent="0.25">
      <c r="U12534" s="76"/>
    </row>
    <row r="12535" spans="21:21" x14ac:dyDescent="0.25">
      <c r="U12535" s="76"/>
    </row>
    <row r="12536" spans="21:21" x14ac:dyDescent="0.25">
      <c r="U12536" s="76"/>
    </row>
    <row r="12537" spans="21:21" x14ac:dyDescent="0.25">
      <c r="U12537" s="76"/>
    </row>
    <row r="12538" spans="21:21" x14ac:dyDescent="0.25">
      <c r="U12538" s="76"/>
    </row>
    <row r="12539" spans="21:21" x14ac:dyDescent="0.25">
      <c r="U12539" s="76"/>
    </row>
    <row r="12540" spans="21:21" x14ac:dyDescent="0.25">
      <c r="U12540" s="76"/>
    </row>
    <row r="12541" spans="21:21" x14ac:dyDescent="0.25">
      <c r="U12541" s="76"/>
    </row>
    <row r="12542" spans="21:21" x14ac:dyDescent="0.25">
      <c r="U12542" s="76"/>
    </row>
    <row r="12543" spans="21:21" x14ac:dyDescent="0.25">
      <c r="U12543" s="76"/>
    </row>
    <row r="12544" spans="21:21" x14ac:dyDescent="0.25">
      <c r="U12544" s="76"/>
    </row>
    <row r="12545" spans="21:21" x14ac:dyDescent="0.25">
      <c r="U12545" s="76"/>
    </row>
    <row r="12546" spans="21:21" x14ac:dyDescent="0.25">
      <c r="U12546" s="76"/>
    </row>
    <row r="12547" spans="21:21" x14ac:dyDescent="0.25">
      <c r="U12547" s="76"/>
    </row>
    <row r="12548" spans="21:21" x14ac:dyDescent="0.25">
      <c r="U12548" s="76"/>
    </row>
    <row r="12549" spans="21:21" x14ac:dyDescent="0.25">
      <c r="U12549" s="76"/>
    </row>
    <row r="12550" spans="21:21" x14ac:dyDescent="0.25">
      <c r="U12550" s="76"/>
    </row>
    <row r="12551" spans="21:21" x14ac:dyDescent="0.25">
      <c r="U12551" s="76"/>
    </row>
    <row r="12552" spans="21:21" x14ac:dyDescent="0.25">
      <c r="U12552" s="76"/>
    </row>
    <row r="12553" spans="21:21" x14ac:dyDescent="0.25">
      <c r="U12553" s="76"/>
    </row>
    <row r="12554" spans="21:21" x14ac:dyDescent="0.25">
      <c r="U12554" s="76"/>
    </row>
    <row r="12555" spans="21:21" x14ac:dyDescent="0.25">
      <c r="U12555" s="76"/>
    </row>
    <row r="12556" spans="21:21" x14ac:dyDescent="0.25">
      <c r="U12556" s="76"/>
    </row>
    <row r="12557" spans="21:21" x14ac:dyDescent="0.25">
      <c r="U12557" s="76"/>
    </row>
    <row r="12558" spans="21:21" x14ac:dyDescent="0.25">
      <c r="U12558" s="76"/>
    </row>
    <row r="12559" spans="21:21" x14ac:dyDescent="0.25">
      <c r="U12559" s="76"/>
    </row>
    <row r="12560" spans="21:21" x14ac:dyDescent="0.25">
      <c r="U12560" s="76"/>
    </row>
    <row r="12561" spans="21:21" x14ac:dyDescent="0.25">
      <c r="U12561" s="76"/>
    </row>
    <row r="12562" spans="21:21" x14ac:dyDescent="0.25">
      <c r="U12562" s="76"/>
    </row>
    <row r="12563" spans="21:21" x14ac:dyDescent="0.25">
      <c r="U12563" s="76"/>
    </row>
    <row r="12564" spans="21:21" x14ac:dyDescent="0.25">
      <c r="U12564" s="76"/>
    </row>
    <row r="12565" spans="21:21" x14ac:dyDescent="0.25">
      <c r="U12565" s="76"/>
    </row>
    <row r="12566" spans="21:21" x14ac:dyDescent="0.25">
      <c r="U12566" s="76"/>
    </row>
    <row r="12567" spans="21:21" x14ac:dyDescent="0.25">
      <c r="U12567" s="76"/>
    </row>
    <row r="12568" spans="21:21" x14ac:dyDescent="0.25">
      <c r="U12568" s="76"/>
    </row>
    <row r="12569" spans="21:21" x14ac:dyDescent="0.25">
      <c r="U12569" s="76"/>
    </row>
    <row r="12570" spans="21:21" x14ac:dyDescent="0.25">
      <c r="U12570" s="76"/>
    </row>
    <row r="12571" spans="21:21" x14ac:dyDescent="0.25">
      <c r="U12571" s="76"/>
    </row>
    <row r="12572" spans="21:21" x14ac:dyDescent="0.25">
      <c r="U12572" s="76"/>
    </row>
    <row r="12573" spans="21:21" x14ac:dyDescent="0.25">
      <c r="U12573" s="76"/>
    </row>
    <row r="12574" spans="21:21" x14ac:dyDescent="0.25">
      <c r="U12574" s="76"/>
    </row>
    <row r="12575" spans="21:21" x14ac:dyDescent="0.25">
      <c r="U12575" s="76"/>
    </row>
    <row r="12576" spans="21:21" x14ac:dyDescent="0.25">
      <c r="U12576" s="76"/>
    </row>
    <row r="12577" spans="21:21" x14ac:dyDescent="0.25">
      <c r="U12577" s="76"/>
    </row>
    <row r="12578" spans="21:21" x14ac:dyDescent="0.25">
      <c r="U12578" s="76"/>
    </row>
    <row r="12579" spans="21:21" x14ac:dyDescent="0.25">
      <c r="U12579" s="76"/>
    </row>
    <row r="12580" spans="21:21" x14ac:dyDescent="0.25">
      <c r="U12580" s="76"/>
    </row>
    <row r="12581" spans="21:21" x14ac:dyDescent="0.25">
      <c r="U12581" s="76"/>
    </row>
    <row r="12582" spans="21:21" x14ac:dyDescent="0.25">
      <c r="U12582" s="76"/>
    </row>
    <row r="12583" spans="21:21" x14ac:dyDescent="0.25">
      <c r="U12583" s="76"/>
    </row>
    <row r="12584" spans="21:21" x14ac:dyDescent="0.25">
      <c r="U12584" s="76"/>
    </row>
    <row r="12585" spans="21:21" x14ac:dyDescent="0.25">
      <c r="U12585" s="76"/>
    </row>
    <row r="12586" spans="21:21" x14ac:dyDescent="0.25">
      <c r="U12586" s="76"/>
    </row>
    <row r="12587" spans="21:21" x14ac:dyDescent="0.25">
      <c r="U12587" s="76"/>
    </row>
    <row r="12588" spans="21:21" x14ac:dyDescent="0.25">
      <c r="U12588" s="76"/>
    </row>
    <row r="12589" spans="21:21" x14ac:dyDescent="0.25">
      <c r="U12589" s="76"/>
    </row>
    <row r="12590" spans="21:21" x14ac:dyDescent="0.25">
      <c r="U12590" s="76"/>
    </row>
    <row r="12591" spans="21:21" x14ac:dyDescent="0.25">
      <c r="U12591" s="76"/>
    </row>
    <row r="12592" spans="21:21" x14ac:dyDescent="0.25">
      <c r="U12592" s="76"/>
    </row>
    <row r="12593" spans="21:21" x14ac:dyDescent="0.25">
      <c r="U12593" s="76"/>
    </row>
    <row r="12594" spans="21:21" x14ac:dyDescent="0.25">
      <c r="U12594" s="76"/>
    </row>
    <row r="12595" spans="21:21" x14ac:dyDescent="0.25">
      <c r="U12595" s="76"/>
    </row>
    <row r="12596" spans="21:21" x14ac:dyDescent="0.25">
      <c r="U12596" s="76"/>
    </row>
    <row r="12597" spans="21:21" x14ac:dyDescent="0.25">
      <c r="U12597" s="76"/>
    </row>
    <row r="12598" spans="21:21" x14ac:dyDescent="0.25">
      <c r="U12598" s="76"/>
    </row>
    <row r="12599" spans="21:21" x14ac:dyDescent="0.25">
      <c r="U12599" s="76"/>
    </row>
    <row r="12600" spans="21:21" x14ac:dyDescent="0.25">
      <c r="U12600" s="76"/>
    </row>
    <row r="12601" spans="21:21" x14ac:dyDescent="0.25">
      <c r="U12601" s="76"/>
    </row>
    <row r="12602" spans="21:21" x14ac:dyDescent="0.25">
      <c r="U12602" s="76"/>
    </row>
    <row r="12603" spans="21:21" x14ac:dyDescent="0.25">
      <c r="U12603" s="76"/>
    </row>
    <row r="12604" spans="21:21" x14ac:dyDescent="0.25">
      <c r="U12604" s="76"/>
    </row>
    <row r="12605" spans="21:21" x14ac:dyDescent="0.25">
      <c r="U12605" s="76"/>
    </row>
    <row r="12606" spans="21:21" x14ac:dyDescent="0.25">
      <c r="U12606" s="76"/>
    </row>
    <row r="12607" spans="21:21" x14ac:dyDescent="0.25">
      <c r="U12607" s="76"/>
    </row>
    <row r="12608" spans="21:21" x14ac:dyDescent="0.25">
      <c r="U12608" s="76"/>
    </row>
    <row r="12609" spans="21:21" x14ac:dyDescent="0.25">
      <c r="U12609" s="76"/>
    </row>
    <row r="12610" spans="21:21" x14ac:dyDescent="0.25">
      <c r="U12610" s="76"/>
    </row>
    <row r="12611" spans="21:21" x14ac:dyDescent="0.25">
      <c r="U12611" s="76"/>
    </row>
    <row r="12612" spans="21:21" x14ac:dyDescent="0.25">
      <c r="U12612" s="76"/>
    </row>
    <row r="12613" spans="21:21" x14ac:dyDescent="0.25">
      <c r="U12613" s="76"/>
    </row>
    <row r="12614" spans="21:21" x14ac:dyDescent="0.25">
      <c r="U12614" s="76"/>
    </row>
    <row r="12615" spans="21:21" x14ac:dyDescent="0.25">
      <c r="U12615" s="76"/>
    </row>
    <row r="12616" spans="21:21" x14ac:dyDescent="0.25">
      <c r="U12616" s="76"/>
    </row>
    <row r="12617" spans="21:21" x14ac:dyDescent="0.25">
      <c r="U12617" s="76"/>
    </row>
    <row r="12618" spans="21:21" x14ac:dyDescent="0.25">
      <c r="U12618" s="76"/>
    </row>
    <row r="12619" spans="21:21" x14ac:dyDescent="0.25">
      <c r="U12619" s="76"/>
    </row>
    <row r="12620" spans="21:21" x14ac:dyDescent="0.25">
      <c r="U12620" s="76"/>
    </row>
    <row r="12621" spans="21:21" x14ac:dyDescent="0.25">
      <c r="U12621" s="76"/>
    </row>
    <row r="12622" spans="21:21" x14ac:dyDescent="0.25">
      <c r="U12622" s="76"/>
    </row>
    <row r="12623" spans="21:21" x14ac:dyDescent="0.25">
      <c r="U12623" s="76"/>
    </row>
    <row r="12624" spans="21:21" x14ac:dyDescent="0.25">
      <c r="U12624" s="76"/>
    </row>
    <row r="12625" spans="21:21" x14ac:dyDescent="0.25">
      <c r="U12625" s="76"/>
    </row>
    <row r="12626" spans="21:21" x14ac:dyDescent="0.25">
      <c r="U12626" s="76"/>
    </row>
    <row r="12627" spans="21:21" x14ac:dyDescent="0.25">
      <c r="U12627" s="76"/>
    </row>
    <row r="12628" spans="21:21" x14ac:dyDescent="0.25">
      <c r="U12628" s="76"/>
    </row>
    <row r="12629" spans="21:21" x14ac:dyDescent="0.25">
      <c r="U12629" s="76"/>
    </row>
    <row r="12630" spans="21:21" x14ac:dyDescent="0.25">
      <c r="U12630" s="76"/>
    </row>
    <row r="12631" spans="21:21" x14ac:dyDescent="0.25">
      <c r="U12631" s="76"/>
    </row>
    <row r="12632" spans="21:21" x14ac:dyDescent="0.25">
      <c r="U12632" s="76"/>
    </row>
    <row r="12633" spans="21:21" x14ac:dyDescent="0.25">
      <c r="U12633" s="76"/>
    </row>
    <row r="12634" spans="21:21" x14ac:dyDescent="0.25">
      <c r="U12634" s="76"/>
    </row>
    <row r="12635" spans="21:21" x14ac:dyDescent="0.25">
      <c r="U12635" s="76"/>
    </row>
    <row r="12636" spans="21:21" x14ac:dyDescent="0.25">
      <c r="U12636" s="76"/>
    </row>
    <row r="12637" spans="21:21" x14ac:dyDescent="0.25">
      <c r="U12637" s="76"/>
    </row>
    <row r="12638" spans="21:21" x14ac:dyDescent="0.25">
      <c r="U12638" s="76"/>
    </row>
    <row r="12639" spans="21:21" x14ac:dyDescent="0.25">
      <c r="U12639" s="76"/>
    </row>
    <row r="12640" spans="21:21" x14ac:dyDescent="0.25">
      <c r="U12640" s="76"/>
    </row>
    <row r="12641" spans="21:21" x14ac:dyDescent="0.25">
      <c r="U12641" s="76"/>
    </row>
    <row r="12642" spans="21:21" x14ac:dyDescent="0.25">
      <c r="U12642" s="76"/>
    </row>
    <row r="12643" spans="21:21" x14ac:dyDescent="0.25">
      <c r="U12643" s="76"/>
    </row>
    <row r="12644" spans="21:21" x14ac:dyDescent="0.25">
      <c r="U12644" s="76"/>
    </row>
    <row r="12645" spans="21:21" x14ac:dyDescent="0.25">
      <c r="U12645" s="76"/>
    </row>
    <row r="12646" spans="21:21" x14ac:dyDescent="0.25">
      <c r="U12646" s="76"/>
    </row>
    <row r="12647" spans="21:21" x14ac:dyDescent="0.25">
      <c r="U12647" s="76"/>
    </row>
    <row r="12648" spans="21:21" x14ac:dyDescent="0.25">
      <c r="U12648" s="76"/>
    </row>
    <row r="12649" spans="21:21" x14ac:dyDescent="0.25">
      <c r="U12649" s="76"/>
    </row>
    <row r="12650" spans="21:21" x14ac:dyDescent="0.25">
      <c r="U12650" s="76"/>
    </row>
    <row r="12651" spans="21:21" x14ac:dyDescent="0.25">
      <c r="U12651" s="76"/>
    </row>
    <row r="12652" spans="21:21" x14ac:dyDescent="0.25">
      <c r="U12652" s="76"/>
    </row>
    <row r="12653" spans="21:21" x14ac:dyDescent="0.25">
      <c r="U12653" s="76"/>
    </row>
    <row r="12654" spans="21:21" x14ac:dyDescent="0.25">
      <c r="U12654" s="76"/>
    </row>
    <row r="12655" spans="21:21" x14ac:dyDescent="0.25">
      <c r="U12655" s="76"/>
    </row>
    <row r="12656" spans="21:21" x14ac:dyDescent="0.25">
      <c r="U12656" s="76"/>
    </row>
    <row r="12657" spans="21:21" x14ac:dyDescent="0.25">
      <c r="U12657" s="76"/>
    </row>
    <row r="12658" spans="21:21" x14ac:dyDescent="0.25">
      <c r="U12658" s="76"/>
    </row>
    <row r="12659" spans="21:21" x14ac:dyDescent="0.25">
      <c r="U12659" s="76"/>
    </row>
    <row r="12660" spans="21:21" x14ac:dyDescent="0.25">
      <c r="U12660" s="76"/>
    </row>
    <row r="12661" spans="21:21" x14ac:dyDescent="0.25">
      <c r="U12661" s="76"/>
    </row>
    <row r="12662" spans="21:21" x14ac:dyDescent="0.25">
      <c r="U12662" s="76"/>
    </row>
    <row r="12663" spans="21:21" x14ac:dyDescent="0.25">
      <c r="U12663" s="76"/>
    </row>
    <row r="12664" spans="21:21" x14ac:dyDescent="0.25">
      <c r="U12664" s="76"/>
    </row>
    <row r="12665" spans="21:21" x14ac:dyDescent="0.25">
      <c r="U12665" s="76"/>
    </row>
    <row r="12666" spans="21:21" x14ac:dyDescent="0.25">
      <c r="U12666" s="76"/>
    </row>
    <row r="12667" spans="21:21" x14ac:dyDescent="0.25">
      <c r="U12667" s="76"/>
    </row>
    <row r="12668" spans="21:21" x14ac:dyDescent="0.25">
      <c r="U12668" s="76"/>
    </row>
    <row r="12669" spans="21:21" x14ac:dyDescent="0.25">
      <c r="U12669" s="76"/>
    </row>
    <row r="12670" spans="21:21" x14ac:dyDescent="0.25">
      <c r="U12670" s="76"/>
    </row>
    <row r="12671" spans="21:21" x14ac:dyDescent="0.25">
      <c r="U12671" s="76"/>
    </row>
    <row r="12672" spans="21:21" x14ac:dyDescent="0.25">
      <c r="U12672" s="76"/>
    </row>
    <row r="12673" spans="21:21" x14ac:dyDescent="0.25">
      <c r="U12673" s="76"/>
    </row>
    <row r="12674" spans="21:21" x14ac:dyDescent="0.25">
      <c r="U12674" s="76"/>
    </row>
    <row r="12675" spans="21:21" x14ac:dyDescent="0.25">
      <c r="U12675" s="76"/>
    </row>
    <row r="12676" spans="21:21" x14ac:dyDescent="0.25">
      <c r="U12676" s="76"/>
    </row>
    <row r="12677" spans="21:21" x14ac:dyDescent="0.25">
      <c r="U12677" s="76"/>
    </row>
    <row r="12678" spans="21:21" x14ac:dyDescent="0.25">
      <c r="U12678" s="76"/>
    </row>
    <row r="12679" spans="21:21" x14ac:dyDescent="0.25">
      <c r="U12679" s="76"/>
    </row>
    <row r="12680" spans="21:21" x14ac:dyDescent="0.25">
      <c r="U12680" s="76"/>
    </row>
    <row r="12681" spans="21:21" x14ac:dyDescent="0.25">
      <c r="U12681" s="76"/>
    </row>
    <row r="12682" spans="21:21" x14ac:dyDescent="0.25">
      <c r="U12682" s="76"/>
    </row>
    <row r="12683" spans="21:21" x14ac:dyDescent="0.25">
      <c r="U12683" s="76"/>
    </row>
    <row r="12684" spans="21:21" x14ac:dyDescent="0.25">
      <c r="U12684" s="76"/>
    </row>
    <row r="12685" spans="21:21" x14ac:dyDescent="0.25">
      <c r="U12685" s="76"/>
    </row>
    <row r="12686" spans="21:21" x14ac:dyDescent="0.25">
      <c r="U12686" s="76"/>
    </row>
    <row r="12687" spans="21:21" x14ac:dyDescent="0.25">
      <c r="U12687" s="76"/>
    </row>
    <row r="12688" spans="21:21" x14ac:dyDescent="0.25">
      <c r="U12688" s="76"/>
    </row>
    <row r="12689" spans="21:21" x14ac:dyDescent="0.25">
      <c r="U12689" s="76"/>
    </row>
    <row r="12690" spans="21:21" x14ac:dyDescent="0.25">
      <c r="U12690" s="76"/>
    </row>
    <row r="12691" spans="21:21" x14ac:dyDescent="0.25">
      <c r="U12691" s="76"/>
    </row>
    <row r="12692" spans="21:21" x14ac:dyDescent="0.25">
      <c r="U12692" s="76"/>
    </row>
    <row r="12693" spans="21:21" x14ac:dyDescent="0.25">
      <c r="U12693" s="76"/>
    </row>
    <row r="12694" spans="21:21" x14ac:dyDescent="0.25">
      <c r="U12694" s="76"/>
    </row>
    <row r="12695" spans="21:21" x14ac:dyDescent="0.25">
      <c r="U12695" s="76"/>
    </row>
    <row r="12696" spans="21:21" x14ac:dyDescent="0.25">
      <c r="U12696" s="76"/>
    </row>
    <row r="12697" spans="21:21" x14ac:dyDescent="0.25">
      <c r="U12697" s="76"/>
    </row>
    <row r="12698" spans="21:21" x14ac:dyDescent="0.25">
      <c r="U12698" s="76"/>
    </row>
    <row r="12699" spans="21:21" x14ac:dyDescent="0.25">
      <c r="U12699" s="76"/>
    </row>
    <row r="12700" spans="21:21" x14ac:dyDescent="0.25">
      <c r="U12700" s="76"/>
    </row>
    <row r="12701" spans="21:21" x14ac:dyDescent="0.25">
      <c r="U12701" s="76"/>
    </row>
    <row r="12702" spans="21:21" x14ac:dyDescent="0.25">
      <c r="U12702" s="76"/>
    </row>
    <row r="12703" spans="21:21" x14ac:dyDescent="0.25">
      <c r="U12703" s="76"/>
    </row>
    <row r="12704" spans="21:21" x14ac:dyDescent="0.25">
      <c r="U12704" s="76"/>
    </row>
    <row r="12705" spans="21:21" x14ac:dyDescent="0.25">
      <c r="U12705" s="76"/>
    </row>
    <row r="12706" spans="21:21" x14ac:dyDescent="0.25">
      <c r="U12706" s="76"/>
    </row>
    <row r="12707" spans="21:21" x14ac:dyDescent="0.25">
      <c r="U12707" s="76"/>
    </row>
    <row r="12708" spans="21:21" x14ac:dyDescent="0.25">
      <c r="U12708" s="76"/>
    </row>
    <row r="12709" spans="21:21" x14ac:dyDescent="0.25">
      <c r="U12709" s="76"/>
    </row>
    <row r="12710" spans="21:21" x14ac:dyDescent="0.25">
      <c r="U12710" s="76"/>
    </row>
    <row r="12711" spans="21:21" x14ac:dyDescent="0.25">
      <c r="U12711" s="76"/>
    </row>
    <row r="12712" spans="21:21" x14ac:dyDescent="0.25">
      <c r="U12712" s="76"/>
    </row>
    <row r="12713" spans="21:21" x14ac:dyDescent="0.25">
      <c r="U12713" s="76"/>
    </row>
    <row r="12714" spans="21:21" x14ac:dyDescent="0.25">
      <c r="U12714" s="76"/>
    </row>
    <row r="12715" spans="21:21" x14ac:dyDescent="0.25">
      <c r="U12715" s="76"/>
    </row>
    <row r="12716" spans="21:21" x14ac:dyDescent="0.25">
      <c r="U12716" s="76"/>
    </row>
    <row r="12717" spans="21:21" x14ac:dyDescent="0.25">
      <c r="U12717" s="76"/>
    </row>
    <row r="12718" spans="21:21" x14ac:dyDescent="0.25">
      <c r="U12718" s="76"/>
    </row>
    <row r="12719" spans="21:21" x14ac:dyDescent="0.25">
      <c r="U12719" s="76"/>
    </row>
    <row r="12720" spans="21:21" x14ac:dyDescent="0.25">
      <c r="U12720" s="76"/>
    </row>
    <row r="12721" spans="21:21" x14ac:dyDescent="0.25">
      <c r="U12721" s="76"/>
    </row>
    <row r="12722" spans="21:21" x14ac:dyDescent="0.25">
      <c r="U12722" s="76"/>
    </row>
    <row r="12723" spans="21:21" x14ac:dyDescent="0.25">
      <c r="U12723" s="76"/>
    </row>
    <row r="12724" spans="21:21" x14ac:dyDescent="0.25">
      <c r="U12724" s="76"/>
    </row>
    <row r="12725" spans="21:21" x14ac:dyDescent="0.25">
      <c r="U12725" s="76"/>
    </row>
    <row r="12726" spans="21:21" x14ac:dyDescent="0.25">
      <c r="U12726" s="76"/>
    </row>
    <row r="12727" spans="21:21" x14ac:dyDescent="0.25">
      <c r="U12727" s="76"/>
    </row>
    <row r="12728" spans="21:21" x14ac:dyDescent="0.25">
      <c r="U12728" s="76"/>
    </row>
    <row r="12729" spans="21:21" x14ac:dyDescent="0.25">
      <c r="U12729" s="76"/>
    </row>
    <row r="12730" spans="21:21" x14ac:dyDescent="0.25">
      <c r="U12730" s="76"/>
    </row>
    <row r="12731" spans="21:21" x14ac:dyDescent="0.25">
      <c r="U12731" s="76"/>
    </row>
    <row r="12732" spans="21:21" x14ac:dyDescent="0.25">
      <c r="U12732" s="76"/>
    </row>
    <row r="12733" spans="21:21" x14ac:dyDescent="0.25">
      <c r="U12733" s="76"/>
    </row>
    <row r="12734" spans="21:21" x14ac:dyDescent="0.25">
      <c r="U12734" s="76"/>
    </row>
    <row r="12735" spans="21:21" x14ac:dyDescent="0.25">
      <c r="U12735" s="76"/>
    </row>
    <row r="12736" spans="21:21" x14ac:dyDescent="0.25">
      <c r="U12736" s="76"/>
    </row>
    <row r="12737" spans="21:21" x14ac:dyDescent="0.25">
      <c r="U12737" s="76"/>
    </row>
    <row r="12738" spans="21:21" x14ac:dyDescent="0.25">
      <c r="U12738" s="76"/>
    </row>
    <row r="12739" spans="21:21" x14ac:dyDescent="0.25">
      <c r="U12739" s="76"/>
    </row>
    <row r="12740" spans="21:21" x14ac:dyDescent="0.25">
      <c r="U12740" s="76"/>
    </row>
    <row r="12741" spans="21:21" x14ac:dyDescent="0.25">
      <c r="U12741" s="76"/>
    </row>
    <row r="12742" spans="21:21" x14ac:dyDescent="0.25">
      <c r="U12742" s="76"/>
    </row>
    <row r="12743" spans="21:21" x14ac:dyDescent="0.25">
      <c r="U12743" s="76"/>
    </row>
    <row r="12744" spans="21:21" x14ac:dyDescent="0.25">
      <c r="U12744" s="76"/>
    </row>
    <row r="12745" spans="21:21" x14ac:dyDescent="0.25">
      <c r="U12745" s="76"/>
    </row>
    <row r="12746" spans="21:21" x14ac:dyDescent="0.25">
      <c r="U12746" s="76"/>
    </row>
    <row r="12747" spans="21:21" x14ac:dyDescent="0.25">
      <c r="U12747" s="76"/>
    </row>
    <row r="12748" spans="21:21" x14ac:dyDescent="0.25">
      <c r="U12748" s="76"/>
    </row>
    <row r="12749" spans="21:21" x14ac:dyDescent="0.25">
      <c r="U12749" s="76"/>
    </row>
    <row r="12750" spans="21:21" x14ac:dyDescent="0.25">
      <c r="U12750" s="76"/>
    </row>
    <row r="12751" spans="21:21" x14ac:dyDescent="0.25">
      <c r="U12751" s="76"/>
    </row>
    <row r="12752" spans="21:21" x14ac:dyDescent="0.25">
      <c r="U12752" s="76"/>
    </row>
    <row r="12753" spans="21:21" x14ac:dyDescent="0.25">
      <c r="U12753" s="76"/>
    </row>
    <row r="12754" spans="21:21" x14ac:dyDescent="0.25">
      <c r="U12754" s="76"/>
    </row>
    <row r="12755" spans="21:21" x14ac:dyDescent="0.25">
      <c r="U12755" s="76"/>
    </row>
    <row r="12756" spans="21:21" x14ac:dyDescent="0.25">
      <c r="U12756" s="76"/>
    </row>
    <row r="12757" spans="21:21" x14ac:dyDescent="0.25">
      <c r="U12757" s="76"/>
    </row>
    <row r="12758" spans="21:21" x14ac:dyDescent="0.25">
      <c r="U12758" s="76"/>
    </row>
    <row r="12759" spans="21:21" x14ac:dyDescent="0.25">
      <c r="U12759" s="76"/>
    </row>
    <row r="12760" spans="21:21" x14ac:dyDescent="0.25">
      <c r="U12760" s="76"/>
    </row>
    <row r="12761" spans="21:21" x14ac:dyDescent="0.25">
      <c r="U12761" s="76"/>
    </row>
    <row r="12762" spans="21:21" x14ac:dyDescent="0.25">
      <c r="U12762" s="76"/>
    </row>
    <row r="12763" spans="21:21" x14ac:dyDescent="0.25">
      <c r="U12763" s="76"/>
    </row>
    <row r="12764" spans="21:21" x14ac:dyDescent="0.25">
      <c r="U12764" s="76"/>
    </row>
    <row r="12765" spans="21:21" x14ac:dyDescent="0.25">
      <c r="U12765" s="76"/>
    </row>
    <row r="12766" spans="21:21" x14ac:dyDescent="0.25">
      <c r="U12766" s="76"/>
    </row>
    <row r="12767" spans="21:21" x14ac:dyDescent="0.25">
      <c r="U12767" s="76"/>
    </row>
    <row r="12768" spans="21:21" x14ac:dyDescent="0.25">
      <c r="U12768" s="76"/>
    </row>
    <row r="12769" spans="21:21" x14ac:dyDescent="0.25">
      <c r="U12769" s="76"/>
    </row>
    <row r="12770" spans="21:21" x14ac:dyDescent="0.25">
      <c r="U12770" s="76"/>
    </row>
    <row r="12771" spans="21:21" x14ac:dyDescent="0.25">
      <c r="U12771" s="76"/>
    </row>
    <row r="12772" spans="21:21" x14ac:dyDescent="0.25">
      <c r="U12772" s="76"/>
    </row>
    <row r="12773" spans="21:21" x14ac:dyDescent="0.25">
      <c r="U12773" s="76"/>
    </row>
    <row r="12774" spans="21:21" x14ac:dyDescent="0.25">
      <c r="U12774" s="76"/>
    </row>
    <row r="12775" spans="21:21" x14ac:dyDescent="0.25">
      <c r="U12775" s="76"/>
    </row>
    <row r="12776" spans="21:21" x14ac:dyDescent="0.25">
      <c r="U12776" s="76"/>
    </row>
    <row r="12777" spans="21:21" x14ac:dyDescent="0.25">
      <c r="U12777" s="76"/>
    </row>
    <row r="12778" spans="21:21" x14ac:dyDescent="0.25">
      <c r="U12778" s="76"/>
    </row>
    <row r="12779" spans="21:21" x14ac:dyDescent="0.25">
      <c r="U12779" s="76"/>
    </row>
    <row r="12780" spans="21:21" x14ac:dyDescent="0.25">
      <c r="U12780" s="76"/>
    </row>
    <row r="12781" spans="21:21" x14ac:dyDescent="0.25">
      <c r="U12781" s="76"/>
    </row>
    <row r="12782" spans="21:21" x14ac:dyDescent="0.25">
      <c r="U12782" s="76"/>
    </row>
    <row r="12783" spans="21:21" x14ac:dyDescent="0.25">
      <c r="U12783" s="76"/>
    </row>
    <row r="12784" spans="21:21" x14ac:dyDescent="0.25">
      <c r="U12784" s="76"/>
    </row>
    <row r="12785" spans="21:21" x14ac:dyDescent="0.25">
      <c r="U12785" s="76"/>
    </row>
    <row r="12786" spans="21:21" x14ac:dyDescent="0.25">
      <c r="U12786" s="76"/>
    </row>
    <row r="12787" spans="21:21" x14ac:dyDescent="0.25">
      <c r="U12787" s="76"/>
    </row>
    <row r="12788" spans="21:21" x14ac:dyDescent="0.25">
      <c r="U12788" s="76"/>
    </row>
    <row r="12789" spans="21:21" x14ac:dyDescent="0.25">
      <c r="U12789" s="76"/>
    </row>
    <row r="12790" spans="21:21" x14ac:dyDescent="0.25">
      <c r="U12790" s="76"/>
    </row>
    <row r="12791" spans="21:21" x14ac:dyDescent="0.25">
      <c r="U12791" s="76"/>
    </row>
    <row r="12792" spans="21:21" x14ac:dyDescent="0.25">
      <c r="U12792" s="76"/>
    </row>
    <row r="12793" spans="21:21" x14ac:dyDescent="0.25">
      <c r="U12793" s="76"/>
    </row>
    <row r="12794" spans="21:21" x14ac:dyDescent="0.25">
      <c r="U12794" s="76"/>
    </row>
    <row r="12795" spans="21:21" x14ac:dyDescent="0.25">
      <c r="U12795" s="76"/>
    </row>
    <row r="12796" spans="21:21" x14ac:dyDescent="0.25">
      <c r="U12796" s="76"/>
    </row>
    <row r="12797" spans="21:21" x14ac:dyDescent="0.25">
      <c r="U12797" s="76"/>
    </row>
    <row r="12798" spans="21:21" x14ac:dyDescent="0.25">
      <c r="U12798" s="76"/>
    </row>
    <row r="12799" spans="21:21" x14ac:dyDescent="0.25">
      <c r="U12799" s="76"/>
    </row>
    <row r="12800" spans="21:21" x14ac:dyDescent="0.25">
      <c r="U12800" s="76"/>
    </row>
    <row r="12801" spans="21:21" x14ac:dyDescent="0.25">
      <c r="U12801" s="76"/>
    </row>
    <row r="12802" spans="21:21" x14ac:dyDescent="0.25">
      <c r="U12802" s="76"/>
    </row>
    <row r="12803" spans="21:21" x14ac:dyDescent="0.25">
      <c r="U12803" s="76"/>
    </row>
    <row r="12804" spans="21:21" x14ac:dyDescent="0.25">
      <c r="U12804" s="76"/>
    </row>
    <row r="12805" spans="21:21" x14ac:dyDescent="0.25">
      <c r="U12805" s="76"/>
    </row>
    <row r="12806" spans="21:21" x14ac:dyDescent="0.25">
      <c r="U12806" s="76"/>
    </row>
    <row r="12807" spans="21:21" x14ac:dyDescent="0.25">
      <c r="U12807" s="76"/>
    </row>
    <row r="12808" spans="21:21" x14ac:dyDescent="0.25">
      <c r="U12808" s="76"/>
    </row>
    <row r="12809" spans="21:21" x14ac:dyDescent="0.25">
      <c r="U12809" s="76"/>
    </row>
    <row r="12810" spans="21:21" x14ac:dyDescent="0.25">
      <c r="U12810" s="76"/>
    </row>
    <row r="12811" spans="21:21" x14ac:dyDescent="0.25">
      <c r="U12811" s="76"/>
    </row>
    <row r="12812" spans="21:21" x14ac:dyDescent="0.25">
      <c r="U12812" s="76"/>
    </row>
    <row r="12813" spans="21:21" x14ac:dyDescent="0.25">
      <c r="U12813" s="76"/>
    </row>
    <row r="12814" spans="21:21" x14ac:dyDescent="0.25">
      <c r="U12814" s="76"/>
    </row>
    <row r="12815" spans="21:21" x14ac:dyDescent="0.25">
      <c r="U12815" s="76"/>
    </row>
    <row r="12816" spans="21:21" x14ac:dyDescent="0.25">
      <c r="U12816" s="76"/>
    </row>
    <row r="12817" spans="21:21" x14ac:dyDescent="0.25">
      <c r="U12817" s="76"/>
    </row>
    <row r="12818" spans="21:21" x14ac:dyDescent="0.25">
      <c r="U12818" s="76"/>
    </row>
    <row r="12819" spans="21:21" x14ac:dyDescent="0.25">
      <c r="U12819" s="76"/>
    </row>
    <row r="12820" spans="21:21" x14ac:dyDescent="0.25">
      <c r="U12820" s="76"/>
    </row>
    <row r="12821" spans="21:21" x14ac:dyDescent="0.25">
      <c r="U12821" s="76"/>
    </row>
    <row r="12822" spans="21:21" x14ac:dyDescent="0.25">
      <c r="U12822" s="76"/>
    </row>
    <row r="12823" spans="21:21" x14ac:dyDescent="0.25">
      <c r="U12823" s="76"/>
    </row>
    <row r="12824" spans="21:21" x14ac:dyDescent="0.25">
      <c r="U12824" s="76"/>
    </row>
    <row r="12825" spans="21:21" x14ac:dyDescent="0.25">
      <c r="U12825" s="76"/>
    </row>
    <row r="12826" spans="21:21" x14ac:dyDescent="0.25">
      <c r="U12826" s="76"/>
    </row>
    <row r="12827" spans="21:21" x14ac:dyDescent="0.25">
      <c r="U12827" s="76"/>
    </row>
    <row r="12828" spans="21:21" x14ac:dyDescent="0.25">
      <c r="U12828" s="76"/>
    </row>
    <row r="12829" spans="21:21" x14ac:dyDescent="0.25">
      <c r="U12829" s="76"/>
    </row>
    <row r="12830" spans="21:21" x14ac:dyDescent="0.25">
      <c r="U12830" s="76"/>
    </row>
    <row r="12831" spans="21:21" x14ac:dyDescent="0.25">
      <c r="U12831" s="76"/>
    </row>
    <row r="12832" spans="21:21" x14ac:dyDescent="0.25">
      <c r="U12832" s="76"/>
    </row>
    <row r="12833" spans="21:21" x14ac:dyDescent="0.25">
      <c r="U12833" s="76"/>
    </row>
    <row r="12834" spans="21:21" x14ac:dyDescent="0.25">
      <c r="U12834" s="76"/>
    </row>
    <row r="12835" spans="21:21" x14ac:dyDescent="0.25">
      <c r="U12835" s="76"/>
    </row>
    <row r="12836" spans="21:21" x14ac:dyDescent="0.25">
      <c r="U12836" s="76"/>
    </row>
    <row r="12837" spans="21:21" x14ac:dyDescent="0.25">
      <c r="U12837" s="76"/>
    </row>
    <row r="12838" spans="21:21" x14ac:dyDescent="0.25">
      <c r="U12838" s="76"/>
    </row>
    <row r="12839" spans="21:21" x14ac:dyDescent="0.25">
      <c r="U12839" s="76"/>
    </row>
    <row r="12840" spans="21:21" x14ac:dyDescent="0.25">
      <c r="U12840" s="76"/>
    </row>
    <row r="12841" spans="21:21" x14ac:dyDescent="0.25">
      <c r="U12841" s="76"/>
    </row>
    <row r="12842" spans="21:21" x14ac:dyDescent="0.25">
      <c r="U12842" s="76"/>
    </row>
    <row r="12843" spans="21:21" x14ac:dyDescent="0.25">
      <c r="U12843" s="76"/>
    </row>
    <row r="12844" spans="21:21" x14ac:dyDescent="0.25">
      <c r="U12844" s="76"/>
    </row>
    <row r="12845" spans="21:21" x14ac:dyDescent="0.25">
      <c r="U12845" s="76"/>
    </row>
    <row r="12846" spans="21:21" x14ac:dyDescent="0.25">
      <c r="U12846" s="76"/>
    </row>
    <row r="12847" spans="21:21" x14ac:dyDescent="0.25">
      <c r="U12847" s="76"/>
    </row>
    <row r="12848" spans="21:21" x14ac:dyDescent="0.25">
      <c r="U12848" s="76"/>
    </row>
    <row r="12849" spans="21:21" x14ac:dyDescent="0.25">
      <c r="U12849" s="76"/>
    </row>
    <row r="12850" spans="21:21" x14ac:dyDescent="0.25">
      <c r="U12850" s="76"/>
    </row>
    <row r="12851" spans="21:21" x14ac:dyDescent="0.25">
      <c r="U12851" s="76"/>
    </row>
    <row r="12852" spans="21:21" x14ac:dyDescent="0.25">
      <c r="U12852" s="76"/>
    </row>
    <row r="12853" spans="21:21" x14ac:dyDescent="0.25">
      <c r="U12853" s="76"/>
    </row>
    <row r="12854" spans="21:21" x14ac:dyDescent="0.25">
      <c r="U12854" s="76"/>
    </row>
    <row r="12855" spans="21:21" x14ac:dyDescent="0.25">
      <c r="U12855" s="76"/>
    </row>
    <row r="12856" spans="21:21" x14ac:dyDescent="0.25">
      <c r="U12856" s="76"/>
    </row>
    <row r="12857" spans="21:21" x14ac:dyDescent="0.25">
      <c r="U12857" s="76"/>
    </row>
    <row r="12858" spans="21:21" x14ac:dyDescent="0.25">
      <c r="U12858" s="76"/>
    </row>
    <row r="12859" spans="21:21" x14ac:dyDescent="0.25">
      <c r="U12859" s="76"/>
    </row>
    <row r="12860" spans="21:21" x14ac:dyDescent="0.25">
      <c r="U12860" s="76"/>
    </row>
    <row r="12861" spans="21:21" x14ac:dyDescent="0.25">
      <c r="U12861" s="76"/>
    </row>
    <row r="12862" spans="21:21" x14ac:dyDescent="0.25">
      <c r="U12862" s="76"/>
    </row>
    <row r="12863" spans="21:21" x14ac:dyDescent="0.25">
      <c r="U12863" s="76"/>
    </row>
    <row r="12864" spans="21:21" x14ac:dyDescent="0.25">
      <c r="U12864" s="76"/>
    </row>
    <row r="12865" spans="21:21" x14ac:dyDescent="0.25">
      <c r="U12865" s="76"/>
    </row>
    <row r="12866" spans="21:21" x14ac:dyDescent="0.25">
      <c r="U12866" s="76"/>
    </row>
    <row r="12867" spans="21:21" x14ac:dyDescent="0.25">
      <c r="U12867" s="76"/>
    </row>
    <row r="12868" spans="21:21" x14ac:dyDescent="0.25">
      <c r="U12868" s="76"/>
    </row>
    <row r="12869" spans="21:21" x14ac:dyDescent="0.25">
      <c r="U12869" s="76"/>
    </row>
    <row r="12870" spans="21:21" x14ac:dyDescent="0.25">
      <c r="U12870" s="76"/>
    </row>
    <row r="12871" spans="21:21" x14ac:dyDescent="0.25">
      <c r="U12871" s="76"/>
    </row>
    <row r="12872" spans="21:21" x14ac:dyDescent="0.25">
      <c r="U12872" s="76"/>
    </row>
    <row r="12873" spans="21:21" x14ac:dyDescent="0.25">
      <c r="U12873" s="76"/>
    </row>
    <row r="12874" spans="21:21" x14ac:dyDescent="0.25">
      <c r="U12874" s="76"/>
    </row>
    <row r="12875" spans="21:21" x14ac:dyDescent="0.25">
      <c r="U12875" s="76"/>
    </row>
    <row r="12876" spans="21:21" x14ac:dyDescent="0.25">
      <c r="U12876" s="76"/>
    </row>
    <row r="12877" spans="21:21" x14ac:dyDescent="0.25">
      <c r="U12877" s="76"/>
    </row>
    <row r="12878" spans="21:21" x14ac:dyDescent="0.25">
      <c r="U12878" s="76"/>
    </row>
    <row r="12879" spans="21:21" x14ac:dyDescent="0.25">
      <c r="U12879" s="76"/>
    </row>
    <row r="12880" spans="21:21" x14ac:dyDescent="0.25">
      <c r="U12880" s="76"/>
    </row>
    <row r="12881" spans="21:21" x14ac:dyDescent="0.25">
      <c r="U12881" s="76"/>
    </row>
    <row r="12882" spans="21:21" x14ac:dyDescent="0.25">
      <c r="U12882" s="76"/>
    </row>
    <row r="12883" spans="21:21" x14ac:dyDescent="0.25">
      <c r="U12883" s="76"/>
    </row>
    <row r="12884" spans="21:21" x14ac:dyDescent="0.25">
      <c r="U12884" s="76"/>
    </row>
    <row r="12885" spans="21:21" x14ac:dyDescent="0.25">
      <c r="U12885" s="76"/>
    </row>
    <row r="12886" spans="21:21" x14ac:dyDescent="0.25">
      <c r="U12886" s="76"/>
    </row>
    <row r="12887" spans="21:21" x14ac:dyDescent="0.25">
      <c r="U12887" s="76"/>
    </row>
    <row r="12888" spans="21:21" x14ac:dyDescent="0.25">
      <c r="U12888" s="76"/>
    </row>
    <row r="12889" spans="21:21" x14ac:dyDescent="0.25">
      <c r="U12889" s="76"/>
    </row>
    <row r="12890" spans="21:21" x14ac:dyDescent="0.25">
      <c r="U12890" s="76"/>
    </row>
    <row r="12891" spans="21:21" x14ac:dyDescent="0.25">
      <c r="U12891" s="76"/>
    </row>
    <row r="12892" spans="21:21" x14ac:dyDescent="0.25">
      <c r="U12892" s="76"/>
    </row>
    <row r="12893" spans="21:21" x14ac:dyDescent="0.25">
      <c r="U12893" s="76"/>
    </row>
    <row r="12894" spans="21:21" x14ac:dyDescent="0.25">
      <c r="U12894" s="76"/>
    </row>
    <row r="12895" spans="21:21" x14ac:dyDescent="0.25">
      <c r="U12895" s="76"/>
    </row>
    <row r="12896" spans="21:21" x14ac:dyDescent="0.25">
      <c r="U12896" s="76"/>
    </row>
    <row r="12897" spans="21:21" x14ac:dyDescent="0.25">
      <c r="U12897" s="76"/>
    </row>
    <row r="12898" spans="21:21" x14ac:dyDescent="0.25">
      <c r="U12898" s="76"/>
    </row>
    <row r="12899" spans="21:21" x14ac:dyDescent="0.25">
      <c r="U12899" s="76"/>
    </row>
    <row r="12900" spans="21:21" x14ac:dyDescent="0.25">
      <c r="U12900" s="76"/>
    </row>
    <row r="12901" spans="21:21" x14ac:dyDescent="0.25">
      <c r="U12901" s="76"/>
    </row>
    <row r="12902" spans="21:21" x14ac:dyDescent="0.25">
      <c r="U12902" s="76"/>
    </row>
    <row r="12903" spans="21:21" x14ac:dyDescent="0.25">
      <c r="U12903" s="76"/>
    </row>
    <row r="12904" spans="21:21" x14ac:dyDescent="0.25">
      <c r="U12904" s="76"/>
    </row>
    <row r="12905" spans="21:21" x14ac:dyDescent="0.25">
      <c r="U12905" s="76"/>
    </row>
    <row r="12906" spans="21:21" x14ac:dyDescent="0.25">
      <c r="U12906" s="76"/>
    </row>
    <row r="12907" spans="21:21" x14ac:dyDescent="0.25">
      <c r="U12907" s="76"/>
    </row>
    <row r="12908" spans="21:21" x14ac:dyDescent="0.25">
      <c r="U12908" s="76"/>
    </row>
    <row r="12909" spans="21:21" x14ac:dyDescent="0.25">
      <c r="U12909" s="76"/>
    </row>
    <row r="12910" spans="21:21" x14ac:dyDescent="0.25">
      <c r="U12910" s="76"/>
    </row>
    <row r="12911" spans="21:21" x14ac:dyDescent="0.25">
      <c r="U12911" s="76"/>
    </row>
    <row r="12912" spans="21:21" x14ac:dyDescent="0.25">
      <c r="U12912" s="76"/>
    </row>
    <row r="12913" spans="21:21" x14ac:dyDescent="0.25">
      <c r="U12913" s="76"/>
    </row>
    <row r="12914" spans="21:21" x14ac:dyDescent="0.25">
      <c r="U12914" s="76"/>
    </row>
    <row r="12915" spans="21:21" x14ac:dyDescent="0.25">
      <c r="U12915" s="76"/>
    </row>
    <row r="12916" spans="21:21" x14ac:dyDescent="0.25">
      <c r="U12916" s="76"/>
    </row>
    <row r="12917" spans="21:21" x14ac:dyDescent="0.25">
      <c r="U12917" s="76"/>
    </row>
    <row r="12918" spans="21:21" x14ac:dyDescent="0.25">
      <c r="U12918" s="76"/>
    </row>
    <row r="12919" spans="21:21" x14ac:dyDescent="0.25">
      <c r="U12919" s="76"/>
    </row>
    <row r="12920" spans="21:21" x14ac:dyDescent="0.25">
      <c r="U12920" s="76"/>
    </row>
    <row r="12921" spans="21:21" x14ac:dyDescent="0.25">
      <c r="U12921" s="76"/>
    </row>
    <row r="12922" spans="21:21" x14ac:dyDescent="0.25">
      <c r="U12922" s="76"/>
    </row>
    <row r="12923" spans="21:21" x14ac:dyDescent="0.25">
      <c r="U12923" s="76"/>
    </row>
    <row r="12924" spans="21:21" x14ac:dyDescent="0.25">
      <c r="U12924" s="76"/>
    </row>
    <row r="12925" spans="21:21" x14ac:dyDescent="0.25">
      <c r="U12925" s="76"/>
    </row>
    <row r="12926" spans="21:21" x14ac:dyDescent="0.25">
      <c r="U12926" s="76"/>
    </row>
    <row r="12927" spans="21:21" x14ac:dyDescent="0.25">
      <c r="U12927" s="76"/>
    </row>
    <row r="12928" spans="21:21" x14ac:dyDescent="0.25">
      <c r="U12928" s="76"/>
    </row>
    <row r="12929" spans="21:21" x14ac:dyDescent="0.25">
      <c r="U12929" s="76"/>
    </row>
    <row r="12930" spans="21:21" x14ac:dyDescent="0.25">
      <c r="U12930" s="76"/>
    </row>
    <row r="12931" spans="21:21" x14ac:dyDescent="0.25">
      <c r="U12931" s="76"/>
    </row>
    <row r="12932" spans="21:21" x14ac:dyDescent="0.25">
      <c r="U12932" s="76"/>
    </row>
    <row r="12933" spans="21:21" x14ac:dyDescent="0.25">
      <c r="U12933" s="76"/>
    </row>
    <row r="12934" spans="21:21" x14ac:dyDescent="0.25">
      <c r="U12934" s="76"/>
    </row>
    <row r="12935" spans="21:21" x14ac:dyDescent="0.25">
      <c r="U12935" s="76"/>
    </row>
    <row r="12936" spans="21:21" x14ac:dyDescent="0.25">
      <c r="U12936" s="76"/>
    </row>
    <row r="12937" spans="21:21" x14ac:dyDescent="0.25">
      <c r="U12937" s="76"/>
    </row>
    <row r="12938" spans="21:21" x14ac:dyDescent="0.25">
      <c r="U12938" s="76"/>
    </row>
    <row r="12939" spans="21:21" x14ac:dyDescent="0.25">
      <c r="U12939" s="76"/>
    </row>
    <row r="12940" spans="21:21" x14ac:dyDescent="0.25">
      <c r="U12940" s="76"/>
    </row>
    <row r="12941" spans="21:21" x14ac:dyDescent="0.25">
      <c r="U12941" s="76"/>
    </row>
    <row r="12942" spans="21:21" x14ac:dyDescent="0.25">
      <c r="U12942" s="76"/>
    </row>
    <row r="12943" spans="21:21" x14ac:dyDescent="0.25">
      <c r="U12943" s="76"/>
    </row>
    <row r="12944" spans="21:21" x14ac:dyDescent="0.25">
      <c r="U12944" s="76"/>
    </row>
    <row r="12945" spans="21:21" x14ac:dyDescent="0.25">
      <c r="U12945" s="76"/>
    </row>
    <row r="12946" spans="21:21" x14ac:dyDescent="0.25">
      <c r="U12946" s="76"/>
    </row>
    <row r="12947" spans="21:21" x14ac:dyDescent="0.25">
      <c r="U12947" s="76"/>
    </row>
    <row r="12948" spans="21:21" x14ac:dyDescent="0.25">
      <c r="U12948" s="76"/>
    </row>
    <row r="12949" spans="21:21" x14ac:dyDescent="0.25">
      <c r="U12949" s="76"/>
    </row>
    <row r="12950" spans="21:21" x14ac:dyDescent="0.25">
      <c r="U12950" s="76"/>
    </row>
    <row r="12951" spans="21:21" x14ac:dyDescent="0.25">
      <c r="U12951" s="76"/>
    </row>
    <row r="12952" spans="21:21" x14ac:dyDescent="0.25">
      <c r="U12952" s="76"/>
    </row>
    <row r="12953" spans="21:21" x14ac:dyDescent="0.25">
      <c r="U12953" s="76"/>
    </row>
    <row r="12954" spans="21:21" x14ac:dyDescent="0.25">
      <c r="U12954" s="76"/>
    </row>
    <row r="12955" spans="21:21" x14ac:dyDescent="0.25">
      <c r="U12955" s="76"/>
    </row>
    <row r="12956" spans="21:21" x14ac:dyDescent="0.25">
      <c r="U12956" s="76"/>
    </row>
    <row r="12957" spans="21:21" x14ac:dyDescent="0.25">
      <c r="U12957" s="76"/>
    </row>
    <row r="12958" spans="21:21" x14ac:dyDescent="0.25">
      <c r="U12958" s="76"/>
    </row>
    <row r="12959" spans="21:21" x14ac:dyDescent="0.25">
      <c r="U12959" s="76"/>
    </row>
    <row r="12960" spans="21:21" x14ac:dyDescent="0.25">
      <c r="U12960" s="76"/>
    </row>
    <row r="12961" spans="21:21" x14ac:dyDescent="0.25">
      <c r="U12961" s="76"/>
    </row>
    <row r="12962" spans="21:21" x14ac:dyDescent="0.25">
      <c r="U12962" s="76"/>
    </row>
    <row r="12963" spans="21:21" x14ac:dyDescent="0.25">
      <c r="U12963" s="76"/>
    </row>
    <row r="12964" spans="21:21" x14ac:dyDescent="0.25">
      <c r="U12964" s="76"/>
    </row>
    <row r="12965" spans="21:21" x14ac:dyDescent="0.25">
      <c r="U12965" s="76"/>
    </row>
    <row r="12966" spans="21:21" x14ac:dyDescent="0.25">
      <c r="U12966" s="76"/>
    </row>
    <row r="12967" spans="21:21" x14ac:dyDescent="0.25">
      <c r="U12967" s="76"/>
    </row>
    <row r="12968" spans="21:21" x14ac:dyDescent="0.25">
      <c r="U12968" s="76"/>
    </row>
    <row r="12969" spans="21:21" x14ac:dyDescent="0.25">
      <c r="U12969" s="76"/>
    </row>
    <row r="12970" spans="21:21" x14ac:dyDescent="0.25">
      <c r="U12970" s="76"/>
    </row>
    <row r="12971" spans="21:21" x14ac:dyDescent="0.25">
      <c r="U12971" s="76"/>
    </row>
    <row r="12972" spans="21:21" x14ac:dyDescent="0.25">
      <c r="U12972" s="76"/>
    </row>
    <row r="12973" spans="21:21" x14ac:dyDescent="0.25">
      <c r="U12973" s="76"/>
    </row>
    <row r="12974" spans="21:21" x14ac:dyDescent="0.25">
      <c r="U12974" s="76"/>
    </row>
    <row r="12975" spans="21:21" x14ac:dyDescent="0.25">
      <c r="U12975" s="76"/>
    </row>
    <row r="12976" spans="21:21" x14ac:dyDescent="0.25">
      <c r="U12976" s="76"/>
    </row>
    <row r="12977" spans="21:21" x14ac:dyDescent="0.25">
      <c r="U12977" s="76"/>
    </row>
    <row r="12978" spans="21:21" x14ac:dyDescent="0.25">
      <c r="U12978" s="76"/>
    </row>
    <row r="12979" spans="21:21" x14ac:dyDescent="0.25">
      <c r="U12979" s="76"/>
    </row>
    <row r="12980" spans="21:21" x14ac:dyDescent="0.25">
      <c r="U12980" s="76"/>
    </row>
    <row r="12981" spans="21:21" x14ac:dyDescent="0.25">
      <c r="U12981" s="76"/>
    </row>
    <row r="12982" spans="21:21" x14ac:dyDescent="0.25">
      <c r="U12982" s="76"/>
    </row>
    <row r="12983" spans="21:21" x14ac:dyDescent="0.25">
      <c r="U12983" s="76"/>
    </row>
    <row r="12984" spans="21:21" x14ac:dyDescent="0.25">
      <c r="U12984" s="76"/>
    </row>
    <row r="12985" spans="21:21" x14ac:dyDescent="0.25">
      <c r="U12985" s="76"/>
    </row>
    <row r="12986" spans="21:21" x14ac:dyDescent="0.25">
      <c r="U12986" s="76"/>
    </row>
    <row r="12987" spans="21:21" x14ac:dyDescent="0.25">
      <c r="U12987" s="76"/>
    </row>
    <row r="12988" spans="21:21" x14ac:dyDescent="0.25">
      <c r="U12988" s="76"/>
    </row>
    <row r="12989" spans="21:21" x14ac:dyDescent="0.25">
      <c r="U12989" s="76"/>
    </row>
    <row r="12990" spans="21:21" x14ac:dyDescent="0.25">
      <c r="U12990" s="76"/>
    </row>
    <row r="12991" spans="21:21" x14ac:dyDescent="0.25">
      <c r="U12991" s="76"/>
    </row>
    <row r="12992" spans="21:21" x14ac:dyDescent="0.25">
      <c r="U12992" s="76"/>
    </row>
    <row r="12993" spans="21:21" x14ac:dyDescent="0.25">
      <c r="U12993" s="76"/>
    </row>
    <row r="12994" spans="21:21" x14ac:dyDescent="0.25">
      <c r="U12994" s="76"/>
    </row>
    <row r="12995" spans="21:21" x14ac:dyDescent="0.25">
      <c r="U12995" s="76"/>
    </row>
    <row r="12996" spans="21:21" x14ac:dyDescent="0.25">
      <c r="U12996" s="76"/>
    </row>
    <row r="12997" spans="21:21" x14ac:dyDescent="0.25">
      <c r="U12997" s="76"/>
    </row>
    <row r="12998" spans="21:21" x14ac:dyDescent="0.25">
      <c r="U12998" s="76"/>
    </row>
    <row r="12999" spans="21:21" x14ac:dyDescent="0.25">
      <c r="U12999" s="76"/>
    </row>
    <row r="13000" spans="21:21" x14ac:dyDescent="0.25">
      <c r="U13000" s="76"/>
    </row>
    <row r="13001" spans="21:21" x14ac:dyDescent="0.25">
      <c r="U13001" s="76"/>
    </row>
    <row r="13002" spans="21:21" x14ac:dyDescent="0.25">
      <c r="U13002" s="76"/>
    </row>
    <row r="13003" spans="21:21" x14ac:dyDescent="0.25">
      <c r="U13003" s="76"/>
    </row>
    <row r="13004" spans="21:21" x14ac:dyDescent="0.25">
      <c r="U13004" s="76"/>
    </row>
    <row r="13005" spans="21:21" x14ac:dyDescent="0.25">
      <c r="U13005" s="76"/>
    </row>
    <row r="13006" spans="21:21" x14ac:dyDescent="0.25">
      <c r="U13006" s="76"/>
    </row>
    <row r="13007" spans="21:21" x14ac:dyDescent="0.25">
      <c r="U13007" s="76"/>
    </row>
    <row r="13008" spans="21:21" x14ac:dyDescent="0.25">
      <c r="U13008" s="76"/>
    </row>
    <row r="13009" spans="21:21" x14ac:dyDescent="0.25">
      <c r="U13009" s="76"/>
    </row>
    <row r="13010" spans="21:21" x14ac:dyDescent="0.25">
      <c r="U13010" s="76"/>
    </row>
    <row r="13011" spans="21:21" x14ac:dyDescent="0.25">
      <c r="U13011" s="76"/>
    </row>
    <row r="13012" spans="21:21" x14ac:dyDescent="0.25">
      <c r="U13012" s="76"/>
    </row>
    <row r="13013" spans="21:21" x14ac:dyDescent="0.25">
      <c r="U13013" s="76"/>
    </row>
    <row r="13014" spans="21:21" x14ac:dyDescent="0.25">
      <c r="U13014" s="76"/>
    </row>
    <row r="13015" spans="21:21" x14ac:dyDescent="0.25">
      <c r="U13015" s="76"/>
    </row>
    <row r="13016" spans="21:21" x14ac:dyDescent="0.25">
      <c r="U13016" s="76"/>
    </row>
    <row r="13017" spans="21:21" x14ac:dyDescent="0.25">
      <c r="U13017" s="76"/>
    </row>
    <row r="13018" spans="21:21" x14ac:dyDescent="0.25">
      <c r="U13018" s="76"/>
    </row>
    <row r="13019" spans="21:21" x14ac:dyDescent="0.25">
      <c r="U13019" s="76"/>
    </row>
    <row r="13020" spans="21:21" x14ac:dyDescent="0.25">
      <c r="U13020" s="76"/>
    </row>
    <row r="13021" spans="21:21" x14ac:dyDescent="0.25">
      <c r="U13021" s="76"/>
    </row>
    <row r="13022" spans="21:21" x14ac:dyDescent="0.25">
      <c r="U13022" s="76"/>
    </row>
    <row r="13023" spans="21:21" x14ac:dyDescent="0.25">
      <c r="U13023" s="76"/>
    </row>
    <row r="13024" spans="21:21" x14ac:dyDescent="0.25">
      <c r="U13024" s="76"/>
    </row>
    <row r="13025" spans="21:21" x14ac:dyDescent="0.25">
      <c r="U13025" s="76"/>
    </row>
    <row r="13026" spans="21:21" x14ac:dyDescent="0.25">
      <c r="U13026" s="76"/>
    </row>
    <row r="13027" spans="21:21" x14ac:dyDescent="0.25">
      <c r="U13027" s="76"/>
    </row>
    <row r="13028" spans="21:21" x14ac:dyDescent="0.25">
      <c r="U13028" s="76"/>
    </row>
    <row r="13029" spans="21:21" x14ac:dyDescent="0.25">
      <c r="U13029" s="76"/>
    </row>
    <row r="13030" spans="21:21" x14ac:dyDescent="0.25">
      <c r="U13030" s="76"/>
    </row>
    <row r="13031" spans="21:21" x14ac:dyDescent="0.25">
      <c r="U13031" s="76"/>
    </row>
    <row r="13032" spans="21:21" x14ac:dyDescent="0.25">
      <c r="U13032" s="76"/>
    </row>
    <row r="13033" spans="21:21" x14ac:dyDescent="0.25">
      <c r="U13033" s="76"/>
    </row>
    <row r="13034" spans="21:21" x14ac:dyDescent="0.25">
      <c r="U13034" s="76"/>
    </row>
    <row r="13035" spans="21:21" x14ac:dyDescent="0.25">
      <c r="U13035" s="76"/>
    </row>
    <row r="13036" spans="21:21" x14ac:dyDescent="0.25">
      <c r="U13036" s="76"/>
    </row>
    <row r="13037" spans="21:21" x14ac:dyDescent="0.25">
      <c r="U13037" s="76"/>
    </row>
    <row r="13038" spans="21:21" x14ac:dyDescent="0.25">
      <c r="U13038" s="76"/>
    </row>
    <row r="13039" spans="21:21" x14ac:dyDescent="0.25">
      <c r="U13039" s="76"/>
    </row>
    <row r="13040" spans="21:21" x14ac:dyDescent="0.25">
      <c r="U13040" s="76"/>
    </row>
    <row r="13041" spans="21:21" x14ac:dyDescent="0.25">
      <c r="U13041" s="76"/>
    </row>
    <row r="13042" spans="21:21" x14ac:dyDescent="0.25">
      <c r="U13042" s="76"/>
    </row>
    <row r="13043" spans="21:21" x14ac:dyDescent="0.25">
      <c r="U13043" s="76"/>
    </row>
    <row r="13044" spans="21:21" x14ac:dyDescent="0.25">
      <c r="U13044" s="76"/>
    </row>
    <row r="13045" spans="21:21" x14ac:dyDescent="0.25">
      <c r="U13045" s="76"/>
    </row>
    <row r="13046" spans="21:21" x14ac:dyDescent="0.25">
      <c r="U13046" s="76"/>
    </row>
    <row r="13047" spans="21:21" x14ac:dyDescent="0.25">
      <c r="U13047" s="76"/>
    </row>
    <row r="13048" spans="21:21" x14ac:dyDescent="0.25">
      <c r="U13048" s="76"/>
    </row>
    <row r="13049" spans="21:21" x14ac:dyDescent="0.25">
      <c r="U13049" s="76"/>
    </row>
    <row r="13050" spans="21:21" x14ac:dyDescent="0.25">
      <c r="U13050" s="76"/>
    </row>
    <row r="13051" spans="21:21" x14ac:dyDescent="0.25">
      <c r="U13051" s="76"/>
    </row>
    <row r="13052" spans="21:21" x14ac:dyDescent="0.25">
      <c r="U13052" s="76"/>
    </row>
    <row r="13053" spans="21:21" x14ac:dyDescent="0.25">
      <c r="U13053" s="76"/>
    </row>
    <row r="13054" spans="21:21" x14ac:dyDescent="0.25">
      <c r="U13054" s="76"/>
    </row>
    <row r="13055" spans="21:21" x14ac:dyDescent="0.25">
      <c r="U13055" s="76"/>
    </row>
    <row r="13056" spans="21:21" x14ac:dyDescent="0.25">
      <c r="U13056" s="76"/>
    </row>
    <row r="13057" spans="21:21" x14ac:dyDescent="0.25">
      <c r="U13057" s="76"/>
    </row>
    <row r="13058" spans="21:21" x14ac:dyDescent="0.25">
      <c r="U13058" s="76"/>
    </row>
    <row r="13059" spans="21:21" x14ac:dyDescent="0.25">
      <c r="U13059" s="76"/>
    </row>
    <row r="13060" spans="21:21" x14ac:dyDescent="0.25">
      <c r="U13060" s="76"/>
    </row>
    <row r="13061" spans="21:21" x14ac:dyDescent="0.25">
      <c r="U13061" s="76"/>
    </row>
    <row r="13062" spans="21:21" x14ac:dyDescent="0.25">
      <c r="U13062" s="76"/>
    </row>
    <row r="13063" spans="21:21" x14ac:dyDescent="0.25">
      <c r="U13063" s="76"/>
    </row>
    <row r="13064" spans="21:21" x14ac:dyDescent="0.25">
      <c r="U13064" s="76"/>
    </row>
    <row r="13065" spans="21:21" x14ac:dyDescent="0.25">
      <c r="U13065" s="76"/>
    </row>
    <row r="13066" spans="21:21" x14ac:dyDescent="0.25">
      <c r="U13066" s="76"/>
    </row>
    <row r="13067" spans="21:21" x14ac:dyDescent="0.25">
      <c r="U13067" s="76"/>
    </row>
    <row r="13068" spans="21:21" x14ac:dyDescent="0.25">
      <c r="U13068" s="76"/>
    </row>
    <row r="13069" spans="21:21" x14ac:dyDescent="0.25">
      <c r="U13069" s="76"/>
    </row>
    <row r="13070" spans="21:21" x14ac:dyDescent="0.25">
      <c r="U13070" s="76"/>
    </row>
    <row r="13071" spans="21:21" x14ac:dyDescent="0.25">
      <c r="U13071" s="76"/>
    </row>
    <row r="13072" spans="21:21" x14ac:dyDescent="0.25">
      <c r="U13072" s="76"/>
    </row>
    <row r="13073" spans="21:21" x14ac:dyDescent="0.25">
      <c r="U13073" s="76"/>
    </row>
    <row r="13074" spans="21:21" x14ac:dyDescent="0.25">
      <c r="U13074" s="76"/>
    </row>
    <row r="13075" spans="21:21" x14ac:dyDescent="0.25">
      <c r="U13075" s="76"/>
    </row>
    <row r="13076" spans="21:21" x14ac:dyDescent="0.25">
      <c r="U13076" s="76"/>
    </row>
    <row r="13077" spans="21:21" x14ac:dyDescent="0.25">
      <c r="U13077" s="76"/>
    </row>
    <row r="13078" spans="21:21" x14ac:dyDescent="0.25">
      <c r="U13078" s="76"/>
    </row>
    <row r="13079" spans="21:21" x14ac:dyDescent="0.25">
      <c r="U13079" s="76"/>
    </row>
    <row r="13080" spans="21:21" x14ac:dyDescent="0.25">
      <c r="U13080" s="76"/>
    </row>
    <row r="13081" spans="21:21" x14ac:dyDescent="0.25">
      <c r="U13081" s="76"/>
    </row>
    <row r="13082" spans="21:21" x14ac:dyDescent="0.25">
      <c r="U13082" s="76"/>
    </row>
    <row r="13083" spans="21:21" x14ac:dyDescent="0.25">
      <c r="U13083" s="76"/>
    </row>
    <row r="13084" spans="21:21" x14ac:dyDescent="0.25">
      <c r="U13084" s="76"/>
    </row>
    <row r="13085" spans="21:21" x14ac:dyDescent="0.25">
      <c r="U13085" s="76"/>
    </row>
    <row r="13086" spans="21:21" x14ac:dyDescent="0.25">
      <c r="U13086" s="76"/>
    </row>
    <row r="13087" spans="21:21" x14ac:dyDescent="0.25">
      <c r="U13087" s="76"/>
    </row>
    <row r="13088" spans="21:21" x14ac:dyDescent="0.25">
      <c r="U13088" s="76"/>
    </row>
    <row r="13089" spans="21:21" x14ac:dyDescent="0.25">
      <c r="U13089" s="76"/>
    </row>
    <row r="13090" spans="21:21" x14ac:dyDescent="0.25">
      <c r="U13090" s="76"/>
    </row>
    <row r="13091" spans="21:21" x14ac:dyDescent="0.25">
      <c r="U13091" s="76"/>
    </row>
    <row r="13092" spans="21:21" x14ac:dyDescent="0.25">
      <c r="U13092" s="76"/>
    </row>
    <row r="13093" spans="21:21" x14ac:dyDescent="0.25">
      <c r="U13093" s="76"/>
    </row>
    <row r="13094" spans="21:21" x14ac:dyDescent="0.25">
      <c r="U13094" s="76"/>
    </row>
    <row r="13095" spans="21:21" x14ac:dyDescent="0.25">
      <c r="U13095" s="76"/>
    </row>
    <row r="13096" spans="21:21" x14ac:dyDescent="0.25">
      <c r="U13096" s="76"/>
    </row>
    <row r="13097" spans="21:21" x14ac:dyDescent="0.25">
      <c r="U13097" s="76"/>
    </row>
    <row r="13098" spans="21:21" x14ac:dyDescent="0.25">
      <c r="U13098" s="76"/>
    </row>
    <row r="13099" spans="21:21" x14ac:dyDescent="0.25">
      <c r="U13099" s="76"/>
    </row>
    <row r="13100" spans="21:21" x14ac:dyDescent="0.25">
      <c r="U13100" s="76"/>
    </row>
    <row r="13101" spans="21:21" x14ac:dyDescent="0.25">
      <c r="U13101" s="76"/>
    </row>
    <row r="13102" spans="21:21" x14ac:dyDescent="0.25">
      <c r="U13102" s="76"/>
    </row>
    <row r="13103" spans="21:21" x14ac:dyDescent="0.25">
      <c r="U13103" s="76"/>
    </row>
    <row r="13104" spans="21:21" x14ac:dyDescent="0.25">
      <c r="U13104" s="76"/>
    </row>
    <row r="13105" spans="21:21" x14ac:dyDescent="0.25">
      <c r="U13105" s="76"/>
    </row>
    <row r="13106" spans="21:21" x14ac:dyDescent="0.25">
      <c r="U13106" s="76"/>
    </row>
    <row r="13107" spans="21:21" x14ac:dyDescent="0.25">
      <c r="U13107" s="76"/>
    </row>
    <row r="13108" spans="21:21" x14ac:dyDescent="0.25">
      <c r="U13108" s="76"/>
    </row>
    <row r="13109" spans="21:21" x14ac:dyDescent="0.25">
      <c r="U13109" s="76"/>
    </row>
    <row r="13110" spans="21:21" x14ac:dyDescent="0.25">
      <c r="U13110" s="76"/>
    </row>
    <row r="13111" spans="21:21" x14ac:dyDescent="0.25">
      <c r="U13111" s="76"/>
    </row>
    <row r="13112" spans="21:21" x14ac:dyDescent="0.25">
      <c r="U13112" s="76"/>
    </row>
    <row r="13113" spans="21:21" x14ac:dyDescent="0.25">
      <c r="U13113" s="76"/>
    </row>
    <row r="13114" spans="21:21" x14ac:dyDescent="0.25">
      <c r="U13114" s="76"/>
    </row>
    <row r="13115" spans="21:21" x14ac:dyDescent="0.25">
      <c r="U13115" s="76"/>
    </row>
    <row r="13116" spans="21:21" x14ac:dyDescent="0.25">
      <c r="U13116" s="76"/>
    </row>
    <row r="13117" spans="21:21" x14ac:dyDescent="0.25">
      <c r="U13117" s="76"/>
    </row>
    <row r="13118" spans="21:21" x14ac:dyDescent="0.25">
      <c r="U13118" s="76"/>
    </row>
    <row r="13119" spans="21:21" x14ac:dyDescent="0.25">
      <c r="U13119" s="76"/>
    </row>
    <row r="13120" spans="21:21" x14ac:dyDescent="0.25">
      <c r="U13120" s="76"/>
    </row>
    <row r="13121" spans="21:21" x14ac:dyDescent="0.25">
      <c r="U13121" s="76"/>
    </row>
    <row r="13122" spans="21:21" x14ac:dyDescent="0.25">
      <c r="U13122" s="76"/>
    </row>
    <row r="13123" spans="21:21" x14ac:dyDescent="0.25">
      <c r="U13123" s="76"/>
    </row>
    <row r="13124" spans="21:21" x14ac:dyDescent="0.25">
      <c r="U13124" s="76"/>
    </row>
    <row r="13125" spans="21:21" x14ac:dyDescent="0.25">
      <c r="U13125" s="76"/>
    </row>
    <row r="13126" spans="21:21" x14ac:dyDescent="0.25">
      <c r="U13126" s="76"/>
    </row>
    <row r="13127" spans="21:21" x14ac:dyDescent="0.25">
      <c r="U13127" s="76"/>
    </row>
    <row r="13128" spans="21:21" x14ac:dyDescent="0.25">
      <c r="U13128" s="76"/>
    </row>
    <row r="13129" spans="21:21" x14ac:dyDescent="0.25">
      <c r="U13129" s="76"/>
    </row>
    <row r="13130" spans="21:21" x14ac:dyDescent="0.25">
      <c r="U13130" s="76"/>
    </row>
    <row r="13131" spans="21:21" x14ac:dyDescent="0.25">
      <c r="U13131" s="76"/>
    </row>
    <row r="13132" spans="21:21" x14ac:dyDescent="0.25">
      <c r="U13132" s="76"/>
    </row>
    <row r="13133" spans="21:21" x14ac:dyDescent="0.25">
      <c r="U13133" s="76"/>
    </row>
    <row r="13134" spans="21:21" x14ac:dyDescent="0.25">
      <c r="U13134" s="76"/>
    </row>
    <row r="13135" spans="21:21" x14ac:dyDescent="0.25">
      <c r="U13135" s="76"/>
    </row>
    <row r="13136" spans="21:21" x14ac:dyDescent="0.25">
      <c r="U13136" s="76"/>
    </row>
    <row r="13137" spans="21:21" x14ac:dyDescent="0.25">
      <c r="U13137" s="76"/>
    </row>
    <row r="13138" spans="21:21" x14ac:dyDescent="0.25">
      <c r="U13138" s="76"/>
    </row>
    <row r="13139" spans="21:21" x14ac:dyDescent="0.25">
      <c r="U13139" s="76"/>
    </row>
    <row r="13140" spans="21:21" x14ac:dyDescent="0.25">
      <c r="U13140" s="76"/>
    </row>
    <row r="13141" spans="21:21" x14ac:dyDescent="0.25">
      <c r="U13141" s="76"/>
    </row>
    <row r="13142" spans="21:21" x14ac:dyDescent="0.25">
      <c r="U13142" s="76"/>
    </row>
    <row r="13143" spans="21:21" x14ac:dyDescent="0.25">
      <c r="U13143" s="76"/>
    </row>
    <row r="13144" spans="21:21" x14ac:dyDescent="0.25">
      <c r="U13144" s="76"/>
    </row>
    <row r="13145" spans="21:21" x14ac:dyDescent="0.25">
      <c r="U13145" s="76"/>
    </row>
    <row r="13146" spans="21:21" x14ac:dyDescent="0.25">
      <c r="U13146" s="76"/>
    </row>
    <row r="13147" spans="21:21" x14ac:dyDescent="0.25">
      <c r="U13147" s="76"/>
    </row>
    <row r="13148" spans="21:21" x14ac:dyDescent="0.25">
      <c r="U13148" s="76"/>
    </row>
    <row r="13149" spans="21:21" x14ac:dyDescent="0.25">
      <c r="U13149" s="76"/>
    </row>
    <row r="13150" spans="21:21" x14ac:dyDescent="0.25">
      <c r="U13150" s="76"/>
    </row>
    <row r="13151" spans="21:21" x14ac:dyDescent="0.25">
      <c r="U13151" s="76"/>
    </row>
    <row r="13152" spans="21:21" x14ac:dyDescent="0.25">
      <c r="U13152" s="76"/>
    </row>
    <row r="13153" spans="21:21" x14ac:dyDescent="0.25">
      <c r="U13153" s="76"/>
    </row>
    <row r="13154" spans="21:21" x14ac:dyDescent="0.25">
      <c r="U13154" s="76"/>
    </row>
    <row r="13155" spans="21:21" x14ac:dyDescent="0.25">
      <c r="U13155" s="76"/>
    </row>
    <row r="13156" spans="21:21" x14ac:dyDescent="0.25">
      <c r="U13156" s="76"/>
    </row>
    <row r="13157" spans="21:21" x14ac:dyDescent="0.25">
      <c r="U13157" s="76"/>
    </row>
    <row r="13158" spans="21:21" x14ac:dyDescent="0.25">
      <c r="U13158" s="76"/>
    </row>
    <row r="13159" spans="21:21" x14ac:dyDescent="0.25">
      <c r="U13159" s="76"/>
    </row>
    <row r="13160" spans="21:21" x14ac:dyDescent="0.25">
      <c r="U13160" s="76"/>
    </row>
    <row r="13161" spans="21:21" x14ac:dyDescent="0.25">
      <c r="U13161" s="76"/>
    </row>
    <row r="13162" spans="21:21" x14ac:dyDescent="0.25">
      <c r="U13162" s="76"/>
    </row>
    <row r="13163" spans="21:21" x14ac:dyDescent="0.25">
      <c r="U13163" s="76"/>
    </row>
    <row r="13164" spans="21:21" x14ac:dyDescent="0.25">
      <c r="U13164" s="76"/>
    </row>
    <row r="13165" spans="21:21" x14ac:dyDescent="0.25">
      <c r="U13165" s="76"/>
    </row>
    <row r="13166" spans="21:21" x14ac:dyDescent="0.25">
      <c r="U13166" s="76"/>
    </row>
    <row r="13167" spans="21:21" x14ac:dyDescent="0.25">
      <c r="U13167" s="76"/>
    </row>
    <row r="13168" spans="21:21" x14ac:dyDescent="0.25">
      <c r="U13168" s="76"/>
    </row>
    <row r="13169" spans="21:21" x14ac:dyDescent="0.25">
      <c r="U13169" s="76"/>
    </row>
    <row r="13170" spans="21:21" x14ac:dyDescent="0.25">
      <c r="U13170" s="76"/>
    </row>
    <row r="13171" spans="21:21" x14ac:dyDescent="0.25">
      <c r="U13171" s="76"/>
    </row>
    <row r="13172" spans="21:21" x14ac:dyDescent="0.25">
      <c r="U13172" s="76"/>
    </row>
    <row r="13173" spans="21:21" x14ac:dyDescent="0.25">
      <c r="U13173" s="76"/>
    </row>
    <row r="13174" spans="21:21" x14ac:dyDescent="0.25">
      <c r="U13174" s="76"/>
    </row>
    <row r="13175" spans="21:21" x14ac:dyDescent="0.25">
      <c r="U13175" s="76"/>
    </row>
    <row r="13176" spans="21:21" x14ac:dyDescent="0.25">
      <c r="U13176" s="76"/>
    </row>
    <row r="13177" spans="21:21" x14ac:dyDescent="0.25">
      <c r="U13177" s="76"/>
    </row>
    <row r="13178" spans="21:21" x14ac:dyDescent="0.25">
      <c r="U13178" s="76"/>
    </row>
    <row r="13179" spans="21:21" x14ac:dyDescent="0.25">
      <c r="U13179" s="76"/>
    </row>
    <row r="13180" spans="21:21" x14ac:dyDescent="0.25">
      <c r="U13180" s="76"/>
    </row>
    <row r="13181" spans="21:21" x14ac:dyDescent="0.25">
      <c r="U13181" s="76"/>
    </row>
    <row r="13182" spans="21:21" x14ac:dyDescent="0.25">
      <c r="U13182" s="76"/>
    </row>
    <row r="13183" spans="21:21" x14ac:dyDescent="0.25">
      <c r="U13183" s="76"/>
    </row>
    <row r="13184" spans="21:21" x14ac:dyDescent="0.25">
      <c r="U13184" s="76"/>
    </row>
    <row r="13185" spans="21:21" x14ac:dyDescent="0.25">
      <c r="U13185" s="76"/>
    </row>
    <row r="13186" spans="21:21" x14ac:dyDescent="0.25">
      <c r="U13186" s="76"/>
    </row>
    <row r="13187" spans="21:21" x14ac:dyDescent="0.25">
      <c r="U13187" s="76"/>
    </row>
    <row r="13188" spans="21:21" x14ac:dyDescent="0.25">
      <c r="U13188" s="76"/>
    </row>
    <row r="13189" spans="21:21" x14ac:dyDescent="0.25">
      <c r="U13189" s="76"/>
    </row>
    <row r="13190" spans="21:21" x14ac:dyDescent="0.25">
      <c r="U13190" s="76"/>
    </row>
    <row r="13191" spans="21:21" x14ac:dyDescent="0.25">
      <c r="U13191" s="76"/>
    </row>
    <row r="13192" spans="21:21" x14ac:dyDescent="0.25">
      <c r="U13192" s="76"/>
    </row>
    <row r="13193" spans="21:21" x14ac:dyDescent="0.25">
      <c r="U13193" s="76"/>
    </row>
    <row r="13194" spans="21:21" x14ac:dyDescent="0.25">
      <c r="U13194" s="76"/>
    </row>
    <row r="13195" spans="21:21" x14ac:dyDescent="0.25">
      <c r="U13195" s="76"/>
    </row>
    <row r="13196" spans="21:21" x14ac:dyDescent="0.25">
      <c r="U13196" s="76"/>
    </row>
    <row r="13197" spans="21:21" x14ac:dyDescent="0.25">
      <c r="U13197" s="76"/>
    </row>
    <row r="13198" spans="21:21" x14ac:dyDescent="0.25">
      <c r="U13198" s="76"/>
    </row>
    <row r="13199" spans="21:21" x14ac:dyDescent="0.25">
      <c r="U13199" s="76"/>
    </row>
    <row r="13200" spans="21:21" x14ac:dyDescent="0.25">
      <c r="U13200" s="76"/>
    </row>
    <row r="13201" spans="21:21" x14ac:dyDescent="0.25">
      <c r="U13201" s="76"/>
    </row>
    <row r="13202" spans="21:21" x14ac:dyDescent="0.25">
      <c r="U13202" s="76"/>
    </row>
    <row r="13203" spans="21:21" x14ac:dyDescent="0.25">
      <c r="U13203" s="76"/>
    </row>
    <row r="13204" spans="21:21" x14ac:dyDescent="0.25">
      <c r="U13204" s="76"/>
    </row>
    <row r="13205" spans="21:21" x14ac:dyDescent="0.25">
      <c r="U13205" s="76"/>
    </row>
    <row r="13206" spans="21:21" x14ac:dyDescent="0.25">
      <c r="U13206" s="76"/>
    </row>
    <row r="13207" spans="21:21" x14ac:dyDescent="0.25">
      <c r="U13207" s="76"/>
    </row>
    <row r="13208" spans="21:21" x14ac:dyDescent="0.25">
      <c r="U13208" s="76"/>
    </row>
    <row r="13209" spans="21:21" x14ac:dyDescent="0.25">
      <c r="U13209" s="76"/>
    </row>
    <row r="13210" spans="21:21" x14ac:dyDescent="0.25">
      <c r="U13210" s="76"/>
    </row>
    <row r="13211" spans="21:21" x14ac:dyDescent="0.25">
      <c r="U13211" s="76"/>
    </row>
    <row r="13212" spans="21:21" x14ac:dyDescent="0.25">
      <c r="U13212" s="76"/>
    </row>
    <row r="13213" spans="21:21" x14ac:dyDescent="0.25">
      <c r="U13213" s="76"/>
    </row>
    <row r="13214" spans="21:21" x14ac:dyDescent="0.25">
      <c r="U13214" s="76"/>
    </row>
    <row r="13215" spans="21:21" x14ac:dyDescent="0.25">
      <c r="U13215" s="76"/>
    </row>
    <row r="13216" spans="21:21" x14ac:dyDescent="0.25">
      <c r="U13216" s="76"/>
    </row>
    <row r="13217" spans="21:21" x14ac:dyDescent="0.25">
      <c r="U13217" s="76"/>
    </row>
    <row r="13218" spans="21:21" x14ac:dyDescent="0.25">
      <c r="U13218" s="76"/>
    </row>
    <row r="13219" spans="21:21" x14ac:dyDescent="0.25">
      <c r="U13219" s="76"/>
    </row>
    <row r="13220" spans="21:21" x14ac:dyDescent="0.25">
      <c r="U13220" s="76"/>
    </row>
    <row r="13221" spans="21:21" x14ac:dyDescent="0.25">
      <c r="U13221" s="76"/>
    </row>
    <row r="13222" spans="21:21" x14ac:dyDescent="0.25">
      <c r="U13222" s="76"/>
    </row>
    <row r="13223" spans="21:21" x14ac:dyDescent="0.25">
      <c r="U13223" s="76"/>
    </row>
    <row r="13224" spans="21:21" x14ac:dyDescent="0.25">
      <c r="U13224" s="76"/>
    </row>
    <row r="13225" spans="21:21" x14ac:dyDescent="0.25">
      <c r="U13225" s="76"/>
    </row>
    <row r="13226" spans="21:21" x14ac:dyDescent="0.25">
      <c r="U13226" s="76"/>
    </row>
    <row r="13227" spans="21:21" x14ac:dyDescent="0.25">
      <c r="U13227" s="76"/>
    </row>
    <row r="13228" spans="21:21" x14ac:dyDescent="0.25">
      <c r="U13228" s="76"/>
    </row>
    <row r="13229" spans="21:21" x14ac:dyDescent="0.25">
      <c r="U13229" s="76"/>
    </row>
    <row r="13230" spans="21:21" x14ac:dyDescent="0.25">
      <c r="U13230" s="76"/>
    </row>
    <row r="13231" spans="21:21" x14ac:dyDescent="0.25">
      <c r="U13231" s="76"/>
    </row>
    <row r="13232" spans="21:21" x14ac:dyDescent="0.25">
      <c r="U13232" s="76"/>
    </row>
    <row r="13233" spans="21:21" x14ac:dyDescent="0.25">
      <c r="U13233" s="76"/>
    </row>
    <row r="13234" spans="21:21" x14ac:dyDescent="0.25">
      <c r="U13234" s="76"/>
    </row>
    <row r="13235" spans="21:21" x14ac:dyDescent="0.25">
      <c r="U13235" s="76"/>
    </row>
    <row r="13236" spans="21:21" x14ac:dyDescent="0.25">
      <c r="U13236" s="76"/>
    </row>
    <row r="13237" spans="21:21" x14ac:dyDescent="0.25">
      <c r="U13237" s="76"/>
    </row>
    <row r="13238" spans="21:21" x14ac:dyDescent="0.25">
      <c r="U13238" s="76"/>
    </row>
    <row r="13239" spans="21:21" x14ac:dyDescent="0.25">
      <c r="U13239" s="76"/>
    </row>
    <row r="13240" spans="21:21" x14ac:dyDescent="0.25">
      <c r="U13240" s="76"/>
    </row>
    <row r="13241" spans="21:21" x14ac:dyDescent="0.25">
      <c r="U13241" s="76"/>
    </row>
    <row r="13242" spans="21:21" x14ac:dyDescent="0.25">
      <c r="U13242" s="76"/>
    </row>
    <row r="13243" spans="21:21" x14ac:dyDescent="0.25">
      <c r="U13243" s="76"/>
    </row>
    <row r="13244" spans="21:21" x14ac:dyDescent="0.25">
      <c r="U13244" s="76"/>
    </row>
    <row r="13245" spans="21:21" x14ac:dyDescent="0.25">
      <c r="U13245" s="76"/>
    </row>
    <row r="13246" spans="21:21" x14ac:dyDescent="0.25">
      <c r="U13246" s="76"/>
    </row>
    <row r="13247" spans="21:21" x14ac:dyDescent="0.25">
      <c r="U13247" s="76"/>
    </row>
    <row r="13248" spans="21:21" x14ac:dyDescent="0.25">
      <c r="U13248" s="76"/>
    </row>
    <row r="13249" spans="21:21" x14ac:dyDescent="0.25">
      <c r="U13249" s="76"/>
    </row>
    <row r="13250" spans="21:21" x14ac:dyDescent="0.25">
      <c r="U13250" s="76"/>
    </row>
    <row r="13251" spans="21:21" x14ac:dyDescent="0.25">
      <c r="U13251" s="76"/>
    </row>
    <row r="13252" spans="21:21" x14ac:dyDescent="0.25">
      <c r="U13252" s="76"/>
    </row>
    <row r="13253" spans="21:21" x14ac:dyDescent="0.25">
      <c r="U13253" s="76"/>
    </row>
    <row r="13254" spans="21:21" x14ac:dyDescent="0.25">
      <c r="U13254" s="76"/>
    </row>
    <row r="13255" spans="21:21" x14ac:dyDescent="0.25">
      <c r="U13255" s="76"/>
    </row>
    <row r="13256" spans="21:21" x14ac:dyDescent="0.25">
      <c r="U13256" s="76"/>
    </row>
    <row r="13257" spans="21:21" x14ac:dyDescent="0.25">
      <c r="U13257" s="76"/>
    </row>
    <row r="13258" spans="21:21" x14ac:dyDescent="0.25">
      <c r="U13258" s="76"/>
    </row>
    <row r="13259" spans="21:21" x14ac:dyDescent="0.25">
      <c r="U13259" s="76"/>
    </row>
    <row r="13260" spans="21:21" x14ac:dyDescent="0.25">
      <c r="U13260" s="76"/>
    </row>
    <row r="13261" spans="21:21" x14ac:dyDescent="0.25">
      <c r="U13261" s="76"/>
    </row>
    <row r="13262" spans="21:21" x14ac:dyDescent="0.25">
      <c r="U13262" s="76"/>
    </row>
    <row r="13263" spans="21:21" x14ac:dyDescent="0.25">
      <c r="U13263" s="76"/>
    </row>
    <row r="13264" spans="21:21" x14ac:dyDescent="0.25">
      <c r="U13264" s="76"/>
    </row>
    <row r="13265" spans="21:21" x14ac:dyDescent="0.25">
      <c r="U13265" s="76"/>
    </row>
    <row r="13266" spans="21:21" x14ac:dyDescent="0.25">
      <c r="U13266" s="76"/>
    </row>
    <row r="13267" spans="21:21" x14ac:dyDescent="0.25">
      <c r="U13267" s="76"/>
    </row>
    <row r="13268" spans="21:21" x14ac:dyDescent="0.25">
      <c r="U13268" s="76"/>
    </row>
    <row r="13269" spans="21:21" x14ac:dyDescent="0.25">
      <c r="U13269" s="76"/>
    </row>
    <row r="13270" spans="21:21" x14ac:dyDescent="0.25">
      <c r="U13270" s="76"/>
    </row>
    <row r="13271" spans="21:21" x14ac:dyDescent="0.25">
      <c r="U13271" s="76"/>
    </row>
    <row r="13272" spans="21:21" x14ac:dyDescent="0.25">
      <c r="U13272" s="76"/>
    </row>
    <row r="13273" spans="21:21" x14ac:dyDescent="0.25">
      <c r="U13273" s="76"/>
    </row>
    <row r="13274" spans="21:21" x14ac:dyDescent="0.25">
      <c r="U13274" s="76"/>
    </row>
    <row r="13275" spans="21:21" x14ac:dyDescent="0.25">
      <c r="U13275" s="76"/>
    </row>
    <row r="13276" spans="21:21" x14ac:dyDescent="0.25">
      <c r="U13276" s="76"/>
    </row>
    <row r="13277" spans="21:21" x14ac:dyDescent="0.25">
      <c r="U13277" s="76"/>
    </row>
    <row r="13278" spans="21:21" x14ac:dyDescent="0.25">
      <c r="U13278" s="76"/>
    </row>
    <row r="13279" spans="21:21" x14ac:dyDescent="0.25">
      <c r="U13279" s="76"/>
    </row>
    <row r="13280" spans="21:21" x14ac:dyDescent="0.25">
      <c r="U13280" s="76"/>
    </row>
    <row r="13281" spans="21:21" x14ac:dyDescent="0.25">
      <c r="U13281" s="76"/>
    </row>
    <row r="13282" spans="21:21" x14ac:dyDescent="0.25">
      <c r="U13282" s="76"/>
    </row>
    <row r="13283" spans="21:21" x14ac:dyDescent="0.25">
      <c r="U13283" s="76"/>
    </row>
    <row r="13284" spans="21:21" x14ac:dyDescent="0.25">
      <c r="U13284" s="76"/>
    </row>
    <row r="13285" spans="21:21" x14ac:dyDescent="0.25">
      <c r="U13285" s="76"/>
    </row>
    <row r="13286" spans="21:21" x14ac:dyDescent="0.25">
      <c r="U13286" s="76"/>
    </row>
    <row r="13287" spans="21:21" x14ac:dyDescent="0.25">
      <c r="U13287" s="76"/>
    </row>
    <row r="13288" spans="21:21" x14ac:dyDescent="0.25">
      <c r="U13288" s="76"/>
    </row>
    <row r="13289" spans="21:21" x14ac:dyDescent="0.25">
      <c r="U13289" s="76"/>
    </row>
    <row r="13290" spans="21:21" x14ac:dyDescent="0.25">
      <c r="U13290" s="76"/>
    </row>
    <row r="13291" spans="21:21" x14ac:dyDescent="0.25">
      <c r="U13291" s="76"/>
    </row>
    <row r="13292" spans="21:21" x14ac:dyDescent="0.25">
      <c r="U13292" s="76"/>
    </row>
    <row r="13293" spans="21:21" x14ac:dyDescent="0.25">
      <c r="U13293" s="76"/>
    </row>
    <row r="13294" spans="21:21" x14ac:dyDescent="0.25">
      <c r="U13294" s="76"/>
    </row>
    <row r="13295" spans="21:21" x14ac:dyDescent="0.25">
      <c r="U13295" s="76"/>
    </row>
    <row r="13296" spans="21:21" x14ac:dyDescent="0.25">
      <c r="U13296" s="76"/>
    </row>
    <row r="13297" spans="21:21" x14ac:dyDescent="0.25">
      <c r="U13297" s="76"/>
    </row>
    <row r="13298" spans="21:21" x14ac:dyDescent="0.25">
      <c r="U13298" s="76"/>
    </row>
    <row r="13299" spans="21:21" x14ac:dyDescent="0.25">
      <c r="U13299" s="76"/>
    </row>
    <row r="13300" spans="21:21" x14ac:dyDescent="0.25">
      <c r="U13300" s="76"/>
    </row>
    <row r="13301" spans="21:21" x14ac:dyDescent="0.25">
      <c r="U13301" s="76"/>
    </row>
    <row r="13302" spans="21:21" x14ac:dyDescent="0.25">
      <c r="U13302" s="76"/>
    </row>
    <row r="13303" spans="21:21" x14ac:dyDescent="0.25">
      <c r="U13303" s="76"/>
    </row>
    <row r="13304" spans="21:21" x14ac:dyDescent="0.25">
      <c r="U13304" s="76"/>
    </row>
    <row r="13305" spans="21:21" x14ac:dyDescent="0.25">
      <c r="U13305" s="76"/>
    </row>
    <row r="13306" spans="21:21" x14ac:dyDescent="0.25">
      <c r="U13306" s="76"/>
    </row>
    <row r="13307" spans="21:21" x14ac:dyDescent="0.25">
      <c r="U13307" s="76"/>
    </row>
    <row r="13308" spans="21:21" x14ac:dyDescent="0.25">
      <c r="U13308" s="76"/>
    </row>
    <row r="13309" spans="21:21" x14ac:dyDescent="0.25">
      <c r="U13309" s="76"/>
    </row>
    <row r="13310" spans="21:21" x14ac:dyDescent="0.25">
      <c r="U13310" s="76"/>
    </row>
    <row r="13311" spans="21:21" x14ac:dyDescent="0.25">
      <c r="U13311" s="76"/>
    </row>
    <row r="13312" spans="21:21" x14ac:dyDescent="0.25">
      <c r="U13312" s="76"/>
    </row>
    <row r="13313" spans="21:21" x14ac:dyDescent="0.25">
      <c r="U13313" s="76"/>
    </row>
    <row r="13314" spans="21:21" x14ac:dyDescent="0.25">
      <c r="U13314" s="76"/>
    </row>
    <row r="13315" spans="21:21" x14ac:dyDescent="0.25">
      <c r="U13315" s="76"/>
    </row>
    <row r="13316" spans="21:21" x14ac:dyDescent="0.25">
      <c r="U13316" s="76"/>
    </row>
    <row r="13317" spans="21:21" x14ac:dyDescent="0.25">
      <c r="U13317" s="76"/>
    </row>
    <row r="13318" spans="21:21" x14ac:dyDescent="0.25">
      <c r="U13318" s="76"/>
    </row>
    <row r="13319" spans="21:21" x14ac:dyDescent="0.25">
      <c r="U13319" s="76"/>
    </row>
    <row r="13320" spans="21:21" x14ac:dyDescent="0.25">
      <c r="U13320" s="76"/>
    </row>
    <row r="13321" spans="21:21" x14ac:dyDescent="0.25">
      <c r="U13321" s="76"/>
    </row>
    <row r="13322" spans="21:21" x14ac:dyDescent="0.25">
      <c r="U13322" s="76"/>
    </row>
    <row r="13323" spans="21:21" x14ac:dyDescent="0.25">
      <c r="U13323" s="76"/>
    </row>
    <row r="13324" spans="21:21" x14ac:dyDescent="0.25">
      <c r="U13324" s="76"/>
    </row>
    <row r="13325" spans="21:21" x14ac:dyDescent="0.25">
      <c r="U13325" s="76"/>
    </row>
    <row r="13326" spans="21:21" x14ac:dyDescent="0.25">
      <c r="U13326" s="76"/>
    </row>
    <row r="13327" spans="21:21" x14ac:dyDescent="0.25">
      <c r="U13327" s="76"/>
    </row>
    <row r="13328" spans="21:21" x14ac:dyDescent="0.25">
      <c r="U13328" s="76"/>
    </row>
    <row r="13329" spans="21:21" x14ac:dyDescent="0.25">
      <c r="U13329" s="76"/>
    </row>
    <row r="13330" spans="21:21" x14ac:dyDescent="0.25">
      <c r="U13330" s="76"/>
    </row>
    <row r="13331" spans="21:21" x14ac:dyDescent="0.25">
      <c r="U13331" s="76"/>
    </row>
    <row r="13332" spans="21:21" x14ac:dyDescent="0.25">
      <c r="U13332" s="76"/>
    </row>
    <row r="13333" spans="21:21" x14ac:dyDescent="0.25">
      <c r="U13333" s="76"/>
    </row>
    <row r="13334" spans="21:21" x14ac:dyDescent="0.25">
      <c r="U13334" s="76"/>
    </row>
    <row r="13335" spans="21:21" x14ac:dyDescent="0.25">
      <c r="U13335" s="76"/>
    </row>
    <row r="13336" spans="21:21" x14ac:dyDescent="0.25">
      <c r="U13336" s="76"/>
    </row>
    <row r="13337" spans="21:21" x14ac:dyDescent="0.25">
      <c r="U13337" s="76"/>
    </row>
    <row r="13338" spans="21:21" x14ac:dyDescent="0.25">
      <c r="U13338" s="76"/>
    </row>
    <row r="13339" spans="21:21" x14ac:dyDescent="0.25">
      <c r="U13339" s="76"/>
    </row>
    <row r="13340" spans="21:21" x14ac:dyDescent="0.25">
      <c r="U13340" s="76"/>
    </row>
    <row r="13341" spans="21:21" x14ac:dyDescent="0.25">
      <c r="U13341" s="76"/>
    </row>
    <row r="13342" spans="21:21" x14ac:dyDescent="0.25">
      <c r="U13342" s="76"/>
    </row>
    <row r="13343" spans="21:21" x14ac:dyDescent="0.25">
      <c r="U13343" s="76"/>
    </row>
    <row r="13344" spans="21:21" x14ac:dyDescent="0.25">
      <c r="U13344" s="76"/>
    </row>
    <row r="13345" spans="21:21" x14ac:dyDescent="0.25">
      <c r="U13345" s="76"/>
    </row>
    <row r="13346" spans="21:21" x14ac:dyDescent="0.25">
      <c r="U13346" s="76"/>
    </row>
    <row r="13347" spans="21:21" x14ac:dyDescent="0.25">
      <c r="U13347" s="76"/>
    </row>
    <row r="13348" spans="21:21" x14ac:dyDescent="0.25">
      <c r="U13348" s="76"/>
    </row>
    <row r="13349" spans="21:21" x14ac:dyDescent="0.25">
      <c r="U13349" s="76"/>
    </row>
    <row r="13350" spans="21:21" x14ac:dyDescent="0.25">
      <c r="U13350" s="76"/>
    </row>
    <row r="13351" spans="21:21" x14ac:dyDescent="0.25">
      <c r="U13351" s="76"/>
    </row>
    <row r="13352" spans="21:21" x14ac:dyDescent="0.25">
      <c r="U13352" s="76"/>
    </row>
    <row r="13353" spans="21:21" x14ac:dyDescent="0.25">
      <c r="U13353" s="76"/>
    </row>
    <row r="13354" spans="21:21" x14ac:dyDescent="0.25">
      <c r="U13354" s="76"/>
    </row>
    <row r="13355" spans="21:21" x14ac:dyDescent="0.25">
      <c r="U13355" s="76"/>
    </row>
    <row r="13356" spans="21:21" x14ac:dyDescent="0.25">
      <c r="U13356" s="76"/>
    </row>
    <row r="13357" spans="21:21" x14ac:dyDescent="0.25">
      <c r="U13357" s="76"/>
    </row>
    <row r="13358" spans="21:21" x14ac:dyDescent="0.25">
      <c r="U13358" s="76"/>
    </row>
    <row r="13359" spans="21:21" x14ac:dyDescent="0.25">
      <c r="U13359" s="76"/>
    </row>
    <row r="13360" spans="21:21" x14ac:dyDescent="0.25">
      <c r="U13360" s="76"/>
    </row>
    <row r="13361" spans="21:21" x14ac:dyDescent="0.25">
      <c r="U13361" s="76"/>
    </row>
    <row r="13362" spans="21:21" x14ac:dyDescent="0.25">
      <c r="U13362" s="76"/>
    </row>
    <row r="13363" spans="21:21" x14ac:dyDescent="0.25">
      <c r="U13363" s="76"/>
    </row>
    <row r="13364" spans="21:21" x14ac:dyDescent="0.25">
      <c r="U13364" s="76"/>
    </row>
    <row r="13365" spans="21:21" x14ac:dyDescent="0.25">
      <c r="U13365" s="76"/>
    </row>
    <row r="13366" spans="21:21" x14ac:dyDescent="0.25">
      <c r="U13366" s="76"/>
    </row>
    <row r="13367" spans="21:21" x14ac:dyDescent="0.25">
      <c r="U13367" s="76"/>
    </row>
    <row r="13368" spans="21:21" x14ac:dyDescent="0.25">
      <c r="U13368" s="76"/>
    </row>
    <row r="13369" spans="21:21" x14ac:dyDescent="0.25">
      <c r="U13369" s="76"/>
    </row>
    <row r="13370" spans="21:21" x14ac:dyDescent="0.25">
      <c r="U13370" s="76"/>
    </row>
    <row r="13371" spans="21:21" x14ac:dyDescent="0.25">
      <c r="U13371" s="76"/>
    </row>
    <row r="13372" spans="21:21" x14ac:dyDescent="0.25">
      <c r="U13372" s="76"/>
    </row>
    <row r="13373" spans="21:21" x14ac:dyDescent="0.25">
      <c r="U13373" s="76"/>
    </row>
    <row r="13374" spans="21:21" x14ac:dyDescent="0.25">
      <c r="U13374" s="76"/>
    </row>
    <row r="13375" spans="21:21" x14ac:dyDescent="0.25">
      <c r="U13375" s="76"/>
    </row>
    <row r="13376" spans="21:21" x14ac:dyDescent="0.25">
      <c r="U13376" s="76"/>
    </row>
    <row r="13377" spans="21:21" x14ac:dyDescent="0.25">
      <c r="U13377" s="76"/>
    </row>
    <row r="13378" spans="21:21" x14ac:dyDescent="0.25">
      <c r="U13378" s="76"/>
    </row>
    <row r="13379" spans="21:21" x14ac:dyDescent="0.25">
      <c r="U13379" s="76"/>
    </row>
    <row r="13380" spans="21:21" x14ac:dyDescent="0.25">
      <c r="U13380" s="76"/>
    </row>
    <row r="13381" spans="21:21" x14ac:dyDescent="0.25">
      <c r="U13381" s="76"/>
    </row>
    <row r="13382" spans="21:21" x14ac:dyDescent="0.25">
      <c r="U13382" s="76"/>
    </row>
    <row r="13383" spans="21:21" x14ac:dyDescent="0.25">
      <c r="U13383" s="76"/>
    </row>
    <row r="13384" spans="21:21" x14ac:dyDescent="0.25">
      <c r="U13384" s="76"/>
    </row>
    <row r="13385" spans="21:21" x14ac:dyDescent="0.25">
      <c r="U13385" s="76"/>
    </row>
    <row r="13386" spans="21:21" x14ac:dyDescent="0.25">
      <c r="U13386" s="76"/>
    </row>
    <row r="13387" spans="21:21" x14ac:dyDescent="0.25">
      <c r="U13387" s="76"/>
    </row>
    <row r="13388" spans="21:21" x14ac:dyDescent="0.25">
      <c r="U13388" s="76"/>
    </row>
    <row r="13389" spans="21:21" x14ac:dyDescent="0.25">
      <c r="U13389" s="76"/>
    </row>
    <row r="13390" spans="21:21" x14ac:dyDescent="0.25">
      <c r="U13390" s="76"/>
    </row>
    <row r="13391" spans="21:21" x14ac:dyDescent="0.25">
      <c r="U13391" s="76"/>
    </row>
    <row r="13392" spans="21:21" x14ac:dyDescent="0.25">
      <c r="U13392" s="76"/>
    </row>
    <row r="13393" spans="21:21" x14ac:dyDescent="0.25">
      <c r="U13393" s="76"/>
    </row>
    <row r="13394" spans="21:21" x14ac:dyDescent="0.25">
      <c r="U13394" s="76"/>
    </row>
    <row r="13395" spans="21:21" x14ac:dyDescent="0.25">
      <c r="U13395" s="76"/>
    </row>
    <row r="13396" spans="21:21" x14ac:dyDescent="0.25">
      <c r="U13396" s="76"/>
    </row>
    <row r="13397" spans="21:21" x14ac:dyDescent="0.25">
      <c r="U13397" s="76"/>
    </row>
    <row r="13398" spans="21:21" x14ac:dyDescent="0.25">
      <c r="U13398" s="76"/>
    </row>
    <row r="13399" spans="21:21" x14ac:dyDescent="0.25">
      <c r="U13399" s="76"/>
    </row>
    <row r="13400" spans="21:21" x14ac:dyDescent="0.25">
      <c r="U13400" s="76"/>
    </row>
    <row r="13401" spans="21:21" x14ac:dyDescent="0.25">
      <c r="U13401" s="76"/>
    </row>
    <row r="13402" spans="21:21" x14ac:dyDescent="0.25">
      <c r="U13402" s="76"/>
    </row>
    <row r="13403" spans="21:21" x14ac:dyDescent="0.25">
      <c r="U13403" s="76"/>
    </row>
    <row r="13404" spans="21:21" x14ac:dyDescent="0.25">
      <c r="U13404" s="76"/>
    </row>
    <row r="13405" spans="21:21" x14ac:dyDescent="0.25">
      <c r="U13405" s="76"/>
    </row>
    <row r="13406" spans="21:21" x14ac:dyDescent="0.25">
      <c r="U13406" s="76"/>
    </row>
    <row r="13407" spans="21:21" x14ac:dyDescent="0.25">
      <c r="U13407" s="76"/>
    </row>
    <row r="13408" spans="21:21" x14ac:dyDescent="0.25">
      <c r="U13408" s="76"/>
    </row>
    <row r="13409" spans="21:21" x14ac:dyDescent="0.25">
      <c r="U13409" s="76"/>
    </row>
    <row r="13410" spans="21:21" x14ac:dyDescent="0.25">
      <c r="U13410" s="76"/>
    </row>
    <row r="13411" spans="21:21" x14ac:dyDescent="0.25">
      <c r="U13411" s="76"/>
    </row>
    <row r="13412" spans="21:21" x14ac:dyDescent="0.25">
      <c r="U13412" s="76"/>
    </row>
    <row r="13413" spans="21:21" x14ac:dyDescent="0.25">
      <c r="U13413" s="76"/>
    </row>
    <row r="13414" spans="21:21" x14ac:dyDescent="0.25">
      <c r="U13414" s="76"/>
    </row>
    <row r="13415" spans="21:21" x14ac:dyDescent="0.25">
      <c r="U13415" s="76"/>
    </row>
    <row r="13416" spans="21:21" x14ac:dyDescent="0.25">
      <c r="U13416" s="76"/>
    </row>
    <row r="13417" spans="21:21" x14ac:dyDescent="0.25">
      <c r="U13417" s="76"/>
    </row>
    <row r="13418" spans="21:21" x14ac:dyDescent="0.25">
      <c r="U13418" s="76"/>
    </row>
    <row r="13419" spans="21:21" x14ac:dyDescent="0.25">
      <c r="U13419" s="76"/>
    </row>
    <row r="13420" spans="21:21" x14ac:dyDescent="0.25">
      <c r="U13420" s="76"/>
    </row>
    <row r="13421" spans="21:21" x14ac:dyDescent="0.25">
      <c r="U13421" s="76"/>
    </row>
    <row r="13422" spans="21:21" x14ac:dyDescent="0.25">
      <c r="U13422" s="76"/>
    </row>
    <row r="13423" spans="21:21" x14ac:dyDescent="0.25">
      <c r="U13423" s="76"/>
    </row>
    <row r="13424" spans="21:21" x14ac:dyDescent="0.25">
      <c r="U13424" s="76"/>
    </row>
    <row r="13425" spans="21:21" x14ac:dyDescent="0.25">
      <c r="U13425" s="76"/>
    </row>
    <row r="13426" spans="21:21" x14ac:dyDescent="0.25">
      <c r="U13426" s="76"/>
    </row>
    <row r="13427" spans="21:21" x14ac:dyDescent="0.25">
      <c r="U13427" s="76"/>
    </row>
    <row r="13428" spans="21:21" x14ac:dyDescent="0.25">
      <c r="U13428" s="76"/>
    </row>
    <row r="13429" spans="21:21" x14ac:dyDescent="0.25">
      <c r="U13429" s="76"/>
    </row>
    <row r="13430" spans="21:21" x14ac:dyDescent="0.25">
      <c r="U13430" s="76"/>
    </row>
    <row r="13431" spans="21:21" x14ac:dyDescent="0.25">
      <c r="U13431" s="76"/>
    </row>
    <row r="13432" spans="21:21" x14ac:dyDescent="0.25">
      <c r="U13432" s="76"/>
    </row>
    <row r="13433" spans="21:21" x14ac:dyDescent="0.25">
      <c r="U13433" s="76"/>
    </row>
    <row r="13434" spans="21:21" x14ac:dyDescent="0.25">
      <c r="U13434" s="76"/>
    </row>
    <row r="13435" spans="21:21" x14ac:dyDescent="0.25">
      <c r="U13435" s="76"/>
    </row>
    <row r="13436" spans="21:21" x14ac:dyDescent="0.25">
      <c r="U13436" s="76"/>
    </row>
    <row r="13437" spans="21:21" x14ac:dyDescent="0.25">
      <c r="U13437" s="76"/>
    </row>
    <row r="13438" spans="21:21" x14ac:dyDescent="0.25">
      <c r="U13438" s="76"/>
    </row>
    <row r="13439" spans="21:21" x14ac:dyDescent="0.25">
      <c r="U13439" s="76"/>
    </row>
    <row r="13440" spans="21:21" x14ac:dyDescent="0.25">
      <c r="U13440" s="76"/>
    </row>
    <row r="13441" spans="21:21" x14ac:dyDescent="0.25">
      <c r="U13441" s="76"/>
    </row>
    <row r="13442" spans="21:21" x14ac:dyDescent="0.25">
      <c r="U13442" s="76"/>
    </row>
    <row r="13443" spans="21:21" x14ac:dyDescent="0.25">
      <c r="U13443" s="76"/>
    </row>
    <row r="13444" spans="21:21" x14ac:dyDescent="0.25">
      <c r="U13444" s="76"/>
    </row>
    <row r="13445" spans="21:21" x14ac:dyDescent="0.25">
      <c r="U13445" s="76"/>
    </row>
    <row r="13446" spans="21:21" x14ac:dyDescent="0.25">
      <c r="U13446" s="76"/>
    </row>
    <row r="13447" spans="21:21" x14ac:dyDescent="0.25">
      <c r="U13447" s="76"/>
    </row>
    <row r="13448" spans="21:21" x14ac:dyDescent="0.25">
      <c r="U13448" s="76"/>
    </row>
    <row r="13449" spans="21:21" x14ac:dyDescent="0.25">
      <c r="U13449" s="76"/>
    </row>
    <row r="13450" spans="21:21" x14ac:dyDescent="0.25">
      <c r="U13450" s="76"/>
    </row>
    <row r="13451" spans="21:21" x14ac:dyDescent="0.25">
      <c r="U13451" s="76"/>
    </row>
    <row r="13452" spans="21:21" x14ac:dyDescent="0.25">
      <c r="U13452" s="76"/>
    </row>
    <row r="13453" spans="21:21" x14ac:dyDescent="0.25">
      <c r="U13453" s="76"/>
    </row>
    <row r="13454" spans="21:21" x14ac:dyDescent="0.25">
      <c r="U13454" s="76"/>
    </row>
    <row r="13455" spans="21:21" x14ac:dyDescent="0.25">
      <c r="U13455" s="76"/>
    </row>
    <row r="13456" spans="21:21" x14ac:dyDescent="0.25">
      <c r="U13456" s="76"/>
    </row>
    <row r="13457" spans="21:21" x14ac:dyDescent="0.25">
      <c r="U13457" s="76"/>
    </row>
    <row r="13458" spans="21:21" x14ac:dyDescent="0.25">
      <c r="U13458" s="76"/>
    </row>
    <row r="13459" spans="21:21" x14ac:dyDescent="0.25">
      <c r="U13459" s="76"/>
    </row>
    <row r="13460" spans="21:21" x14ac:dyDescent="0.25">
      <c r="U13460" s="76"/>
    </row>
    <row r="13461" spans="21:21" x14ac:dyDescent="0.25">
      <c r="U13461" s="76"/>
    </row>
    <row r="13462" spans="21:21" x14ac:dyDescent="0.25">
      <c r="U13462" s="76"/>
    </row>
    <row r="13463" spans="21:21" x14ac:dyDescent="0.25">
      <c r="U13463" s="76"/>
    </row>
    <row r="13464" spans="21:21" x14ac:dyDescent="0.25">
      <c r="U13464" s="76"/>
    </row>
    <row r="13465" spans="21:21" x14ac:dyDescent="0.25">
      <c r="U13465" s="76"/>
    </row>
    <row r="13466" spans="21:21" x14ac:dyDescent="0.25">
      <c r="U13466" s="76"/>
    </row>
    <row r="13467" spans="21:21" x14ac:dyDescent="0.25">
      <c r="U13467" s="76"/>
    </row>
    <row r="13468" spans="21:21" x14ac:dyDescent="0.25">
      <c r="U13468" s="76"/>
    </row>
    <row r="13469" spans="21:21" x14ac:dyDescent="0.25">
      <c r="U13469" s="76"/>
    </row>
    <row r="13470" spans="21:21" x14ac:dyDescent="0.25">
      <c r="U13470" s="76"/>
    </row>
    <row r="13471" spans="21:21" x14ac:dyDescent="0.25">
      <c r="U13471" s="76"/>
    </row>
    <row r="13472" spans="21:21" x14ac:dyDescent="0.25">
      <c r="U13472" s="76"/>
    </row>
    <row r="13473" spans="21:21" x14ac:dyDescent="0.25">
      <c r="U13473" s="76"/>
    </row>
    <row r="13474" spans="21:21" x14ac:dyDescent="0.25">
      <c r="U13474" s="76"/>
    </row>
    <row r="13475" spans="21:21" x14ac:dyDescent="0.25">
      <c r="U13475" s="76"/>
    </row>
    <row r="13476" spans="21:21" x14ac:dyDescent="0.25">
      <c r="U13476" s="76"/>
    </row>
    <row r="13477" spans="21:21" x14ac:dyDescent="0.25">
      <c r="U13477" s="76"/>
    </row>
    <row r="13478" spans="21:21" x14ac:dyDescent="0.25">
      <c r="U13478" s="76"/>
    </row>
    <row r="13479" spans="21:21" x14ac:dyDescent="0.25">
      <c r="U13479" s="76"/>
    </row>
    <row r="13480" spans="21:21" x14ac:dyDescent="0.25">
      <c r="U13480" s="76"/>
    </row>
    <row r="13481" spans="21:21" x14ac:dyDescent="0.25">
      <c r="U13481" s="76"/>
    </row>
    <row r="13482" spans="21:21" x14ac:dyDescent="0.25">
      <c r="U13482" s="76"/>
    </row>
    <row r="13483" spans="21:21" x14ac:dyDescent="0.25">
      <c r="U13483" s="76"/>
    </row>
    <row r="13484" spans="21:21" x14ac:dyDescent="0.25">
      <c r="U13484" s="76"/>
    </row>
    <row r="13485" spans="21:21" x14ac:dyDescent="0.25">
      <c r="U13485" s="76"/>
    </row>
    <row r="13486" spans="21:21" x14ac:dyDescent="0.25">
      <c r="U13486" s="76"/>
    </row>
    <row r="13487" spans="21:21" x14ac:dyDescent="0.25">
      <c r="U13487" s="76"/>
    </row>
    <row r="13488" spans="21:21" x14ac:dyDescent="0.25">
      <c r="U13488" s="76"/>
    </row>
    <row r="13489" spans="21:21" x14ac:dyDescent="0.25">
      <c r="U13489" s="76"/>
    </row>
    <row r="13490" spans="21:21" x14ac:dyDescent="0.25">
      <c r="U13490" s="76"/>
    </row>
    <row r="13491" spans="21:21" x14ac:dyDescent="0.25">
      <c r="U13491" s="76"/>
    </row>
    <row r="13492" spans="21:21" x14ac:dyDescent="0.25">
      <c r="U13492" s="76"/>
    </row>
    <row r="13493" spans="21:21" x14ac:dyDescent="0.25">
      <c r="U13493" s="76"/>
    </row>
    <row r="13494" spans="21:21" x14ac:dyDescent="0.25">
      <c r="U13494" s="76"/>
    </row>
    <row r="13495" spans="21:21" x14ac:dyDescent="0.25">
      <c r="U13495" s="76"/>
    </row>
    <row r="13496" spans="21:21" x14ac:dyDescent="0.25">
      <c r="U13496" s="76"/>
    </row>
    <row r="13497" spans="21:21" x14ac:dyDescent="0.25">
      <c r="U13497" s="76"/>
    </row>
    <row r="13498" spans="21:21" x14ac:dyDescent="0.25">
      <c r="U13498" s="76"/>
    </row>
    <row r="13499" spans="21:21" x14ac:dyDescent="0.25">
      <c r="U13499" s="76"/>
    </row>
    <row r="13500" spans="21:21" x14ac:dyDescent="0.25">
      <c r="U13500" s="76"/>
    </row>
    <row r="13501" spans="21:21" x14ac:dyDescent="0.25">
      <c r="U13501" s="76"/>
    </row>
    <row r="13502" spans="21:21" x14ac:dyDescent="0.25">
      <c r="U13502" s="76"/>
    </row>
    <row r="13503" spans="21:21" x14ac:dyDescent="0.25">
      <c r="U13503" s="76"/>
    </row>
    <row r="13504" spans="21:21" x14ac:dyDescent="0.25">
      <c r="U13504" s="76"/>
    </row>
    <row r="13505" spans="21:21" x14ac:dyDescent="0.25">
      <c r="U13505" s="76"/>
    </row>
    <row r="13506" spans="21:21" x14ac:dyDescent="0.25">
      <c r="U13506" s="76"/>
    </row>
    <row r="13507" spans="21:21" x14ac:dyDescent="0.25">
      <c r="U13507" s="76"/>
    </row>
    <row r="13508" spans="21:21" x14ac:dyDescent="0.25">
      <c r="U13508" s="76"/>
    </row>
    <row r="13509" spans="21:21" x14ac:dyDescent="0.25">
      <c r="U13509" s="76"/>
    </row>
    <row r="13510" spans="21:21" x14ac:dyDescent="0.25">
      <c r="U13510" s="76"/>
    </row>
    <row r="13511" spans="21:21" x14ac:dyDescent="0.25">
      <c r="U13511" s="76"/>
    </row>
    <row r="13512" spans="21:21" x14ac:dyDescent="0.25">
      <c r="U13512" s="76"/>
    </row>
    <row r="13513" spans="21:21" x14ac:dyDescent="0.25">
      <c r="U13513" s="76"/>
    </row>
    <row r="13514" spans="21:21" x14ac:dyDescent="0.25">
      <c r="U13514" s="76"/>
    </row>
    <row r="13515" spans="21:21" x14ac:dyDescent="0.25">
      <c r="U13515" s="76"/>
    </row>
    <row r="13516" spans="21:21" x14ac:dyDescent="0.25">
      <c r="U13516" s="76"/>
    </row>
    <row r="13517" spans="21:21" x14ac:dyDescent="0.25">
      <c r="U13517" s="76"/>
    </row>
    <row r="13518" spans="21:21" x14ac:dyDescent="0.25">
      <c r="U13518" s="76"/>
    </row>
    <row r="13519" spans="21:21" x14ac:dyDescent="0.25">
      <c r="U13519" s="76"/>
    </row>
    <row r="13520" spans="21:21" x14ac:dyDescent="0.25">
      <c r="U13520" s="76"/>
    </row>
    <row r="13521" spans="21:21" x14ac:dyDescent="0.25">
      <c r="U13521" s="76"/>
    </row>
    <row r="13522" spans="21:21" x14ac:dyDescent="0.25">
      <c r="U13522" s="76"/>
    </row>
    <row r="13523" spans="21:21" x14ac:dyDescent="0.25">
      <c r="U13523" s="76"/>
    </row>
    <row r="13524" spans="21:21" x14ac:dyDescent="0.25">
      <c r="U13524" s="76"/>
    </row>
    <row r="13525" spans="21:21" x14ac:dyDescent="0.25">
      <c r="U13525" s="76"/>
    </row>
    <row r="13526" spans="21:21" x14ac:dyDescent="0.25">
      <c r="U13526" s="76"/>
    </row>
    <row r="13527" spans="21:21" x14ac:dyDescent="0.25">
      <c r="U13527" s="76"/>
    </row>
    <row r="13528" spans="21:21" x14ac:dyDescent="0.25">
      <c r="U13528" s="76"/>
    </row>
    <row r="13529" spans="21:21" x14ac:dyDescent="0.25">
      <c r="U13529" s="76"/>
    </row>
    <row r="13530" spans="21:21" x14ac:dyDescent="0.25">
      <c r="U13530" s="76"/>
    </row>
    <row r="13531" spans="21:21" x14ac:dyDescent="0.25">
      <c r="U13531" s="76"/>
    </row>
    <row r="13532" spans="21:21" x14ac:dyDescent="0.25">
      <c r="U13532" s="76"/>
    </row>
    <row r="13533" spans="21:21" x14ac:dyDescent="0.25">
      <c r="U13533" s="76"/>
    </row>
    <row r="13534" spans="21:21" x14ac:dyDescent="0.25">
      <c r="U13534" s="76"/>
    </row>
    <row r="13535" spans="21:21" x14ac:dyDescent="0.25">
      <c r="U13535" s="76"/>
    </row>
    <row r="13536" spans="21:21" x14ac:dyDescent="0.25">
      <c r="U13536" s="76"/>
    </row>
    <row r="13537" spans="21:21" x14ac:dyDescent="0.25">
      <c r="U13537" s="76"/>
    </row>
    <row r="13538" spans="21:21" x14ac:dyDescent="0.25">
      <c r="U13538" s="76"/>
    </row>
    <row r="13539" spans="21:21" x14ac:dyDescent="0.25">
      <c r="U13539" s="76"/>
    </row>
    <row r="13540" spans="21:21" x14ac:dyDescent="0.25">
      <c r="U13540" s="76"/>
    </row>
    <row r="13541" spans="21:21" x14ac:dyDescent="0.25">
      <c r="U13541" s="76"/>
    </row>
    <row r="13542" spans="21:21" x14ac:dyDescent="0.25">
      <c r="U13542" s="76"/>
    </row>
    <row r="13543" spans="21:21" x14ac:dyDescent="0.25">
      <c r="U13543" s="76"/>
    </row>
    <row r="13544" spans="21:21" x14ac:dyDescent="0.25">
      <c r="U13544" s="76"/>
    </row>
    <row r="13545" spans="21:21" x14ac:dyDescent="0.25">
      <c r="U13545" s="76"/>
    </row>
    <row r="13546" spans="21:21" x14ac:dyDescent="0.25">
      <c r="U13546" s="76"/>
    </row>
    <row r="13547" spans="21:21" x14ac:dyDescent="0.25">
      <c r="U13547" s="76"/>
    </row>
    <row r="13548" spans="21:21" x14ac:dyDescent="0.25">
      <c r="U13548" s="76"/>
    </row>
    <row r="13549" spans="21:21" x14ac:dyDescent="0.25">
      <c r="U13549" s="76"/>
    </row>
    <row r="13550" spans="21:21" x14ac:dyDescent="0.25">
      <c r="U13550" s="76"/>
    </row>
    <row r="13551" spans="21:21" x14ac:dyDescent="0.25">
      <c r="U13551" s="76"/>
    </row>
    <row r="13552" spans="21:21" x14ac:dyDescent="0.25">
      <c r="U13552" s="76"/>
    </row>
    <row r="13553" spans="21:21" x14ac:dyDescent="0.25">
      <c r="U13553" s="76"/>
    </row>
    <row r="13554" spans="21:21" x14ac:dyDescent="0.25">
      <c r="U13554" s="76"/>
    </row>
    <row r="13555" spans="21:21" x14ac:dyDescent="0.25">
      <c r="U13555" s="76"/>
    </row>
    <row r="13556" spans="21:21" x14ac:dyDescent="0.25">
      <c r="U13556" s="76"/>
    </row>
    <row r="13557" spans="21:21" x14ac:dyDescent="0.25">
      <c r="U13557" s="76"/>
    </row>
    <row r="13558" spans="21:21" x14ac:dyDescent="0.25">
      <c r="U13558" s="76"/>
    </row>
    <row r="13559" spans="21:21" x14ac:dyDescent="0.25">
      <c r="U13559" s="76"/>
    </row>
    <row r="13560" spans="21:21" x14ac:dyDescent="0.25">
      <c r="U13560" s="76"/>
    </row>
    <row r="13561" spans="21:21" x14ac:dyDescent="0.25">
      <c r="U13561" s="76"/>
    </row>
    <row r="13562" spans="21:21" x14ac:dyDescent="0.25">
      <c r="U13562" s="76"/>
    </row>
    <row r="13563" spans="21:21" x14ac:dyDescent="0.25">
      <c r="U13563" s="76"/>
    </row>
    <row r="13564" spans="21:21" x14ac:dyDescent="0.25">
      <c r="U13564" s="76"/>
    </row>
    <row r="13565" spans="21:21" x14ac:dyDescent="0.25">
      <c r="U13565" s="76"/>
    </row>
    <row r="13566" spans="21:21" x14ac:dyDescent="0.25">
      <c r="U13566" s="76"/>
    </row>
    <row r="13567" spans="21:21" x14ac:dyDescent="0.25">
      <c r="U13567" s="76"/>
    </row>
    <row r="13568" spans="21:21" x14ac:dyDescent="0.25">
      <c r="U13568" s="76"/>
    </row>
    <row r="13569" spans="21:21" x14ac:dyDescent="0.25">
      <c r="U13569" s="76"/>
    </row>
    <row r="13570" spans="21:21" x14ac:dyDescent="0.25">
      <c r="U13570" s="76"/>
    </row>
    <row r="13571" spans="21:21" x14ac:dyDescent="0.25">
      <c r="U13571" s="76"/>
    </row>
    <row r="13572" spans="21:21" x14ac:dyDescent="0.25">
      <c r="U13572" s="76"/>
    </row>
    <row r="13573" spans="21:21" x14ac:dyDescent="0.25">
      <c r="U13573" s="76"/>
    </row>
    <row r="13574" spans="21:21" x14ac:dyDescent="0.25">
      <c r="U13574" s="76"/>
    </row>
    <row r="13575" spans="21:21" x14ac:dyDescent="0.25">
      <c r="U13575" s="76"/>
    </row>
    <row r="13576" spans="21:21" x14ac:dyDescent="0.25">
      <c r="U13576" s="76"/>
    </row>
    <row r="13577" spans="21:21" x14ac:dyDescent="0.25">
      <c r="U13577" s="76"/>
    </row>
    <row r="13578" spans="21:21" x14ac:dyDescent="0.25">
      <c r="U13578" s="76"/>
    </row>
    <row r="13579" spans="21:21" x14ac:dyDescent="0.25">
      <c r="U13579" s="76"/>
    </row>
    <row r="13580" spans="21:21" x14ac:dyDescent="0.25">
      <c r="U13580" s="76"/>
    </row>
    <row r="13581" spans="21:21" x14ac:dyDescent="0.25">
      <c r="U13581" s="76"/>
    </row>
    <row r="13582" spans="21:21" x14ac:dyDescent="0.25">
      <c r="U13582" s="76"/>
    </row>
    <row r="13583" spans="21:21" x14ac:dyDescent="0.25">
      <c r="U13583" s="76"/>
    </row>
    <row r="13584" spans="21:21" x14ac:dyDescent="0.25">
      <c r="U13584" s="76"/>
    </row>
    <row r="13585" spans="21:21" x14ac:dyDescent="0.25">
      <c r="U13585" s="76"/>
    </row>
    <row r="13586" spans="21:21" x14ac:dyDescent="0.25">
      <c r="U13586" s="76"/>
    </row>
    <row r="13587" spans="21:21" x14ac:dyDescent="0.25">
      <c r="U13587" s="76"/>
    </row>
    <row r="13588" spans="21:21" x14ac:dyDescent="0.25">
      <c r="U13588" s="76"/>
    </row>
    <row r="13589" spans="21:21" x14ac:dyDescent="0.25">
      <c r="U13589" s="76"/>
    </row>
    <row r="13590" spans="21:21" x14ac:dyDescent="0.25">
      <c r="U13590" s="76"/>
    </row>
    <row r="13591" spans="21:21" x14ac:dyDescent="0.25">
      <c r="U13591" s="76"/>
    </row>
    <row r="13592" spans="21:21" x14ac:dyDescent="0.25">
      <c r="U13592" s="76"/>
    </row>
    <row r="13593" spans="21:21" x14ac:dyDescent="0.25">
      <c r="U13593" s="76"/>
    </row>
    <row r="13594" spans="21:21" x14ac:dyDescent="0.25">
      <c r="U13594" s="76"/>
    </row>
    <row r="13595" spans="21:21" x14ac:dyDescent="0.25">
      <c r="U13595" s="76"/>
    </row>
    <row r="13596" spans="21:21" x14ac:dyDescent="0.25">
      <c r="U13596" s="76"/>
    </row>
    <row r="13597" spans="21:21" x14ac:dyDescent="0.25">
      <c r="U13597" s="76"/>
    </row>
    <row r="13598" spans="21:21" x14ac:dyDescent="0.25">
      <c r="U13598" s="76"/>
    </row>
    <row r="13599" spans="21:21" x14ac:dyDescent="0.25">
      <c r="U13599" s="76"/>
    </row>
    <row r="13600" spans="21:21" x14ac:dyDescent="0.25">
      <c r="U13600" s="76"/>
    </row>
    <row r="13601" spans="21:21" x14ac:dyDescent="0.25">
      <c r="U13601" s="76"/>
    </row>
    <row r="13602" spans="21:21" x14ac:dyDescent="0.25">
      <c r="U13602" s="76"/>
    </row>
    <row r="13603" spans="21:21" x14ac:dyDescent="0.25">
      <c r="U13603" s="76"/>
    </row>
    <row r="13604" spans="21:21" x14ac:dyDescent="0.25">
      <c r="U13604" s="76"/>
    </row>
    <row r="13605" spans="21:21" x14ac:dyDescent="0.25">
      <c r="U13605" s="76"/>
    </row>
    <row r="13606" spans="21:21" x14ac:dyDescent="0.25">
      <c r="U13606" s="76"/>
    </row>
    <row r="13607" spans="21:21" x14ac:dyDescent="0.25">
      <c r="U13607" s="76"/>
    </row>
    <row r="13608" spans="21:21" x14ac:dyDescent="0.25">
      <c r="U13608" s="76"/>
    </row>
    <row r="13609" spans="21:21" x14ac:dyDescent="0.25">
      <c r="U13609" s="76"/>
    </row>
    <row r="13610" spans="21:21" x14ac:dyDescent="0.25">
      <c r="U13610" s="76"/>
    </row>
    <row r="13611" spans="21:21" x14ac:dyDescent="0.25">
      <c r="U13611" s="76"/>
    </row>
    <row r="13612" spans="21:21" x14ac:dyDescent="0.25">
      <c r="U13612" s="76"/>
    </row>
    <row r="13613" spans="21:21" x14ac:dyDescent="0.25">
      <c r="U13613" s="76"/>
    </row>
    <row r="13614" spans="21:21" x14ac:dyDescent="0.25">
      <c r="U13614" s="76"/>
    </row>
    <row r="13615" spans="21:21" x14ac:dyDescent="0.25">
      <c r="U13615" s="76"/>
    </row>
    <row r="13616" spans="21:21" x14ac:dyDescent="0.25">
      <c r="U13616" s="76"/>
    </row>
    <row r="13617" spans="21:21" x14ac:dyDescent="0.25">
      <c r="U13617" s="76"/>
    </row>
    <row r="13618" spans="21:21" x14ac:dyDescent="0.25">
      <c r="U13618" s="76"/>
    </row>
    <row r="13619" spans="21:21" x14ac:dyDescent="0.25">
      <c r="U13619" s="76"/>
    </row>
    <row r="13620" spans="21:21" x14ac:dyDescent="0.25">
      <c r="U13620" s="76"/>
    </row>
    <row r="13621" spans="21:21" x14ac:dyDescent="0.25">
      <c r="U13621" s="76"/>
    </row>
    <row r="13622" spans="21:21" x14ac:dyDescent="0.25">
      <c r="U13622" s="76"/>
    </row>
    <row r="13623" spans="21:21" x14ac:dyDescent="0.25">
      <c r="U13623" s="76"/>
    </row>
    <row r="13624" spans="21:21" x14ac:dyDescent="0.25">
      <c r="U13624" s="76"/>
    </row>
    <row r="13625" spans="21:21" x14ac:dyDescent="0.25">
      <c r="U13625" s="76"/>
    </row>
    <row r="13626" spans="21:21" x14ac:dyDescent="0.25">
      <c r="U13626" s="76"/>
    </row>
    <row r="13627" spans="21:21" x14ac:dyDescent="0.25">
      <c r="U13627" s="76"/>
    </row>
    <row r="13628" spans="21:21" x14ac:dyDescent="0.25">
      <c r="U13628" s="76"/>
    </row>
    <row r="13629" spans="21:21" x14ac:dyDescent="0.25">
      <c r="U13629" s="76"/>
    </row>
    <row r="13630" spans="21:21" x14ac:dyDescent="0.25">
      <c r="U13630" s="76"/>
    </row>
    <row r="13631" spans="21:21" x14ac:dyDescent="0.25">
      <c r="U13631" s="76"/>
    </row>
    <row r="13632" spans="21:21" x14ac:dyDescent="0.25">
      <c r="U13632" s="76"/>
    </row>
    <row r="13633" spans="21:21" x14ac:dyDescent="0.25">
      <c r="U13633" s="76"/>
    </row>
    <row r="13634" spans="21:21" x14ac:dyDescent="0.25">
      <c r="U13634" s="76"/>
    </row>
    <row r="13635" spans="21:21" x14ac:dyDescent="0.25">
      <c r="U13635" s="76"/>
    </row>
    <row r="13636" spans="21:21" x14ac:dyDescent="0.25">
      <c r="U13636" s="76"/>
    </row>
    <row r="13637" spans="21:21" x14ac:dyDescent="0.25">
      <c r="U13637" s="76"/>
    </row>
    <row r="13638" spans="21:21" x14ac:dyDescent="0.25">
      <c r="U13638" s="76"/>
    </row>
    <row r="13639" spans="21:21" x14ac:dyDescent="0.25">
      <c r="U13639" s="76"/>
    </row>
    <row r="13640" spans="21:21" x14ac:dyDescent="0.25">
      <c r="U13640" s="76"/>
    </row>
    <row r="13641" spans="21:21" x14ac:dyDescent="0.25">
      <c r="U13641" s="76"/>
    </row>
    <row r="13642" spans="21:21" x14ac:dyDescent="0.25">
      <c r="U13642" s="76"/>
    </row>
    <row r="13643" spans="21:21" x14ac:dyDescent="0.25">
      <c r="U13643" s="76"/>
    </row>
    <row r="13644" spans="21:21" x14ac:dyDescent="0.25">
      <c r="U13644" s="76"/>
    </row>
    <row r="13645" spans="21:21" x14ac:dyDescent="0.25">
      <c r="U13645" s="76"/>
    </row>
    <row r="13646" spans="21:21" x14ac:dyDescent="0.25">
      <c r="U13646" s="76"/>
    </row>
    <row r="13647" spans="21:21" x14ac:dyDescent="0.25">
      <c r="U13647" s="76"/>
    </row>
    <row r="13648" spans="21:21" x14ac:dyDescent="0.25">
      <c r="U13648" s="76"/>
    </row>
    <row r="13649" spans="21:21" x14ac:dyDescent="0.25">
      <c r="U13649" s="76"/>
    </row>
    <row r="13650" spans="21:21" x14ac:dyDescent="0.25">
      <c r="U13650" s="76"/>
    </row>
    <row r="13651" spans="21:21" x14ac:dyDescent="0.25">
      <c r="U13651" s="76"/>
    </row>
    <row r="13652" spans="21:21" x14ac:dyDescent="0.25">
      <c r="U13652" s="76"/>
    </row>
    <row r="13653" spans="21:21" x14ac:dyDescent="0.25">
      <c r="U13653" s="76"/>
    </row>
    <row r="13654" spans="21:21" x14ac:dyDescent="0.25">
      <c r="U13654" s="76"/>
    </row>
    <row r="13655" spans="21:21" x14ac:dyDescent="0.25">
      <c r="U13655" s="76"/>
    </row>
    <row r="13656" spans="21:21" x14ac:dyDescent="0.25">
      <c r="U13656" s="76"/>
    </row>
    <row r="13657" spans="21:21" x14ac:dyDescent="0.25">
      <c r="U13657" s="76"/>
    </row>
    <row r="13658" spans="21:21" x14ac:dyDescent="0.25">
      <c r="U13658" s="76"/>
    </row>
    <row r="13659" spans="21:21" x14ac:dyDescent="0.25">
      <c r="U13659" s="76"/>
    </row>
    <row r="13660" spans="21:21" x14ac:dyDescent="0.25">
      <c r="U13660" s="76"/>
    </row>
    <row r="13661" spans="21:21" x14ac:dyDescent="0.25">
      <c r="U13661" s="76"/>
    </row>
    <row r="13662" spans="21:21" x14ac:dyDescent="0.25">
      <c r="U13662" s="76"/>
    </row>
    <row r="13663" spans="21:21" x14ac:dyDescent="0.25">
      <c r="U13663" s="76"/>
    </row>
    <row r="13664" spans="21:21" x14ac:dyDescent="0.25">
      <c r="U13664" s="76"/>
    </row>
    <row r="13665" spans="21:21" x14ac:dyDescent="0.25">
      <c r="U13665" s="76"/>
    </row>
    <row r="13666" spans="21:21" x14ac:dyDescent="0.25">
      <c r="U13666" s="76"/>
    </row>
    <row r="13667" spans="21:21" x14ac:dyDescent="0.25">
      <c r="U13667" s="76"/>
    </row>
    <row r="13668" spans="21:21" x14ac:dyDescent="0.25">
      <c r="U13668" s="76"/>
    </row>
    <row r="13669" spans="21:21" x14ac:dyDescent="0.25">
      <c r="U13669" s="76"/>
    </row>
    <row r="13670" spans="21:21" x14ac:dyDescent="0.25">
      <c r="U13670" s="76"/>
    </row>
    <row r="13671" spans="21:21" x14ac:dyDescent="0.25">
      <c r="U13671" s="76"/>
    </row>
    <row r="13672" spans="21:21" x14ac:dyDescent="0.25">
      <c r="U13672" s="76"/>
    </row>
    <row r="13673" spans="21:21" x14ac:dyDescent="0.25">
      <c r="U13673" s="76"/>
    </row>
    <row r="13674" spans="21:21" x14ac:dyDescent="0.25">
      <c r="U13674" s="76"/>
    </row>
    <row r="13675" spans="21:21" x14ac:dyDescent="0.25">
      <c r="U13675" s="76"/>
    </row>
    <row r="13676" spans="21:21" x14ac:dyDescent="0.25">
      <c r="U13676" s="76"/>
    </row>
    <row r="13677" spans="21:21" x14ac:dyDescent="0.25">
      <c r="U13677" s="76"/>
    </row>
    <row r="13678" spans="21:21" x14ac:dyDescent="0.25">
      <c r="U13678" s="76"/>
    </row>
    <row r="13679" spans="21:21" x14ac:dyDescent="0.25">
      <c r="U13679" s="76"/>
    </row>
    <row r="13680" spans="21:21" x14ac:dyDescent="0.25">
      <c r="U13680" s="76"/>
    </row>
    <row r="13681" spans="21:21" x14ac:dyDescent="0.25">
      <c r="U13681" s="76"/>
    </row>
    <row r="13682" spans="21:21" x14ac:dyDescent="0.25">
      <c r="U13682" s="76"/>
    </row>
    <row r="13683" spans="21:21" x14ac:dyDescent="0.25">
      <c r="U13683" s="76"/>
    </row>
    <row r="13684" spans="21:21" x14ac:dyDescent="0.25">
      <c r="U13684" s="76"/>
    </row>
    <row r="13685" spans="21:21" x14ac:dyDescent="0.25">
      <c r="U13685" s="76"/>
    </row>
    <row r="13686" spans="21:21" x14ac:dyDescent="0.25">
      <c r="U13686" s="76"/>
    </row>
    <row r="13687" spans="21:21" x14ac:dyDescent="0.25">
      <c r="U13687" s="76"/>
    </row>
    <row r="13688" spans="21:21" x14ac:dyDescent="0.25">
      <c r="U13688" s="76"/>
    </row>
    <row r="13689" spans="21:21" x14ac:dyDescent="0.25">
      <c r="U13689" s="76"/>
    </row>
    <row r="13690" spans="21:21" x14ac:dyDescent="0.25">
      <c r="U13690" s="76"/>
    </row>
    <row r="13691" spans="21:21" x14ac:dyDescent="0.25">
      <c r="U13691" s="76"/>
    </row>
    <row r="13692" spans="21:21" x14ac:dyDescent="0.25">
      <c r="U13692" s="76"/>
    </row>
    <row r="13693" spans="21:21" x14ac:dyDescent="0.25">
      <c r="U13693" s="76"/>
    </row>
    <row r="13694" spans="21:21" x14ac:dyDescent="0.25">
      <c r="U13694" s="76"/>
    </row>
    <row r="13695" spans="21:21" x14ac:dyDescent="0.25">
      <c r="U13695" s="76"/>
    </row>
    <row r="13696" spans="21:21" x14ac:dyDescent="0.25">
      <c r="U13696" s="76"/>
    </row>
    <row r="13697" spans="21:21" x14ac:dyDescent="0.25">
      <c r="U13697" s="76"/>
    </row>
    <row r="13698" spans="21:21" x14ac:dyDescent="0.25">
      <c r="U13698" s="76"/>
    </row>
    <row r="13699" spans="21:21" x14ac:dyDescent="0.25">
      <c r="U13699" s="76"/>
    </row>
    <row r="13700" spans="21:21" x14ac:dyDescent="0.25">
      <c r="U13700" s="76"/>
    </row>
    <row r="13701" spans="21:21" x14ac:dyDescent="0.25">
      <c r="U13701" s="76"/>
    </row>
    <row r="13702" spans="21:21" x14ac:dyDescent="0.25">
      <c r="U13702" s="76"/>
    </row>
    <row r="13703" spans="21:21" x14ac:dyDescent="0.25">
      <c r="U13703" s="76"/>
    </row>
    <row r="13704" spans="21:21" x14ac:dyDescent="0.25">
      <c r="U13704" s="76"/>
    </row>
    <row r="13705" spans="21:21" x14ac:dyDescent="0.25">
      <c r="U13705" s="76"/>
    </row>
    <row r="13706" spans="21:21" x14ac:dyDescent="0.25">
      <c r="U13706" s="76"/>
    </row>
    <row r="13707" spans="21:21" x14ac:dyDescent="0.25">
      <c r="U13707" s="76"/>
    </row>
    <row r="13708" spans="21:21" x14ac:dyDescent="0.25">
      <c r="U13708" s="76"/>
    </row>
    <row r="13709" spans="21:21" x14ac:dyDescent="0.25">
      <c r="U13709" s="76"/>
    </row>
    <row r="13710" spans="21:21" x14ac:dyDescent="0.25">
      <c r="U13710" s="76"/>
    </row>
    <row r="13711" spans="21:21" x14ac:dyDescent="0.25">
      <c r="U13711" s="76"/>
    </row>
    <row r="13712" spans="21:21" x14ac:dyDescent="0.25">
      <c r="U13712" s="76"/>
    </row>
    <row r="13713" spans="21:21" x14ac:dyDescent="0.25">
      <c r="U13713" s="76"/>
    </row>
    <row r="13714" spans="21:21" x14ac:dyDescent="0.25">
      <c r="U13714" s="76"/>
    </row>
    <row r="13715" spans="21:21" x14ac:dyDescent="0.25">
      <c r="U13715" s="76"/>
    </row>
    <row r="13716" spans="21:21" x14ac:dyDescent="0.25">
      <c r="U13716" s="76"/>
    </row>
    <row r="13717" spans="21:21" x14ac:dyDescent="0.25">
      <c r="U13717" s="76"/>
    </row>
    <row r="13718" spans="21:21" x14ac:dyDescent="0.25">
      <c r="U13718" s="76"/>
    </row>
    <row r="13719" spans="21:21" x14ac:dyDescent="0.25">
      <c r="U13719" s="76"/>
    </row>
    <row r="13720" spans="21:21" x14ac:dyDescent="0.25">
      <c r="U13720" s="76"/>
    </row>
    <row r="13721" spans="21:21" x14ac:dyDescent="0.25">
      <c r="U13721" s="76"/>
    </row>
    <row r="13722" spans="21:21" x14ac:dyDescent="0.25">
      <c r="U13722" s="76"/>
    </row>
    <row r="13723" spans="21:21" x14ac:dyDescent="0.25">
      <c r="U13723" s="76"/>
    </row>
    <row r="13724" spans="21:21" x14ac:dyDescent="0.25">
      <c r="U13724" s="76"/>
    </row>
    <row r="13725" spans="21:21" x14ac:dyDescent="0.25">
      <c r="U13725" s="76"/>
    </row>
    <row r="13726" spans="21:21" x14ac:dyDescent="0.25">
      <c r="U13726" s="76"/>
    </row>
    <row r="13727" spans="21:21" x14ac:dyDescent="0.25">
      <c r="U13727" s="76"/>
    </row>
    <row r="13728" spans="21:21" x14ac:dyDescent="0.25">
      <c r="U13728" s="76"/>
    </row>
    <row r="13729" spans="21:21" x14ac:dyDescent="0.25">
      <c r="U13729" s="76"/>
    </row>
    <row r="13730" spans="21:21" x14ac:dyDescent="0.25">
      <c r="U13730" s="76"/>
    </row>
    <row r="13731" spans="21:21" x14ac:dyDescent="0.25">
      <c r="U13731" s="76"/>
    </row>
    <row r="13732" spans="21:21" x14ac:dyDescent="0.25">
      <c r="U13732" s="76"/>
    </row>
    <row r="13733" spans="21:21" x14ac:dyDescent="0.25">
      <c r="U13733" s="76"/>
    </row>
    <row r="13734" spans="21:21" x14ac:dyDescent="0.25">
      <c r="U13734" s="76"/>
    </row>
    <row r="13735" spans="21:21" x14ac:dyDescent="0.25">
      <c r="U13735" s="76"/>
    </row>
    <row r="13736" spans="21:21" x14ac:dyDescent="0.25">
      <c r="U13736" s="76"/>
    </row>
    <row r="13737" spans="21:21" x14ac:dyDescent="0.25">
      <c r="U13737" s="76"/>
    </row>
    <row r="13738" spans="21:21" x14ac:dyDescent="0.25">
      <c r="U13738" s="76"/>
    </row>
    <row r="13739" spans="21:21" x14ac:dyDescent="0.25">
      <c r="U13739" s="76"/>
    </row>
    <row r="13740" spans="21:21" x14ac:dyDescent="0.25">
      <c r="U13740" s="76"/>
    </row>
    <row r="13741" spans="21:21" x14ac:dyDescent="0.25">
      <c r="U13741" s="76"/>
    </row>
    <row r="13742" spans="21:21" x14ac:dyDescent="0.25">
      <c r="U13742" s="76"/>
    </row>
    <row r="13743" spans="21:21" x14ac:dyDescent="0.25">
      <c r="U13743" s="76"/>
    </row>
    <row r="13744" spans="21:21" x14ac:dyDescent="0.25">
      <c r="U13744" s="76"/>
    </row>
    <row r="13745" spans="21:21" x14ac:dyDescent="0.25">
      <c r="U13745" s="76"/>
    </row>
    <row r="13746" spans="21:21" x14ac:dyDescent="0.25">
      <c r="U13746" s="76"/>
    </row>
    <row r="13747" spans="21:21" x14ac:dyDescent="0.25">
      <c r="U13747" s="76"/>
    </row>
    <row r="13748" spans="21:21" x14ac:dyDescent="0.25">
      <c r="U13748" s="76"/>
    </row>
    <row r="13749" spans="21:21" x14ac:dyDescent="0.25">
      <c r="U13749" s="76"/>
    </row>
    <row r="13750" spans="21:21" x14ac:dyDescent="0.25">
      <c r="U13750" s="76"/>
    </row>
    <row r="13751" spans="21:21" x14ac:dyDescent="0.25">
      <c r="U13751" s="76"/>
    </row>
    <row r="13752" spans="21:21" x14ac:dyDescent="0.25">
      <c r="U13752" s="76"/>
    </row>
    <row r="13753" spans="21:21" x14ac:dyDescent="0.25">
      <c r="U13753" s="76"/>
    </row>
    <row r="13754" spans="21:21" x14ac:dyDescent="0.25">
      <c r="U13754" s="76"/>
    </row>
    <row r="13755" spans="21:21" x14ac:dyDescent="0.25">
      <c r="U13755" s="76"/>
    </row>
    <row r="13756" spans="21:21" x14ac:dyDescent="0.25">
      <c r="U13756" s="76"/>
    </row>
    <row r="13757" spans="21:21" x14ac:dyDescent="0.25">
      <c r="U13757" s="76"/>
    </row>
    <row r="13758" spans="21:21" x14ac:dyDescent="0.25">
      <c r="U13758" s="76"/>
    </row>
    <row r="13759" spans="21:21" x14ac:dyDescent="0.25">
      <c r="U13759" s="76"/>
    </row>
    <row r="13760" spans="21:21" x14ac:dyDescent="0.25">
      <c r="U13760" s="76"/>
    </row>
    <row r="13761" spans="21:21" x14ac:dyDescent="0.25">
      <c r="U13761" s="76"/>
    </row>
    <row r="13762" spans="21:21" x14ac:dyDescent="0.25">
      <c r="U13762" s="76"/>
    </row>
    <row r="13763" spans="21:21" x14ac:dyDescent="0.25">
      <c r="U13763" s="76"/>
    </row>
    <row r="13764" spans="21:21" x14ac:dyDescent="0.25">
      <c r="U13764" s="76"/>
    </row>
    <row r="13765" spans="21:21" x14ac:dyDescent="0.25">
      <c r="U13765" s="76"/>
    </row>
    <row r="13766" spans="21:21" x14ac:dyDescent="0.25">
      <c r="U13766" s="76"/>
    </row>
    <row r="13767" spans="21:21" x14ac:dyDescent="0.25">
      <c r="U13767" s="76"/>
    </row>
    <row r="13768" spans="21:21" x14ac:dyDescent="0.25">
      <c r="U13768" s="76"/>
    </row>
    <row r="13769" spans="21:21" x14ac:dyDescent="0.25">
      <c r="U13769" s="76"/>
    </row>
    <row r="13770" spans="21:21" x14ac:dyDescent="0.25">
      <c r="U13770" s="76"/>
    </row>
    <row r="13771" spans="21:21" x14ac:dyDescent="0.25">
      <c r="U13771" s="76"/>
    </row>
    <row r="13772" spans="21:21" x14ac:dyDescent="0.25">
      <c r="U13772" s="76"/>
    </row>
    <row r="13773" spans="21:21" x14ac:dyDescent="0.25">
      <c r="U13773" s="76"/>
    </row>
    <row r="13774" spans="21:21" x14ac:dyDescent="0.25">
      <c r="U13774" s="76"/>
    </row>
    <row r="13775" spans="21:21" x14ac:dyDescent="0.25">
      <c r="U13775" s="76"/>
    </row>
    <row r="13776" spans="21:21" x14ac:dyDescent="0.25">
      <c r="U13776" s="76"/>
    </row>
    <row r="13777" spans="21:21" x14ac:dyDescent="0.25">
      <c r="U13777" s="76"/>
    </row>
    <row r="13778" spans="21:21" x14ac:dyDescent="0.25">
      <c r="U13778" s="76"/>
    </row>
    <row r="13779" spans="21:21" x14ac:dyDescent="0.25">
      <c r="U13779" s="76"/>
    </row>
    <row r="13780" spans="21:21" x14ac:dyDescent="0.25">
      <c r="U13780" s="76"/>
    </row>
    <row r="13781" spans="21:21" x14ac:dyDescent="0.25">
      <c r="U13781" s="76"/>
    </row>
    <row r="13782" spans="21:21" x14ac:dyDescent="0.25">
      <c r="U13782" s="76"/>
    </row>
    <row r="13783" spans="21:21" x14ac:dyDescent="0.25">
      <c r="U13783" s="76"/>
    </row>
    <row r="13784" spans="21:21" x14ac:dyDescent="0.25">
      <c r="U13784" s="76"/>
    </row>
    <row r="13785" spans="21:21" x14ac:dyDescent="0.25">
      <c r="U13785" s="76"/>
    </row>
    <row r="13786" spans="21:21" x14ac:dyDescent="0.25">
      <c r="U13786" s="76"/>
    </row>
    <row r="13787" spans="21:21" x14ac:dyDescent="0.25">
      <c r="U13787" s="76"/>
    </row>
    <row r="13788" spans="21:21" x14ac:dyDescent="0.25">
      <c r="U13788" s="76"/>
    </row>
    <row r="13789" spans="21:21" x14ac:dyDescent="0.25">
      <c r="U13789" s="76"/>
    </row>
    <row r="13790" spans="21:21" x14ac:dyDescent="0.25">
      <c r="U13790" s="76"/>
    </row>
    <row r="13791" spans="21:21" x14ac:dyDescent="0.25">
      <c r="U13791" s="76"/>
    </row>
    <row r="13792" spans="21:21" x14ac:dyDescent="0.25">
      <c r="U13792" s="76"/>
    </row>
    <row r="13793" spans="21:21" x14ac:dyDescent="0.25">
      <c r="U13793" s="76"/>
    </row>
    <row r="13794" spans="21:21" x14ac:dyDescent="0.25">
      <c r="U13794" s="76"/>
    </row>
    <row r="13795" spans="21:21" x14ac:dyDescent="0.25">
      <c r="U13795" s="76"/>
    </row>
    <row r="13796" spans="21:21" x14ac:dyDescent="0.25">
      <c r="U13796" s="76"/>
    </row>
    <row r="13797" spans="21:21" x14ac:dyDescent="0.25">
      <c r="U13797" s="76"/>
    </row>
    <row r="13798" spans="21:21" x14ac:dyDescent="0.25">
      <c r="U13798" s="76"/>
    </row>
    <row r="13799" spans="21:21" x14ac:dyDescent="0.25">
      <c r="U13799" s="76"/>
    </row>
    <row r="13800" spans="21:21" x14ac:dyDescent="0.25">
      <c r="U13800" s="76"/>
    </row>
    <row r="13801" spans="21:21" x14ac:dyDescent="0.25">
      <c r="U13801" s="76"/>
    </row>
    <row r="13802" spans="21:21" x14ac:dyDescent="0.25">
      <c r="U13802" s="76"/>
    </row>
    <row r="13803" spans="21:21" x14ac:dyDescent="0.25">
      <c r="U13803" s="76"/>
    </row>
    <row r="13804" spans="21:21" x14ac:dyDescent="0.25">
      <c r="U13804" s="76"/>
    </row>
    <row r="13805" spans="21:21" x14ac:dyDescent="0.25">
      <c r="U13805" s="76"/>
    </row>
    <row r="13806" spans="21:21" x14ac:dyDescent="0.25">
      <c r="U13806" s="76"/>
    </row>
    <row r="13807" spans="21:21" x14ac:dyDescent="0.25">
      <c r="U13807" s="76"/>
    </row>
    <row r="13808" spans="21:21" x14ac:dyDescent="0.25">
      <c r="U13808" s="76"/>
    </row>
    <row r="13809" spans="21:21" x14ac:dyDescent="0.25">
      <c r="U13809" s="76"/>
    </row>
    <row r="13810" spans="21:21" x14ac:dyDescent="0.25">
      <c r="U13810" s="76"/>
    </row>
    <row r="13811" spans="21:21" x14ac:dyDescent="0.25">
      <c r="U13811" s="76"/>
    </row>
    <row r="13812" spans="21:21" x14ac:dyDescent="0.25">
      <c r="U13812" s="76"/>
    </row>
    <row r="13813" spans="21:21" x14ac:dyDescent="0.25">
      <c r="U13813" s="76"/>
    </row>
    <row r="13814" spans="21:21" x14ac:dyDescent="0.25">
      <c r="U13814" s="76"/>
    </row>
    <row r="13815" spans="21:21" x14ac:dyDescent="0.25">
      <c r="U13815" s="76"/>
    </row>
    <row r="13816" spans="21:21" x14ac:dyDescent="0.25">
      <c r="U13816" s="76"/>
    </row>
    <row r="13817" spans="21:21" x14ac:dyDescent="0.25">
      <c r="U13817" s="76"/>
    </row>
    <row r="13818" spans="21:21" x14ac:dyDescent="0.25">
      <c r="U13818" s="76"/>
    </row>
    <row r="13819" spans="21:21" x14ac:dyDescent="0.25">
      <c r="U13819" s="76"/>
    </row>
    <row r="13820" spans="21:21" x14ac:dyDescent="0.25">
      <c r="U13820" s="76"/>
    </row>
    <row r="13821" spans="21:21" x14ac:dyDescent="0.25">
      <c r="U13821" s="76"/>
    </row>
    <row r="13822" spans="21:21" x14ac:dyDescent="0.25">
      <c r="U13822" s="76"/>
    </row>
    <row r="13823" spans="21:21" x14ac:dyDescent="0.25">
      <c r="U13823" s="76"/>
    </row>
    <row r="13824" spans="21:21" x14ac:dyDescent="0.25">
      <c r="U13824" s="76"/>
    </row>
    <row r="13825" spans="21:21" x14ac:dyDescent="0.25">
      <c r="U13825" s="76"/>
    </row>
    <row r="13826" spans="21:21" x14ac:dyDescent="0.25">
      <c r="U13826" s="76"/>
    </row>
    <row r="13827" spans="21:21" x14ac:dyDescent="0.25">
      <c r="U13827" s="76"/>
    </row>
    <row r="13828" spans="21:21" x14ac:dyDescent="0.25">
      <c r="U13828" s="76"/>
    </row>
    <row r="13829" spans="21:21" x14ac:dyDescent="0.25">
      <c r="U13829" s="76"/>
    </row>
    <row r="13830" spans="21:21" x14ac:dyDescent="0.25">
      <c r="U13830" s="76"/>
    </row>
    <row r="13831" spans="21:21" x14ac:dyDescent="0.25">
      <c r="U13831" s="76"/>
    </row>
    <row r="13832" spans="21:21" x14ac:dyDescent="0.25">
      <c r="U13832" s="76"/>
    </row>
    <row r="13833" spans="21:21" x14ac:dyDescent="0.25">
      <c r="U13833" s="76"/>
    </row>
    <row r="13834" spans="21:21" x14ac:dyDescent="0.25">
      <c r="U13834" s="76"/>
    </row>
    <row r="13835" spans="21:21" x14ac:dyDescent="0.25">
      <c r="U13835" s="76"/>
    </row>
    <row r="13836" spans="21:21" x14ac:dyDescent="0.25">
      <c r="U13836" s="76"/>
    </row>
    <row r="13837" spans="21:21" x14ac:dyDescent="0.25">
      <c r="U13837" s="76"/>
    </row>
    <row r="13838" spans="21:21" x14ac:dyDescent="0.25">
      <c r="U13838" s="76"/>
    </row>
    <row r="13839" spans="21:21" x14ac:dyDescent="0.25">
      <c r="U13839" s="76"/>
    </row>
    <row r="13840" spans="21:21" x14ac:dyDescent="0.25">
      <c r="U13840" s="76"/>
    </row>
    <row r="13841" spans="21:21" x14ac:dyDescent="0.25">
      <c r="U13841" s="76"/>
    </row>
    <row r="13842" spans="21:21" x14ac:dyDescent="0.25">
      <c r="U13842" s="76"/>
    </row>
    <row r="13843" spans="21:21" x14ac:dyDescent="0.25">
      <c r="U13843" s="76"/>
    </row>
    <row r="13844" spans="21:21" x14ac:dyDescent="0.25">
      <c r="U13844" s="76"/>
    </row>
    <row r="13845" spans="21:21" x14ac:dyDescent="0.25">
      <c r="U13845" s="76"/>
    </row>
    <row r="13846" spans="21:21" x14ac:dyDescent="0.25">
      <c r="U13846" s="76"/>
    </row>
    <row r="13847" spans="21:21" x14ac:dyDescent="0.25">
      <c r="U13847" s="76"/>
    </row>
    <row r="13848" spans="21:21" x14ac:dyDescent="0.25">
      <c r="U13848" s="76"/>
    </row>
    <row r="13849" spans="21:21" x14ac:dyDescent="0.25">
      <c r="U13849" s="76"/>
    </row>
    <row r="13850" spans="21:21" x14ac:dyDescent="0.25">
      <c r="U13850" s="76"/>
    </row>
    <row r="13851" spans="21:21" x14ac:dyDescent="0.25">
      <c r="U13851" s="76"/>
    </row>
    <row r="13852" spans="21:21" x14ac:dyDescent="0.25">
      <c r="U13852" s="76"/>
    </row>
    <row r="13853" spans="21:21" x14ac:dyDescent="0.25">
      <c r="U13853" s="76"/>
    </row>
    <row r="13854" spans="21:21" x14ac:dyDescent="0.25">
      <c r="U13854" s="76"/>
    </row>
    <row r="13855" spans="21:21" x14ac:dyDescent="0.25">
      <c r="U13855" s="76"/>
    </row>
    <row r="13856" spans="21:21" x14ac:dyDescent="0.25">
      <c r="U13856" s="76"/>
    </row>
    <row r="13857" spans="21:21" x14ac:dyDescent="0.25">
      <c r="U13857" s="76"/>
    </row>
    <row r="13858" spans="21:21" x14ac:dyDescent="0.25">
      <c r="U13858" s="76"/>
    </row>
    <row r="13859" spans="21:21" x14ac:dyDescent="0.25">
      <c r="U13859" s="76"/>
    </row>
    <row r="13860" spans="21:21" x14ac:dyDescent="0.25">
      <c r="U13860" s="76"/>
    </row>
    <row r="13861" spans="21:21" x14ac:dyDescent="0.25">
      <c r="U13861" s="76"/>
    </row>
    <row r="13862" spans="21:21" x14ac:dyDescent="0.25">
      <c r="U13862" s="76"/>
    </row>
    <row r="13863" spans="21:21" x14ac:dyDescent="0.25">
      <c r="U13863" s="76"/>
    </row>
    <row r="13864" spans="21:21" x14ac:dyDescent="0.25">
      <c r="U13864" s="76"/>
    </row>
    <row r="13865" spans="21:21" x14ac:dyDescent="0.25">
      <c r="U13865" s="76"/>
    </row>
    <row r="13866" spans="21:21" x14ac:dyDescent="0.25">
      <c r="U13866" s="76"/>
    </row>
    <row r="13867" spans="21:21" x14ac:dyDescent="0.25">
      <c r="U13867" s="76"/>
    </row>
    <row r="13868" spans="21:21" x14ac:dyDescent="0.25">
      <c r="U13868" s="76"/>
    </row>
    <row r="13869" spans="21:21" x14ac:dyDescent="0.25">
      <c r="U13869" s="76"/>
    </row>
    <row r="13870" spans="21:21" x14ac:dyDescent="0.25">
      <c r="U13870" s="76"/>
    </row>
    <row r="13871" spans="21:21" x14ac:dyDescent="0.25">
      <c r="U13871" s="76"/>
    </row>
    <row r="13872" spans="21:21" x14ac:dyDescent="0.25">
      <c r="U13872" s="76"/>
    </row>
    <row r="13873" spans="21:21" x14ac:dyDescent="0.25">
      <c r="U13873" s="76"/>
    </row>
    <row r="13874" spans="21:21" x14ac:dyDescent="0.25">
      <c r="U13874" s="76"/>
    </row>
    <row r="13875" spans="21:21" x14ac:dyDescent="0.25">
      <c r="U13875" s="76"/>
    </row>
    <row r="13876" spans="21:21" x14ac:dyDescent="0.25">
      <c r="U13876" s="76"/>
    </row>
    <row r="13877" spans="21:21" x14ac:dyDescent="0.25">
      <c r="U13877" s="76"/>
    </row>
    <row r="13878" spans="21:21" x14ac:dyDescent="0.25">
      <c r="U13878" s="76"/>
    </row>
    <row r="13879" spans="21:21" x14ac:dyDescent="0.25">
      <c r="U13879" s="76"/>
    </row>
    <row r="13880" spans="21:21" x14ac:dyDescent="0.25">
      <c r="U13880" s="76"/>
    </row>
    <row r="13881" spans="21:21" x14ac:dyDescent="0.25">
      <c r="U13881" s="76"/>
    </row>
    <row r="13882" spans="21:21" x14ac:dyDescent="0.25">
      <c r="U13882" s="76"/>
    </row>
    <row r="13883" spans="21:21" x14ac:dyDescent="0.25">
      <c r="U13883" s="76"/>
    </row>
    <row r="13884" spans="21:21" x14ac:dyDescent="0.25">
      <c r="U13884" s="76"/>
    </row>
    <row r="13885" spans="21:21" x14ac:dyDescent="0.25">
      <c r="U13885" s="76"/>
    </row>
    <row r="13886" spans="21:21" x14ac:dyDescent="0.25">
      <c r="U13886" s="76"/>
    </row>
    <row r="13887" spans="21:21" x14ac:dyDescent="0.25">
      <c r="U13887" s="76"/>
    </row>
    <row r="13888" spans="21:21" x14ac:dyDescent="0.25">
      <c r="U13888" s="76"/>
    </row>
    <row r="13889" spans="21:21" x14ac:dyDescent="0.25">
      <c r="U13889" s="76"/>
    </row>
    <row r="13890" spans="21:21" x14ac:dyDescent="0.25">
      <c r="U13890" s="76"/>
    </row>
    <row r="13891" spans="21:21" x14ac:dyDescent="0.25">
      <c r="U13891" s="76"/>
    </row>
    <row r="13892" spans="21:21" x14ac:dyDescent="0.25">
      <c r="U13892" s="76"/>
    </row>
    <row r="13893" spans="21:21" x14ac:dyDescent="0.25">
      <c r="U13893" s="76"/>
    </row>
    <row r="13894" spans="21:21" x14ac:dyDescent="0.25">
      <c r="U13894" s="76"/>
    </row>
    <row r="13895" spans="21:21" x14ac:dyDescent="0.25">
      <c r="U13895" s="76"/>
    </row>
    <row r="13896" spans="21:21" x14ac:dyDescent="0.25">
      <c r="U13896" s="76"/>
    </row>
    <row r="13897" spans="21:21" x14ac:dyDescent="0.25">
      <c r="U13897" s="76"/>
    </row>
    <row r="13898" spans="21:21" x14ac:dyDescent="0.25">
      <c r="U13898" s="76"/>
    </row>
    <row r="13899" spans="21:21" x14ac:dyDescent="0.25">
      <c r="U13899" s="76"/>
    </row>
    <row r="13900" spans="21:21" x14ac:dyDescent="0.25">
      <c r="U13900" s="76"/>
    </row>
    <row r="13901" spans="21:21" x14ac:dyDescent="0.25">
      <c r="U13901" s="76"/>
    </row>
    <row r="13902" spans="21:21" x14ac:dyDescent="0.25">
      <c r="U13902" s="76"/>
    </row>
    <row r="13903" spans="21:21" x14ac:dyDescent="0.25">
      <c r="U13903" s="76"/>
    </row>
    <row r="13904" spans="21:21" x14ac:dyDescent="0.25">
      <c r="U13904" s="76"/>
    </row>
    <row r="13905" spans="21:21" x14ac:dyDescent="0.25">
      <c r="U13905" s="76"/>
    </row>
    <row r="13906" spans="21:21" x14ac:dyDescent="0.25">
      <c r="U13906" s="76"/>
    </row>
    <row r="13907" spans="21:21" x14ac:dyDescent="0.25">
      <c r="U13907" s="76"/>
    </row>
    <row r="13908" spans="21:21" x14ac:dyDescent="0.25">
      <c r="U13908" s="76"/>
    </row>
    <row r="13909" spans="21:21" x14ac:dyDescent="0.25">
      <c r="U13909" s="76"/>
    </row>
    <row r="13910" spans="21:21" x14ac:dyDescent="0.25">
      <c r="U13910" s="76"/>
    </row>
    <row r="13911" spans="21:21" x14ac:dyDescent="0.25">
      <c r="U13911" s="76"/>
    </row>
    <row r="13912" spans="21:21" x14ac:dyDescent="0.25">
      <c r="U13912" s="76"/>
    </row>
    <row r="13913" spans="21:21" x14ac:dyDescent="0.25">
      <c r="U13913" s="76"/>
    </row>
    <row r="13914" spans="21:21" x14ac:dyDescent="0.25">
      <c r="U13914" s="76"/>
    </row>
    <row r="13915" spans="21:21" x14ac:dyDescent="0.25">
      <c r="U13915" s="76"/>
    </row>
    <row r="13916" spans="21:21" x14ac:dyDescent="0.25">
      <c r="U13916" s="76"/>
    </row>
    <row r="13917" spans="21:21" x14ac:dyDescent="0.25">
      <c r="U13917" s="76"/>
    </row>
    <row r="13918" spans="21:21" x14ac:dyDescent="0.25">
      <c r="U13918" s="76"/>
    </row>
    <row r="13919" spans="21:21" x14ac:dyDescent="0.25">
      <c r="U13919" s="76"/>
    </row>
    <row r="13920" spans="21:21" x14ac:dyDescent="0.25">
      <c r="U13920" s="76"/>
    </row>
    <row r="13921" spans="21:21" x14ac:dyDescent="0.25">
      <c r="U13921" s="76"/>
    </row>
    <row r="13922" spans="21:21" x14ac:dyDescent="0.25">
      <c r="U13922" s="76"/>
    </row>
    <row r="13923" spans="21:21" x14ac:dyDescent="0.25">
      <c r="U13923" s="76"/>
    </row>
    <row r="13924" spans="21:21" x14ac:dyDescent="0.25">
      <c r="U13924" s="76"/>
    </row>
    <row r="13925" spans="21:21" x14ac:dyDescent="0.25">
      <c r="U13925" s="76"/>
    </row>
    <row r="13926" spans="21:21" x14ac:dyDescent="0.25">
      <c r="U13926" s="76"/>
    </row>
    <row r="13927" spans="21:21" x14ac:dyDescent="0.25">
      <c r="U13927" s="76"/>
    </row>
    <row r="13928" spans="21:21" x14ac:dyDescent="0.25">
      <c r="U13928" s="76"/>
    </row>
    <row r="13929" spans="21:21" x14ac:dyDescent="0.25">
      <c r="U13929" s="76"/>
    </row>
    <row r="13930" spans="21:21" x14ac:dyDescent="0.25">
      <c r="U13930" s="76"/>
    </row>
    <row r="13931" spans="21:21" x14ac:dyDescent="0.25">
      <c r="U13931" s="76"/>
    </row>
    <row r="13932" spans="21:21" x14ac:dyDescent="0.25">
      <c r="U13932" s="76"/>
    </row>
    <row r="13933" spans="21:21" x14ac:dyDescent="0.25">
      <c r="U13933" s="76"/>
    </row>
    <row r="13934" spans="21:21" x14ac:dyDescent="0.25">
      <c r="U13934" s="76"/>
    </row>
    <row r="13935" spans="21:21" x14ac:dyDescent="0.25">
      <c r="U13935" s="76"/>
    </row>
    <row r="13936" spans="21:21" x14ac:dyDescent="0.25">
      <c r="U13936" s="76"/>
    </row>
    <row r="13937" spans="21:21" x14ac:dyDescent="0.25">
      <c r="U13937" s="76"/>
    </row>
    <row r="13938" spans="21:21" x14ac:dyDescent="0.25">
      <c r="U13938" s="76"/>
    </row>
    <row r="13939" spans="21:21" x14ac:dyDescent="0.25">
      <c r="U13939" s="76"/>
    </row>
    <row r="13940" spans="21:21" x14ac:dyDescent="0.25">
      <c r="U13940" s="76"/>
    </row>
    <row r="13941" spans="21:21" x14ac:dyDescent="0.25">
      <c r="U13941" s="76"/>
    </row>
    <row r="13942" spans="21:21" x14ac:dyDescent="0.25">
      <c r="U13942" s="76"/>
    </row>
    <row r="13943" spans="21:21" x14ac:dyDescent="0.25">
      <c r="U13943" s="76"/>
    </row>
    <row r="13944" spans="21:21" x14ac:dyDescent="0.25">
      <c r="U13944" s="76"/>
    </row>
    <row r="13945" spans="21:21" x14ac:dyDescent="0.25">
      <c r="U13945" s="76"/>
    </row>
    <row r="13946" spans="21:21" x14ac:dyDescent="0.25">
      <c r="U13946" s="76"/>
    </row>
    <row r="13947" spans="21:21" x14ac:dyDescent="0.25">
      <c r="U13947" s="76"/>
    </row>
    <row r="13948" spans="21:21" x14ac:dyDescent="0.25">
      <c r="U13948" s="76"/>
    </row>
    <row r="13949" spans="21:21" x14ac:dyDescent="0.25">
      <c r="U13949" s="76"/>
    </row>
    <row r="13950" spans="21:21" x14ac:dyDescent="0.25">
      <c r="U13950" s="76"/>
    </row>
    <row r="13951" spans="21:21" x14ac:dyDescent="0.25">
      <c r="U13951" s="76"/>
    </row>
    <row r="13952" spans="21:21" x14ac:dyDescent="0.25">
      <c r="U13952" s="76"/>
    </row>
    <row r="13953" spans="21:21" x14ac:dyDescent="0.25">
      <c r="U13953" s="76"/>
    </row>
    <row r="13954" spans="21:21" x14ac:dyDescent="0.25">
      <c r="U13954" s="76"/>
    </row>
    <row r="13955" spans="21:21" x14ac:dyDescent="0.25">
      <c r="U13955" s="76"/>
    </row>
    <row r="13956" spans="21:21" x14ac:dyDescent="0.25">
      <c r="U13956" s="76"/>
    </row>
    <row r="13957" spans="21:21" x14ac:dyDescent="0.25">
      <c r="U13957" s="76"/>
    </row>
    <row r="13958" spans="21:21" x14ac:dyDescent="0.25">
      <c r="U13958" s="76"/>
    </row>
    <row r="13959" spans="21:21" x14ac:dyDescent="0.25">
      <c r="U13959" s="76"/>
    </row>
    <row r="13960" spans="21:21" x14ac:dyDescent="0.25">
      <c r="U13960" s="76"/>
    </row>
    <row r="13961" spans="21:21" x14ac:dyDescent="0.25">
      <c r="U13961" s="76"/>
    </row>
    <row r="13962" spans="21:21" x14ac:dyDescent="0.25">
      <c r="U13962" s="76"/>
    </row>
    <row r="13963" spans="21:21" x14ac:dyDescent="0.25">
      <c r="U13963" s="76"/>
    </row>
    <row r="13964" spans="21:21" x14ac:dyDescent="0.25">
      <c r="U13964" s="76"/>
    </row>
    <row r="13965" spans="21:21" x14ac:dyDescent="0.25">
      <c r="U13965" s="76"/>
    </row>
    <row r="13966" spans="21:21" x14ac:dyDescent="0.25">
      <c r="U13966" s="76"/>
    </row>
    <row r="13967" spans="21:21" x14ac:dyDescent="0.25">
      <c r="U13967" s="76"/>
    </row>
    <row r="13968" spans="21:21" x14ac:dyDescent="0.25">
      <c r="U13968" s="76"/>
    </row>
    <row r="13969" spans="21:21" x14ac:dyDescent="0.25">
      <c r="U13969" s="76"/>
    </row>
    <row r="13970" spans="21:21" x14ac:dyDescent="0.25">
      <c r="U13970" s="76"/>
    </row>
    <row r="13971" spans="21:21" x14ac:dyDescent="0.25">
      <c r="U13971" s="76"/>
    </row>
    <row r="13972" spans="21:21" x14ac:dyDescent="0.25">
      <c r="U13972" s="76"/>
    </row>
    <row r="13973" spans="21:21" x14ac:dyDescent="0.25">
      <c r="U13973" s="76"/>
    </row>
    <row r="13974" spans="21:21" x14ac:dyDescent="0.25">
      <c r="U13974" s="76"/>
    </row>
    <row r="13975" spans="21:21" x14ac:dyDescent="0.25">
      <c r="U13975" s="76"/>
    </row>
    <row r="13976" spans="21:21" x14ac:dyDescent="0.25">
      <c r="U13976" s="76"/>
    </row>
    <row r="13977" spans="21:21" x14ac:dyDescent="0.25">
      <c r="U13977" s="76"/>
    </row>
    <row r="13978" spans="21:21" x14ac:dyDescent="0.25">
      <c r="U13978" s="76"/>
    </row>
    <row r="13979" spans="21:21" x14ac:dyDescent="0.25">
      <c r="U13979" s="76"/>
    </row>
    <row r="13980" spans="21:21" x14ac:dyDescent="0.25">
      <c r="U13980" s="76"/>
    </row>
    <row r="13981" spans="21:21" x14ac:dyDescent="0.25">
      <c r="U13981" s="76"/>
    </row>
    <row r="13982" spans="21:21" x14ac:dyDescent="0.25">
      <c r="U13982" s="76"/>
    </row>
    <row r="13983" spans="21:21" x14ac:dyDescent="0.25">
      <c r="U13983" s="76"/>
    </row>
    <row r="13984" spans="21:21" x14ac:dyDescent="0.25">
      <c r="U13984" s="76"/>
    </row>
    <row r="13985" spans="21:21" x14ac:dyDescent="0.25">
      <c r="U13985" s="76"/>
    </row>
    <row r="13986" spans="21:21" x14ac:dyDescent="0.25">
      <c r="U13986" s="76"/>
    </row>
    <row r="13987" spans="21:21" x14ac:dyDescent="0.25">
      <c r="U13987" s="76"/>
    </row>
    <row r="13988" spans="21:21" x14ac:dyDescent="0.25">
      <c r="U13988" s="76"/>
    </row>
    <row r="13989" spans="21:21" x14ac:dyDescent="0.25">
      <c r="U13989" s="76"/>
    </row>
    <row r="13990" spans="21:21" x14ac:dyDescent="0.25">
      <c r="U13990" s="76"/>
    </row>
    <row r="13991" spans="21:21" x14ac:dyDescent="0.25">
      <c r="U13991" s="76"/>
    </row>
    <row r="13992" spans="21:21" x14ac:dyDescent="0.25">
      <c r="U13992" s="76"/>
    </row>
    <row r="13993" spans="21:21" x14ac:dyDescent="0.25">
      <c r="U13993" s="76"/>
    </row>
    <row r="13994" spans="21:21" x14ac:dyDescent="0.25">
      <c r="U13994" s="76"/>
    </row>
    <row r="13995" spans="21:21" x14ac:dyDescent="0.25">
      <c r="U13995" s="76"/>
    </row>
    <row r="13996" spans="21:21" x14ac:dyDescent="0.25">
      <c r="U13996" s="76"/>
    </row>
    <row r="13997" spans="21:21" x14ac:dyDescent="0.25">
      <c r="U13997" s="76"/>
    </row>
    <row r="13998" spans="21:21" x14ac:dyDescent="0.25">
      <c r="U13998" s="76"/>
    </row>
    <row r="13999" spans="21:21" x14ac:dyDescent="0.25">
      <c r="U13999" s="76"/>
    </row>
    <row r="14000" spans="21:21" x14ac:dyDescent="0.25">
      <c r="U14000" s="76"/>
    </row>
    <row r="14001" spans="21:21" x14ac:dyDescent="0.25">
      <c r="U14001" s="76"/>
    </row>
    <row r="14002" spans="21:21" x14ac:dyDescent="0.25">
      <c r="U14002" s="76"/>
    </row>
    <row r="14003" spans="21:21" x14ac:dyDescent="0.25">
      <c r="U14003" s="76"/>
    </row>
    <row r="14004" spans="21:21" x14ac:dyDescent="0.25">
      <c r="U14004" s="76"/>
    </row>
    <row r="14005" spans="21:21" x14ac:dyDescent="0.25">
      <c r="U14005" s="76"/>
    </row>
    <row r="14006" spans="21:21" x14ac:dyDescent="0.25">
      <c r="U14006" s="76"/>
    </row>
    <row r="14007" spans="21:21" x14ac:dyDescent="0.25">
      <c r="U14007" s="76"/>
    </row>
    <row r="14008" spans="21:21" x14ac:dyDescent="0.25">
      <c r="U14008" s="76"/>
    </row>
    <row r="14009" spans="21:21" x14ac:dyDescent="0.25">
      <c r="U14009" s="76"/>
    </row>
    <row r="14010" spans="21:21" x14ac:dyDescent="0.25">
      <c r="U14010" s="76"/>
    </row>
    <row r="14011" spans="21:21" x14ac:dyDescent="0.25">
      <c r="U14011" s="76"/>
    </row>
    <row r="14012" spans="21:21" x14ac:dyDescent="0.25">
      <c r="U14012" s="76"/>
    </row>
    <row r="14013" spans="21:21" x14ac:dyDescent="0.25">
      <c r="U14013" s="76"/>
    </row>
    <row r="14014" spans="21:21" x14ac:dyDescent="0.25">
      <c r="U14014" s="76"/>
    </row>
    <row r="14015" spans="21:21" x14ac:dyDescent="0.25">
      <c r="U14015" s="76"/>
    </row>
    <row r="14016" spans="21:21" x14ac:dyDescent="0.25">
      <c r="U14016" s="76"/>
    </row>
    <row r="14017" spans="21:21" x14ac:dyDescent="0.25">
      <c r="U14017" s="76"/>
    </row>
    <row r="14018" spans="21:21" x14ac:dyDescent="0.25">
      <c r="U14018" s="76"/>
    </row>
    <row r="14019" spans="21:21" x14ac:dyDescent="0.25">
      <c r="U14019" s="76"/>
    </row>
    <row r="14020" spans="21:21" x14ac:dyDescent="0.25">
      <c r="U14020" s="76"/>
    </row>
    <row r="14021" spans="21:21" x14ac:dyDescent="0.25">
      <c r="U14021" s="76"/>
    </row>
    <row r="14022" spans="21:21" x14ac:dyDescent="0.25">
      <c r="U14022" s="76"/>
    </row>
    <row r="14023" spans="21:21" x14ac:dyDescent="0.25">
      <c r="U14023" s="76"/>
    </row>
    <row r="14024" spans="21:21" x14ac:dyDescent="0.25">
      <c r="U14024" s="76"/>
    </row>
    <row r="14025" spans="21:21" x14ac:dyDescent="0.25">
      <c r="U14025" s="76"/>
    </row>
    <row r="14026" spans="21:21" x14ac:dyDescent="0.25">
      <c r="U14026" s="76"/>
    </row>
    <row r="14027" spans="21:21" x14ac:dyDescent="0.25">
      <c r="U14027" s="76"/>
    </row>
    <row r="14028" spans="21:21" x14ac:dyDescent="0.25">
      <c r="U14028" s="76"/>
    </row>
    <row r="14029" spans="21:21" x14ac:dyDescent="0.25">
      <c r="U14029" s="76"/>
    </row>
    <row r="14030" spans="21:21" x14ac:dyDescent="0.25">
      <c r="U14030" s="76"/>
    </row>
    <row r="14031" spans="21:21" x14ac:dyDescent="0.25">
      <c r="U14031" s="76"/>
    </row>
    <row r="14032" spans="21:21" x14ac:dyDescent="0.25">
      <c r="U14032" s="76"/>
    </row>
    <row r="14033" spans="21:21" x14ac:dyDescent="0.25">
      <c r="U14033" s="76"/>
    </row>
    <row r="14034" spans="21:21" x14ac:dyDescent="0.25">
      <c r="U14034" s="76"/>
    </row>
    <row r="14035" spans="21:21" x14ac:dyDescent="0.25">
      <c r="U14035" s="76"/>
    </row>
    <row r="14036" spans="21:21" x14ac:dyDescent="0.25">
      <c r="U14036" s="76"/>
    </row>
    <row r="14037" spans="21:21" x14ac:dyDescent="0.25">
      <c r="U14037" s="76"/>
    </row>
    <row r="14038" spans="21:21" x14ac:dyDescent="0.25">
      <c r="U14038" s="76"/>
    </row>
    <row r="14039" spans="21:21" x14ac:dyDescent="0.25">
      <c r="U14039" s="76"/>
    </row>
    <row r="14040" spans="21:21" x14ac:dyDescent="0.25">
      <c r="U14040" s="76"/>
    </row>
    <row r="14041" spans="21:21" x14ac:dyDescent="0.25">
      <c r="U14041" s="76"/>
    </row>
    <row r="14042" spans="21:21" x14ac:dyDescent="0.25">
      <c r="U14042" s="76"/>
    </row>
    <row r="14043" spans="21:21" x14ac:dyDescent="0.25">
      <c r="U14043" s="76"/>
    </row>
    <row r="14044" spans="21:21" x14ac:dyDescent="0.25">
      <c r="U14044" s="76"/>
    </row>
    <row r="14045" spans="21:21" x14ac:dyDescent="0.25">
      <c r="U14045" s="76"/>
    </row>
    <row r="14046" spans="21:21" x14ac:dyDescent="0.25">
      <c r="U14046" s="76"/>
    </row>
    <row r="14047" spans="21:21" x14ac:dyDescent="0.25">
      <c r="U14047" s="76"/>
    </row>
    <row r="14048" spans="21:21" x14ac:dyDescent="0.25">
      <c r="U14048" s="76"/>
    </row>
    <row r="14049" spans="21:21" x14ac:dyDescent="0.25">
      <c r="U14049" s="76"/>
    </row>
    <row r="14050" spans="21:21" x14ac:dyDescent="0.25">
      <c r="U14050" s="76"/>
    </row>
    <row r="14051" spans="21:21" x14ac:dyDescent="0.25">
      <c r="U14051" s="76"/>
    </row>
    <row r="14052" spans="21:21" x14ac:dyDescent="0.25">
      <c r="U14052" s="76"/>
    </row>
    <row r="14053" spans="21:21" x14ac:dyDescent="0.25">
      <c r="U14053" s="76"/>
    </row>
    <row r="14054" spans="21:21" x14ac:dyDescent="0.25">
      <c r="U14054" s="76"/>
    </row>
    <row r="14055" spans="21:21" x14ac:dyDescent="0.25">
      <c r="U14055" s="76"/>
    </row>
    <row r="14056" spans="21:21" x14ac:dyDescent="0.25">
      <c r="U14056" s="76"/>
    </row>
    <row r="14057" spans="21:21" x14ac:dyDescent="0.25">
      <c r="U14057" s="76"/>
    </row>
    <row r="14058" spans="21:21" x14ac:dyDescent="0.25">
      <c r="U14058" s="76"/>
    </row>
    <row r="14059" spans="21:21" x14ac:dyDescent="0.25">
      <c r="U14059" s="76"/>
    </row>
    <row r="14060" spans="21:21" x14ac:dyDescent="0.25">
      <c r="U14060" s="76"/>
    </row>
    <row r="14061" spans="21:21" x14ac:dyDescent="0.25">
      <c r="U14061" s="76"/>
    </row>
    <row r="14062" spans="21:21" x14ac:dyDescent="0.25">
      <c r="U14062" s="76"/>
    </row>
    <row r="14063" spans="21:21" x14ac:dyDescent="0.25">
      <c r="U14063" s="76"/>
    </row>
    <row r="14064" spans="21:21" x14ac:dyDescent="0.25">
      <c r="U14064" s="76"/>
    </row>
    <row r="14065" spans="21:21" x14ac:dyDescent="0.25">
      <c r="U14065" s="76"/>
    </row>
    <row r="14066" spans="21:21" x14ac:dyDescent="0.25">
      <c r="U14066" s="76"/>
    </row>
    <row r="14067" spans="21:21" x14ac:dyDescent="0.25">
      <c r="U14067" s="76"/>
    </row>
    <row r="14068" spans="21:21" x14ac:dyDescent="0.25">
      <c r="U14068" s="76"/>
    </row>
    <row r="14069" spans="21:21" x14ac:dyDescent="0.25">
      <c r="U14069" s="76"/>
    </row>
    <row r="14070" spans="21:21" x14ac:dyDescent="0.25">
      <c r="U14070" s="76"/>
    </row>
    <row r="14071" spans="21:21" x14ac:dyDescent="0.25">
      <c r="U14071" s="76"/>
    </row>
    <row r="14072" spans="21:21" x14ac:dyDescent="0.25">
      <c r="U14072" s="76"/>
    </row>
    <row r="14073" spans="21:21" x14ac:dyDescent="0.25">
      <c r="U14073" s="76"/>
    </row>
    <row r="14074" spans="21:21" x14ac:dyDescent="0.25">
      <c r="U14074" s="76"/>
    </row>
    <row r="14075" spans="21:21" x14ac:dyDescent="0.25">
      <c r="U14075" s="76"/>
    </row>
    <row r="14076" spans="21:21" x14ac:dyDescent="0.25">
      <c r="U14076" s="76"/>
    </row>
    <row r="14077" spans="21:21" x14ac:dyDescent="0.25">
      <c r="U14077" s="76"/>
    </row>
    <row r="14078" spans="21:21" x14ac:dyDescent="0.25">
      <c r="U14078" s="76"/>
    </row>
    <row r="14079" spans="21:21" x14ac:dyDescent="0.25">
      <c r="U14079" s="76"/>
    </row>
    <row r="14080" spans="21:21" x14ac:dyDescent="0.25">
      <c r="U14080" s="76"/>
    </row>
    <row r="14081" spans="21:21" x14ac:dyDescent="0.25">
      <c r="U14081" s="76"/>
    </row>
    <row r="14082" spans="21:21" x14ac:dyDescent="0.25">
      <c r="U14082" s="76"/>
    </row>
    <row r="14083" spans="21:21" x14ac:dyDescent="0.25">
      <c r="U14083" s="76"/>
    </row>
    <row r="14084" spans="21:21" x14ac:dyDescent="0.25">
      <c r="U14084" s="76"/>
    </row>
    <row r="14085" spans="21:21" x14ac:dyDescent="0.25">
      <c r="U14085" s="76"/>
    </row>
    <row r="14086" spans="21:21" x14ac:dyDescent="0.25">
      <c r="U14086" s="76"/>
    </row>
    <row r="14087" spans="21:21" x14ac:dyDescent="0.25">
      <c r="U14087" s="76"/>
    </row>
    <row r="14088" spans="21:21" x14ac:dyDescent="0.25">
      <c r="U14088" s="76"/>
    </row>
    <row r="14089" spans="21:21" x14ac:dyDescent="0.25">
      <c r="U14089" s="76"/>
    </row>
    <row r="14090" spans="21:21" x14ac:dyDescent="0.25">
      <c r="U14090" s="76"/>
    </row>
    <row r="14091" spans="21:21" x14ac:dyDescent="0.25">
      <c r="U14091" s="76"/>
    </row>
    <row r="14092" spans="21:21" x14ac:dyDescent="0.25">
      <c r="U14092" s="76"/>
    </row>
    <row r="14093" spans="21:21" x14ac:dyDescent="0.25">
      <c r="U14093" s="76"/>
    </row>
    <row r="14094" spans="21:21" x14ac:dyDescent="0.25">
      <c r="U14094" s="76"/>
    </row>
    <row r="14095" spans="21:21" x14ac:dyDescent="0.25">
      <c r="U14095" s="76"/>
    </row>
    <row r="14096" spans="21:21" x14ac:dyDescent="0.25">
      <c r="U14096" s="76"/>
    </row>
    <row r="14097" spans="21:21" x14ac:dyDescent="0.25">
      <c r="U14097" s="76"/>
    </row>
    <row r="14098" spans="21:21" x14ac:dyDescent="0.25">
      <c r="U14098" s="76"/>
    </row>
    <row r="14099" spans="21:21" x14ac:dyDescent="0.25">
      <c r="U14099" s="76"/>
    </row>
    <row r="14100" spans="21:21" x14ac:dyDescent="0.25">
      <c r="U14100" s="76"/>
    </row>
    <row r="14101" spans="21:21" x14ac:dyDescent="0.25">
      <c r="U14101" s="76"/>
    </row>
    <row r="14102" spans="21:21" x14ac:dyDescent="0.25">
      <c r="U14102" s="76"/>
    </row>
    <row r="14103" spans="21:21" x14ac:dyDescent="0.25">
      <c r="U14103" s="76"/>
    </row>
    <row r="14104" spans="21:21" x14ac:dyDescent="0.25">
      <c r="U14104" s="76"/>
    </row>
    <row r="14105" spans="21:21" x14ac:dyDescent="0.25">
      <c r="U14105" s="76"/>
    </row>
    <row r="14106" spans="21:21" x14ac:dyDescent="0.25">
      <c r="U14106" s="76"/>
    </row>
    <row r="14107" spans="21:21" x14ac:dyDescent="0.25">
      <c r="U14107" s="76"/>
    </row>
    <row r="14108" spans="21:21" x14ac:dyDescent="0.25">
      <c r="U14108" s="76"/>
    </row>
    <row r="14109" spans="21:21" x14ac:dyDescent="0.25">
      <c r="U14109" s="76"/>
    </row>
    <row r="14110" spans="21:21" x14ac:dyDescent="0.25">
      <c r="U14110" s="76"/>
    </row>
    <row r="14111" spans="21:21" x14ac:dyDescent="0.25">
      <c r="U14111" s="76"/>
    </row>
    <row r="14112" spans="21:21" x14ac:dyDescent="0.25">
      <c r="U14112" s="76"/>
    </row>
    <row r="14113" spans="21:21" x14ac:dyDescent="0.25">
      <c r="U14113" s="76"/>
    </row>
    <row r="14114" spans="21:21" x14ac:dyDescent="0.25">
      <c r="U14114" s="76"/>
    </row>
    <row r="14115" spans="21:21" x14ac:dyDescent="0.25">
      <c r="U14115" s="76"/>
    </row>
    <row r="14116" spans="21:21" x14ac:dyDescent="0.25">
      <c r="U14116" s="76"/>
    </row>
    <row r="14117" spans="21:21" x14ac:dyDescent="0.25">
      <c r="U14117" s="76"/>
    </row>
    <row r="14118" spans="21:21" x14ac:dyDescent="0.25">
      <c r="U14118" s="76"/>
    </row>
    <row r="14119" spans="21:21" x14ac:dyDescent="0.25">
      <c r="U14119" s="76"/>
    </row>
    <row r="14120" spans="21:21" x14ac:dyDescent="0.25">
      <c r="U14120" s="76"/>
    </row>
    <row r="14121" spans="21:21" x14ac:dyDescent="0.25">
      <c r="U14121" s="76"/>
    </row>
    <row r="14122" spans="21:21" x14ac:dyDescent="0.25">
      <c r="U14122" s="76"/>
    </row>
    <row r="14123" spans="21:21" x14ac:dyDescent="0.25">
      <c r="U14123" s="76"/>
    </row>
    <row r="14124" spans="21:21" x14ac:dyDescent="0.25">
      <c r="U14124" s="76"/>
    </row>
    <row r="14125" spans="21:21" x14ac:dyDescent="0.25">
      <c r="U14125" s="76"/>
    </row>
    <row r="14126" spans="21:21" x14ac:dyDescent="0.25">
      <c r="U14126" s="76"/>
    </row>
    <row r="14127" spans="21:21" x14ac:dyDescent="0.25">
      <c r="U14127" s="76"/>
    </row>
    <row r="14128" spans="21:21" x14ac:dyDescent="0.25">
      <c r="U14128" s="76"/>
    </row>
    <row r="14129" spans="21:21" x14ac:dyDescent="0.25">
      <c r="U14129" s="76"/>
    </row>
    <row r="14130" spans="21:21" x14ac:dyDescent="0.25">
      <c r="U14130" s="76"/>
    </row>
    <row r="14131" spans="21:21" x14ac:dyDescent="0.25">
      <c r="U14131" s="76"/>
    </row>
    <row r="14132" spans="21:21" x14ac:dyDescent="0.25">
      <c r="U14132" s="76"/>
    </row>
    <row r="14133" spans="21:21" x14ac:dyDescent="0.25">
      <c r="U14133" s="76"/>
    </row>
    <row r="14134" spans="21:21" x14ac:dyDescent="0.25">
      <c r="U14134" s="76"/>
    </row>
    <row r="14135" spans="21:21" x14ac:dyDescent="0.25">
      <c r="U14135" s="76"/>
    </row>
    <row r="14136" spans="21:21" x14ac:dyDescent="0.25">
      <c r="U14136" s="76"/>
    </row>
    <row r="14137" spans="21:21" x14ac:dyDescent="0.25">
      <c r="U14137" s="76"/>
    </row>
    <row r="14138" spans="21:21" x14ac:dyDescent="0.25">
      <c r="U14138" s="76"/>
    </row>
    <row r="14139" spans="21:21" x14ac:dyDescent="0.25">
      <c r="U14139" s="76"/>
    </row>
    <row r="14140" spans="21:21" x14ac:dyDescent="0.25">
      <c r="U14140" s="76"/>
    </row>
    <row r="14141" spans="21:21" x14ac:dyDescent="0.25">
      <c r="U14141" s="76"/>
    </row>
    <row r="14142" spans="21:21" x14ac:dyDescent="0.25">
      <c r="U14142" s="76"/>
    </row>
    <row r="14143" spans="21:21" x14ac:dyDescent="0.25">
      <c r="U14143" s="76"/>
    </row>
    <row r="14144" spans="21:21" x14ac:dyDescent="0.25">
      <c r="U14144" s="76"/>
    </row>
    <row r="14145" spans="21:21" x14ac:dyDescent="0.25">
      <c r="U14145" s="76"/>
    </row>
    <row r="14146" spans="21:21" x14ac:dyDescent="0.25">
      <c r="U14146" s="76"/>
    </row>
    <row r="14147" spans="21:21" x14ac:dyDescent="0.25">
      <c r="U14147" s="76"/>
    </row>
    <row r="14148" spans="21:21" x14ac:dyDescent="0.25">
      <c r="U14148" s="76"/>
    </row>
    <row r="14149" spans="21:21" x14ac:dyDescent="0.25">
      <c r="U14149" s="76"/>
    </row>
    <row r="14150" spans="21:21" x14ac:dyDescent="0.25">
      <c r="U14150" s="76"/>
    </row>
    <row r="14151" spans="21:21" x14ac:dyDescent="0.25">
      <c r="U14151" s="76"/>
    </row>
    <row r="14152" spans="21:21" x14ac:dyDescent="0.25">
      <c r="U14152" s="76"/>
    </row>
    <row r="14153" spans="21:21" x14ac:dyDescent="0.25">
      <c r="U14153" s="76"/>
    </row>
    <row r="14154" spans="21:21" x14ac:dyDescent="0.25">
      <c r="U14154" s="76"/>
    </row>
    <row r="14155" spans="21:21" x14ac:dyDescent="0.25">
      <c r="U14155" s="76"/>
    </row>
    <row r="14156" spans="21:21" x14ac:dyDescent="0.25">
      <c r="U14156" s="76"/>
    </row>
    <row r="14157" spans="21:21" x14ac:dyDescent="0.25">
      <c r="U14157" s="76"/>
    </row>
    <row r="14158" spans="21:21" x14ac:dyDescent="0.25">
      <c r="U14158" s="76"/>
    </row>
    <row r="14159" spans="21:21" x14ac:dyDescent="0.25">
      <c r="U14159" s="76"/>
    </row>
    <row r="14160" spans="21:21" x14ac:dyDescent="0.25">
      <c r="U14160" s="76"/>
    </row>
    <row r="14161" spans="21:21" x14ac:dyDescent="0.25">
      <c r="U14161" s="76"/>
    </row>
    <row r="14162" spans="21:21" x14ac:dyDescent="0.25">
      <c r="U14162" s="76"/>
    </row>
    <row r="14163" spans="21:21" x14ac:dyDescent="0.25">
      <c r="U14163" s="76"/>
    </row>
    <row r="14164" spans="21:21" x14ac:dyDescent="0.25">
      <c r="U14164" s="76"/>
    </row>
    <row r="14165" spans="21:21" x14ac:dyDescent="0.25">
      <c r="U14165" s="76"/>
    </row>
    <row r="14166" spans="21:21" x14ac:dyDescent="0.25">
      <c r="U14166" s="76"/>
    </row>
    <row r="14167" spans="21:21" x14ac:dyDescent="0.25">
      <c r="U14167" s="76"/>
    </row>
    <row r="14168" spans="21:21" x14ac:dyDescent="0.25">
      <c r="U14168" s="76"/>
    </row>
    <row r="14169" spans="21:21" x14ac:dyDescent="0.25">
      <c r="U14169" s="76"/>
    </row>
    <row r="14170" spans="21:21" x14ac:dyDescent="0.25">
      <c r="U14170" s="76"/>
    </row>
    <row r="14171" spans="21:21" x14ac:dyDescent="0.25">
      <c r="U14171" s="76"/>
    </row>
    <row r="14172" spans="21:21" x14ac:dyDescent="0.25">
      <c r="U14172" s="76"/>
    </row>
    <row r="14173" spans="21:21" x14ac:dyDescent="0.25">
      <c r="U14173" s="76"/>
    </row>
    <row r="14174" spans="21:21" x14ac:dyDescent="0.25">
      <c r="U14174" s="76"/>
    </row>
    <row r="14175" spans="21:21" x14ac:dyDescent="0.25">
      <c r="U14175" s="76"/>
    </row>
    <row r="14176" spans="21:21" x14ac:dyDescent="0.25">
      <c r="U14176" s="76"/>
    </row>
    <row r="14177" spans="21:21" x14ac:dyDescent="0.25">
      <c r="U14177" s="76"/>
    </row>
    <row r="14178" spans="21:21" x14ac:dyDescent="0.25">
      <c r="U14178" s="76"/>
    </row>
    <row r="14179" spans="21:21" x14ac:dyDescent="0.25">
      <c r="U14179" s="76"/>
    </row>
    <row r="14180" spans="21:21" x14ac:dyDescent="0.25">
      <c r="U14180" s="76"/>
    </row>
    <row r="14181" spans="21:21" x14ac:dyDescent="0.25">
      <c r="U14181" s="76"/>
    </row>
    <row r="14182" spans="21:21" x14ac:dyDescent="0.25">
      <c r="U14182" s="76"/>
    </row>
    <row r="14183" spans="21:21" x14ac:dyDescent="0.25">
      <c r="U14183" s="76"/>
    </row>
    <row r="14184" spans="21:21" x14ac:dyDescent="0.25">
      <c r="U14184" s="76"/>
    </row>
    <row r="14185" spans="21:21" x14ac:dyDescent="0.25">
      <c r="U14185" s="76"/>
    </row>
    <row r="14186" spans="21:21" x14ac:dyDescent="0.25">
      <c r="U14186" s="76"/>
    </row>
    <row r="14187" spans="21:21" x14ac:dyDescent="0.25">
      <c r="U14187" s="76"/>
    </row>
    <row r="14188" spans="21:21" x14ac:dyDescent="0.25">
      <c r="U14188" s="76"/>
    </row>
    <row r="14189" spans="21:21" x14ac:dyDescent="0.25">
      <c r="U14189" s="76"/>
    </row>
    <row r="14190" spans="21:21" x14ac:dyDescent="0.25">
      <c r="U14190" s="76"/>
    </row>
    <row r="14191" spans="21:21" x14ac:dyDescent="0.25">
      <c r="U14191" s="76"/>
    </row>
    <row r="14192" spans="21:21" x14ac:dyDescent="0.25">
      <c r="U14192" s="76"/>
    </row>
    <row r="14193" spans="21:21" x14ac:dyDescent="0.25">
      <c r="U14193" s="76"/>
    </row>
    <row r="14194" spans="21:21" x14ac:dyDescent="0.25">
      <c r="U14194" s="76"/>
    </row>
    <row r="14195" spans="21:21" x14ac:dyDescent="0.25">
      <c r="U14195" s="76"/>
    </row>
    <row r="14196" spans="21:21" x14ac:dyDescent="0.25">
      <c r="U14196" s="76"/>
    </row>
    <row r="14197" spans="21:21" x14ac:dyDescent="0.25">
      <c r="U14197" s="76"/>
    </row>
    <row r="14198" spans="21:21" x14ac:dyDescent="0.25">
      <c r="U14198" s="76"/>
    </row>
    <row r="14199" spans="21:21" x14ac:dyDescent="0.25">
      <c r="U14199" s="76"/>
    </row>
    <row r="14200" spans="21:21" x14ac:dyDescent="0.25">
      <c r="U14200" s="76"/>
    </row>
    <row r="14201" spans="21:21" x14ac:dyDescent="0.25">
      <c r="U14201" s="76"/>
    </row>
    <row r="14202" spans="21:21" x14ac:dyDescent="0.25">
      <c r="U14202" s="76"/>
    </row>
    <row r="14203" spans="21:21" x14ac:dyDescent="0.25">
      <c r="U14203" s="76"/>
    </row>
    <row r="14204" spans="21:21" x14ac:dyDescent="0.25">
      <c r="U14204" s="76"/>
    </row>
    <row r="14205" spans="21:21" x14ac:dyDescent="0.25">
      <c r="U14205" s="76"/>
    </row>
    <row r="14206" spans="21:21" x14ac:dyDescent="0.25">
      <c r="U14206" s="76"/>
    </row>
    <row r="14207" spans="21:21" x14ac:dyDescent="0.25">
      <c r="U14207" s="76"/>
    </row>
    <row r="14208" spans="21:21" x14ac:dyDescent="0.25">
      <c r="U14208" s="76"/>
    </row>
    <row r="14209" spans="21:21" x14ac:dyDescent="0.25">
      <c r="U14209" s="76"/>
    </row>
    <row r="14210" spans="21:21" x14ac:dyDescent="0.25">
      <c r="U14210" s="76"/>
    </row>
    <row r="14211" spans="21:21" x14ac:dyDescent="0.25">
      <c r="U14211" s="76"/>
    </row>
    <row r="14212" spans="21:21" x14ac:dyDescent="0.25">
      <c r="U14212" s="76"/>
    </row>
    <row r="14213" spans="21:21" x14ac:dyDescent="0.25">
      <c r="U14213" s="76"/>
    </row>
    <row r="14214" spans="21:21" x14ac:dyDescent="0.25">
      <c r="U14214" s="76"/>
    </row>
    <row r="14215" spans="21:21" x14ac:dyDescent="0.25">
      <c r="U14215" s="76"/>
    </row>
    <row r="14216" spans="21:21" x14ac:dyDescent="0.25">
      <c r="U14216" s="76"/>
    </row>
    <row r="14217" spans="21:21" x14ac:dyDescent="0.25">
      <c r="U14217" s="76"/>
    </row>
    <row r="14218" spans="21:21" x14ac:dyDescent="0.25">
      <c r="U14218" s="76"/>
    </row>
    <row r="14219" spans="21:21" x14ac:dyDescent="0.25">
      <c r="U14219" s="76"/>
    </row>
    <row r="14220" spans="21:21" x14ac:dyDescent="0.25">
      <c r="U14220" s="76"/>
    </row>
    <row r="14221" spans="21:21" x14ac:dyDescent="0.25">
      <c r="U14221" s="76"/>
    </row>
    <row r="14222" spans="21:21" x14ac:dyDescent="0.25">
      <c r="U14222" s="76"/>
    </row>
    <row r="14223" spans="21:21" x14ac:dyDescent="0.25">
      <c r="U14223" s="76"/>
    </row>
    <row r="14224" spans="21:21" x14ac:dyDescent="0.25">
      <c r="U14224" s="76"/>
    </row>
    <row r="14225" spans="21:21" x14ac:dyDescent="0.25">
      <c r="U14225" s="76"/>
    </row>
    <row r="14226" spans="21:21" x14ac:dyDescent="0.25">
      <c r="U14226" s="76"/>
    </row>
    <row r="14227" spans="21:21" x14ac:dyDescent="0.25">
      <c r="U14227" s="76"/>
    </row>
    <row r="14228" spans="21:21" x14ac:dyDescent="0.25">
      <c r="U14228" s="76"/>
    </row>
    <row r="14229" spans="21:21" x14ac:dyDescent="0.25">
      <c r="U14229" s="76"/>
    </row>
    <row r="14230" spans="21:21" x14ac:dyDescent="0.25">
      <c r="U14230" s="76"/>
    </row>
    <row r="14231" spans="21:21" x14ac:dyDescent="0.25">
      <c r="U14231" s="76"/>
    </row>
    <row r="14232" spans="21:21" x14ac:dyDescent="0.25">
      <c r="U14232" s="76"/>
    </row>
    <row r="14233" spans="21:21" x14ac:dyDescent="0.25">
      <c r="U14233" s="76"/>
    </row>
    <row r="14234" spans="21:21" x14ac:dyDescent="0.25">
      <c r="U14234" s="76"/>
    </row>
    <row r="14235" spans="21:21" x14ac:dyDescent="0.25">
      <c r="U14235" s="76"/>
    </row>
    <row r="14236" spans="21:21" x14ac:dyDescent="0.25">
      <c r="U14236" s="76"/>
    </row>
    <row r="14237" spans="21:21" x14ac:dyDescent="0.25">
      <c r="U14237" s="76"/>
    </row>
    <row r="14238" spans="21:21" x14ac:dyDescent="0.25">
      <c r="U14238" s="76"/>
    </row>
    <row r="14239" spans="21:21" x14ac:dyDescent="0.25">
      <c r="U14239" s="76"/>
    </row>
    <row r="14240" spans="21:21" x14ac:dyDescent="0.25">
      <c r="U14240" s="76"/>
    </row>
    <row r="14241" spans="21:21" x14ac:dyDescent="0.25">
      <c r="U14241" s="76"/>
    </row>
    <row r="14242" spans="21:21" x14ac:dyDescent="0.25">
      <c r="U14242" s="76"/>
    </row>
    <row r="14243" spans="21:21" x14ac:dyDescent="0.25">
      <c r="U14243" s="76"/>
    </row>
    <row r="14244" spans="21:21" x14ac:dyDescent="0.25">
      <c r="U14244" s="76"/>
    </row>
    <row r="14245" spans="21:21" x14ac:dyDescent="0.25">
      <c r="U14245" s="76"/>
    </row>
    <row r="14246" spans="21:21" x14ac:dyDescent="0.25">
      <c r="U14246" s="76"/>
    </row>
    <row r="14247" spans="21:21" x14ac:dyDescent="0.25">
      <c r="U14247" s="76"/>
    </row>
    <row r="14248" spans="21:21" x14ac:dyDescent="0.25">
      <c r="U14248" s="76"/>
    </row>
    <row r="14249" spans="21:21" x14ac:dyDescent="0.25">
      <c r="U14249" s="76"/>
    </row>
    <row r="14250" spans="21:21" x14ac:dyDescent="0.25">
      <c r="U14250" s="76"/>
    </row>
    <row r="14251" spans="21:21" x14ac:dyDescent="0.25">
      <c r="U14251" s="76"/>
    </row>
    <row r="14252" spans="21:21" x14ac:dyDescent="0.25">
      <c r="U14252" s="76"/>
    </row>
    <row r="14253" spans="21:21" x14ac:dyDescent="0.25">
      <c r="U14253" s="76"/>
    </row>
    <row r="14254" spans="21:21" x14ac:dyDescent="0.25">
      <c r="U14254" s="76"/>
    </row>
    <row r="14255" spans="21:21" x14ac:dyDescent="0.25">
      <c r="U14255" s="76"/>
    </row>
    <row r="14256" spans="21:21" x14ac:dyDescent="0.25">
      <c r="U14256" s="76"/>
    </row>
    <row r="14257" spans="21:21" x14ac:dyDescent="0.25">
      <c r="U14257" s="76"/>
    </row>
    <row r="14258" spans="21:21" x14ac:dyDescent="0.25">
      <c r="U14258" s="76"/>
    </row>
    <row r="14259" spans="21:21" x14ac:dyDescent="0.25">
      <c r="U14259" s="76"/>
    </row>
    <row r="14260" spans="21:21" x14ac:dyDescent="0.25">
      <c r="U14260" s="76"/>
    </row>
    <row r="14261" spans="21:21" x14ac:dyDescent="0.25">
      <c r="U14261" s="76"/>
    </row>
    <row r="14262" spans="21:21" x14ac:dyDescent="0.25">
      <c r="U14262" s="76"/>
    </row>
    <row r="14263" spans="21:21" x14ac:dyDescent="0.25">
      <c r="U14263" s="76"/>
    </row>
    <row r="14264" spans="21:21" x14ac:dyDescent="0.25">
      <c r="U14264" s="76"/>
    </row>
    <row r="14265" spans="21:21" x14ac:dyDescent="0.25">
      <c r="U14265" s="76"/>
    </row>
    <row r="14266" spans="21:21" x14ac:dyDescent="0.25">
      <c r="U14266" s="76"/>
    </row>
    <row r="14267" spans="21:21" x14ac:dyDescent="0.25">
      <c r="U14267" s="76"/>
    </row>
    <row r="14268" spans="21:21" x14ac:dyDescent="0.25">
      <c r="U14268" s="76"/>
    </row>
    <row r="14269" spans="21:21" x14ac:dyDescent="0.25">
      <c r="U14269" s="76"/>
    </row>
    <row r="14270" spans="21:21" x14ac:dyDescent="0.25">
      <c r="U14270" s="76"/>
    </row>
    <row r="14271" spans="21:21" x14ac:dyDescent="0.25">
      <c r="U14271" s="76"/>
    </row>
    <row r="14272" spans="21:21" x14ac:dyDescent="0.25">
      <c r="U14272" s="76"/>
    </row>
    <row r="14273" spans="21:21" x14ac:dyDescent="0.25">
      <c r="U14273" s="76"/>
    </row>
    <row r="14274" spans="21:21" x14ac:dyDescent="0.25">
      <c r="U14274" s="76"/>
    </row>
    <row r="14275" spans="21:21" x14ac:dyDescent="0.25">
      <c r="U14275" s="76"/>
    </row>
    <row r="14276" spans="21:21" x14ac:dyDescent="0.25">
      <c r="U14276" s="76"/>
    </row>
    <row r="14277" spans="21:21" x14ac:dyDescent="0.25">
      <c r="U14277" s="76"/>
    </row>
    <row r="14278" spans="21:21" x14ac:dyDescent="0.25">
      <c r="U14278" s="76"/>
    </row>
    <row r="14279" spans="21:21" x14ac:dyDescent="0.25">
      <c r="U14279" s="76"/>
    </row>
    <row r="14280" spans="21:21" x14ac:dyDescent="0.25">
      <c r="U14280" s="76"/>
    </row>
    <row r="14281" spans="21:21" x14ac:dyDescent="0.25">
      <c r="U14281" s="76"/>
    </row>
    <row r="14282" spans="21:21" x14ac:dyDescent="0.25">
      <c r="U14282" s="76"/>
    </row>
    <row r="14283" spans="21:21" x14ac:dyDescent="0.25">
      <c r="U14283" s="76"/>
    </row>
    <row r="14284" spans="21:21" x14ac:dyDescent="0.25">
      <c r="U14284" s="76"/>
    </row>
    <row r="14285" spans="21:21" x14ac:dyDescent="0.25">
      <c r="U14285" s="76"/>
    </row>
    <row r="14286" spans="21:21" x14ac:dyDescent="0.25">
      <c r="U14286" s="76"/>
    </row>
    <row r="14287" spans="21:21" x14ac:dyDescent="0.25">
      <c r="U14287" s="76"/>
    </row>
    <row r="14288" spans="21:21" x14ac:dyDescent="0.25">
      <c r="U14288" s="76"/>
    </row>
    <row r="14289" spans="21:21" x14ac:dyDescent="0.25">
      <c r="U14289" s="76"/>
    </row>
    <row r="14290" spans="21:21" x14ac:dyDescent="0.25">
      <c r="U14290" s="76"/>
    </row>
    <row r="14291" spans="21:21" x14ac:dyDescent="0.25">
      <c r="U14291" s="76"/>
    </row>
    <row r="14292" spans="21:21" x14ac:dyDescent="0.25">
      <c r="U14292" s="76"/>
    </row>
    <row r="14293" spans="21:21" x14ac:dyDescent="0.25">
      <c r="U14293" s="76"/>
    </row>
    <row r="14294" spans="21:21" x14ac:dyDescent="0.25">
      <c r="U14294" s="76"/>
    </row>
    <row r="14295" spans="21:21" x14ac:dyDescent="0.25">
      <c r="U14295" s="76"/>
    </row>
    <row r="14296" spans="21:21" x14ac:dyDescent="0.25">
      <c r="U14296" s="76"/>
    </row>
    <row r="14297" spans="21:21" x14ac:dyDescent="0.25">
      <c r="U14297" s="76"/>
    </row>
    <row r="14298" spans="21:21" x14ac:dyDescent="0.25">
      <c r="U14298" s="76"/>
    </row>
    <row r="14299" spans="21:21" x14ac:dyDescent="0.25">
      <c r="U14299" s="76"/>
    </row>
    <row r="14300" spans="21:21" x14ac:dyDescent="0.25">
      <c r="U14300" s="76"/>
    </row>
    <row r="14301" spans="21:21" x14ac:dyDescent="0.25">
      <c r="U14301" s="76"/>
    </row>
    <row r="14302" spans="21:21" x14ac:dyDescent="0.25">
      <c r="U14302" s="76"/>
    </row>
    <row r="14303" spans="21:21" x14ac:dyDescent="0.25">
      <c r="U14303" s="76"/>
    </row>
    <row r="14304" spans="21:21" x14ac:dyDescent="0.25">
      <c r="U14304" s="76"/>
    </row>
    <row r="14305" spans="21:21" x14ac:dyDescent="0.25">
      <c r="U14305" s="76"/>
    </row>
    <row r="14306" spans="21:21" x14ac:dyDescent="0.25">
      <c r="U14306" s="76"/>
    </row>
    <row r="14307" spans="21:21" x14ac:dyDescent="0.25">
      <c r="U14307" s="76"/>
    </row>
    <row r="14308" spans="21:21" x14ac:dyDescent="0.25">
      <c r="U14308" s="76"/>
    </row>
    <row r="14309" spans="21:21" x14ac:dyDescent="0.25">
      <c r="U14309" s="76"/>
    </row>
    <row r="14310" spans="21:21" x14ac:dyDescent="0.25">
      <c r="U14310" s="76"/>
    </row>
    <row r="14311" spans="21:21" x14ac:dyDescent="0.25">
      <c r="U14311" s="76"/>
    </row>
    <row r="14312" spans="21:21" x14ac:dyDescent="0.25">
      <c r="U14312" s="76"/>
    </row>
    <row r="14313" spans="21:21" x14ac:dyDescent="0.25">
      <c r="U14313" s="76"/>
    </row>
    <row r="14314" spans="21:21" x14ac:dyDescent="0.25">
      <c r="U14314" s="76"/>
    </row>
    <row r="14315" spans="21:21" x14ac:dyDescent="0.25">
      <c r="U14315" s="76"/>
    </row>
    <row r="14316" spans="21:21" x14ac:dyDescent="0.25">
      <c r="U14316" s="76"/>
    </row>
    <row r="14317" spans="21:21" x14ac:dyDescent="0.25">
      <c r="U14317" s="76"/>
    </row>
    <row r="14318" spans="21:21" x14ac:dyDescent="0.25">
      <c r="U14318" s="76"/>
    </row>
    <row r="14319" spans="21:21" x14ac:dyDescent="0.25">
      <c r="U14319" s="76"/>
    </row>
    <row r="14320" spans="21:21" x14ac:dyDescent="0.25">
      <c r="U14320" s="76"/>
    </row>
    <row r="14321" spans="21:21" x14ac:dyDescent="0.25">
      <c r="U14321" s="76"/>
    </row>
    <row r="14322" spans="21:21" x14ac:dyDescent="0.25">
      <c r="U14322" s="76"/>
    </row>
    <row r="14323" spans="21:21" x14ac:dyDescent="0.25">
      <c r="U14323" s="76"/>
    </row>
    <row r="14324" spans="21:21" x14ac:dyDescent="0.25">
      <c r="U14324" s="76"/>
    </row>
    <row r="14325" spans="21:21" x14ac:dyDescent="0.25">
      <c r="U14325" s="76"/>
    </row>
    <row r="14326" spans="21:21" x14ac:dyDescent="0.25">
      <c r="U14326" s="76"/>
    </row>
    <row r="14327" spans="21:21" x14ac:dyDescent="0.25">
      <c r="U14327" s="76"/>
    </row>
    <row r="14328" spans="21:21" x14ac:dyDescent="0.25">
      <c r="U14328" s="76"/>
    </row>
    <row r="14329" spans="21:21" x14ac:dyDescent="0.25">
      <c r="U14329" s="76"/>
    </row>
    <row r="14330" spans="21:21" x14ac:dyDescent="0.25">
      <c r="U14330" s="76"/>
    </row>
    <row r="14331" spans="21:21" x14ac:dyDescent="0.25">
      <c r="U14331" s="76"/>
    </row>
    <row r="14332" spans="21:21" x14ac:dyDescent="0.25">
      <c r="U14332" s="76"/>
    </row>
    <row r="14333" spans="21:21" x14ac:dyDescent="0.25">
      <c r="U14333" s="76"/>
    </row>
    <row r="14334" spans="21:21" x14ac:dyDescent="0.25">
      <c r="U14334" s="76"/>
    </row>
    <row r="14335" spans="21:21" x14ac:dyDescent="0.25">
      <c r="U14335" s="76"/>
    </row>
    <row r="14336" spans="21:21" x14ac:dyDescent="0.25">
      <c r="U14336" s="76"/>
    </row>
    <row r="14337" spans="21:21" x14ac:dyDescent="0.25">
      <c r="U14337" s="76"/>
    </row>
    <row r="14338" spans="21:21" x14ac:dyDescent="0.25">
      <c r="U14338" s="76"/>
    </row>
    <row r="14339" spans="21:21" x14ac:dyDescent="0.25">
      <c r="U14339" s="76"/>
    </row>
    <row r="14340" spans="21:21" x14ac:dyDescent="0.25">
      <c r="U14340" s="76"/>
    </row>
    <row r="14341" spans="21:21" x14ac:dyDescent="0.25">
      <c r="U14341" s="76"/>
    </row>
    <row r="14342" spans="21:21" x14ac:dyDescent="0.25">
      <c r="U14342" s="76"/>
    </row>
    <row r="14343" spans="21:21" x14ac:dyDescent="0.25">
      <c r="U14343" s="76"/>
    </row>
    <row r="14344" spans="21:21" x14ac:dyDescent="0.25">
      <c r="U14344" s="76"/>
    </row>
    <row r="14345" spans="21:21" x14ac:dyDescent="0.25">
      <c r="U14345" s="76"/>
    </row>
    <row r="14346" spans="21:21" x14ac:dyDescent="0.25">
      <c r="U14346" s="76"/>
    </row>
    <row r="14347" spans="21:21" x14ac:dyDescent="0.25">
      <c r="U14347" s="76"/>
    </row>
    <row r="14348" spans="21:21" x14ac:dyDescent="0.25">
      <c r="U14348" s="76"/>
    </row>
    <row r="14349" spans="21:21" x14ac:dyDescent="0.25">
      <c r="U14349" s="76"/>
    </row>
    <row r="14350" spans="21:21" x14ac:dyDescent="0.25">
      <c r="U14350" s="76"/>
    </row>
    <row r="14351" spans="21:21" x14ac:dyDescent="0.25">
      <c r="U14351" s="76"/>
    </row>
    <row r="14352" spans="21:21" x14ac:dyDescent="0.25">
      <c r="U14352" s="76"/>
    </row>
    <row r="14353" spans="21:21" x14ac:dyDescent="0.25">
      <c r="U14353" s="76"/>
    </row>
    <row r="14354" spans="21:21" x14ac:dyDescent="0.25">
      <c r="U14354" s="76"/>
    </row>
    <row r="14355" spans="21:21" x14ac:dyDescent="0.25">
      <c r="U14355" s="76"/>
    </row>
    <row r="14356" spans="21:21" x14ac:dyDescent="0.25">
      <c r="U14356" s="76"/>
    </row>
    <row r="14357" spans="21:21" x14ac:dyDescent="0.25">
      <c r="U14357" s="76"/>
    </row>
    <row r="14358" spans="21:21" x14ac:dyDescent="0.25">
      <c r="U14358" s="76"/>
    </row>
    <row r="14359" spans="21:21" x14ac:dyDescent="0.25">
      <c r="U14359" s="76"/>
    </row>
    <row r="14360" spans="21:21" x14ac:dyDescent="0.25">
      <c r="U14360" s="76"/>
    </row>
    <row r="14361" spans="21:21" x14ac:dyDescent="0.25">
      <c r="U14361" s="76"/>
    </row>
    <row r="14362" spans="21:21" x14ac:dyDescent="0.25">
      <c r="U14362" s="76"/>
    </row>
    <row r="14363" spans="21:21" x14ac:dyDescent="0.25">
      <c r="U14363" s="76"/>
    </row>
    <row r="14364" spans="21:21" x14ac:dyDescent="0.25">
      <c r="U14364" s="76"/>
    </row>
    <row r="14365" spans="21:21" x14ac:dyDescent="0.25">
      <c r="U14365" s="76"/>
    </row>
    <row r="14366" spans="21:21" x14ac:dyDescent="0.25">
      <c r="U14366" s="76"/>
    </row>
    <row r="14367" spans="21:21" x14ac:dyDescent="0.25">
      <c r="U14367" s="76"/>
    </row>
    <row r="14368" spans="21:21" x14ac:dyDescent="0.25">
      <c r="U14368" s="76"/>
    </row>
    <row r="14369" spans="21:21" x14ac:dyDescent="0.25">
      <c r="U14369" s="76"/>
    </row>
    <row r="14370" spans="21:21" x14ac:dyDescent="0.25">
      <c r="U14370" s="76"/>
    </row>
    <row r="14371" spans="21:21" x14ac:dyDescent="0.25">
      <c r="U14371" s="76"/>
    </row>
    <row r="14372" spans="21:21" x14ac:dyDescent="0.25">
      <c r="U14372" s="76"/>
    </row>
    <row r="14373" spans="21:21" x14ac:dyDescent="0.25">
      <c r="U14373" s="76"/>
    </row>
    <row r="14374" spans="21:21" x14ac:dyDescent="0.25">
      <c r="U14374" s="76"/>
    </row>
    <row r="14375" spans="21:21" x14ac:dyDescent="0.25">
      <c r="U14375" s="76"/>
    </row>
    <row r="14376" spans="21:21" x14ac:dyDescent="0.25">
      <c r="U14376" s="76"/>
    </row>
    <row r="14377" spans="21:21" x14ac:dyDescent="0.25">
      <c r="U14377" s="76"/>
    </row>
    <row r="14378" spans="21:21" x14ac:dyDescent="0.25">
      <c r="U14378" s="76"/>
    </row>
    <row r="14379" spans="21:21" x14ac:dyDescent="0.25">
      <c r="U14379" s="76"/>
    </row>
    <row r="14380" spans="21:21" x14ac:dyDescent="0.25">
      <c r="U14380" s="76"/>
    </row>
    <row r="14381" spans="21:21" x14ac:dyDescent="0.25">
      <c r="U14381" s="76"/>
    </row>
    <row r="14382" spans="21:21" x14ac:dyDescent="0.25">
      <c r="U14382" s="76"/>
    </row>
    <row r="14383" spans="21:21" x14ac:dyDescent="0.25">
      <c r="U14383" s="76"/>
    </row>
    <row r="14384" spans="21:21" x14ac:dyDescent="0.25">
      <c r="U14384" s="76"/>
    </row>
    <row r="14385" spans="21:21" x14ac:dyDescent="0.25">
      <c r="U14385" s="76"/>
    </row>
    <row r="14386" spans="21:21" x14ac:dyDescent="0.25">
      <c r="U14386" s="76"/>
    </row>
    <row r="14387" spans="21:21" x14ac:dyDescent="0.25">
      <c r="U14387" s="76"/>
    </row>
    <row r="14388" spans="21:21" x14ac:dyDescent="0.25">
      <c r="U14388" s="76"/>
    </row>
    <row r="14389" spans="21:21" x14ac:dyDescent="0.25">
      <c r="U14389" s="76"/>
    </row>
    <row r="14390" spans="21:21" x14ac:dyDescent="0.25">
      <c r="U14390" s="76"/>
    </row>
    <row r="14391" spans="21:21" x14ac:dyDescent="0.25">
      <c r="U14391" s="76"/>
    </row>
    <row r="14392" spans="21:21" x14ac:dyDescent="0.25">
      <c r="U14392" s="76"/>
    </row>
    <row r="14393" spans="21:21" x14ac:dyDescent="0.25">
      <c r="U14393" s="76"/>
    </row>
    <row r="14394" spans="21:21" x14ac:dyDescent="0.25">
      <c r="U14394" s="76"/>
    </row>
    <row r="14395" spans="21:21" x14ac:dyDescent="0.25">
      <c r="U14395" s="76"/>
    </row>
    <row r="14396" spans="21:21" x14ac:dyDescent="0.25">
      <c r="U14396" s="76"/>
    </row>
    <row r="14397" spans="21:21" x14ac:dyDescent="0.25">
      <c r="U14397" s="76"/>
    </row>
    <row r="14398" spans="21:21" x14ac:dyDescent="0.25">
      <c r="U14398" s="76"/>
    </row>
    <row r="14399" spans="21:21" x14ac:dyDescent="0.25">
      <c r="U14399" s="76"/>
    </row>
    <row r="14400" spans="21:21" x14ac:dyDescent="0.25">
      <c r="U14400" s="76"/>
    </row>
    <row r="14401" spans="21:21" x14ac:dyDescent="0.25">
      <c r="U14401" s="76"/>
    </row>
    <row r="14402" spans="21:21" x14ac:dyDescent="0.25">
      <c r="U14402" s="76"/>
    </row>
    <row r="14403" spans="21:21" x14ac:dyDescent="0.25">
      <c r="U14403" s="76"/>
    </row>
    <row r="14404" spans="21:21" x14ac:dyDescent="0.25">
      <c r="U14404" s="76"/>
    </row>
    <row r="14405" spans="21:21" x14ac:dyDescent="0.25">
      <c r="U14405" s="76"/>
    </row>
    <row r="14406" spans="21:21" x14ac:dyDescent="0.25">
      <c r="U14406" s="76"/>
    </row>
    <row r="14407" spans="21:21" x14ac:dyDescent="0.25">
      <c r="U14407" s="76"/>
    </row>
    <row r="14408" spans="21:21" x14ac:dyDescent="0.25">
      <c r="U14408" s="76"/>
    </row>
    <row r="14409" spans="21:21" x14ac:dyDescent="0.25">
      <c r="U14409" s="76"/>
    </row>
    <row r="14410" spans="21:21" x14ac:dyDescent="0.25">
      <c r="U14410" s="76"/>
    </row>
    <row r="14411" spans="21:21" x14ac:dyDescent="0.25">
      <c r="U14411" s="76"/>
    </row>
    <row r="14412" spans="21:21" x14ac:dyDescent="0.25">
      <c r="U14412" s="76"/>
    </row>
    <row r="14413" spans="21:21" x14ac:dyDescent="0.25">
      <c r="U14413" s="76"/>
    </row>
    <row r="14414" spans="21:21" x14ac:dyDescent="0.25">
      <c r="U14414" s="76"/>
    </row>
    <row r="14415" spans="21:21" x14ac:dyDescent="0.25">
      <c r="U14415" s="76"/>
    </row>
    <row r="14416" spans="21:21" x14ac:dyDescent="0.25">
      <c r="U14416" s="76"/>
    </row>
    <row r="14417" spans="21:21" x14ac:dyDescent="0.25">
      <c r="U14417" s="76"/>
    </row>
    <row r="14418" spans="21:21" x14ac:dyDescent="0.25">
      <c r="U14418" s="76"/>
    </row>
    <row r="14419" spans="21:21" x14ac:dyDescent="0.25">
      <c r="U14419" s="76"/>
    </row>
    <row r="14420" spans="21:21" x14ac:dyDescent="0.25">
      <c r="U14420" s="76"/>
    </row>
    <row r="14421" spans="21:21" x14ac:dyDescent="0.25">
      <c r="U14421" s="76"/>
    </row>
    <row r="14422" spans="21:21" x14ac:dyDescent="0.25">
      <c r="U14422" s="76"/>
    </row>
    <row r="14423" spans="21:21" x14ac:dyDescent="0.25">
      <c r="U14423" s="76"/>
    </row>
    <row r="14424" spans="21:21" x14ac:dyDescent="0.25">
      <c r="U14424" s="76"/>
    </row>
    <row r="14425" spans="21:21" x14ac:dyDescent="0.25">
      <c r="U14425" s="76"/>
    </row>
    <row r="14426" spans="21:21" x14ac:dyDescent="0.25">
      <c r="U14426" s="76"/>
    </row>
    <row r="14427" spans="21:21" x14ac:dyDescent="0.25">
      <c r="U14427" s="76"/>
    </row>
    <row r="14428" spans="21:21" x14ac:dyDescent="0.25">
      <c r="U14428" s="76"/>
    </row>
    <row r="14429" spans="21:21" x14ac:dyDescent="0.25">
      <c r="U14429" s="76"/>
    </row>
    <row r="14430" spans="21:21" x14ac:dyDescent="0.25">
      <c r="U14430" s="76"/>
    </row>
    <row r="14431" spans="21:21" x14ac:dyDescent="0.25">
      <c r="U14431" s="76"/>
    </row>
    <row r="14432" spans="21:21" x14ac:dyDescent="0.25">
      <c r="U14432" s="76"/>
    </row>
    <row r="14433" spans="21:21" x14ac:dyDescent="0.25">
      <c r="U14433" s="76"/>
    </row>
    <row r="14434" spans="21:21" x14ac:dyDescent="0.25">
      <c r="U14434" s="76"/>
    </row>
    <row r="14435" spans="21:21" x14ac:dyDescent="0.25">
      <c r="U14435" s="76"/>
    </row>
    <row r="14436" spans="21:21" x14ac:dyDescent="0.25">
      <c r="U14436" s="76"/>
    </row>
    <row r="14437" spans="21:21" x14ac:dyDescent="0.25">
      <c r="U14437" s="76"/>
    </row>
    <row r="14438" spans="21:21" x14ac:dyDescent="0.25">
      <c r="U14438" s="76"/>
    </row>
    <row r="14439" spans="21:21" x14ac:dyDescent="0.25">
      <c r="U14439" s="76"/>
    </row>
    <row r="14440" spans="21:21" x14ac:dyDescent="0.25">
      <c r="U14440" s="76"/>
    </row>
    <row r="14441" spans="21:21" x14ac:dyDescent="0.25">
      <c r="U14441" s="76"/>
    </row>
    <row r="14442" spans="21:21" x14ac:dyDescent="0.25">
      <c r="U14442" s="76"/>
    </row>
    <row r="14443" spans="21:21" x14ac:dyDescent="0.25">
      <c r="U14443" s="76"/>
    </row>
    <row r="14444" spans="21:21" x14ac:dyDescent="0.25">
      <c r="U14444" s="76"/>
    </row>
    <row r="14445" spans="21:21" x14ac:dyDescent="0.25">
      <c r="U14445" s="76"/>
    </row>
    <row r="14446" spans="21:21" x14ac:dyDescent="0.25">
      <c r="U14446" s="76"/>
    </row>
    <row r="14447" spans="21:21" x14ac:dyDescent="0.25">
      <c r="U14447" s="76"/>
    </row>
    <row r="14448" spans="21:21" x14ac:dyDescent="0.25">
      <c r="U14448" s="76"/>
    </row>
    <row r="14449" spans="21:21" x14ac:dyDescent="0.25">
      <c r="U14449" s="76"/>
    </row>
    <row r="14450" spans="21:21" x14ac:dyDescent="0.25">
      <c r="U14450" s="76"/>
    </row>
    <row r="14451" spans="21:21" x14ac:dyDescent="0.25">
      <c r="U14451" s="76"/>
    </row>
    <row r="14452" spans="21:21" x14ac:dyDescent="0.25">
      <c r="U14452" s="76"/>
    </row>
    <row r="14453" spans="21:21" x14ac:dyDescent="0.25">
      <c r="U14453" s="76"/>
    </row>
    <row r="14454" spans="21:21" x14ac:dyDescent="0.25">
      <c r="U14454" s="76"/>
    </row>
    <row r="14455" spans="21:21" x14ac:dyDescent="0.25">
      <c r="U14455" s="76"/>
    </row>
    <row r="14456" spans="21:21" x14ac:dyDescent="0.25">
      <c r="U14456" s="76"/>
    </row>
    <row r="14457" spans="21:21" x14ac:dyDescent="0.25">
      <c r="U14457" s="76"/>
    </row>
    <row r="14458" spans="21:21" x14ac:dyDescent="0.25">
      <c r="U14458" s="76"/>
    </row>
    <row r="14459" spans="21:21" x14ac:dyDescent="0.25">
      <c r="U14459" s="76"/>
    </row>
    <row r="14460" spans="21:21" x14ac:dyDescent="0.25">
      <c r="U14460" s="76"/>
    </row>
    <row r="14461" spans="21:21" x14ac:dyDescent="0.25">
      <c r="U14461" s="76"/>
    </row>
    <row r="14462" spans="21:21" x14ac:dyDescent="0.25">
      <c r="U14462" s="76"/>
    </row>
    <row r="14463" spans="21:21" x14ac:dyDescent="0.25">
      <c r="U14463" s="76"/>
    </row>
    <row r="14464" spans="21:21" x14ac:dyDescent="0.25">
      <c r="U14464" s="76"/>
    </row>
    <row r="14465" spans="21:21" x14ac:dyDescent="0.25">
      <c r="U14465" s="76"/>
    </row>
    <row r="14466" spans="21:21" x14ac:dyDescent="0.25">
      <c r="U14466" s="76"/>
    </row>
    <row r="14467" spans="21:21" x14ac:dyDescent="0.25">
      <c r="U14467" s="76"/>
    </row>
    <row r="14468" spans="21:21" x14ac:dyDescent="0.25">
      <c r="U14468" s="76"/>
    </row>
    <row r="14469" spans="21:21" x14ac:dyDescent="0.25">
      <c r="U14469" s="76"/>
    </row>
    <row r="14470" spans="21:21" x14ac:dyDescent="0.25">
      <c r="U14470" s="76"/>
    </row>
    <row r="14471" spans="21:21" x14ac:dyDescent="0.25">
      <c r="U14471" s="76"/>
    </row>
    <row r="14472" spans="21:21" x14ac:dyDescent="0.25">
      <c r="U14472" s="76"/>
    </row>
    <row r="14473" spans="21:21" x14ac:dyDescent="0.25">
      <c r="U14473" s="76"/>
    </row>
    <row r="14474" spans="21:21" x14ac:dyDescent="0.25">
      <c r="U14474" s="76"/>
    </row>
    <row r="14475" spans="21:21" x14ac:dyDescent="0.25">
      <c r="U14475" s="76"/>
    </row>
    <row r="14476" spans="21:21" x14ac:dyDescent="0.25">
      <c r="U14476" s="76"/>
    </row>
    <row r="14477" spans="21:21" x14ac:dyDescent="0.25">
      <c r="U14477" s="76"/>
    </row>
    <row r="14478" spans="21:21" x14ac:dyDescent="0.25">
      <c r="U14478" s="76"/>
    </row>
    <row r="14479" spans="21:21" x14ac:dyDescent="0.25">
      <c r="U14479" s="76"/>
    </row>
    <row r="14480" spans="21:21" x14ac:dyDescent="0.25">
      <c r="U14480" s="76"/>
    </row>
    <row r="14481" spans="21:21" x14ac:dyDescent="0.25">
      <c r="U14481" s="76"/>
    </row>
    <row r="14482" spans="21:21" x14ac:dyDescent="0.25">
      <c r="U14482" s="76"/>
    </row>
    <row r="14483" spans="21:21" x14ac:dyDescent="0.25">
      <c r="U14483" s="76"/>
    </row>
    <row r="14484" spans="21:21" x14ac:dyDescent="0.25">
      <c r="U14484" s="76"/>
    </row>
    <row r="14485" spans="21:21" x14ac:dyDescent="0.25">
      <c r="U14485" s="76"/>
    </row>
    <row r="14486" spans="21:21" x14ac:dyDescent="0.25">
      <c r="U14486" s="76"/>
    </row>
    <row r="14487" spans="21:21" x14ac:dyDescent="0.25">
      <c r="U14487" s="76"/>
    </row>
    <row r="14488" spans="21:21" x14ac:dyDescent="0.25">
      <c r="U14488" s="76"/>
    </row>
    <row r="14489" spans="21:21" x14ac:dyDescent="0.25">
      <c r="U14489" s="76"/>
    </row>
    <row r="14490" spans="21:21" x14ac:dyDescent="0.25">
      <c r="U14490" s="76"/>
    </row>
    <row r="14491" spans="21:21" x14ac:dyDescent="0.25">
      <c r="U14491" s="76"/>
    </row>
    <row r="14492" spans="21:21" x14ac:dyDescent="0.25">
      <c r="U14492" s="76"/>
    </row>
    <row r="14493" spans="21:21" x14ac:dyDescent="0.25">
      <c r="U14493" s="76"/>
    </row>
    <row r="14494" spans="21:21" x14ac:dyDescent="0.25">
      <c r="U14494" s="76"/>
    </row>
    <row r="14495" spans="21:21" x14ac:dyDescent="0.25">
      <c r="U14495" s="76"/>
    </row>
    <row r="14496" spans="21:21" x14ac:dyDescent="0.25">
      <c r="U14496" s="76"/>
    </row>
    <row r="14497" spans="21:21" x14ac:dyDescent="0.25">
      <c r="U14497" s="76"/>
    </row>
    <row r="14498" spans="21:21" x14ac:dyDescent="0.25">
      <c r="U14498" s="76"/>
    </row>
    <row r="14499" spans="21:21" x14ac:dyDescent="0.25">
      <c r="U14499" s="76"/>
    </row>
    <row r="14500" spans="21:21" x14ac:dyDescent="0.25">
      <c r="U14500" s="76"/>
    </row>
    <row r="14501" spans="21:21" x14ac:dyDescent="0.25">
      <c r="U14501" s="76"/>
    </row>
    <row r="14502" spans="21:21" x14ac:dyDescent="0.25">
      <c r="U14502" s="76"/>
    </row>
    <row r="14503" spans="21:21" x14ac:dyDescent="0.25">
      <c r="U14503" s="76"/>
    </row>
    <row r="14504" spans="21:21" x14ac:dyDescent="0.25">
      <c r="U14504" s="76"/>
    </row>
    <row r="14505" spans="21:21" x14ac:dyDescent="0.25">
      <c r="U14505" s="76"/>
    </row>
    <row r="14506" spans="21:21" x14ac:dyDescent="0.25">
      <c r="U14506" s="76"/>
    </row>
    <row r="14507" spans="21:21" x14ac:dyDescent="0.25">
      <c r="U14507" s="76"/>
    </row>
    <row r="14508" spans="21:21" x14ac:dyDescent="0.25">
      <c r="U14508" s="76"/>
    </row>
    <row r="14509" spans="21:21" x14ac:dyDescent="0.25">
      <c r="U14509" s="76"/>
    </row>
    <row r="14510" spans="21:21" x14ac:dyDescent="0.25">
      <c r="U14510" s="76"/>
    </row>
    <row r="14511" spans="21:21" x14ac:dyDescent="0.25">
      <c r="U14511" s="76"/>
    </row>
    <row r="14512" spans="21:21" x14ac:dyDescent="0.25">
      <c r="U14512" s="76"/>
    </row>
    <row r="14513" spans="21:21" x14ac:dyDescent="0.25">
      <c r="U14513" s="76"/>
    </row>
    <row r="14514" spans="21:21" x14ac:dyDescent="0.25">
      <c r="U14514" s="76"/>
    </row>
    <row r="14515" spans="21:21" x14ac:dyDescent="0.25">
      <c r="U14515" s="76"/>
    </row>
    <row r="14516" spans="21:21" x14ac:dyDescent="0.25">
      <c r="U14516" s="76"/>
    </row>
    <row r="14517" spans="21:21" x14ac:dyDescent="0.25">
      <c r="U14517" s="76"/>
    </row>
    <row r="14518" spans="21:21" x14ac:dyDescent="0.25">
      <c r="U14518" s="76"/>
    </row>
    <row r="14519" spans="21:21" x14ac:dyDescent="0.25">
      <c r="U14519" s="76"/>
    </row>
    <row r="14520" spans="21:21" x14ac:dyDescent="0.25">
      <c r="U14520" s="76"/>
    </row>
    <row r="14521" spans="21:21" x14ac:dyDescent="0.25">
      <c r="U14521" s="76"/>
    </row>
    <row r="14522" spans="21:21" x14ac:dyDescent="0.25">
      <c r="U14522" s="76"/>
    </row>
    <row r="14523" spans="21:21" x14ac:dyDescent="0.25">
      <c r="U14523" s="76"/>
    </row>
    <row r="14524" spans="21:21" x14ac:dyDescent="0.25">
      <c r="U14524" s="76"/>
    </row>
    <row r="14525" spans="21:21" x14ac:dyDescent="0.25">
      <c r="U14525" s="76"/>
    </row>
    <row r="14526" spans="21:21" x14ac:dyDescent="0.25">
      <c r="U14526" s="76"/>
    </row>
    <row r="14527" spans="21:21" x14ac:dyDescent="0.25">
      <c r="U14527" s="76"/>
    </row>
    <row r="14528" spans="21:21" x14ac:dyDescent="0.25">
      <c r="U14528" s="76"/>
    </row>
    <row r="14529" spans="21:21" x14ac:dyDescent="0.25">
      <c r="U14529" s="76"/>
    </row>
    <row r="14530" spans="21:21" x14ac:dyDescent="0.25">
      <c r="U14530" s="76"/>
    </row>
    <row r="14531" spans="21:21" x14ac:dyDescent="0.25">
      <c r="U14531" s="76"/>
    </row>
    <row r="14532" spans="21:21" x14ac:dyDescent="0.25">
      <c r="U14532" s="76"/>
    </row>
    <row r="14533" spans="21:21" x14ac:dyDescent="0.25">
      <c r="U14533" s="76"/>
    </row>
    <row r="14534" spans="21:21" x14ac:dyDescent="0.25">
      <c r="U14534" s="76"/>
    </row>
    <row r="14535" spans="21:21" x14ac:dyDescent="0.25">
      <c r="U14535" s="76"/>
    </row>
    <row r="14536" spans="21:21" x14ac:dyDescent="0.25">
      <c r="U14536" s="76"/>
    </row>
    <row r="14537" spans="21:21" x14ac:dyDescent="0.25">
      <c r="U14537" s="76"/>
    </row>
    <row r="14538" spans="21:21" x14ac:dyDescent="0.25">
      <c r="U14538" s="76"/>
    </row>
    <row r="14539" spans="21:21" x14ac:dyDescent="0.25">
      <c r="U14539" s="76"/>
    </row>
    <row r="14540" spans="21:21" x14ac:dyDescent="0.25">
      <c r="U14540" s="76"/>
    </row>
    <row r="14541" spans="21:21" x14ac:dyDescent="0.25">
      <c r="U14541" s="76"/>
    </row>
    <row r="14542" spans="21:21" x14ac:dyDescent="0.25">
      <c r="U14542" s="76"/>
    </row>
    <row r="14543" spans="21:21" x14ac:dyDescent="0.25">
      <c r="U14543" s="76"/>
    </row>
    <row r="14544" spans="21:21" x14ac:dyDescent="0.25">
      <c r="U14544" s="76"/>
    </row>
    <row r="14545" spans="21:21" x14ac:dyDescent="0.25">
      <c r="U14545" s="76"/>
    </row>
    <row r="14546" spans="21:21" x14ac:dyDescent="0.25">
      <c r="U14546" s="76"/>
    </row>
    <row r="14547" spans="21:21" x14ac:dyDescent="0.25">
      <c r="U14547" s="76"/>
    </row>
    <row r="14548" spans="21:21" x14ac:dyDescent="0.25">
      <c r="U14548" s="76"/>
    </row>
    <row r="14549" spans="21:21" x14ac:dyDescent="0.25">
      <c r="U14549" s="76"/>
    </row>
    <row r="14550" spans="21:21" x14ac:dyDescent="0.25">
      <c r="U14550" s="76"/>
    </row>
    <row r="14551" spans="21:21" x14ac:dyDescent="0.25">
      <c r="U14551" s="76"/>
    </row>
    <row r="14552" spans="21:21" x14ac:dyDescent="0.25">
      <c r="U14552" s="76"/>
    </row>
    <row r="14553" spans="21:21" x14ac:dyDescent="0.25">
      <c r="U14553" s="76"/>
    </row>
    <row r="14554" spans="21:21" x14ac:dyDescent="0.25">
      <c r="U14554" s="76"/>
    </row>
    <row r="14555" spans="21:21" x14ac:dyDescent="0.25">
      <c r="U14555" s="76"/>
    </row>
    <row r="14556" spans="21:21" x14ac:dyDescent="0.25">
      <c r="U14556" s="76"/>
    </row>
    <row r="14557" spans="21:21" x14ac:dyDescent="0.25">
      <c r="U14557" s="76"/>
    </row>
    <row r="14558" spans="21:21" x14ac:dyDescent="0.25">
      <c r="U14558" s="76"/>
    </row>
    <row r="14559" spans="21:21" x14ac:dyDescent="0.25">
      <c r="U14559" s="76"/>
    </row>
    <row r="14560" spans="21:21" x14ac:dyDescent="0.25">
      <c r="U14560" s="76"/>
    </row>
    <row r="14561" spans="21:21" x14ac:dyDescent="0.25">
      <c r="U14561" s="76"/>
    </row>
    <row r="14562" spans="21:21" x14ac:dyDescent="0.25">
      <c r="U14562" s="76"/>
    </row>
    <row r="14563" spans="21:21" x14ac:dyDescent="0.25">
      <c r="U14563" s="76"/>
    </row>
    <row r="14564" spans="21:21" x14ac:dyDescent="0.25">
      <c r="U14564" s="76"/>
    </row>
    <row r="14565" spans="21:21" x14ac:dyDescent="0.25">
      <c r="U14565" s="76"/>
    </row>
    <row r="14566" spans="21:21" x14ac:dyDescent="0.25">
      <c r="U14566" s="76"/>
    </row>
    <row r="14567" spans="21:21" x14ac:dyDescent="0.25">
      <c r="U14567" s="76"/>
    </row>
    <row r="14568" spans="21:21" x14ac:dyDescent="0.25">
      <c r="U14568" s="76"/>
    </row>
    <row r="14569" spans="21:21" x14ac:dyDescent="0.25">
      <c r="U14569" s="76"/>
    </row>
    <row r="14570" spans="21:21" x14ac:dyDescent="0.25">
      <c r="U14570" s="76"/>
    </row>
    <row r="14571" spans="21:21" x14ac:dyDescent="0.25">
      <c r="U14571" s="76"/>
    </row>
    <row r="14572" spans="21:21" x14ac:dyDescent="0.25">
      <c r="U14572" s="76"/>
    </row>
    <row r="14573" spans="21:21" x14ac:dyDescent="0.25">
      <c r="U14573" s="76"/>
    </row>
    <row r="14574" spans="21:21" x14ac:dyDescent="0.25">
      <c r="U14574" s="76"/>
    </row>
    <row r="14575" spans="21:21" x14ac:dyDescent="0.25">
      <c r="U14575" s="76"/>
    </row>
    <row r="14576" spans="21:21" x14ac:dyDescent="0.25">
      <c r="U14576" s="76"/>
    </row>
    <row r="14577" spans="21:21" x14ac:dyDescent="0.25">
      <c r="U14577" s="76"/>
    </row>
    <row r="14578" spans="21:21" x14ac:dyDescent="0.25">
      <c r="U14578" s="76"/>
    </row>
    <row r="14579" spans="21:21" x14ac:dyDescent="0.25">
      <c r="U14579" s="76"/>
    </row>
    <row r="14580" spans="21:21" x14ac:dyDescent="0.25">
      <c r="U14580" s="76"/>
    </row>
    <row r="14581" spans="21:21" x14ac:dyDescent="0.25">
      <c r="U14581" s="76"/>
    </row>
    <row r="14582" spans="21:21" x14ac:dyDescent="0.25">
      <c r="U14582" s="76"/>
    </row>
    <row r="14583" spans="21:21" x14ac:dyDescent="0.25">
      <c r="U14583" s="76"/>
    </row>
    <row r="14584" spans="21:21" x14ac:dyDescent="0.25">
      <c r="U14584" s="76"/>
    </row>
    <row r="14585" spans="21:21" x14ac:dyDescent="0.25">
      <c r="U14585" s="76"/>
    </row>
    <row r="14586" spans="21:21" x14ac:dyDescent="0.25">
      <c r="U14586" s="76"/>
    </row>
    <row r="14587" spans="21:21" x14ac:dyDescent="0.25">
      <c r="U14587" s="76"/>
    </row>
    <row r="14588" spans="21:21" x14ac:dyDescent="0.25">
      <c r="U14588" s="76"/>
    </row>
    <row r="14589" spans="21:21" x14ac:dyDescent="0.25">
      <c r="U14589" s="76"/>
    </row>
    <row r="14590" spans="21:21" x14ac:dyDescent="0.25">
      <c r="U14590" s="76"/>
    </row>
    <row r="14591" spans="21:21" x14ac:dyDescent="0.25">
      <c r="U14591" s="76"/>
    </row>
    <row r="14592" spans="21:21" x14ac:dyDescent="0.25">
      <c r="U14592" s="76"/>
    </row>
    <row r="14593" spans="21:21" x14ac:dyDescent="0.25">
      <c r="U14593" s="76"/>
    </row>
    <row r="14594" spans="21:21" x14ac:dyDescent="0.25">
      <c r="U14594" s="76"/>
    </row>
    <row r="14595" spans="21:21" x14ac:dyDescent="0.25">
      <c r="U14595" s="76"/>
    </row>
    <row r="14596" spans="21:21" x14ac:dyDescent="0.25">
      <c r="U14596" s="76"/>
    </row>
    <row r="14597" spans="21:21" x14ac:dyDescent="0.25">
      <c r="U14597" s="76"/>
    </row>
    <row r="14598" spans="21:21" x14ac:dyDescent="0.25">
      <c r="U14598" s="76"/>
    </row>
    <row r="14599" spans="21:21" x14ac:dyDescent="0.25">
      <c r="U14599" s="76"/>
    </row>
    <row r="14600" spans="21:21" x14ac:dyDescent="0.25">
      <c r="U14600" s="76"/>
    </row>
    <row r="14601" spans="21:21" x14ac:dyDescent="0.25">
      <c r="U14601" s="76"/>
    </row>
    <row r="14602" spans="21:21" x14ac:dyDescent="0.25">
      <c r="U14602" s="76"/>
    </row>
    <row r="14603" spans="21:21" x14ac:dyDescent="0.25">
      <c r="U14603" s="76"/>
    </row>
    <row r="14604" spans="21:21" x14ac:dyDescent="0.25">
      <c r="U14604" s="76"/>
    </row>
    <row r="14605" spans="21:21" x14ac:dyDescent="0.25">
      <c r="U14605" s="76"/>
    </row>
    <row r="14606" spans="21:21" x14ac:dyDescent="0.25">
      <c r="U14606" s="76"/>
    </row>
    <row r="14607" spans="21:21" x14ac:dyDescent="0.25">
      <c r="U14607" s="76"/>
    </row>
    <row r="14608" spans="21:21" x14ac:dyDescent="0.25">
      <c r="U14608" s="76"/>
    </row>
    <row r="14609" spans="21:21" x14ac:dyDescent="0.25">
      <c r="U14609" s="76"/>
    </row>
    <row r="14610" spans="21:21" x14ac:dyDescent="0.25">
      <c r="U14610" s="76"/>
    </row>
    <row r="14611" spans="21:21" x14ac:dyDescent="0.25">
      <c r="U14611" s="76"/>
    </row>
    <row r="14612" spans="21:21" x14ac:dyDescent="0.25">
      <c r="U14612" s="76"/>
    </row>
    <row r="14613" spans="21:21" x14ac:dyDescent="0.25">
      <c r="U14613" s="76"/>
    </row>
    <row r="14614" spans="21:21" x14ac:dyDescent="0.25">
      <c r="U14614" s="76"/>
    </row>
    <row r="14615" spans="21:21" x14ac:dyDescent="0.25">
      <c r="U14615" s="76"/>
    </row>
    <row r="14616" spans="21:21" x14ac:dyDescent="0.25">
      <c r="U14616" s="76"/>
    </row>
    <row r="14617" spans="21:21" x14ac:dyDescent="0.25">
      <c r="U14617" s="76"/>
    </row>
    <row r="14618" spans="21:21" x14ac:dyDescent="0.25">
      <c r="U14618" s="76"/>
    </row>
    <row r="14619" spans="21:21" x14ac:dyDescent="0.25">
      <c r="U14619" s="76"/>
    </row>
    <row r="14620" spans="21:21" x14ac:dyDescent="0.25">
      <c r="U14620" s="76"/>
    </row>
    <row r="14621" spans="21:21" x14ac:dyDescent="0.25">
      <c r="U14621" s="76"/>
    </row>
    <row r="14622" spans="21:21" x14ac:dyDescent="0.25">
      <c r="U14622" s="76"/>
    </row>
    <row r="14623" spans="21:21" x14ac:dyDescent="0.25">
      <c r="U14623" s="76"/>
    </row>
    <row r="14624" spans="21:21" x14ac:dyDescent="0.25">
      <c r="U14624" s="76"/>
    </row>
    <row r="14625" spans="21:21" x14ac:dyDescent="0.25">
      <c r="U14625" s="76"/>
    </row>
    <row r="14626" spans="21:21" x14ac:dyDescent="0.25">
      <c r="U14626" s="76"/>
    </row>
    <row r="14627" spans="21:21" x14ac:dyDescent="0.25">
      <c r="U14627" s="76"/>
    </row>
    <row r="14628" spans="21:21" x14ac:dyDescent="0.25">
      <c r="U14628" s="76"/>
    </row>
    <row r="14629" spans="21:21" x14ac:dyDescent="0.25">
      <c r="U14629" s="76"/>
    </row>
    <row r="14630" spans="21:21" x14ac:dyDescent="0.25">
      <c r="U14630" s="76"/>
    </row>
    <row r="14631" spans="21:21" x14ac:dyDescent="0.25">
      <c r="U14631" s="76"/>
    </row>
    <row r="14632" spans="21:21" x14ac:dyDescent="0.25">
      <c r="U14632" s="76"/>
    </row>
    <row r="14633" spans="21:21" x14ac:dyDescent="0.25">
      <c r="U14633" s="76"/>
    </row>
    <row r="14634" spans="21:21" x14ac:dyDescent="0.25">
      <c r="U14634" s="76"/>
    </row>
    <row r="14635" spans="21:21" x14ac:dyDescent="0.25">
      <c r="U14635" s="76"/>
    </row>
    <row r="14636" spans="21:21" x14ac:dyDescent="0.25">
      <c r="U14636" s="76"/>
    </row>
    <row r="14637" spans="21:21" x14ac:dyDescent="0.25">
      <c r="U14637" s="76"/>
    </row>
    <row r="14638" spans="21:21" x14ac:dyDescent="0.25">
      <c r="U14638" s="76"/>
    </row>
    <row r="14639" spans="21:21" x14ac:dyDescent="0.25">
      <c r="U14639" s="76"/>
    </row>
    <row r="14640" spans="21:21" x14ac:dyDescent="0.25">
      <c r="U14640" s="76"/>
    </row>
    <row r="14641" spans="21:21" x14ac:dyDescent="0.25">
      <c r="U14641" s="76"/>
    </row>
    <row r="14642" spans="21:21" x14ac:dyDescent="0.25">
      <c r="U14642" s="76"/>
    </row>
    <row r="14643" spans="21:21" x14ac:dyDescent="0.25">
      <c r="U14643" s="76"/>
    </row>
    <row r="14644" spans="21:21" x14ac:dyDescent="0.25">
      <c r="U14644" s="76"/>
    </row>
    <row r="14645" spans="21:21" x14ac:dyDescent="0.25">
      <c r="U14645" s="76"/>
    </row>
    <row r="14646" spans="21:21" x14ac:dyDescent="0.25">
      <c r="U14646" s="76"/>
    </row>
    <row r="14647" spans="21:21" x14ac:dyDescent="0.25">
      <c r="U14647" s="76"/>
    </row>
    <row r="14648" spans="21:21" x14ac:dyDescent="0.25">
      <c r="U14648" s="76"/>
    </row>
    <row r="14649" spans="21:21" x14ac:dyDescent="0.25">
      <c r="U14649" s="76"/>
    </row>
    <row r="14650" spans="21:21" x14ac:dyDescent="0.25">
      <c r="U14650" s="76"/>
    </row>
    <row r="14651" spans="21:21" x14ac:dyDescent="0.25">
      <c r="U14651" s="76"/>
    </row>
    <row r="14652" spans="21:21" x14ac:dyDescent="0.25">
      <c r="U14652" s="76"/>
    </row>
    <row r="14653" spans="21:21" x14ac:dyDescent="0.25">
      <c r="U14653" s="76"/>
    </row>
    <row r="14654" spans="21:21" x14ac:dyDescent="0.25">
      <c r="U14654" s="76"/>
    </row>
    <row r="14655" spans="21:21" x14ac:dyDescent="0.25">
      <c r="U14655" s="76"/>
    </row>
    <row r="14656" spans="21:21" x14ac:dyDescent="0.25">
      <c r="U14656" s="76"/>
    </row>
    <row r="14657" spans="21:21" x14ac:dyDescent="0.25">
      <c r="U14657" s="76"/>
    </row>
    <row r="14658" spans="21:21" x14ac:dyDescent="0.25">
      <c r="U14658" s="76"/>
    </row>
    <row r="14659" spans="21:21" x14ac:dyDescent="0.25">
      <c r="U14659" s="76"/>
    </row>
    <row r="14660" spans="21:21" x14ac:dyDescent="0.25">
      <c r="U14660" s="76"/>
    </row>
    <row r="14661" spans="21:21" x14ac:dyDescent="0.25">
      <c r="U14661" s="76"/>
    </row>
    <row r="14662" spans="21:21" x14ac:dyDescent="0.25">
      <c r="U14662" s="76"/>
    </row>
    <row r="14663" spans="21:21" x14ac:dyDescent="0.25">
      <c r="U14663" s="76"/>
    </row>
    <row r="14664" spans="21:21" x14ac:dyDescent="0.25">
      <c r="U14664" s="76"/>
    </row>
    <row r="14665" spans="21:21" x14ac:dyDescent="0.25">
      <c r="U14665" s="76"/>
    </row>
    <row r="14666" spans="21:21" x14ac:dyDescent="0.25">
      <c r="U14666" s="76"/>
    </row>
    <row r="14667" spans="21:21" x14ac:dyDescent="0.25">
      <c r="U14667" s="76"/>
    </row>
    <row r="14668" spans="21:21" x14ac:dyDescent="0.25">
      <c r="U14668" s="76"/>
    </row>
    <row r="14669" spans="21:21" x14ac:dyDescent="0.25">
      <c r="U14669" s="76"/>
    </row>
    <row r="14670" spans="21:21" x14ac:dyDescent="0.25">
      <c r="U14670" s="76"/>
    </row>
    <row r="14671" spans="21:21" x14ac:dyDescent="0.25">
      <c r="U14671" s="76"/>
    </row>
    <row r="14672" spans="21:21" x14ac:dyDescent="0.25">
      <c r="U14672" s="76"/>
    </row>
    <row r="14673" spans="21:21" x14ac:dyDescent="0.25">
      <c r="U14673" s="76"/>
    </row>
    <row r="14674" spans="21:21" x14ac:dyDescent="0.25">
      <c r="U14674" s="76"/>
    </row>
    <row r="14675" spans="21:21" x14ac:dyDescent="0.25">
      <c r="U14675" s="76"/>
    </row>
    <row r="14676" spans="21:21" x14ac:dyDescent="0.25">
      <c r="U14676" s="76"/>
    </row>
    <row r="14677" spans="21:21" x14ac:dyDescent="0.25">
      <c r="U14677" s="76"/>
    </row>
    <row r="14678" spans="21:21" x14ac:dyDescent="0.25">
      <c r="U14678" s="76"/>
    </row>
    <row r="14679" spans="21:21" x14ac:dyDescent="0.25">
      <c r="U14679" s="76"/>
    </row>
    <row r="14680" spans="21:21" x14ac:dyDescent="0.25">
      <c r="U14680" s="76"/>
    </row>
    <row r="14681" spans="21:21" x14ac:dyDescent="0.25">
      <c r="U14681" s="76"/>
    </row>
    <row r="14682" spans="21:21" x14ac:dyDescent="0.25">
      <c r="U14682" s="76"/>
    </row>
    <row r="14683" spans="21:21" x14ac:dyDescent="0.25">
      <c r="U14683" s="76"/>
    </row>
    <row r="14684" spans="21:21" x14ac:dyDescent="0.25">
      <c r="U14684" s="76"/>
    </row>
    <row r="14685" spans="21:21" x14ac:dyDescent="0.25">
      <c r="U14685" s="76"/>
    </row>
    <row r="14686" spans="21:21" x14ac:dyDescent="0.25">
      <c r="U14686" s="76"/>
    </row>
    <row r="14687" spans="21:21" x14ac:dyDescent="0.25">
      <c r="U14687" s="76"/>
    </row>
    <row r="14688" spans="21:21" x14ac:dyDescent="0.25">
      <c r="U14688" s="76"/>
    </row>
    <row r="14689" spans="21:21" x14ac:dyDescent="0.25">
      <c r="U14689" s="76"/>
    </row>
    <row r="14690" spans="21:21" x14ac:dyDescent="0.25">
      <c r="U14690" s="76"/>
    </row>
    <row r="14691" spans="21:21" x14ac:dyDescent="0.25">
      <c r="U14691" s="76"/>
    </row>
    <row r="14692" spans="21:21" x14ac:dyDescent="0.25">
      <c r="U14692" s="76"/>
    </row>
    <row r="14693" spans="21:21" x14ac:dyDescent="0.25">
      <c r="U14693" s="76"/>
    </row>
    <row r="14694" spans="21:21" x14ac:dyDescent="0.25">
      <c r="U14694" s="76"/>
    </row>
    <row r="14695" spans="21:21" x14ac:dyDescent="0.25">
      <c r="U14695" s="76"/>
    </row>
    <row r="14696" spans="21:21" x14ac:dyDescent="0.25">
      <c r="U14696" s="76"/>
    </row>
    <row r="14697" spans="21:21" x14ac:dyDescent="0.25">
      <c r="U14697" s="76"/>
    </row>
    <row r="14698" spans="21:21" x14ac:dyDescent="0.25">
      <c r="U14698" s="76"/>
    </row>
    <row r="14699" spans="21:21" x14ac:dyDescent="0.25">
      <c r="U14699" s="76"/>
    </row>
    <row r="14700" spans="21:21" x14ac:dyDescent="0.25">
      <c r="U14700" s="76"/>
    </row>
    <row r="14701" spans="21:21" x14ac:dyDescent="0.25">
      <c r="U14701" s="76"/>
    </row>
    <row r="14702" spans="21:21" x14ac:dyDescent="0.25">
      <c r="U14702" s="76"/>
    </row>
    <row r="14703" spans="21:21" x14ac:dyDescent="0.25">
      <c r="U14703" s="76"/>
    </row>
    <row r="14704" spans="21:21" x14ac:dyDescent="0.25">
      <c r="U14704" s="76"/>
    </row>
    <row r="14705" spans="21:21" x14ac:dyDescent="0.25">
      <c r="U14705" s="76"/>
    </row>
    <row r="14706" spans="21:21" x14ac:dyDescent="0.25">
      <c r="U14706" s="76"/>
    </row>
    <row r="14707" spans="21:21" x14ac:dyDescent="0.25">
      <c r="U14707" s="76"/>
    </row>
    <row r="14708" spans="21:21" x14ac:dyDescent="0.25">
      <c r="U14708" s="76"/>
    </row>
    <row r="14709" spans="21:21" x14ac:dyDescent="0.25">
      <c r="U14709" s="76"/>
    </row>
    <row r="14710" spans="21:21" x14ac:dyDescent="0.25">
      <c r="U14710" s="76"/>
    </row>
    <row r="14711" spans="21:21" x14ac:dyDescent="0.25">
      <c r="U14711" s="76"/>
    </row>
    <row r="14712" spans="21:21" x14ac:dyDescent="0.25">
      <c r="U14712" s="76"/>
    </row>
    <row r="14713" spans="21:21" x14ac:dyDescent="0.25">
      <c r="U14713" s="76"/>
    </row>
    <row r="14714" spans="21:21" x14ac:dyDescent="0.25">
      <c r="U14714" s="76"/>
    </row>
    <row r="14715" spans="21:21" x14ac:dyDescent="0.25">
      <c r="U14715" s="76"/>
    </row>
    <row r="14716" spans="21:21" x14ac:dyDescent="0.25">
      <c r="U14716" s="76"/>
    </row>
    <row r="14717" spans="21:21" x14ac:dyDescent="0.25">
      <c r="U14717" s="76"/>
    </row>
    <row r="14718" spans="21:21" x14ac:dyDescent="0.25">
      <c r="U14718" s="76"/>
    </row>
    <row r="14719" spans="21:21" x14ac:dyDescent="0.25">
      <c r="U14719" s="76"/>
    </row>
    <row r="14720" spans="21:21" x14ac:dyDescent="0.25">
      <c r="U14720" s="76"/>
    </row>
    <row r="14721" spans="21:21" x14ac:dyDescent="0.25">
      <c r="U14721" s="76"/>
    </row>
    <row r="14722" spans="21:21" x14ac:dyDescent="0.25">
      <c r="U14722" s="76"/>
    </row>
    <row r="14723" spans="21:21" x14ac:dyDescent="0.25">
      <c r="U14723" s="76"/>
    </row>
    <row r="14724" spans="21:21" x14ac:dyDescent="0.25">
      <c r="U14724" s="76"/>
    </row>
    <row r="14725" spans="21:21" x14ac:dyDescent="0.25">
      <c r="U14725" s="76"/>
    </row>
    <row r="14726" spans="21:21" x14ac:dyDescent="0.25">
      <c r="U14726" s="76"/>
    </row>
    <row r="14727" spans="21:21" x14ac:dyDescent="0.25">
      <c r="U14727" s="76"/>
    </row>
    <row r="14728" spans="21:21" x14ac:dyDescent="0.25">
      <c r="U14728" s="76"/>
    </row>
    <row r="14729" spans="21:21" x14ac:dyDescent="0.25">
      <c r="U14729" s="76"/>
    </row>
    <row r="14730" spans="21:21" x14ac:dyDescent="0.25">
      <c r="U14730" s="76"/>
    </row>
    <row r="14731" spans="21:21" x14ac:dyDescent="0.25">
      <c r="U14731" s="76"/>
    </row>
    <row r="14732" spans="21:21" x14ac:dyDescent="0.25">
      <c r="U14732" s="76"/>
    </row>
    <row r="14733" spans="21:21" x14ac:dyDescent="0.25">
      <c r="U14733" s="76"/>
    </row>
    <row r="14734" spans="21:21" x14ac:dyDescent="0.25">
      <c r="U14734" s="76"/>
    </row>
    <row r="14735" spans="21:21" x14ac:dyDescent="0.25">
      <c r="U14735" s="76"/>
    </row>
    <row r="14736" spans="21:21" x14ac:dyDescent="0.25">
      <c r="U14736" s="76"/>
    </row>
    <row r="14737" spans="21:21" x14ac:dyDescent="0.25">
      <c r="U14737" s="76"/>
    </row>
    <row r="14738" spans="21:21" x14ac:dyDescent="0.25">
      <c r="U14738" s="76"/>
    </row>
    <row r="14739" spans="21:21" x14ac:dyDescent="0.25">
      <c r="U14739" s="76"/>
    </row>
    <row r="14740" spans="21:21" x14ac:dyDescent="0.25">
      <c r="U14740" s="76"/>
    </row>
    <row r="14741" spans="21:21" x14ac:dyDescent="0.25">
      <c r="U14741" s="76"/>
    </row>
    <row r="14742" spans="21:21" x14ac:dyDescent="0.25">
      <c r="U14742" s="76"/>
    </row>
    <row r="14743" spans="21:21" x14ac:dyDescent="0.25">
      <c r="U14743" s="76"/>
    </row>
    <row r="14744" spans="21:21" x14ac:dyDescent="0.25">
      <c r="U14744" s="76"/>
    </row>
    <row r="14745" spans="21:21" x14ac:dyDescent="0.25">
      <c r="U14745" s="76"/>
    </row>
    <row r="14746" spans="21:21" x14ac:dyDescent="0.25">
      <c r="U14746" s="76"/>
    </row>
    <row r="14747" spans="21:21" x14ac:dyDescent="0.25">
      <c r="U14747" s="76"/>
    </row>
    <row r="14748" spans="21:21" x14ac:dyDescent="0.25">
      <c r="U14748" s="76"/>
    </row>
    <row r="14749" spans="21:21" x14ac:dyDescent="0.25">
      <c r="U14749" s="76"/>
    </row>
    <row r="14750" spans="21:21" x14ac:dyDescent="0.25">
      <c r="U14750" s="76"/>
    </row>
    <row r="14751" spans="21:21" x14ac:dyDescent="0.25">
      <c r="U14751" s="76"/>
    </row>
    <row r="14752" spans="21:21" x14ac:dyDescent="0.25">
      <c r="U14752" s="76"/>
    </row>
    <row r="14753" spans="21:21" x14ac:dyDescent="0.25">
      <c r="U14753" s="76"/>
    </row>
    <row r="14754" spans="21:21" x14ac:dyDescent="0.25">
      <c r="U14754" s="76"/>
    </row>
    <row r="14755" spans="21:21" x14ac:dyDescent="0.25">
      <c r="U14755" s="76"/>
    </row>
    <row r="14756" spans="21:21" x14ac:dyDescent="0.25">
      <c r="U14756" s="76"/>
    </row>
    <row r="14757" spans="21:21" x14ac:dyDescent="0.25">
      <c r="U14757" s="76"/>
    </row>
    <row r="14758" spans="21:21" x14ac:dyDescent="0.25">
      <c r="U14758" s="76"/>
    </row>
    <row r="14759" spans="21:21" x14ac:dyDescent="0.25">
      <c r="U14759" s="76"/>
    </row>
    <row r="14760" spans="21:21" x14ac:dyDescent="0.25">
      <c r="U14760" s="76"/>
    </row>
    <row r="14761" spans="21:21" x14ac:dyDescent="0.25">
      <c r="U14761" s="76"/>
    </row>
    <row r="14762" spans="21:21" x14ac:dyDescent="0.25">
      <c r="U14762" s="76"/>
    </row>
    <row r="14763" spans="21:21" x14ac:dyDescent="0.25">
      <c r="U14763" s="76"/>
    </row>
    <row r="14764" spans="21:21" x14ac:dyDescent="0.25">
      <c r="U14764" s="76"/>
    </row>
    <row r="14765" spans="21:21" x14ac:dyDescent="0.25">
      <c r="U14765" s="76"/>
    </row>
    <row r="14766" spans="21:21" x14ac:dyDescent="0.25">
      <c r="U14766" s="76"/>
    </row>
    <row r="14767" spans="21:21" x14ac:dyDescent="0.25">
      <c r="U14767" s="76"/>
    </row>
    <row r="14768" spans="21:21" x14ac:dyDescent="0.25">
      <c r="U14768" s="76"/>
    </row>
    <row r="14769" spans="21:21" x14ac:dyDescent="0.25">
      <c r="U14769" s="76"/>
    </row>
    <row r="14770" spans="21:21" x14ac:dyDescent="0.25">
      <c r="U14770" s="76"/>
    </row>
    <row r="14771" spans="21:21" x14ac:dyDescent="0.25">
      <c r="U14771" s="76"/>
    </row>
    <row r="14772" spans="21:21" x14ac:dyDescent="0.25">
      <c r="U14772" s="76"/>
    </row>
    <row r="14773" spans="21:21" x14ac:dyDescent="0.25">
      <c r="U14773" s="76"/>
    </row>
    <row r="14774" spans="21:21" x14ac:dyDescent="0.25">
      <c r="U14774" s="76"/>
    </row>
    <row r="14775" spans="21:21" x14ac:dyDescent="0.25">
      <c r="U14775" s="76"/>
    </row>
    <row r="14776" spans="21:21" x14ac:dyDescent="0.25">
      <c r="U14776" s="76"/>
    </row>
    <row r="14777" spans="21:21" x14ac:dyDescent="0.25">
      <c r="U14777" s="76"/>
    </row>
    <row r="14778" spans="21:21" x14ac:dyDescent="0.25">
      <c r="U14778" s="76"/>
    </row>
    <row r="14779" spans="21:21" x14ac:dyDescent="0.25">
      <c r="U14779" s="76"/>
    </row>
    <row r="14780" spans="21:21" x14ac:dyDescent="0.25">
      <c r="U14780" s="76"/>
    </row>
    <row r="14781" spans="21:21" x14ac:dyDescent="0.25">
      <c r="U14781" s="76"/>
    </row>
    <row r="14782" spans="21:21" x14ac:dyDescent="0.25">
      <c r="U14782" s="76"/>
    </row>
    <row r="14783" spans="21:21" x14ac:dyDescent="0.25">
      <c r="U14783" s="76"/>
    </row>
    <row r="14784" spans="21:21" x14ac:dyDescent="0.25">
      <c r="U14784" s="76"/>
    </row>
    <row r="14785" spans="21:21" x14ac:dyDescent="0.25">
      <c r="U14785" s="76"/>
    </row>
    <row r="14786" spans="21:21" x14ac:dyDescent="0.25">
      <c r="U14786" s="76"/>
    </row>
    <row r="14787" spans="21:21" x14ac:dyDescent="0.25">
      <c r="U14787" s="76"/>
    </row>
    <row r="14788" spans="21:21" x14ac:dyDescent="0.25">
      <c r="U14788" s="76"/>
    </row>
    <row r="14789" spans="21:21" x14ac:dyDescent="0.25">
      <c r="U14789" s="76"/>
    </row>
    <row r="14790" spans="21:21" x14ac:dyDescent="0.25">
      <c r="U14790" s="76"/>
    </row>
    <row r="14791" spans="21:21" x14ac:dyDescent="0.25">
      <c r="U14791" s="76"/>
    </row>
    <row r="14792" spans="21:21" x14ac:dyDescent="0.25">
      <c r="U14792" s="76"/>
    </row>
    <row r="14793" spans="21:21" x14ac:dyDescent="0.25">
      <c r="U14793" s="76"/>
    </row>
    <row r="14794" spans="21:21" x14ac:dyDescent="0.25">
      <c r="U14794" s="76"/>
    </row>
    <row r="14795" spans="21:21" x14ac:dyDescent="0.25">
      <c r="U14795" s="76"/>
    </row>
    <row r="14796" spans="21:21" x14ac:dyDescent="0.25">
      <c r="U14796" s="76"/>
    </row>
    <row r="14797" spans="21:21" x14ac:dyDescent="0.25">
      <c r="U14797" s="76"/>
    </row>
    <row r="14798" spans="21:21" x14ac:dyDescent="0.25">
      <c r="U14798" s="76"/>
    </row>
    <row r="14799" spans="21:21" x14ac:dyDescent="0.25">
      <c r="U14799" s="76"/>
    </row>
    <row r="14800" spans="21:21" x14ac:dyDescent="0.25">
      <c r="U14800" s="76"/>
    </row>
    <row r="14801" spans="21:21" x14ac:dyDescent="0.25">
      <c r="U14801" s="76"/>
    </row>
    <row r="14802" spans="21:21" x14ac:dyDescent="0.25">
      <c r="U14802" s="76"/>
    </row>
    <row r="14803" spans="21:21" x14ac:dyDescent="0.25">
      <c r="U14803" s="76"/>
    </row>
    <row r="14804" spans="21:21" x14ac:dyDescent="0.25">
      <c r="U14804" s="76"/>
    </row>
    <row r="14805" spans="21:21" x14ac:dyDescent="0.25">
      <c r="U14805" s="76"/>
    </row>
    <row r="14806" spans="21:21" x14ac:dyDescent="0.25">
      <c r="U14806" s="76"/>
    </row>
    <row r="14807" spans="21:21" x14ac:dyDescent="0.25">
      <c r="U14807" s="76"/>
    </row>
    <row r="14808" spans="21:21" x14ac:dyDescent="0.25">
      <c r="U14808" s="76"/>
    </row>
    <row r="14809" spans="21:21" x14ac:dyDescent="0.25">
      <c r="U14809" s="76"/>
    </row>
    <row r="14810" spans="21:21" x14ac:dyDescent="0.25">
      <c r="U14810" s="76"/>
    </row>
    <row r="14811" spans="21:21" x14ac:dyDescent="0.25">
      <c r="U14811" s="76"/>
    </row>
    <row r="14812" spans="21:21" x14ac:dyDescent="0.25">
      <c r="U14812" s="76"/>
    </row>
    <row r="14813" spans="21:21" x14ac:dyDescent="0.25">
      <c r="U14813" s="76"/>
    </row>
    <row r="14814" spans="21:21" x14ac:dyDescent="0.25">
      <c r="U14814" s="76"/>
    </row>
    <row r="14815" spans="21:21" x14ac:dyDescent="0.25">
      <c r="U14815" s="76"/>
    </row>
    <row r="14816" spans="21:21" x14ac:dyDescent="0.25">
      <c r="U14816" s="76"/>
    </row>
    <row r="14817" spans="21:21" x14ac:dyDescent="0.25">
      <c r="U14817" s="76"/>
    </row>
    <row r="14818" spans="21:21" x14ac:dyDescent="0.25">
      <c r="U14818" s="76"/>
    </row>
    <row r="14819" spans="21:21" x14ac:dyDescent="0.25">
      <c r="U14819" s="76"/>
    </row>
    <row r="14820" spans="21:21" x14ac:dyDescent="0.25">
      <c r="U14820" s="76"/>
    </row>
    <row r="14821" spans="21:21" x14ac:dyDescent="0.25">
      <c r="U14821" s="76"/>
    </row>
    <row r="14822" spans="21:21" x14ac:dyDescent="0.25">
      <c r="U14822" s="76"/>
    </row>
    <row r="14823" spans="21:21" x14ac:dyDescent="0.25">
      <c r="U14823" s="76"/>
    </row>
    <row r="14824" spans="21:21" x14ac:dyDescent="0.25">
      <c r="U14824" s="76"/>
    </row>
    <row r="14825" spans="21:21" x14ac:dyDescent="0.25">
      <c r="U14825" s="76"/>
    </row>
    <row r="14826" spans="21:21" x14ac:dyDescent="0.25">
      <c r="U14826" s="76"/>
    </row>
    <row r="14827" spans="21:21" x14ac:dyDescent="0.25">
      <c r="U14827" s="76"/>
    </row>
    <row r="14828" spans="21:21" x14ac:dyDescent="0.25">
      <c r="U14828" s="76"/>
    </row>
    <row r="14829" spans="21:21" x14ac:dyDescent="0.25">
      <c r="U14829" s="76"/>
    </row>
    <row r="14830" spans="21:21" x14ac:dyDescent="0.25">
      <c r="U14830" s="76"/>
    </row>
    <row r="14831" spans="21:21" x14ac:dyDescent="0.25">
      <c r="U14831" s="76"/>
    </row>
    <row r="14832" spans="21:21" x14ac:dyDescent="0.25">
      <c r="U14832" s="76"/>
    </row>
    <row r="14833" spans="21:21" x14ac:dyDescent="0.25">
      <c r="U14833" s="76"/>
    </row>
    <row r="14834" spans="21:21" x14ac:dyDescent="0.25">
      <c r="U14834" s="76"/>
    </row>
    <row r="14835" spans="21:21" x14ac:dyDescent="0.25">
      <c r="U14835" s="76"/>
    </row>
    <row r="14836" spans="21:21" x14ac:dyDescent="0.25">
      <c r="U14836" s="76"/>
    </row>
    <row r="14837" spans="21:21" x14ac:dyDescent="0.25">
      <c r="U14837" s="76"/>
    </row>
    <row r="14838" spans="21:21" x14ac:dyDescent="0.25">
      <c r="U14838" s="76"/>
    </row>
    <row r="14839" spans="21:21" x14ac:dyDescent="0.25">
      <c r="U14839" s="76"/>
    </row>
    <row r="14840" spans="21:21" x14ac:dyDescent="0.25">
      <c r="U14840" s="76"/>
    </row>
    <row r="14841" spans="21:21" x14ac:dyDescent="0.25">
      <c r="U14841" s="76"/>
    </row>
    <row r="14842" spans="21:21" x14ac:dyDescent="0.25">
      <c r="U14842" s="76"/>
    </row>
    <row r="14843" spans="21:21" x14ac:dyDescent="0.25">
      <c r="U14843" s="76"/>
    </row>
    <row r="14844" spans="21:21" x14ac:dyDescent="0.25">
      <c r="U14844" s="76"/>
    </row>
    <row r="14845" spans="21:21" x14ac:dyDescent="0.25">
      <c r="U14845" s="76"/>
    </row>
    <row r="14846" spans="21:21" x14ac:dyDescent="0.25">
      <c r="U14846" s="76"/>
    </row>
    <row r="14847" spans="21:21" x14ac:dyDescent="0.25">
      <c r="U14847" s="76"/>
    </row>
    <row r="14848" spans="21:21" x14ac:dyDescent="0.25">
      <c r="U14848" s="76"/>
    </row>
    <row r="14849" spans="21:21" x14ac:dyDescent="0.25">
      <c r="U14849" s="76"/>
    </row>
    <row r="14850" spans="21:21" x14ac:dyDescent="0.25">
      <c r="U14850" s="76"/>
    </row>
    <row r="14851" spans="21:21" x14ac:dyDescent="0.25">
      <c r="U14851" s="76"/>
    </row>
    <row r="14852" spans="21:21" x14ac:dyDescent="0.25">
      <c r="U14852" s="76"/>
    </row>
    <row r="14853" spans="21:21" x14ac:dyDescent="0.25">
      <c r="U14853" s="76"/>
    </row>
    <row r="14854" spans="21:21" x14ac:dyDescent="0.25">
      <c r="U14854" s="76"/>
    </row>
    <row r="14855" spans="21:21" x14ac:dyDescent="0.25">
      <c r="U14855" s="76"/>
    </row>
    <row r="14856" spans="21:21" x14ac:dyDescent="0.25">
      <c r="U14856" s="76"/>
    </row>
    <row r="14857" spans="21:21" x14ac:dyDescent="0.25">
      <c r="U14857" s="76"/>
    </row>
    <row r="14858" spans="21:21" x14ac:dyDescent="0.25">
      <c r="U14858" s="76"/>
    </row>
    <row r="14859" spans="21:21" x14ac:dyDescent="0.25">
      <c r="U14859" s="76"/>
    </row>
    <row r="14860" spans="21:21" x14ac:dyDescent="0.25">
      <c r="U14860" s="76"/>
    </row>
    <row r="14861" spans="21:21" x14ac:dyDescent="0.25">
      <c r="U14861" s="76"/>
    </row>
    <row r="14862" spans="21:21" x14ac:dyDescent="0.25">
      <c r="U14862" s="76"/>
    </row>
    <row r="14863" spans="21:21" x14ac:dyDescent="0.25">
      <c r="U14863" s="76"/>
    </row>
    <row r="14864" spans="21:21" x14ac:dyDescent="0.25">
      <c r="U14864" s="76"/>
    </row>
    <row r="14865" spans="21:21" x14ac:dyDescent="0.25">
      <c r="U14865" s="76"/>
    </row>
    <row r="14866" spans="21:21" x14ac:dyDescent="0.25">
      <c r="U14866" s="76"/>
    </row>
    <row r="14867" spans="21:21" x14ac:dyDescent="0.25">
      <c r="U14867" s="76"/>
    </row>
    <row r="14868" spans="21:21" x14ac:dyDescent="0.25">
      <c r="U14868" s="76"/>
    </row>
    <row r="14869" spans="21:21" x14ac:dyDescent="0.25">
      <c r="U14869" s="76"/>
    </row>
    <row r="14870" spans="21:21" x14ac:dyDescent="0.25">
      <c r="U14870" s="76"/>
    </row>
    <row r="14871" spans="21:21" x14ac:dyDescent="0.25">
      <c r="U14871" s="76"/>
    </row>
    <row r="14872" spans="21:21" x14ac:dyDescent="0.25">
      <c r="U14872" s="76"/>
    </row>
    <row r="14873" spans="21:21" x14ac:dyDescent="0.25">
      <c r="U14873" s="76"/>
    </row>
    <row r="14874" spans="21:21" x14ac:dyDescent="0.25">
      <c r="U14874" s="76"/>
    </row>
    <row r="14875" spans="21:21" x14ac:dyDescent="0.25">
      <c r="U14875" s="76"/>
    </row>
    <row r="14876" spans="21:21" x14ac:dyDescent="0.25">
      <c r="U14876" s="76"/>
    </row>
    <row r="14877" spans="21:21" x14ac:dyDescent="0.25">
      <c r="U14877" s="76"/>
    </row>
    <row r="14878" spans="21:21" x14ac:dyDescent="0.25">
      <c r="U14878" s="76"/>
    </row>
    <row r="14879" spans="21:21" x14ac:dyDescent="0.25">
      <c r="U14879" s="76"/>
    </row>
    <row r="14880" spans="21:21" x14ac:dyDescent="0.25">
      <c r="U14880" s="76"/>
    </row>
    <row r="14881" spans="21:21" x14ac:dyDescent="0.25">
      <c r="U14881" s="76"/>
    </row>
    <row r="14882" spans="21:21" x14ac:dyDescent="0.25">
      <c r="U14882" s="76"/>
    </row>
    <row r="14883" spans="21:21" x14ac:dyDescent="0.25">
      <c r="U14883" s="76"/>
    </row>
    <row r="14884" spans="21:21" x14ac:dyDescent="0.25">
      <c r="U14884" s="76"/>
    </row>
    <row r="14885" spans="21:21" x14ac:dyDescent="0.25">
      <c r="U14885" s="76"/>
    </row>
    <row r="14886" spans="21:21" x14ac:dyDescent="0.25">
      <c r="U14886" s="76"/>
    </row>
    <row r="14887" spans="21:21" x14ac:dyDescent="0.25">
      <c r="U14887" s="76"/>
    </row>
    <row r="14888" spans="21:21" x14ac:dyDescent="0.25">
      <c r="U14888" s="76"/>
    </row>
    <row r="14889" spans="21:21" x14ac:dyDescent="0.25">
      <c r="U14889" s="76"/>
    </row>
    <row r="14890" spans="21:21" x14ac:dyDescent="0.25">
      <c r="U14890" s="76"/>
    </row>
    <row r="14891" spans="21:21" x14ac:dyDescent="0.25">
      <c r="U14891" s="76"/>
    </row>
    <row r="14892" spans="21:21" x14ac:dyDescent="0.25">
      <c r="U14892" s="76"/>
    </row>
    <row r="14893" spans="21:21" x14ac:dyDescent="0.25">
      <c r="U14893" s="76"/>
    </row>
    <row r="14894" spans="21:21" x14ac:dyDescent="0.25">
      <c r="U14894" s="76"/>
    </row>
    <row r="14895" spans="21:21" x14ac:dyDescent="0.25">
      <c r="U14895" s="76"/>
    </row>
    <row r="14896" spans="21:21" x14ac:dyDescent="0.25">
      <c r="U14896" s="76"/>
    </row>
    <row r="14897" spans="21:21" x14ac:dyDescent="0.25">
      <c r="U14897" s="76"/>
    </row>
    <row r="14898" spans="21:21" x14ac:dyDescent="0.25">
      <c r="U14898" s="76"/>
    </row>
    <row r="14899" spans="21:21" x14ac:dyDescent="0.25">
      <c r="U14899" s="76"/>
    </row>
    <row r="14900" spans="21:21" x14ac:dyDescent="0.25">
      <c r="U14900" s="76"/>
    </row>
    <row r="14901" spans="21:21" x14ac:dyDescent="0.25">
      <c r="U14901" s="76"/>
    </row>
    <row r="14902" spans="21:21" x14ac:dyDescent="0.25">
      <c r="U14902" s="76"/>
    </row>
    <row r="14903" spans="21:21" x14ac:dyDescent="0.25">
      <c r="U14903" s="76"/>
    </row>
    <row r="14904" spans="21:21" x14ac:dyDescent="0.25">
      <c r="U14904" s="76"/>
    </row>
    <row r="14905" spans="21:21" x14ac:dyDescent="0.25">
      <c r="U14905" s="76"/>
    </row>
    <row r="14906" spans="21:21" x14ac:dyDescent="0.25">
      <c r="U14906" s="76"/>
    </row>
    <row r="14907" spans="21:21" x14ac:dyDescent="0.25">
      <c r="U14907" s="76"/>
    </row>
    <row r="14908" spans="21:21" x14ac:dyDescent="0.25">
      <c r="U14908" s="76"/>
    </row>
    <row r="14909" spans="21:21" x14ac:dyDescent="0.25">
      <c r="U14909" s="76"/>
    </row>
    <row r="14910" spans="21:21" x14ac:dyDescent="0.25">
      <c r="U14910" s="76"/>
    </row>
    <row r="14911" spans="21:21" x14ac:dyDescent="0.25">
      <c r="U14911" s="76"/>
    </row>
    <row r="14912" spans="21:21" x14ac:dyDescent="0.25">
      <c r="U14912" s="76"/>
    </row>
    <row r="14913" spans="21:21" x14ac:dyDescent="0.25">
      <c r="U14913" s="76"/>
    </row>
    <row r="14914" spans="21:21" x14ac:dyDescent="0.25">
      <c r="U14914" s="76"/>
    </row>
    <row r="14915" spans="21:21" x14ac:dyDescent="0.25">
      <c r="U14915" s="76"/>
    </row>
    <row r="14916" spans="21:21" x14ac:dyDescent="0.25">
      <c r="U14916" s="76"/>
    </row>
    <row r="14917" spans="21:21" x14ac:dyDescent="0.25">
      <c r="U14917" s="76"/>
    </row>
    <row r="14918" spans="21:21" x14ac:dyDescent="0.25">
      <c r="U14918" s="76"/>
    </row>
    <row r="14919" spans="21:21" x14ac:dyDescent="0.25">
      <c r="U14919" s="76"/>
    </row>
    <row r="14920" spans="21:21" x14ac:dyDescent="0.25">
      <c r="U14920" s="76"/>
    </row>
    <row r="14921" spans="21:21" x14ac:dyDescent="0.25">
      <c r="U14921" s="76"/>
    </row>
    <row r="14922" spans="21:21" x14ac:dyDescent="0.25">
      <c r="U14922" s="76"/>
    </row>
    <row r="14923" spans="21:21" x14ac:dyDescent="0.25">
      <c r="U14923" s="76"/>
    </row>
    <row r="14924" spans="21:21" x14ac:dyDescent="0.25">
      <c r="U14924" s="76"/>
    </row>
    <row r="14925" spans="21:21" x14ac:dyDescent="0.25">
      <c r="U14925" s="76"/>
    </row>
    <row r="14926" spans="21:21" x14ac:dyDescent="0.25">
      <c r="U14926" s="76"/>
    </row>
    <row r="14927" spans="21:21" x14ac:dyDescent="0.25">
      <c r="U14927" s="76"/>
    </row>
    <row r="14928" spans="21:21" x14ac:dyDescent="0.25">
      <c r="U14928" s="76"/>
    </row>
    <row r="14929" spans="21:21" x14ac:dyDescent="0.25">
      <c r="U14929" s="76"/>
    </row>
    <row r="14930" spans="21:21" x14ac:dyDescent="0.25">
      <c r="U14930" s="76"/>
    </row>
    <row r="14931" spans="21:21" x14ac:dyDescent="0.25">
      <c r="U14931" s="76"/>
    </row>
    <row r="14932" spans="21:21" x14ac:dyDescent="0.25">
      <c r="U14932" s="76"/>
    </row>
    <row r="14933" spans="21:21" x14ac:dyDescent="0.25">
      <c r="U14933" s="76"/>
    </row>
    <row r="14934" spans="21:21" x14ac:dyDescent="0.25">
      <c r="U14934" s="76"/>
    </row>
    <row r="14935" spans="21:21" x14ac:dyDescent="0.25">
      <c r="U14935" s="76"/>
    </row>
    <row r="14936" spans="21:21" x14ac:dyDescent="0.25">
      <c r="U14936" s="76"/>
    </row>
    <row r="14937" spans="21:21" x14ac:dyDescent="0.25">
      <c r="U14937" s="76"/>
    </row>
    <row r="14938" spans="21:21" x14ac:dyDescent="0.25">
      <c r="U14938" s="76"/>
    </row>
    <row r="14939" spans="21:21" x14ac:dyDescent="0.25">
      <c r="U14939" s="76"/>
    </row>
    <row r="14940" spans="21:21" x14ac:dyDescent="0.25">
      <c r="U14940" s="76"/>
    </row>
    <row r="14941" spans="21:21" x14ac:dyDescent="0.25">
      <c r="U14941" s="76"/>
    </row>
    <row r="14942" spans="21:21" x14ac:dyDescent="0.25">
      <c r="U14942" s="76"/>
    </row>
    <row r="14943" spans="21:21" x14ac:dyDescent="0.25">
      <c r="U14943" s="76"/>
    </row>
    <row r="14944" spans="21:21" x14ac:dyDescent="0.25">
      <c r="U14944" s="76"/>
    </row>
    <row r="14945" spans="21:21" x14ac:dyDescent="0.25">
      <c r="U14945" s="76"/>
    </row>
    <row r="14946" spans="21:21" x14ac:dyDescent="0.25">
      <c r="U14946" s="76"/>
    </row>
    <row r="14947" spans="21:21" x14ac:dyDescent="0.25">
      <c r="U14947" s="76"/>
    </row>
    <row r="14948" spans="21:21" x14ac:dyDescent="0.25">
      <c r="U14948" s="76"/>
    </row>
    <row r="14949" spans="21:21" x14ac:dyDescent="0.25">
      <c r="U14949" s="76"/>
    </row>
    <row r="14950" spans="21:21" x14ac:dyDescent="0.25">
      <c r="U14950" s="76"/>
    </row>
    <row r="14951" spans="21:21" x14ac:dyDescent="0.25">
      <c r="U14951" s="76"/>
    </row>
    <row r="14952" spans="21:21" x14ac:dyDescent="0.25">
      <c r="U14952" s="76"/>
    </row>
    <row r="14953" spans="21:21" x14ac:dyDescent="0.25">
      <c r="U14953" s="76"/>
    </row>
    <row r="14954" spans="21:21" x14ac:dyDescent="0.25">
      <c r="U14954" s="76"/>
    </row>
    <row r="14955" spans="21:21" x14ac:dyDescent="0.25">
      <c r="U14955" s="76"/>
    </row>
    <row r="14956" spans="21:21" x14ac:dyDescent="0.25">
      <c r="U14956" s="76"/>
    </row>
    <row r="14957" spans="21:21" x14ac:dyDescent="0.25">
      <c r="U14957" s="76"/>
    </row>
    <row r="14958" spans="21:21" x14ac:dyDescent="0.25">
      <c r="U14958" s="76"/>
    </row>
    <row r="14959" spans="21:21" x14ac:dyDescent="0.25">
      <c r="U14959" s="76"/>
    </row>
    <row r="14960" spans="21:21" x14ac:dyDescent="0.25">
      <c r="U14960" s="76"/>
    </row>
    <row r="14961" spans="21:21" x14ac:dyDescent="0.25">
      <c r="U14961" s="76"/>
    </row>
    <row r="14962" spans="21:21" x14ac:dyDescent="0.25">
      <c r="U14962" s="76"/>
    </row>
    <row r="14963" spans="21:21" x14ac:dyDescent="0.25">
      <c r="U14963" s="76"/>
    </row>
    <row r="14964" spans="21:21" x14ac:dyDescent="0.25">
      <c r="U14964" s="76"/>
    </row>
    <row r="14965" spans="21:21" x14ac:dyDescent="0.25">
      <c r="U14965" s="76"/>
    </row>
    <row r="14966" spans="21:21" x14ac:dyDescent="0.25">
      <c r="U14966" s="76"/>
    </row>
    <row r="14967" spans="21:21" x14ac:dyDescent="0.25">
      <c r="U14967" s="76"/>
    </row>
    <row r="14968" spans="21:21" x14ac:dyDescent="0.25">
      <c r="U14968" s="76"/>
    </row>
    <row r="14969" spans="21:21" x14ac:dyDescent="0.25">
      <c r="U14969" s="76"/>
    </row>
    <row r="14970" spans="21:21" x14ac:dyDescent="0.25">
      <c r="U14970" s="76"/>
    </row>
    <row r="14971" spans="21:21" x14ac:dyDescent="0.25">
      <c r="U14971" s="76"/>
    </row>
    <row r="14972" spans="21:21" x14ac:dyDescent="0.25">
      <c r="U14972" s="76"/>
    </row>
    <row r="14973" spans="21:21" x14ac:dyDescent="0.25">
      <c r="U14973" s="76"/>
    </row>
    <row r="14974" spans="21:21" x14ac:dyDescent="0.25">
      <c r="U14974" s="76"/>
    </row>
    <row r="14975" spans="21:21" x14ac:dyDescent="0.25">
      <c r="U14975" s="76"/>
    </row>
    <row r="14976" spans="21:21" x14ac:dyDescent="0.25">
      <c r="U14976" s="76"/>
    </row>
    <row r="14977" spans="21:21" x14ac:dyDescent="0.25">
      <c r="U14977" s="76"/>
    </row>
    <row r="14978" spans="21:21" x14ac:dyDescent="0.25">
      <c r="U14978" s="76"/>
    </row>
    <row r="14979" spans="21:21" x14ac:dyDescent="0.25">
      <c r="U14979" s="76"/>
    </row>
    <row r="14980" spans="21:21" x14ac:dyDescent="0.25">
      <c r="U14980" s="76"/>
    </row>
    <row r="14981" spans="21:21" x14ac:dyDescent="0.25">
      <c r="U14981" s="76"/>
    </row>
    <row r="14982" spans="21:21" x14ac:dyDescent="0.25">
      <c r="U14982" s="76"/>
    </row>
    <row r="14983" spans="21:21" x14ac:dyDescent="0.25">
      <c r="U14983" s="76"/>
    </row>
    <row r="14984" spans="21:21" x14ac:dyDescent="0.25">
      <c r="U14984" s="76"/>
    </row>
    <row r="14985" spans="21:21" x14ac:dyDescent="0.25">
      <c r="U14985" s="76"/>
    </row>
    <row r="14986" spans="21:21" x14ac:dyDescent="0.25">
      <c r="U14986" s="76"/>
    </row>
    <row r="14987" spans="21:21" x14ac:dyDescent="0.25">
      <c r="U14987" s="76"/>
    </row>
    <row r="14988" spans="21:21" x14ac:dyDescent="0.25">
      <c r="U14988" s="76"/>
    </row>
    <row r="14989" spans="21:21" x14ac:dyDescent="0.25">
      <c r="U14989" s="76"/>
    </row>
    <row r="14990" spans="21:21" x14ac:dyDescent="0.25">
      <c r="U14990" s="76"/>
    </row>
    <row r="14991" spans="21:21" x14ac:dyDescent="0.25">
      <c r="U14991" s="76"/>
    </row>
    <row r="14992" spans="21:21" x14ac:dyDescent="0.25">
      <c r="U14992" s="76"/>
    </row>
    <row r="14993" spans="21:21" x14ac:dyDescent="0.25">
      <c r="U14993" s="76"/>
    </row>
    <row r="14994" spans="21:21" x14ac:dyDescent="0.25">
      <c r="U14994" s="76"/>
    </row>
    <row r="14995" spans="21:21" x14ac:dyDescent="0.25">
      <c r="U14995" s="76"/>
    </row>
    <row r="14996" spans="21:21" x14ac:dyDescent="0.25">
      <c r="U14996" s="76"/>
    </row>
    <row r="14997" spans="21:21" x14ac:dyDescent="0.25">
      <c r="U14997" s="76"/>
    </row>
    <row r="14998" spans="21:21" x14ac:dyDescent="0.25">
      <c r="U14998" s="76"/>
    </row>
    <row r="14999" spans="21:21" x14ac:dyDescent="0.25">
      <c r="U14999" s="76"/>
    </row>
    <row r="15000" spans="21:21" x14ac:dyDescent="0.25">
      <c r="U15000" s="76"/>
    </row>
    <row r="15001" spans="21:21" x14ac:dyDescent="0.25">
      <c r="U15001" s="76"/>
    </row>
    <row r="15002" spans="21:21" x14ac:dyDescent="0.25">
      <c r="U15002" s="76"/>
    </row>
    <row r="15003" spans="21:21" x14ac:dyDescent="0.25">
      <c r="U15003" s="76"/>
    </row>
    <row r="15004" spans="21:21" x14ac:dyDescent="0.25">
      <c r="U15004" s="76"/>
    </row>
    <row r="15005" spans="21:21" x14ac:dyDescent="0.25">
      <c r="U15005" s="76"/>
    </row>
    <row r="15006" spans="21:21" x14ac:dyDescent="0.25">
      <c r="U15006" s="76"/>
    </row>
    <row r="15007" spans="21:21" x14ac:dyDescent="0.25">
      <c r="U15007" s="76"/>
    </row>
    <row r="15008" spans="21:21" x14ac:dyDescent="0.25">
      <c r="U15008" s="76"/>
    </row>
    <row r="15009" spans="21:21" x14ac:dyDescent="0.25">
      <c r="U15009" s="76"/>
    </row>
    <row r="15010" spans="21:21" x14ac:dyDescent="0.25">
      <c r="U15010" s="76"/>
    </row>
    <row r="15011" spans="21:21" x14ac:dyDescent="0.25">
      <c r="U15011" s="76"/>
    </row>
    <row r="15012" spans="21:21" x14ac:dyDescent="0.25">
      <c r="U15012" s="76"/>
    </row>
    <row r="15013" spans="21:21" x14ac:dyDescent="0.25">
      <c r="U15013" s="76"/>
    </row>
    <row r="15014" spans="21:21" x14ac:dyDescent="0.25">
      <c r="U15014" s="76"/>
    </row>
    <row r="15015" spans="21:21" x14ac:dyDescent="0.25">
      <c r="U15015" s="76"/>
    </row>
    <row r="15016" spans="21:21" x14ac:dyDescent="0.25">
      <c r="U15016" s="76"/>
    </row>
    <row r="15017" spans="21:21" x14ac:dyDescent="0.25">
      <c r="U15017" s="76"/>
    </row>
    <row r="15018" spans="21:21" x14ac:dyDescent="0.25">
      <c r="U15018" s="76"/>
    </row>
    <row r="15019" spans="21:21" x14ac:dyDescent="0.25">
      <c r="U15019" s="76"/>
    </row>
    <row r="15020" spans="21:21" x14ac:dyDescent="0.25">
      <c r="U15020" s="76"/>
    </row>
    <row r="15021" spans="21:21" x14ac:dyDescent="0.25">
      <c r="U15021" s="76"/>
    </row>
    <row r="15022" spans="21:21" x14ac:dyDescent="0.25">
      <c r="U15022" s="76"/>
    </row>
    <row r="15023" spans="21:21" x14ac:dyDescent="0.25">
      <c r="U15023" s="76"/>
    </row>
    <row r="15024" spans="21:21" x14ac:dyDescent="0.25">
      <c r="U15024" s="76"/>
    </row>
    <row r="15025" spans="21:21" x14ac:dyDescent="0.25">
      <c r="U15025" s="76"/>
    </row>
    <row r="15026" spans="21:21" x14ac:dyDescent="0.25">
      <c r="U15026" s="76"/>
    </row>
    <row r="15027" spans="21:21" x14ac:dyDescent="0.25">
      <c r="U15027" s="76"/>
    </row>
    <row r="15028" spans="21:21" x14ac:dyDescent="0.25">
      <c r="U15028" s="76"/>
    </row>
    <row r="15029" spans="21:21" x14ac:dyDescent="0.25">
      <c r="U15029" s="76"/>
    </row>
    <row r="15030" spans="21:21" x14ac:dyDescent="0.25">
      <c r="U15030" s="76"/>
    </row>
    <row r="15031" spans="21:21" x14ac:dyDescent="0.25">
      <c r="U15031" s="76"/>
    </row>
    <row r="15032" spans="21:21" x14ac:dyDescent="0.25">
      <c r="U15032" s="76"/>
    </row>
    <row r="15033" spans="21:21" x14ac:dyDescent="0.25">
      <c r="U15033" s="76"/>
    </row>
    <row r="15034" spans="21:21" x14ac:dyDescent="0.25">
      <c r="U15034" s="76"/>
    </row>
    <row r="15035" spans="21:21" x14ac:dyDescent="0.25">
      <c r="U15035" s="76"/>
    </row>
    <row r="15036" spans="21:21" x14ac:dyDescent="0.25">
      <c r="U15036" s="76"/>
    </row>
    <row r="15037" spans="21:21" x14ac:dyDescent="0.25">
      <c r="U15037" s="76"/>
    </row>
    <row r="15038" spans="21:21" x14ac:dyDescent="0.25">
      <c r="U15038" s="76"/>
    </row>
    <row r="15039" spans="21:21" x14ac:dyDescent="0.25">
      <c r="U15039" s="76"/>
    </row>
    <row r="15040" spans="21:21" x14ac:dyDescent="0.25">
      <c r="U15040" s="76"/>
    </row>
    <row r="15041" spans="21:21" x14ac:dyDescent="0.25">
      <c r="U15041" s="76"/>
    </row>
    <row r="15042" spans="21:21" x14ac:dyDescent="0.25">
      <c r="U15042" s="76"/>
    </row>
    <row r="15043" spans="21:21" x14ac:dyDescent="0.25">
      <c r="U15043" s="76"/>
    </row>
    <row r="15044" spans="21:21" x14ac:dyDescent="0.25">
      <c r="U15044" s="76"/>
    </row>
    <row r="15045" spans="21:21" x14ac:dyDescent="0.25">
      <c r="U15045" s="76"/>
    </row>
    <row r="15046" spans="21:21" x14ac:dyDescent="0.25">
      <c r="U15046" s="76"/>
    </row>
    <row r="15047" spans="21:21" x14ac:dyDescent="0.25">
      <c r="U15047" s="76"/>
    </row>
    <row r="15048" spans="21:21" x14ac:dyDescent="0.25">
      <c r="U15048" s="76"/>
    </row>
    <row r="15049" spans="21:21" x14ac:dyDescent="0.25">
      <c r="U15049" s="76"/>
    </row>
    <row r="15050" spans="21:21" x14ac:dyDescent="0.25">
      <c r="U15050" s="76"/>
    </row>
    <row r="15051" spans="21:21" x14ac:dyDescent="0.25">
      <c r="U15051" s="76"/>
    </row>
    <row r="15052" spans="21:21" x14ac:dyDescent="0.25">
      <c r="U15052" s="76"/>
    </row>
    <row r="15053" spans="21:21" x14ac:dyDescent="0.25">
      <c r="U15053" s="76"/>
    </row>
    <row r="15054" spans="21:21" x14ac:dyDescent="0.25">
      <c r="U15054" s="76"/>
    </row>
    <row r="15055" spans="21:21" x14ac:dyDescent="0.25">
      <c r="U15055" s="76"/>
    </row>
    <row r="15056" spans="21:21" x14ac:dyDescent="0.25">
      <c r="U15056" s="76"/>
    </row>
    <row r="15057" spans="21:21" x14ac:dyDescent="0.25">
      <c r="U15057" s="76"/>
    </row>
    <row r="15058" spans="21:21" x14ac:dyDescent="0.25">
      <c r="U15058" s="76"/>
    </row>
    <row r="15059" spans="21:21" x14ac:dyDescent="0.25">
      <c r="U15059" s="76"/>
    </row>
    <row r="15060" spans="21:21" x14ac:dyDescent="0.25">
      <c r="U15060" s="76"/>
    </row>
    <row r="15061" spans="21:21" x14ac:dyDescent="0.25">
      <c r="U15061" s="76"/>
    </row>
    <row r="15062" spans="21:21" x14ac:dyDescent="0.25">
      <c r="U15062" s="76"/>
    </row>
    <row r="15063" spans="21:21" x14ac:dyDescent="0.25">
      <c r="U15063" s="76"/>
    </row>
    <row r="15064" spans="21:21" x14ac:dyDescent="0.25">
      <c r="U15064" s="76"/>
    </row>
    <row r="15065" spans="21:21" x14ac:dyDescent="0.25">
      <c r="U15065" s="76"/>
    </row>
    <row r="15066" spans="21:21" x14ac:dyDescent="0.25">
      <c r="U15066" s="76"/>
    </row>
    <row r="15067" spans="21:21" x14ac:dyDescent="0.25">
      <c r="U15067" s="76"/>
    </row>
    <row r="15068" spans="21:21" x14ac:dyDescent="0.25">
      <c r="U15068" s="76"/>
    </row>
    <row r="15069" spans="21:21" x14ac:dyDescent="0.25">
      <c r="U15069" s="76"/>
    </row>
    <row r="15070" spans="21:21" x14ac:dyDescent="0.25">
      <c r="U15070" s="76"/>
    </row>
    <row r="15071" spans="21:21" x14ac:dyDescent="0.25">
      <c r="U15071" s="76"/>
    </row>
    <row r="15072" spans="21:21" x14ac:dyDescent="0.25">
      <c r="U15072" s="76"/>
    </row>
    <row r="15073" spans="21:21" x14ac:dyDescent="0.25">
      <c r="U15073" s="76"/>
    </row>
    <row r="15074" spans="21:21" x14ac:dyDescent="0.25">
      <c r="U15074" s="76"/>
    </row>
    <row r="15075" spans="21:21" x14ac:dyDescent="0.25">
      <c r="U15075" s="76"/>
    </row>
    <row r="15076" spans="21:21" x14ac:dyDescent="0.25">
      <c r="U15076" s="76"/>
    </row>
    <row r="15077" spans="21:21" x14ac:dyDescent="0.25">
      <c r="U15077" s="76"/>
    </row>
    <row r="15078" spans="21:21" x14ac:dyDescent="0.25">
      <c r="U15078" s="76"/>
    </row>
    <row r="15079" spans="21:21" x14ac:dyDescent="0.25">
      <c r="U15079" s="76"/>
    </row>
    <row r="15080" spans="21:21" x14ac:dyDescent="0.25">
      <c r="U15080" s="76"/>
    </row>
    <row r="15081" spans="21:21" x14ac:dyDescent="0.25">
      <c r="U15081" s="76"/>
    </row>
    <row r="15082" spans="21:21" x14ac:dyDescent="0.25">
      <c r="U15082" s="76"/>
    </row>
    <row r="15083" spans="21:21" x14ac:dyDescent="0.25">
      <c r="U15083" s="76"/>
    </row>
    <row r="15084" spans="21:21" x14ac:dyDescent="0.25">
      <c r="U15084" s="76"/>
    </row>
    <row r="15085" spans="21:21" x14ac:dyDescent="0.25">
      <c r="U15085" s="76"/>
    </row>
    <row r="15086" spans="21:21" x14ac:dyDescent="0.25">
      <c r="U15086" s="76"/>
    </row>
    <row r="15087" spans="21:21" x14ac:dyDescent="0.25">
      <c r="U15087" s="76"/>
    </row>
    <row r="15088" spans="21:21" x14ac:dyDescent="0.25">
      <c r="U15088" s="76"/>
    </row>
    <row r="15089" spans="21:21" x14ac:dyDescent="0.25">
      <c r="U15089" s="76"/>
    </row>
    <row r="15090" spans="21:21" x14ac:dyDescent="0.25">
      <c r="U15090" s="76"/>
    </row>
    <row r="15091" spans="21:21" x14ac:dyDescent="0.25">
      <c r="U15091" s="76"/>
    </row>
    <row r="15092" spans="21:21" x14ac:dyDescent="0.25">
      <c r="U15092" s="76"/>
    </row>
    <row r="15093" spans="21:21" x14ac:dyDescent="0.25">
      <c r="U15093" s="76"/>
    </row>
    <row r="15094" spans="21:21" x14ac:dyDescent="0.25">
      <c r="U15094" s="76"/>
    </row>
    <row r="15095" spans="21:21" x14ac:dyDescent="0.25">
      <c r="U15095" s="76"/>
    </row>
    <row r="15096" spans="21:21" x14ac:dyDescent="0.25">
      <c r="U15096" s="76"/>
    </row>
    <row r="15097" spans="21:21" x14ac:dyDescent="0.25">
      <c r="U15097" s="76"/>
    </row>
    <row r="15098" spans="21:21" x14ac:dyDescent="0.25">
      <c r="U15098" s="76"/>
    </row>
    <row r="15099" spans="21:21" x14ac:dyDescent="0.25">
      <c r="U15099" s="76"/>
    </row>
    <row r="15100" spans="21:21" x14ac:dyDescent="0.25">
      <c r="U15100" s="76"/>
    </row>
    <row r="15101" spans="21:21" x14ac:dyDescent="0.25">
      <c r="U15101" s="76"/>
    </row>
    <row r="15102" spans="21:21" x14ac:dyDescent="0.25">
      <c r="U15102" s="76"/>
    </row>
    <row r="15103" spans="21:21" x14ac:dyDescent="0.25">
      <c r="U15103" s="76"/>
    </row>
    <row r="15104" spans="21:21" x14ac:dyDescent="0.25">
      <c r="U15104" s="76"/>
    </row>
    <row r="15105" spans="21:21" x14ac:dyDescent="0.25">
      <c r="U15105" s="76"/>
    </row>
    <row r="15106" spans="21:21" x14ac:dyDescent="0.25">
      <c r="U15106" s="76"/>
    </row>
    <row r="15107" spans="21:21" x14ac:dyDescent="0.25">
      <c r="U15107" s="76"/>
    </row>
    <row r="15108" spans="21:21" x14ac:dyDescent="0.25">
      <c r="U15108" s="76"/>
    </row>
    <row r="15109" spans="21:21" x14ac:dyDescent="0.25">
      <c r="U15109" s="76"/>
    </row>
    <row r="15110" spans="21:21" x14ac:dyDescent="0.25">
      <c r="U15110" s="76"/>
    </row>
    <row r="15111" spans="21:21" x14ac:dyDescent="0.25">
      <c r="U15111" s="76"/>
    </row>
    <row r="15112" spans="21:21" x14ac:dyDescent="0.25">
      <c r="U15112" s="76"/>
    </row>
    <row r="15113" spans="21:21" x14ac:dyDescent="0.25">
      <c r="U15113" s="76"/>
    </row>
    <row r="15114" spans="21:21" x14ac:dyDescent="0.25">
      <c r="U15114" s="76"/>
    </row>
    <row r="15115" spans="21:21" x14ac:dyDescent="0.25">
      <c r="U15115" s="76"/>
    </row>
    <row r="15116" spans="21:21" x14ac:dyDescent="0.25">
      <c r="U15116" s="76"/>
    </row>
    <row r="15117" spans="21:21" x14ac:dyDescent="0.25">
      <c r="U15117" s="76"/>
    </row>
    <row r="15118" spans="21:21" x14ac:dyDescent="0.25">
      <c r="U15118" s="76"/>
    </row>
    <row r="15119" spans="21:21" x14ac:dyDescent="0.25">
      <c r="U15119" s="76"/>
    </row>
    <row r="15120" spans="21:21" x14ac:dyDescent="0.25">
      <c r="U15120" s="76"/>
    </row>
    <row r="15121" spans="21:21" x14ac:dyDescent="0.25">
      <c r="U15121" s="76"/>
    </row>
    <row r="15122" spans="21:21" x14ac:dyDescent="0.25">
      <c r="U15122" s="76"/>
    </row>
    <row r="15123" spans="21:21" x14ac:dyDescent="0.25">
      <c r="U15123" s="76"/>
    </row>
    <row r="15124" spans="21:21" x14ac:dyDescent="0.25">
      <c r="U15124" s="76"/>
    </row>
    <row r="15125" spans="21:21" x14ac:dyDescent="0.25">
      <c r="U15125" s="76"/>
    </row>
    <row r="15126" spans="21:21" x14ac:dyDescent="0.25">
      <c r="U15126" s="76"/>
    </row>
    <row r="15127" spans="21:21" x14ac:dyDescent="0.25">
      <c r="U15127" s="76"/>
    </row>
    <row r="15128" spans="21:21" x14ac:dyDescent="0.25">
      <c r="U15128" s="76"/>
    </row>
    <row r="15129" spans="21:21" x14ac:dyDescent="0.25">
      <c r="U15129" s="76"/>
    </row>
    <row r="15130" spans="21:21" x14ac:dyDescent="0.25">
      <c r="U15130" s="76"/>
    </row>
    <row r="15131" spans="21:21" x14ac:dyDescent="0.25">
      <c r="U15131" s="76"/>
    </row>
    <row r="15132" spans="21:21" x14ac:dyDescent="0.25">
      <c r="U15132" s="76"/>
    </row>
    <row r="15133" spans="21:21" x14ac:dyDescent="0.25">
      <c r="U15133" s="76"/>
    </row>
    <row r="15134" spans="21:21" x14ac:dyDescent="0.25">
      <c r="U15134" s="76"/>
    </row>
    <row r="15135" spans="21:21" x14ac:dyDescent="0.25">
      <c r="U15135" s="76"/>
    </row>
    <row r="15136" spans="21:21" x14ac:dyDescent="0.25">
      <c r="U15136" s="76"/>
    </row>
    <row r="15137" spans="21:21" x14ac:dyDescent="0.25">
      <c r="U15137" s="76"/>
    </row>
    <row r="15138" spans="21:21" x14ac:dyDescent="0.25">
      <c r="U15138" s="76"/>
    </row>
    <row r="15139" spans="21:21" x14ac:dyDescent="0.25">
      <c r="U15139" s="76"/>
    </row>
    <row r="15140" spans="21:21" x14ac:dyDescent="0.25">
      <c r="U15140" s="76"/>
    </row>
    <row r="15141" spans="21:21" x14ac:dyDescent="0.25">
      <c r="U15141" s="76"/>
    </row>
    <row r="15142" spans="21:21" x14ac:dyDescent="0.25">
      <c r="U15142" s="76"/>
    </row>
    <row r="15143" spans="21:21" x14ac:dyDescent="0.25">
      <c r="U15143" s="76"/>
    </row>
    <row r="15144" spans="21:21" x14ac:dyDescent="0.25">
      <c r="U15144" s="76"/>
    </row>
    <row r="15145" spans="21:21" x14ac:dyDescent="0.25">
      <c r="U15145" s="76"/>
    </row>
    <row r="15146" spans="21:21" x14ac:dyDescent="0.25">
      <c r="U15146" s="76"/>
    </row>
    <row r="15147" spans="21:21" x14ac:dyDescent="0.25">
      <c r="U15147" s="76"/>
    </row>
    <row r="15148" spans="21:21" x14ac:dyDescent="0.25">
      <c r="U15148" s="76"/>
    </row>
    <row r="15149" spans="21:21" x14ac:dyDescent="0.25">
      <c r="U15149" s="76"/>
    </row>
    <row r="15150" spans="21:21" x14ac:dyDescent="0.25">
      <c r="U15150" s="76"/>
    </row>
    <row r="15151" spans="21:21" x14ac:dyDescent="0.25">
      <c r="U15151" s="76"/>
    </row>
    <row r="15152" spans="21:21" x14ac:dyDescent="0.25">
      <c r="U15152" s="76"/>
    </row>
    <row r="15153" spans="21:21" x14ac:dyDescent="0.25">
      <c r="U15153" s="76"/>
    </row>
    <row r="15154" spans="21:21" x14ac:dyDescent="0.25">
      <c r="U15154" s="76"/>
    </row>
    <row r="15155" spans="21:21" x14ac:dyDescent="0.25">
      <c r="U15155" s="76"/>
    </row>
    <row r="15156" spans="21:21" x14ac:dyDescent="0.25">
      <c r="U15156" s="76"/>
    </row>
    <row r="15157" spans="21:21" x14ac:dyDescent="0.25">
      <c r="U15157" s="76"/>
    </row>
    <row r="15158" spans="21:21" x14ac:dyDescent="0.25">
      <c r="U15158" s="76"/>
    </row>
    <row r="15159" spans="21:21" x14ac:dyDescent="0.25">
      <c r="U15159" s="76"/>
    </row>
    <row r="15160" spans="21:21" x14ac:dyDescent="0.25">
      <c r="U15160" s="76"/>
    </row>
    <row r="15161" spans="21:21" x14ac:dyDescent="0.25">
      <c r="U15161" s="76"/>
    </row>
    <row r="15162" spans="21:21" x14ac:dyDescent="0.25">
      <c r="U15162" s="76"/>
    </row>
    <row r="15163" spans="21:21" x14ac:dyDescent="0.25">
      <c r="U15163" s="76"/>
    </row>
    <row r="15164" spans="21:21" x14ac:dyDescent="0.25">
      <c r="U15164" s="76"/>
    </row>
    <row r="15165" spans="21:21" x14ac:dyDescent="0.25">
      <c r="U15165" s="76"/>
    </row>
    <row r="15166" spans="21:21" x14ac:dyDescent="0.25">
      <c r="U15166" s="76"/>
    </row>
    <row r="15167" spans="21:21" x14ac:dyDescent="0.25">
      <c r="U15167" s="76"/>
    </row>
    <row r="15168" spans="21:21" x14ac:dyDescent="0.25">
      <c r="U15168" s="76"/>
    </row>
    <row r="15169" spans="21:21" x14ac:dyDescent="0.25">
      <c r="U15169" s="76"/>
    </row>
    <row r="15170" spans="21:21" x14ac:dyDescent="0.25">
      <c r="U15170" s="76"/>
    </row>
    <row r="15171" spans="21:21" x14ac:dyDescent="0.25">
      <c r="U15171" s="76"/>
    </row>
    <row r="15172" spans="21:21" x14ac:dyDescent="0.25">
      <c r="U15172" s="76"/>
    </row>
    <row r="15173" spans="21:21" x14ac:dyDescent="0.25">
      <c r="U15173" s="76"/>
    </row>
    <row r="15174" spans="21:21" x14ac:dyDescent="0.25">
      <c r="U15174" s="76"/>
    </row>
    <row r="15175" spans="21:21" x14ac:dyDescent="0.25">
      <c r="U15175" s="76"/>
    </row>
    <row r="15176" spans="21:21" x14ac:dyDescent="0.25">
      <c r="U15176" s="76"/>
    </row>
    <row r="15177" spans="21:21" x14ac:dyDescent="0.25">
      <c r="U15177" s="76"/>
    </row>
    <row r="15178" spans="21:21" x14ac:dyDescent="0.25">
      <c r="U15178" s="76"/>
    </row>
    <row r="15179" spans="21:21" x14ac:dyDescent="0.25">
      <c r="U15179" s="76"/>
    </row>
    <row r="15180" spans="21:21" x14ac:dyDescent="0.25">
      <c r="U15180" s="76"/>
    </row>
    <row r="15181" spans="21:21" x14ac:dyDescent="0.25">
      <c r="U15181" s="76"/>
    </row>
    <row r="15182" spans="21:21" x14ac:dyDescent="0.25">
      <c r="U15182" s="76"/>
    </row>
    <row r="15183" spans="21:21" x14ac:dyDescent="0.25">
      <c r="U15183" s="76"/>
    </row>
    <row r="15184" spans="21:21" x14ac:dyDescent="0.25">
      <c r="U15184" s="76"/>
    </row>
    <row r="15185" spans="21:21" x14ac:dyDescent="0.25">
      <c r="U15185" s="76"/>
    </row>
    <row r="15186" spans="21:21" x14ac:dyDescent="0.25">
      <c r="U15186" s="76"/>
    </row>
    <row r="15187" spans="21:21" x14ac:dyDescent="0.25">
      <c r="U15187" s="76"/>
    </row>
    <row r="15188" spans="21:21" x14ac:dyDescent="0.25">
      <c r="U15188" s="76"/>
    </row>
    <row r="15189" spans="21:21" x14ac:dyDescent="0.25">
      <c r="U15189" s="76"/>
    </row>
    <row r="15190" spans="21:21" x14ac:dyDescent="0.25">
      <c r="U15190" s="76"/>
    </row>
    <row r="15191" spans="21:21" x14ac:dyDescent="0.25">
      <c r="U15191" s="76"/>
    </row>
    <row r="15192" spans="21:21" x14ac:dyDescent="0.25">
      <c r="U15192" s="76"/>
    </row>
    <row r="15193" spans="21:21" x14ac:dyDescent="0.25">
      <c r="U15193" s="76"/>
    </row>
    <row r="15194" spans="21:21" x14ac:dyDescent="0.25">
      <c r="U15194" s="76"/>
    </row>
    <row r="15195" spans="21:21" x14ac:dyDescent="0.25">
      <c r="U15195" s="76"/>
    </row>
    <row r="15196" spans="21:21" x14ac:dyDescent="0.25">
      <c r="U15196" s="76"/>
    </row>
    <row r="15197" spans="21:21" x14ac:dyDescent="0.25">
      <c r="U15197" s="76"/>
    </row>
    <row r="15198" spans="21:21" x14ac:dyDescent="0.25">
      <c r="U15198" s="76"/>
    </row>
    <row r="15199" spans="21:21" x14ac:dyDescent="0.25">
      <c r="U15199" s="76"/>
    </row>
    <row r="15200" spans="21:21" x14ac:dyDescent="0.25">
      <c r="U15200" s="76"/>
    </row>
    <row r="15201" spans="21:21" x14ac:dyDescent="0.25">
      <c r="U15201" s="76"/>
    </row>
    <row r="15202" spans="21:21" x14ac:dyDescent="0.25">
      <c r="U15202" s="76"/>
    </row>
    <row r="15203" spans="21:21" x14ac:dyDescent="0.25">
      <c r="U15203" s="76"/>
    </row>
    <row r="15204" spans="21:21" x14ac:dyDescent="0.25">
      <c r="U15204" s="76"/>
    </row>
    <row r="15205" spans="21:21" x14ac:dyDescent="0.25">
      <c r="U15205" s="76"/>
    </row>
    <row r="15206" spans="21:21" x14ac:dyDescent="0.25">
      <c r="U15206" s="76"/>
    </row>
    <row r="15207" spans="21:21" x14ac:dyDescent="0.25">
      <c r="U15207" s="76"/>
    </row>
    <row r="15208" spans="21:21" x14ac:dyDescent="0.25">
      <c r="U15208" s="76"/>
    </row>
    <row r="15209" spans="21:21" x14ac:dyDescent="0.25">
      <c r="U15209" s="76"/>
    </row>
    <row r="15210" spans="21:21" x14ac:dyDescent="0.25">
      <c r="U15210" s="76"/>
    </row>
    <row r="15211" spans="21:21" x14ac:dyDescent="0.25">
      <c r="U15211" s="76"/>
    </row>
    <row r="15212" spans="21:21" x14ac:dyDescent="0.25">
      <c r="U15212" s="76"/>
    </row>
    <row r="15213" spans="21:21" x14ac:dyDescent="0.25">
      <c r="U15213" s="76"/>
    </row>
    <row r="15214" spans="21:21" x14ac:dyDescent="0.25">
      <c r="U15214" s="76"/>
    </row>
    <row r="15215" spans="21:21" x14ac:dyDescent="0.25">
      <c r="U15215" s="76"/>
    </row>
    <row r="15216" spans="21:21" x14ac:dyDescent="0.25">
      <c r="U15216" s="76"/>
    </row>
    <row r="15217" spans="21:21" x14ac:dyDescent="0.25">
      <c r="U15217" s="76"/>
    </row>
    <row r="15218" spans="21:21" x14ac:dyDescent="0.25">
      <c r="U15218" s="76"/>
    </row>
    <row r="15219" spans="21:21" x14ac:dyDescent="0.25">
      <c r="U15219" s="76"/>
    </row>
    <row r="15220" spans="21:21" x14ac:dyDescent="0.25">
      <c r="U15220" s="76"/>
    </row>
    <row r="15221" spans="21:21" x14ac:dyDescent="0.25">
      <c r="U15221" s="76"/>
    </row>
    <row r="15222" spans="21:21" x14ac:dyDescent="0.25">
      <c r="U15222" s="76"/>
    </row>
    <row r="15223" spans="21:21" x14ac:dyDescent="0.25">
      <c r="U15223" s="76"/>
    </row>
    <row r="15224" spans="21:21" x14ac:dyDescent="0.25">
      <c r="U15224" s="76"/>
    </row>
    <row r="15225" spans="21:21" x14ac:dyDescent="0.25">
      <c r="U15225" s="76"/>
    </row>
    <row r="15226" spans="21:21" x14ac:dyDescent="0.25">
      <c r="U15226" s="76"/>
    </row>
    <row r="15227" spans="21:21" x14ac:dyDescent="0.25">
      <c r="U15227" s="76"/>
    </row>
    <row r="15228" spans="21:21" x14ac:dyDescent="0.25">
      <c r="U15228" s="76"/>
    </row>
    <row r="15229" spans="21:21" x14ac:dyDescent="0.25">
      <c r="U15229" s="76"/>
    </row>
    <row r="15230" spans="21:21" x14ac:dyDescent="0.25">
      <c r="U15230" s="76"/>
    </row>
    <row r="15231" spans="21:21" x14ac:dyDescent="0.25">
      <c r="U15231" s="76"/>
    </row>
    <row r="15232" spans="21:21" x14ac:dyDescent="0.25">
      <c r="U15232" s="76"/>
    </row>
    <row r="15233" spans="21:21" x14ac:dyDescent="0.25">
      <c r="U15233" s="76"/>
    </row>
    <row r="15234" spans="21:21" x14ac:dyDescent="0.25">
      <c r="U15234" s="76"/>
    </row>
    <row r="15235" spans="21:21" x14ac:dyDescent="0.25">
      <c r="U15235" s="76"/>
    </row>
    <row r="15236" spans="21:21" x14ac:dyDescent="0.25">
      <c r="U15236" s="76"/>
    </row>
    <row r="15237" spans="21:21" x14ac:dyDescent="0.25">
      <c r="U15237" s="76"/>
    </row>
    <row r="15238" spans="21:21" x14ac:dyDescent="0.25">
      <c r="U15238" s="76"/>
    </row>
    <row r="15239" spans="21:21" x14ac:dyDescent="0.25">
      <c r="U15239" s="76"/>
    </row>
    <row r="15240" spans="21:21" x14ac:dyDescent="0.25">
      <c r="U15240" s="76"/>
    </row>
    <row r="15241" spans="21:21" x14ac:dyDescent="0.25">
      <c r="U15241" s="76"/>
    </row>
    <row r="15242" spans="21:21" x14ac:dyDescent="0.25">
      <c r="U15242" s="76"/>
    </row>
    <row r="15243" spans="21:21" x14ac:dyDescent="0.25">
      <c r="U15243" s="76"/>
    </row>
    <row r="15244" spans="21:21" x14ac:dyDescent="0.25">
      <c r="U15244" s="76"/>
    </row>
    <row r="15245" spans="21:21" x14ac:dyDescent="0.25">
      <c r="U15245" s="76"/>
    </row>
    <row r="15246" spans="21:21" x14ac:dyDescent="0.25">
      <c r="U15246" s="76"/>
    </row>
    <row r="15247" spans="21:21" x14ac:dyDescent="0.25">
      <c r="U15247" s="76"/>
    </row>
    <row r="15248" spans="21:21" x14ac:dyDescent="0.25">
      <c r="U15248" s="76"/>
    </row>
    <row r="15249" spans="21:21" x14ac:dyDescent="0.25">
      <c r="U15249" s="76"/>
    </row>
    <row r="15250" spans="21:21" x14ac:dyDescent="0.25">
      <c r="U15250" s="76"/>
    </row>
    <row r="15251" spans="21:21" x14ac:dyDescent="0.25">
      <c r="U15251" s="76"/>
    </row>
    <row r="15252" spans="21:21" x14ac:dyDescent="0.25">
      <c r="U15252" s="76"/>
    </row>
    <row r="15253" spans="21:21" x14ac:dyDescent="0.25">
      <c r="U15253" s="76"/>
    </row>
    <row r="15254" spans="21:21" x14ac:dyDescent="0.25">
      <c r="U15254" s="76"/>
    </row>
    <row r="15255" spans="21:21" x14ac:dyDescent="0.25">
      <c r="U15255" s="76"/>
    </row>
    <row r="15256" spans="21:21" x14ac:dyDescent="0.25">
      <c r="U15256" s="76"/>
    </row>
    <row r="15257" spans="21:21" x14ac:dyDescent="0.25">
      <c r="U15257" s="76"/>
    </row>
    <row r="15258" spans="21:21" x14ac:dyDescent="0.25">
      <c r="U15258" s="76"/>
    </row>
    <row r="15259" spans="21:21" x14ac:dyDescent="0.25">
      <c r="U15259" s="76"/>
    </row>
    <row r="15260" spans="21:21" x14ac:dyDescent="0.25">
      <c r="U15260" s="76"/>
    </row>
    <row r="15261" spans="21:21" x14ac:dyDescent="0.25">
      <c r="U15261" s="76"/>
    </row>
    <row r="15262" spans="21:21" x14ac:dyDescent="0.25">
      <c r="U15262" s="76"/>
    </row>
    <row r="15263" spans="21:21" x14ac:dyDescent="0.25">
      <c r="U15263" s="76"/>
    </row>
    <row r="15264" spans="21:21" x14ac:dyDescent="0.25">
      <c r="U15264" s="76"/>
    </row>
    <row r="15265" spans="21:21" x14ac:dyDescent="0.25">
      <c r="U15265" s="76"/>
    </row>
    <row r="15266" spans="21:21" x14ac:dyDescent="0.25">
      <c r="U15266" s="76"/>
    </row>
    <row r="15267" spans="21:21" x14ac:dyDescent="0.25">
      <c r="U15267" s="76"/>
    </row>
    <row r="15268" spans="21:21" x14ac:dyDescent="0.25">
      <c r="U15268" s="76"/>
    </row>
    <row r="15269" spans="21:21" x14ac:dyDescent="0.25">
      <c r="U15269" s="76"/>
    </row>
    <row r="15270" spans="21:21" x14ac:dyDescent="0.25">
      <c r="U15270" s="76"/>
    </row>
    <row r="15271" spans="21:21" x14ac:dyDescent="0.25">
      <c r="U15271" s="76"/>
    </row>
    <row r="15272" spans="21:21" x14ac:dyDescent="0.25">
      <c r="U15272" s="76"/>
    </row>
    <row r="15273" spans="21:21" x14ac:dyDescent="0.25">
      <c r="U15273" s="76"/>
    </row>
    <row r="15274" spans="21:21" x14ac:dyDescent="0.25">
      <c r="U15274" s="76"/>
    </row>
    <row r="15275" spans="21:21" x14ac:dyDescent="0.25">
      <c r="U15275" s="76"/>
    </row>
    <row r="15276" spans="21:21" x14ac:dyDescent="0.25">
      <c r="U15276" s="76"/>
    </row>
    <row r="15277" spans="21:21" x14ac:dyDescent="0.25">
      <c r="U15277" s="76"/>
    </row>
    <row r="15278" spans="21:21" x14ac:dyDescent="0.25">
      <c r="U15278" s="76"/>
    </row>
    <row r="15279" spans="21:21" x14ac:dyDescent="0.25">
      <c r="U15279" s="76"/>
    </row>
    <row r="15280" spans="21:21" x14ac:dyDescent="0.25">
      <c r="U15280" s="76"/>
    </row>
    <row r="15281" spans="21:21" x14ac:dyDescent="0.25">
      <c r="U15281" s="76"/>
    </row>
    <row r="15282" spans="21:21" x14ac:dyDescent="0.25">
      <c r="U15282" s="76"/>
    </row>
    <row r="15283" spans="21:21" x14ac:dyDescent="0.25">
      <c r="U15283" s="76"/>
    </row>
    <row r="15284" spans="21:21" x14ac:dyDescent="0.25">
      <c r="U15284" s="76"/>
    </row>
    <row r="15285" spans="21:21" x14ac:dyDescent="0.25">
      <c r="U15285" s="76"/>
    </row>
    <row r="15286" spans="21:21" x14ac:dyDescent="0.25">
      <c r="U15286" s="76"/>
    </row>
    <row r="15287" spans="21:21" x14ac:dyDescent="0.25">
      <c r="U15287" s="76"/>
    </row>
    <row r="15288" spans="21:21" x14ac:dyDescent="0.25">
      <c r="U15288" s="76"/>
    </row>
    <row r="15289" spans="21:21" x14ac:dyDescent="0.25">
      <c r="U15289" s="76"/>
    </row>
    <row r="15290" spans="21:21" x14ac:dyDescent="0.25">
      <c r="U15290" s="76"/>
    </row>
    <row r="15291" spans="21:21" x14ac:dyDescent="0.25">
      <c r="U15291" s="76"/>
    </row>
    <row r="15292" spans="21:21" x14ac:dyDescent="0.25">
      <c r="U15292" s="76"/>
    </row>
    <row r="15293" spans="21:21" x14ac:dyDescent="0.25">
      <c r="U15293" s="76"/>
    </row>
    <row r="15294" spans="21:21" x14ac:dyDescent="0.25">
      <c r="U15294" s="76"/>
    </row>
    <row r="15295" spans="21:21" x14ac:dyDescent="0.25">
      <c r="U15295" s="76"/>
    </row>
    <row r="15296" spans="21:21" x14ac:dyDescent="0.25">
      <c r="U15296" s="76"/>
    </row>
    <row r="15297" spans="21:21" x14ac:dyDescent="0.25">
      <c r="U15297" s="76"/>
    </row>
    <row r="15298" spans="21:21" x14ac:dyDescent="0.25">
      <c r="U15298" s="76"/>
    </row>
    <row r="15299" spans="21:21" x14ac:dyDescent="0.25">
      <c r="U15299" s="76"/>
    </row>
    <row r="15300" spans="21:21" x14ac:dyDescent="0.25">
      <c r="U15300" s="76"/>
    </row>
    <row r="15301" spans="21:21" x14ac:dyDescent="0.25">
      <c r="U15301" s="76"/>
    </row>
    <row r="15302" spans="21:21" x14ac:dyDescent="0.25">
      <c r="U15302" s="76"/>
    </row>
    <row r="15303" spans="21:21" x14ac:dyDescent="0.25">
      <c r="U15303" s="76"/>
    </row>
    <row r="15304" spans="21:21" x14ac:dyDescent="0.25">
      <c r="U15304" s="76"/>
    </row>
    <row r="15305" spans="21:21" x14ac:dyDescent="0.25">
      <c r="U15305" s="76"/>
    </row>
    <row r="15306" spans="21:21" x14ac:dyDescent="0.25">
      <c r="U15306" s="76"/>
    </row>
    <row r="15307" spans="21:21" x14ac:dyDescent="0.25">
      <c r="U15307" s="76"/>
    </row>
    <row r="15308" spans="21:21" x14ac:dyDescent="0.25">
      <c r="U15308" s="76"/>
    </row>
    <row r="15309" spans="21:21" x14ac:dyDescent="0.25">
      <c r="U15309" s="76"/>
    </row>
    <row r="15310" spans="21:21" x14ac:dyDescent="0.25">
      <c r="U15310" s="76"/>
    </row>
    <row r="15311" spans="21:21" x14ac:dyDescent="0.25">
      <c r="U15311" s="76"/>
    </row>
    <row r="15312" spans="21:21" x14ac:dyDescent="0.25">
      <c r="U15312" s="76"/>
    </row>
    <row r="15313" spans="21:21" x14ac:dyDescent="0.25">
      <c r="U15313" s="76"/>
    </row>
    <row r="15314" spans="21:21" x14ac:dyDescent="0.25">
      <c r="U15314" s="76"/>
    </row>
    <row r="15315" spans="21:21" x14ac:dyDescent="0.25">
      <c r="U15315" s="76"/>
    </row>
    <row r="15316" spans="21:21" x14ac:dyDescent="0.25">
      <c r="U15316" s="76"/>
    </row>
    <row r="15317" spans="21:21" x14ac:dyDescent="0.25">
      <c r="U15317" s="76"/>
    </row>
    <row r="15318" spans="21:21" x14ac:dyDescent="0.25">
      <c r="U15318" s="76"/>
    </row>
    <row r="15319" spans="21:21" x14ac:dyDescent="0.25">
      <c r="U15319" s="76"/>
    </row>
    <row r="15320" spans="21:21" x14ac:dyDescent="0.25">
      <c r="U15320" s="76"/>
    </row>
    <row r="15321" spans="21:21" x14ac:dyDescent="0.25">
      <c r="U15321" s="76"/>
    </row>
    <row r="15322" spans="21:21" x14ac:dyDescent="0.25">
      <c r="U15322" s="76"/>
    </row>
    <row r="15323" spans="21:21" x14ac:dyDescent="0.25">
      <c r="U15323" s="76"/>
    </row>
    <row r="15324" spans="21:21" x14ac:dyDescent="0.25">
      <c r="U15324" s="76"/>
    </row>
    <row r="15325" spans="21:21" x14ac:dyDescent="0.25">
      <c r="U15325" s="76"/>
    </row>
    <row r="15326" spans="21:21" x14ac:dyDescent="0.25">
      <c r="U15326" s="76"/>
    </row>
    <row r="15327" spans="21:21" x14ac:dyDescent="0.25">
      <c r="U15327" s="76"/>
    </row>
    <row r="15328" spans="21:21" x14ac:dyDescent="0.25">
      <c r="U15328" s="76"/>
    </row>
    <row r="15329" spans="21:21" x14ac:dyDescent="0.25">
      <c r="U15329" s="76"/>
    </row>
    <row r="15330" spans="21:21" x14ac:dyDescent="0.25">
      <c r="U15330" s="76"/>
    </row>
    <row r="15331" spans="21:21" x14ac:dyDescent="0.25">
      <c r="U15331" s="76"/>
    </row>
    <row r="15332" spans="21:21" x14ac:dyDescent="0.25">
      <c r="U15332" s="76"/>
    </row>
    <row r="15333" spans="21:21" x14ac:dyDescent="0.25">
      <c r="U15333" s="76"/>
    </row>
    <row r="15334" spans="21:21" x14ac:dyDescent="0.25">
      <c r="U15334" s="76"/>
    </row>
    <row r="15335" spans="21:21" x14ac:dyDescent="0.25">
      <c r="U15335" s="76"/>
    </row>
    <row r="15336" spans="21:21" x14ac:dyDescent="0.25">
      <c r="U15336" s="76"/>
    </row>
    <row r="15337" spans="21:21" x14ac:dyDescent="0.25">
      <c r="U15337" s="76"/>
    </row>
    <row r="15338" spans="21:21" x14ac:dyDescent="0.25">
      <c r="U15338" s="76"/>
    </row>
    <row r="15339" spans="21:21" x14ac:dyDescent="0.25">
      <c r="U15339" s="76"/>
    </row>
    <row r="15340" spans="21:21" x14ac:dyDescent="0.25">
      <c r="U15340" s="76"/>
    </row>
    <row r="15341" spans="21:21" x14ac:dyDescent="0.25">
      <c r="U15341" s="76"/>
    </row>
    <row r="15342" spans="21:21" x14ac:dyDescent="0.25">
      <c r="U15342" s="76"/>
    </row>
    <row r="15343" spans="21:21" x14ac:dyDescent="0.25">
      <c r="U15343" s="76"/>
    </row>
    <row r="15344" spans="21:21" x14ac:dyDescent="0.25">
      <c r="U15344" s="76"/>
    </row>
    <row r="15345" spans="21:21" x14ac:dyDescent="0.25">
      <c r="U15345" s="76"/>
    </row>
    <row r="15346" spans="21:21" x14ac:dyDescent="0.25">
      <c r="U15346" s="76"/>
    </row>
    <row r="15347" spans="21:21" x14ac:dyDescent="0.25">
      <c r="U15347" s="76"/>
    </row>
    <row r="15348" spans="21:21" x14ac:dyDescent="0.25">
      <c r="U15348" s="76"/>
    </row>
    <row r="15349" spans="21:21" x14ac:dyDescent="0.25">
      <c r="U15349" s="76"/>
    </row>
    <row r="15350" spans="21:21" x14ac:dyDescent="0.25">
      <c r="U15350" s="76"/>
    </row>
    <row r="15351" spans="21:21" x14ac:dyDescent="0.25">
      <c r="U15351" s="76"/>
    </row>
    <row r="15352" spans="21:21" x14ac:dyDescent="0.25">
      <c r="U15352" s="76"/>
    </row>
    <row r="15353" spans="21:21" x14ac:dyDescent="0.25">
      <c r="U15353" s="76"/>
    </row>
    <row r="15354" spans="21:21" x14ac:dyDescent="0.25">
      <c r="U15354" s="76"/>
    </row>
    <row r="15355" spans="21:21" x14ac:dyDescent="0.25">
      <c r="U15355" s="76"/>
    </row>
    <row r="15356" spans="21:21" x14ac:dyDescent="0.25">
      <c r="U15356" s="76"/>
    </row>
    <row r="15357" spans="21:21" x14ac:dyDescent="0.25">
      <c r="U15357" s="76"/>
    </row>
    <row r="15358" spans="21:21" x14ac:dyDescent="0.25">
      <c r="U15358" s="76"/>
    </row>
    <row r="15359" spans="21:21" x14ac:dyDescent="0.25">
      <c r="U15359" s="76"/>
    </row>
    <row r="15360" spans="21:21" x14ac:dyDescent="0.25">
      <c r="U15360" s="76"/>
    </row>
    <row r="15361" spans="21:21" x14ac:dyDescent="0.25">
      <c r="U15361" s="76"/>
    </row>
    <row r="15362" spans="21:21" x14ac:dyDescent="0.25">
      <c r="U15362" s="76"/>
    </row>
    <row r="15363" spans="21:21" x14ac:dyDescent="0.25">
      <c r="U15363" s="76"/>
    </row>
    <row r="15364" spans="21:21" x14ac:dyDescent="0.25">
      <c r="U15364" s="76"/>
    </row>
    <row r="15365" spans="21:21" x14ac:dyDescent="0.25">
      <c r="U15365" s="76"/>
    </row>
    <row r="15366" spans="21:21" x14ac:dyDescent="0.25">
      <c r="U15366" s="76"/>
    </row>
    <row r="15367" spans="21:21" x14ac:dyDescent="0.25">
      <c r="U15367" s="76"/>
    </row>
    <row r="15368" spans="21:21" x14ac:dyDescent="0.25">
      <c r="U15368" s="76"/>
    </row>
    <row r="15369" spans="21:21" x14ac:dyDescent="0.25">
      <c r="U15369" s="76"/>
    </row>
    <row r="15370" spans="21:21" x14ac:dyDescent="0.25">
      <c r="U15370" s="76"/>
    </row>
    <row r="15371" spans="21:21" x14ac:dyDescent="0.25">
      <c r="U15371" s="76"/>
    </row>
    <row r="15372" spans="21:21" x14ac:dyDescent="0.25">
      <c r="U15372" s="76"/>
    </row>
    <row r="15373" spans="21:21" x14ac:dyDescent="0.25">
      <c r="U15373" s="76"/>
    </row>
    <row r="15374" spans="21:21" x14ac:dyDescent="0.25">
      <c r="U15374" s="76"/>
    </row>
    <row r="15375" spans="21:21" x14ac:dyDescent="0.25">
      <c r="U15375" s="76"/>
    </row>
    <row r="15376" spans="21:21" x14ac:dyDescent="0.25">
      <c r="U15376" s="76"/>
    </row>
    <row r="15377" spans="21:21" x14ac:dyDescent="0.25">
      <c r="U15377" s="76"/>
    </row>
    <row r="15378" spans="21:21" x14ac:dyDescent="0.25">
      <c r="U15378" s="76"/>
    </row>
    <row r="15379" spans="21:21" x14ac:dyDescent="0.25">
      <c r="U15379" s="76"/>
    </row>
    <row r="15380" spans="21:21" x14ac:dyDescent="0.25">
      <c r="U15380" s="76"/>
    </row>
    <row r="15381" spans="21:21" x14ac:dyDescent="0.25">
      <c r="U15381" s="76"/>
    </row>
    <row r="15382" spans="21:21" x14ac:dyDescent="0.25">
      <c r="U15382" s="76"/>
    </row>
    <row r="15383" spans="21:21" x14ac:dyDescent="0.25">
      <c r="U15383" s="76"/>
    </row>
    <row r="15384" spans="21:21" x14ac:dyDescent="0.25">
      <c r="U15384" s="76"/>
    </row>
    <row r="15385" spans="21:21" x14ac:dyDescent="0.25">
      <c r="U15385" s="76"/>
    </row>
    <row r="15386" spans="21:21" x14ac:dyDescent="0.25">
      <c r="U15386" s="76"/>
    </row>
    <row r="15387" spans="21:21" x14ac:dyDescent="0.25">
      <c r="U15387" s="76"/>
    </row>
    <row r="15388" spans="21:21" x14ac:dyDescent="0.25">
      <c r="U15388" s="76"/>
    </row>
    <row r="15389" spans="21:21" x14ac:dyDescent="0.25">
      <c r="U15389" s="76"/>
    </row>
    <row r="15390" spans="21:21" x14ac:dyDescent="0.25">
      <c r="U15390" s="76"/>
    </row>
    <row r="15391" spans="21:21" x14ac:dyDescent="0.25">
      <c r="U15391" s="76"/>
    </row>
    <row r="15392" spans="21:21" x14ac:dyDescent="0.25">
      <c r="U15392" s="76"/>
    </row>
    <row r="15393" spans="21:21" x14ac:dyDescent="0.25">
      <c r="U15393" s="76"/>
    </row>
    <row r="15394" spans="21:21" x14ac:dyDescent="0.25">
      <c r="U15394" s="76"/>
    </row>
    <row r="15395" spans="21:21" x14ac:dyDescent="0.25">
      <c r="U15395" s="76"/>
    </row>
    <row r="15396" spans="21:21" x14ac:dyDescent="0.25">
      <c r="U15396" s="76"/>
    </row>
    <row r="15397" spans="21:21" x14ac:dyDescent="0.25">
      <c r="U15397" s="76"/>
    </row>
    <row r="15398" spans="21:21" x14ac:dyDescent="0.25">
      <c r="U15398" s="76"/>
    </row>
    <row r="15399" spans="21:21" x14ac:dyDescent="0.25">
      <c r="U15399" s="76"/>
    </row>
    <row r="15400" spans="21:21" x14ac:dyDescent="0.25">
      <c r="U15400" s="76"/>
    </row>
    <row r="15401" spans="21:21" x14ac:dyDescent="0.25">
      <c r="U15401" s="76"/>
    </row>
    <row r="15402" spans="21:21" x14ac:dyDescent="0.25">
      <c r="U15402" s="76"/>
    </row>
    <row r="15403" spans="21:21" x14ac:dyDescent="0.25">
      <c r="U15403" s="76"/>
    </row>
    <row r="15404" spans="21:21" x14ac:dyDescent="0.25">
      <c r="U15404" s="76"/>
    </row>
    <row r="15405" spans="21:21" x14ac:dyDescent="0.25">
      <c r="U15405" s="76"/>
    </row>
    <row r="15406" spans="21:21" x14ac:dyDescent="0.25">
      <c r="U15406" s="76"/>
    </row>
    <row r="15407" spans="21:21" x14ac:dyDescent="0.25">
      <c r="U15407" s="76"/>
    </row>
    <row r="15408" spans="21:21" x14ac:dyDescent="0.25">
      <c r="U15408" s="76"/>
    </row>
    <row r="15409" spans="21:21" x14ac:dyDescent="0.25">
      <c r="U15409" s="76"/>
    </row>
    <row r="15410" spans="21:21" x14ac:dyDescent="0.25">
      <c r="U15410" s="76"/>
    </row>
    <row r="15411" spans="21:21" x14ac:dyDescent="0.25">
      <c r="U15411" s="76"/>
    </row>
    <row r="15412" spans="21:21" x14ac:dyDescent="0.25">
      <c r="U15412" s="76"/>
    </row>
    <row r="15413" spans="21:21" x14ac:dyDescent="0.25">
      <c r="U15413" s="76"/>
    </row>
    <row r="15414" spans="21:21" x14ac:dyDescent="0.25">
      <c r="U15414" s="76"/>
    </row>
    <row r="15415" spans="21:21" x14ac:dyDescent="0.25">
      <c r="U15415" s="76"/>
    </row>
    <row r="15416" spans="21:21" x14ac:dyDescent="0.25">
      <c r="U15416" s="76"/>
    </row>
    <row r="15417" spans="21:21" x14ac:dyDescent="0.25">
      <c r="U15417" s="76"/>
    </row>
    <row r="15418" spans="21:21" x14ac:dyDescent="0.25">
      <c r="U15418" s="76"/>
    </row>
    <row r="15419" spans="21:21" x14ac:dyDescent="0.25">
      <c r="U15419" s="76"/>
    </row>
    <row r="15420" spans="21:21" x14ac:dyDescent="0.25">
      <c r="U15420" s="76"/>
    </row>
    <row r="15421" spans="21:21" x14ac:dyDescent="0.25">
      <c r="U15421" s="76"/>
    </row>
    <row r="15422" spans="21:21" x14ac:dyDescent="0.25">
      <c r="U15422" s="76"/>
    </row>
    <row r="15423" spans="21:21" x14ac:dyDescent="0.25">
      <c r="U15423" s="76"/>
    </row>
    <row r="15424" spans="21:21" x14ac:dyDescent="0.25">
      <c r="U15424" s="76"/>
    </row>
    <row r="15425" spans="21:21" x14ac:dyDescent="0.25">
      <c r="U15425" s="76"/>
    </row>
    <row r="15426" spans="21:21" x14ac:dyDescent="0.25">
      <c r="U15426" s="76"/>
    </row>
    <row r="15427" spans="21:21" x14ac:dyDescent="0.25">
      <c r="U15427" s="76"/>
    </row>
    <row r="15428" spans="21:21" x14ac:dyDescent="0.25">
      <c r="U15428" s="76"/>
    </row>
    <row r="15429" spans="21:21" x14ac:dyDescent="0.25">
      <c r="U15429" s="76"/>
    </row>
    <row r="15430" spans="21:21" x14ac:dyDescent="0.25">
      <c r="U15430" s="76"/>
    </row>
    <row r="15431" spans="21:21" x14ac:dyDescent="0.25">
      <c r="U15431" s="76"/>
    </row>
    <row r="15432" spans="21:21" x14ac:dyDescent="0.25">
      <c r="U15432" s="76"/>
    </row>
    <row r="15433" spans="21:21" x14ac:dyDescent="0.25">
      <c r="U15433" s="76"/>
    </row>
    <row r="15434" spans="21:21" x14ac:dyDescent="0.25">
      <c r="U15434" s="76"/>
    </row>
    <row r="15435" spans="21:21" x14ac:dyDescent="0.25">
      <c r="U15435" s="76"/>
    </row>
    <row r="15436" spans="21:21" x14ac:dyDescent="0.25">
      <c r="U15436" s="76"/>
    </row>
    <row r="15437" spans="21:21" x14ac:dyDescent="0.25">
      <c r="U15437" s="76"/>
    </row>
    <row r="15438" spans="21:21" x14ac:dyDescent="0.25">
      <c r="U15438" s="76"/>
    </row>
    <row r="15439" spans="21:21" x14ac:dyDescent="0.25">
      <c r="U15439" s="76"/>
    </row>
    <row r="15440" spans="21:21" x14ac:dyDescent="0.25">
      <c r="U15440" s="76"/>
    </row>
    <row r="15441" spans="21:21" x14ac:dyDescent="0.25">
      <c r="U15441" s="76"/>
    </row>
    <row r="15442" spans="21:21" x14ac:dyDescent="0.25">
      <c r="U15442" s="76"/>
    </row>
    <row r="15443" spans="21:21" x14ac:dyDescent="0.25">
      <c r="U15443" s="76"/>
    </row>
    <row r="15444" spans="21:21" x14ac:dyDescent="0.25">
      <c r="U15444" s="76"/>
    </row>
    <row r="15445" spans="21:21" x14ac:dyDescent="0.25">
      <c r="U15445" s="76"/>
    </row>
    <row r="15446" spans="21:21" x14ac:dyDescent="0.25">
      <c r="U15446" s="76"/>
    </row>
    <row r="15447" spans="21:21" x14ac:dyDescent="0.25">
      <c r="U15447" s="76"/>
    </row>
    <row r="15448" spans="21:21" x14ac:dyDescent="0.25">
      <c r="U15448" s="76"/>
    </row>
    <row r="15449" spans="21:21" x14ac:dyDescent="0.25">
      <c r="U15449" s="76"/>
    </row>
    <row r="15450" spans="21:21" x14ac:dyDescent="0.25">
      <c r="U15450" s="76"/>
    </row>
    <row r="15451" spans="21:21" x14ac:dyDescent="0.25">
      <c r="U15451" s="76"/>
    </row>
    <row r="15452" spans="21:21" x14ac:dyDescent="0.25">
      <c r="U15452" s="76"/>
    </row>
    <row r="15453" spans="21:21" x14ac:dyDescent="0.25">
      <c r="U15453" s="76"/>
    </row>
    <row r="15454" spans="21:21" x14ac:dyDescent="0.25">
      <c r="U15454" s="76"/>
    </row>
    <row r="15455" spans="21:21" x14ac:dyDescent="0.25">
      <c r="U15455" s="76"/>
    </row>
    <row r="15456" spans="21:21" x14ac:dyDescent="0.25">
      <c r="U15456" s="76"/>
    </row>
    <row r="15457" spans="21:21" x14ac:dyDescent="0.25">
      <c r="U15457" s="76"/>
    </row>
    <row r="15458" spans="21:21" x14ac:dyDescent="0.25">
      <c r="U15458" s="76"/>
    </row>
    <row r="15459" spans="21:21" x14ac:dyDescent="0.25">
      <c r="U15459" s="76"/>
    </row>
    <row r="15460" spans="21:21" x14ac:dyDescent="0.25">
      <c r="U15460" s="76"/>
    </row>
    <row r="15461" spans="21:21" x14ac:dyDescent="0.25">
      <c r="U15461" s="76"/>
    </row>
    <row r="15462" spans="21:21" x14ac:dyDescent="0.25">
      <c r="U15462" s="76"/>
    </row>
    <row r="15463" spans="21:21" x14ac:dyDescent="0.25">
      <c r="U15463" s="76"/>
    </row>
    <row r="15464" spans="21:21" x14ac:dyDescent="0.25">
      <c r="U15464" s="76"/>
    </row>
    <row r="15465" spans="21:21" x14ac:dyDescent="0.25">
      <c r="U15465" s="76"/>
    </row>
    <row r="15466" spans="21:21" x14ac:dyDescent="0.25">
      <c r="U15466" s="76"/>
    </row>
    <row r="15467" spans="21:21" x14ac:dyDescent="0.25">
      <c r="U15467" s="76"/>
    </row>
    <row r="15468" spans="21:21" x14ac:dyDescent="0.25">
      <c r="U15468" s="76"/>
    </row>
    <row r="15469" spans="21:21" x14ac:dyDescent="0.25">
      <c r="U15469" s="76"/>
    </row>
    <row r="15470" spans="21:21" x14ac:dyDescent="0.25">
      <c r="U15470" s="76"/>
    </row>
    <row r="15471" spans="21:21" x14ac:dyDescent="0.25">
      <c r="U15471" s="76"/>
    </row>
    <row r="15472" spans="21:21" x14ac:dyDescent="0.25">
      <c r="U15472" s="76"/>
    </row>
    <row r="15473" spans="21:21" x14ac:dyDescent="0.25">
      <c r="U15473" s="76"/>
    </row>
    <row r="15474" spans="21:21" x14ac:dyDescent="0.25">
      <c r="U15474" s="76"/>
    </row>
    <row r="15475" spans="21:21" x14ac:dyDescent="0.25">
      <c r="U15475" s="76"/>
    </row>
    <row r="15476" spans="21:21" x14ac:dyDescent="0.25">
      <c r="U15476" s="76"/>
    </row>
    <row r="15477" spans="21:21" x14ac:dyDescent="0.25">
      <c r="U15477" s="76"/>
    </row>
    <row r="15478" spans="21:21" x14ac:dyDescent="0.25">
      <c r="U15478" s="76"/>
    </row>
    <row r="15479" spans="21:21" x14ac:dyDescent="0.25">
      <c r="U15479" s="76"/>
    </row>
    <row r="15480" spans="21:21" x14ac:dyDescent="0.25">
      <c r="U15480" s="76"/>
    </row>
    <row r="15481" spans="21:21" x14ac:dyDescent="0.25">
      <c r="U15481" s="76"/>
    </row>
    <row r="15482" spans="21:21" x14ac:dyDescent="0.25">
      <c r="U15482" s="76"/>
    </row>
    <row r="15483" spans="21:21" x14ac:dyDescent="0.25">
      <c r="U15483" s="76"/>
    </row>
    <row r="15484" spans="21:21" x14ac:dyDescent="0.25">
      <c r="U15484" s="76"/>
    </row>
    <row r="15485" spans="21:21" x14ac:dyDescent="0.25">
      <c r="U15485" s="76"/>
    </row>
    <row r="15486" spans="21:21" x14ac:dyDescent="0.25">
      <c r="U15486" s="76"/>
    </row>
    <row r="15487" spans="21:21" x14ac:dyDescent="0.25">
      <c r="U15487" s="76"/>
    </row>
    <row r="15488" spans="21:21" x14ac:dyDescent="0.25">
      <c r="U15488" s="76"/>
    </row>
    <row r="15489" spans="21:21" x14ac:dyDescent="0.25">
      <c r="U15489" s="76"/>
    </row>
    <row r="15490" spans="21:21" x14ac:dyDescent="0.25">
      <c r="U15490" s="76"/>
    </row>
    <row r="15491" spans="21:21" x14ac:dyDescent="0.25">
      <c r="U15491" s="76"/>
    </row>
    <row r="15492" spans="21:21" x14ac:dyDescent="0.25">
      <c r="U15492" s="76"/>
    </row>
    <row r="15493" spans="21:21" x14ac:dyDescent="0.25">
      <c r="U15493" s="76"/>
    </row>
    <row r="15494" spans="21:21" x14ac:dyDescent="0.25">
      <c r="U15494" s="76"/>
    </row>
    <row r="15495" spans="21:21" x14ac:dyDescent="0.25">
      <c r="U15495" s="76"/>
    </row>
    <row r="15496" spans="21:21" x14ac:dyDescent="0.25">
      <c r="U15496" s="76"/>
    </row>
    <row r="15497" spans="21:21" x14ac:dyDescent="0.25">
      <c r="U15497" s="76"/>
    </row>
    <row r="15498" spans="21:21" x14ac:dyDescent="0.25">
      <c r="U15498" s="76"/>
    </row>
    <row r="15499" spans="21:21" x14ac:dyDescent="0.25">
      <c r="U15499" s="76"/>
    </row>
    <row r="15500" spans="21:21" x14ac:dyDescent="0.25">
      <c r="U15500" s="76"/>
    </row>
    <row r="15501" spans="21:21" x14ac:dyDescent="0.25">
      <c r="U15501" s="76"/>
    </row>
    <row r="15502" spans="21:21" x14ac:dyDescent="0.25">
      <c r="U15502" s="76"/>
    </row>
    <row r="15503" spans="21:21" x14ac:dyDescent="0.25">
      <c r="U15503" s="76"/>
    </row>
    <row r="15504" spans="21:21" x14ac:dyDescent="0.25">
      <c r="U15504" s="76"/>
    </row>
    <row r="15505" spans="21:21" x14ac:dyDescent="0.25">
      <c r="U15505" s="76"/>
    </row>
    <row r="15506" spans="21:21" x14ac:dyDescent="0.25">
      <c r="U15506" s="76"/>
    </row>
    <row r="15507" spans="21:21" x14ac:dyDescent="0.25">
      <c r="U15507" s="76"/>
    </row>
    <row r="15508" spans="21:21" x14ac:dyDescent="0.25">
      <c r="U15508" s="76"/>
    </row>
    <row r="15509" spans="21:21" x14ac:dyDescent="0.25">
      <c r="U15509" s="76"/>
    </row>
    <row r="15510" spans="21:21" x14ac:dyDescent="0.25">
      <c r="U15510" s="76"/>
    </row>
    <row r="15511" spans="21:21" x14ac:dyDescent="0.25">
      <c r="U15511" s="76"/>
    </row>
    <row r="15512" spans="21:21" x14ac:dyDescent="0.25">
      <c r="U15512" s="76"/>
    </row>
    <row r="15513" spans="21:21" x14ac:dyDescent="0.25">
      <c r="U15513" s="76"/>
    </row>
    <row r="15514" spans="21:21" x14ac:dyDescent="0.25">
      <c r="U15514" s="76"/>
    </row>
    <row r="15515" spans="21:21" x14ac:dyDescent="0.25">
      <c r="U15515" s="76"/>
    </row>
    <row r="15516" spans="21:21" x14ac:dyDescent="0.25">
      <c r="U15516" s="76"/>
    </row>
    <row r="15517" spans="21:21" x14ac:dyDescent="0.25">
      <c r="U15517" s="76"/>
    </row>
    <row r="15518" spans="21:21" x14ac:dyDescent="0.25">
      <c r="U15518" s="76"/>
    </row>
    <row r="15519" spans="21:21" x14ac:dyDescent="0.25">
      <c r="U15519" s="76"/>
    </row>
    <row r="15520" spans="21:21" x14ac:dyDescent="0.25">
      <c r="U15520" s="76"/>
    </row>
    <row r="15521" spans="21:21" x14ac:dyDescent="0.25">
      <c r="U15521" s="76"/>
    </row>
    <row r="15522" spans="21:21" x14ac:dyDescent="0.25">
      <c r="U15522" s="76"/>
    </row>
    <row r="15523" spans="21:21" x14ac:dyDescent="0.25">
      <c r="U15523" s="76"/>
    </row>
    <row r="15524" spans="21:21" x14ac:dyDescent="0.25">
      <c r="U15524" s="76"/>
    </row>
    <row r="15525" spans="21:21" x14ac:dyDescent="0.25">
      <c r="U15525" s="76"/>
    </row>
    <row r="15526" spans="21:21" x14ac:dyDescent="0.25">
      <c r="U15526" s="76"/>
    </row>
    <row r="15527" spans="21:21" x14ac:dyDescent="0.25">
      <c r="U15527" s="76"/>
    </row>
    <row r="15528" spans="21:21" x14ac:dyDescent="0.25">
      <c r="U15528" s="76"/>
    </row>
    <row r="15529" spans="21:21" x14ac:dyDescent="0.25">
      <c r="U15529" s="76"/>
    </row>
    <row r="15530" spans="21:21" x14ac:dyDescent="0.25">
      <c r="U15530" s="76"/>
    </row>
    <row r="15531" spans="21:21" x14ac:dyDescent="0.25">
      <c r="U15531" s="76"/>
    </row>
    <row r="15532" spans="21:21" x14ac:dyDescent="0.25">
      <c r="U15532" s="76"/>
    </row>
    <row r="15533" spans="21:21" x14ac:dyDescent="0.25">
      <c r="U15533" s="76"/>
    </row>
    <row r="15534" spans="21:21" x14ac:dyDescent="0.25">
      <c r="U15534" s="76"/>
    </row>
    <row r="15535" spans="21:21" x14ac:dyDescent="0.25">
      <c r="U15535" s="76"/>
    </row>
    <row r="15536" spans="21:21" x14ac:dyDescent="0.25">
      <c r="U15536" s="76"/>
    </row>
    <row r="15537" spans="21:21" x14ac:dyDescent="0.25">
      <c r="U15537" s="76"/>
    </row>
    <row r="15538" spans="21:21" x14ac:dyDescent="0.25">
      <c r="U15538" s="76"/>
    </row>
    <row r="15539" spans="21:21" x14ac:dyDescent="0.25">
      <c r="U15539" s="76"/>
    </row>
    <row r="15540" spans="21:21" x14ac:dyDescent="0.25">
      <c r="U15540" s="76"/>
    </row>
    <row r="15541" spans="21:21" x14ac:dyDescent="0.25">
      <c r="U15541" s="76"/>
    </row>
    <row r="15542" spans="21:21" x14ac:dyDescent="0.25">
      <c r="U15542" s="76"/>
    </row>
    <row r="15543" spans="21:21" x14ac:dyDescent="0.25">
      <c r="U15543" s="76"/>
    </row>
    <row r="15544" spans="21:21" x14ac:dyDescent="0.25">
      <c r="U15544" s="76"/>
    </row>
    <row r="15545" spans="21:21" x14ac:dyDescent="0.25">
      <c r="U15545" s="76"/>
    </row>
    <row r="15546" spans="21:21" x14ac:dyDescent="0.25">
      <c r="U15546" s="76"/>
    </row>
    <row r="15547" spans="21:21" x14ac:dyDescent="0.25">
      <c r="U15547" s="76"/>
    </row>
    <row r="15548" spans="21:21" x14ac:dyDescent="0.25">
      <c r="U15548" s="76"/>
    </row>
    <row r="15549" spans="21:21" x14ac:dyDescent="0.25">
      <c r="U15549" s="76"/>
    </row>
    <row r="15550" spans="21:21" x14ac:dyDescent="0.25">
      <c r="U15550" s="76"/>
    </row>
    <row r="15551" spans="21:21" x14ac:dyDescent="0.25">
      <c r="U15551" s="76"/>
    </row>
    <row r="15552" spans="21:21" x14ac:dyDescent="0.25">
      <c r="U15552" s="76"/>
    </row>
    <row r="15553" spans="21:21" x14ac:dyDescent="0.25">
      <c r="U15553" s="76"/>
    </row>
    <row r="15554" spans="21:21" x14ac:dyDescent="0.25">
      <c r="U15554" s="76"/>
    </row>
    <row r="15555" spans="21:21" x14ac:dyDescent="0.25">
      <c r="U15555" s="76"/>
    </row>
    <row r="15556" spans="21:21" x14ac:dyDescent="0.25">
      <c r="U15556" s="76"/>
    </row>
    <row r="15557" spans="21:21" x14ac:dyDescent="0.25">
      <c r="U15557" s="76"/>
    </row>
    <row r="15558" spans="21:21" x14ac:dyDescent="0.25">
      <c r="U15558" s="76"/>
    </row>
    <row r="15559" spans="21:21" x14ac:dyDescent="0.25">
      <c r="U15559" s="76"/>
    </row>
    <row r="15560" spans="21:21" x14ac:dyDescent="0.25">
      <c r="U15560" s="76"/>
    </row>
    <row r="15561" spans="21:21" x14ac:dyDescent="0.25">
      <c r="U15561" s="76"/>
    </row>
    <row r="15562" spans="21:21" x14ac:dyDescent="0.25">
      <c r="U15562" s="76"/>
    </row>
    <row r="15563" spans="21:21" x14ac:dyDescent="0.25">
      <c r="U15563" s="76"/>
    </row>
    <row r="15564" spans="21:21" x14ac:dyDescent="0.25">
      <c r="U15564" s="76"/>
    </row>
    <row r="15565" spans="21:21" x14ac:dyDescent="0.25">
      <c r="U15565" s="76"/>
    </row>
    <row r="15566" spans="21:21" x14ac:dyDescent="0.25">
      <c r="U15566" s="76"/>
    </row>
    <row r="15567" spans="21:21" x14ac:dyDescent="0.25">
      <c r="U15567" s="76"/>
    </row>
    <row r="15568" spans="21:21" x14ac:dyDescent="0.25">
      <c r="U15568" s="76"/>
    </row>
    <row r="15569" spans="21:21" x14ac:dyDescent="0.25">
      <c r="U15569" s="76"/>
    </row>
    <row r="15570" spans="21:21" x14ac:dyDescent="0.25">
      <c r="U15570" s="76"/>
    </row>
    <row r="15571" spans="21:21" x14ac:dyDescent="0.25">
      <c r="U15571" s="76"/>
    </row>
    <row r="15572" spans="21:21" x14ac:dyDescent="0.25">
      <c r="U15572" s="76"/>
    </row>
    <row r="15573" spans="21:21" x14ac:dyDescent="0.25">
      <c r="U15573" s="76"/>
    </row>
    <row r="15574" spans="21:21" x14ac:dyDescent="0.25">
      <c r="U15574" s="76"/>
    </row>
    <row r="15575" spans="21:21" x14ac:dyDescent="0.25">
      <c r="U15575" s="76"/>
    </row>
    <row r="15576" spans="21:21" x14ac:dyDescent="0.25">
      <c r="U15576" s="76"/>
    </row>
    <row r="15577" spans="21:21" x14ac:dyDescent="0.25">
      <c r="U15577" s="76"/>
    </row>
    <row r="15578" spans="21:21" x14ac:dyDescent="0.25">
      <c r="U15578" s="76"/>
    </row>
    <row r="15579" spans="21:21" x14ac:dyDescent="0.25">
      <c r="U15579" s="76"/>
    </row>
    <row r="15580" spans="21:21" x14ac:dyDescent="0.25">
      <c r="U15580" s="76"/>
    </row>
    <row r="15581" spans="21:21" x14ac:dyDescent="0.25">
      <c r="U15581" s="76"/>
    </row>
    <row r="15582" spans="21:21" x14ac:dyDescent="0.25">
      <c r="U15582" s="76"/>
    </row>
    <row r="15583" spans="21:21" x14ac:dyDescent="0.25">
      <c r="U15583" s="76"/>
    </row>
    <row r="15584" spans="21:21" x14ac:dyDescent="0.25">
      <c r="U15584" s="76"/>
    </row>
    <row r="15585" spans="21:21" x14ac:dyDescent="0.25">
      <c r="U15585" s="76"/>
    </row>
    <row r="15586" spans="21:21" x14ac:dyDescent="0.25">
      <c r="U15586" s="76"/>
    </row>
    <row r="15587" spans="21:21" x14ac:dyDescent="0.25">
      <c r="U15587" s="76"/>
    </row>
    <row r="15588" spans="21:21" x14ac:dyDescent="0.25">
      <c r="U15588" s="76"/>
    </row>
    <row r="15589" spans="21:21" x14ac:dyDescent="0.25">
      <c r="U15589" s="76"/>
    </row>
    <row r="15590" spans="21:21" x14ac:dyDescent="0.25">
      <c r="U15590" s="76"/>
    </row>
    <row r="15591" spans="21:21" x14ac:dyDescent="0.25">
      <c r="U15591" s="76"/>
    </row>
    <row r="15592" spans="21:21" x14ac:dyDescent="0.25">
      <c r="U15592" s="76"/>
    </row>
    <row r="15593" spans="21:21" x14ac:dyDescent="0.25">
      <c r="U15593" s="76"/>
    </row>
    <row r="15594" spans="21:21" x14ac:dyDescent="0.25">
      <c r="U15594" s="76"/>
    </row>
    <row r="15595" spans="21:21" x14ac:dyDescent="0.25">
      <c r="U15595" s="76"/>
    </row>
    <row r="15596" spans="21:21" x14ac:dyDescent="0.25">
      <c r="U15596" s="76"/>
    </row>
    <row r="15597" spans="21:21" x14ac:dyDescent="0.25">
      <c r="U15597" s="76"/>
    </row>
    <row r="15598" spans="21:21" x14ac:dyDescent="0.25">
      <c r="U15598" s="76"/>
    </row>
    <row r="15599" spans="21:21" x14ac:dyDescent="0.25">
      <c r="U15599" s="76"/>
    </row>
    <row r="15600" spans="21:21" x14ac:dyDescent="0.25">
      <c r="U15600" s="76"/>
    </row>
    <row r="15601" spans="21:21" x14ac:dyDescent="0.25">
      <c r="U15601" s="76"/>
    </row>
    <row r="15602" spans="21:21" x14ac:dyDescent="0.25">
      <c r="U15602" s="76"/>
    </row>
    <row r="15603" spans="21:21" x14ac:dyDescent="0.25">
      <c r="U15603" s="76"/>
    </row>
    <row r="15604" spans="21:21" x14ac:dyDescent="0.25">
      <c r="U15604" s="76"/>
    </row>
    <row r="15605" spans="21:21" x14ac:dyDescent="0.25">
      <c r="U15605" s="76"/>
    </row>
    <row r="15606" spans="21:21" x14ac:dyDescent="0.25">
      <c r="U15606" s="76"/>
    </row>
    <row r="15607" spans="21:21" x14ac:dyDescent="0.25">
      <c r="U15607" s="76"/>
    </row>
    <row r="15608" spans="21:21" x14ac:dyDescent="0.25">
      <c r="U15608" s="76"/>
    </row>
    <row r="15609" spans="21:21" x14ac:dyDescent="0.25">
      <c r="U15609" s="76"/>
    </row>
    <row r="15610" spans="21:21" x14ac:dyDescent="0.25">
      <c r="U15610" s="76"/>
    </row>
    <row r="15611" spans="21:21" x14ac:dyDescent="0.25">
      <c r="U15611" s="76"/>
    </row>
    <row r="15612" spans="21:21" x14ac:dyDescent="0.25">
      <c r="U15612" s="76"/>
    </row>
    <row r="15613" spans="21:21" x14ac:dyDescent="0.25">
      <c r="U15613" s="76"/>
    </row>
    <row r="15614" spans="21:21" x14ac:dyDescent="0.25">
      <c r="U15614" s="76"/>
    </row>
    <row r="15615" spans="21:21" x14ac:dyDescent="0.25">
      <c r="U15615" s="76"/>
    </row>
    <row r="15616" spans="21:21" x14ac:dyDescent="0.25">
      <c r="U15616" s="76"/>
    </row>
    <row r="15617" spans="21:21" x14ac:dyDescent="0.25">
      <c r="U15617" s="76"/>
    </row>
    <row r="15618" spans="21:21" x14ac:dyDescent="0.25">
      <c r="U15618" s="76"/>
    </row>
    <row r="15619" spans="21:21" x14ac:dyDescent="0.25">
      <c r="U15619" s="76"/>
    </row>
    <row r="15620" spans="21:21" x14ac:dyDescent="0.25">
      <c r="U15620" s="76"/>
    </row>
    <row r="15621" spans="21:21" x14ac:dyDescent="0.25">
      <c r="U15621" s="76"/>
    </row>
    <row r="15622" spans="21:21" x14ac:dyDescent="0.25">
      <c r="U15622" s="76"/>
    </row>
    <row r="15623" spans="21:21" x14ac:dyDescent="0.25">
      <c r="U15623" s="76"/>
    </row>
    <row r="15624" spans="21:21" x14ac:dyDescent="0.25">
      <c r="U15624" s="76"/>
    </row>
    <row r="15625" spans="21:21" x14ac:dyDescent="0.25">
      <c r="U15625" s="76"/>
    </row>
    <row r="15626" spans="21:21" x14ac:dyDescent="0.25">
      <c r="U15626" s="76"/>
    </row>
    <row r="15627" spans="21:21" x14ac:dyDescent="0.25">
      <c r="U15627" s="76"/>
    </row>
    <row r="15628" spans="21:21" x14ac:dyDescent="0.25">
      <c r="U15628" s="76"/>
    </row>
    <row r="15629" spans="21:21" x14ac:dyDescent="0.25">
      <c r="U15629" s="76"/>
    </row>
    <row r="15630" spans="21:21" x14ac:dyDescent="0.25">
      <c r="U15630" s="76"/>
    </row>
    <row r="15631" spans="21:21" x14ac:dyDescent="0.25">
      <c r="U15631" s="76"/>
    </row>
    <row r="15632" spans="21:21" x14ac:dyDescent="0.25">
      <c r="U15632" s="76"/>
    </row>
    <row r="15633" spans="21:21" x14ac:dyDescent="0.25">
      <c r="U15633" s="76"/>
    </row>
    <row r="15634" spans="21:21" x14ac:dyDescent="0.25">
      <c r="U15634" s="76"/>
    </row>
    <row r="15635" spans="21:21" x14ac:dyDescent="0.25">
      <c r="U15635" s="76"/>
    </row>
    <row r="15636" spans="21:21" x14ac:dyDescent="0.25">
      <c r="U15636" s="76"/>
    </row>
    <row r="15637" spans="21:21" x14ac:dyDescent="0.25">
      <c r="U15637" s="76"/>
    </row>
    <row r="15638" spans="21:21" x14ac:dyDescent="0.25">
      <c r="U15638" s="76"/>
    </row>
    <row r="15639" spans="21:21" x14ac:dyDescent="0.25">
      <c r="U15639" s="76"/>
    </row>
    <row r="15640" spans="21:21" x14ac:dyDescent="0.25">
      <c r="U15640" s="76"/>
    </row>
    <row r="15641" spans="21:21" x14ac:dyDescent="0.25">
      <c r="U15641" s="76"/>
    </row>
    <row r="15642" spans="21:21" x14ac:dyDescent="0.25">
      <c r="U15642" s="76"/>
    </row>
    <row r="15643" spans="21:21" x14ac:dyDescent="0.25">
      <c r="U15643" s="76"/>
    </row>
    <row r="15644" spans="21:21" x14ac:dyDescent="0.25">
      <c r="U15644" s="76"/>
    </row>
    <row r="15645" spans="21:21" x14ac:dyDescent="0.25">
      <c r="U15645" s="76"/>
    </row>
    <row r="15646" spans="21:21" x14ac:dyDescent="0.25">
      <c r="U15646" s="76"/>
    </row>
    <row r="15647" spans="21:21" x14ac:dyDescent="0.25">
      <c r="U15647" s="76"/>
    </row>
    <row r="15648" spans="21:21" x14ac:dyDescent="0.25">
      <c r="U15648" s="76"/>
    </row>
    <row r="15649" spans="21:21" x14ac:dyDescent="0.25">
      <c r="U15649" s="76"/>
    </row>
    <row r="15650" spans="21:21" x14ac:dyDescent="0.25">
      <c r="U15650" s="76"/>
    </row>
    <row r="15651" spans="21:21" x14ac:dyDescent="0.25">
      <c r="U15651" s="76"/>
    </row>
    <row r="15652" spans="21:21" x14ac:dyDescent="0.25">
      <c r="U15652" s="76"/>
    </row>
    <row r="15653" spans="21:21" x14ac:dyDescent="0.25">
      <c r="U15653" s="76"/>
    </row>
    <row r="15654" spans="21:21" x14ac:dyDescent="0.25">
      <c r="U15654" s="76"/>
    </row>
    <row r="15655" spans="21:21" x14ac:dyDescent="0.25">
      <c r="U15655" s="76"/>
    </row>
    <row r="15656" spans="21:21" x14ac:dyDescent="0.25">
      <c r="U15656" s="76"/>
    </row>
    <row r="15657" spans="21:21" x14ac:dyDescent="0.25">
      <c r="U15657" s="76"/>
    </row>
    <row r="15658" spans="21:21" x14ac:dyDescent="0.25">
      <c r="U15658" s="76"/>
    </row>
    <row r="15659" spans="21:21" x14ac:dyDescent="0.25">
      <c r="U15659" s="76"/>
    </row>
    <row r="15660" spans="21:21" x14ac:dyDescent="0.25">
      <c r="U15660" s="76"/>
    </row>
    <row r="15661" spans="21:21" x14ac:dyDescent="0.25">
      <c r="U15661" s="76"/>
    </row>
    <row r="15662" spans="21:21" x14ac:dyDescent="0.25">
      <c r="U15662" s="76"/>
    </row>
    <row r="15663" spans="21:21" x14ac:dyDescent="0.25">
      <c r="U15663" s="76"/>
    </row>
    <row r="15664" spans="21:21" x14ac:dyDescent="0.25">
      <c r="U15664" s="76"/>
    </row>
    <row r="15665" spans="21:21" x14ac:dyDescent="0.25">
      <c r="U15665" s="76"/>
    </row>
    <row r="15666" spans="21:21" x14ac:dyDescent="0.25">
      <c r="U15666" s="76"/>
    </row>
    <row r="15667" spans="21:21" x14ac:dyDescent="0.25">
      <c r="U15667" s="76"/>
    </row>
    <row r="15668" spans="21:21" x14ac:dyDescent="0.25">
      <c r="U15668" s="76"/>
    </row>
    <row r="15669" spans="21:21" x14ac:dyDescent="0.25">
      <c r="U15669" s="76"/>
    </row>
    <row r="15670" spans="21:21" x14ac:dyDescent="0.25">
      <c r="U15670" s="76"/>
    </row>
    <row r="15671" spans="21:21" x14ac:dyDescent="0.25">
      <c r="U15671" s="76"/>
    </row>
    <row r="15672" spans="21:21" x14ac:dyDescent="0.25">
      <c r="U15672" s="76"/>
    </row>
    <row r="15673" spans="21:21" x14ac:dyDescent="0.25">
      <c r="U15673" s="76"/>
    </row>
    <row r="15674" spans="21:21" x14ac:dyDescent="0.25">
      <c r="U15674" s="76"/>
    </row>
    <row r="15675" spans="21:21" x14ac:dyDescent="0.25">
      <c r="U15675" s="76"/>
    </row>
    <row r="15676" spans="21:21" x14ac:dyDescent="0.25">
      <c r="U15676" s="76"/>
    </row>
    <row r="15677" spans="21:21" x14ac:dyDescent="0.25">
      <c r="U15677" s="76"/>
    </row>
    <row r="15678" spans="21:21" x14ac:dyDescent="0.25">
      <c r="U15678" s="76"/>
    </row>
    <row r="15679" spans="21:21" x14ac:dyDescent="0.25">
      <c r="U15679" s="76"/>
    </row>
    <row r="15680" spans="21:21" x14ac:dyDescent="0.25">
      <c r="U15680" s="76"/>
    </row>
    <row r="15681" spans="21:21" x14ac:dyDescent="0.25">
      <c r="U15681" s="76"/>
    </row>
    <row r="15682" spans="21:21" x14ac:dyDescent="0.25">
      <c r="U15682" s="76"/>
    </row>
    <row r="15683" spans="21:21" x14ac:dyDescent="0.25">
      <c r="U15683" s="76"/>
    </row>
    <row r="15684" spans="21:21" x14ac:dyDescent="0.25">
      <c r="U15684" s="76"/>
    </row>
    <row r="15685" spans="21:21" x14ac:dyDescent="0.25">
      <c r="U15685" s="76"/>
    </row>
    <row r="15686" spans="21:21" x14ac:dyDescent="0.25">
      <c r="U15686" s="76"/>
    </row>
    <row r="15687" spans="21:21" x14ac:dyDescent="0.25">
      <c r="U15687" s="76"/>
    </row>
    <row r="15688" spans="21:21" x14ac:dyDescent="0.25">
      <c r="U15688" s="76"/>
    </row>
    <row r="15689" spans="21:21" x14ac:dyDescent="0.25">
      <c r="U15689" s="76"/>
    </row>
    <row r="15690" spans="21:21" x14ac:dyDescent="0.25">
      <c r="U15690" s="76"/>
    </row>
    <row r="15691" spans="21:21" x14ac:dyDescent="0.25">
      <c r="U15691" s="76"/>
    </row>
    <row r="15692" spans="21:21" x14ac:dyDescent="0.25">
      <c r="U15692" s="76"/>
    </row>
    <row r="15693" spans="21:21" x14ac:dyDescent="0.25">
      <c r="U15693" s="76"/>
    </row>
    <row r="15694" spans="21:21" x14ac:dyDescent="0.25">
      <c r="U15694" s="76"/>
    </row>
    <row r="15695" spans="21:21" x14ac:dyDescent="0.25">
      <c r="U15695" s="76"/>
    </row>
    <row r="15696" spans="21:21" x14ac:dyDescent="0.25">
      <c r="U15696" s="76"/>
    </row>
    <row r="15697" spans="21:21" x14ac:dyDescent="0.25">
      <c r="U15697" s="76"/>
    </row>
    <row r="15698" spans="21:21" x14ac:dyDescent="0.25">
      <c r="U15698" s="76"/>
    </row>
    <row r="15699" spans="21:21" x14ac:dyDescent="0.25">
      <c r="U15699" s="76"/>
    </row>
    <row r="15700" spans="21:21" x14ac:dyDescent="0.25">
      <c r="U15700" s="76"/>
    </row>
    <row r="15701" spans="21:21" x14ac:dyDescent="0.25">
      <c r="U15701" s="76"/>
    </row>
    <row r="15702" spans="21:21" x14ac:dyDescent="0.25">
      <c r="U15702" s="76"/>
    </row>
    <row r="15703" spans="21:21" x14ac:dyDescent="0.25">
      <c r="U15703" s="76"/>
    </row>
    <row r="15704" spans="21:21" x14ac:dyDescent="0.25">
      <c r="U15704" s="76"/>
    </row>
    <row r="15705" spans="21:21" x14ac:dyDescent="0.25">
      <c r="U15705" s="76"/>
    </row>
    <row r="15706" spans="21:21" x14ac:dyDescent="0.25">
      <c r="U15706" s="76"/>
    </row>
    <row r="15707" spans="21:21" x14ac:dyDescent="0.25">
      <c r="U15707" s="76"/>
    </row>
    <row r="15708" spans="21:21" x14ac:dyDescent="0.25">
      <c r="U15708" s="76"/>
    </row>
    <row r="15709" spans="21:21" x14ac:dyDescent="0.25">
      <c r="U15709" s="76"/>
    </row>
    <row r="15710" spans="21:21" x14ac:dyDescent="0.25">
      <c r="U15710" s="76"/>
    </row>
    <row r="15711" spans="21:21" x14ac:dyDescent="0.25">
      <c r="U15711" s="76"/>
    </row>
    <row r="15712" spans="21:21" x14ac:dyDescent="0.25">
      <c r="U15712" s="76"/>
    </row>
    <row r="15713" spans="21:21" x14ac:dyDescent="0.25">
      <c r="U15713" s="76"/>
    </row>
    <row r="15714" spans="21:21" x14ac:dyDescent="0.25">
      <c r="U15714" s="76"/>
    </row>
    <row r="15715" spans="21:21" x14ac:dyDescent="0.25">
      <c r="U15715" s="76"/>
    </row>
    <row r="15716" spans="21:21" x14ac:dyDescent="0.25">
      <c r="U15716" s="76"/>
    </row>
    <row r="15717" spans="21:21" x14ac:dyDescent="0.25">
      <c r="U15717" s="76"/>
    </row>
    <row r="15718" spans="21:21" x14ac:dyDescent="0.25">
      <c r="U15718" s="76"/>
    </row>
    <row r="15719" spans="21:21" x14ac:dyDescent="0.25">
      <c r="U15719" s="76"/>
    </row>
    <row r="15720" spans="21:21" x14ac:dyDescent="0.25">
      <c r="U15720" s="76"/>
    </row>
    <row r="15721" spans="21:21" x14ac:dyDescent="0.25">
      <c r="U15721" s="76"/>
    </row>
    <row r="15722" spans="21:21" x14ac:dyDescent="0.25">
      <c r="U15722" s="76"/>
    </row>
    <row r="15723" spans="21:21" x14ac:dyDescent="0.25">
      <c r="U15723" s="76"/>
    </row>
    <row r="15724" spans="21:21" x14ac:dyDescent="0.25">
      <c r="U15724" s="76"/>
    </row>
    <row r="15725" spans="21:21" x14ac:dyDescent="0.25">
      <c r="U15725" s="76"/>
    </row>
    <row r="15726" spans="21:21" x14ac:dyDescent="0.25">
      <c r="U15726" s="76"/>
    </row>
    <row r="15727" spans="21:21" x14ac:dyDescent="0.25">
      <c r="U15727" s="76"/>
    </row>
    <row r="15728" spans="21:21" x14ac:dyDescent="0.25">
      <c r="U15728" s="76"/>
    </row>
    <row r="15729" spans="21:21" x14ac:dyDescent="0.25">
      <c r="U15729" s="76"/>
    </row>
    <row r="15730" spans="21:21" x14ac:dyDescent="0.25">
      <c r="U15730" s="76"/>
    </row>
    <row r="15731" spans="21:21" x14ac:dyDescent="0.25">
      <c r="U15731" s="76"/>
    </row>
    <row r="15732" spans="21:21" x14ac:dyDescent="0.25">
      <c r="U15732" s="76"/>
    </row>
    <row r="15733" spans="21:21" x14ac:dyDescent="0.25">
      <c r="U15733" s="76"/>
    </row>
    <row r="15734" spans="21:21" x14ac:dyDescent="0.25">
      <c r="U15734" s="76"/>
    </row>
    <row r="15735" spans="21:21" x14ac:dyDescent="0.25">
      <c r="U15735" s="76"/>
    </row>
    <row r="15736" spans="21:21" x14ac:dyDescent="0.25">
      <c r="U15736" s="76"/>
    </row>
    <row r="15737" spans="21:21" x14ac:dyDescent="0.25">
      <c r="U15737" s="76"/>
    </row>
    <row r="15738" spans="21:21" x14ac:dyDescent="0.25">
      <c r="U15738" s="76"/>
    </row>
    <row r="15739" spans="21:21" x14ac:dyDescent="0.25">
      <c r="U15739" s="76"/>
    </row>
    <row r="15740" spans="21:21" x14ac:dyDescent="0.25">
      <c r="U15740" s="76"/>
    </row>
    <row r="15741" spans="21:21" x14ac:dyDescent="0.25">
      <c r="U15741" s="76"/>
    </row>
    <row r="15742" spans="21:21" x14ac:dyDescent="0.25">
      <c r="U15742" s="76"/>
    </row>
    <row r="15743" spans="21:21" x14ac:dyDescent="0.25">
      <c r="U15743" s="76"/>
    </row>
    <row r="15744" spans="21:21" x14ac:dyDescent="0.25">
      <c r="U15744" s="76"/>
    </row>
    <row r="15745" spans="21:21" x14ac:dyDescent="0.25">
      <c r="U15745" s="76"/>
    </row>
    <row r="15746" spans="21:21" x14ac:dyDescent="0.25">
      <c r="U15746" s="76"/>
    </row>
    <row r="15747" spans="21:21" x14ac:dyDescent="0.25">
      <c r="U15747" s="76"/>
    </row>
    <row r="15748" spans="21:21" x14ac:dyDescent="0.25">
      <c r="U15748" s="76"/>
    </row>
    <row r="15749" spans="21:21" x14ac:dyDescent="0.25">
      <c r="U15749" s="76"/>
    </row>
    <row r="15750" spans="21:21" x14ac:dyDescent="0.25">
      <c r="U15750" s="76"/>
    </row>
    <row r="15751" spans="21:21" x14ac:dyDescent="0.25">
      <c r="U15751" s="76"/>
    </row>
    <row r="15752" spans="21:21" x14ac:dyDescent="0.25">
      <c r="U15752" s="76"/>
    </row>
    <row r="15753" spans="21:21" x14ac:dyDescent="0.25">
      <c r="U15753" s="76"/>
    </row>
    <row r="15754" spans="21:21" x14ac:dyDescent="0.25">
      <c r="U15754" s="76"/>
    </row>
    <row r="15755" spans="21:21" x14ac:dyDescent="0.25">
      <c r="U15755" s="76"/>
    </row>
    <row r="15756" spans="21:21" x14ac:dyDescent="0.25">
      <c r="U15756" s="76"/>
    </row>
    <row r="15757" spans="21:21" x14ac:dyDescent="0.25">
      <c r="U15757" s="76"/>
    </row>
    <row r="15758" spans="21:21" x14ac:dyDescent="0.25">
      <c r="U15758" s="76"/>
    </row>
    <row r="15759" spans="21:21" x14ac:dyDescent="0.25">
      <c r="U15759" s="76"/>
    </row>
    <row r="15760" spans="21:21" x14ac:dyDescent="0.25">
      <c r="U15760" s="76"/>
    </row>
    <row r="15761" spans="21:21" x14ac:dyDescent="0.25">
      <c r="U15761" s="76"/>
    </row>
    <row r="15762" spans="21:21" x14ac:dyDescent="0.25">
      <c r="U15762" s="76"/>
    </row>
    <row r="15763" spans="21:21" x14ac:dyDescent="0.25">
      <c r="U15763" s="76"/>
    </row>
    <row r="15764" spans="21:21" x14ac:dyDescent="0.25">
      <c r="U15764" s="76"/>
    </row>
    <row r="15765" spans="21:21" x14ac:dyDescent="0.25">
      <c r="U15765" s="76"/>
    </row>
    <row r="15766" spans="21:21" x14ac:dyDescent="0.25">
      <c r="U15766" s="76"/>
    </row>
    <row r="15767" spans="21:21" x14ac:dyDescent="0.25">
      <c r="U15767" s="76"/>
    </row>
    <row r="15768" spans="21:21" x14ac:dyDescent="0.25">
      <c r="U15768" s="76"/>
    </row>
    <row r="15769" spans="21:21" x14ac:dyDescent="0.25">
      <c r="U15769" s="76"/>
    </row>
    <row r="15770" spans="21:21" x14ac:dyDescent="0.25">
      <c r="U15770" s="76"/>
    </row>
    <row r="15771" spans="21:21" x14ac:dyDescent="0.25">
      <c r="U15771" s="76"/>
    </row>
    <row r="15772" spans="21:21" x14ac:dyDescent="0.25">
      <c r="U15772" s="76"/>
    </row>
    <row r="15773" spans="21:21" x14ac:dyDescent="0.25">
      <c r="U15773" s="76"/>
    </row>
    <row r="15774" spans="21:21" x14ac:dyDescent="0.25">
      <c r="U15774" s="76"/>
    </row>
    <row r="15775" spans="21:21" x14ac:dyDescent="0.25">
      <c r="U15775" s="76"/>
    </row>
    <row r="15776" spans="21:21" x14ac:dyDescent="0.25">
      <c r="U15776" s="76"/>
    </row>
    <row r="15777" spans="21:21" x14ac:dyDescent="0.25">
      <c r="U15777" s="76"/>
    </row>
    <row r="15778" spans="21:21" x14ac:dyDescent="0.25">
      <c r="U15778" s="76"/>
    </row>
    <row r="15779" spans="21:21" x14ac:dyDescent="0.25">
      <c r="U15779" s="76"/>
    </row>
    <row r="15780" spans="21:21" x14ac:dyDescent="0.25">
      <c r="U15780" s="76"/>
    </row>
    <row r="15781" spans="21:21" x14ac:dyDescent="0.25">
      <c r="U15781" s="76"/>
    </row>
    <row r="15782" spans="21:21" x14ac:dyDescent="0.25">
      <c r="U15782" s="76"/>
    </row>
    <row r="15783" spans="21:21" x14ac:dyDescent="0.25">
      <c r="U15783" s="76"/>
    </row>
    <row r="15784" spans="21:21" x14ac:dyDescent="0.25">
      <c r="U15784" s="76"/>
    </row>
    <row r="15785" spans="21:21" x14ac:dyDescent="0.25">
      <c r="U15785" s="76"/>
    </row>
    <row r="15786" spans="21:21" x14ac:dyDescent="0.25">
      <c r="U15786" s="76"/>
    </row>
    <row r="15787" spans="21:21" x14ac:dyDescent="0.25">
      <c r="U15787" s="76"/>
    </row>
    <row r="15788" spans="21:21" x14ac:dyDescent="0.25">
      <c r="U15788" s="76"/>
    </row>
    <row r="15789" spans="21:21" x14ac:dyDescent="0.25">
      <c r="U15789" s="76"/>
    </row>
    <row r="15790" spans="21:21" x14ac:dyDescent="0.25">
      <c r="U15790" s="76"/>
    </row>
    <row r="15791" spans="21:21" x14ac:dyDescent="0.25">
      <c r="U15791" s="76"/>
    </row>
    <row r="15792" spans="21:21" x14ac:dyDescent="0.25">
      <c r="U15792" s="76"/>
    </row>
    <row r="15793" spans="21:21" x14ac:dyDescent="0.25">
      <c r="U15793" s="76"/>
    </row>
    <row r="15794" spans="21:21" x14ac:dyDescent="0.25">
      <c r="U15794" s="76"/>
    </row>
    <row r="15795" spans="21:21" x14ac:dyDescent="0.25">
      <c r="U15795" s="76"/>
    </row>
    <row r="15796" spans="21:21" x14ac:dyDescent="0.25">
      <c r="U15796" s="76"/>
    </row>
    <row r="15797" spans="21:21" x14ac:dyDescent="0.25">
      <c r="U15797" s="76"/>
    </row>
    <row r="15798" spans="21:21" x14ac:dyDescent="0.25">
      <c r="U15798" s="76"/>
    </row>
    <row r="15799" spans="21:21" x14ac:dyDescent="0.25">
      <c r="U15799" s="76"/>
    </row>
    <row r="15800" spans="21:21" x14ac:dyDescent="0.25">
      <c r="U15800" s="76"/>
    </row>
    <row r="15801" spans="21:21" x14ac:dyDescent="0.25">
      <c r="U15801" s="76"/>
    </row>
    <row r="15802" spans="21:21" x14ac:dyDescent="0.25">
      <c r="U15802" s="76"/>
    </row>
    <row r="15803" spans="21:21" x14ac:dyDescent="0.25">
      <c r="U15803" s="76"/>
    </row>
    <row r="15804" spans="21:21" x14ac:dyDescent="0.25">
      <c r="U15804" s="76"/>
    </row>
    <row r="15805" spans="21:21" x14ac:dyDescent="0.25">
      <c r="U15805" s="76"/>
    </row>
    <row r="15806" spans="21:21" x14ac:dyDescent="0.25">
      <c r="U15806" s="76"/>
    </row>
    <row r="15807" spans="21:21" x14ac:dyDescent="0.25">
      <c r="U15807" s="76"/>
    </row>
    <row r="15808" spans="21:21" x14ac:dyDescent="0.25">
      <c r="U15808" s="76"/>
    </row>
    <row r="15809" spans="21:21" x14ac:dyDescent="0.25">
      <c r="U15809" s="76"/>
    </row>
    <row r="15810" spans="21:21" x14ac:dyDescent="0.25">
      <c r="U15810" s="76"/>
    </row>
    <row r="15811" spans="21:21" x14ac:dyDescent="0.25">
      <c r="U15811" s="76"/>
    </row>
    <row r="15812" spans="21:21" x14ac:dyDescent="0.25">
      <c r="U15812" s="76"/>
    </row>
    <row r="15813" spans="21:21" x14ac:dyDescent="0.25">
      <c r="U15813" s="76"/>
    </row>
    <row r="15814" spans="21:21" x14ac:dyDescent="0.25">
      <c r="U15814" s="76"/>
    </row>
    <row r="15815" spans="21:21" x14ac:dyDescent="0.25">
      <c r="U15815" s="76"/>
    </row>
    <row r="15816" spans="21:21" x14ac:dyDescent="0.25">
      <c r="U15816" s="76"/>
    </row>
    <row r="15817" spans="21:21" x14ac:dyDescent="0.25">
      <c r="U15817" s="76"/>
    </row>
    <row r="15818" spans="21:21" x14ac:dyDescent="0.25">
      <c r="U15818" s="76"/>
    </row>
    <row r="15819" spans="21:21" x14ac:dyDescent="0.25">
      <c r="U15819" s="76"/>
    </row>
    <row r="15820" spans="21:21" x14ac:dyDescent="0.25">
      <c r="U15820" s="76"/>
    </row>
    <row r="15821" spans="21:21" x14ac:dyDescent="0.25">
      <c r="U15821" s="76"/>
    </row>
    <row r="15822" spans="21:21" x14ac:dyDescent="0.25">
      <c r="U15822" s="76"/>
    </row>
    <row r="15823" spans="21:21" x14ac:dyDescent="0.25">
      <c r="U15823" s="76"/>
    </row>
    <row r="15824" spans="21:21" x14ac:dyDescent="0.25">
      <c r="U15824" s="76"/>
    </row>
    <row r="15825" spans="21:21" x14ac:dyDescent="0.25">
      <c r="U15825" s="76"/>
    </row>
    <row r="15826" spans="21:21" x14ac:dyDescent="0.25">
      <c r="U15826" s="76"/>
    </row>
    <row r="15827" spans="21:21" x14ac:dyDescent="0.25">
      <c r="U15827" s="76"/>
    </row>
    <row r="15828" spans="21:21" x14ac:dyDescent="0.25">
      <c r="U15828" s="76"/>
    </row>
    <row r="15829" spans="21:21" x14ac:dyDescent="0.25">
      <c r="U15829" s="76"/>
    </row>
    <row r="15830" spans="21:21" x14ac:dyDescent="0.25">
      <c r="U15830" s="76"/>
    </row>
    <row r="15831" spans="21:21" x14ac:dyDescent="0.25">
      <c r="U15831" s="76"/>
    </row>
    <row r="15832" spans="21:21" x14ac:dyDescent="0.25">
      <c r="U15832" s="76"/>
    </row>
    <row r="15833" spans="21:21" x14ac:dyDescent="0.25">
      <c r="U15833" s="76"/>
    </row>
    <row r="15834" spans="21:21" x14ac:dyDescent="0.25">
      <c r="U15834" s="76"/>
    </row>
    <row r="15835" spans="21:21" x14ac:dyDescent="0.25">
      <c r="U15835" s="76"/>
    </row>
    <row r="15836" spans="21:21" x14ac:dyDescent="0.25">
      <c r="U15836" s="76"/>
    </row>
    <row r="15837" spans="21:21" x14ac:dyDescent="0.25">
      <c r="U15837" s="76"/>
    </row>
    <row r="15838" spans="21:21" x14ac:dyDescent="0.25">
      <c r="U15838" s="76"/>
    </row>
    <row r="15839" spans="21:21" x14ac:dyDescent="0.25">
      <c r="U15839" s="76"/>
    </row>
    <row r="15840" spans="21:21" x14ac:dyDescent="0.25">
      <c r="U15840" s="76"/>
    </row>
    <row r="15841" spans="21:21" x14ac:dyDescent="0.25">
      <c r="U15841" s="76"/>
    </row>
    <row r="15842" spans="21:21" x14ac:dyDescent="0.25">
      <c r="U15842" s="76"/>
    </row>
    <row r="15843" spans="21:21" x14ac:dyDescent="0.25">
      <c r="U15843" s="76"/>
    </row>
    <row r="15844" spans="21:21" x14ac:dyDescent="0.25">
      <c r="U15844" s="76"/>
    </row>
    <row r="15845" spans="21:21" x14ac:dyDescent="0.25">
      <c r="U15845" s="76"/>
    </row>
    <row r="15846" spans="21:21" x14ac:dyDescent="0.25">
      <c r="U15846" s="76"/>
    </row>
    <row r="15847" spans="21:21" x14ac:dyDescent="0.25">
      <c r="U15847" s="76"/>
    </row>
    <row r="15848" spans="21:21" x14ac:dyDescent="0.25">
      <c r="U15848" s="76"/>
    </row>
    <row r="15849" spans="21:21" x14ac:dyDescent="0.25">
      <c r="U15849" s="76"/>
    </row>
    <row r="15850" spans="21:21" x14ac:dyDescent="0.25">
      <c r="U15850" s="76"/>
    </row>
    <row r="15851" spans="21:21" x14ac:dyDescent="0.25">
      <c r="U15851" s="76"/>
    </row>
    <row r="15852" spans="21:21" x14ac:dyDescent="0.25">
      <c r="U15852" s="76"/>
    </row>
    <row r="15853" spans="21:21" x14ac:dyDescent="0.25">
      <c r="U15853" s="76"/>
    </row>
    <row r="15854" spans="21:21" x14ac:dyDescent="0.25">
      <c r="U15854" s="76"/>
    </row>
    <row r="15855" spans="21:21" x14ac:dyDescent="0.25">
      <c r="U15855" s="76"/>
    </row>
    <row r="15856" spans="21:21" x14ac:dyDescent="0.25">
      <c r="U15856" s="76"/>
    </row>
    <row r="15857" spans="21:21" x14ac:dyDescent="0.25">
      <c r="U15857" s="76"/>
    </row>
    <row r="15858" spans="21:21" x14ac:dyDescent="0.25">
      <c r="U15858" s="76"/>
    </row>
    <row r="15859" spans="21:21" x14ac:dyDescent="0.25">
      <c r="U15859" s="76"/>
    </row>
    <row r="15860" spans="21:21" x14ac:dyDescent="0.25">
      <c r="U15860" s="76"/>
    </row>
    <row r="15861" spans="21:21" x14ac:dyDescent="0.25">
      <c r="U15861" s="76"/>
    </row>
    <row r="15862" spans="21:21" x14ac:dyDescent="0.25">
      <c r="U15862" s="76"/>
    </row>
    <row r="15863" spans="21:21" x14ac:dyDescent="0.25">
      <c r="U15863" s="76"/>
    </row>
    <row r="15864" spans="21:21" x14ac:dyDescent="0.25">
      <c r="U15864" s="76"/>
    </row>
    <row r="15865" spans="21:21" x14ac:dyDescent="0.25">
      <c r="U15865" s="76"/>
    </row>
    <row r="15866" spans="21:21" x14ac:dyDescent="0.25">
      <c r="U15866" s="76"/>
    </row>
    <row r="15867" spans="21:21" x14ac:dyDescent="0.25">
      <c r="U15867" s="76"/>
    </row>
    <row r="15868" spans="21:21" x14ac:dyDescent="0.25">
      <c r="U15868" s="76"/>
    </row>
    <row r="15869" spans="21:21" x14ac:dyDescent="0.25">
      <c r="U15869" s="76"/>
    </row>
    <row r="15870" spans="21:21" x14ac:dyDescent="0.25">
      <c r="U15870" s="76"/>
    </row>
    <row r="15871" spans="21:21" x14ac:dyDescent="0.25">
      <c r="U15871" s="76"/>
    </row>
    <row r="15872" spans="21:21" x14ac:dyDescent="0.25">
      <c r="U15872" s="76"/>
    </row>
    <row r="15873" spans="21:21" x14ac:dyDescent="0.25">
      <c r="U15873" s="76"/>
    </row>
    <row r="15874" spans="21:21" x14ac:dyDescent="0.25">
      <c r="U15874" s="76"/>
    </row>
    <row r="15875" spans="21:21" x14ac:dyDescent="0.25">
      <c r="U15875" s="76"/>
    </row>
    <row r="15876" spans="21:21" x14ac:dyDescent="0.25">
      <c r="U15876" s="76"/>
    </row>
    <row r="15877" spans="21:21" x14ac:dyDescent="0.25">
      <c r="U15877" s="76"/>
    </row>
    <row r="15878" spans="21:21" x14ac:dyDescent="0.25">
      <c r="U15878" s="76"/>
    </row>
    <row r="15879" spans="21:21" x14ac:dyDescent="0.25">
      <c r="U15879" s="76"/>
    </row>
    <row r="15880" spans="21:21" x14ac:dyDescent="0.25">
      <c r="U15880" s="76"/>
    </row>
    <row r="15881" spans="21:21" x14ac:dyDescent="0.25">
      <c r="U15881" s="76"/>
    </row>
    <row r="15882" spans="21:21" x14ac:dyDescent="0.25">
      <c r="U15882" s="76"/>
    </row>
    <row r="15883" spans="21:21" x14ac:dyDescent="0.25">
      <c r="U15883" s="76"/>
    </row>
    <row r="15884" spans="21:21" x14ac:dyDescent="0.25">
      <c r="U15884" s="76"/>
    </row>
    <row r="15885" spans="21:21" x14ac:dyDescent="0.25">
      <c r="U15885" s="76"/>
    </row>
    <row r="15886" spans="21:21" x14ac:dyDescent="0.25">
      <c r="U15886" s="76"/>
    </row>
    <row r="15887" spans="21:21" x14ac:dyDescent="0.25">
      <c r="U15887" s="76"/>
    </row>
    <row r="15888" spans="21:21" x14ac:dyDescent="0.25">
      <c r="U15888" s="76"/>
    </row>
    <row r="15889" spans="21:21" x14ac:dyDescent="0.25">
      <c r="U15889" s="76"/>
    </row>
    <row r="15890" spans="21:21" x14ac:dyDescent="0.25">
      <c r="U15890" s="76"/>
    </row>
    <row r="15891" spans="21:21" x14ac:dyDescent="0.25">
      <c r="U15891" s="76"/>
    </row>
    <row r="15892" spans="21:21" x14ac:dyDescent="0.25">
      <c r="U15892" s="76"/>
    </row>
    <row r="15893" spans="21:21" x14ac:dyDescent="0.25">
      <c r="U15893" s="76"/>
    </row>
    <row r="15894" spans="21:21" x14ac:dyDescent="0.25">
      <c r="U15894" s="76"/>
    </row>
    <row r="15895" spans="21:21" x14ac:dyDescent="0.25">
      <c r="U15895" s="76"/>
    </row>
    <row r="15896" spans="21:21" x14ac:dyDescent="0.25">
      <c r="U15896" s="76"/>
    </row>
    <row r="15897" spans="21:21" x14ac:dyDescent="0.25">
      <c r="U15897" s="76"/>
    </row>
    <row r="15898" spans="21:21" x14ac:dyDescent="0.25">
      <c r="U15898" s="76"/>
    </row>
    <row r="15899" spans="21:21" x14ac:dyDescent="0.25">
      <c r="U15899" s="76"/>
    </row>
    <row r="15900" spans="21:21" x14ac:dyDescent="0.25">
      <c r="U15900" s="76"/>
    </row>
    <row r="15901" spans="21:21" x14ac:dyDescent="0.25">
      <c r="U15901" s="76"/>
    </row>
    <row r="15902" spans="21:21" x14ac:dyDescent="0.25">
      <c r="U15902" s="76"/>
    </row>
    <row r="15903" spans="21:21" x14ac:dyDescent="0.25">
      <c r="U15903" s="76"/>
    </row>
    <row r="15904" spans="21:21" x14ac:dyDescent="0.25">
      <c r="U15904" s="76"/>
    </row>
    <row r="15905" spans="21:21" x14ac:dyDescent="0.25">
      <c r="U15905" s="76"/>
    </row>
    <row r="15906" spans="21:21" x14ac:dyDescent="0.25">
      <c r="U15906" s="76"/>
    </row>
    <row r="15907" spans="21:21" x14ac:dyDescent="0.25">
      <c r="U15907" s="76"/>
    </row>
    <row r="15908" spans="21:21" x14ac:dyDescent="0.25">
      <c r="U15908" s="76"/>
    </row>
    <row r="15909" spans="21:21" x14ac:dyDescent="0.25">
      <c r="U15909" s="76"/>
    </row>
    <row r="15910" spans="21:21" x14ac:dyDescent="0.25">
      <c r="U15910" s="76"/>
    </row>
    <row r="15911" spans="21:21" x14ac:dyDescent="0.25">
      <c r="U15911" s="76"/>
    </row>
    <row r="15912" spans="21:21" x14ac:dyDescent="0.25">
      <c r="U15912" s="76"/>
    </row>
    <row r="15913" spans="21:21" x14ac:dyDescent="0.25">
      <c r="U15913" s="76"/>
    </row>
    <row r="15914" spans="21:21" x14ac:dyDescent="0.25">
      <c r="U15914" s="76"/>
    </row>
    <row r="15915" spans="21:21" x14ac:dyDescent="0.25">
      <c r="U15915" s="76"/>
    </row>
    <row r="15916" spans="21:21" x14ac:dyDescent="0.25">
      <c r="U15916" s="76"/>
    </row>
    <row r="15917" spans="21:21" x14ac:dyDescent="0.25">
      <c r="U15917" s="76"/>
    </row>
    <row r="15918" spans="21:21" x14ac:dyDescent="0.25">
      <c r="U15918" s="76"/>
    </row>
    <row r="15919" spans="21:21" x14ac:dyDescent="0.25">
      <c r="U15919" s="76"/>
    </row>
    <row r="15920" spans="21:21" x14ac:dyDescent="0.25">
      <c r="U15920" s="76"/>
    </row>
    <row r="15921" spans="21:21" x14ac:dyDescent="0.25">
      <c r="U15921" s="76"/>
    </row>
    <row r="15922" spans="21:21" x14ac:dyDescent="0.25">
      <c r="U15922" s="76"/>
    </row>
    <row r="15923" spans="21:21" x14ac:dyDescent="0.25">
      <c r="U15923" s="76"/>
    </row>
    <row r="15924" spans="21:21" x14ac:dyDescent="0.25">
      <c r="U15924" s="76"/>
    </row>
    <row r="15925" spans="21:21" x14ac:dyDescent="0.25">
      <c r="U15925" s="76"/>
    </row>
    <row r="15926" spans="21:21" x14ac:dyDescent="0.25">
      <c r="U15926" s="76"/>
    </row>
    <row r="15927" spans="21:21" x14ac:dyDescent="0.25">
      <c r="U15927" s="76"/>
    </row>
    <row r="15928" spans="21:21" x14ac:dyDescent="0.25">
      <c r="U15928" s="76"/>
    </row>
    <row r="15929" spans="21:21" x14ac:dyDescent="0.25">
      <c r="U15929" s="76"/>
    </row>
    <row r="15930" spans="21:21" x14ac:dyDescent="0.25">
      <c r="U15930" s="76"/>
    </row>
    <row r="15931" spans="21:21" x14ac:dyDescent="0.25">
      <c r="U15931" s="76"/>
    </row>
    <row r="15932" spans="21:21" x14ac:dyDescent="0.25">
      <c r="U15932" s="76"/>
    </row>
    <row r="15933" spans="21:21" x14ac:dyDescent="0.25">
      <c r="U15933" s="76"/>
    </row>
    <row r="15934" spans="21:21" x14ac:dyDescent="0.25">
      <c r="U15934" s="76"/>
    </row>
    <row r="15935" spans="21:21" x14ac:dyDescent="0.25">
      <c r="U15935" s="76"/>
    </row>
    <row r="15936" spans="21:21" x14ac:dyDescent="0.25">
      <c r="U15936" s="76"/>
    </row>
    <row r="15937" spans="21:21" x14ac:dyDescent="0.25">
      <c r="U15937" s="76"/>
    </row>
    <row r="15938" spans="21:21" x14ac:dyDescent="0.25">
      <c r="U15938" s="76"/>
    </row>
    <row r="15939" spans="21:21" x14ac:dyDescent="0.25">
      <c r="U15939" s="76"/>
    </row>
    <row r="15940" spans="21:21" x14ac:dyDescent="0.25">
      <c r="U15940" s="76"/>
    </row>
    <row r="15941" spans="21:21" x14ac:dyDescent="0.25">
      <c r="U15941" s="76"/>
    </row>
    <row r="15942" spans="21:21" x14ac:dyDescent="0.25">
      <c r="U15942" s="76"/>
    </row>
    <row r="15943" spans="21:21" x14ac:dyDescent="0.25">
      <c r="U15943" s="76"/>
    </row>
    <row r="15944" spans="21:21" x14ac:dyDescent="0.25">
      <c r="U15944" s="76"/>
    </row>
    <row r="15945" spans="21:21" x14ac:dyDescent="0.25">
      <c r="U15945" s="76"/>
    </row>
    <row r="15946" spans="21:21" x14ac:dyDescent="0.25">
      <c r="U15946" s="76"/>
    </row>
    <row r="15947" spans="21:21" x14ac:dyDescent="0.25">
      <c r="U15947" s="76"/>
    </row>
    <row r="15948" spans="21:21" x14ac:dyDescent="0.25">
      <c r="U15948" s="76"/>
    </row>
    <row r="15949" spans="21:21" x14ac:dyDescent="0.25">
      <c r="U15949" s="76"/>
    </row>
    <row r="15950" spans="21:21" x14ac:dyDescent="0.25">
      <c r="U15950" s="76"/>
    </row>
    <row r="15951" spans="21:21" x14ac:dyDescent="0.25">
      <c r="U15951" s="76"/>
    </row>
    <row r="15952" spans="21:21" x14ac:dyDescent="0.25">
      <c r="U15952" s="76"/>
    </row>
    <row r="15953" spans="21:21" x14ac:dyDescent="0.25">
      <c r="U15953" s="76"/>
    </row>
    <row r="15954" spans="21:21" x14ac:dyDescent="0.25">
      <c r="U15954" s="76"/>
    </row>
    <row r="15955" spans="21:21" x14ac:dyDescent="0.25">
      <c r="U15955" s="76"/>
    </row>
    <row r="15956" spans="21:21" x14ac:dyDescent="0.25">
      <c r="U15956" s="76"/>
    </row>
    <row r="15957" spans="21:21" x14ac:dyDescent="0.25">
      <c r="U15957" s="76"/>
    </row>
    <row r="15958" spans="21:21" x14ac:dyDescent="0.25">
      <c r="U15958" s="76"/>
    </row>
    <row r="15959" spans="21:21" x14ac:dyDescent="0.25">
      <c r="U15959" s="76"/>
    </row>
    <row r="15960" spans="21:21" x14ac:dyDescent="0.25">
      <c r="U15960" s="76"/>
    </row>
    <row r="15961" spans="21:21" x14ac:dyDescent="0.25">
      <c r="U15961" s="76"/>
    </row>
    <row r="15962" spans="21:21" x14ac:dyDescent="0.25">
      <c r="U15962" s="76"/>
    </row>
    <row r="15963" spans="21:21" x14ac:dyDescent="0.25">
      <c r="U15963" s="76"/>
    </row>
    <row r="15964" spans="21:21" x14ac:dyDescent="0.25">
      <c r="U15964" s="76"/>
    </row>
    <row r="15965" spans="21:21" x14ac:dyDescent="0.25">
      <c r="U15965" s="76"/>
    </row>
    <row r="15966" spans="21:21" x14ac:dyDescent="0.25">
      <c r="U15966" s="76"/>
    </row>
    <row r="15967" spans="21:21" x14ac:dyDescent="0.25">
      <c r="U15967" s="76"/>
    </row>
    <row r="15968" spans="21:21" x14ac:dyDescent="0.25">
      <c r="U15968" s="76"/>
    </row>
    <row r="15969" spans="21:21" x14ac:dyDescent="0.25">
      <c r="U15969" s="76"/>
    </row>
    <row r="15970" spans="21:21" x14ac:dyDescent="0.25">
      <c r="U15970" s="76"/>
    </row>
    <row r="15971" spans="21:21" x14ac:dyDescent="0.25">
      <c r="U15971" s="76"/>
    </row>
    <row r="15972" spans="21:21" x14ac:dyDescent="0.25">
      <c r="U15972" s="76"/>
    </row>
    <row r="15973" spans="21:21" x14ac:dyDescent="0.25">
      <c r="U15973" s="76"/>
    </row>
    <row r="15974" spans="21:21" x14ac:dyDescent="0.25">
      <c r="U15974" s="76"/>
    </row>
    <row r="15975" spans="21:21" x14ac:dyDescent="0.25">
      <c r="U15975" s="76"/>
    </row>
    <row r="15976" spans="21:21" x14ac:dyDescent="0.25">
      <c r="U15976" s="76"/>
    </row>
    <row r="15977" spans="21:21" x14ac:dyDescent="0.25">
      <c r="U15977" s="76"/>
    </row>
    <row r="15978" spans="21:21" x14ac:dyDescent="0.25">
      <c r="U15978" s="76"/>
    </row>
    <row r="15979" spans="21:21" x14ac:dyDescent="0.25">
      <c r="U15979" s="76"/>
    </row>
    <row r="15980" spans="21:21" x14ac:dyDescent="0.25">
      <c r="U15980" s="76"/>
    </row>
    <row r="15981" spans="21:21" x14ac:dyDescent="0.25">
      <c r="U15981" s="76"/>
    </row>
    <row r="15982" spans="21:21" x14ac:dyDescent="0.25">
      <c r="U15982" s="76"/>
    </row>
    <row r="15983" spans="21:21" x14ac:dyDescent="0.25">
      <c r="U15983" s="76"/>
    </row>
    <row r="15984" spans="21:21" x14ac:dyDescent="0.25">
      <c r="U15984" s="76"/>
    </row>
    <row r="15985" spans="21:21" x14ac:dyDescent="0.25">
      <c r="U15985" s="76"/>
    </row>
    <row r="15986" spans="21:21" x14ac:dyDescent="0.25">
      <c r="U15986" s="76"/>
    </row>
    <row r="15987" spans="21:21" x14ac:dyDescent="0.25">
      <c r="U15987" s="76"/>
    </row>
    <row r="15988" spans="21:21" x14ac:dyDescent="0.25">
      <c r="U15988" s="76"/>
    </row>
    <row r="15989" spans="21:21" x14ac:dyDescent="0.25">
      <c r="U15989" s="76"/>
    </row>
    <row r="15990" spans="21:21" x14ac:dyDescent="0.25">
      <c r="U15990" s="76"/>
    </row>
    <row r="15991" spans="21:21" x14ac:dyDescent="0.25">
      <c r="U15991" s="76"/>
    </row>
    <row r="15992" spans="21:21" x14ac:dyDescent="0.25">
      <c r="U15992" s="76"/>
    </row>
    <row r="15993" spans="21:21" x14ac:dyDescent="0.25">
      <c r="U15993" s="76"/>
    </row>
    <row r="15994" spans="21:21" x14ac:dyDescent="0.25">
      <c r="U15994" s="76"/>
    </row>
    <row r="15995" spans="21:21" x14ac:dyDescent="0.25">
      <c r="U15995" s="76"/>
    </row>
    <row r="15996" spans="21:21" x14ac:dyDescent="0.25">
      <c r="U15996" s="76"/>
    </row>
    <row r="15997" spans="21:21" x14ac:dyDescent="0.25">
      <c r="U15997" s="76"/>
    </row>
    <row r="15998" spans="21:21" x14ac:dyDescent="0.25">
      <c r="U15998" s="76"/>
    </row>
    <row r="15999" spans="21:21" x14ac:dyDescent="0.25">
      <c r="U15999" s="76"/>
    </row>
    <row r="16000" spans="21:21" x14ac:dyDescent="0.25">
      <c r="U16000" s="76"/>
    </row>
    <row r="16001" spans="21:21" x14ac:dyDescent="0.25">
      <c r="U16001" s="76"/>
    </row>
    <row r="16002" spans="21:21" x14ac:dyDescent="0.25">
      <c r="U16002" s="76"/>
    </row>
    <row r="16003" spans="21:21" x14ac:dyDescent="0.25">
      <c r="U16003" s="76"/>
    </row>
    <row r="16004" spans="21:21" x14ac:dyDescent="0.25">
      <c r="U16004" s="76"/>
    </row>
    <row r="16005" spans="21:21" x14ac:dyDescent="0.25">
      <c r="U16005" s="76"/>
    </row>
    <row r="16006" spans="21:21" x14ac:dyDescent="0.25">
      <c r="U16006" s="76"/>
    </row>
    <row r="16007" spans="21:21" x14ac:dyDescent="0.25">
      <c r="U16007" s="76"/>
    </row>
    <row r="16008" spans="21:21" x14ac:dyDescent="0.25">
      <c r="U16008" s="76"/>
    </row>
    <row r="16009" spans="21:21" x14ac:dyDescent="0.25">
      <c r="U16009" s="76"/>
    </row>
    <row r="16010" spans="21:21" x14ac:dyDescent="0.25">
      <c r="U16010" s="76"/>
    </row>
    <row r="16011" spans="21:21" x14ac:dyDescent="0.25">
      <c r="U16011" s="76"/>
    </row>
    <row r="16012" spans="21:21" x14ac:dyDescent="0.25">
      <c r="U16012" s="76"/>
    </row>
    <row r="16013" spans="21:21" x14ac:dyDescent="0.25">
      <c r="U16013" s="76"/>
    </row>
    <row r="16014" spans="21:21" x14ac:dyDescent="0.25">
      <c r="U16014" s="76"/>
    </row>
    <row r="16015" spans="21:21" x14ac:dyDescent="0.25">
      <c r="U16015" s="76"/>
    </row>
    <row r="16016" spans="21:21" x14ac:dyDescent="0.25">
      <c r="U16016" s="76"/>
    </row>
    <row r="16017" spans="21:21" x14ac:dyDescent="0.25">
      <c r="U16017" s="76"/>
    </row>
    <row r="16018" spans="21:21" x14ac:dyDescent="0.25">
      <c r="U16018" s="76"/>
    </row>
    <row r="16019" spans="21:21" x14ac:dyDescent="0.25">
      <c r="U16019" s="76"/>
    </row>
    <row r="16020" spans="21:21" x14ac:dyDescent="0.25">
      <c r="U16020" s="76"/>
    </row>
    <row r="16021" spans="21:21" x14ac:dyDescent="0.25">
      <c r="U16021" s="76"/>
    </row>
    <row r="16022" spans="21:21" x14ac:dyDescent="0.25">
      <c r="U16022" s="76"/>
    </row>
    <row r="16023" spans="21:21" x14ac:dyDescent="0.25">
      <c r="U16023" s="76"/>
    </row>
    <row r="16024" spans="21:21" x14ac:dyDescent="0.25">
      <c r="U16024" s="76"/>
    </row>
    <row r="16025" spans="21:21" x14ac:dyDescent="0.25">
      <c r="U16025" s="76"/>
    </row>
    <row r="16026" spans="21:21" x14ac:dyDescent="0.25">
      <c r="U16026" s="76"/>
    </row>
    <row r="16027" spans="21:21" x14ac:dyDescent="0.25">
      <c r="U16027" s="76"/>
    </row>
    <row r="16028" spans="21:21" x14ac:dyDescent="0.25">
      <c r="U16028" s="76"/>
    </row>
    <row r="16029" spans="21:21" x14ac:dyDescent="0.25">
      <c r="U16029" s="76"/>
    </row>
    <row r="16030" spans="21:21" x14ac:dyDescent="0.25">
      <c r="U16030" s="76"/>
    </row>
    <row r="16031" spans="21:21" x14ac:dyDescent="0.25">
      <c r="U16031" s="76"/>
    </row>
    <row r="16032" spans="21:21" x14ac:dyDescent="0.25">
      <c r="U16032" s="76"/>
    </row>
    <row r="16033" spans="21:21" x14ac:dyDescent="0.25">
      <c r="U16033" s="76"/>
    </row>
    <row r="16034" spans="21:21" x14ac:dyDescent="0.25">
      <c r="U16034" s="76"/>
    </row>
    <row r="16035" spans="21:21" x14ac:dyDescent="0.25">
      <c r="U16035" s="76"/>
    </row>
    <row r="16036" spans="21:21" x14ac:dyDescent="0.25">
      <c r="U16036" s="76"/>
    </row>
    <row r="16037" spans="21:21" x14ac:dyDescent="0.25">
      <c r="U16037" s="76"/>
    </row>
    <row r="16038" spans="21:21" x14ac:dyDescent="0.25">
      <c r="U16038" s="76"/>
    </row>
    <row r="16039" spans="21:21" x14ac:dyDescent="0.25">
      <c r="U16039" s="76"/>
    </row>
    <row r="16040" spans="21:21" x14ac:dyDescent="0.25">
      <c r="U16040" s="76"/>
    </row>
    <row r="16041" spans="21:21" x14ac:dyDescent="0.25">
      <c r="U16041" s="76"/>
    </row>
    <row r="16042" spans="21:21" x14ac:dyDescent="0.25">
      <c r="U16042" s="76"/>
    </row>
    <row r="16043" spans="21:21" x14ac:dyDescent="0.25">
      <c r="U16043" s="76"/>
    </row>
    <row r="16044" spans="21:21" x14ac:dyDescent="0.25">
      <c r="U16044" s="76"/>
    </row>
    <row r="16045" spans="21:21" x14ac:dyDescent="0.25">
      <c r="U16045" s="76"/>
    </row>
    <row r="16046" spans="21:21" x14ac:dyDescent="0.25">
      <c r="U16046" s="76"/>
    </row>
    <row r="16047" spans="21:21" x14ac:dyDescent="0.25">
      <c r="U16047" s="76"/>
    </row>
    <row r="16048" spans="21:21" x14ac:dyDescent="0.25">
      <c r="U16048" s="76"/>
    </row>
    <row r="16049" spans="21:21" x14ac:dyDescent="0.25">
      <c r="U16049" s="76"/>
    </row>
    <row r="16050" spans="21:21" x14ac:dyDescent="0.25">
      <c r="U16050" s="76"/>
    </row>
    <row r="16051" spans="21:21" x14ac:dyDescent="0.25">
      <c r="U16051" s="76"/>
    </row>
    <row r="16052" spans="21:21" x14ac:dyDescent="0.25">
      <c r="U16052" s="76"/>
    </row>
    <row r="16053" spans="21:21" x14ac:dyDescent="0.25">
      <c r="U16053" s="76"/>
    </row>
    <row r="16054" spans="21:21" x14ac:dyDescent="0.25">
      <c r="U16054" s="76"/>
    </row>
    <row r="16055" spans="21:21" x14ac:dyDescent="0.25">
      <c r="U16055" s="76"/>
    </row>
    <row r="16056" spans="21:21" x14ac:dyDescent="0.25">
      <c r="U16056" s="76"/>
    </row>
    <row r="16057" spans="21:21" x14ac:dyDescent="0.25">
      <c r="U16057" s="76"/>
    </row>
    <row r="16058" spans="21:21" x14ac:dyDescent="0.25">
      <c r="U16058" s="76"/>
    </row>
    <row r="16059" spans="21:21" x14ac:dyDescent="0.25">
      <c r="U16059" s="76"/>
    </row>
    <row r="16060" spans="21:21" x14ac:dyDescent="0.25">
      <c r="U16060" s="76"/>
    </row>
    <row r="16061" spans="21:21" x14ac:dyDescent="0.25">
      <c r="U16061" s="76"/>
    </row>
    <row r="16062" spans="21:21" x14ac:dyDescent="0.25">
      <c r="U16062" s="76"/>
    </row>
    <row r="16063" spans="21:21" x14ac:dyDescent="0.25">
      <c r="U16063" s="76"/>
    </row>
    <row r="16064" spans="21:21" x14ac:dyDescent="0.25">
      <c r="U16064" s="76"/>
    </row>
    <row r="16065" spans="21:21" x14ac:dyDescent="0.25">
      <c r="U16065" s="76"/>
    </row>
    <row r="16066" spans="21:21" x14ac:dyDescent="0.25">
      <c r="U16066" s="76"/>
    </row>
    <row r="16067" spans="21:21" x14ac:dyDescent="0.25">
      <c r="U16067" s="76"/>
    </row>
    <row r="16068" spans="21:21" x14ac:dyDescent="0.25">
      <c r="U16068" s="76"/>
    </row>
    <row r="16069" spans="21:21" x14ac:dyDescent="0.25">
      <c r="U16069" s="76"/>
    </row>
    <row r="16070" spans="21:21" x14ac:dyDescent="0.25">
      <c r="U16070" s="76"/>
    </row>
    <row r="16071" spans="21:21" x14ac:dyDescent="0.25">
      <c r="U16071" s="76"/>
    </row>
    <row r="16072" spans="21:21" x14ac:dyDescent="0.25">
      <c r="U16072" s="76"/>
    </row>
    <row r="16073" spans="21:21" x14ac:dyDescent="0.25">
      <c r="U16073" s="76"/>
    </row>
    <row r="16074" spans="21:21" x14ac:dyDescent="0.25">
      <c r="U16074" s="76"/>
    </row>
    <row r="16075" spans="21:21" x14ac:dyDescent="0.25">
      <c r="U16075" s="76"/>
    </row>
    <row r="16076" spans="21:21" x14ac:dyDescent="0.25">
      <c r="U16076" s="76"/>
    </row>
    <row r="16077" spans="21:21" x14ac:dyDescent="0.25">
      <c r="U16077" s="76"/>
    </row>
    <row r="16078" spans="21:21" x14ac:dyDescent="0.25">
      <c r="U16078" s="76"/>
    </row>
    <row r="16079" spans="21:21" x14ac:dyDescent="0.25">
      <c r="U16079" s="76"/>
    </row>
    <row r="16080" spans="21:21" x14ac:dyDescent="0.25">
      <c r="U16080" s="76"/>
    </row>
    <row r="16081" spans="21:21" x14ac:dyDescent="0.25">
      <c r="U16081" s="76"/>
    </row>
    <row r="16082" spans="21:21" x14ac:dyDescent="0.25">
      <c r="U16082" s="76"/>
    </row>
    <row r="16083" spans="21:21" x14ac:dyDescent="0.25">
      <c r="U16083" s="76"/>
    </row>
    <row r="16084" spans="21:21" x14ac:dyDescent="0.25">
      <c r="U16084" s="76"/>
    </row>
    <row r="16085" spans="21:21" x14ac:dyDescent="0.25">
      <c r="U16085" s="76"/>
    </row>
    <row r="16086" spans="21:21" x14ac:dyDescent="0.25">
      <c r="U16086" s="76"/>
    </row>
    <row r="16087" spans="21:21" x14ac:dyDescent="0.25">
      <c r="U16087" s="76"/>
    </row>
    <row r="16088" spans="21:21" x14ac:dyDescent="0.25">
      <c r="U16088" s="76"/>
    </row>
    <row r="16089" spans="21:21" x14ac:dyDescent="0.25">
      <c r="U16089" s="76"/>
    </row>
    <row r="16090" spans="21:21" x14ac:dyDescent="0.25">
      <c r="U16090" s="76"/>
    </row>
    <row r="16091" spans="21:21" x14ac:dyDescent="0.25">
      <c r="U16091" s="76"/>
    </row>
    <row r="16092" spans="21:21" x14ac:dyDescent="0.25">
      <c r="U16092" s="76"/>
    </row>
    <row r="16093" spans="21:21" x14ac:dyDescent="0.25">
      <c r="U16093" s="76"/>
    </row>
    <row r="16094" spans="21:21" x14ac:dyDescent="0.25">
      <c r="U16094" s="76"/>
    </row>
    <row r="16095" spans="21:21" x14ac:dyDescent="0.25">
      <c r="U16095" s="76"/>
    </row>
    <row r="16096" spans="21:21" x14ac:dyDescent="0.25">
      <c r="U16096" s="76"/>
    </row>
    <row r="16097" spans="21:21" x14ac:dyDescent="0.25">
      <c r="U16097" s="76"/>
    </row>
    <row r="16098" spans="21:21" x14ac:dyDescent="0.25">
      <c r="U16098" s="76"/>
    </row>
    <row r="16099" spans="21:21" x14ac:dyDescent="0.25">
      <c r="U16099" s="76"/>
    </row>
    <row r="16100" spans="21:21" x14ac:dyDescent="0.25">
      <c r="U16100" s="76"/>
    </row>
    <row r="16101" spans="21:21" x14ac:dyDescent="0.25">
      <c r="U16101" s="76"/>
    </row>
    <row r="16102" spans="21:21" x14ac:dyDescent="0.25">
      <c r="U16102" s="76"/>
    </row>
    <row r="16103" spans="21:21" x14ac:dyDescent="0.25">
      <c r="U16103" s="76"/>
    </row>
    <row r="16104" spans="21:21" x14ac:dyDescent="0.25">
      <c r="U16104" s="76"/>
    </row>
    <row r="16105" spans="21:21" x14ac:dyDescent="0.25">
      <c r="U16105" s="76"/>
    </row>
    <row r="16106" spans="21:21" x14ac:dyDescent="0.25">
      <c r="U16106" s="76"/>
    </row>
    <row r="16107" spans="21:21" x14ac:dyDescent="0.25">
      <c r="U16107" s="76"/>
    </row>
    <row r="16108" spans="21:21" x14ac:dyDescent="0.25">
      <c r="U16108" s="76"/>
    </row>
    <row r="16109" spans="21:21" x14ac:dyDescent="0.25">
      <c r="U16109" s="76"/>
    </row>
    <row r="16110" spans="21:21" x14ac:dyDescent="0.25">
      <c r="U16110" s="76"/>
    </row>
    <row r="16111" spans="21:21" x14ac:dyDescent="0.25">
      <c r="U16111" s="76"/>
    </row>
    <row r="16112" spans="21:21" x14ac:dyDescent="0.25">
      <c r="U16112" s="76"/>
    </row>
    <row r="16113" spans="21:21" x14ac:dyDescent="0.25">
      <c r="U16113" s="76"/>
    </row>
    <row r="16114" spans="21:21" x14ac:dyDescent="0.25">
      <c r="U16114" s="76"/>
    </row>
    <row r="16115" spans="21:21" x14ac:dyDescent="0.25">
      <c r="U16115" s="76"/>
    </row>
    <row r="16116" spans="21:21" x14ac:dyDescent="0.25">
      <c r="U16116" s="76"/>
    </row>
    <row r="16117" spans="21:21" x14ac:dyDescent="0.25">
      <c r="U16117" s="76"/>
    </row>
    <row r="16118" spans="21:21" x14ac:dyDescent="0.25">
      <c r="U16118" s="76"/>
    </row>
    <row r="16119" spans="21:21" x14ac:dyDescent="0.25">
      <c r="U16119" s="76"/>
    </row>
    <row r="16120" spans="21:21" x14ac:dyDescent="0.25">
      <c r="U16120" s="76"/>
    </row>
    <row r="16121" spans="21:21" x14ac:dyDescent="0.25">
      <c r="U16121" s="76"/>
    </row>
    <row r="16122" spans="21:21" x14ac:dyDescent="0.25">
      <c r="U16122" s="76"/>
    </row>
    <row r="16123" spans="21:21" x14ac:dyDescent="0.25">
      <c r="U16123" s="76"/>
    </row>
    <row r="16124" spans="21:21" x14ac:dyDescent="0.25">
      <c r="U16124" s="76"/>
    </row>
    <row r="16125" spans="21:21" x14ac:dyDescent="0.25">
      <c r="U16125" s="76"/>
    </row>
    <row r="16126" spans="21:21" x14ac:dyDescent="0.25">
      <c r="U16126" s="76"/>
    </row>
    <row r="16127" spans="21:21" x14ac:dyDescent="0.25">
      <c r="U16127" s="76"/>
    </row>
    <row r="16128" spans="21:21" x14ac:dyDescent="0.25">
      <c r="U16128" s="76"/>
    </row>
    <row r="16129" spans="21:21" x14ac:dyDescent="0.25">
      <c r="U16129" s="76"/>
    </row>
    <row r="16130" spans="21:21" x14ac:dyDescent="0.25">
      <c r="U16130" s="76"/>
    </row>
    <row r="16131" spans="21:21" x14ac:dyDescent="0.25">
      <c r="U16131" s="76"/>
    </row>
    <row r="16132" spans="21:21" x14ac:dyDescent="0.25">
      <c r="U16132" s="76"/>
    </row>
    <row r="16133" spans="21:21" x14ac:dyDescent="0.25">
      <c r="U16133" s="76"/>
    </row>
    <row r="16134" spans="21:21" x14ac:dyDescent="0.25">
      <c r="U16134" s="76"/>
    </row>
    <row r="16135" spans="21:21" x14ac:dyDescent="0.25">
      <c r="U16135" s="76"/>
    </row>
    <row r="16136" spans="21:21" x14ac:dyDescent="0.25">
      <c r="U16136" s="76"/>
    </row>
    <row r="16137" spans="21:21" x14ac:dyDescent="0.25">
      <c r="U16137" s="76"/>
    </row>
    <row r="16138" spans="21:21" x14ac:dyDescent="0.25">
      <c r="U16138" s="76"/>
    </row>
    <row r="16139" spans="21:21" x14ac:dyDescent="0.25">
      <c r="U16139" s="76"/>
    </row>
    <row r="16140" spans="21:21" x14ac:dyDescent="0.25">
      <c r="U16140" s="76"/>
    </row>
    <row r="16141" spans="21:21" x14ac:dyDescent="0.25">
      <c r="U16141" s="76"/>
    </row>
    <row r="16142" spans="21:21" x14ac:dyDescent="0.25">
      <c r="U16142" s="76"/>
    </row>
    <row r="16143" spans="21:21" x14ac:dyDescent="0.25">
      <c r="U16143" s="76"/>
    </row>
    <row r="16144" spans="21:21" x14ac:dyDescent="0.25">
      <c r="U16144" s="76"/>
    </row>
    <row r="16145" spans="21:21" x14ac:dyDescent="0.25">
      <c r="U16145" s="76"/>
    </row>
    <row r="16146" spans="21:21" x14ac:dyDescent="0.25">
      <c r="U16146" s="76"/>
    </row>
    <row r="16147" spans="21:21" x14ac:dyDescent="0.25">
      <c r="U16147" s="76"/>
    </row>
    <row r="16148" spans="21:21" x14ac:dyDescent="0.25">
      <c r="U16148" s="76"/>
    </row>
    <row r="16149" spans="21:21" x14ac:dyDescent="0.25">
      <c r="U16149" s="76"/>
    </row>
    <row r="16150" spans="21:21" x14ac:dyDescent="0.25">
      <c r="U16150" s="76"/>
    </row>
    <row r="16151" spans="21:21" x14ac:dyDescent="0.25">
      <c r="U16151" s="76"/>
    </row>
    <row r="16152" spans="21:21" x14ac:dyDescent="0.25">
      <c r="U16152" s="76"/>
    </row>
    <row r="16153" spans="21:21" x14ac:dyDescent="0.25">
      <c r="U16153" s="76"/>
    </row>
    <row r="16154" spans="21:21" x14ac:dyDescent="0.25">
      <c r="U16154" s="76"/>
    </row>
    <row r="16155" spans="21:21" x14ac:dyDescent="0.25">
      <c r="U16155" s="76"/>
    </row>
    <row r="16156" spans="21:21" x14ac:dyDescent="0.25">
      <c r="U16156" s="76"/>
    </row>
    <row r="16157" spans="21:21" x14ac:dyDescent="0.25">
      <c r="U16157" s="76"/>
    </row>
    <row r="16158" spans="21:21" x14ac:dyDescent="0.25">
      <c r="U16158" s="76"/>
    </row>
    <row r="16159" spans="21:21" x14ac:dyDescent="0.25">
      <c r="U16159" s="76"/>
    </row>
    <row r="16160" spans="21:21" x14ac:dyDescent="0.25">
      <c r="U16160" s="76"/>
    </row>
    <row r="16161" spans="21:21" x14ac:dyDescent="0.25">
      <c r="U16161" s="76"/>
    </row>
    <row r="16162" spans="21:21" x14ac:dyDescent="0.25">
      <c r="U16162" s="76"/>
    </row>
    <row r="16163" spans="21:21" x14ac:dyDescent="0.25">
      <c r="U16163" s="76"/>
    </row>
    <row r="16164" spans="21:21" x14ac:dyDescent="0.25">
      <c r="U16164" s="76"/>
    </row>
    <row r="16165" spans="21:21" x14ac:dyDescent="0.25">
      <c r="U16165" s="76"/>
    </row>
    <row r="16166" spans="21:21" x14ac:dyDescent="0.25">
      <c r="U16166" s="76"/>
    </row>
    <row r="16167" spans="21:21" x14ac:dyDescent="0.25">
      <c r="U16167" s="76"/>
    </row>
    <row r="16168" spans="21:21" x14ac:dyDescent="0.25">
      <c r="U16168" s="76"/>
    </row>
    <row r="16169" spans="21:21" x14ac:dyDescent="0.25">
      <c r="U16169" s="76"/>
    </row>
    <row r="16170" spans="21:21" x14ac:dyDescent="0.25">
      <c r="U16170" s="76"/>
    </row>
    <row r="16171" spans="21:21" x14ac:dyDescent="0.25">
      <c r="U16171" s="76"/>
    </row>
    <row r="16172" spans="21:21" x14ac:dyDescent="0.25">
      <c r="U16172" s="76"/>
    </row>
    <row r="16173" spans="21:21" x14ac:dyDescent="0.25">
      <c r="U16173" s="76"/>
    </row>
    <row r="16174" spans="21:21" x14ac:dyDescent="0.25">
      <c r="U16174" s="76"/>
    </row>
    <row r="16175" spans="21:21" x14ac:dyDescent="0.25">
      <c r="U16175" s="76"/>
    </row>
    <row r="16176" spans="21:21" x14ac:dyDescent="0.25">
      <c r="U16176" s="76"/>
    </row>
    <row r="16177" spans="21:21" x14ac:dyDescent="0.25">
      <c r="U16177" s="76"/>
    </row>
    <row r="16178" spans="21:21" x14ac:dyDescent="0.25">
      <c r="U16178" s="76"/>
    </row>
    <row r="16179" spans="21:21" x14ac:dyDescent="0.25">
      <c r="U16179" s="76"/>
    </row>
    <row r="16180" spans="21:21" x14ac:dyDescent="0.25">
      <c r="U16180" s="76"/>
    </row>
    <row r="16181" spans="21:21" x14ac:dyDescent="0.25">
      <c r="U16181" s="76"/>
    </row>
    <row r="16182" spans="21:21" x14ac:dyDescent="0.25">
      <c r="U16182" s="76"/>
    </row>
    <row r="16183" spans="21:21" x14ac:dyDescent="0.25">
      <c r="U16183" s="76"/>
    </row>
    <row r="16184" spans="21:21" x14ac:dyDescent="0.25">
      <c r="U16184" s="76"/>
    </row>
    <row r="16185" spans="21:21" x14ac:dyDescent="0.25">
      <c r="U16185" s="76"/>
    </row>
    <row r="16186" spans="21:21" x14ac:dyDescent="0.25">
      <c r="U16186" s="76"/>
    </row>
    <row r="16187" spans="21:21" x14ac:dyDescent="0.25">
      <c r="U16187" s="76"/>
    </row>
    <row r="16188" spans="21:21" x14ac:dyDescent="0.25">
      <c r="U16188" s="76"/>
    </row>
    <row r="16189" spans="21:21" x14ac:dyDescent="0.25">
      <c r="U16189" s="76"/>
    </row>
    <row r="16190" spans="21:21" x14ac:dyDescent="0.25">
      <c r="U16190" s="76"/>
    </row>
    <row r="16191" spans="21:21" x14ac:dyDescent="0.25">
      <c r="U16191" s="76"/>
    </row>
    <row r="16192" spans="21:21" x14ac:dyDescent="0.25">
      <c r="U16192" s="76"/>
    </row>
    <row r="16193" spans="21:21" x14ac:dyDescent="0.25">
      <c r="U16193" s="76"/>
    </row>
    <row r="16194" spans="21:21" x14ac:dyDescent="0.25">
      <c r="U16194" s="76"/>
    </row>
    <row r="16195" spans="21:21" x14ac:dyDescent="0.25">
      <c r="U16195" s="76"/>
    </row>
    <row r="16196" spans="21:21" x14ac:dyDescent="0.25">
      <c r="U16196" s="76"/>
    </row>
    <row r="16197" spans="21:21" x14ac:dyDescent="0.25">
      <c r="U16197" s="76"/>
    </row>
    <row r="16198" spans="21:21" x14ac:dyDescent="0.25">
      <c r="U16198" s="76"/>
    </row>
    <row r="16199" spans="21:21" x14ac:dyDescent="0.25">
      <c r="U16199" s="76"/>
    </row>
    <row r="16200" spans="21:21" x14ac:dyDescent="0.25">
      <c r="U16200" s="76"/>
    </row>
    <row r="16201" spans="21:21" x14ac:dyDescent="0.25">
      <c r="U16201" s="76"/>
    </row>
    <row r="16202" spans="21:21" x14ac:dyDescent="0.25">
      <c r="U16202" s="76"/>
    </row>
    <row r="16203" spans="21:21" x14ac:dyDescent="0.25">
      <c r="U16203" s="76"/>
    </row>
    <row r="16204" spans="21:21" x14ac:dyDescent="0.25">
      <c r="U16204" s="76"/>
    </row>
    <row r="16205" spans="21:21" x14ac:dyDescent="0.25">
      <c r="U16205" s="76"/>
    </row>
    <row r="16206" spans="21:21" x14ac:dyDescent="0.25">
      <c r="U16206" s="76"/>
    </row>
    <row r="16207" spans="21:21" x14ac:dyDescent="0.25">
      <c r="U16207" s="76"/>
    </row>
    <row r="16208" spans="21:21" x14ac:dyDescent="0.25">
      <c r="U16208" s="76"/>
    </row>
    <row r="16209" spans="21:21" x14ac:dyDescent="0.25">
      <c r="U16209" s="76"/>
    </row>
    <row r="16210" spans="21:21" x14ac:dyDescent="0.25">
      <c r="U16210" s="76"/>
    </row>
    <row r="16211" spans="21:21" x14ac:dyDescent="0.25">
      <c r="U16211" s="76"/>
    </row>
    <row r="16212" spans="21:21" x14ac:dyDescent="0.25">
      <c r="U16212" s="76"/>
    </row>
    <row r="16213" spans="21:21" x14ac:dyDescent="0.25">
      <c r="U16213" s="76"/>
    </row>
    <row r="16214" spans="21:21" x14ac:dyDescent="0.25">
      <c r="U16214" s="76"/>
    </row>
    <row r="16215" spans="21:21" x14ac:dyDescent="0.25">
      <c r="U16215" s="76"/>
    </row>
    <row r="16216" spans="21:21" x14ac:dyDescent="0.25">
      <c r="U16216" s="76"/>
    </row>
    <row r="16217" spans="21:21" x14ac:dyDescent="0.25">
      <c r="U16217" s="76"/>
    </row>
    <row r="16218" spans="21:21" x14ac:dyDescent="0.25">
      <c r="U16218" s="76"/>
    </row>
    <row r="16219" spans="21:21" x14ac:dyDescent="0.25">
      <c r="U16219" s="76"/>
    </row>
    <row r="16220" spans="21:21" x14ac:dyDescent="0.25">
      <c r="U16220" s="76"/>
    </row>
    <row r="16221" spans="21:21" x14ac:dyDescent="0.25">
      <c r="U16221" s="76"/>
    </row>
    <row r="16222" spans="21:21" x14ac:dyDescent="0.25">
      <c r="U16222" s="76"/>
    </row>
    <row r="16223" spans="21:21" x14ac:dyDescent="0.25">
      <c r="U16223" s="76"/>
    </row>
    <row r="16224" spans="21:21" x14ac:dyDescent="0.25">
      <c r="U16224" s="76"/>
    </row>
    <row r="16225" spans="21:21" x14ac:dyDescent="0.25">
      <c r="U16225" s="76"/>
    </row>
    <row r="16226" spans="21:21" x14ac:dyDescent="0.25">
      <c r="U16226" s="76"/>
    </row>
    <row r="16227" spans="21:21" x14ac:dyDescent="0.25">
      <c r="U16227" s="76"/>
    </row>
    <row r="16228" spans="21:21" x14ac:dyDescent="0.25">
      <c r="U16228" s="76"/>
    </row>
    <row r="16229" spans="21:21" x14ac:dyDescent="0.25">
      <c r="U16229" s="76"/>
    </row>
    <row r="16230" spans="21:21" x14ac:dyDescent="0.25">
      <c r="U16230" s="76"/>
    </row>
    <row r="16231" spans="21:21" x14ac:dyDescent="0.25">
      <c r="U16231" s="76"/>
    </row>
    <row r="16232" spans="21:21" x14ac:dyDescent="0.25">
      <c r="U16232" s="76"/>
    </row>
    <row r="16233" spans="21:21" x14ac:dyDescent="0.25">
      <c r="U16233" s="76"/>
    </row>
    <row r="16234" spans="21:21" x14ac:dyDescent="0.25">
      <c r="U16234" s="76"/>
    </row>
    <row r="16235" spans="21:21" x14ac:dyDescent="0.25">
      <c r="U16235" s="76"/>
    </row>
    <row r="16236" spans="21:21" x14ac:dyDescent="0.25">
      <c r="U16236" s="76"/>
    </row>
    <row r="16237" spans="21:21" x14ac:dyDescent="0.25">
      <c r="U16237" s="76"/>
    </row>
    <row r="16238" spans="21:21" x14ac:dyDescent="0.25">
      <c r="U16238" s="76"/>
    </row>
    <row r="16239" spans="21:21" x14ac:dyDescent="0.25">
      <c r="U16239" s="76"/>
    </row>
    <row r="16240" spans="21:21" x14ac:dyDescent="0.25">
      <c r="U16240" s="76"/>
    </row>
    <row r="16241" spans="21:21" x14ac:dyDescent="0.25">
      <c r="U16241" s="76"/>
    </row>
    <row r="16242" spans="21:21" x14ac:dyDescent="0.25">
      <c r="U16242" s="76"/>
    </row>
    <row r="16243" spans="21:21" x14ac:dyDescent="0.25">
      <c r="U16243" s="76"/>
    </row>
    <row r="16244" spans="21:21" x14ac:dyDescent="0.25">
      <c r="U16244" s="76"/>
    </row>
    <row r="16245" spans="21:21" x14ac:dyDescent="0.25">
      <c r="U16245" s="76"/>
    </row>
    <row r="16246" spans="21:21" x14ac:dyDescent="0.25">
      <c r="U16246" s="76"/>
    </row>
    <row r="16247" spans="21:21" x14ac:dyDescent="0.25">
      <c r="U16247" s="76"/>
    </row>
    <row r="16248" spans="21:21" x14ac:dyDescent="0.25">
      <c r="U16248" s="76"/>
    </row>
    <row r="16249" spans="21:21" x14ac:dyDescent="0.25">
      <c r="U16249" s="76"/>
    </row>
    <row r="16250" spans="21:21" x14ac:dyDescent="0.25">
      <c r="U16250" s="76"/>
    </row>
    <row r="16251" spans="21:21" x14ac:dyDescent="0.25">
      <c r="U16251" s="76"/>
    </row>
    <row r="16252" spans="21:21" x14ac:dyDescent="0.25">
      <c r="U16252" s="76"/>
    </row>
    <row r="16253" spans="21:21" x14ac:dyDescent="0.25">
      <c r="U16253" s="76"/>
    </row>
    <row r="16254" spans="21:21" x14ac:dyDescent="0.25">
      <c r="U16254" s="76"/>
    </row>
    <row r="16255" spans="21:21" x14ac:dyDescent="0.25">
      <c r="U16255" s="76"/>
    </row>
    <row r="16256" spans="21:21" x14ac:dyDescent="0.25">
      <c r="U16256" s="76"/>
    </row>
    <row r="16257" spans="21:21" x14ac:dyDescent="0.25">
      <c r="U16257" s="76"/>
    </row>
    <row r="16258" spans="21:21" x14ac:dyDescent="0.25">
      <c r="U16258" s="76"/>
    </row>
    <row r="16259" spans="21:21" x14ac:dyDescent="0.25">
      <c r="U16259" s="76"/>
    </row>
    <row r="16260" spans="21:21" x14ac:dyDescent="0.25">
      <c r="U16260" s="76"/>
    </row>
    <row r="16261" spans="21:21" x14ac:dyDescent="0.25">
      <c r="U16261" s="76"/>
    </row>
    <row r="16262" spans="21:21" x14ac:dyDescent="0.25">
      <c r="U16262" s="76"/>
    </row>
    <row r="16263" spans="21:21" x14ac:dyDescent="0.25">
      <c r="U16263" s="76"/>
    </row>
    <row r="16264" spans="21:21" x14ac:dyDescent="0.25">
      <c r="U16264" s="76"/>
    </row>
    <row r="16265" spans="21:21" x14ac:dyDescent="0.25">
      <c r="U16265" s="76"/>
    </row>
    <row r="16266" spans="21:21" x14ac:dyDescent="0.25">
      <c r="U16266" s="76"/>
    </row>
    <row r="16267" spans="21:21" x14ac:dyDescent="0.25">
      <c r="U16267" s="76"/>
    </row>
    <row r="16268" spans="21:21" x14ac:dyDescent="0.25">
      <c r="U16268" s="76"/>
    </row>
    <row r="16269" spans="21:21" x14ac:dyDescent="0.25">
      <c r="U16269" s="76"/>
    </row>
    <row r="16270" spans="21:21" x14ac:dyDescent="0.25">
      <c r="U16270" s="76"/>
    </row>
    <row r="16271" spans="21:21" x14ac:dyDescent="0.25">
      <c r="U16271" s="76"/>
    </row>
    <row r="16272" spans="21:21" x14ac:dyDescent="0.25">
      <c r="U16272" s="76"/>
    </row>
    <row r="16273" spans="21:21" x14ac:dyDescent="0.25">
      <c r="U16273" s="76"/>
    </row>
    <row r="16274" spans="21:21" x14ac:dyDescent="0.25">
      <c r="U16274" s="76"/>
    </row>
    <row r="16275" spans="21:21" x14ac:dyDescent="0.25">
      <c r="U16275" s="76"/>
    </row>
    <row r="16276" spans="21:21" x14ac:dyDescent="0.25">
      <c r="U16276" s="76"/>
    </row>
    <row r="16277" spans="21:21" x14ac:dyDescent="0.25">
      <c r="U16277" s="76"/>
    </row>
    <row r="16278" spans="21:21" x14ac:dyDescent="0.25">
      <c r="U16278" s="76"/>
    </row>
    <row r="16279" spans="21:21" x14ac:dyDescent="0.25">
      <c r="U16279" s="76"/>
    </row>
    <row r="16280" spans="21:21" x14ac:dyDescent="0.25">
      <c r="U16280" s="76"/>
    </row>
    <row r="16281" spans="21:21" x14ac:dyDescent="0.25">
      <c r="U16281" s="76"/>
    </row>
    <row r="16282" spans="21:21" x14ac:dyDescent="0.25">
      <c r="U16282" s="76"/>
    </row>
    <row r="16283" spans="21:21" x14ac:dyDescent="0.25">
      <c r="U16283" s="76"/>
    </row>
    <row r="16284" spans="21:21" x14ac:dyDescent="0.25">
      <c r="U16284" s="76"/>
    </row>
    <row r="16285" spans="21:21" x14ac:dyDescent="0.25">
      <c r="U16285" s="76"/>
    </row>
    <row r="16286" spans="21:21" x14ac:dyDescent="0.25">
      <c r="U16286" s="76"/>
    </row>
    <row r="16287" spans="21:21" x14ac:dyDescent="0.25">
      <c r="U16287" s="76"/>
    </row>
    <row r="16288" spans="21:21" x14ac:dyDescent="0.25">
      <c r="U16288" s="76"/>
    </row>
    <row r="16289" spans="21:21" x14ac:dyDescent="0.25">
      <c r="U16289" s="76"/>
    </row>
    <row r="16290" spans="21:21" x14ac:dyDescent="0.25">
      <c r="U16290" s="76"/>
    </row>
    <row r="16291" spans="21:21" x14ac:dyDescent="0.25">
      <c r="U16291" s="76"/>
    </row>
    <row r="16292" spans="21:21" x14ac:dyDescent="0.25">
      <c r="U16292" s="76"/>
    </row>
    <row r="16293" spans="21:21" x14ac:dyDescent="0.25">
      <c r="U16293" s="76"/>
    </row>
    <row r="16294" spans="21:21" x14ac:dyDescent="0.25">
      <c r="U16294" s="76"/>
    </row>
    <row r="16295" spans="21:21" x14ac:dyDescent="0.25">
      <c r="U16295" s="76"/>
    </row>
    <row r="16296" spans="21:21" x14ac:dyDescent="0.25">
      <c r="U16296" s="76"/>
    </row>
    <row r="16297" spans="21:21" x14ac:dyDescent="0.25">
      <c r="U16297" s="76"/>
    </row>
    <row r="16298" spans="21:21" x14ac:dyDescent="0.25">
      <c r="U16298" s="76"/>
    </row>
    <row r="16299" spans="21:21" x14ac:dyDescent="0.25">
      <c r="U16299" s="76"/>
    </row>
    <row r="16300" spans="21:21" x14ac:dyDescent="0.25">
      <c r="U16300" s="76"/>
    </row>
    <row r="16301" spans="21:21" x14ac:dyDescent="0.25">
      <c r="U16301" s="76"/>
    </row>
    <row r="16302" spans="21:21" x14ac:dyDescent="0.25">
      <c r="U16302" s="76"/>
    </row>
    <row r="16303" spans="21:21" x14ac:dyDescent="0.25">
      <c r="U16303" s="76"/>
    </row>
    <row r="16304" spans="21:21" x14ac:dyDescent="0.25">
      <c r="U16304" s="76"/>
    </row>
    <row r="16305" spans="21:21" x14ac:dyDescent="0.25">
      <c r="U16305" s="76"/>
    </row>
    <row r="16306" spans="21:21" x14ac:dyDescent="0.25">
      <c r="U16306" s="76"/>
    </row>
    <row r="16307" spans="21:21" x14ac:dyDescent="0.25">
      <c r="U16307" s="76"/>
    </row>
    <row r="16308" spans="21:21" x14ac:dyDescent="0.25">
      <c r="U16308" s="76"/>
    </row>
    <row r="16309" spans="21:21" x14ac:dyDescent="0.25">
      <c r="U16309" s="76"/>
    </row>
    <row r="16310" spans="21:21" x14ac:dyDescent="0.25">
      <c r="U16310" s="76"/>
    </row>
    <row r="16311" spans="21:21" x14ac:dyDescent="0.25">
      <c r="U16311" s="76"/>
    </row>
    <row r="16312" spans="21:21" x14ac:dyDescent="0.25">
      <c r="U16312" s="76"/>
    </row>
    <row r="16313" spans="21:21" x14ac:dyDescent="0.25">
      <c r="U16313" s="76"/>
    </row>
    <row r="16314" spans="21:21" x14ac:dyDescent="0.25">
      <c r="U16314" s="76"/>
    </row>
    <row r="16315" spans="21:21" x14ac:dyDescent="0.25">
      <c r="U16315" s="76"/>
    </row>
    <row r="16316" spans="21:21" x14ac:dyDescent="0.25">
      <c r="U16316" s="76"/>
    </row>
    <row r="16317" spans="21:21" x14ac:dyDescent="0.25">
      <c r="U16317" s="76"/>
    </row>
    <row r="16318" spans="21:21" x14ac:dyDescent="0.25">
      <c r="U16318" s="76"/>
    </row>
    <row r="16319" spans="21:21" x14ac:dyDescent="0.25">
      <c r="U16319" s="76"/>
    </row>
    <row r="16320" spans="21:21" x14ac:dyDescent="0.25">
      <c r="U16320" s="76"/>
    </row>
    <row r="16321" spans="21:21" x14ac:dyDescent="0.25">
      <c r="U16321" s="76"/>
    </row>
    <row r="16322" spans="21:21" x14ac:dyDescent="0.25">
      <c r="U16322" s="76"/>
    </row>
    <row r="16323" spans="21:21" x14ac:dyDescent="0.25">
      <c r="U16323" s="76"/>
    </row>
    <row r="16324" spans="21:21" x14ac:dyDescent="0.25">
      <c r="U16324" s="76"/>
    </row>
    <row r="16325" spans="21:21" x14ac:dyDescent="0.25">
      <c r="U16325" s="76"/>
    </row>
    <row r="16326" spans="21:21" x14ac:dyDescent="0.25">
      <c r="U16326" s="76"/>
    </row>
    <row r="16327" spans="21:21" x14ac:dyDescent="0.25">
      <c r="U16327" s="76"/>
    </row>
    <row r="16328" spans="21:21" x14ac:dyDescent="0.25">
      <c r="U16328" s="76"/>
    </row>
    <row r="16329" spans="21:21" x14ac:dyDescent="0.25">
      <c r="U16329" s="76"/>
    </row>
    <row r="16330" spans="21:21" x14ac:dyDescent="0.25">
      <c r="U16330" s="76"/>
    </row>
    <row r="16331" spans="21:21" x14ac:dyDescent="0.25">
      <c r="U16331" s="76"/>
    </row>
    <row r="16332" spans="21:21" x14ac:dyDescent="0.25">
      <c r="U16332" s="76"/>
    </row>
    <row r="16333" spans="21:21" x14ac:dyDescent="0.25">
      <c r="U16333" s="76"/>
    </row>
    <row r="16334" spans="21:21" x14ac:dyDescent="0.25">
      <c r="U16334" s="76"/>
    </row>
    <row r="16335" spans="21:21" x14ac:dyDescent="0.25">
      <c r="U16335" s="76"/>
    </row>
    <row r="16336" spans="21:21" x14ac:dyDescent="0.25">
      <c r="U16336" s="76"/>
    </row>
    <row r="16337" spans="21:21" x14ac:dyDescent="0.25">
      <c r="U16337" s="76"/>
    </row>
    <row r="16338" spans="21:21" x14ac:dyDescent="0.25">
      <c r="U16338" s="76"/>
    </row>
    <row r="16339" spans="21:21" x14ac:dyDescent="0.25">
      <c r="U16339" s="76"/>
    </row>
    <row r="16340" spans="21:21" x14ac:dyDescent="0.25">
      <c r="U16340" s="76"/>
    </row>
    <row r="16341" spans="21:21" x14ac:dyDescent="0.25">
      <c r="U16341" s="76"/>
    </row>
    <row r="16342" spans="21:21" x14ac:dyDescent="0.25">
      <c r="U16342" s="76"/>
    </row>
    <row r="16343" spans="21:21" x14ac:dyDescent="0.25">
      <c r="U16343" s="76"/>
    </row>
    <row r="16344" spans="21:21" x14ac:dyDescent="0.25">
      <c r="U16344" s="76"/>
    </row>
    <row r="16345" spans="21:21" x14ac:dyDescent="0.25">
      <c r="U16345" s="76"/>
    </row>
    <row r="16346" spans="21:21" x14ac:dyDescent="0.25">
      <c r="U16346" s="76"/>
    </row>
    <row r="16347" spans="21:21" x14ac:dyDescent="0.25">
      <c r="U16347" s="76"/>
    </row>
    <row r="16348" spans="21:21" x14ac:dyDescent="0.25">
      <c r="U16348" s="76"/>
    </row>
    <row r="16349" spans="21:21" x14ac:dyDescent="0.25">
      <c r="U16349" s="76"/>
    </row>
    <row r="16350" spans="21:21" x14ac:dyDescent="0.25">
      <c r="U16350" s="76"/>
    </row>
    <row r="16351" spans="21:21" x14ac:dyDescent="0.25">
      <c r="U16351" s="76"/>
    </row>
    <row r="16352" spans="21:21" x14ac:dyDescent="0.25">
      <c r="U16352" s="76"/>
    </row>
    <row r="16353" spans="21:21" x14ac:dyDescent="0.25">
      <c r="U16353" s="76"/>
    </row>
    <row r="16354" spans="21:21" x14ac:dyDescent="0.25">
      <c r="U16354" s="76"/>
    </row>
    <row r="16355" spans="21:21" x14ac:dyDescent="0.25">
      <c r="U16355" s="76"/>
    </row>
    <row r="16356" spans="21:21" x14ac:dyDescent="0.25">
      <c r="U16356" s="76"/>
    </row>
    <row r="16357" spans="21:21" x14ac:dyDescent="0.25">
      <c r="U16357" s="76"/>
    </row>
    <row r="16358" spans="21:21" x14ac:dyDescent="0.25">
      <c r="U16358" s="76"/>
    </row>
    <row r="16359" spans="21:21" x14ac:dyDescent="0.25">
      <c r="U16359" s="76"/>
    </row>
    <row r="16360" spans="21:21" x14ac:dyDescent="0.25">
      <c r="U16360" s="76"/>
    </row>
    <row r="16361" spans="21:21" x14ac:dyDescent="0.25">
      <c r="U16361" s="76"/>
    </row>
    <row r="16362" spans="21:21" x14ac:dyDescent="0.25">
      <c r="U16362" s="76"/>
    </row>
    <row r="16363" spans="21:21" x14ac:dyDescent="0.25">
      <c r="U16363" s="76"/>
    </row>
    <row r="16364" spans="21:21" x14ac:dyDescent="0.25">
      <c r="U16364" s="76"/>
    </row>
    <row r="16365" spans="21:21" x14ac:dyDescent="0.25">
      <c r="U16365" s="76"/>
    </row>
    <row r="16366" spans="21:21" x14ac:dyDescent="0.25">
      <c r="U16366" s="76"/>
    </row>
    <row r="16367" spans="21:21" x14ac:dyDescent="0.25">
      <c r="U16367" s="76"/>
    </row>
    <row r="16368" spans="21:21" x14ac:dyDescent="0.25">
      <c r="U16368" s="76"/>
    </row>
    <row r="16369" spans="21:21" x14ac:dyDescent="0.25">
      <c r="U16369" s="76"/>
    </row>
    <row r="16370" spans="21:21" x14ac:dyDescent="0.25">
      <c r="U16370" s="76"/>
    </row>
    <row r="16371" spans="21:21" x14ac:dyDescent="0.25">
      <c r="U16371" s="76"/>
    </row>
    <row r="16372" spans="21:21" x14ac:dyDescent="0.25">
      <c r="U16372" s="76"/>
    </row>
    <row r="16373" spans="21:21" x14ac:dyDescent="0.25">
      <c r="U16373" s="76"/>
    </row>
    <row r="16374" spans="21:21" x14ac:dyDescent="0.25">
      <c r="U16374" s="76"/>
    </row>
    <row r="16375" spans="21:21" x14ac:dyDescent="0.25">
      <c r="U16375" s="76"/>
    </row>
    <row r="16376" spans="21:21" x14ac:dyDescent="0.25">
      <c r="U16376" s="76"/>
    </row>
    <row r="16377" spans="21:21" x14ac:dyDescent="0.25">
      <c r="U16377" s="76"/>
    </row>
    <row r="16378" spans="21:21" x14ac:dyDescent="0.25">
      <c r="U16378" s="76"/>
    </row>
    <row r="16379" spans="21:21" x14ac:dyDescent="0.25">
      <c r="U16379" s="76"/>
    </row>
    <row r="16380" spans="21:21" x14ac:dyDescent="0.25">
      <c r="U16380" s="76"/>
    </row>
    <row r="16381" spans="21:21" x14ac:dyDescent="0.25">
      <c r="U16381" s="76"/>
    </row>
    <row r="16382" spans="21:21" x14ac:dyDescent="0.25">
      <c r="U16382" s="76"/>
    </row>
    <row r="16383" spans="21:21" x14ac:dyDescent="0.25">
      <c r="U16383" s="76"/>
    </row>
    <row r="16384" spans="21:21" x14ac:dyDescent="0.25">
      <c r="U16384" s="76"/>
    </row>
    <row r="16385" spans="21:21" x14ac:dyDescent="0.25">
      <c r="U16385" s="76"/>
    </row>
    <row r="16386" spans="21:21" x14ac:dyDescent="0.25">
      <c r="U16386" s="76"/>
    </row>
    <row r="16387" spans="21:21" x14ac:dyDescent="0.25">
      <c r="U16387" s="76"/>
    </row>
    <row r="16388" spans="21:21" x14ac:dyDescent="0.25">
      <c r="U16388" s="76"/>
    </row>
    <row r="16389" spans="21:21" x14ac:dyDescent="0.25">
      <c r="U16389" s="76"/>
    </row>
    <row r="16390" spans="21:21" x14ac:dyDescent="0.25">
      <c r="U16390" s="76"/>
    </row>
    <row r="16391" spans="21:21" x14ac:dyDescent="0.25">
      <c r="U16391" s="76"/>
    </row>
    <row r="16392" spans="21:21" x14ac:dyDescent="0.25">
      <c r="U16392" s="76"/>
    </row>
    <row r="16393" spans="21:21" x14ac:dyDescent="0.25">
      <c r="U16393" s="76"/>
    </row>
    <row r="16394" spans="21:21" x14ac:dyDescent="0.25">
      <c r="U16394" s="76"/>
    </row>
    <row r="16395" spans="21:21" x14ac:dyDescent="0.25">
      <c r="U16395" s="76"/>
    </row>
    <row r="16396" spans="21:21" x14ac:dyDescent="0.25">
      <c r="U16396" s="76"/>
    </row>
    <row r="16397" spans="21:21" x14ac:dyDescent="0.25">
      <c r="U16397" s="76"/>
    </row>
    <row r="16398" spans="21:21" x14ac:dyDescent="0.25">
      <c r="U16398" s="76"/>
    </row>
    <row r="16399" spans="21:21" x14ac:dyDescent="0.25">
      <c r="U16399" s="76"/>
    </row>
    <row r="16400" spans="21:21" x14ac:dyDescent="0.25">
      <c r="U16400" s="76"/>
    </row>
    <row r="16401" spans="21:21" x14ac:dyDescent="0.25">
      <c r="U16401" s="76"/>
    </row>
    <row r="16402" spans="21:21" x14ac:dyDescent="0.25">
      <c r="U16402" s="76"/>
    </row>
    <row r="16403" spans="21:21" x14ac:dyDescent="0.25">
      <c r="U16403" s="76"/>
    </row>
    <row r="16404" spans="21:21" x14ac:dyDescent="0.25">
      <c r="U16404" s="76"/>
    </row>
    <row r="16405" spans="21:21" x14ac:dyDescent="0.25">
      <c r="U16405" s="76"/>
    </row>
    <row r="16406" spans="21:21" x14ac:dyDescent="0.25">
      <c r="U16406" s="76"/>
    </row>
    <row r="16407" spans="21:21" x14ac:dyDescent="0.25">
      <c r="U16407" s="76"/>
    </row>
    <row r="16408" spans="21:21" x14ac:dyDescent="0.25">
      <c r="U16408" s="76"/>
    </row>
    <row r="16409" spans="21:21" x14ac:dyDescent="0.25">
      <c r="U16409" s="76"/>
    </row>
    <row r="16410" spans="21:21" x14ac:dyDescent="0.25">
      <c r="U16410" s="76"/>
    </row>
    <row r="16411" spans="21:21" x14ac:dyDescent="0.25">
      <c r="U16411" s="76"/>
    </row>
    <row r="16412" spans="21:21" x14ac:dyDescent="0.25">
      <c r="U16412" s="76"/>
    </row>
    <row r="16413" spans="21:21" x14ac:dyDescent="0.25">
      <c r="U16413" s="76"/>
    </row>
    <row r="16414" spans="21:21" x14ac:dyDescent="0.25">
      <c r="U16414" s="76"/>
    </row>
    <row r="16415" spans="21:21" x14ac:dyDescent="0.25">
      <c r="U16415" s="76"/>
    </row>
    <row r="16416" spans="21:21" x14ac:dyDescent="0.25">
      <c r="U16416" s="76"/>
    </row>
    <row r="16417" spans="21:21" x14ac:dyDescent="0.25">
      <c r="U16417" s="76"/>
    </row>
    <row r="16418" spans="21:21" x14ac:dyDescent="0.25">
      <c r="U16418" s="76"/>
    </row>
    <row r="16419" spans="21:21" x14ac:dyDescent="0.25">
      <c r="U16419" s="76"/>
    </row>
    <row r="16420" spans="21:21" x14ac:dyDescent="0.25">
      <c r="U16420" s="76"/>
    </row>
    <row r="16421" spans="21:21" x14ac:dyDescent="0.25">
      <c r="U16421" s="76"/>
    </row>
    <row r="16422" spans="21:21" x14ac:dyDescent="0.25">
      <c r="U16422" s="76"/>
    </row>
    <row r="16423" spans="21:21" x14ac:dyDescent="0.25">
      <c r="U16423" s="76"/>
    </row>
    <row r="16424" spans="21:21" x14ac:dyDescent="0.25">
      <c r="U16424" s="76"/>
    </row>
    <row r="16425" spans="21:21" x14ac:dyDescent="0.25">
      <c r="U16425" s="76"/>
    </row>
    <row r="16426" spans="21:21" x14ac:dyDescent="0.25">
      <c r="U16426" s="76"/>
    </row>
    <row r="16427" spans="21:21" x14ac:dyDescent="0.25">
      <c r="U16427" s="76"/>
    </row>
    <row r="16428" spans="21:21" x14ac:dyDescent="0.25">
      <c r="U16428" s="76"/>
    </row>
    <row r="16429" spans="21:21" x14ac:dyDescent="0.25">
      <c r="U16429" s="76"/>
    </row>
    <row r="16430" spans="21:21" x14ac:dyDescent="0.25">
      <c r="U16430" s="76"/>
    </row>
    <row r="16431" spans="21:21" x14ac:dyDescent="0.25">
      <c r="U16431" s="76"/>
    </row>
    <row r="16432" spans="21:21" x14ac:dyDescent="0.25">
      <c r="U16432" s="76"/>
    </row>
    <row r="16433" spans="21:21" x14ac:dyDescent="0.25">
      <c r="U16433" s="76"/>
    </row>
    <row r="16434" spans="21:21" x14ac:dyDescent="0.25">
      <c r="U16434" s="76"/>
    </row>
    <row r="16435" spans="21:21" x14ac:dyDescent="0.25">
      <c r="U16435" s="76"/>
    </row>
    <row r="16436" spans="21:21" x14ac:dyDescent="0.25">
      <c r="U16436" s="76"/>
    </row>
    <row r="16437" spans="21:21" x14ac:dyDescent="0.25">
      <c r="U16437" s="76"/>
    </row>
    <row r="16438" spans="21:21" x14ac:dyDescent="0.25">
      <c r="U16438" s="76"/>
    </row>
    <row r="16439" spans="21:21" x14ac:dyDescent="0.25">
      <c r="U16439" s="76"/>
    </row>
    <row r="16440" spans="21:21" x14ac:dyDescent="0.25">
      <c r="U16440" s="76"/>
    </row>
    <row r="16441" spans="21:21" x14ac:dyDescent="0.25">
      <c r="U16441" s="76"/>
    </row>
    <row r="16442" spans="21:21" x14ac:dyDescent="0.25">
      <c r="U16442" s="76"/>
    </row>
    <row r="16443" spans="21:21" x14ac:dyDescent="0.25">
      <c r="U16443" s="76"/>
    </row>
    <row r="16444" spans="21:21" x14ac:dyDescent="0.25">
      <c r="U16444" s="76"/>
    </row>
    <row r="16445" spans="21:21" x14ac:dyDescent="0.25">
      <c r="U16445" s="76"/>
    </row>
    <row r="16446" spans="21:21" x14ac:dyDescent="0.25">
      <c r="U16446" s="76"/>
    </row>
    <row r="16447" spans="21:21" x14ac:dyDescent="0.25">
      <c r="U16447" s="76"/>
    </row>
    <row r="16448" spans="21:21" x14ac:dyDescent="0.25">
      <c r="U16448" s="76"/>
    </row>
    <row r="16449" spans="21:21" x14ac:dyDescent="0.25">
      <c r="U16449" s="76"/>
    </row>
    <row r="16450" spans="21:21" x14ac:dyDescent="0.25">
      <c r="U16450" s="76"/>
    </row>
    <row r="16451" spans="21:21" x14ac:dyDescent="0.25">
      <c r="U16451" s="76"/>
    </row>
    <row r="16452" spans="21:21" x14ac:dyDescent="0.25">
      <c r="U16452" s="76"/>
    </row>
    <row r="16453" spans="21:21" x14ac:dyDescent="0.25">
      <c r="U16453" s="76"/>
    </row>
    <row r="16454" spans="21:21" x14ac:dyDescent="0.25">
      <c r="U16454" s="76"/>
    </row>
    <row r="16455" spans="21:21" x14ac:dyDescent="0.25">
      <c r="U16455" s="76"/>
    </row>
    <row r="16456" spans="21:21" x14ac:dyDescent="0.25">
      <c r="U16456" s="76"/>
    </row>
    <row r="16457" spans="21:21" x14ac:dyDescent="0.25">
      <c r="U16457" s="76"/>
    </row>
    <row r="16458" spans="21:21" x14ac:dyDescent="0.25">
      <c r="U16458" s="76"/>
    </row>
    <row r="16459" spans="21:21" x14ac:dyDescent="0.25">
      <c r="U16459" s="76"/>
    </row>
    <row r="16460" spans="21:21" x14ac:dyDescent="0.25">
      <c r="U16460" s="76"/>
    </row>
    <row r="16461" spans="21:21" x14ac:dyDescent="0.25">
      <c r="U16461" s="76"/>
    </row>
    <row r="16462" spans="21:21" x14ac:dyDescent="0.25">
      <c r="U16462" s="76"/>
    </row>
    <row r="16463" spans="21:21" x14ac:dyDescent="0.25">
      <c r="U16463" s="76"/>
    </row>
    <row r="16464" spans="21:21" x14ac:dyDescent="0.25">
      <c r="U16464" s="76"/>
    </row>
    <row r="16465" spans="21:21" x14ac:dyDescent="0.25">
      <c r="U16465" s="76"/>
    </row>
    <row r="16466" spans="21:21" x14ac:dyDescent="0.25">
      <c r="U16466" s="76"/>
    </row>
    <row r="16467" spans="21:21" x14ac:dyDescent="0.25">
      <c r="U16467" s="76"/>
    </row>
    <row r="16468" spans="21:21" x14ac:dyDescent="0.25">
      <c r="U16468" s="76"/>
    </row>
    <row r="16469" spans="21:21" x14ac:dyDescent="0.25">
      <c r="U16469" s="76"/>
    </row>
    <row r="16470" spans="21:21" x14ac:dyDescent="0.25">
      <c r="U16470" s="76"/>
    </row>
    <row r="16471" spans="21:21" x14ac:dyDescent="0.25">
      <c r="U16471" s="76"/>
    </row>
    <row r="16472" spans="21:21" x14ac:dyDescent="0.25">
      <c r="U16472" s="76"/>
    </row>
    <row r="16473" spans="21:21" x14ac:dyDescent="0.25">
      <c r="U16473" s="76"/>
    </row>
    <row r="16474" spans="21:21" x14ac:dyDescent="0.25">
      <c r="U16474" s="76"/>
    </row>
    <row r="16475" spans="21:21" x14ac:dyDescent="0.25">
      <c r="U16475" s="76"/>
    </row>
    <row r="16476" spans="21:21" x14ac:dyDescent="0.25">
      <c r="U16476" s="76"/>
    </row>
    <row r="16477" spans="21:21" x14ac:dyDescent="0.25">
      <c r="U16477" s="76"/>
    </row>
    <row r="16478" spans="21:21" x14ac:dyDescent="0.25">
      <c r="U16478" s="76"/>
    </row>
    <row r="16479" spans="21:21" x14ac:dyDescent="0.25">
      <c r="U16479" s="76"/>
    </row>
    <row r="16480" spans="21:21" x14ac:dyDescent="0.25">
      <c r="U16480" s="76"/>
    </row>
    <row r="16481" spans="21:21" x14ac:dyDescent="0.25">
      <c r="U16481" s="76"/>
    </row>
    <row r="16482" spans="21:21" x14ac:dyDescent="0.25">
      <c r="U16482" s="76"/>
    </row>
    <row r="16483" spans="21:21" x14ac:dyDescent="0.25">
      <c r="U16483" s="76"/>
    </row>
    <row r="16484" spans="21:21" x14ac:dyDescent="0.25">
      <c r="U16484" s="76"/>
    </row>
    <row r="16485" spans="21:21" x14ac:dyDescent="0.25">
      <c r="U16485" s="76"/>
    </row>
    <row r="16486" spans="21:21" x14ac:dyDescent="0.25">
      <c r="U16486" s="76"/>
    </row>
    <row r="16487" spans="21:21" x14ac:dyDescent="0.25">
      <c r="U16487" s="76"/>
    </row>
    <row r="16488" spans="21:21" x14ac:dyDescent="0.25">
      <c r="U16488" s="76"/>
    </row>
    <row r="16489" spans="21:21" x14ac:dyDescent="0.25">
      <c r="U16489" s="76"/>
    </row>
    <row r="16490" spans="21:21" x14ac:dyDescent="0.25">
      <c r="U16490" s="76"/>
    </row>
    <row r="16491" spans="21:21" x14ac:dyDescent="0.25">
      <c r="U16491" s="76"/>
    </row>
    <row r="16492" spans="21:21" x14ac:dyDescent="0.25">
      <c r="U16492" s="76"/>
    </row>
    <row r="16493" spans="21:21" x14ac:dyDescent="0.25">
      <c r="U16493" s="76"/>
    </row>
    <row r="16494" spans="21:21" x14ac:dyDescent="0.25">
      <c r="U16494" s="76"/>
    </row>
    <row r="16495" spans="21:21" x14ac:dyDescent="0.25">
      <c r="U16495" s="76"/>
    </row>
    <row r="16496" spans="21:21" x14ac:dyDescent="0.25">
      <c r="U16496" s="76"/>
    </row>
    <row r="16497" spans="21:21" x14ac:dyDescent="0.25">
      <c r="U16497" s="76"/>
    </row>
    <row r="16498" spans="21:21" x14ac:dyDescent="0.25">
      <c r="U16498" s="76"/>
    </row>
    <row r="16499" spans="21:21" x14ac:dyDescent="0.25">
      <c r="U16499" s="76"/>
    </row>
    <row r="16500" spans="21:21" x14ac:dyDescent="0.25">
      <c r="U16500" s="76"/>
    </row>
    <row r="16501" spans="21:21" x14ac:dyDescent="0.25">
      <c r="U16501" s="76"/>
    </row>
    <row r="16502" spans="21:21" x14ac:dyDescent="0.25">
      <c r="U16502" s="76"/>
    </row>
    <row r="16503" spans="21:21" x14ac:dyDescent="0.25">
      <c r="U16503" s="76"/>
    </row>
    <row r="16504" spans="21:21" x14ac:dyDescent="0.25">
      <c r="U16504" s="76"/>
    </row>
    <row r="16505" spans="21:21" x14ac:dyDescent="0.25">
      <c r="U16505" s="76"/>
    </row>
    <row r="16506" spans="21:21" x14ac:dyDescent="0.25">
      <c r="U16506" s="76"/>
    </row>
    <row r="16507" spans="21:21" x14ac:dyDescent="0.25">
      <c r="U16507" s="76"/>
    </row>
    <row r="16508" spans="21:21" x14ac:dyDescent="0.25">
      <c r="U16508" s="76"/>
    </row>
    <row r="16509" spans="21:21" x14ac:dyDescent="0.25">
      <c r="U16509" s="76"/>
    </row>
    <row r="16510" spans="21:21" x14ac:dyDescent="0.25">
      <c r="U16510" s="76"/>
    </row>
    <row r="16511" spans="21:21" x14ac:dyDescent="0.25">
      <c r="U16511" s="76"/>
    </row>
    <row r="16512" spans="21:21" x14ac:dyDescent="0.25">
      <c r="U16512" s="76"/>
    </row>
    <row r="16513" spans="21:21" x14ac:dyDescent="0.25">
      <c r="U16513" s="76"/>
    </row>
    <row r="16514" spans="21:21" x14ac:dyDescent="0.25">
      <c r="U16514" s="76"/>
    </row>
    <row r="16515" spans="21:21" x14ac:dyDescent="0.25">
      <c r="U16515" s="76"/>
    </row>
    <row r="16516" spans="21:21" x14ac:dyDescent="0.25">
      <c r="U16516" s="76"/>
    </row>
    <row r="16517" spans="21:21" x14ac:dyDescent="0.25">
      <c r="U16517" s="76"/>
    </row>
    <row r="16518" spans="21:21" x14ac:dyDescent="0.25">
      <c r="U16518" s="76"/>
    </row>
    <row r="16519" spans="21:21" x14ac:dyDescent="0.25">
      <c r="U16519" s="76"/>
    </row>
    <row r="16520" spans="21:21" x14ac:dyDescent="0.25">
      <c r="U16520" s="76"/>
    </row>
    <row r="16521" spans="21:21" x14ac:dyDescent="0.25">
      <c r="U16521" s="76"/>
    </row>
    <row r="16522" spans="21:21" x14ac:dyDescent="0.25">
      <c r="U16522" s="76"/>
    </row>
    <row r="16523" spans="21:21" x14ac:dyDescent="0.25">
      <c r="U16523" s="76"/>
    </row>
    <row r="16524" spans="21:21" x14ac:dyDescent="0.25">
      <c r="U16524" s="76"/>
    </row>
    <row r="16525" spans="21:21" x14ac:dyDescent="0.25">
      <c r="U16525" s="76"/>
    </row>
    <row r="16526" spans="21:21" x14ac:dyDescent="0.25">
      <c r="U16526" s="76"/>
    </row>
    <row r="16527" spans="21:21" x14ac:dyDescent="0.25">
      <c r="U16527" s="76"/>
    </row>
    <row r="16528" spans="21:21" x14ac:dyDescent="0.25">
      <c r="U16528" s="76"/>
    </row>
    <row r="16529" spans="21:21" x14ac:dyDescent="0.25">
      <c r="U16529" s="76"/>
    </row>
    <row r="16530" spans="21:21" x14ac:dyDescent="0.25">
      <c r="U16530" s="76"/>
    </row>
    <row r="16531" spans="21:21" x14ac:dyDescent="0.25">
      <c r="U16531" s="76"/>
    </row>
    <row r="16532" spans="21:21" x14ac:dyDescent="0.25">
      <c r="U16532" s="76"/>
    </row>
    <row r="16533" spans="21:21" x14ac:dyDescent="0.25">
      <c r="U16533" s="76"/>
    </row>
    <row r="16534" spans="21:21" x14ac:dyDescent="0.25">
      <c r="U16534" s="76"/>
    </row>
    <row r="16535" spans="21:21" x14ac:dyDescent="0.25">
      <c r="U16535" s="76"/>
    </row>
    <row r="16536" spans="21:21" x14ac:dyDescent="0.25">
      <c r="U16536" s="76"/>
    </row>
    <row r="16537" spans="21:21" x14ac:dyDescent="0.25">
      <c r="U16537" s="76"/>
    </row>
    <row r="16538" spans="21:21" x14ac:dyDescent="0.25">
      <c r="U16538" s="76"/>
    </row>
    <row r="16539" spans="21:21" x14ac:dyDescent="0.25">
      <c r="U16539" s="76"/>
    </row>
    <row r="16540" spans="21:21" x14ac:dyDescent="0.25">
      <c r="U16540" s="76"/>
    </row>
    <row r="16541" spans="21:21" x14ac:dyDescent="0.25">
      <c r="U16541" s="76"/>
    </row>
    <row r="16542" spans="21:21" x14ac:dyDescent="0.25">
      <c r="U16542" s="76"/>
    </row>
    <row r="16543" spans="21:21" x14ac:dyDescent="0.25">
      <c r="U16543" s="76"/>
    </row>
    <row r="16544" spans="21:21" x14ac:dyDescent="0.25">
      <c r="U16544" s="76"/>
    </row>
    <row r="16545" spans="21:21" x14ac:dyDescent="0.25">
      <c r="U16545" s="76"/>
    </row>
    <row r="16546" spans="21:21" x14ac:dyDescent="0.25">
      <c r="U16546" s="76"/>
    </row>
    <row r="16547" spans="21:21" x14ac:dyDescent="0.25">
      <c r="U16547" s="76"/>
    </row>
    <row r="16548" spans="21:21" x14ac:dyDescent="0.25">
      <c r="U16548" s="76"/>
    </row>
    <row r="16549" spans="21:21" x14ac:dyDescent="0.25">
      <c r="U16549" s="76"/>
    </row>
    <row r="16550" spans="21:21" x14ac:dyDescent="0.25">
      <c r="U16550" s="76"/>
    </row>
    <row r="16551" spans="21:21" x14ac:dyDescent="0.25">
      <c r="U16551" s="76"/>
    </row>
    <row r="16552" spans="21:21" x14ac:dyDescent="0.25">
      <c r="U16552" s="76"/>
    </row>
    <row r="16553" spans="21:21" x14ac:dyDescent="0.25">
      <c r="U16553" s="76"/>
    </row>
    <row r="16554" spans="21:21" x14ac:dyDescent="0.25">
      <c r="U16554" s="76"/>
    </row>
    <row r="16555" spans="21:21" x14ac:dyDescent="0.25">
      <c r="U16555" s="76"/>
    </row>
    <row r="16556" spans="21:21" x14ac:dyDescent="0.25">
      <c r="U16556" s="76"/>
    </row>
    <row r="16557" spans="21:21" x14ac:dyDescent="0.25">
      <c r="U16557" s="76"/>
    </row>
    <row r="16558" spans="21:21" x14ac:dyDescent="0.25">
      <c r="U16558" s="76"/>
    </row>
    <row r="16559" spans="21:21" x14ac:dyDescent="0.25">
      <c r="U16559" s="76"/>
    </row>
    <row r="16560" spans="21:21" x14ac:dyDescent="0.25">
      <c r="U16560" s="76"/>
    </row>
    <row r="16561" spans="21:21" x14ac:dyDescent="0.25">
      <c r="U16561" s="76"/>
    </row>
    <row r="16562" spans="21:21" x14ac:dyDescent="0.25">
      <c r="U16562" s="76"/>
    </row>
    <row r="16563" spans="21:21" x14ac:dyDescent="0.25">
      <c r="U16563" s="76"/>
    </row>
    <row r="16564" spans="21:21" x14ac:dyDescent="0.25">
      <c r="U16564" s="76"/>
    </row>
    <row r="16565" spans="21:21" x14ac:dyDescent="0.25">
      <c r="U16565" s="76"/>
    </row>
    <row r="16566" spans="21:21" x14ac:dyDescent="0.25">
      <c r="U16566" s="76"/>
    </row>
    <row r="16567" spans="21:21" x14ac:dyDescent="0.25">
      <c r="U16567" s="76"/>
    </row>
    <row r="16568" spans="21:21" x14ac:dyDescent="0.25">
      <c r="U16568" s="76"/>
    </row>
    <row r="16569" spans="21:21" x14ac:dyDescent="0.25">
      <c r="U16569" s="76"/>
    </row>
    <row r="16570" spans="21:21" x14ac:dyDescent="0.25">
      <c r="U16570" s="76"/>
    </row>
    <row r="16571" spans="21:21" x14ac:dyDescent="0.25">
      <c r="U16571" s="76"/>
    </row>
    <row r="16572" spans="21:21" x14ac:dyDescent="0.25">
      <c r="U16572" s="76"/>
    </row>
    <row r="16573" spans="21:21" x14ac:dyDescent="0.25">
      <c r="U16573" s="76"/>
    </row>
    <row r="16574" spans="21:21" x14ac:dyDescent="0.25">
      <c r="U16574" s="76"/>
    </row>
    <row r="16575" spans="21:21" x14ac:dyDescent="0.25">
      <c r="U16575" s="76"/>
    </row>
    <row r="16576" spans="21:21" x14ac:dyDescent="0.25">
      <c r="U16576" s="76"/>
    </row>
    <row r="16577" spans="21:21" x14ac:dyDescent="0.25">
      <c r="U16577" s="76"/>
    </row>
    <row r="16578" spans="21:21" x14ac:dyDescent="0.25">
      <c r="U16578" s="76"/>
    </row>
    <row r="16579" spans="21:21" x14ac:dyDescent="0.25">
      <c r="U16579" s="76"/>
    </row>
    <row r="16580" spans="21:21" x14ac:dyDescent="0.25">
      <c r="U16580" s="76"/>
    </row>
    <row r="16581" spans="21:21" x14ac:dyDescent="0.25">
      <c r="U16581" s="76"/>
    </row>
    <row r="16582" spans="21:21" x14ac:dyDescent="0.25">
      <c r="U16582" s="76"/>
    </row>
    <row r="16583" spans="21:21" x14ac:dyDescent="0.25">
      <c r="U16583" s="76"/>
    </row>
    <row r="16584" spans="21:21" x14ac:dyDescent="0.25">
      <c r="U16584" s="76"/>
    </row>
    <row r="16585" spans="21:21" x14ac:dyDescent="0.25">
      <c r="U16585" s="76"/>
    </row>
    <row r="16586" spans="21:21" x14ac:dyDescent="0.25">
      <c r="U16586" s="76"/>
    </row>
    <row r="16587" spans="21:21" x14ac:dyDescent="0.25">
      <c r="U16587" s="76"/>
    </row>
    <row r="16588" spans="21:21" x14ac:dyDescent="0.25">
      <c r="U16588" s="76"/>
    </row>
    <row r="16589" spans="21:21" x14ac:dyDescent="0.25">
      <c r="U16589" s="76"/>
    </row>
    <row r="16590" spans="21:21" x14ac:dyDescent="0.25">
      <c r="U16590" s="76"/>
    </row>
    <row r="16591" spans="21:21" x14ac:dyDescent="0.25">
      <c r="U16591" s="76"/>
    </row>
    <row r="16592" spans="21:21" x14ac:dyDescent="0.25">
      <c r="U16592" s="76"/>
    </row>
    <row r="16593" spans="21:21" x14ac:dyDescent="0.25">
      <c r="U16593" s="76"/>
    </row>
    <row r="16594" spans="21:21" x14ac:dyDescent="0.25">
      <c r="U16594" s="76"/>
    </row>
    <row r="16595" spans="21:21" x14ac:dyDescent="0.25">
      <c r="U16595" s="76"/>
    </row>
    <row r="16596" spans="21:21" x14ac:dyDescent="0.25">
      <c r="U16596" s="76"/>
    </row>
    <row r="16597" spans="21:21" x14ac:dyDescent="0.25">
      <c r="U16597" s="76"/>
    </row>
    <row r="16598" spans="21:21" x14ac:dyDescent="0.25">
      <c r="U16598" s="76"/>
    </row>
    <row r="16599" spans="21:21" x14ac:dyDescent="0.25">
      <c r="U16599" s="76"/>
    </row>
    <row r="16600" spans="21:21" x14ac:dyDescent="0.25">
      <c r="U16600" s="76"/>
    </row>
    <row r="16601" spans="21:21" x14ac:dyDescent="0.25">
      <c r="U16601" s="76"/>
    </row>
    <row r="16602" spans="21:21" x14ac:dyDescent="0.25">
      <c r="U16602" s="76"/>
    </row>
    <row r="16603" spans="21:21" x14ac:dyDescent="0.25">
      <c r="U16603" s="76"/>
    </row>
    <row r="16604" spans="21:21" x14ac:dyDescent="0.25">
      <c r="U16604" s="76"/>
    </row>
    <row r="16605" spans="21:21" x14ac:dyDescent="0.25">
      <c r="U16605" s="76"/>
    </row>
    <row r="16606" spans="21:21" x14ac:dyDescent="0.25">
      <c r="U16606" s="76"/>
    </row>
    <row r="16607" spans="21:21" x14ac:dyDescent="0.25">
      <c r="U16607" s="76"/>
    </row>
    <row r="16608" spans="21:21" x14ac:dyDescent="0.25">
      <c r="U16608" s="76"/>
    </row>
    <row r="16609" spans="21:21" x14ac:dyDescent="0.25">
      <c r="U16609" s="76"/>
    </row>
    <row r="16610" spans="21:21" x14ac:dyDescent="0.25">
      <c r="U16610" s="76"/>
    </row>
    <row r="16611" spans="21:21" x14ac:dyDescent="0.25">
      <c r="U16611" s="76"/>
    </row>
    <row r="16612" spans="21:21" x14ac:dyDescent="0.25">
      <c r="U16612" s="76"/>
    </row>
    <row r="16613" spans="21:21" x14ac:dyDescent="0.25">
      <c r="U16613" s="76"/>
    </row>
    <row r="16614" spans="21:21" x14ac:dyDescent="0.25">
      <c r="U16614" s="76"/>
    </row>
    <row r="16615" spans="21:21" x14ac:dyDescent="0.25">
      <c r="U16615" s="76"/>
    </row>
    <row r="16616" spans="21:21" x14ac:dyDescent="0.25">
      <c r="U16616" s="76"/>
    </row>
    <row r="16617" spans="21:21" x14ac:dyDescent="0.25">
      <c r="U16617" s="76"/>
    </row>
    <row r="16618" spans="21:21" x14ac:dyDescent="0.25">
      <c r="U16618" s="76"/>
    </row>
    <row r="16619" spans="21:21" x14ac:dyDescent="0.25">
      <c r="U16619" s="76"/>
    </row>
    <row r="16620" spans="21:21" x14ac:dyDescent="0.25">
      <c r="U16620" s="76"/>
    </row>
    <row r="16621" spans="21:21" x14ac:dyDescent="0.25">
      <c r="U16621" s="76"/>
    </row>
    <row r="16622" spans="21:21" x14ac:dyDescent="0.25">
      <c r="U16622" s="76"/>
    </row>
    <row r="16623" spans="21:21" x14ac:dyDescent="0.25">
      <c r="U16623" s="76"/>
    </row>
    <row r="16624" spans="21:21" x14ac:dyDescent="0.25">
      <c r="U16624" s="76"/>
    </row>
    <row r="16625" spans="21:21" x14ac:dyDescent="0.25">
      <c r="U16625" s="76"/>
    </row>
    <row r="16626" spans="21:21" x14ac:dyDescent="0.25">
      <c r="U16626" s="76"/>
    </row>
    <row r="16627" spans="21:21" x14ac:dyDescent="0.25">
      <c r="U16627" s="76"/>
    </row>
    <row r="16628" spans="21:21" x14ac:dyDescent="0.25">
      <c r="U16628" s="76"/>
    </row>
    <row r="16629" spans="21:21" x14ac:dyDescent="0.25">
      <c r="U16629" s="76"/>
    </row>
    <row r="16630" spans="21:21" x14ac:dyDescent="0.25">
      <c r="U16630" s="76"/>
    </row>
    <row r="16631" spans="21:21" x14ac:dyDescent="0.25">
      <c r="U16631" s="76"/>
    </row>
    <row r="16632" spans="21:21" x14ac:dyDescent="0.25">
      <c r="U16632" s="76"/>
    </row>
    <row r="16633" spans="21:21" x14ac:dyDescent="0.25">
      <c r="U16633" s="76"/>
    </row>
    <row r="16634" spans="21:21" x14ac:dyDescent="0.25">
      <c r="U16634" s="76"/>
    </row>
    <row r="16635" spans="21:21" x14ac:dyDescent="0.25">
      <c r="U16635" s="76"/>
    </row>
    <row r="16636" spans="21:21" x14ac:dyDescent="0.25">
      <c r="U16636" s="76"/>
    </row>
    <row r="16637" spans="21:21" x14ac:dyDescent="0.25">
      <c r="U16637" s="76"/>
    </row>
    <row r="16638" spans="21:21" x14ac:dyDescent="0.25">
      <c r="U16638" s="76"/>
    </row>
    <row r="16639" spans="21:21" x14ac:dyDescent="0.25">
      <c r="U16639" s="76"/>
    </row>
    <row r="16640" spans="21:21" x14ac:dyDescent="0.25">
      <c r="U16640" s="76"/>
    </row>
    <row r="16641" spans="21:21" x14ac:dyDescent="0.25">
      <c r="U16641" s="76"/>
    </row>
    <row r="16642" spans="21:21" x14ac:dyDescent="0.25">
      <c r="U16642" s="76"/>
    </row>
    <row r="16643" spans="21:21" x14ac:dyDescent="0.25">
      <c r="U16643" s="76"/>
    </row>
    <row r="16644" spans="21:21" x14ac:dyDescent="0.25">
      <c r="U16644" s="76"/>
    </row>
    <row r="16645" spans="21:21" x14ac:dyDescent="0.25">
      <c r="U16645" s="76"/>
    </row>
    <row r="16646" spans="21:21" x14ac:dyDescent="0.25">
      <c r="U16646" s="76"/>
    </row>
    <row r="16647" spans="21:21" x14ac:dyDescent="0.25">
      <c r="U16647" s="76"/>
    </row>
    <row r="16648" spans="21:21" x14ac:dyDescent="0.25">
      <c r="U16648" s="76"/>
    </row>
    <row r="16649" spans="21:21" x14ac:dyDescent="0.25">
      <c r="U16649" s="76"/>
    </row>
    <row r="16650" spans="21:21" x14ac:dyDescent="0.25">
      <c r="U16650" s="76"/>
    </row>
    <row r="16651" spans="21:21" x14ac:dyDescent="0.25">
      <c r="U16651" s="76"/>
    </row>
    <row r="16652" spans="21:21" x14ac:dyDescent="0.25">
      <c r="U16652" s="76"/>
    </row>
    <row r="16653" spans="21:21" x14ac:dyDescent="0.25">
      <c r="U16653" s="76"/>
    </row>
    <row r="16654" spans="21:21" x14ac:dyDescent="0.25">
      <c r="U16654" s="76"/>
    </row>
    <row r="16655" spans="21:21" x14ac:dyDescent="0.25">
      <c r="U16655" s="76"/>
    </row>
    <row r="16656" spans="21:21" x14ac:dyDescent="0.25">
      <c r="U16656" s="76"/>
    </row>
    <row r="16657" spans="21:21" x14ac:dyDescent="0.25">
      <c r="U16657" s="76"/>
    </row>
    <row r="16658" spans="21:21" x14ac:dyDescent="0.25">
      <c r="U16658" s="76"/>
    </row>
    <row r="16659" spans="21:21" x14ac:dyDescent="0.25">
      <c r="U16659" s="76"/>
    </row>
    <row r="16660" spans="21:21" x14ac:dyDescent="0.25">
      <c r="U16660" s="76"/>
    </row>
    <row r="16661" spans="21:21" x14ac:dyDescent="0.25">
      <c r="U16661" s="76"/>
    </row>
    <row r="16662" spans="21:21" x14ac:dyDescent="0.25">
      <c r="U16662" s="76"/>
    </row>
    <row r="16663" spans="21:21" x14ac:dyDescent="0.25">
      <c r="U16663" s="76"/>
    </row>
    <row r="16664" spans="21:21" x14ac:dyDescent="0.25">
      <c r="U16664" s="76"/>
    </row>
    <row r="16665" spans="21:21" x14ac:dyDescent="0.25">
      <c r="U16665" s="76"/>
    </row>
    <row r="16666" spans="21:21" x14ac:dyDescent="0.25">
      <c r="U16666" s="76"/>
    </row>
    <row r="16667" spans="21:21" x14ac:dyDescent="0.25">
      <c r="U16667" s="76"/>
    </row>
    <row r="16668" spans="21:21" x14ac:dyDescent="0.25">
      <c r="U16668" s="76"/>
    </row>
    <row r="16669" spans="21:21" x14ac:dyDescent="0.25">
      <c r="U16669" s="76"/>
    </row>
    <row r="16670" spans="21:21" x14ac:dyDescent="0.25">
      <c r="U16670" s="76"/>
    </row>
    <row r="16671" spans="21:21" x14ac:dyDescent="0.25">
      <c r="U16671" s="76"/>
    </row>
    <row r="16672" spans="21:21" x14ac:dyDescent="0.25">
      <c r="U16672" s="76"/>
    </row>
    <row r="16673" spans="21:21" x14ac:dyDescent="0.25">
      <c r="U16673" s="76"/>
    </row>
    <row r="16674" spans="21:21" x14ac:dyDescent="0.25">
      <c r="U16674" s="76"/>
    </row>
    <row r="16675" spans="21:21" x14ac:dyDescent="0.25">
      <c r="U16675" s="76"/>
    </row>
    <row r="16676" spans="21:21" x14ac:dyDescent="0.25">
      <c r="U16676" s="76"/>
    </row>
    <row r="16677" spans="21:21" x14ac:dyDescent="0.25">
      <c r="U16677" s="76"/>
    </row>
    <row r="16678" spans="21:21" x14ac:dyDescent="0.25">
      <c r="U16678" s="76"/>
    </row>
    <row r="16679" spans="21:21" x14ac:dyDescent="0.25">
      <c r="U16679" s="76"/>
    </row>
    <row r="16680" spans="21:21" x14ac:dyDescent="0.25">
      <c r="U16680" s="76"/>
    </row>
    <row r="16681" spans="21:21" x14ac:dyDescent="0.25">
      <c r="U16681" s="76"/>
    </row>
    <row r="16682" spans="21:21" x14ac:dyDescent="0.25">
      <c r="U16682" s="76"/>
    </row>
    <row r="16683" spans="21:21" x14ac:dyDescent="0.25">
      <c r="U16683" s="76"/>
    </row>
    <row r="16684" spans="21:21" x14ac:dyDescent="0.25">
      <c r="U16684" s="76"/>
    </row>
    <row r="16685" spans="21:21" x14ac:dyDescent="0.25">
      <c r="U16685" s="76"/>
    </row>
    <row r="16686" spans="21:21" x14ac:dyDescent="0.25">
      <c r="U16686" s="76"/>
    </row>
    <row r="16687" spans="21:21" x14ac:dyDescent="0.25">
      <c r="U16687" s="76"/>
    </row>
    <row r="16688" spans="21:21" x14ac:dyDescent="0.25">
      <c r="U16688" s="76"/>
    </row>
    <row r="16689" spans="21:21" x14ac:dyDescent="0.25">
      <c r="U16689" s="76"/>
    </row>
    <row r="16690" spans="21:21" x14ac:dyDescent="0.25">
      <c r="U16690" s="76"/>
    </row>
    <row r="16691" spans="21:21" x14ac:dyDescent="0.25">
      <c r="U16691" s="76"/>
    </row>
    <row r="16692" spans="21:21" x14ac:dyDescent="0.25">
      <c r="U16692" s="76"/>
    </row>
    <row r="16693" spans="21:21" x14ac:dyDescent="0.25">
      <c r="U16693" s="76"/>
    </row>
    <row r="16694" spans="21:21" x14ac:dyDescent="0.25">
      <c r="U16694" s="76"/>
    </row>
    <row r="16695" spans="21:21" x14ac:dyDescent="0.25">
      <c r="U16695" s="76"/>
    </row>
    <row r="16696" spans="21:21" x14ac:dyDescent="0.25">
      <c r="U16696" s="76"/>
    </row>
    <row r="16697" spans="21:21" x14ac:dyDescent="0.25">
      <c r="U16697" s="76"/>
    </row>
    <row r="16698" spans="21:21" x14ac:dyDescent="0.25">
      <c r="U16698" s="76"/>
    </row>
    <row r="16699" spans="21:21" x14ac:dyDescent="0.25">
      <c r="U16699" s="76"/>
    </row>
    <row r="16700" spans="21:21" x14ac:dyDescent="0.25">
      <c r="U16700" s="76"/>
    </row>
    <row r="16701" spans="21:21" x14ac:dyDescent="0.25">
      <c r="U16701" s="76"/>
    </row>
    <row r="16702" spans="21:21" x14ac:dyDescent="0.25">
      <c r="U16702" s="76"/>
    </row>
    <row r="16703" spans="21:21" x14ac:dyDescent="0.25">
      <c r="U16703" s="76"/>
    </row>
    <row r="16704" spans="21:21" x14ac:dyDescent="0.25">
      <c r="U16704" s="76"/>
    </row>
    <row r="16705" spans="21:21" x14ac:dyDescent="0.25">
      <c r="U16705" s="76"/>
    </row>
    <row r="16706" spans="21:21" x14ac:dyDescent="0.25">
      <c r="U16706" s="76"/>
    </row>
    <row r="16707" spans="21:21" x14ac:dyDescent="0.25">
      <c r="U16707" s="76"/>
    </row>
    <row r="16708" spans="21:21" x14ac:dyDescent="0.25">
      <c r="U16708" s="76"/>
    </row>
    <row r="16709" spans="21:21" x14ac:dyDescent="0.25">
      <c r="U16709" s="76"/>
    </row>
    <row r="16710" spans="21:21" x14ac:dyDescent="0.25">
      <c r="U16710" s="76"/>
    </row>
    <row r="16711" spans="21:21" x14ac:dyDescent="0.25">
      <c r="U16711" s="76"/>
    </row>
    <row r="16712" spans="21:21" x14ac:dyDescent="0.25">
      <c r="U16712" s="76"/>
    </row>
    <row r="16713" spans="21:21" x14ac:dyDescent="0.25">
      <c r="U16713" s="76"/>
    </row>
    <row r="16714" spans="21:21" x14ac:dyDescent="0.25">
      <c r="U16714" s="76"/>
    </row>
    <row r="16715" spans="21:21" x14ac:dyDescent="0.25">
      <c r="U16715" s="76"/>
    </row>
    <row r="16716" spans="21:21" x14ac:dyDescent="0.25">
      <c r="U16716" s="76"/>
    </row>
    <row r="16717" spans="21:21" x14ac:dyDescent="0.25">
      <c r="U16717" s="76"/>
    </row>
    <row r="16718" spans="21:21" x14ac:dyDescent="0.25">
      <c r="U16718" s="76"/>
    </row>
    <row r="16719" spans="21:21" x14ac:dyDescent="0.25">
      <c r="U16719" s="76"/>
    </row>
    <row r="16720" spans="21:21" x14ac:dyDescent="0.25">
      <c r="U16720" s="76"/>
    </row>
    <row r="16721" spans="21:21" x14ac:dyDescent="0.25">
      <c r="U16721" s="76"/>
    </row>
    <row r="16722" spans="21:21" x14ac:dyDescent="0.25">
      <c r="U16722" s="76"/>
    </row>
    <row r="16723" spans="21:21" x14ac:dyDescent="0.25">
      <c r="U16723" s="76"/>
    </row>
    <row r="16724" spans="21:21" x14ac:dyDescent="0.25">
      <c r="U16724" s="76"/>
    </row>
    <row r="16725" spans="21:21" x14ac:dyDescent="0.25">
      <c r="U16725" s="76"/>
    </row>
    <row r="16726" spans="21:21" x14ac:dyDescent="0.25">
      <c r="U16726" s="76"/>
    </row>
    <row r="16727" spans="21:21" x14ac:dyDescent="0.25">
      <c r="U16727" s="76"/>
    </row>
    <row r="16728" spans="21:21" x14ac:dyDescent="0.25">
      <c r="U16728" s="76"/>
    </row>
    <row r="16729" spans="21:21" x14ac:dyDescent="0.25">
      <c r="U16729" s="76"/>
    </row>
    <row r="16730" spans="21:21" x14ac:dyDescent="0.25">
      <c r="U16730" s="76"/>
    </row>
    <row r="16731" spans="21:21" x14ac:dyDescent="0.25">
      <c r="U16731" s="76"/>
    </row>
    <row r="16732" spans="21:21" x14ac:dyDescent="0.25">
      <c r="U16732" s="76"/>
    </row>
    <row r="16733" spans="21:21" x14ac:dyDescent="0.25">
      <c r="U16733" s="76"/>
    </row>
    <row r="16734" spans="21:21" x14ac:dyDescent="0.25">
      <c r="U16734" s="76"/>
    </row>
    <row r="16735" spans="21:21" x14ac:dyDescent="0.25">
      <c r="U16735" s="76"/>
    </row>
    <row r="16736" spans="21:21" x14ac:dyDescent="0.25">
      <c r="U16736" s="76"/>
    </row>
    <row r="16737" spans="21:21" x14ac:dyDescent="0.25">
      <c r="U16737" s="76"/>
    </row>
    <row r="16738" spans="21:21" x14ac:dyDescent="0.25">
      <c r="U16738" s="76"/>
    </row>
    <row r="16739" spans="21:21" x14ac:dyDescent="0.25">
      <c r="U16739" s="76"/>
    </row>
    <row r="16740" spans="21:21" x14ac:dyDescent="0.25">
      <c r="U16740" s="76"/>
    </row>
    <row r="16741" spans="21:21" x14ac:dyDescent="0.25">
      <c r="U16741" s="76"/>
    </row>
    <row r="16742" spans="21:21" x14ac:dyDescent="0.25">
      <c r="U16742" s="76"/>
    </row>
    <row r="16743" spans="21:21" x14ac:dyDescent="0.25">
      <c r="U16743" s="76"/>
    </row>
    <row r="16744" spans="21:21" x14ac:dyDescent="0.25">
      <c r="U16744" s="76"/>
    </row>
    <row r="16745" spans="21:21" x14ac:dyDescent="0.25">
      <c r="U16745" s="76"/>
    </row>
    <row r="16746" spans="21:21" x14ac:dyDescent="0.25">
      <c r="U16746" s="76"/>
    </row>
    <row r="16747" spans="21:21" x14ac:dyDescent="0.25">
      <c r="U16747" s="76"/>
    </row>
    <row r="16748" spans="21:21" x14ac:dyDescent="0.25">
      <c r="U16748" s="76"/>
    </row>
    <row r="16749" spans="21:21" x14ac:dyDescent="0.25">
      <c r="U16749" s="76"/>
    </row>
    <row r="16750" spans="21:21" x14ac:dyDescent="0.25">
      <c r="U16750" s="76"/>
    </row>
    <row r="16751" spans="21:21" x14ac:dyDescent="0.25">
      <c r="U16751" s="76"/>
    </row>
    <row r="16752" spans="21:21" x14ac:dyDescent="0.25">
      <c r="U16752" s="76"/>
    </row>
    <row r="16753" spans="21:21" x14ac:dyDescent="0.25">
      <c r="U16753" s="76"/>
    </row>
    <row r="16754" spans="21:21" x14ac:dyDescent="0.25">
      <c r="U16754" s="76"/>
    </row>
    <row r="16755" spans="21:21" x14ac:dyDescent="0.25">
      <c r="U16755" s="76"/>
    </row>
    <row r="16756" spans="21:21" x14ac:dyDescent="0.25">
      <c r="U16756" s="76"/>
    </row>
    <row r="16757" spans="21:21" x14ac:dyDescent="0.25">
      <c r="U16757" s="76"/>
    </row>
    <row r="16758" spans="21:21" x14ac:dyDescent="0.25">
      <c r="U16758" s="76"/>
    </row>
    <row r="16759" spans="21:21" x14ac:dyDescent="0.25">
      <c r="U16759" s="76"/>
    </row>
    <row r="16760" spans="21:21" x14ac:dyDescent="0.25">
      <c r="U16760" s="76"/>
    </row>
    <row r="16761" spans="21:21" x14ac:dyDescent="0.25">
      <c r="U16761" s="76"/>
    </row>
    <row r="16762" spans="21:21" x14ac:dyDescent="0.25">
      <c r="U16762" s="76"/>
    </row>
    <row r="16763" spans="21:21" x14ac:dyDescent="0.25">
      <c r="U16763" s="76"/>
    </row>
    <row r="16764" spans="21:21" x14ac:dyDescent="0.25">
      <c r="U16764" s="76"/>
    </row>
    <row r="16765" spans="21:21" x14ac:dyDescent="0.25">
      <c r="U16765" s="76"/>
    </row>
    <row r="16766" spans="21:21" x14ac:dyDescent="0.25">
      <c r="U16766" s="76"/>
    </row>
    <row r="16767" spans="21:21" x14ac:dyDescent="0.25">
      <c r="U16767" s="76"/>
    </row>
    <row r="16768" spans="21:21" x14ac:dyDescent="0.25">
      <c r="U16768" s="76"/>
    </row>
    <row r="16769" spans="21:21" x14ac:dyDescent="0.25">
      <c r="U16769" s="76"/>
    </row>
    <row r="16770" spans="21:21" x14ac:dyDescent="0.25">
      <c r="U16770" s="76"/>
    </row>
    <row r="16771" spans="21:21" x14ac:dyDescent="0.25">
      <c r="U16771" s="76"/>
    </row>
    <row r="16772" spans="21:21" x14ac:dyDescent="0.25">
      <c r="U16772" s="76"/>
    </row>
    <row r="16773" spans="21:21" x14ac:dyDescent="0.25">
      <c r="U16773" s="76"/>
    </row>
    <row r="16774" spans="21:21" x14ac:dyDescent="0.25">
      <c r="U16774" s="76"/>
    </row>
    <row r="16775" spans="21:21" x14ac:dyDescent="0.25">
      <c r="U16775" s="76"/>
    </row>
    <row r="16776" spans="21:21" x14ac:dyDescent="0.25">
      <c r="U16776" s="76"/>
    </row>
    <row r="16777" spans="21:21" x14ac:dyDescent="0.25">
      <c r="U16777" s="76"/>
    </row>
    <row r="16778" spans="21:21" x14ac:dyDescent="0.25">
      <c r="U16778" s="76"/>
    </row>
    <row r="16779" spans="21:21" x14ac:dyDescent="0.25">
      <c r="U16779" s="76"/>
    </row>
    <row r="16780" spans="21:21" x14ac:dyDescent="0.25">
      <c r="U16780" s="76"/>
    </row>
    <row r="16781" spans="21:21" x14ac:dyDescent="0.25">
      <c r="U16781" s="76"/>
    </row>
    <row r="16782" spans="21:21" x14ac:dyDescent="0.25">
      <c r="U16782" s="76"/>
    </row>
    <row r="16783" spans="21:21" x14ac:dyDescent="0.25">
      <c r="U16783" s="76"/>
    </row>
    <row r="16784" spans="21:21" x14ac:dyDescent="0.25">
      <c r="U16784" s="76"/>
    </row>
    <row r="16785" spans="21:21" x14ac:dyDescent="0.25">
      <c r="U16785" s="76"/>
    </row>
    <row r="16786" spans="21:21" x14ac:dyDescent="0.25">
      <c r="U16786" s="76"/>
    </row>
    <row r="16787" spans="21:21" x14ac:dyDescent="0.25">
      <c r="U16787" s="76"/>
    </row>
    <row r="16788" spans="21:21" x14ac:dyDescent="0.25">
      <c r="U16788" s="76"/>
    </row>
    <row r="16789" spans="21:21" x14ac:dyDescent="0.25">
      <c r="U16789" s="76"/>
    </row>
    <row r="16790" spans="21:21" x14ac:dyDescent="0.25">
      <c r="U16790" s="76"/>
    </row>
    <row r="16791" spans="21:21" x14ac:dyDescent="0.25">
      <c r="U16791" s="76"/>
    </row>
    <row r="16792" spans="21:21" x14ac:dyDescent="0.25">
      <c r="U16792" s="76"/>
    </row>
    <row r="16793" spans="21:21" x14ac:dyDescent="0.25">
      <c r="U16793" s="76"/>
    </row>
    <row r="16794" spans="21:21" x14ac:dyDescent="0.25">
      <c r="U16794" s="76"/>
    </row>
    <row r="16795" spans="21:21" x14ac:dyDescent="0.25">
      <c r="U16795" s="76"/>
    </row>
    <row r="16796" spans="21:21" x14ac:dyDescent="0.25">
      <c r="U16796" s="76"/>
    </row>
    <row r="16797" spans="21:21" x14ac:dyDescent="0.25">
      <c r="U16797" s="76"/>
    </row>
    <row r="16798" spans="21:21" x14ac:dyDescent="0.25">
      <c r="U16798" s="76"/>
    </row>
    <row r="16799" spans="21:21" x14ac:dyDescent="0.25">
      <c r="U16799" s="76"/>
    </row>
    <row r="16800" spans="21:21" x14ac:dyDescent="0.25">
      <c r="U16800" s="76"/>
    </row>
    <row r="16801" spans="21:21" x14ac:dyDescent="0.25">
      <c r="U16801" s="76"/>
    </row>
    <row r="16802" spans="21:21" x14ac:dyDescent="0.25">
      <c r="U16802" s="76"/>
    </row>
    <row r="16803" spans="21:21" x14ac:dyDescent="0.25">
      <c r="U16803" s="76"/>
    </row>
    <row r="16804" spans="21:21" x14ac:dyDescent="0.25">
      <c r="U16804" s="76"/>
    </row>
    <row r="16805" spans="21:21" x14ac:dyDescent="0.25">
      <c r="U16805" s="76"/>
    </row>
    <row r="16806" spans="21:21" x14ac:dyDescent="0.25">
      <c r="U16806" s="76"/>
    </row>
    <row r="16807" spans="21:21" x14ac:dyDescent="0.25">
      <c r="U16807" s="76"/>
    </row>
    <row r="16808" spans="21:21" x14ac:dyDescent="0.25">
      <c r="U16808" s="76"/>
    </row>
    <row r="16809" spans="21:21" x14ac:dyDescent="0.25">
      <c r="U16809" s="76"/>
    </row>
    <row r="16810" spans="21:21" x14ac:dyDescent="0.25">
      <c r="U16810" s="76"/>
    </row>
    <row r="16811" spans="21:21" x14ac:dyDescent="0.25">
      <c r="U16811" s="76"/>
    </row>
    <row r="16812" spans="21:21" x14ac:dyDescent="0.25">
      <c r="U16812" s="76"/>
    </row>
    <row r="16813" spans="21:21" x14ac:dyDescent="0.25">
      <c r="U16813" s="76"/>
    </row>
    <row r="16814" spans="21:21" x14ac:dyDescent="0.25">
      <c r="U16814" s="76"/>
    </row>
    <row r="16815" spans="21:21" x14ac:dyDescent="0.25">
      <c r="U16815" s="76"/>
    </row>
    <row r="16816" spans="21:21" x14ac:dyDescent="0.25">
      <c r="U16816" s="76"/>
    </row>
    <row r="16817" spans="21:21" x14ac:dyDescent="0.25">
      <c r="U16817" s="76"/>
    </row>
    <row r="16818" spans="21:21" x14ac:dyDescent="0.25">
      <c r="U16818" s="76"/>
    </row>
    <row r="16819" spans="21:21" x14ac:dyDescent="0.25">
      <c r="U16819" s="76"/>
    </row>
    <row r="16820" spans="21:21" x14ac:dyDescent="0.25">
      <c r="U16820" s="76"/>
    </row>
    <row r="16821" spans="21:21" x14ac:dyDescent="0.25">
      <c r="U16821" s="76"/>
    </row>
    <row r="16822" spans="21:21" x14ac:dyDescent="0.25">
      <c r="U16822" s="76"/>
    </row>
    <row r="16823" spans="21:21" x14ac:dyDescent="0.25">
      <c r="U16823" s="76"/>
    </row>
    <row r="16824" spans="21:21" x14ac:dyDescent="0.25">
      <c r="U16824" s="76"/>
    </row>
    <row r="16825" spans="21:21" x14ac:dyDescent="0.25">
      <c r="U16825" s="76"/>
    </row>
    <row r="16826" spans="21:21" x14ac:dyDescent="0.25">
      <c r="U16826" s="76"/>
    </row>
    <row r="16827" spans="21:21" x14ac:dyDescent="0.25">
      <c r="U16827" s="76"/>
    </row>
    <row r="16828" spans="21:21" x14ac:dyDescent="0.25">
      <c r="U16828" s="76"/>
    </row>
    <row r="16829" spans="21:21" x14ac:dyDescent="0.25">
      <c r="U16829" s="76"/>
    </row>
    <row r="16830" spans="21:21" x14ac:dyDescent="0.25">
      <c r="U16830" s="76"/>
    </row>
    <row r="16831" spans="21:21" x14ac:dyDescent="0.25">
      <c r="U16831" s="76"/>
    </row>
    <row r="16832" spans="21:21" x14ac:dyDescent="0.25">
      <c r="U16832" s="76"/>
    </row>
    <row r="16833" spans="21:21" x14ac:dyDescent="0.25">
      <c r="U16833" s="76"/>
    </row>
    <row r="16834" spans="21:21" x14ac:dyDescent="0.25">
      <c r="U16834" s="76"/>
    </row>
    <row r="16835" spans="21:21" x14ac:dyDescent="0.25">
      <c r="U16835" s="76"/>
    </row>
    <row r="16836" spans="21:21" x14ac:dyDescent="0.25">
      <c r="U16836" s="76"/>
    </row>
    <row r="16837" spans="21:21" x14ac:dyDescent="0.25">
      <c r="U16837" s="76"/>
    </row>
    <row r="16838" spans="21:21" x14ac:dyDescent="0.25">
      <c r="U16838" s="76"/>
    </row>
    <row r="16839" spans="21:21" x14ac:dyDescent="0.25">
      <c r="U16839" s="76"/>
    </row>
    <row r="16840" spans="21:21" x14ac:dyDescent="0.25">
      <c r="U16840" s="76"/>
    </row>
    <row r="16841" spans="21:21" x14ac:dyDescent="0.25">
      <c r="U16841" s="76"/>
    </row>
    <row r="16842" spans="21:21" x14ac:dyDescent="0.25">
      <c r="U16842" s="76"/>
    </row>
    <row r="16843" spans="21:21" x14ac:dyDescent="0.25">
      <c r="U16843" s="76"/>
    </row>
    <row r="16844" spans="21:21" x14ac:dyDescent="0.25">
      <c r="U16844" s="76"/>
    </row>
    <row r="16845" spans="21:21" x14ac:dyDescent="0.25">
      <c r="U16845" s="76"/>
    </row>
    <row r="16846" spans="21:21" x14ac:dyDescent="0.25">
      <c r="U16846" s="76"/>
    </row>
    <row r="16847" spans="21:21" x14ac:dyDescent="0.25">
      <c r="U16847" s="76"/>
    </row>
    <row r="16848" spans="21:21" x14ac:dyDescent="0.25">
      <c r="U16848" s="76"/>
    </row>
    <row r="16849" spans="21:21" x14ac:dyDescent="0.25">
      <c r="U16849" s="76"/>
    </row>
    <row r="16850" spans="21:21" x14ac:dyDescent="0.25">
      <c r="U16850" s="76"/>
    </row>
    <row r="16851" spans="21:21" x14ac:dyDescent="0.25">
      <c r="U16851" s="76"/>
    </row>
    <row r="16852" spans="21:21" x14ac:dyDescent="0.25">
      <c r="U16852" s="76"/>
    </row>
    <row r="16853" spans="21:21" x14ac:dyDescent="0.25">
      <c r="U16853" s="76"/>
    </row>
    <row r="16854" spans="21:21" x14ac:dyDescent="0.25">
      <c r="U16854" s="76"/>
    </row>
    <row r="16855" spans="21:21" x14ac:dyDescent="0.25">
      <c r="U16855" s="76"/>
    </row>
    <row r="16856" spans="21:21" x14ac:dyDescent="0.25">
      <c r="U16856" s="76"/>
    </row>
    <row r="16857" spans="21:21" x14ac:dyDescent="0.25">
      <c r="U16857" s="76"/>
    </row>
    <row r="16858" spans="21:21" x14ac:dyDescent="0.25">
      <c r="U16858" s="76"/>
    </row>
    <row r="16859" spans="21:21" x14ac:dyDescent="0.25">
      <c r="U16859" s="76"/>
    </row>
    <row r="16860" spans="21:21" x14ac:dyDescent="0.25">
      <c r="U16860" s="76"/>
    </row>
    <row r="16861" spans="21:21" x14ac:dyDescent="0.25">
      <c r="U16861" s="76"/>
    </row>
    <row r="16862" spans="21:21" x14ac:dyDescent="0.25">
      <c r="U16862" s="76"/>
    </row>
    <row r="16863" spans="21:21" x14ac:dyDescent="0.25">
      <c r="U16863" s="76"/>
    </row>
    <row r="16864" spans="21:21" x14ac:dyDescent="0.25">
      <c r="U16864" s="76"/>
    </row>
    <row r="16865" spans="21:21" x14ac:dyDescent="0.25">
      <c r="U16865" s="76"/>
    </row>
    <row r="16866" spans="21:21" x14ac:dyDescent="0.25">
      <c r="U16866" s="76"/>
    </row>
    <row r="16867" spans="21:21" x14ac:dyDescent="0.25">
      <c r="U16867" s="76"/>
    </row>
    <row r="16868" spans="21:21" x14ac:dyDescent="0.25">
      <c r="U16868" s="76"/>
    </row>
    <row r="16869" spans="21:21" x14ac:dyDescent="0.25">
      <c r="U16869" s="76"/>
    </row>
    <row r="16870" spans="21:21" x14ac:dyDescent="0.25">
      <c r="U16870" s="76"/>
    </row>
    <row r="16871" spans="21:21" x14ac:dyDescent="0.25">
      <c r="U16871" s="76"/>
    </row>
    <row r="16872" spans="21:21" x14ac:dyDescent="0.25">
      <c r="U16872" s="76"/>
    </row>
    <row r="16873" spans="21:21" x14ac:dyDescent="0.25">
      <c r="U16873" s="76"/>
    </row>
    <row r="16874" spans="21:21" x14ac:dyDescent="0.25">
      <c r="U16874" s="76"/>
    </row>
    <row r="16875" spans="21:21" x14ac:dyDescent="0.25">
      <c r="U16875" s="76"/>
    </row>
    <row r="16876" spans="21:21" x14ac:dyDescent="0.25">
      <c r="U16876" s="76"/>
    </row>
    <row r="16877" spans="21:21" x14ac:dyDescent="0.25">
      <c r="U16877" s="76"/>
    </row>
    <row r="16878" spans="21:21" x14ac:dyDescent="0.25">
      <c r="U16878" s="76"/>
    </row>
    <row r="16879" spans="21:21" x14ac:dyDescent="0.25">
      <c r="U16879" s="76"/>
    </row>
    <row r="16880" spans="21:21" x14ac:dyDescent="0.25">
      <c r="U16880" s="76"/>
    </row>
    <row r="16881" spans="21:21" x14ac:dyDescent="0.25">
      <c r="U16881" s="76"/>
    </row>
    <row r="16882" spans="21:21" x14ac:dyDescent="0.25">
      <c r="U16882" s="76"/>
    </row>
    <row r="16883" spans="21:21" x14ac:dyDescent="0.25">
      <c r="U16883" s="76"/>
    </row>
    <row r="16884" spans="21:21" x14ac:dyDescent="0.25">
      <c r="U16884" s="76"/>
    </row>
    <row r="16885" spans="21:21" x14ac:dyDescent="0.25">
      <c r="U16885" s="76"/>
    </row>
    <row r="16886" spans="21:21" x14ac:dyDescent="0.25">
      <c r="U16886" s="76"/>
    </row>
    <row r="16887" spans="21:21" x14ac:dyDescent="0.25">
      <c r="U16887" s="76"/>
    </row>
    <row r="16888" spans="21:21" x14ac:dyDescent="0.25">
      <c r="U16888" s="76"/>
    </row>
    <row r="16889" spans="21:21" x14ac:dyDescent="0.25">
      <c r="U16889" s="76"/>
    </row>
    <row r="16890" spans="21:21" x14ac:dyDescent="0.25">
      <c r="U16890" s="76"/>
    </row>
    <row r="16891" spans="21:21" x14ac:dyDescent="0.25">
      <c r="U16891" s="76"/>
    </row>
    <row r="16892" spans="21:21" x14ac:dyDescent="0.25">
      <c r="U16892" s="76"/>
    </row>
    <row r="16893" spans="21:21" x14ac:dyDescent="0.25">
      <c r="U16893" s="76"/>
    </row>
    <row r="16894" spans="21:21" x14ac:dyDescent="0.25">
      <c r="U16894" s="76"/>
    </row>
    <row r="16895" spans="21:21" x14ac:dyDescent="0.25">
      <c r="U16895" s="76"/>
    </row>
    <row r="16896" spans="21:21" x14ac:dyDescent="0.25">
      <c r="U16896" s="76"/>
    </row>
    <row r="16897" spans="21:21" x14ac:dyDescent="0.25">
      <c r="U16897" s="76"/>
    </row>
    <row r="16898" spans="21:21" x14ac:dyDescent="0.25">
      <c r="U16898" s="76"/>
    </row>
    <row r="16899" spans="21:21" x14ac:dyDescent="0.25">
      <c r="U16899" s="76"/>
    </row>
    <row r="16900" spans="21:21" x14ac:dyDescent="0.25">
      <c r="U16900" s="76"/>
    </row>
    <row r="16901" spans="21:21" x14ac:dyDescent="0.25">
      <c r="U16901" s="76"/>
    </row>
    <row r="16902" spans="21:21" x14ac:dyDescent="0.25">
      <c r="U16902" s="76"/>
    </row>
    <row r="16903" spans="21:21" x14ac:dyDescent="0.25">
      <c r="U16903" s="76"/>
    </row>
    <row r="16904" spans="21:21" x14ac:dyDescent="0.25">
      <c r="U16904" s="76"/>
    </row>
    <row r="16905" spans="21:21" x14ac:dyDescent="0.25">
      <c r="U16905" s="76"/>
    </row>
    <row r="16906" spans="21:21" x14ac:dyDescent="0.25">
      <c r="U16906" s="76"/>
    </row>
    <row r="16907" spans="21:21" x14ac:dyDescent="0.25">
      <c r="U16907" s="76"/>
    </row>
    <row r="16908" spans="21:21" x14ac:dyDescent="0.25">
      <c r="U16908" s="76"/>
    </row>
    <row r="16909" spans="21:21" x14ac:dyDescent="0.25">
      <c r="U16909" s="76"/>
    </row>
    <row r="16910" spans="21:21" x14ac:dyDescent="0.25">
      <c r="U16910" s="76"/>
    </row>
    <row r="16911" spans="21:21" x14ac:dyDescent="0.25">
      <c r="U16911" s="76"/>
    </row>
    <row r="16912" spans="21:21" x14ac:dyDescent="0.25">
      <c r="U16912" s="76"/>
    </row>
    <row r="16913" spans="21:21" x14ac:dyDescent="0.25">
      <c r="U16913" s="76"/>
    </row>
    <row r="16914" spans="21:21" x14ac:dyDescent="0.25">
      <c r="U16914" s="76"/>
    </row>
    <row r="16915" spans="21:21" x14ac:dyDescent="0.25">
      <c r="U16915" s="76"/>
    </row>
    <row r="16916" spans="21:21" x14ac:dyDescent="0.25">
      <c r="U16916" s="76"/>
    </row>
    <row r="16917" spans="21:21" x14ac:dyDescent="0.25">
      <c r="U16917" s="76"/>
    </row>
    <row r="16918" spans="21:21" x14ac:dyDescent="0.25">
      <c r="U16918" s="76"/>
    </row>
    <row r="16919" spans="21:21" x14ac:dyDescent="0.25">
      <c r="U16919" s="76"/>
    </row>
    <row r="16920" spans="21:21" x14ac:dyDescent="0.25">
      <c r="U16920" s="76"/>
    </row>
    <row r="16921" spans="21:21" x14ac:dyDescent="0.25">
      <c r="U16921" s="76"/>
    </row>
    <row r="16922" spans="21:21" x14ac:dyDescent="0.25">
      <c r="U16922" s="76"/>
    </row>
    <row r="16923" spans="21:21" x14ac:dyDescent="0.25">
      <c r="U16923" s="76"/>
    </row>
    <row r="16924" spans="21:21" x14ac:dyDescent="0.25">
      <c r="U16924" s="76"/>
    </row>
    <row r="16925" spans="21:21" x14ac:dyDescent="0.25">
      <c r="U16925" s="76"/>
    </row>
    <row r="16926" spans="21:21" x14ac:dyDescent="0.25">
      <c r="U16926" s="76"/>
    </row>
    <row r="16927" spans="21:21" x14ac:dyDescent="0.25">
      <c r="U16927" s="76"/>
    </row>
    <row r="16928" spans="21:21" x14ac:dyDescent="0.25">
      <c r="U16928" s="76"/>
    </row>
    <row r="16929" spans="21:21" x14ac:dyDescent="0.25">
      <c r="U16929" s="76"/>
    </row>
    <row r="16930" spans="21:21" x14ac:dyDescent="0.25">
      <c r="U16930" s="76"/>
    </row>
    <row r="16931" spans="21:21" x14ac:dyDescent="0.25">
      <c r="U16931" s="76"/>
    </row>
    <row r="16932" spans="21:21" x14ac:dyDescent="0.25">
      <c r="U16932" s="76"/>
    </row>
    <row r="16933" spans="21:21" x14ac:dyDescent="0.25">
      <c r="U16933" s="76"/>
    </row>
    <row r="16934" spans="21:21" x14ac:dyDescent="0.25">
      <c r="U16934" s="76"/>
    </row>
    <row r="16935" spans="21:21" x14ac:dyDescent="0.25">
      <c r="U16935" s="76"/>
    </row>
    <row r="16936" spans="21:21" x14ac:dyDescent="0.25">
      <c r="U16936" s="76"/>
    </row>
    <row r="16937" spans="21:21" x14ac:dyDescent="0.25">
      <c r="U16937" s="76"/>
    </row>
    <row r="16938" spans="21:21" x14ac:dyDescent="0.25">
      <c r="U16938" s="76"/>
    </row>
    <row r="16939" spans="21:21" x14ac:dyDescent="0.25">
      <c r="U16939" s="76"/>
    </row>
    <row r="16940" spans="21:21" x14ac:dyDescent="0.25">
      <c r="U16940" s="76"/>
    </row>
    <row r="16941" spans="21:21" x14ac:dyDescent="0.25">
      <c r="U16941" s="76"/>
    </row>
    <row r="16942" spans="21:21" x14ac:dyDescent="0.25">
      <c r="U16942" s="76"/>
    </row>
    <row r="16943" spans="21:21" x14ac:dyDescent="0.25">
      <c r="U16943" s="76"/>
    </row>
    <row r="16944" spans="21:21" x14ac:dyDescent="0.25">
      <c r="U16944" s="76"/>
    </row>
    <row r="16945" spans="21:21" x14ac:dyDescent="0.25">
      <c r="U16945" s="76"/>
    </row>
    <row r="16946" spans="21:21" x14ac:dyDescent="0.25">
      <c r="U16946" s="76"/>
    </row>
    <row r="16947" spans="21:21" x14ac:dyDescent="0.25">
      <c r="U16947" s="76"/>
    </row>
    <row r="16948" spans="21:21" x14ac:dyDescent="0.25">
      <c r="U16948" s="76"/>
    </row>
    <row r="16949" spans="21:21" x14ac:dyDescent="0.25">
      <c r="U16949" s="76"/>
    </row>
    <row r="16950" spans="21:21" x14ac:dyDescent="0.25">
      <c r="U16950" s="76"/>
    </row>
    <row r="16951" spans="21:21" x14ac:dyDescent="0.25">
      <c r="U16951" s="76"/>
    </row>
    <row r="16952" spans="21:21" x14ac:dyDescent="0.25">
      <c r="U16952" s="76"/>
    </row>
    <row r="16953" spans="21:21" x14ac:dyDescent="0.25">
      <c r="U16953" s="76"/>
    </row>
    <row r="16954" spans="21:21" x14ac:dyDescent="0.25">
      <c r="U16954" s="76"/>
    </row>
    <row r="16955" spans="21:21" x14ac:dyDescent="0.25">
      <c r="U16955" s="76"/>
    </row>
    <row r="16956" spans="21:21" x14ac:dyDescent="0.25">
      <c r="U16956" s="76"/>
    </row>
    <row r="16957" spans="21:21" x14ac:dyDescent="0.25">
      <c r="U16957" s="76"/>
    </row>
    <row r="16958" spans="21:21" x14ac:dyDescent="0.25">
      <c r="U16958" s="76"/>
    </row>
    <row r="16959" spans="21:21" x14ac:dyDescent="0.25">
      <c r="U16959" s="76"/>
    </row>
    <row r="16960" spans="21:21" x14ac:dyDescent="0.25">
      <c r="U16960" s="76"/>
    </row>
    <row r="16961" spans="21:21" x14ac:dyDescent="0.25">
      <c r="U16961" s="76"/>
    </row>
    <row r="16962" spans="21:21" x14ac:dyDescent="0.25">
      <c r="U16962" s="76"/>
    </row>
    <row r="16963" spans="21:21" x14ac:dyDescent="0.25">
      <c r="U16963" s="76"/>
    </row>
    <row r="16964" spans="21:21" x14ac:dyDescent="0.25">
      <c r="U16964" s="76"/>
    </row>
    <row r="16965" spans="21:21" x14ac:dyDescent="0.25">
      <c r="U16965" s="76"/>
    </row>
    <row r="16966" spans="21:21" x14ac:dyDescent="0.25">
      <c r="U16966" s="76"/>
    </row>
    <row r="16967" spans="21:21" x14ac:dyDescent="0.25">
      <c r="U16967" s="76"/>
    </row>
    <row r="16968" spans="21:21" x14ac:dyDescent="0.25">
      <c r="U16968" s="76"/>
    </row>
    <row r="16969" spans="21:21" x14ac:dyDescent="0.25">
      <c r="U16969" s="76"/>
    </row>
    <row r="16970" spans="21:21" x14ac:dyDescent="0.25">
      <c r="U16970" s="76"/>
    </row>
    <row r="16971" spans="21:21" x14ac:dyDescent="0.25">
      <c r="U16971" s="76"/>
    </row>
    <row r="16972" spans="21:21" x14ac:dyDescent="0.25">
      <c r="U16972" s="76"/>
    </row>
    <row r="16973" spans="21:21" x14ac:dyDescent="0.25">
      <c r="U16973" s="76"/>
    </row>
    <row r="16974" spans="21:21" x14ac:dyDescent="0.25">
      <c r="U16974" s="76"/>
    </row>
    <row r="16975" spans="21:21" x14ac:dyDescent="0.25">
      <c r="U16975" s="76"/>
    </row>
    <row r="16976" spans="21:21" x14ac:dyDescent="0.25">
      <c r="U16976" s="76"/>
    </row>
    <row r="16977" spans="21:21" x14ac:dyDescent="0.25">
      <c r="U16977" s="76"/>
    </row>
    <row r="16978" spans="21:21" x14ac:dyDescent="0.25">
      <c r="U16978" s="76"/>
    </row>
    <row r="16979" spans="21:21" x14ac:dyDescent="0.25">
      <c r="U16979" s="76"/>
    </row>
    <row r="16980" spans="21:21" x14ac:dyDescent="0.25">
      <c r="U16980" s="76"/>
    </row>
    <row r="16981" spans="21:21" x14ac:dyDescent="0.25">
      <c r="U16981" s="76"/>
    </row>
    <row r="16982" spans="21:21" x14ac:dyDescent="0.25">
      <c r="U16982" s="76"/>
    </row>
    <row r="16983" spans="21:21" x14ac:dyDescent="0.25">
      <c r="U16983" s="76"/>
    </row>
    <row r="16984" spans="21:21" x14ac:dyDescent="0.25">
      <c r="U16984" s="76"/>
    </row>
    <row r="16985" spans="21:21" x14ac:dyDescent="0.25">
      <c r="U16985" s="76"/>
    </row>
    <row r="16986" spans="21:21" x14ac:dyDescent="0.25">
      <c r="U16986" s="76"/>
    </row>
    <row r="16987" spans="21:21" x14ac:dyDescent="0.25">
      <c r="U16987" s="76"/>
    </row>
    <row r="16988" spans="21:21" x14ac:dyDescent="0.25">
      <c r="U16988" s="76"/>
    </row>
    <row r="16989" spans="21:21" x14ac:dyDescent="0.25">
      <c r="U16989" s="76"/>
    </row>
    <row r="16990" spans="21:21" x14ac:dyDescent="0.25">
      <c r="U16990" s="76"/>
    </row>
    <row r="16991" spans="21:21" x14ac:dyDescent="0.25">
      <c r="U16991" s="76"/>
    </row>
    <row r="16992" spans="21:21" x14ac:dyDescent="0.25">
      <c r="U16992" s="76"/>
    </row>
    <row r="16993" spans="21:21" x14ac:dyDescent="0.25">
      <c r="U16993" s="76"/>
    </row>
    <row r="16994" spans="21:21" x14ac:dyDescent="0.25">
      <c r="U16994" s="76"/>
    </row>
    <row r="16995" spans="21:21" x14ac:dyDescent="0.25">
      <c r="U16995" s="76"/>
    </row>
    <row r="16996" spans="21:21" x14ac:dyDescent="0.25">
      <c r="U16996" s="76"/>
    </row>
    <row r="16997" spans="21:21" x14ac:dyDescent="0.25">
      <c r="U16997" s="76"/>
    </row>
    <row r="16998" spans="21:21" x14ac:dyDescent="0.25">
      <c r="U16998" s="76"/>
    </row>
    <row r="16999" spans="21:21" x14ac:dyDescent="0.25">
      <c r="U16999" s="76"/>
    </row>
    <row r="17000" spans="21:21" x14ac:dyDescent="0.25">
      <c r="U17000" s="76"/>
    </row>
    <row r="17001" spans="21:21" x14ac:dyDescent="0.25">
      <c r="U17001" s="76"/>
    </row>
    <row r="17002" spans="21:21" x14ac:dyDescent="0.25">
      <c r="U17002" s="76"/>
    </row>
    <row r="17003" spans="21:21" x14ac:dyDescent="0.25">
      <c r="U17003" s="76"/>
    </row>
    <row r="17004" spans="21:21" x14ac:dyDescent="0.25">
      <c r="U17004" s="76"/>
    </row>
    <row r="17005" spans="21:21" x14ac:dyDescent="0.25">
      <c r="U17005" s="76"/>
    </row>
    <row r="17006" spans="21:21" x14ac:dyDescent="0.25">
      <c r="U17006" s="76"/>
    </row>
    <row r="17007" spans="21:21" x14ac:dyDescent="0.25">
      <c r="U17007" s="76"/>
    </row>
    <row r="17008" spans="21:21" x14ac:dyDescent="0.25">
      <c r="U17008" s="76"/>
    </row>
    <row r="17009" spans="21:21" x14ac:dyDescent="0.25">
      <c r="U17009" s="76"/>
    </row>
    <row r="17010" spans="21:21" x14ac:dyDescent="0.25">
      <c r="U17010" s="76"/>
    </row>
    <row r="17011" spans="21:21" x14ac:dyDescent="0.25">
      <c r="U17011" s="76"/>
    </row>
    <row r="17012" spans="21:21" x14ac:dyDescent="0.25">
      <c r="U17012" s="76"/>
    </row>
    <row r="17013" spans="21:21" x14ac:dyDescent="0.25">
      <c r="U17013" s="76"/>
    </row>
    <row r="17014" spans="21:21" x14ac:dyDescent="0.25">
      <c r="U17014" s="76"/>
    </row>
    <row r="17015" spans="21:21" x14ac:dyDescent="0.25">
      <c r="U17015" s="76"/>
    </row>
    <row r="17016" spans="21:21" x14ac:dyDescent="0.25">
      <c r="U17016" s="76"/>
    </row>
    <row r="17017" spans="21:21" x14ac:dyDescent="0.25">
      <c r="U17017" s="76"/>
    </row>
    <row r="17018" spans="21:21" x14ac:dyDescent="0.25">
      <c r="U17018" s="76"/>
    </row>
    <row r="17019" spans="21:21" x14ac:dyDescent="0.25">
      <c r="U17019" s="76"/>
    </row>
    <row r="17020" spans="21:21" x14ac:dyDescent="0.25">
      <c r="U17020" s="76"/>
    </row>
    <row r="17021" spans="21:21" x14ac:dyDescent="0.25">
      <c r="U17021" s="76"/>
    </row>
    <row r="17022" spans="21:21" x14ac:dyDescent="0.25">
      <c r="U17022" s="76"/>
    </row>
    <row r="17023" spans="21:21" x14ac:dyDescent="0.25">
      <c r="U17023" s="76"/>
    </row>
    <row r="17024" spans="21:21" x14ac:dyDescent="0.25">
      <c r="U17024" s="76"/>
    </row>
    <row r="17025" spans="21:21" x14ac:dyDescent="0.25">
      <c r="U17025" s="76"/>
    </row>
    <row r="17026" spans="21:21" x14ac:dyDescent="0.25">
      <c r="U17026" s="76"/>
    </row>
    <row r="17027" spans="21:21" x14ac:dyDescent="0.25">
      <c r="U17027" s="76"/>
    </row>
    <row r="17028" spans="21:21" x14ac:dyDescent="0.25">
      <c r="U17028" s="76"/>
    </row>
    <row r="17029" spans="21:21" x14ac:dyDescent="0.25">
      <c r="U17029" s="76"/>
    </row>
    <row r="17030" spans="21:21" x14ac:dyDescent="0.25">
      <c r="U17030" s="76"/>
    </row>
    <row r="17031" spans="21:21" x14ac:dyDescent="0.25">
      <c r="U17031" s="76"/>
    </row>
    <row r="17032" spans="21:21" x14ac:dyDescent="0.25">
      <c r="U17032" s="76"/>
    </row>
    <row r="17033" spans="21:21" x14ac:dyDescent="0.25">
      <c r="U17033" s="76"/>
    </row>
    <row r="17034" spans="21:21" x14ac:dyDescent="0.25">
      <c r="U17034" s="76"/>
    </row>
    <row r="17035" spans="21:21" x14ac:dyDescent="0.25">
      <c r="U17035" s="76"/>
    </row>
    <row r="17036" spans="21:21" x14ac:dyDescent="0.25">
      <c r="U17036" s="76"/>
    </row>
    <row r="17037" spans="21:21" x14ac:dyDescent="0.25">
      <c r="U17037" s="76"/>
    </row>
    <row r="17038" spans="21:21" x14ac:dyDescent="0.25">
      <c r="U17038" s="76"/>
    </row>
    <row r="17039" spans="21:21" x14ac:dyDescent="0.25">
      <c r="U17039" s="76"/>
    </row>
    <row r="17040" spans="21:21" x14ac:dyDescent="0.25">
      <c r="U17040" s="76"/>
    </row>
    <row r="17041" spans="21:21" x14ac:dyDescent="0.25">
      <c r="U17041" s="76"/>
    </row>
    <row r="17042" spans="21:21" x14ac:dyDescent="0.25">
      <c r="U17042" s="76"/>
    </row>
    <row r="17043" spans="21:21" x14ac:dyDescent="0.25">
      <c r="U17043" s="76"/>
    </row>
    <row r="17044" spans="21:21" x14ac:dyDescent="0.25">
      <c r="U17044" s="76"/>
    </row>
    <row r="17045" spans="21:21" x14ac:dyDescent="0.25">
      <c r="U17045" s="76"/>
    </row>
    <row r="17046" spans="21:21" x14ac:dyDescent="0.25">
      <c r="U17046" s="76"/>
    </row>
    <row r="17047" spans="21:21" x14ac:dyDescent="0.25">
      <c r="U17047" s="76"/>
    </row>
    <row r="17048" spans="21:21" x14ac:dyDescent="0.25">
      <c r="U17048" s="76"/>
    </row>
    <row r="17049" spans="21:21" x14ac:dyDescent="0.25">
      <c r="U17049" s="76"/>
    </row>
    <row r="17050" spans="21:21" x14ac:dyDescent="0.25">
      <c r="U17050" s="76"/>
    </row>
    <row r="17051" spans="21:21" x14ac:dyDescent="0.25">
      <c r="U17051" s="76"/>
    </row>
    <row r="17052" spans="21:21" x14ac:dyDescent="0.25">
      <c r="U17052" s="76"/>
    </row>
    <row r="17053" spans="21:21" x14ac:dyDescent="0.25">
      <c r="U17053" s="76"/>
    </row>
    <row r="17054" spans="21:21" x14ac:dyDescent="0.25">
      <c r="U17054" s="76"/>
    </row>
    <row r="17055" spans="21:21" x14ac:dyDescent="0.25">
      <c r="U17055" s="76"/>
    </row>
    <row r="17056" spans="21:21" x14ac:dyDescent="0.25">
      <c r="U17056" s="76"/>
    </row>
    <row r="17057" spans="21:21" x14ac:dyDescent="0.25">
      <c r="U17057" s="76"/>
    </row>
    <row r="17058" spans="21:21" x14ac:dyDescent="0.25">
      <c r="U17058" s="76"/>
    </row>
    <row r="17059" spans="21:21" x14ac:dyDescent="0.25">
      <c r="U17059" s="76"/>
    </row>
    <row r="17060" spans="21:21" x14ac:dyDescent="0.25">
      <c r="U17060" s="76"/>
    </row>
    <row r="17061" spans="21:21" x14ac:dyDescent="0.25">
      <c r="U17061" s="76"/>
    </row>
    <row r="17062" spans="21:21" x14ac:dyDescent="0.25">
      <c r="U17062" s="76"/>
    </row>
    <row r="17063" spans="21:21" x14ac:dyDescent="0.25">
      <c r="U17063" s="76"/>
    </row>
    <row r="17064" spans="21:21" x14ac:dyDescent="0.25">
      <c r="U17064" s="76"/>
    </row>
    <row r="17065" spans="21:21" x14ac:dyDescent="0.25">
      <c r="U17065" s="76"/>
    </row>
    <row r="17066" spans="21:21" x14ac:dyDescent="0.25">
      <c r="U17066" s="76"/>
    </row>
    <row r="17067" spans="21:21" x14ac:dyDescent="0.25">
      <c r="U17067" s="76"/>
    </row>
    <row r="17068" spans="21:21" x14ac:dyDescent="0.25">
      <c r="U17068" s="76"/>
    </row>
    <row r="17069" spans="21:21" x14ac:dyDescent="0.25">
      <c r="U17069" s="76"/>
    </row>
    <row r="17070" spans="21:21" x14ac:dyDescent="0.25">
      <c r="U17070" s="76"/>
    </row>
    <row r="17071" spans="21:21" x14ac:dyDescent="0.25">
      <c r="U17071" s="76"/>
    </row>
    <row r="17072" spans="21:21" x14ac:dyDescent="0.25">
      <c r="U17072" s="76"/>
    </row>
    <row r="17073" spans="21:21" x14ac:dyDescent="0.25">
      <c r="U17073" s="76"/>
    </row>
    <row r="17074" spans="21:21" x14ac:dyDescent="0.25">
      <c r="U17074" s="76"/>
    </row>
    <row r="17075" spans="21:21" x14ac:dyDescent="0.25">
      <c r="U17075" s="76"/>
    </row>
    <row r="17076" spans="21:21" x14ac:dyDescent="0.25">
      <c r="U17076" s="76"/>
    </row>
    <row r="17077" spans="21:21" x14ac:dyDescent="0.25">
      <c r="U17077" s="76"/>
    </row>
    <row r="17078" spans="21:21" x14ac:dyDescent="0.25">
      <c r="U17078" s="76"/>
    </row>
    <row r="17079" spans="21:21" x14ac:dyDescent="0.25">
      <c r="U17079" s="76"/>
    </row>
    <row r="17080" spans="21:21" x14ac:dyDescent="0.25">
      <c r="U17080" s="76"/>
    </row>
    <row r="17081" spans="21:21" x14ac:dyDescent="0.25">
      <c r="U17081" s="76"/>
    </row>
    <row r="17082" spans="21:21" x14ac:dyDescent="0.25">
      <c r="U17082" s="76"/>
    </row>
    <row r="17083" spans="21:21" x14ac:dyDescent="0.25">
      <c r="U17083" s="76"/>
    </row>
    <row r="17084" spans="21:21" x14ac:dyDescent="0.25">
      <c r="U17084" s="76"/>
    </row>
    <row r="17085" spans="21:21" x14ac:dyDescent="0.25">
      <c r="U17085" s="76"/>
    </row>
    <row r="17086" spans="21:21" x14ac:dyDescent="0.25">
      <c r="U17086" s="76"/>
    </row>
    <row r="17087" spans="21:21" x14ac:dyDescent="0.25">
      <c r="U17087" s="76"/>
    </row>
    <row r="17088" spans="21:21" x14ac:dyDescent="0.25">
      <c r="U17088" s="76"/>
    </row>
    <row r="17089" spans="21:21" x14ac:dyDescent="0.25">
      <c r="U17089" s="76"/>
    </row>
    <row r="17090" spans="21:21" x14ac:dyDescent="0.25">
      <c r="U17090" s="76"/>
    </row>
    <row r="17091" spans="21:21" x14ac:dyDescent="0.25">
      <c r="U17091" s="76"/>
    </row>
    <row r="17092" spans="21:21" x14ac:dyDescent="0.25">
      <c r="U17092" s="76"/>
    </row>
    <row r="17093" spans="21:21" x14ac:dyDescent="0.25">
      <c r="U17093" s="76"/>
    </row>
    <row r="17094" spans="21:21" x14ac:dyDescent="0.25">
      <c r="U17094" s="76"/>
    </row>
    <row r="17095" spans="21:21" x14ac:dyDescent="0.25">
      <c r="U17095" s="76"/>
    </row>
    <row r="17096" spans="21:21" x14ac:dyDescent="0.25">
      <c r="U17096" s="76"/>
    </row>
    <row r="17097" spans="21:21" x14ac:dyDescent="0.25">
      <c r="U17097" s="76"/>
    </row>
    <row r="17098" spans="21:21" x14ac:dyDescent="0.25">
      <c r="U17098" s="76"/>
    </row>
    <row r="17099" spans="21:21" x14ac:dyDescent="0.25">
      <c r="U17099" s="76"/>
    </row>
    <row r="17100" spans="21:21" x14ac:dyDescent="0.25">
      <c r="U17100" s="76"/>
    </row>
    <row r="17101" spans="21:21" x14ac:dyDescent="0.25">
      <c r="U17101" s="76"/>
    </row>
    <row r="17102" spans="21:21" x14ac:dyDescent="0.25">
      <c r="U17102" s="76"/>
    </row>
    <row r="17103" spans="21:21" x14ac:dyDescent="0.25">
      <c r="U17103" s="76"/>
    </row>
    <row r="17104" spans="21:21" x14ac:dyDescent="0.25">
      <c r="U17104" s="76"/>
    </row>
    <row r="17105" spans="21:21" x14ac:dyDescent="0.25">
      <c r="U17105" s="76"/>
    </row>
    <row r="17106" spans="21:21" x14ac:dyDescent="0.25">
      <c r="U17106" s="76"/>
    </row>
    <row r="17107" spans="21:21" x14ac:dyDescent="0.25">
      <c r="U17107" s="76"/>
    </row>
    <row r="17108" spans="21:21" x14ac:dyDescent="0.25">
      <c r="U17108" s="76"/>
    </row>
    <row r="17109" spans="21:21" x14ac:dyDescent="0.25">
      <c r="U17109" s="76"/>
    </row>
    <row r="17110" spans="21:21" x14ac:dyDescent="0.25">
      <c r="U17110" s="76"/>
    </row>
    <row r="17111" spans="21:21" x14ac:dyDescent="0.25">
      <c r="U17111" s="76"/>
    </row>
    <row r="17112" spans="21:21" x14ac:dyDescent="0.25">
      <c r="U17112" s="76"/>
    </row>
    <row r="17113" spans="21:21" x14ac:dyDescent="0.25">
      <c r="U17113" s="76"/>
    </row>
    <row r="17114" spans="21:21" x14ac:dyDescent="0.25">
      <c r="U17114" s="76"/>
    </row>
    <row r="17115" spans="21:21" x14ac:dyDescent="0.25">
      <c r="U17115" s="76"/>
    </row>
    <row r="17116" spans="21:21" x14ac:dyDescent="0.25">
      <c r="U17116" s="76"/>
    </row>
    <row r="17117" spans="21:21" x14ac:dyDescent="0.25">
      <c r="U17117" s="76"/>
    </row>
    <row r="17118" spans="21:21" x14ac:dyDescent="0.25">
      <c r="U17118" s="76"/>
    </row>
    <row r="17119" spans="21:21" x14ac:dyDescent="0.25">
      <c r="U17119" s="76"/>
    </row>
    <row r="17120" spans="21:21" x14ac:dyDescent="0.25">
      <c r="U17120" s="76"/>
    </row>
    <row r="17121" spans="21:21" x14ac:dyDescent="0.25">
      <c r="U17121" s="76"/>
    </row>
    <row r="17122" spans="21:21" x14ac:dyDescent="0.25">
      <c r="U17122" s="76"/>
    </row>
    <row r="17123" spans="21:21" x14ac:dyDescent="0.25">
      <c r="U17123" s="76"/>
    </row>
    <row r="17124" spans="21:21" x14ac:dyDescent="0.25">
      <c r="U17124" s="76"/>
    </row>
    <row r="17125" spans="21:21" x14ac:dyDescent="0.25">
      <c r="U17125" s="76"/>
    </row>
    <row r="17126" spans="21:21" x14ac:dyDescent="0.25">
      <c r="U17126" s="76"/>
    </row>
    <row r="17127" spans="21:21" x14ac:dyDescent="0.25">
      <c r="U17127" s="76"/>
    </row>
    <row r="17128" spans="21:21" x14ac:dyDescent="0.25">
      <c r="U17128" s="76"/>
    </row>
    <row r="17129" spans="21:21" x14ac:dyDescent="0.25">
      <c r="U17129" s="76"/>
    </row>
    <row r="17130" spans="21:21" x14ac:dyDescent="0.25">
      <c r="U17130" s="76"/>
    </row>
    <row r="17131" spans="21:21" x14ac:dyDescent="0.25">
      <c r="U17131" s="76"/>
    </row>
    <row r="17132" spans="21:21" x14ac:dyDescent="0.25">
      <c r="U17132" s="76"/>
    </row>
    <row r="17133" spans="21:21" x14ac:dyDescent="0.25">
      <c r="U17133" s="76"/>
    </row>
    <row r="17134" spans="21:21" x14ac:dyDescent="0.25">
      <c r="U17134" s="76"/>
    </row>
    <row r="17135" spans="21:21" x14ac:dyDescent="0.25">
      <c r="U17135" s="76"/>
    </row>
    <row r="17136" spans="21:21" x14ac:dyDescent="0.25">
      <c r="U17136" s="76"/>
    </row>
    <row r="17137" spans="21:21" x14ac:dyDescent="0.25">
      <c r="U17137" s="76"/>
    </row>
    <row r="17138" spans="21:21" x14ac:dyDescent="0.25">
      <c r="U17138" s="76"/>
    </row>
    <row r="17139" spans="21:21" x14ac:dyDescent="0.25">
      <c r="U17139" s="76"/>
    </row>
    <row r="17140" spans="21:21" x14ac:dyDescent="0.25">
      <c r="U17140" s="76"/>
    </row>
    <row r="17141" spans="21:21" x14ac:dyDescent="0.25">
      <c r="U17141" s="76"/>
    </row>
    <row r="17142" spans="21:21" x14ac:dyDescent="0.25">
      <c r="U17142" s="76"/>
    </row>
    <row r="17143" spans="21:21" x14ac:dyDescent="0.25">
      <c r="U17143" s="76"/>
    </row>
    <row r="17144" spans="21:21" x14ac:dyDescent="0.25">
      <c r="U17144" s="76"/>
    </row>
    <row r="17145" spans="21:21" x14ac:dyDescent="0.25">
      <c r="U17145" s="76"/>
    </row>
    <row r="17146" spans="21:21" x14ac:dyDescent="0.25">
      <c r="U17146" s="76"/>
    </row>
    <row r="17147" spans="21:21" x14ac:dyDescent="0.25">
      <c r="U17147" s="76"/>
    </row>
    <row r="17148" spans="21:21" x14ac:dyDescent="0.25">
      <c r="U17148" s="76"/>
    </row>
    <row r="17149" spans="21:21" x14ac:dyDescent="0.25">
      <c r="U17149" s="76"/>
    </row>
    <row r="17150" spans="21:21" x14ac:dyDescent="0.25">
      <c r="U17150" s="76"/>
    </row>
    <row r="17151" spans="21:21" x14ac:dyDescent="0.25">
      <c r="U17151" s="76"/>
    </row>
    <row r="17152" spans="21:21" x14ac:dyDescent="0.25">
      <c r="U17152" s="76"/>
    </row>
    <row r="17153" spans="21:21" x14ac:dyDescent="0.25">
      <c r="U17153" s="76"/>
    </row>
    <row r="17154" spans="21:21" x14ac:dyDescent="0.25">
      <c r="U17154" s="76"/>
    </row>
    <row r="17155" spans="21:21" x14ac:dyDescent="0.25">
      <c r="U17155" s="76"/>
    </row>
    <row r="17156" spans="21:21" x14ac:dyDescent="0.25">
      <c r="U17156" s="76"/>
    </row>
    <row r="17157" spans="21:21" x14ac:dyDescent="0.25">
      <c r="U17157" s="76"/>
    </row>
    <row r="17158" spans="21:21" x14ac:dyDescent="0.25">
      <c r="U17158" s="76"/>
    </row>
    <row r="17159" spans="21:21" x14ac:dyDescent="0.25">
      <c r="U17159" s="76"/>
    </row>
    <row r="17160" spans="21:21" x14ac:dyDescent="0.25">
      <c r="U17160" s="76"/>
    </row>
    <row r="17161" spans="21:21" x14ac:dyDescent="0.25">
      <c r="U17161" s="76"/>
    </row>
    <row r="17162" spans="21:21" x14ac:dyDescent="0.25">
      <c r="U17162" s="76"/>
    </row>
    <row r="17163" spans="21:21" x14ac:dyDescent="0.25">
      <c r="U17163" s="76"/>
    </row>
    <row r="17164" spans="21:21" x14ac:dyDescent="0.25">
      <c r="U17164" s="76"/>
    </row>
    <row r="17165" spans="21:21" x14ac:dyDescent="0.25">
      <c r="U17165" s="76"/>
    </row>
    <row r="17166" spans="21:21" x14ac:dyDescent="0.25">
      <c r="U17166" s="76"/>
    </row>
    <row r="17167" spans="21:21" x14ac:dyDescent="0.25">
      <c r="U17167" s="76"/>
    </row>
    <row r="17168" spans="21:21" x14ac:dyDescent="0.25">
      <c r="U17168" s="76"/>
    </row>
    <row r="17169" spans="21:21" x14ac:dyDescent="0.25">
      <c r="U17169" s="76"/>
    </row>
    <row r="17170" spans="21:21" x14ac:dyDescent="0.25">
      <c r="U17170" s="76"/>
    </row>
    <row r="17171" spans="21:21" x14ac:dyDescent="0.25">
      <c r="U17171" s="76"/>
    </row>
    <row r="17172" spans="21:21" x14ac:dyDescent="0.25">
      <c r="U17172" s="76"/>
    </row>
    <row r="17173" spans="21:21" x14ac:dyDescent="0.25">
      <c r="U17173" s="76"/>
    </row>
    <row r="17174" spans="21:21" x14ac:dyDescent="0.25">
      <c r="U17174" s="76"/>
    </row>
    <row r="17175" spans="21:21" x14ac:dyDescent="0.25">
      <c r="U17175" s="76"/>
    </row>
    <row r="17176" spans="21:21" x14ac:dyDescent="0.25">
      <c r="U17176" s="76"/>
    </row>
    <row r="17177" spans="21:21" x14ac:dyDescent="0.25">
      <c r="U17177" s="76"/>
    </row>
    <row r="17178" spans="21:21" x14ac:dyDescent="0.25">
      <c r="U17178" s="76"/>
    </row>
    <row r="17179" spans="21:21" x14ac:dyDescent="0.25">
      <c r="U17179" s="76"/>
    </row>
    <row r="17180" spans="21:21" x14ac:dyDescent="0.25">
      <c r="U17180" s="76"/>
    </row>
    <row r="17181" spans="21:21" x14ac:dyDescent="0.25">
      <c r="U17181" s="76"/>
    </row>
    <row r="17182" spans="21:21" x14ac:dyDescent="0.25">
      <c r="U17182" s="76"/>
    </row>
    <row r="17183" spans="21:21" x14ac:dyDescent="0.25">
      <c r="U17183" s="76"/>
    </row>
    <row r="17184" spans="21:21" x14ac:dyDescent="0.25">
      <c r="U17184" s="76"/>
    </row>
    <row r="17185" spans="21:21" x14ac:dyDescent="0.25">
      <c r="U17185" s="76"/>
    </row>
    <row r="17186" spans="21:21" x14ac:dyDescent="0.25">
      <c r="U17186" s="76"/>
    </row>
    <row r="17187" spans="21:21" x14ac:dyDescent="0.25">
      <c r="U17187" s="76"/>
    </row>
    <row r="17188" spans="21:21" x14ac:dyDescent="0.25">
      <c r="U17188" s="76"/>
    </row>
    <row r="17189" spans="21:21" x14ac:dyDescent="0.25">
      <c r="U17189" s="76"/>
    </row>
    <row r="17190" spans="21:21" x14ac:dyDescent="0.25">
      <c r="U17190" s="76"/>
    </row>
    <row r="17191" spans="21:21" x14ac:dyDescent="0.25">
      <c r="U17191" s="76"/>
    </row>
    <row r="17192" spans="21:21" x14ac:dyDescent="0.25">
      <c r="U17192" s="76"/>
    </row>
    <row r="17193" spans="21:21" x14ac:dyDescent="0.25">
      <c r="U17193" s="76"/>
    </row>
    <row r="17194" spans="21:21" x14ac:dyDescent="0.25">
      <c r="U17194" s="76"/>
    </row>
    <row r="17195" spans="21:21" x14ac:dyDescent="0.25">
      <c r="U17195" s="76"/>
    </row>
    <row r="17196" spans="21:21" x14ac:dyDescent="0.25">
      <c r="U17196" s="76"/>
    </row>
    <row r="17197" spans="21:21" x14ac:dyDescent="0.25">
      <c r="U17197" s="76"/>
    </row>
    <row r="17198" spans="21:21" x14ac:dyDescent="0.25">
      <c r="U17198" s="76"/>
    </row>
    <row r="17199" spans="21:21" x14ac:dyDescent="0.25">
      <c r="U17199" s="76"/>
    </row>
    <row r="17200" spans="21:21" x14ac:dyDescent="0.25">
      <c r="U17200" s="76"/>
    </row>
    <row r="17201" spans="21:21" x14ac:dyDescent="0.25">
      <c r="U17201" s="76"/>
    </row>
    <row r="17202" spans="21:21" x14ac:dyDescent="0.25">
      <c r="U17202" s="76"/>
    </row>
    <row r="17203" spans="21:21" x14ac:dyDescent="0.25">
      <c r="U17203" s="76"/>
    </row>
    <row r="17204" spans="21:21" x14ac:dyDescent="0.25">
      <c r="U17204" s="76"/>
    </row>
    <row r="17205" spans="21:21" x14ac:dyDescent="0.25">
      <c r="U17205" s="76"/>
    </row>
    <row r="17206" spans="21:21" x14ac:dyDescent="0.25">
      <c r="U17206" s="76"/>
    </row>
    <row r="17207" spans="21:21" x14ac:dyDescent="0.25">
      <c r="U17207" s="76"/>
    </row>
    <row r="17208" spans="21:21" x14ac:dyDescent="0.25">
      <c r="U17208" s="76"/>
    </row>
    <row r="17209" spans="21:21" x14ac:dyDescent="0.25">
      <c r="U17209" s="76"/>
    </row>
    <row r="17210" spans="21:21" x14ac:dyDescent="0.25">
      <c r="U17210" s="76"/>
    </row>
    <row r="17211" spans="21:21" x14ac:dyDescent="0.25">
      <c r="U17211" s="76"/>
    </row>
    <row r="17212" spans="21:21" x14ac:dyDescent="0.25">
      <c r="U17212" s="76"/>
    </row>
    <row r="17213" spans="21:21" x14ac:dyDescent="0.25">
      <c r="U17213" s="76"/>
    </row>
    <row r="17214" spans="21:21" x14ac:dyDescent="0.25">
      <c r="U17214" s="76"/>
    </row>
    <row r="17215" spans="21:21" x14ac:dyDescent="0.25">
      <c r="U17215" s="76"/>
    </row>
    <row r="17216" spans="21:21" x14ac:dyDescent="0.25">
      <c r="U17216" s="76"/>
    </row>
    <row r="17217" spans="21:21" x14ac:dyDescent="0.25">
      <c r="U17217" s="76"/>
    </row>
    <row r="17218" spans="21:21" x14ac:dyDescent="0.25">
      <c r="U17218" s="76"/>
    </row>
    <row r="17219" spans="21:21" x14ac:dyDescent="0.25">
      <c r="U17219" s="76"/>
    </row>
    <row r="17220" spans="21:21" x14ac:dyDescent="0.25">
      <c r="U17220" s="76"/>
    </row>
    <row r="17221" spans="21:21" x14ac:dyDescent="0.25">
      <c r="U17221" s="76"/>
    </row>
    <row r="17222" spans="21:21" x14ac:dyDescent="0.25">
      <c r="U17222" s="76"/>
    </row>
    <row r="17223" spans="21:21" x14ac:dyDescent="0.25">
      <c r="U17223" s="76"/>
    </row>
    <row r="17224" spans="21:21" x14ac:dyDescent="0.25">
      <c r="U17224" s="76"/>
    </row>
    <row r="17225" spans="21:21" x14ac:dyDescent="0.25">
      <c r="U17225" s="76"/>
    </row>
    <row r="17226" spans="21:21" x14ac:dyDescent="0.25">
      <c r="U17226" s="76"/>
    </row>
    <row r="17227" spans="21:21" x14ac:dyDescent="0.25">
      <c r="U17227" s="76"/>
    </row>
    <row r="17228" spans="21:21" x14ac:dyDescent="0.25">
      <c r="U17228" s="76"/>
    </row>
    <row r="17229" spans="21:21" x14ac:dyDescent="0.25">
      <c r="U17229" s="76"/>
    </row>
    <row r="17230" spans="21:21" x14ac:dyDescent="0.25">
      <c r="U17230" s="76"/>
    </row>
    <row r="17231" spans="21:21" x14ac:dyDescent="0.25">
      <c r="U17231" s="76"/>
    </row>
    <row r="17232" spans="21:21" x14ac:dyDescent="0.25">
      <c r="U17232" s="76"/>
    </row>
    <row r="17233" spans="21:21" x14ac:dyDescent="0.25">
      <c r="U17233" s="76"/>
    </row>
    <row r="17234" spans="21:21" x14ac:dyDescent="0.25">
      <c r="U17234" s="76"/>
    </row>
    <row r="17235" spans="21:21" x14ac:dyDescent="0.25">
      <c r="U17235" s="76"/>
    </row>
    <row r="17236" spans="21:21" x14ac:dyDescent="0.25">
      <c r="U17236" s="76"/>
    </row>
    <row r="17237" spans="21:21" x14ac:dyDescent="0.25">
      <c r="U17237" s="76"/>
    </row>
    <row r="17238" spans="21:21" x14ac:dyDescent="0.25">
      <c r="U17238" s="76"/>
    </row>
    <row r="17239" spans="21:21" x14ac:dyDescent="0.25">
      <c r="U17239" s="76"/>
    </row>
    <row r="17240" spans="21:21" x14ac:dyDescent="0.25">
      <c r="U17240" s="76"/>
    </row>
    <row r="17241" spans="21:21" x14ac:dyDescent="0.25">
      <c r="U17241" s="76"/>
    </row>
    <row r="17242" spans="21:21" x14ac:dyDescent="0.25">
      <c r="U17242" s="76"/>
    </row>
    <row r="17243" spans="21:21" x14ac:dyDescent="0.25">
      <c r="U17243" s="76"/>
    </row>
    <row r="17244" spans="21:21" x14ac:dyDescent="0.25">
      <c r="U17244" s="76"/>
    </row>
    <row r="17245" spans="21:21" x14ac:dyDescent="0.25">
      <c r="U17245" s="76"/>
    </row>
    <row r="17246" spans="21:21" x14ac:dyDescent="0.25">
      <c r="U17246" s="76"/>
    </row>
    <row r="17247" spans="21:21" x14ac:dyDescent="0.25">
      <c r="U17247" s="76"/>
    </row>
    <row r="17248" spans="21:21" x14ac:dyDescent="0.25">
      <c r="U17248" s="76"/>
    </row>
    <row r="17249" spans="21:21" x14ac:dyDescent="0.25">
      <c r="U17249" s="76"/>
    </row>
    <row r="17250" spans="21:21" x14ac:dyDescent="0.25">
      <c r="U17250" s="76"/>
    </row>
    <row r="17251" spans="21:21" x14ac:dyDescent="0.25">
      <c r="U17251" s="76"/>
    </row>
    <row r="17252" spans="21:21" x14ac:dyDescent="0.25">
      <c r="U17252" s="76"/>
    </row>
    <row r="17253" spans="21:21" x14ac:dyDescent="0.25">
      <c r="U17253" s="76"/>
    </row>
    <row r="17254" spans="21:21" x14ac:dyDescent="0.25">
      <c r="U17254" s="76"/>
    </row>
    <row r="17255" spans="21:21" x14ac:dyDescent="0.25">
      <c r="U17255" s="76"/>
    </row>
    <row r="17256" spans="21:21" x14ac:dyDescent="0.25">
      <c r="U17256" s="76"/>
    </row>
    <row r="17257" spans="21:21" x14ac:dyDescent="0.25">
      <c r="U17257" s="76"/>
    </row>
    <row r="17258" spans="21:21" x14ac:dyDescent="0.25">
      <c r="U17258" s="76"/>
    </row>
    <row r="17259" spans="21:21" x14ac:dyDescent="0.25">
      <c r="U17259" s="76"/>
    </row>
    <row r="17260" spans="21:21" x14ac:dyDescent="0.25">
      <c r="U17260" s="76"/>
    </row>
    <row r="17261" spans="21:21" x14ac:dyDescent="0.25">
      <c r="U17261" s="76"/>
    </row>
    <row r="17262" spans="21:21" x14ac:dyDescent="0.25">
      <c r="U17262" s="76"/>
    </row>
    <row r="17263" spans="21:21" x14ac:dyDescent="0.25">
      <c r="U17263" s="76"/>
    </row>
    <row r="17264" spans="21:21" x14ac:dyDescent="0.25">
      <c r="U17264" s="76"/>
    </row>
    <row r="17265" spans="21:21" x14ac:dyDescent="0.25">
      <c r="U17265" s="76"/>
    </row>
    <row r="17266" spans="21:21" x14ac:dyDescent="0.25">
      <c r="U17266" s="76"/>
    </row>
    <row r="17267" spans="21:21" x14ac:dyDescent="0.25">
      <c r="U17267" s="76"/>
    </row>
    <row r="17268" spans="21:21" x14ac:dyDescent="0.25">
      <c r="U17268" s="76"/>
    </row>
    <row r="17269" spans="21:21" x14ac:dyDescent="0.25">
      <c r="U17269" s="76"/>
    </row>
    <row r="17270" spans="21:21" x14ac:dyDescent="0.25">
      <c r="U17270" s="76"/>
    </row>
    <row r="17271" spans="21:21" x14ac:dyDescent="0.25">
      <c r="U17271" s="76"/>
    </row>
    <row r="17272" spans="21:21" x14ac:dyDescent="0.25">
      <c r="U17272" s="76"/>
    </row>
    <row r="17273" spans="21:21" x14ac:dyDescent="0.25">
      <c r="U17273" s="76"/>
    </row>
    <row r="17274" spans="21:21" x14ac:dyDescent="0.25">
      <c r="U17274" s="76"/>
    </row>
    <row r="17275" spans="21:21" x14ac:dyDescent="0.25">
      <c r="U17275" s="76"/>
    </row>
    <row r="17276" spans="21:21" x14ac:dyDescent="0.25">
      <c r="U17276" s="76"/>
    </row>
    <row r="17277" spans="21:21" x14ac:dyDescent="0.25">
      <c r="U17277" s="76"/>
    </row>
    <row r="17278" spans="21:21" x14ac:dyDescent="0.25">
      <c r="U17278" s="76"/>
    </row>
    <row r="17279" spans="21:21" x14ac:dyDescent="0.25">
      <c r="U17279" s="76"/>
    </row>
    <row r="17280" spans="21:21" x14ac:dyDescent="0.25">
      <c r="U17280" s="76"/>
    </row>
    <row r="17281" spans="21:21" x14ac:dyDescent="0.25">
      <c r="U17281" s="76"/>
    </row>
    <row r="17282" spans="21:21" x14ac:dyDescent="0.25">
      <c r="U17282" s="76"/>
    </row>
    <row r="17283" spans="21:21" x14ac:dyDescent="0.25">
      <c r="U17283" s="76"/>
    </row>
    <row r="17284" spans="21:21" x14ac:dyDescent="0.25">
      <c r="U17284" s="76"/>
    </row>
    <row r="17285" spans="21:21" x14ac:dyDescent="0.25">
      <c r="U17285" s="76"/>
    </row>
    <row r="17286" spans="21:21" x14ac:dyDescent="0.25">
      <c r="U17286" s="76"/>
    </row>
    <row r="17287" spans="21:21" x14ac:dyDescent="0.25">
      <c r="U17287" s="76"/>
    </row>
    <row r="17288" spans="21:21" x14ac:dyDescent="0.25">
      <c r="U17288" s="76"/>
    </row>
    <row r="17289" spans="21:21" x14ac:dyDescent="0.25">
      <c r="U17289" s="76"/>
    </row>
    <row r="17290" spans="21:21" x14ac:dyDescent="0.25">
      <c r="U17290" s="76"/>
    </row>
    <row r="17291" spans="21:21" x14ac:dyDescent="0.25">
      <c r="U17291" s="76"/>
    </row>
    <row r="17292" spans="21:21" x14ac:dyDescent="0.25">
      <c r="U17292" s="76"/>
    </row>
    <row r="17293" spans="21:21" x14ac:dyDescent="0.25">
      <c r="U17293" s="76"/>
    </row>
    <row r="17294" spans="21:21" x14ac:dyDescent="0.25">
      <c r="U17294" s="76"/>
    </row>
    <row r="17295" spans="21:21" x14ac:dyDescent="0.25">
      <c r="U17295" s="76"/>
    </row>
    <row r="17296" spans="21:21" x14ac:dyDescent="0.25">
      <c r="U17296" s="76"/>
    </row>
    <row r="17297" spans="21:21" x14ac:dyDescent="0.25">
      <c r="U17297" s="76"/>
    </row>
    <row r="17298" spans="21:21" x14ac:dyDescent="0.25">
      <c r="U17298" s="76"/>
    </row>
    <row r="17299" spans="21:21" x14ac:dyDescent="0.25">
      <c r="U17299" s="76"/>
    </row>
    <row r="17300" spans="21:21" x14ac:dyDescent="0.25">
      <c r="U17300" s="76"/>
    </row>
    <row r="17301" spans="21:21" x14ac:dyDescent="0.25">
      <c r="U17301" s="76"/>
    </row>
    <row r="17302" spans="21:21" x14ac:dyDescent="0.25">
      <c r="U17302" s="76"/>
    </row>
    <row r="17303" spans="21:21" x14ac:dyDescent="0.25">
      <c r="U17303" s="76"/>
    </row>
    <row r="17304" spans="21:21" x14ac:dyDescent="0.25">
      <c r="U17304" s="76"/>
    </row>
    <row r="17305" spans="21:21" x14ac:dyDescent="0.25">
      <c r="U17305" s="76"/>
    </row>
    <row r="17306" spans="21:21" x14ac:dyDescent="0.25">
      <c r="U17306" s="76"/>
    </row>
    <row r="17307" spans="21:21" x14ac:dyDescent="0.25">
      <c r="U17307" s="76"/>
    </row>
    <row r="17308" spans="21:21" x14ac:dyDescent="0.25">
      <c r="U17308" s="76"/>
    </row>
    <row r="17309" spans="21:21" x14ac:dyDescent="0.25">
      <c r="U17309" s="76"/>
    </row>
    <row r="17310" spans="21:21" x14ac:dyDescent="0.25">
      <c r="U17310" s="76"/>
    </row>
    <row r="17311" spans="21:21" x14ac:dyDescent="0.25">
      <c r="U17311" s="76"/>
    </row>
    <row r="17312" spans="21:21" x14ac:dyDescent="0.25">
      <c r="U17312" s="76"/>
    </row>
    <row r="17313" spans="21:21" x14ac:dyDescent="0.25">
      <c r="U17313" s="76"/>
    </row>
    <row r="17314" spans="21:21" x14ac:dyDescent="0.25">
      <c r="U17314" s="76"/>
    </row>
    <row r="17315" spans="21:21" x14ac:dyDescent="0.25">
      <c r="U17315" s="76"/>
    </row>
    <row r="17316" spans="21:21" x14ac:dyDescent="0.25">
      <c r="U17316" s="76"/>
    </row>
    <row r="17317" spans="21:21" x14ac:dyDescent="0.25">
      <c r="U17317" s="76"/>
    </row>
    <row r="17318" spans="21:21" x14ac:dyDescent="0.25">
      <c r="U17318" s="76"/>
    </row>
    <row r="17319" spans="21:21" x14ac:dyDescent="0.25">
      <c r="U17319" s="76"/>
    </row>
    <row r="17320" spans="21:21" x14ac:dyDescent="0.25">
      <c r="U17320" s="76"/>
    </row>
    <row r="17321" spans="21:21" x14ac:dyDescent="0.25">
      <c r="U17321" s="76"/>
    </row>
    <row r="17322" spans="21:21" x14ac:dyDescent="0.25">
      <c r="U17322" s="76"/>
    </row>
    <row r="17323" spans="21:21" x14ac:dyDescent="0.25">
      <c r="U17323" s="76"/>
    </row>
    <row r="17324" spans="21:21" x14ac:dyDescent="0.25">
      <c r="U17324" s="76"/>
    </row>
    <row r="17325" spans="21:21" x14ac:dyDescent="0.25">
      <c r="U17325" s="76"/>
    </row>
    <row r="17326" spans="21:21" x14ac:dyDescent="0.25">
      <c r="U17326" s="76"/>
    </row>
    <row r="17327" spans="21:21" x14ac:dyDescent="0.25">
      <c r="U17327" s="76"/>
    </row>
    <row r="17328" spans="21:21" x14ac:dyDescent="0.25">
      <c r="U17328" s="76"/>
    </row>
    <row r="17329" spans="21:21" x14ac:dyDescent="0.25">
      <c r="U17329" s="76"/>
    </row>
    <row r="17330" spans="21:21" x14ac:dyDescent="0.25">
      <c r="U17330" s="76"/>
    </row>
    <row r="17331" spans="21:21" x14ac:dyDescent="0.25">
      <c r="U17331" s="76"/>
    </row>
    <row r="17332" spans="21:21" x14ac:dyDescent="0.25">
      <c r="U17332" s="76"/>
    </row>
    <row r="17333" spans="21:21" x14ac:dyDescent="0.25">
      <c r="U17333" s="76"/>
    </row>
    <row r="17334" spans="21:21" x14ac:dyDescent="0.25">
      <c r="U17334" s="76"/>
    </row>
    <row r="17335" spans="21:21" x14ac:dyDescent="0.25">
      <c r="U17335" s="76"/>
    </row>
    <row r="17336" spans="21:21" x14ac:dyDescent="0.25">
      <c r="U17336" s="76"/>
    </row>
    <row r="17337" spans="21:21" x14ac:dyDescent="0.25">
      <c r="U17337" s="76"/>
    </row>
    <row r="17338" spans="21:21" x14ac:dyDescent="0.25">
      <c r="U17338" s="76"/>
    </row>
    <row r="17339" spans="21:21" x14ac:dyDescent="0.25">
      <c r="U17339" s="76"/>
    </row>
    <row r="17340" spans="21:21" x14ac:dyDescent="0.25">
      <c r="U17340" s="76"/>
    </row>
    <row r="17341" spans="21:21" x14ac:dyDescent="0.25">
      <c r="U17341" s="76"/>
    </row>
    <row r="17342" spans="21:21" x14ac:dyDescent="0.25">
      <c r="U17342" s="76"/>
    </row>
    <row r="17343" spans="21:21" x14ac:dyDescent="0.25">
      <c r="U17343" s="76"/>
    </row>
    <row r="17344" spans="21:21" x14ac:dyDescent="0.25">
      <c r="U17344" s="76"/>
    </row>
    <row r="17345" spans="21:21" x14ac:dyDescent="0.25">
      <c r="U17345" s="76"/>
    </row>
    <row r="17346" spans="21:21" x14ac:dyDescent="0.25">
      <c r="U17346" s="76"/>
    </row>
    <row r="17347" spans="21:21" x14ac:dyDescent="0.25">
      <c r="U17347" s="76"/>
    </row>
    <row r="17348" spans="21:21" x14ac:dyDescent="0.25">
      <c r="U17348" s="76"/>
    </row>
    <row r="17349" spans="21:21" x14ac:dyDescent="0.25">
      <c r="U17349" s="76"/>
    </row>
    <row r="17350" spans="21:21" x14ac:dyDescent="0.25">
      <c r="U17350" s="76"/>
    </row>
    <row r="17351" spans="21:21" x14ac:dyDescent="0.25">
      <c r="U17351" s="76"/>
    </row>
    <row r="17352" spans="21:21" x14ac:dyDescent="0.25">
      <c r="U17352" s="76"/>
    </row>
    <row r="17353" spans="21:21" x14ac:dyDescent="0.25">
      <c r="U17353" s="76"/>
    </row>
    <row r="17354" spans="21:21" x14ac:dyDescent="0.25">
      <c r="U17354" s="76"/>
    </row>
    <row r="17355" spans="21:21" x14ac:dyDescent="0.25">
      <c r="U17355" s="76"/>
    </row>
    <row r="17356" spans="21:21" x14ac:dyDescent="0.25">
      <c r="U17356" s="76"/>
    </row>
    <row r="17357" spans="21:21" x14ac:dyDescent="0.25">
      <c r="U17357" s="76"/>
    </row>
    <row r="17358" spans="21:21" x14ac:dyDescent="0.25">
      <c r="U17358" s="76"/>
    </row>
    <row r="17359" spans="21:21" x14ac:dyDescent="0.25">
      <c r="U17359" s="76"/>
    </row>
    <row r="17360" spans="21:21" x14ac:dyDescent="0.25">
      <c r="U17360" s="76"/>
    </row>
    <row r="17361" spans="21:21" x14ac:dyDescent="0.25">
      <c r="U17361" s="76"/>
    </row>
    <row r="17362" spans="21:21" x14ac:dyDescent="0.25">
      <c r="U17362" s="76"/>
    </row>
    <row r="17363" spans="21:21" x14ac:dyDescent="0.25">
      <c r="U17363" s="76"/>
    </row>
    <row r="17364" spans="21:21" x14ac:dyDescent="0.25">
      <c r="U17364" s="76"/>
    </row>
    <row r="17365" spans="21:21" x14ac:dyDescent="0.25">
      <c r="U17365" s="76"/>
    </row>
    <row r="17366" spans="21:21" x14ac:dyDescent="0.25">
      <c r="U17366" s="76"/>
    </row>
    <row r="17367" spans="21:21" x14ac:dyDescent="0.25">
      <c r="U17367" s="76"/>
    </row>
    <row r="17368" spans="21:21" x14ac:dyDescent="0.25">
      <c r="U17368" s="76"/>
    </row>
    <row r="17369" spans="21:21" x14ac:dyDescent="0.25">
      <c r="U17369" s="76"/>
    </row>
    <row r="17370" spans="21:21" x14ac:dyDescent="0.25">
      <c r="U17370" s="76"/>
    </row>
    <row r="17371" spans="21:21" x14ac:dyDescent="0.25">
      <c r="U17371" s="76"/>
    </row>
    <row r="17372" spans="21:21" x14ac:dyDescent="0.25">
      <c r="U17372" s="76"/>
    </row>
    <row r="17373" spans="21:21" x14ac:dyDescent="0.25">
      <c r="U17373" s="76"/>
    </row>
    <row r="17374" spans="21:21" x14ac:dyDescent="0.25">
      <c r="U17374" s="76"/>
    </row>
    <row r="17375" spans="21:21" x14ac:dyDescent="0.25">
      <c r="U17375" s="76"/>
    </row>
    <row r="17376" spans="21:21" x14ac:dyDescent="0.25">
      <c r="U17376" s="76"/>
    </row>
    <row r="17377" spans="21:21" x14ac:dyDescent="0.25">
      <c r="U17377" s="76"/>
    </row>
    <row r="17378" spans="21:21" x14ac:dyDescent="0.25">
      <c r="U17378" s="76"/>
    </row>
    <row r="17379" spans="21:21" x14ac:dyDescent="0.25">
      <c r="U17379" s="76"/>
    </row>
    <row r="17380" spans="21:21" x14ac:dyDescent="0.25">
      <c r="U17380" s="76"/>
    </row>
    <row r="17381" spans="21:21" x14ac:dyDescent="0.25">
      <c r="U17381" s="76"/>
    </row>
    <row r="17382" spans="21:21" x14ac:dyDescent="0.25">
      <c r="U17382" s="76"/>
    </row>
    <row r="17383" spans="21:21" x14ac:dyDescent="0.25">
      <c r="U17383" s="76"/>
    </row>
    <row r="17384" spans="21:21" x14ac:dyDescent="0.25">
      <c r="U17384" s="76"/>
    </row>
    <row r="17385" spans="21:21" x14ac:dyDescent="0.25">
      <c r="U17385" s="76"/>
    </row>
    <row r="17386" spans="21:21" x14ac:dyDescent="0.25">
      <c r="U17386" s="76"/>
    </row>
    <row r="17387" spans="21:21" x14ac:dyDescent="0.25">
      <c r="U17387" s="76"/>
    </row>
    <row r="17388" spans="21:21" x14ac:dyDescent="0.25">
      <c r="U17388" s="76"/>
    </row>
    <row r="17389" spans="21:21" x14ac:dyDescent="0.25">
      <c r="U17389" s="76"/>
    </row>
    <row r="17390" spans="21:21" x14ac:dyDescent="0.25">
      <c r="U17390" s="76"/>
    </row>
    <row r="17391" spans="21:21" x14ac:dyDescent="0.25">
      <c r="U17391" s="76"/>
    </row>
    <row r="17392" spans="21:21" x14ac:dyDescent="0.25">
      <c r="U17392" s="76"/>
    </row>
    <row r="17393" spans="21:21" x14ac:dyDescent="0.25">
      <c r="U17393" s="76"/>
    </row>
    <row r="17394" spans="21:21" x14ac:dyDescent="0.25">
      <c r="U17394" s="76"/>
    </row>
    <row r="17395" spans="21:21" x14ac:dyDescent="0.25">
      <c r="U17395" s="76"/>
    </row>
    <row r="17396" spans="21:21" x14ac:dyDescent="0.25">
      <c r="U17396" s="76"/>
    </row>
    <row r="17397" spans="21:21" x14ac:dyDescent="0.25">
      <c r="U17397" s="76"/>
    </row>
    <row r="17398" spans="21:21" x14ac:dyDescent="0.25">
      <c r="U17398" s="76"/>
    </row>
    <row r="17399" spans="21:21" x14ac:dyDescent="0.25">
      <c r="U17399" s="76"/>
    </row>
    <row r="17400" spans="21:21" x14ac:dyDescent="0.25">
      <c r="U17400" s="76"/>
    </row>
    <row r="17401" spans="21:21" x14ac:dyDescent="0.25">
      <c r="U17401" s="76"/>
    </row>
    <row r="17402" spans="21:21" x14ac:dyDescent="0.25">
      <c r="U17402" s="76"/>
    </row>
    <row r="17403" spans="21:21" x14ac:dyDescent="0.25">
      <c r="U17403" s="76"/>
    </row>
    <row r="17404" spans="21:21" x14ac:dyDescent="0.25">
      <c r="U17404" s="76"/>
    </row>
    <row r="17405" spans="21:21" x14ac:dyDescent="0.25">
      <c r="U17405" s="76"/>
    </row>
    <row r="17406" spans="21:21" x14ac:dyDescent="0.25">
      <c r="U17406" s="76"/>
    </row>
    <row r="17407" spans="21:21" x14ac:dyDescent="0.25">
      <c r="U17407" s="76"/>
    </row>
    <row r="17408" spans="21:21" x14ac:dyDescent="0.25">
      <c r="U17408" s="76"/>
    </row>
    <row r="17409" spans="21:21" x14ac:dyDescent="0.25">
      <c r="U17409" s="76"/>
    </row>
    <row r="17410" spans="21:21" x14ac:dyDescent="0.25">
      <c r="U17410" s="76"/>
    </row>
    <row r="17411" spans="21:21" x14ac:dyDescent="0.25">
      <c r="U17411" s="76"/>
    </row>
    <row r="17412" spans="21:21" x14ac:dyDescent="0.25">
      <c r="U17412" s="76"/>
    </row>
    <row r="17413" spans="21:21" x14ac:dyDescent="0.25">
      <c r="U17413" s="76"/>
    </row>
    <row r="17414" spans="21:21" x14ac:dyDescent="0.25">
      <c r="U17414" s="76"/>
    </row>
    <row r="17415" spans="21:21" x14ac:dyDescent="0.25">
      <c r="U17415" s="76"/>
    </row>
    <row r="17416" spans="21:21" x14ac:dyDescent="0.25">
      <c r="U17416" s="76"/>
    </row>
    <row r="17417" spans="21:21" x14ac:dyDescent="0.25">
      <c r="U17417" s="76"/>
    </row>
    <row r="17418" spans="21:21" x14ac:dyDescent="0.25">
      <c r="U17418" s="76"/>
    </row>
    <row r="17419" spans="21:21" x14ac:dyDescent="0.25">
      <c r="U17419" s="76"/>
    </row>
    <row r="17420" spans="21:21" x14ac:dyDescent="0.25">
      <c r="U17420" s="76"/>
    </row>
    <row r="17421" spans="21:21" x14ac:dyDescent="0.25">
      <c r="U17421" s="76"/>
    </row>
    <row r="17422" spans="21:21" x14ac:dyDescent="0.25">
      <c r="U17422" s="76"/>
    </row>
    <row r="17423" spans="21:21" x14ac:dyDescent="0.25">
      <c r="U17423" s="76"/>
    </row>
    <row r="17424" spans="21:21" x14ac:dyDescent="0.25">
      <c r="U17424" s="76"/>
    </row>
    <row r="17425" spans="21:21" x14ac:dyDescent="0.25">
      <c r="U17425" s="76"/>
    </row>
    <row r="17426" spans="21:21" x14ac:dyDescent="0.25">
      <c r="U17426" s="76"/>
    </row>
    <row r="17427" spans="21:21" x14ac:dyDescent="0.25">
      <c r="U17427" s="76"/>
    </row>
    <row r="17428" spans="21:21" x14ac:dyDescent="0.25">
      <c r="U17428" s="76"/>
    </row>
    <row r="17429" spans="21:21" x14ac:dyDescent="0.25">
      <c r="U17429" s="76"/>
    </row>
    <row r="17430" spans="21:21" x14ac:dyDescent="0.25">
      <c r="U17430" s="76"/>
    </row>
    <row r="17431" spans="21:21" x14ac:dyDescent="0.25">
      <c r="U17431" s="76"/>
    </row>
    <row r="17432" spans="21:21" x14ac:dyDescent="0.25">
      <c r="U17432" s="76"/>
    </row>
    <row r="17433" spans="21:21" x14ac:dyDescent="0.25">
      <c r="U17433" s="76"/>
    </row>
    <row r="17434" spans="21:21" x14ac:dyDescent="0.25">
      <c r="U17434" s="76"/>
    </row>
    <row r="17435" spans="21:21" x14ac:dyDescent="0.25">
      <c r="U17435" s="76"/>
    </row>
    <row r="17436" spans="21:21" x14ac:dyDescent="0.25">
      <c r="U17436" s="76"/>
    </row>
    <row r="17437" spans="21:21" x14ac:dyDescent="0.25">
      <c r="U17437" s="76"/>
    </row>
    <row r="17438" spans="21:21" x14ac:dyDescent="0.25">
      <c r="U17438" s="76"/>
    </row>
    <row r="17439" spans="21:21" x14ac:dyDescent="0.25">
      <c r="U17439" s="76"/>
    </row>
    <row r="17440" spans="21:21" x14ac:dyDescent="0.25">
      <c r="U17440" s="76"/>
    </row>
    <row r="17441" spans="21:21" x14ac:dyDescent="0.25">
      <c r="U17441" s="76"/>
    </row>
    <row r="17442" spans="21:21" x14ac:dyDescent="0.25">
      <c r="U17442" s="76"/>
    </row>
    <row r="17443" spans="21:21" x14ac:dyDescent="0.25">
      <c r="U17443" s="76"/>
    </row>
    <row r="17444" spans="21:21" x14ac:dyDescent="0.25">
      <c r="U17444" s="76"/>
    </row>
    <row r="17445" spans="21:21" x14ac:dyDescent="0.25">
      <c r="U17445" s="76"/>
    </row>
    <row r="17446" spans="21:21" x14ac:dyDescent="0.25">
      <c r="U17446" s="76"/>
    </row>
    <row r="17447" spans="21:21" x14ac:dyDescent="0.25">
      <c r="U17447" s="76"/>
    </row>
    <row r="17448" spans="21:21" x14ac:dyDescent="0.25">
      <c r="U17448" s="76"/>
    </row>
    <row r="17449" spans="21:21" x14ac:dyDescent="0.25">
      <c r="U17449" s="76"/>
    </row>
    <row r="17450" spans="21:21" x14ac:dyDescent="0.25">
      <c r="U17450" s="76"/>
    </row>
    <row r="17451" spans="21:21" x14ac:dyDescent="0.25">
      <c r="U17451" s="76"/>
    </row>
    <row r="17452" spans="21:21" x14ac:dyDescent="0.25">
      <c r="U17452" s="76"/>
    </row>
    <row r="17453" spans="21:21" x14ac:dyDescent="0.25">
      <c r="U17453" s="76"/>
    </row>
    <row r="17454" spans="21:21" x14ac:dyDescent="0.25">
      <c r="U17454" s="76"/>
    </row>
    <row r="17455" spans="21:21" x14ac:dyDescent="0.25">
      <c r="U17455" s="76"/>
    </row>
    <row r="17456" spans="21:21" x14ac:dyDescent="0.25">
      <c r="U17456" s="76"/>
    </row>
    <row r="17457" spans="21:21" x14ac:dyDescent="0.25">
      <c r="U17457" s="76"/>
    </row>
    <row r="17458" spans="21:21" x14ac:dyDescent="0.25">
      <c r="U17458" s="76"/>
    </row>
    <row r="17459" spans="21:21" x14ac:dyDescent="0.25">
      <c r="U17459" s="76"/>
    </row>
    <row r="17460" spans="21:21" x14ac:dyDescent="0.25">
      <c r="U17460" s="76"/>
    </row>
    <row r="17461" spans="21:21" x14ac:dyDescent="0.25">
      <c r="U17461" s="76"/>
    </row>
    <row r="17462" spans="21:21" x14ac:dyDescent="0.25">
      <c r="U17462" s="76"/>
    </row>
    <row r="17463" spans="21:21" x14ac:dyDescent="0.25">
      <c r="U17463" s="76"/>
    </row>
    <row r="17464" spans="21:21" x14ac:dyDescent="0.25">
      <c r="U17464" s="76"/>
    </row>
    <row r="17465" spans="21:21" x14ac:dyDescent="0.25">
      <c r="U17465" s="76"/>
    </row>
    <row r="17466" spans="21:21" x14ac:dyDescent="0.25">
      <c r="U17466" s="76"/>
    </row>
    <row r="17467" spans="21:21" x14ac:dyDescent="0.25">
      <c r="U17467" s="76"/>
    </row>
    <row r="17468" spans="21:21" x14ac:dyDescent="0.25">
      <c r="U17468" s="76"/>
    </row>
    <row r="17469" spans="21:21" x14ac:dyDescent="0.25">
      <c r="U17469" s="76"/>
    </row>
    <row r="17470" spans="21:21" x14ac:dyDescent="0.25">
      <c r="U17470" s="76"/>
    </row>
    <row r="17471" spans="21:21" x14ac:dyDescent="0.25">
      <c r="U17471" s="76"/>
    </row>
    <row r="17472" spans="21:21" x14ac:dyDescent="0.25">
      <c r="U17472" s="76"/>
    </row>
    <row r="17473" spans="21:21" x14ac:dyDescent="0.25">
      <c r="U17473" s="76"/>
    </row>
    <row r="17474" spans="21:21" x14ac:dyDescent="0.25">
      <c r="U17474" s="76"/>
    </row>
    <row r="17475" spans="21:21" x14ac:dyDescent="0.25">
      <c r="U17475" s="76"/>
    </row>
    <row r="17476" spans="21:21" x14ac:dyDescent="0.25">
      <c r="U17476" s="76"/>
    </row>
    <row r="17477" spans="21:21" x14ac:dyDescent="0.25">
      <c r="U17477" s="76"/>
    </row>
    <row r="17478" spans="21:21" x14ac:dyDescent="0.25">
      <c r="U17478" s="76"/>
    </row>
    <row r="17479" spans="21:21" x14ac:dyDescent="0.25">
      <c r="U17479" s="76"/>
    </row>
    <row r="17480" spans="21:21" x14ac:dyDescent="0.25">
      <c r="U17480" s="76"/>
    </row>
    <row r="17481" spans="21:21" x14ac:dyDescent="0.25">
      <c r="U17481" s="76"/>
    </row>
    <row r="17482" spans="21:21" x14ac:dyDescent="0.25">
      <c r="U17482" s="76"/>
    </row>
    <row r="17483" spans="21:21" x14ac:dyDescent="0.25">
      <c r="U17483" s="76"/>
    </row>
    <row r="17484" spans="21:21" x14ac:dyDescent="0.25">
      <c r="U17484" s="76"/>
    </row>
    <row r="17485" spans="21:21" x14ac:dyDescent="0.25">
      <c r="U17485" s="76"/>
    </row>
    <row r="17486" spans="21:21" x14ac:dyDescent="0.25">
      <c r="U17486" s="76"/>
    </row>
    <row r="17487" spans="21:21" x14ac:dyDescent="0.25">
      <c r="U17487" s="76"/>
    </row>
    <row r="17488" spans="21:21" x14ac:dyDescent="0.25">
      <c r="U17488" s="76"/>
    </row>
    <row r="17489" spans="21:21" x14ac:dyDescent="0.25">
      <c r="U17489" s="76"/>
    </row>
    <row r="17490" spans="21:21" x14ac:dyDescent="0.25">
      <c r="U17490" s="76"/>
    </row>
    <row r="17491" spans="21:21" x14ac:dyDescent="0.25">
      <c r="U17491" s="76"/>
    </row>
    <row r="17492" spans="21:21" x14ac:dyDescent="0.25">
      <c r="U17492" s="76"/>
    </row>
    <row r="17493" spans="21:21" x14ac:dyDescent="0.25">
      <c r="U17493" s="76"/>
    </row>
    <row r="17494" spans="21:21" x14ac:dyDescent="0.25">
      <c r="U17494" s="76"/>
    </row>
    <row r="17495" spans="21:21" x14ac:dyDescent="0.25">
      <c r="U17495" s="76"/>
    </row>
    <row r="17496" spans="21:21" x14ac:dyDescent="0.25">
      <c r="U17496" s="76"/>
    </row>
    <row r="17497" spans="21:21" x14ac:dyDescent="0.25">
      <c r="U17497" s="76"/>
    </row>
    <row r="17498" spans="21:21" x14ac:dyDescent="0.25">
      <c r="U17498" s="76"/>
    </row>
    <row r="17499" spans="21:21" x14ac:dyDescent="0.25">
      <c r="U17499" s="76"/>
    </row>
    <row r="17500" spans="21:21" x14ac:dyDescent="0.25">
      <c r="U17500" s="76"/>
    </row>
    <row r="17501" spans="21:21" x14ac:dyDescent="0.25">
      <c r="U17501" s="76"/>
    </row>
    <row r="17502" spans="21:21" x14ac:dyDescent="0.25">
      <c r="U17502" s="76"/>
    </row>
    <row r="17503" spans="21:21" x14ac:dyDescent="0.25">
      <c r="U17503" s="76"/>
    </row>
    <row r="17504" spans="21:21" x14ac:dyDescent="0.25">
      <c r="U17504" s="76"/>
    </row>
    <row r="17505" spans="21:21" x14ac:dyDescent="0.25">
      <c r="U17505" s="76"/>
    </row>
    <row r="17506" spans="21:21" x14ac:dyDescent="0.25">
      <c r="U17506" s="76"/>
    </row>
    <row r="17507" spans="21:21" x14ac:dyDescent="0.25">
      <c r="U17507" s="76"/>
    </row>
    <row r="17508" spans="21:21" x14ac:dyDescent="0.25">
      <c r="U17508" s="76"/>
    </row>
    <row r="17509" spans="21:21" x14ac:dyDescent="0.25">
      <c r="U17509" s="76"/>
    </row>
    <row r="17510" spans="21:21" x14ac:dyDescent="0.25">
      <c r="U17510" s="76"/>
    </row>
    <row r="17511" spans="21:21" x14ac:dyDescent="0.25">
      <c r="U17511" s="76"/>
    </row>
    <row r="17512" spans="21:21" x14ac:dyDescent="0.25">
      <c r="U17512" s="76"/>
    </row>
    <row r="17513" spans="21:21" x14ac:dyDescent="0.25">
      <c r="U17513" s="76"/>
    </row>
    <row r="17514" spans="21:21" x14ac:dyDescent="0.25">
      <c r="U17514" s="76"/>
    </row>
    <row r="17515" spans="21:21" x14ac:dyDescent="0.25">
      <c r="U17515" s="76"/>
    </row>
    <row r="17516" spans="21:21" x14ac:dyDescent="0.25">
      <c r="U17516" s="76"/>
    </row>
    <row r="17517" spans="21:21" x14ac:dyDescent="0.25">
      <c r="U17517" s="76"/>
    </row>
    <row r="17518" spans="21:21" x14ac:dyDescent="0.25">
      <c r="U17518" s="76"/>
    </row>
    <row r="17519" spans="21:21" x14ac:dyDescent="0.25">
      <c r="U17519" s="76"/>
    </row>
    <row r="17520" spans="21:21" x14ac:dyDescent="0.25">
      <c r="U17520" s="76"/>
    </row>
    <row r="17521" spans="21:21" x14ac:dyDescent="0.25">
      <c r="U17521" s="76"/>
    </row>
    <row r="17522" spans="21:21" x14ac:dyDescent="0.25">
      <c r="U17522" s="76"/>
    </row>
    <row r="17523" spans="21:21" x14ac:dyDescent="0.25">
      <c r="U17523" s="76"/>
    </row>
    <row r="17524" spans="21:21" x14ac:dyDescent="0.25">
      <c r="U17524" s="76"/>
    </row>
    <row r="17525" spans="21:21" x14ac:dyDescent="0.25">
      <c r="U17525" s="76"/>
    </row>
    <row r="17526" spans="21:21" x14ac:dyDescent="0.25">
      <c r="U17526" s="76"/>
    </row>
    <row r="17527" spans="21:21" x14ac:dyDescent="0.25">
      <c r="U17527" s="76"/>
    </row>
    <row r="17528" spans="21:21" x14ac:dyDescent="0.25">
      <c r="U17528" s="76"/>
    </row>
    <row r="17529" spans="21:21" x14ac:dyDescent="0.25">
      <c r="U17529" s="76"/>
    </row>
    <row r="17530" spans="21:21" x14ac:dyDescent="0.25">
      <c r="U17530" s="76"/>
    </row>
    <row r="17531" spans="21:21" x14ac:dyDescent="0.25">
      <c r="U17531" s="76"/>
    </row>
    <row r="17532" spans="21:21" x14ac:dyDescent="0.25">
      <c r="U17532" s="76"/>
    </row>
    <row r="17533" spans="21:21" x14ac:dyDescent="0.25">
      <c r="U17533" s="76"/>
    </row>
    <row r="17534" spans="21:21" x14ac:dyDescent="0.25">
      <c r="U17534" s="76"/>
    </row>
    <row r="17535" spans="21:21" x14ac:dyDescent="0.25">
      <c r="U17535" s="76"/>
    </row>
    <row r="17536" spans="21:21" x14ac:dyDescent="0.25">
      <c r="U17536" s="76"/>
    </row>
    <row r="17537" spans="21:21" x14ac:dyDescent="0.25">
      <c r="U17537" s="76"/>
    </row>
    <row r="17538" spans="21:21" x14ac:dyDescent="0.25">
      <c r="U17538" s="76"/>
    </row>
    <row r="17539" spans="21:21" x14ac:dyDescent="0.25">
      <c r="U17539" s="76"/>
    </row>
    <row r="17540" spans="21:21" x14ac:dyDescent="0.25">
      <c r="U17540" s="76"/>
    </row>
    <row r="17541" spans="21:21" x14ac:dyDescent="0.25">
      <c r="U17541" s="76"/>
    </row>
    <row r="17542" spans="21:21" x14ac:dyDescent="0.25">
      <c r="U17542" s="76"/>
    </row>
    <row r="17543" spans="21:21" x14ac:dyDescent="0.25">
      <c r="U17543" s="76"/>
    </row>
    <row r="17544" spans="21:21" x14ac:dyDescent="0.25">
      <c r="U17544" s="76"/>
    </row>
    <row r="17545" spans="21:21" x14ac:dyDescent="0.25">
      <c r="U17545" s="76"/>
    </row>
    <row r="17546" spans="21:21" x14ac:dyDescent="0.25">
      <c r="U17546" s="76"/>
    </row>
    <row r="17547" spans="21:21" x14ac:dyDescent="0.25">
      <c r="U17547" s="76"/>
    </row>
    <row r="17548" spans="21:21" x14ac:dyDescent="0.25">
      <c r="U17548" s="76"/>
    </row>
    <row r="17549" spans="21:21" x14ac:dyDescent="0.25">
      <c r="U17549" s="76"/>
    </row>
    <row r="17550" spans="21:21" x14ac:dyDescent="0.25">
      <c r="U17550" s="76"/>
    </row>
    <row r="17551" spans="21:21" x14ac:dyDescent="0.25">
      <c r="U17551" s="76"/>
    </row>
    <row r="17552" spans="21:21" x14ac:dyDescent="0.25">
      <c r="U17552" s="76"/>
    </row>
    <row r="17553" spans="21:21" x14ac:dyDescent="0.25">
      <c r="U17553" s="76"/>
    </row>
    <row r="17554" spans="21:21" x14ac:dyDescent="0.25">
      <c r="U17554" s="76"/>
    </row>
    <row r="17555" spans="21:21" x14ac:dyDescent="0.25">
      <c r="U17555" s="76"/>
    </row>
    <row r="17556" spans="21:21" x14ac:dyDescent="0.25">
      <c r="U17556" s="76"/>
    </row>
    <row r="17557" spans="21:21" x14ac:dyDescent="0.25">
      <c r="U17557" s="76"/>
    </row>
    <row r="17558" spans="21:21" x14ac:dyDescent="0.25">
      <c r="U17558" s="76"/>
    </row>
    <row r="17559" spans="21:21" x14ac:dyDescent="0.25">
      <c r="U17559" s="76"/>
    </row>
    <row r="17560" spans="21:21" x14ac:dyDescent="0.25">
      <c r="U17560" s="76"/>
    </row>
    <row r="17561" spans="21:21" x14ac:dyDescent="0.25">
      <c r="U17561" s="76"/>
    </row>
    <row r="17562" spans="21:21" x14ac:dyDescent="0.25">
      <c r="U17562" s="76"/>
    </row>
    <row r="17563" spans="21:21" x14ac:dyDescent="0.25">
      <c r="U17563" s="76"/>
    </row>
    <row r="17564" spans="21:21" x14ac:dyDescent="0.25">
      <c r="U17564" s="76"/>
    </row>
    <row r="17565" spans="21:21" x14ac:dyDescent="0.25">
      <c r="U17565" s="76"/>
    </row>
    <row r="17566" spans="21:21" x14ac:dyDescent="0.25">
      <c r="U17566" s="76"/>
    </row>
    <row r="17567" spans="21:21" x14ac:dyDescent="0.25">
      <c r="U17567" s="76"/>
    </row>
    <row r="17568" spans="21:21" x14ac:dyDescent="0.25">
      <c r="U17568" s="76"/>
    </row>
    <row r="17569" spans="21:21" x14ac:dyDescent="0.25">
      <c r="U17569" s="76"/>
    </row>
    <row r="17570" spans="21:21" x14ac:dyDescent="0.25">
      <c r="U17570" s="76"/>
    </row>
    <row r="17571" spans="21:21" x14ac:dyDescent="0.25">
      <c r="U17571" s="76"/>
    </row>
    <row r="17572" spans="21:21" x14ac:dyDescent="0.25">
      <c r="U17572" s="76"/>
    </row>
    <row r="17573" spans="21:21" x14ac:dyDescent="0.25">
      <c r="U17573" s="76"/>
    </row>
    <row r="17574" spans="21:21" x14ac:dyDescent="0.25">
      <c r="U17574" s="76"/>
    </row>
    <row r="17575" spans="21:21" x14ac:dyDescent="0.25">
      <c r="U17575" s="76"/>
    </row>
    <row r="17576" spans="21:21" x14ac:dyDescent="0.25">
      <c r="U17576" s="76"/>
    </row>
    <row r="17577" spans="21:21" x14ac:dyDescent="0.25">
      <c r="U17577" s="76"/>
    </row>
    <row r="17578" spans="21:21" x14ac:dyDescent="0.25">
      <c r="U17578" s="76"/>
    </row>
    <row r="17579" spans="21:21" x14ac:dyDescent="0.25">
      <c r="U17579" s="76"/>
    </row>
    <row r="17580" spans="21:21" x14ac:dyDescent="0.25">
      <c r="U17580" s="76"/>
    </row>
    <row r="17581" spans="21:21" x14ac:dyDescent="0.25">
      <c r="U17581" s="76"/>
    </row>
    <row r="17582" spans="21:21" x14ac:dyDescent="0.25">
      <c r="U17582" s="76"/>
    </row>
    <row r="17583" spans="21:21" x14ac:dyDescent="0.25">
      <c r="U17583" s="76"/>
    </row>
    <row r="17584" spans="21:21" x14ac:dyDescent="0.25">
      <c r="U17584" s="76"/>
    </row>
    <row r="17585" spans="21:21" x14ac:dyDescent="0.25">
      <c r="U17585" s="76"/>
    </row>
    <row r="17586" spans="21:21" x14ac:dyDescent="0.25">
      <c r="U17586" s="76"/>
    </row>
    <row r="17587" spans="21:21" x14ac:dyDescent="0.25">
      <c r="U17587" s="76"/>
    </row>
    <row r="17588" spans="21:21" x14ac:dyDescent="0.25">
      <c r="U17588" s="76"/>
    </row>
    <row r="17589" spans="21:21" x14ac:dyDescent="0.25">
      <c r="U17589" s="76"/>
    </row>
    <row r="17590" spans="21:21" x14ac:dyDescent="0.25">
      <c r="U17590" s="76"/>
    </row>
    <row r="17591" spans="21:21" x14ac:dyDescent="0.25">
      <c r="U17591" s="76"/>
    </row>
    <row r="17592" spans="21:21" x14ac:dyDescent="0.25">
      <c r="U17592" s="76"/>
    </row>
    <row r="17593" spans="21:21" x14ac:dyDescent="0.25">
      <c r="U17593" s="76"/>
    </row>
    <row r="17594" spans="21:21" x14ac:dyDescent="0.25">
      <c r="U17594" s="76"/>
    </row>
    <row r="17595" spans="21:21" x14ac:dyDescent="0.25">
      <c r="U17595" s="76"/>
    </row>
    <row r="17596" spans="21:21" x14ac:dyDescent="0.25">
      <c r="U17596" s="76"/>
    </row>
    <row r="17597" spans="21:21" x14ac:dyDescent="0.25">
      <c r="U17597" s="76"/>
    </row>
    <row r="17598" spans="21:21" x14ac:dyDescent="0.25">
      <c r="U17598" s="76"/>
    </row>
    <row r="17599" spans="21:21" x14ac:dyDescent="0.25">
      <c r="U17599" s="76"/>
    </row>
    <row r="17600" spans="21:21" x14ac:dyDescent="0.25">
      <c r="U17600" s="76"/>
    </row>
    <row r="17601" spans="21:21" x14ac:dyDescent="0.25">
      <c r="U17601" s="76"/>
    </row>
    <row r="17602" spans="21:21" x14ac:dyDescent="0.25">
      <c r="U17602" s="76"/>
    </row>
    <row r="17603" spans="21:21" x14ac:dyDescent="0.25">
      <c r="U17603" s="76"/>
    </row>
    <row r="17604" spans="21:21" x14ac:dyDescent="0.25">
      <c r="U17604" s="76"/>
    </row>
    <row r="17605" spans="21:21" x14ac:dyDescent="0.25">
      <c r="U17605" s="76"/>
    </row>
    <row r="17606" spans="21:21" x14ac:dyDescent="0.25">
      <c r="U17606" s="76"/>
    </row>
    <row r="17607" spans="21:21" x14ac:dyDescent="0.25">
      <c r="U17607" s="76"/>
    </row>
    <row r="17608" spans="21:21" x14ac:dyDescent="0.25">
      <c r="U17608" s="76"/>
    </row>
    <row r="17609" spans="21:21" x14ac:dyDescent="0.25">
      <c r="U17609" s="76"/>
    </row>
    <row r="17610" spans="21:21" x14ac:dyDescent="0.25">
      <c r="U17610" s="76"/>
    </row>
    <row r="17611" spans="21:21" x14ac:dyDescent="0.25">
      <c r="U17611" s="76"/>
    </row>
    <row r="17612" spans="21:21" x14ac:dyDescent="0.25">
      <c r="U17612" s="76"/>
    </row>
    <row r="17613" spans="21:21" x14ac:dyDescent="0.25">
      <c r="U17613" s="76"/>
    </row>
    <row r="17614" spans="21:21" x14ac:dyDescent="0.25">
      <c r="U17614" s="76"/>
    </row>
    <row r="17615" spans="21:21" x14ac:dyDescent="0.25">
      <c r="U17615" s="76"/>
    </row>
    <row r="17616" spans="21:21" x14ac:dyDescent="0.25">
      <c r="U17616" s="76"/>
    </row>
    <row r="17617" spans="21:21" x14ac:dyDescent="0.25">
      <c r="U17617" s="76"/>
    </row>
    <row r="17618" spans="21:21" x14ac:dyDescent="0.25">
      <c r="U17618" s="76"/>
    </row>
    <row r="17619" spans="21:21" x14ac:dyDescent="0.25">
      <c r="U17619" s="76"/>
    </row>
    <row r="17620" spans="21:21" x14ac:dyDescent="0.25">
      <c r="U17620" s="76"/>
    </row>
    <row r="17621" spans="21:21" x14ac:dyDescent="0.25">
      <c r="U17621" s="76"/>
    </row>
    <row r="17622" spans="21:21" x14ac:dyDescent="0.25">
      <c r="U17622" s="76"/>
    </row>
    <row r="17623" spans="21:21" x14ac:dyDescent="0.25">
      <c r="U17623" s="76"/>
    </row>
    <row r="17624" spans="21:21" x14ac:dyDescent="0.25">
      <c r="U17624" s="76"/>
    </row>
    <row r="17625" spans="21:21" x14ac:dyDescent="0.25">
      <c r="U17625" s="76"/>
    </row>
    <row r="17626" spans="21:21" x14ac:dyDescent="0.25">
      <c r="U17626" s="76"/>
    </row>
    <row r="17627" spans="21:21" x14ac:dyDescent="0.25">
      <c r="U17627" s="76"/>
    </row>
    <row r="17628" spans="21:21" x14ac:dyDescent="0.25">
      <c r="U17628" s="76"/>
    </row>
    <row r="17629" spans="21:21" x14ac:dyDescent="0.25">
      <c r="U17629" s="76"/>
    </row>
    <row r="17630" spans="21:21" x14ac:dyDescent="0.25">
      <c r="U17630" s="76"/>
    </row>
    <row r="17631" spans="21:21" x14ac:dyDescent="0.25">
      <c r="U17631" s="76"/>
    </row>
    <row r="17632" spans="21:21" x14ac:dyDescent="0.25">
      <c r="U17632" s="76"/>
    </row>
    <row r="17633" spans="21:21" x14ac:dyDescent="0.25">
      <c r="U17633" s="76"/>
    </row>
    <row r="17634" spans="21:21" x14ac:dyDescent="0.25">
      <c r="U17634" s="76"/>
    </row>
    <row r="17635" spans="21:21" x14ac:dyDescent="0.25">
      <c r="U17635" s="76"/>
    </row>
    <row r="17636" spans="21:21" x14ac:dyDescent="0.25">
      <c r="U17636" s="76"/>
    </row>
    <row r="17637" spans="21:21" x14ac:dyDescent="0.25">
      <c r="U17637" s="76"/>
    </row>
    <row r="17638" spans="21:21" x14ac:dyDescent="0.25">
      <c r="U17638" s="76"/>
    </row>
    <row r="17639" spans="21:21" x14ac:dyDescent="0.25">
      <c r="U17639" s="76"/>
    </row>
    <row r="17640" spans="21:21" x14ac:dyDescent="0.25">
      <c r="U17640" s="76"/>
    </row>
    <row r="17641" spans="21:21" x14ac:dyDescent="0.25">
      <c r="U17641" s="76"/>
    </row>
    <row r="17642" spans="21:21" x14ac:dyDescent="0.25">
      <c r="U17642" s="76"/>
    </row>
    <row r="17643" spans="21:21" x14ac:dyDescent="0.25">
      <c r="U17643" s="76"/>
    </row>
    <row r="17644" spans="21:21" x14ac:dyDescent="0.25">
      <c r="U17644" s="76"/>
    </row>
    <row r="17645" spans="21:21" x14ac:dyDescent="0.25">
      <c r="U17645" s="76"/>
    </row>
    <row r="17646" spans="21:21" x14ac:dyDescent="0.25">
      <c r="U17646" s="76"/>
    </row>
    <row r="17647" spans="21:21" x14ac:dyDescent="0.25">
      <c r="U17647" s="76"/>
    </row>
    <row r="17648" spans="21:21" x14ac:dyDescent="0.25">
      <c r="U17648" s="76"/>
    </row>
    <row r="17649" spans="21:21" x14ac:dyDescent="0.25">
      <c r="U17649" s="76"/>
    </row>
    <row r="17650" spans="21:21" x14ac:dyDescent="0.25">
      <c r="U17650" s="76"/>
    </row>
    <row r="17651" spans="21:21" x14ac:dyDescent="0.25">
      <c r="U17651" s="76"/>
    </row>
    <row r="17652" spans="21:21" x14ac:dyDescent="0.25">
      <c r="U17652" s="76"/>
    </row>
    <row r="17653" spans="21:21" x14ac:dyDescent="0.25">
      <c r="U17653" s="76"/>
    </row>
    <row r="17654" spans="21:21" x14ac:dyDescent="0.25">
      <c r="U17654" s="76"/>
    </row>
    <row r="17655" spans="21:21" x14ac:dyDescent="0.25">
      <c r="U17655" s="76"/>
    </row>
    <row r="17656" spans="21:21" x14ac:dyDescent="0.25">
      <c r="U17656" s="76"/>
    </row>
    <row r="17657" spans="21:21" x14ac:dyDescent="0.25">
      <c r="U17657" s="76"/>
    </row>
    <row r="17658" spans="21:21" x14ac:dyDescent="0.25">
      <c r="U17658" s="76"/>
    </row>
    <row r="17659" spans="21:21" x14ac:dyDescent="0.25">
      <c r="U17659" s="76"/>
    </row>
    <row r="17660" spans="21:21" x14ac:dyDescent="0.25">
      <c r="U17660" s="76"/>
    </row>
    <row r="17661" spans="21:21" x14ac:dyDescent="0.25">
      <c r="U17661" s="76"/>
    </row>
    <row r="17662" spans="21:21" x14ac:dyDescent="0.25">
      <c r="U17662" s="76"/>
    </row>
    <row r="17663" spans="21:21" x14ac:dyDescent="0.25">
      <c r="U17663" s="76"/>
    </row>
    <row r="17664" spans="21:21" x14ac:dyDescent="0.25">
      <c r="U17664" s="76"/>
    </row>
    <row r="17665" spans="21:21" x14ac:dyDescent="0.25">
      <c r="U17665" s="76"/>
    </row>
    <row r="17666" spans="21:21" x14ac:dyDescent="0.25">
      <c r="U17666" s="76"/>
    </row>
    <row r="17667" spans="21:21" x14ac:dyDescent="0.25">
      <c r="U17667" s="76"/>
    </row>
    <row r="17668" spans="21:21" x14ac:dyDescent="0.25">
      <c r="U17668" s="76"/>
    </row>
    <row r="17669" spans="21:21" x14ac:dyDescent="0.25">
      <c r="U17669" s="76"/>
    </row>
    <row r="17670" spans="21:21" x14ac:dyDescent="0.25">
      <c r="U17670" s="76"/>
    </row>
    <row r="17671" spans="21:21" x14ac:dyDescent="0.25">
      <c r="U17671" s="76"/>
    </row>
    <row r="17672" spans="21:21" x14ac:dyDescent="0.25">
      <c r="U17672" s="76"/>
    </row>
    <row r="17673" spans="21:21" x14ac:dyDescent="0.25">
      <c r="U17673" s="76"/>
    </row>
    <row r="17674" spans="21:21" x14ac:dyDescent="0.25">
      <c r="U17674" s="76"/>
    </row>
    <row r="17675" spans="21:21" x14ac:dyDescent="0.25">
      <c r="U17675" s="76"/>
    </row>
    <row r="17676" spans="21:21" x14ac:dyDescent="0.25">
      <c r="U17676" s="76"/>
    </row>
    <row r="17677" spans="21:21" x14ac:dyDescent="0.25">
      <c r="U17677" s="76"/>
    </row>
    <row r="17678" spans="21:21" x14ac:dyDescent="0.25">
      <c r="U17678" s="76"/>
    </row>
    <row r="17679" spans="21:21" x14ac:dyDescent="0.25">
      <c r="U17679" s="76"/>
    </row>
    <row r="17680" spans="21:21" x14ac:dyDescent="0.25">
      <c r="U17680" s="76"/>
    </row>
    <row r="17681" spans="21:21" x14ac:dyDescent="0.25">
      <c r="U17681" s="76"/>
    </row>
    <row r="17682" spans="21:21" x14ac:dyDescent="0.25">
      <c r="U17682" s="76"/>
    </row>
    <row r="17683" spans="21:21" x14ac:dyDescent="0.25">
      <c r="U17683" s="76"/>
    </row>
    <row r="17684" spans="21:21" x14ac:dyDescent="0.25">
      <c r="U17684" s="76"/>
    </row>
    <row r="17685" spans="21:21" x14ac:dyDescent="0.25">
      <c r="U17685" s="76"/>
    </row>
    <row r="17686" spans="21:21" x14ac:dyDescent="0.25">
      <c r="U17686" s="76"/>
    </row>
    <row r="17687" spans="21:21" x14ac:dyDescent="0.25">
      <c r="U17687" s="76"/>
    </row>
    <row r="17688" spans="21:21" x14ac:dyDescent="0.25">
      <c r="U17688" s="76"/>
    </row>
    <row r="17689" spans="21:21" x14ac:dyDescent="0.25">
      <c r="U17689" s="76"/>
    </row>
    <row r="17690" spans="21:21" x14ac:dyDescent="0.25">
      <c r="U17690" s="76"/>
    </row>
    <row r="17691" spans="21:21" x14ac:dyDescent="0.25">
      <c r="U17691" s="76"/>
    </row>
    <row r="17692" spans="21:21" x14ac:dyDescent="0.25">
      <c r="U17692" s="76"/>
    </row>
    <row r="17693" spans="21:21" x14ac:dyDescent="0.25">
      <c r="U17693" s="76"/>
    </row>
    <row r="17694" spans="21:21" x14ac:dyDescent="0.25">
      <c r="U17694" s="76"/>
    </row>
    <row r="17695" spans="21:21" x14ac:dyDescent="0.25">
      <c r="U17695" s="76"/>
    </row>
    <row r="17696" spans="21:21" x14ac:dyDescent="0.25">
      <c r="U17696" s="76"/>
    </row>
    <row r="17697" spans="21:21" x14ac:dyDescent="0.25">
      <c r="U17697" s="76"/>
    </row>
    <row r="17698" spans="21:21" x14ac:dyDescent="0.25">
      <c r="U17698" s="76"/>
    </row>
    <row r="17699" spans="21:21" x14ac:dyDescent="0.25">
      <c r="U17699" s="76"/>
    </row>
    <row r="17700" spans="21:21" x14ac:dyDescent="0.25">
      <c r="U17700" s="76"/>
    </row>
    <row r="17701" spans="21:21" x14ac:dyDescent="0.25">
      <c r="U17701" s="76"/>
    </row>
    <row r="17702" spans="21:21" x14ac:dyDescent="0.25">
      <c r="U17702" s="76"/>
    </row>
    <row r="17703" spans="21:21" x14ac:dyDescent="0.25">
      <c r="U17703" s="76"/>
    </row>
    <row r="17704" spans="21:21" x14ac:dyDescent="0.25">
      <c r="U17704" s="76"/>
    </row>
    <row r="17705" spans="21:21" x14ac:dyDescent="0.25">
      <c r="U17705" s="76"/>
    </row>
    <row r="17706" spans="21:21" x14ac:dyDescent="0.25">
      <c r="U17706" s="76"/>
    </row>
    <row r="17707" spans="21:21" x14ac:dyDescent="0.25">
      <c r="U17707" s="76"/>
    </row>
    <row r="17708" spans="21:21" x14ac:dyDescent="0.25">
      <c r="U17708" s="76"/>
    </row>
    <row r="17709" spans="21:21" x14ac:dyDescent="0.25">
      <c r="U17709" s="76"/>
    </row>
    <row r="17710" spans="21:21" x14ac:dyDescent="0.25">
      <c r="U17710" s="76"/>
    </row>
    <row r="17711" spans="21:21" x14ac:dyDescent="0.25">
      <c r="U17711" s="76"/>
    </row>
    <row r="17712" spans="21:21" x14ac:dyDescent="0.25">
      <c r="U17712" s="76"/>
    </row>
    <row r="17713" spans="21:21" x14ac:dyDescent="0.25">
      <c r="U17713" s="76"/>
    </row>
    <row r="17714" spans="21:21" x14ac:dyDescent="0.25">
      <c r="U17714" s="76"/>
    </row>
    <row r="17715" spans="21:21" x14ac:dyDescent="0.25">
      <c r="U17715" s="76"/>
    </row>
    <row r="17716" spans="21:21" x14ac:dyDescent="0.25">
      <c r="U17716" s="76"/>
    </row>
    <row r="17717" spans="21:21" x14ac:dyDescent="0.25">
      <c r="U17717" s="76"/>
    </row>
    <row r="17718" spans="21:21" x14ac:dyDescent="0.25">
      <c r="U17718" s="76"/>
    </row>
    <row r="17719" spans="21:21" x14ac:dyDescent="0.25">
      <c r="U17719" s="76"/>
    </row>
    <row r="17720" spans="21:21" x14ac:dyDescent="0.25">
      <c r="U17720" s="76"/>
    </row>
    <row r="17721" spans="21:21" x14ac:dyDescent="0.25">
      <c r="U17721" s="76"/>
    </row>
    <row r="17722" spans="21:21" x14ac:dyDescent="0.25">
      <c r="U17722" s="76"/>
    </row>
    <row r="17723" spans="21:21" x14ac:dyDescent="0.25">
      <c r="U17723" s="76"/>
    </row>
    <row r="17724" spans="21:21" x14ac:dyDescent="0.25">
      <c r="U17724" s="76"/>
    </row>
    <row r="17725" spans="21:21" x14ac:dyDescent="0.25">
      <c r="U17725" s="76"/>
    </row>
    <row r="17726" spans="21:21" x14ac:dyDescent="0.25">
      <c r="U17726" s="76"/>
    </row>
    <row r="17727" spans="21:21" x14ac:dyDescent="0.25">
      <c r="U17727" s="76"/>
    </row>
    <row r="17728" spans="21:21" x14ac:dyDescent="0.25">
      <c r="U17728" s="76"/>
    </row>
    <row r="17729" spans="21:21" x14ac:dyDescent="0.25">
      <c r="U17729" s="76"/>
    </row>
    <row r="17730" spans="21:21" x14ac:dyDescent="0.25">
      <c r="U17730" s="76"/>
    </row>
    <row r="17731" spans="21:21" x14ac:dyDescent="0.25">
      <c r="U17731" s="76"/>
    </row>
    <row r="17732" spans="21:21" x14ac:dyDescent="0.25">
      <c r="U17732" s="76"/>
    </row>
    <row r="17733" spans="21:21" x14ac:dyDescent="0.25">
      <c r="U17733" s="76"/>
    </row>
    <row r="17734" spans="21:21" x14ac:dyDescent="0.25">
      <c r="U17734" s="76"/>
    </row>
    <row r="17735" spans="21:21" x14ac:dyDescent="0.25">
      <c r="U17735" s="76"/>
    </row>
    <row r="17736" spans="21:21" x14ac:dyDescent="0.25">
      <c r="U17736" s="76"/>
    </row>
    <row r="17737" spans="21:21" x14ac:dyDescent="0.25">
      <c r="U17737" s="76"/>
    </row>
    <row r="17738" spans="21:21" x14ac:dyDescent="0.25">
      <c r="U17738" s="76"/>
    </row>
    <row r="17739" spans="21:21" x14ac:dyDescent="0.25">
      <c r="U17739" s="76"/>
    </row>
    <row r="17740" spans="21:21" x14ac:dyDescent="0.25">
      <c r="U17740" s="76"/>
    </row>
    <row r="17741" spans="21:21" x14ac:dyDescent="0.25">
      <c r="U17741" s="76"/>
    </row>
    <row r="17742" spans="21:21" x14ac:dyDescent="0.25">
      <c r="U17742" s="76"/>
    </row>
    <row r="17743" spans="21:21" x14ac:dyDescent="0.25">
      <c r="U17743" s="76"/>
    </row>
    <row r="17744" spans="21:21" x14ac:dyDescent="0.25">
      <c r="U17744" s="76"/>
    </row>
    <row r="17745" spans="21:21" x14ac:dyDescent="0.25">
      <c r="U17745" s="76"/>
    </row>
    <row r="17746" spans="21:21" x14ac:dyDescent="0.25">
      <c r="U17746" s="76"/>
    </row>
    <row r="17747" spans="21:21" x14ac:dyDescent="0.25">
      <c r="U17747" s="76"/>
    </row>
    <row r="17748" spans="21:21" x14ac:dyDescent="0.25">
      <c r="U17748" s="76"/>
    </row>
    <row r="17749" spans="21:21" x14ac:dyDescent="0.25">
      <c r="U17749" s="76"/>
    </row>
    <row r="17750" spans="21:21" x14ac:dyDescent="0.25">
      <c r="U17750" s="76"/>
    </row>
    <row r="17751" spans="21:21" x14ac:dyDescent="0.25">
      <c r="U17751" s="76"/>
    </row>
    <row r="17752" spans="21:21" x14ac:dyDescent="0.25">
      <c r="U17752" s="76"/>
    </row>
    <row r="17753" spans="21:21" x14ac:dyDescent="0.25">
      <c r="U17753" s="76"/>
    </row>
    <row r="17754" spans="21:21" x14ac:dyDescent="0.25">
      <c r="U17754" s="76"/>
    </row>
    <row r="17755" spans="21:21" x14ac:dyDescent="0.25">
      <c r="U17755" s="76"/>
    </row>
    <row r="17756" spans="21:21" x14ac:dyDescent="0.25">
      <c r="U17756" s="76"/>
    </row>
    <row r="17757" spans="21:21" x14ac:dyDescent="0.25">
      <c r="U17757" s="76"/>
    </row>
    <row r="17758" spans="21:21" x14ac:dyDescent="0.25">
      <c r="U17758" s="76"/>
    </row>
    <row r="17759" spans="21:21" x14ac:dyDescent="0.25">
      <c r="U17759" s="76"/>
    </row>
    <row r="17760" spans="21:21" x14ac:dyDescent="0.25">
      <c r="U17760" s="76"/>
    </row>
    <row r="17761" spans="21:21" x14ac:dyDescent="0.25">
      <c r="U17761" s="76"/>
    </row>
    <row r="17762" spans="21:21" x14ac:dyDescent="0.25">
      <c r="U17762" s="76"/>
    </row>
    <row r="17763" spans="21:21" x14ac:dyDescent="0.25">
      <c r="U17763" s="76"/>
    </row>
    <row r="17764" spans="21:21" x14ac:dyDescent="0.25">
      <c r="U17764" s="76"/>
    </row>
    <row r="17765" spans="21:21" x14ac:dyDescent="0.25">
      <c r="U17765" s="76"/>
    </row>
    <row r="17766" spans="21:21" x14ac:dyDescent="0.25">
      <c r="U17766" s="76"/>
    </row>
    <row r="17767" spans="21:21" x14ac:dyDescent="0.25">
      <c r="U17767" s="76"/>
    </row>
    <row r="17768" spans="21:21" x14ac:dyDescent="0.25">
      <c r="U17768" s="76"/>
    </row>
    <row r="17769" spans="21:21" x14ac:dyDescent="0.25">
      <c r="U17769" s="76"/>
    </row>
    <row r="17770" spans="21:21" x14ac:dyDescent="0.25">
      <c r="U17770" s="76"/>
    </row>
    <row r="17771" spans="21:21" x14ac:dyDescent="0.25">
      <c r="U17771" s="76"/>
    </row>
    <row r="17772" spans="21:21" x14ac:dyDescent="0.25">
      <c r="U17772" s="76"/>
    </row>
    <row r="17773" spans="21:21" x14ac:dyDescent="0.25">
      <c r="U17773" s="76"/>
    </row>
    <row r="17774" spans="21:21" x14ac:dyDescent="0.25">
      <c r="U17774" s="76"/>
    </row>
    <row r="17775" spans="21:21" x14ac:dyDescent="0.25">
      <c r="U17775" s="76"/>
    </row>
    <row r="17776" spans="21:21" x14ac:dyDescent="0.25">
      <c r="U17776" s="76"/>
    </row>
    <row r="17777" spans="21:21" x14ac:dyDescent="0.25">
      <c r="U17777" s="76"/>
    </row>
    <row r="17778" spans="21:21" x14ac:dyDescent="0.25">
      <c r="U17778" s="76"/>
    </row>
    <row r="17779" spans="21:21" x14ac:dyDescent="0.25">
      <c r="U17779" s="76"/>
    </row>
    <row r="17780" spans="21:21" x14ac:dyDescent="0.25">
      <c r="U17780" s="76"/>
    </row>
    <row r="17781" spans="21:21" x14ac:dyDescent="0.25">
      <c r="U17781" s="76"/>
    </row>
    <row r="17782" spans="21:21" x14ac:dyDescent="0.25">
      <c r="U17782" s="76"/>
    </row>
    <row r="17783" spans="21:21" x14ac:dyDescent="0.25">
      <c r="U17783" s="76"/>
    </row>
    <row r="17784" spans="21:21" x14ac:dyDescent="0.25">
      <c r="U17784" s="76"/>
    </row>
    <row r="17785" spans="21:21" x14ac:dyDescent="0.25">
      <c r="U17785" s="76"/>
    </row>
    <row r="17786" spans="21:21" x14ac:dyDescent="0.25">
      <c r="U17786" s="76"/>
    </row>
    <row r="17787" spans="21:21" x14ac:dyDescent="0.25">
      <c r="U17787" s="76"/>
    </row>
    <row r="17788" spans="21:21" x14ac:dyDescent="0.25">
      <c r="U17788" s="76"/>
    </row>
    <row r="17789" spans="21:21" x14ac:dyDescent="0.25">
      <c r="U17789" s="76"/>
    </row>
    <row r="17790" spans="21:21" x14ac:dyDescent="0.25">
      <c r="U17790" s="76"/>
    </row>
    <row r="17791" spans="21:21" x14ac:dyDescent="0.25">
      <c r="U17791" s="76"/>
    </row>
    <row r="17792" spans="21:21" x14ac:dyDescent="0.25">
      <c r="U17792" s="76"/>
    </row>
    <row r="17793" spans="21:21" x14ac:dyDescent="0.25">
      <c r="U17793" s="76"/>
    </row>
    <row r="17794" spans="21:21" x14ac:dyDescent="0.25">
      <c r="U17794" s="76"/>
    </row>
    <row r="17795" spans="21:21" x14ac:dyDescent="0.25">
      <c r="U17795" s="76"/>
    </row>
    <row r="17796" spans="21:21" x14ac:dyDescent="0.25">
      <c r="U17796" s="76"/>
    </row>
    <row r="17797" spans="21:21" x14ac:dyDescent="0.25">
      <c r="U17797" s="76"/>
    </row>
    <row r="17798" spans="21:21" x14ac:dyDescent="0.25">
      <c r="U17798" s="76"/>
    </row>
    <row r="17799" spans="21:21" x14ac:dyDescent="0.25">
      <c r="U17799" s="76"/>
    </row>
    <row r="17800" spans="21:21" x14ac:dyDescent="0.25">
      <c r="U17800" s="76"/>
    </row>
    <row r="17801" spans="21:21" x14ac:dyDescent="0.25">
      <c r="U17801" s="76"/>
    </row>
    <row r="17802" spans="21:21" x14ac:dyDescent="0.25">
      <c r="U17802" s="76"/>
    </row>
    <row r="17803" spans="21:21" x14ac:dyDescent="0.25">
      <c r="U17803" s="76"/>
    </row>
    <row r="17804" spans="21:21" x14ac:dyDescent="0.25">
      <c r="U17804" s="76"/>
    </row>
    <row r="17805" spans="21:21" x14ac:dyDescent="0.25">
      <c r="U17805" s="76"/>
    </row>
    <row r="17806" spans="21:21" x14ac:dyDescent="0.25">
      <c r="U17806" s="76"/>
    </row>
    <row r="17807" spans="21:21" x14ac:dyDescent="0.25">
      <c r="U17807" s="76"/>
    </row>
    <row r="17808" spans="21:21" x14ac:dyDescent="0.25">
      <c r="U17808" s="76"/>
    </row>
    <row r="17809" spans="21:21" x14ac:dyDescent="0.25">
      <c r="U17809" s="76"/>
    </row>
    <row r="17810" spans="21:21" x14ac:dyDescent="0.25">
      <c r="U17810" s="76"/>
    </row>
    <row r="17811" spans="21:21" x14ac:dyDescent="0.25">
      <c r="U17811" s="76"/>
    </row>
    <row r="17812" spans="21:21" x14ac:dyDescent="0.25">
      <c r="U17812" s="76"/>
    </row>
    <row r="17813" spans="21:21" x14ac:dyDescent="0.25">
      <c r="U17813" s="76"/>
    </row>
    <row r="17814" spans="21:21" x14ac:dyDescent="0.25">
      <c r="U17814" s="76"/>
    </row>
    <row r="17815" spans="21:21" x14ac:dyDescent="0.25">
      <c r="U17815" s="76"/>
    </row>
    <row r="17816" spans="21:21" x14ac:dyDescent="0.25">
      <c r="U17816" s="76"/>
    </row>
    <row r="17817" spans="21:21" x14ac:dyDescent="0.25">
      <c r="U17817" s="76"/>
    </row>
    <row r="17818" spans="21:21" x14ac:dyDescent="0.25">
      <c r="U17818" s="76"/>
    </row>
    <row r="17819" spans="21:21" x14ac:dyDescent="0.25">
      <c r="U17819" s="76"/>
    </row>
    <row r="17820" spans="21:21" x14ac:dyDescent="0.25">
      <c r="U17820" s="76"/>
    </row>
    <row r="17821" spans="21:21" x14ac:dyDescent="0.25">
      <c r="U17821" s="76"/>
    </row>
    <row r="17822" spans="21:21" x14ac:dyDescent="0.25">
      <c r="U17822" s="76"/>
    </row>
    <row r="17823" spans="21:21" x14ac:dyDescent="0.25">
      <c r="U17823" s="76"/>
    </row>
    <row r="17824" spans="21:21" x14ac:dyDescent="0.25">
      <c r="U17824" s="76"/>
    </row>
    <row r="17825" spans="21:21" x14ac:dyDescent="0.25">
      <c r="U17825" s="76"/>
    </row>
    <row r="17826" spans="21:21" x14ac:dyDescent="0.25">
      <c r="U17826" s="76"/>
    </row>
    <row r="17827" spans="21:21" x14ac:dyDescent="0.25">
      <c r="U17827" s="76"/>
    </row>
    <row r="17828" spans="21:21" x14ac:dyDescent="0.25">
      <c r="U17828" s="76"/>
    </row>
    <row r="17829" spans="21:21" x14ac:dyDescent="0.25">
      <c r="U17829" s="76"/>
    </row>
    <row r="17830" spans="21:21" x14ac:dyDescent="0.25">
      <c r="U17830" s="76"/>
    </row>
    <row r="17831" spans="21:21" x14ac:dyDescent="0.25">
      <c r="U17831" s="76"/>
    </row>
    <row r="17832" spans="21:21" x14ac:dyDescent="0.25">
      <c r="U17832" s="76"/>
    </row>
    <row r="17833" spans="21:21" x14ac:dyDescent="0.25">
      <c r="U17833" s="76"/>
    </row>
    <row r="17834" spans="21:21" x14ac:dyDescent="0.25">
      <c r="U17834" s="76"/>
    </row>
    <row r="17835" spans="21:21" x14ac:dyDescent="0.25">
      <c r="U17835" s="76"/>
    </row>
    <row r="17836" spans="21:21" x14ac:dyDescent="0.25">
      <c r="U17836" s="76"/>
    </row>
    <row r="17837" spans="21:21" x14ac:dyDescent="0.25">
      <c r="U17837" s="76"/>
    </row>
    <row r="17838" spans="21:21" x14ac:dyDescent="0.25">
      <c r="U17838" s="76"/>
    </row>
    <row r="17839" spans="21:21" x14ac:dyDescent="0.25">
      <c r="U17839" s="76"/>
    </row>
    <row r="17840" spans="21:21" x14ac:dyDescent="0.25">
      <c r="U17840" s="76"/>
    </row>
    <row r="17841" spans="21:21" x14ac:dyDescent="0.25">
      <c r="U17841" s="76"/>
    </row>
    <row r="17842" spans="21:21" x14ac:dyDescent="0.25">
      <c r="U17842" s="76"/>
    </row>
    <row r="17843" spans="21:21" x14ac:dyDescent="0.25">
      <c r="U17843" s="76"/>
    </row>
    <row r="17844" spans="21:21" x14ac:dyDescent="0.25">
      <c r="U17844" s="76"/>
    </row>
    <row r="17845" spans="21:21" x14ac:dyDescent="0.25">
      <c r="U17845" s="76"/>
    </row>
    <row r="17846" spans="21:21" x14ac:dyDescent="0.25">
      <c r="U17846" s="76"/>
    </row>
    <row r="17847" spans="21:21" x14ac:dyDescent="0.25">
      <c r="U17847" s="76"/>
    </row>
    <row r="17848" spans="21:21" x14ac:dyDescent="0.25">
      <c r="U17848" s="76"/>
    </row>
    <row r="17849" spans="21:21" x14ac:dyDescent="0.25">
      <c r="U17849" s="76"/>
    </row>
    <row r="17850" spans="21:21" x14ac:dyDescent="0.25">
      <c r="U17850" s="76"/>
    </row>
    <row r="17851" spans="21:21" x14ac:dyDescent="0.25">
      <c r="U17851" s="76"/>
    </row>
    <row r="17852" spans="21:21" x14ac:dyDescent="0.25">
      <c r="U17852" s="76"/>
    </row>
    <row r="17853" spans="21:21" x14ac:dyDescent="0.25">
      <c r="U17853" s="76"/>
    </row>
    <row r="17854" spans="21:21" x14ac:dyDescent="0.25">
      <c r="U17854" s="76"/>
    </row>
    <row r="17855" spans="21:21" x14ac:dyDescent="0.25">
      <c r="U17855" s="76"/>
    </row>
    <row r="17856" spans="21:21" x14ac:dyDescent="0.25">
      <c r="U17856" s="76"/>
    </row>
    <row r="17857" spans="21:21" x14ac:dyDescent="0.25">
      <c r="U17857" s="76"/>
    </row>
    <row r="17858" spans="21:21" x14ac:dyDescent="0.25">
      <c r="U17858" s="76"/>
    </row>
    <row r="17859" spans="21:21" x14ac:dyDescent="0.25">
      <c r="U17859" s="76"/>
    </row>
    <row r="17860" spans="21:21" x14ac:dyDescent="0.25">
      <c r="U17860" s="76"/>
    </row>
    <row r="17861" spans="21:21" x14ac:dyDescent="0.25">
      <c r="U17861" s="76"/>
    </row>
    <row r="17862" spans="21:21" x14ac:dyDescent="0.25">
      <c r="U17862" s="76"/>
    </row>
    <row r="17863" spans="21:21" x14ac:dyDescent="0.25">
      <c r="U17863" s="76"/>
    </row>
    <row r="17864" spans="21:21" x14ac:dyDescent="0.25">
      <c r="U17864" s="76"/>
    </row>
    <row r="17865" spans="21:21" x14ac:dyDescent="0.25">
      <c r="U17865" s="76"/>
    </row>
    <row r="17866" spans="21:21" x14ac:dyDescent="0.25">
      <c r="U17866" s="76"/>
    </row>
    <row r="17867" spans="21:21" x14ac:dyDescent="0.25">
      <c r="U17867" s="76"/>
    </row>
    <row r="17868" spans="21:21" x14ac:dyDescent="0.25">
      <c r="U17868" s="76"/>
    </row>
    <row r="17869" spans="21:21" x14ac:dyDescent="0.25">
      <c r="U17869" s="76"/>
    </row>
    <row r="17870" spans="21:21" x14ac:dyDescent="0.25">
      <c r="U17870" s="76"/>
    </row>
    <row r="17871" spans="21:21" x14ac:dyDescent="0.25">
      <c r="U17871" s="76"/>
    </row>
    <row r="17872" spans="21:21" x14ac:dyDescent="0.25">
      <c r="U17872" s="76"/>
    </row>
    <row r="17873" spans="21:21" x14ac:dyDescent="0.25">
      <c r="U17873" s="76"/>
    </row>
    <row r="17874" spans="21:21" x14ac:dyDescent="0.25">
      <c r="U17874" s="76"/>
    </row>
    <row r="17875" spans="21:21" x14ac:dyDescent="0.25">
      <c r="U17875" s="76"/>
    </row>
    <row r="17876" spans="21:21" x14ac:dyDescent="0.25">
      <c r="U17876" s="76"/>
    </row>
    <row r="17877" spans="21:21" x14ac:dyDescent="0.25">
      <c r="U17877" s="76"/>
    </row>
    <row r="17878" spans="21:21" x14ac:dyDescent="0.25">
      <c r="U17878" s="76"/>
    </row>
    <row r="17879" spans="21:21" x14ac:dyDescent="0.25">
      <c r="U17879" s="76"/>
    </row>
    <row r="17880" spans="21:21" x14ac:dyDescent="0.25">
      <c r="U17880" s="76"/>
    </row>
    <row r="17881" spans="21:21" x14ac:dyDescent="0.25">
      <c r="U17881" s="76"/>
    </row>
    <row r="17882" spans="21:21" x14ac:dyDescent="0.25">
      <c r="U17882" s="76"/>
    </row>
    <row r="17883" spans="21:21" x14ac:dyDescent="0.25">
      <c r="U17883" s="76"/>
    </row>
    <row r="17884" spans="21:21" x14ac:dyDescent="0.25">
      <c r="U17884" s="76"/>
    </row>
    <row r="17885" spans="21:21" x14ac:dyDescent="0.25">
      <c r="U17885" s="76"/>
    </row>
    <row r="17886" spans="21:21" x14ac:dyDescent="0.25">
      <c r="U17886" s="76"/>
    </row>
    <row r="17887" spans="21:21" x14ac:dyDescent="0.25">
      <c r="U17887" s="76"/>
    </row>
    <row r="17888" spans="21:21" x14ac:dyDescent="0.25">
      <c r="U17888" s="76"/>
    </row>
    <row r="17889" spans="21:21" x14ac:dyDescent="0.25">
      <c r="U17889" s="76"/>
    </row>
    <row r="17890" spans="21:21" x14ac:dyDescent="0.25">
      <c r="U17890" s="76"/>
    </row>
    <row r="17891" spans="21:21" x14ac:dyDescent="0.25">
      <c r="U17891" s="76"/>
    </row>
    <row r="17892" spans="21:21" x14ac:dyDescent="0.25">
      <c r="U17892" s="76"/>
    </row>
    <row r="17893" spans="21:21" x14ac:dyDescent="0.25">
      <c r="U17893" s="76"/>
    </row>
    <row r="17894" spans="21:21" x14ac:dyDescent="0.25">
      <c r="U17894" s="76"/>
    </row>
    <row r="17895" spans="21:21" x14ac:dyDescent="0.25">
      <c r="U17895" s="76"/>
    </row>
    <row r="17896" spans="21:21" x14ac:dyDescent="0.25">
      <c r="U17896" s="76"/>
    </row>
    <row r="17897" spans="21:21" x14ac:dyDescent="0.25">
      <c r="U17897" s="76"/>
    </row>
    <row r="17898" spans="21:21" x14ac:dyDescent="0.25">
      <c r="U17898" s="76"/>
    </row>
    <row r="17899" spans="21:21" x14ac:dyDescent="0.25">
      <c r="U17899" s="76"/>
    </row>
    <row r="17900" spans="21:21" x14ac:dyDescent="0.25">
      <c r="U17900" s="76"/>
    </row>
    <row r="17901" spans="21:21" x14ac:dyDescent="0.25">
      <c r="U17901" s="76"/>
    </row>
    <row r="17902" spans="21:21" x14ac:dyDescent="0.25">
      <c r="U17902" s="76"/>
    </row>
    <row r="17903" spans="21:21" x14ac:dyDescent="0.25">
      <c r="U17903" s="76"/>
    </row>
    <row r="17904" spans="21:21" x14ac:dyDescent="0.25">
      <c r="U17904" s="76"/>
    </row>
    <row r="17905" spans="21:21" x14ac:dyDescent="0.25">
      <c r="U17905" s="76"/>
    </row>
    <row r="17906" spans="21:21" x14ac:dyDescent="0.25">
      <c r="U17906" s="76"/>
    </row>
    <row r="17907" spans="21:21" x14ac:dyDescent="0.25">
      <c r="U17907" s="76"/>
    </row>
    <row r="17908" spans="21:21" x14ac:dyDescent="0.25">
      <c r="U17908" s="76"/>
    </row>
    <row r="17909" spans="21:21" x14ac:dyDescent="0.25">
      <c r="U17909" s="76"/>
    </row>
    <row r="17910" spans="21:21" x14ac:dyDescent="0.25">
      <c r="U17910" s="76"/>
    </row>
    <row r="17911" spans="21:21" x14ac:dyDescent="0.25">
      <c r="U17911" s="76"/>
    </row>
    <row r="17912" spans="21:21" x14ac:dyDescent="0.25">
      <c r="U17912" s="76"/>
    </row>
    <row r="17913" spans="21:21" x14ac:dyDescent="0.25">
      <c r="U17913" s="76"/>
    </row>
    <row r="17914" spans="21:21" x14ac:dyDescent="0.25">
      <c r="U17914" s="76"/>
    </row>
    <row r="17915" spans="21:21" x14ac:dyDescent="0.25">
      <c r="U17915" s="76"/>
    </row>
    <row r="17916" spans="21:21" x14ac:dyDescent="0.25">
      <c r="U17916" s="76"/>
    </row>
    <row r="17917" spans="21:21" x14ac:dyDescent="0.25">
      <c r="U17917" s="76"/>
    </row>
    <row r="17918" spans="21:21" x14ac:dyDescent="0.25">
      <c r="U17918" s="76"/>
    </row>
    <row r="17919" spans="21:21" x14ac:dyDescent="0.25">
      <c r="U17919" s="76"/>
    </row>
    <row r="17920" spans="21:21" x14ac:dyDescent="0.25">
      <c r="U17920" s="76"/>
    </row>
    <row r="17921" spans="21:21" x14ac:dyDescent="0.25">
      <c r="U17921" s="76"/>
    </row>
    <row r="17922" spans="21:21" x14ac:dyDescent="0.25">
      <c r="U17922" s="76"/>
    </row>
    <row r="17923" spans="21:21" x14ac:dyDescent="0.25">
      <c r="U17923" s="76"/>
    </row>
    <row r="17924" spans="21:21" x14ac:dyDescent="0.25">
      <c r="U17924" s="76"/>
    </row>
    <row r="17925" spans="21:21" x14ac:dyDescent="0.25">
      <c r="U17925" s="76"/>
    </row>
    <row r="17926" spans="21:21" x14ac:dyDescent="0.25">
      <c r="U17926" s="76"/>
    </row>
    <row r="17927" spans="21:21" x14ac:dyDescent="0.25">
      <c r="U17927" s="76"/>
    </row>
    <row r="17928" spans="21:21" x14ac:dyDescent="0.25">
      <c r="U17928" s="76"/>
    </row>
    <row r="17929" spans="21:21" x14ac:dyDescent="0.25">
      <c r="U17929" s="76"/>
    </row>
    <row r="17930" spans="21:21" x14ac:dyDescent="0.25">
      <c r="U17930" s="76"/>
    </row>
    <row r="17931" spans="21:21" x14ac:dyDescent="0.25">
      <c r="U17931" s="76"/>
    </row>
    <row r="17932" spans="21:21" x14ac:dyDescent="0.25">
      <c r="U17932" s="76"/>
    </row>
    <row r="17933" spans="21:21" x14ac:dyDescent="0.25">
      <c r="U17933" s="76"/>
    </row>
    <row r="17934" spans="21:21" x14ac:dyDescent="0.25">
      <c r="U17934" s="76"/>
    </row>
    <row r="17935" spans="21:21" x14ac:dyDescent="0.25">
      <c r="U17935" s="76"/>
    </row>
    <row r="17936" spans="21:21" x14ac:dyDescent="0.25">
      <c r="U17936" s="76"/>
    </row>
    <row r="17937" spans="21:21" x14ac:dyDescent="0.25">
      <c r="U17937" s="76"/>
    </row>
    <row r="17938" spans="21:21" x14ac:dyDescent="0.25">
      <c r="U17938" s="76"/>
    </row>
    <row r="17939" spans="21:21" x14ac:dyDescent="0.25">
      <c r="U17939" s="76"/>
    </row>
    <row r="17940" spans="21:21" x14ac:dyDescent="0.25">
      <c r="U17940" s="76"/>
    </row>
    <row r="17941" spans="21:21" x14ac:dyDescent="0.25">
      <c r="U17941" s="76"/>
    </row>
    <row r="17942" spans="21:21" x14ac:dyDescent="0.25">
      <c r="U17942" s="76"/>
    </row>
    <row r="17943" spans="21:21" x14ac:dyDescent="0.25">
      <c r="U17943" s="76"/>
    </row>
    <row r="17944" spans="21:21" x14ac:dyDescent="0.25">
      <c r="U17944" s="76"/>
    </row>
    <row r="17945" spans="21:21" x14ac:dyDescent="0.25">
      <c r="U17945" s="76"/>
    </row>
    <row r="17946" spans="21:21" x14ac:dyDescent="0.25">
      <c r="U17946" s="76"/>
    </row>
    <row r="17947" spans="21:21" x14ac:dyDescent="0.25">
      <c r="U17947" s="76"/>
    </row>
    <row r="17948" spans="21:21" x14ac:dyDescent="0.25">
      <c r="U17948" s="76"/>
    </row>
    <row r="17949" spans="21:21" x14ac:dyDescent="0.25">
      <c r="U17949" s="76"/>
    </row>
    <row r="17950" spans="21:21" x14ac:dyDescent="0.25">
      <c r="U17950" s="76"/>
    </row>
    <row r="17951" spans="21:21" x14ac:dyDescent="0.25">
      <c r="U17951" s="76"/>
    </row>
    <row r="17952" spans="21:21" x14ac:dyDescent="0.25">
      <c r="U17952" s="76"/>
    </row>
    <row r="17953" spans="21:21" x14ac:dyDescent="0.25">
      <c r="U17953" s="76"/>
    </row>
    <row r="17954" spans="21:21" x14ac:dyDescent="0.25">
      <c r="U17954" s="76"/>
    </row>
    <row r="17955" spans="21:21" x14ac:dyDescent="0.25">
      <c r="U17955" s="76"/>
    </row>
    <row r="17956" spans="21:21" x14ac:dyDescent="0.25">
      <c r="U17956" s="76"/>
    </row>
    <row r="17957" spans="21:21" x14ac:dyDescent="0.25">
      <c r="U17957" s="76"/>
    </row>
    <row r="17958" spans="21:21" x14ac:dyDescent="0.25">
      <c r="U17958" s="76"/>
    </row>
    <row r="17959" spans="21:21" x14ac:dyDescent="0.25">
      <c r="U17959" s="76"/>
    </row>
    <row r="17960" spans="21:21" x14ac:dyDescent="0.25">
      <c r="U17960" s="76"/>
    </row>
    <row r="17961" spans="21:21" x14ac:dyDescent="0.25">
      <c r="U17961" s="76"/>
    </row>
    <row r="17962" spans="21:21" x14ac:dyDescent="0.25">
      <c r="U17962" s="76"/>
    </row>
    <row r="17963" spans="21:21" x14ac:dyDescent="0.25">
      <c r="U17963" s="76"/>
    </row>
    <row r="17964" spans="21:21" x14ac:dyDescent="0.25">
      <c r="U17964" s="76"/>
    </row>
    <row r="17965" spans="21:21" x14ac:dyDescent="0.25">
      <c r="U17965" s="76"/>
    </row>
    <row r="17966" spans="21:21" x14ac:dyDescent="0.25">
      <c r="U17966" s="76"/>
    </row>
    <row r="17967" spans="21:21" x14ac:dyDescent="0.25">
      <c r="U17967" s="76"/>
    </row>
    <row r="17968" spans="21:21" x14ac:dyDescent="0.25">
      <c r="U17968" s="76"/>
    </row>
    <row r="17969" spans="21:21" x14ac:dyDescent="0.25">
      <c r="U17969" s="76"/>
    </row>
    <row r="17970" spans="21:21" x14ac:dyDescent="0.25">
      <c r="U17970" s="76"/>
    </row>
    <row r="17971" spans="21:21" x14ac:dyDescent="0.25">
      <c r="U17971" s="76"/>
    </row>
    <row r="17972" spans="21:21" x14ac:dyDescent="0.25">
      <c r="U17972" s="76"/>
    </row>
    <row r="17973" spans="21:21" x14ac:dyDescent="0.25">
      <c r="U17973" s="76"/>
    </row>
    <row r="17974" spans="21:21" x14ac:dyDescent="0.25">
      <c r="U17974" s="76"/>
    </row>
    <row r="17975" spans="21:21" x14ac:dyDescent="0.25">
      <c r="U17975" s="76"/>
    </row>
    <row r="17976" spans="21:21" x14ac:dyDescent="0.25">
      <c r="U17976" s="76"/>
    </row>
    <row r="17977" spans="21:21" x14ac:dyDescent="0.25">
      <c r="U17977" s="76"/>
    </row>
    <row r="17978" spans="21:21" x14ac:dyDescent="0.25">
      <c r="U17978" s="76"/>
    </row>
    <row r="17979" spans="21:21" x14ac:dyDescent="0.25">
      <c r="U17979" s="76"/>
    </row>
    <row r="17980" spans="21:21" x14ac:dyDescent="0.25">
      <c r="U17980" s="76"/>
    </row>
    <row r="17981" spans="21:21" x14ac:dyDescent="0.25">
      <c r="U17981" s="76"/>
    </row>
    <row r="17982" spans="21:21" x14ac:dyDescent="0.25">
      <c r="U17982" s="76"/>
    </row>
    <row r="17983" spans="21:21" x14ac:dyDescent="0.25">
      <c r="U17983" s="76"/>
    </row>
    <row r="17984" spans="21:21" x14ac:dyDescent="0.25">
      <c r="U17984" s="76"/>
    </row>
    <row r="17985" spans="21:21" x14ac:dyDescent="0.25">
      <c r="U17985" s="76"/>
    </row>
    <row r="17986" spans="21:21" x14ac:dyDescent="0.25">
      <c r="U17986" s="76"/>
    </row>
    <row r="17987" spans="21:21" x14ac:dyDescent="0.25">
      <c r="U17987" s="76"/>
    </row>
    <row r="17988" spans="21:21" x14ac:dyDescent="0.25">
      <c r="U17988" s="76"/>
    </row>
    <row r="17989" spans="21:21" x14ac:dyDescent="0.25">
      <c r="U17989" s="76"/>
    </row>
    <row r="17990" spans="21:21" x14ac:dyDescent="0.25">
      <c r="U17990" s="76"/>
    </row>
    <row r="17991" spans="21:21" x14ac:dyDescent="0.25">
      <c r="U17991" s="76"/>
    </row>
    <row r="17992" spans="21:21" x14ac:dyDescent="0.25">
      <c r="U17992" s="76"/>
    </row>
    <row r="17993" spans="21:21" x14ac:dyDescent="0.25">
      <c r="U17993" s="76"/>
    </row>
    <row r="17994" spans="21:21" x14ac:dyDescent="0.25">
      <c r="U17994" s="76"/>
    </row>
    <row r="17995" spans="21:21" x14ac:dyDescent="0.25">
      <c r="U17995" s="76"/>
    </row>
    <row r="17996" spans="21:21" x14ac:dyDescent="0.25">
      <c r="U17996" s="76"/>
    </row>
    <row r="17997" spans="21:21" x14ac:dyDescent="0.25">
      <c r="U17997" s="76"/>
    </row>
    <row r="17998" spans="21:21" x14ac:dyDescent="0.25">
      <c r="U17998" s="76"/>
    </row>
    <row r="17999" spans="21:21" x14ac:dyDescent="0.25">
      <c r="U17999" s="76"/>
    </row>
    <row r="18000" spans="21:21" x14ac:dyDescent="0.25">
      <c r="U18000" s="76"/>
    </row>
    <row r="18001" spans="21:21" x14ac:dyDescent="0.25">
      <c r="U18001" s="76"/>
    </row>
    <row r="18002" spans="21:21" x14ac:dyDescent="0.25">
      <c r="U18002" s="76"/>
    </row>
    <row r="18003" spans="21:21" x14ac:dyDescent="0.25">
      <c r="U18003" s="76"/>
    </row>
    <row r="18004" spans="21:21" x14ac:dyDescent="0.25">
      <c r="U18004" s="76"/>
    </row>
    <row r="18005" spans="21:21" x14ac:dyDescent="0.25">
      <c r="U18005" s="76"/>
    </row>
    <row r="18006" spans="21:21" x14ac:dyDescent="0.25">
      <c r="U18006" s="76"/>
    </row>
    <row r="18007" spans="21:21" x14ac:dyDescent="0.25">
      <c r="U18007" s="76"/>
    </row>
    <row r="18008" spans="21:21" x14ac:dyDescent="0.25">
      <c r="U18008" s="76"/>
    </row>
    <row r="18009" spans="21:21" x14ac:dyDescent="0.25">
      <c r="U18009" s="76"/>
    </row>
    <row r="18010" spans="21:21" x14ac:dyDescent="0.25">
      <c r="U18010" s="76"/>
    </row>
    <row r="18011" spans="21:21" x14ac:dyDescent="0.25">
      <c r="U18011" s="76"/>
    </row>
    <row r="18012" spans="21:21" x14ac:dyDescent="0.25">
      <c r="U18012" s="76"/>
    </row>
    <row r="18013" spans="21:21" x14ac:dyDescent="0.25">
      <c r="U18013" s="76"/>
    </row>
    <row r="18014" spans="21:21" x14ac:dyDescent="0.25">
      <c r="U18014" s="76"/>
    </row>
    <row r="18015" spans="21:21" x14ac:dyDescent="0.25">
      <c r="U18015" s="76"/>
    </row>
    <row r="18016" spans="21:21" x14ac:dyDescent="0.25">
      <c r="U18016" s="76"/>
    </row>
    <row r="18017" spans="21:21" x14ac:dyDescent="0.25">
      <c r="U18017" s="76"/>
    </row>
    <row r="18018" spans="21:21" x14ac:dyDescent="0.25">
      <c r="U18018" s="76"/>
    </row>
    <row r="18019" spans="21:21" x14ac:dyDescent="0.25">
      <c r="U18019" s="76"/>
    </row>
    <row r="18020" spans="21:21" x14ac:dyDescent="0.25">
      <c r="U18020" s="76"/>
    </row>
    <row r="18021" spans="21:21" x14ac:dyDescent="0.25">
      <c r="U18021" s="76"/>
    </row>
    <row r="18022" spans="21:21" x14ac:dyDescent="0.25">
      <c r="U18022" s="76"/>
    </row>
    <row r="18023" spans="21:21" x14ac:dyDescent="0.25">
      <c r="U18023" s="76"/>
    </row>
    <row r="18024" spans="21:21" x14ac:dyDescent="0.25">
      <c r="U18024" s="76"/>
    </row>
    <row r="18025" spans="21:21" x14ac:dyDescent="0.25">
      <c r="U18025" s="76"/>
    </row>
    <row r="18026" spans="21:21" x14ac:dyDescent="0.25">
      <c r="U18026" s="76"/>
    </row>
    <row r="18027" spans="21:21" x14ac:dyDescent="0.25">
      <c r="U18027" s="76"/>
    </row>
    <row r="18028" spans="21:21" x14ac:dyDescent="0.25">
      <c r="U18028" s="76"/>
    </row>
    <row r="18029" spans="21:21" x14ac:dyDescent="0.25">
      <c r="U18029" s="76"/>
    </row>
    <row r="18030" spans="21:21" x14ac:dyDescent="0.25">
      <c r="U18030" s="76"/>
    </row>
    <row r="18031" spans="21:21" x14ac:dyDescent="0.25">
      <c r="U18031" s="76"/>
    </row>
    <row r="18032" spans="21:21" x14ac:dyDescent="0.25">
      <c r="U18032" s="76"/>
    </row>
    <row r="18033" spans="21:21" x14ac:dyDescent="0.25">
      <c r="U18033" s="76"/>
    </row>
    <row r="18034" spans="21:21" x14ac:dyDescent="0.25">
      <c r="U18034" s="76"/>
    </row>
    <row r="18035" spans="21:21" x14ac:dyDescent="0.25">
      <c r="U18035" s="76"/>
    </row>
    <row r="18036" spans="21:21" x14ac:dyDescent="0.25">
      <c r="U18036" s="76"/>
    </row>
    <row r="18037" spans="21:21" x14ac:dyDescent="0.25">
      <c r="U18037" s="76"/>
    </row>
    <row r="18038" spans="21:21" x14ac:dyDescent="0.25">
      <c r="U18038" s="76"/>
    </row>
    <row r="18039" spans="21:21" x14ac:dyDescent="0.25">
      <c r="U18039" s="76"/>
    </row>
    <row r="18040" spans="21:21" x14ac:dyDescent="0.25">
      <c r="U18040" s="76"/>
    </row>
    <row r="18041" spans="21:21" x14ac:dyDescent="0.25">
      <c r="U18041" s="76"/>
    </row>
    <row r="18042" spans="21:21" x14ac:dyDescent="0.25">
      <c r="U18042" s="76"/>
    </row>
    <row r="18043" spans="21:21" x14ac:dyDescent="0.25">
      <c r="U18043" s="76"/>
    </row>
    <row r="18044" spans="21:21" x14ac:dyDescent="0.25">
      <c r="U18044" s="76"/>
    </row>
    <row r="18045" spans="21:21" x14ac:dyDescent="0.25">
      <c r="U18045" s="76"/>
    </row>
    <row r="18046" spans="21:21" x14ac:dyDescent="0.25">
      <c r="U18046" s="76"/>
    </row>
    <row r="18047" spans="21:21" x14ac:dyDescent="0.25">
      <c r="U18047" s="76"/>
    </row>
    <row r="18048" spans="21:21" x14ac:dyDescent="0.25">
      <c r="U18048" s="76"/>
    </row>
    <row r="18049" spans="21:21" x14ac:dyDescent="0.25">
      <c r="U18049" s="76"/>
    </row>
    <row r="18050" spans="21:21" x14ac:dyDescent="0.25">
      <c r="U18050" s="76"/>
    </row>
    <row r="18051" spans="21:21" x14ac:dyDescent="0.25">
      <c r="U18051" s="76"/>
    </row>
    <row r="18052" spans="21:21" x14ac:dyDescent="0.25">
      <c r="U18052" s="76"/>
    </row>
    <row r="18053" spans="21:21" x14ac:dyDescent="0.25">
      <c r="U18053" s="76"/>
    </row>
    <row r="18054" spans="21:21" x14ac:dyDescent="0.25">
      <c r="U18054" s="76"/>
    </row>
    <row r="18055" spans="21:21" x14ac:dyDescent="0.25">
      <c r="U18055" s="76"/>
    </row>
    <row r="18056" spans="21:21" x14ac:dyDescent="0.25">
      <c r="U18056" s="76"/>
    </row>
    <row r="18057" spans="21:21" x14ac:dyDescent="0.25">
      <c r="U18057" s="76"/>
    </row>
    <row r="18058" spans="21:21" x14ac:dyDescent="0.25">
      <c r="U18058" s="76"/>
    </row>
    <row r="18059" spans="21:21" x14ac:dyDescent="0.25">
      <c r="U18059" s="76"/>
    </row>
    <row r="18060" spans="21:21" x14ac:dyDescent="0.25">
      <c r="U18060" s="76"/>
    </row>
    <row r="18061" spans="21:21" x14ac:dyDescent="0.25">
      <c r="U18061" s="76"/>
    </row>
    <row r="18062" spans="21:21" x14ac:dyDescent="0.25">
      <c r="U18062" s="76"/>
    </row>
    <row r="18063" spans="21:21" x14ac:dyDescent="0.25">
      <c r="U18063" s="76"/>
    </row>
    <row r="18064" spans="21:21" x14ac:dyDescent="0.25">
      <c r="U18064" s="76"/>
    </row>
    <row r="18065" spans="21:21" x14ac:dyDescent="0.25">
      <c r="U18065" s="76"/>
    </row>
    <row r="18066" spans="21:21" x14ac:dyDescent="0.25">
      <c r="U18066" s="76"/>
    </row>
    <row r="18067" spans="21:21" x14ac:dyDescent="0.25">
      <c r="U18067" s="76"/>
    </row>
    <row r="18068" spans="21:21" x14ac:dyDescent="0.25">
      <c r="U18068" s="76"/>
    </row>
    <row r="18069" spans="21:21" x14ac:dyDescent="0.25">
      <c r="U18069" s="76"/>
    </row>
    <row r="18070" spans="21:21" x14ac:dyDescent="0.25">
      <c r="U18070" s="76"/>
    </row>
    <row r="18071" spans="21:21" x14ac:dyDescent="0.25">
      <c r="U18071" s="76"/>
    </row>
    <row r="18072" spans="21:21" x14ac:dyDescent="0.25">
      <c r="U18072" s="76"/>
    </row>
    <row r="18073" spans="21:21" x14ac:dyDescent="0.25">
      <c r="U18073" s="76"/>
    </row>
    <row r="18074" spans="21:21" x14ac:dyDescent="0.25">
      <c r="U18074" s="76"/>
    </row>
    <row r="18075" spans="21:21" x14ac:dyDescent="0.25">
      <c r="U18075" s="76"/>
    </row>
    <row r="18076" spans="21:21" x14ac:dyDescent="0.25">
      <c r="U18076" s="76"/>
    </row>
    <row r="18077" spans="21:21" x14ac:dyDescent="0.25">
      <c r="U18077" s="76"/>
    </row>
    <row r="18078" spans="21:21" x14ac:dyDescent="0.25">
      <c r="U18078" s="76"/>
    </row>
    <row r="18079" spans="21:21" x14ac:dyDescent="0.25">
      <c r="U18079" s="76"/>
    </row>
    <row r="18080" spans="21:21" x14ac:dyDescent="0.25">
      <c r="U18080" s="76"/>
    </row>
    <row r="18081" spans="21:21" x14ac:dyDescent="0.25">
      <c r="U18081" s="76"/>
    </row>
    <row r="18082" spans="21:21" x14ac:dyDescent="0.25">
      <c r="U18082" s="76"/>
    </row>
    <row r="18083" spans="21:21" x14ac:dyDescent="0.25">
      <c r="U18083" s="76"/>
    </row>
    <row r="18084" spans="21:21" x14ac:dyDescent="0.25">
      <c r="U18084" s="76"/>
    </row>
    <row r="18085" spans="21:21" x14ac:dyDescent="0.25">
      <c r="U18085" s="76"/>
    </row>
    <row r="18086" spans="21:21" x14ac:dyDescent="0.25">
      <c r="U18086" s="76"/>
    </row>
    <row r="18087" spans="21:21" x14ac:dyDescent="0.25">
      <c r="U18087" s="76"/>
    </row>
    <row r="18088" spans="21:21" x14ac:dyDescent="0.25">
      <c r="U18088" s="76"/>
    </row>
    <row r="18089" spans="21:21" x14ac:dyDescent="0.25">
      <c r="U18089" s="76"/>
    </row>
    <row r="18090" spans="21:21" x14ac:dyDescent="0.25">
      <c r="U18090" s="76"/>
    </row>
    <row r="18091" spans="21:21" x14ac:dyDescent="0.25">
      <c r="U18091" s="76"/>
    </row>
    <row r="18092" spans="21:21" x14ac:dyDescent="0.25">
      <c r="U18092" s="76"/>
    </row>
    <row r="18093" spans="21:21" x14ac:dyDescent="0.25">
      <c r="U18093" s="76"/>
    </row>
    <row r="18094" spans="21:21" x14ac:dyDescent="0.25">
      <c r="U18094" s="76"/>
    </row>
    <row r="18095" spans="21:21" x14ac:dyDescent="0.25">
      <c r="U18095" s="76"/>
    </row>
    <row r="18096" spans="21:21" x14ac:dyDescent="0.25">
      <c r="U18096" s="76"/>
    </row>
    <row r="18097" spans="21:21" x14ac:dyDescent="0.25">
      <c r="U18097" s="76"/>
    </row>
    <row r="18098" spans="21:21" x14ac:dyDescent="0.25">
      <c r="U18098" s="76"/>
    </row>
    <row r="18099" spans="21:21" x14ac:dyDescent="0.25">
      <c r="U18099" s="76"/>
    </row>
    <row r="18100" spans="21:21" x14ac:dyDescent="0.25">
      <c r="U18100" s="76"/>
    </row>
    <row r="18101" spans="21:21" x14ac:dyDescent="0.25">
      <c r="U18101" s="76"/>
    </row>
    <row r="18102" spans="21:21" x14ac:dyDescent="0.25">
      <c r="U18102" s="76"/>
    </row>
    <row r="18103" spans="21:21" x14ac:dyDescent="0.25">
      <c r="U18103" s="76"/>
    </row>
    <row r="18104" spans="21:21" x14ac:dyDescent="0.25">
      <c r="U18104" s="76"/>
    </row>
    <row r="18105" spans="21:21" x14ac:dyDescent="0.25">
      <c r="U18105" s="76"/>
    </row>
    <row r="18106" spans="21:21" x14ac:dyDescent="0.25">
      <c r="U18106" s="76"/>
    </row>
    <row r="18107" spans="21:21" x14ac:dyDescent="0.25">
      <c r="U18107" s="76"/>
    </row>
    <row r="18108" spans="21:21" x14ac:dyDescent="0.25">
      <c r="U18108" s="76"/>
    </row>
    <row r="18109" spans="21:21" x14ac:dyDescent="0.25">
      <c r="U18109" s="76"/>
    </row>
    <row r="18110" spans="21:21" x14ac:dyDescent="0.25">
      <c r="U18110" s="76"/>
    </row>
    <row r="18111" spans="21:21" x14ac:dyDescent="0.25">
      <c r="U18111" s="76"/>
    </row>
    <row r="18112" spans="21:21" x14ac:dyDescent="0.25">
      <c r="U18112" s="76"/>
    </row>
    <row r="18113" spans="21:21" x14ac:dyDescent="0.25">
      <c r="U18113" s="76"/>
    </row>
    <row r="18114" spans="21:21" x14ac:dyDescent="0.25">
      <c r="U18114" s="76"/>
    </row>
    <row r="18115" spans="21:21" x14ac:dyDescent="0.25">
      <c r="U18115" s="76"/>
    </row>
    <row r="18116" spans="21:21" x14ac:dyDescent="0.25">
      <c r="U18116" s="76"/>
    </row>
    <row r="18117" spans="21:21" x14ac:dyDescent="0.25">
      <c r="U18117" s="76"/>
    </row>
    <row r="18118" spans="21:21" x14ac:dyDescent="0.25">
      <c r="U18118" s="76"/>
    </row>
    <row r="18119" spans="21:21" x14ac:dyDescent="0.25">
      <c r="U18119" s="76"/>
    </row>
    <row r="18120" spans="21:21" x14ac:dyDescent="0.25">
      <c r="U18120" s="76"/>
    </row>
    <row r="18121" spans="21:21" x14ac:dyDescent="0.25">
      <c r="U18121" s="76"/>
    </row>
    <row r="18122" spans="21:21" x14ac:dyDescent="0.25">
      <c r="U18122" s="76"/>
    </row>
    <row r="18123" spans="21:21" x14ac:dyDescent="0.25">
      <c r="U18123" s="76"/>
    </row>
    <row r="18124" spans="21:21" x14ac:dyDescent="0.25">
      <c r="U18124" s="76"/>
    </row>
    <row r="18125" spans="21:21" x14ac:dyDescent="0.25">
      <c r="U18125" s="76"/>
    </row>
    <row r="18126" spans="21:21" x14ac:dyDescent="0.25">
      <c r="U18126" s="76"/>
    </row>
    <row r="18127" spans="21:21" x14ac:dyDescent="0.25">
      <c r="U18127" s="76"/>
    </row>
    <row r="18128" spans="21:21" x14ac:dyDescent="0.25">
      <c r="U18128" s="76"/>
    </row>
    <row r="18129" spans="21:21" x14ac:dyDescent="0.25">
      <c r="U18129" s="76"/>
    </row>
    <row r="18130" spans="21:21" x14ac:dyDescent="0.25">
      <c r="U18130" s="76"/>
    </row>
    <row r="18131" spans="21:21" x14ac:dyDescent="0.25">
      <c r="U18131" s="76"/>
    </row>
    <row r="18132" spans="21:21" x14ac:dyDescent="0.25">
      <c r="U18132" s="76"/>
    </row>
    <row r="18133" spans="21:21" x14ac:dyDescent="0.25">
      <c r="U18133" s="76"/>
    </row>
    <row r="18134" spans="21:21" x14ac:dyDescent="0.25">
      <c r="U18134" s="76"/>
    </row>
    <row r="18135" spans="21:21" x14ac:dyDescent="0.25">
      <c r="U18135" s="76"/>
    </row>
    <row r="18136" spans="21:21" x14ac:dyDescent="0.25">
      <c r="U18136" s="76"/>
    </row>
    <row r="18137" spans="21:21" x14ac:dyDescent="0.25">
      <c r="U18137" s="76"/>
    </row>
    <row r="18138" spans="21:21" x14ac:dyDescent="0.25">
      <c r="U18138" s="76"/>
    </row>
    <row r="18139" spans="21:21" x14ac:dyDescent="0.25">
      <c r="U18139" s="76"/>
    </row>
    <row r="18140" spans="21:21" x14ac:dyDescent="0.25">
      <c r="U18140" s="76"/>
    </row>
    <row r="18141" spans="21:21" x14ac:dyDescent="0.25">
      <c r="U18141" s="76"/>
    </row>
    <row r="18142" spans="21:21" x14ac:dyDescent="0.25">
      <c r="U18142" s="76"/>
    </row>
    <row r="18143" spans="21:21" x14ac:dyDescent="0.25">
      <c r="U18143" s="76"/>
    </row>
    <row r="18144" spans="21:21" x14ac:dyDescent="0.25">
      <c r="U18144" s="76"/>
    </row>
    <row r="18145" spans="21:21" x14ac:dyDescent="0.25">
      <c r="U18145" s="76"/>
    </row>
    <row r="18146" spans="21:21" x14ac:dyDescent="0.25">
      <c r="U18146" s="76"/>
    </row>
    <row r="18147" spans="21:21" x14ac:dyDescent="0.25">
      <c r="U18147" s="76"/>
    </row>
    <row r="18148" spans="21:21" x14ac:dyDescent="0.25">
      <c r="U18148" s="76"/>
    </row>
    <row r="18149" spans="21:21" x14ac:dyDescent="0.25">
      <c r="U18149" s="76"/>
    </row>
    <row r="18150" spans="21:21" x14ac:dyDescent="0.25">
      <c r="U18150" s="76"/>
    </row>
    <row r="18151" spans="21:21" x14ac:dyDescent="0.25">
      <c r="U18151" s="76"/>
    </row>
    <row r="18152" spans="21:21" x14ac:dyDescent="0.25">
      <c r="U18152" s="76"/>
    </row>
    <row r="18153" spans="21:21" x14ac:dyDescent="0.25">
      <c r="U18153" s="76"/>
    </row>
    <row r="18154" spans="21:21" x14ac:dyDescent="0.25">
      <c r="U18154" s="76"/>
    </row>
    <row r="18155" spans="21:21" x14ac:dyDescent="0.25">
      <c r="U18155" s="76"/>
    </row>
    <row r="18156" spans="21:21" x14ac:dyDescent="0.25">
      <c r="U18156" s="76"/>
    </row>
    <row r="18157" spans="21:21" x14ac:dyDescent="0.25">
      <c r="U18157" s="76"/>
    </row>
    <row r="18158" spans="21:21" x14ac:dyDescent="0.25">
      <c r="U18158" s="76"/>
    </row>
    <row r="18159" spans="21:21" x14ac:dyDescent="0.25">
      <c r="U18159" s="76"/>
    </row>
    <row r="18160" spans="21:21" x14ac:dyDescent="0.25">
      <c r="U18160" s="76"/>
    </row>
    <row r="18161" spans="21:21" x14ac:dyDescent="0.25">
      <c r="U18161" s="76"/>
    </row>
    <row r="18162" spans="21:21" x14ac:dyDescent="0.25">
      <c r="U18162" s="76"/>
    </row>
    <row r="18163" spans="21:21" x14ac:dyDescent="0.25">
      <c r="U18163" s="76"/>
    </row>
    <row r="18164" spans="21:21" x14ac:dyDescent="0.25">
      <c r="U18164" s="76"/>
    </row>
    <row r="18165" spans="21:21" x14ac:dyDescent="0.25">
      <c r="U18165" s="76"/>
    </row>
    <row r="18166" spans="21:21" x14ac:dyDescent="0.25">
      <c r="U18166" s="76"/>
    </row>
    <row r="18167" spans="21:21" x14ac:dyDescent="0.25">
      <c r="U18167" s="76"/>
    </row>
    <row r="18168" spans="21:21" x14ac:dyDescent="0.25">
      <c r="U18168" s="76"/>
    </row>
    <row r="18169" spans="21:21" x14ac:dyDescent="0.25">
      <c r="U18169" s="76"/>
    </row>
    <row r="18170" spans="21:21" x14ac:dyDescent="0.25">
      <c r="U18170" s="76"/>
    </row>
    <row r="18171" spans="21:21" x14ac:dyDescent="0.25">
      <c r="U18171" s="76"/>
    </row>
    <row r="18172" spans="21:21" x14ac:dyDescent="0.25">
      <c r="U18172" s="76"/>
    </row>
    <row r="18173" spans="21:21" x14ac:dyDescent="0.25">
      <c r="U18173" s="76"/>
    </row>
    <row r="18174" spans="21:21" x14ac:dyDescent="0.25">
      <c r="U18174" s="76"/>
    </row>
    <row r="18175" spans="21:21" x14ac:dyDescent="0.25">
      <c r="U18175" s="76"/>
    </row>
    <row r="18176" spans="21:21" x14ac:dyDescent="0.25">
      <c r="U18176" s="76"/>
    </row>
    <row r="18177" spans="21:21" x14ac:dyDescent="0.25">
      <c r="U18177" s="76"/>
    </row>
    <row r="18178" spans="21:21" x14ac:dyDescent="0.25">
      <c r="U18178" s="76"/>
    </row>
    <row r="18179" spans="21:21" x14ac:dyDescent="0.25">
      <c r="U18179" s="76"/>
    </row>
    <row r="18180" spans="21:21" x14ac:dyDescent="0.25">
      <c r="U18180" s="76"/>
    </row>
    <row r="18181" spans="21:21" x14ac:dyDescent="0.25">
      <c r="U18181" s="76"/>
    </row>
    <row r="18182" spans="21:21" x14ac:dyDescent="0.25">
      <c r="U18182" s="76"/>
    </row>
    <row r="18183" spans="21:21" x14ac:dyDescent="0.25">
      <c r="U18183" s="76"/>
    </row>
    <row r="18184" spans="21:21" x14ac:dyDescent="0.25">
      <c r="U18184" s="76"/>
    </row>
    <row r="18185" spans="21:21" x14ac:dyDescent="0.25">
      <c r="U18185" s="76"/>
    </row>
    <row r="18186" spans="21:21" x14ac:dyDescent="0.25">
      <c r="U18186" s="76"/>
    </row>
    <row r="18187" spans="21:21" x14ac:dyDescent="0.25">
      <c r="U18187" s="76"/>
    </row>
    <row r="18188" spans="21:21" x14ac:dyDescent="0.25">
      <c r="U18188" s="76"/>
    </row>
    <row r="18189" spans="21:21" x14ac:dyDescent="0.25">
      <c r="U18189" s="76"/>
    </row>
    <row r="18190" spans="21:21" x14ac:dyDescent="0.25">
      <c r="U18190" s="76"/>
    </row>
    <row r="18191" spans="21:21" x14ac:dyDescent="0.25">
      <c r="U18191" s="76"/>
    </row>
    <row r="18192" spans="21:21" x14ac:dyDescent="0.25">
      <c r="U18192" s="76"/>
    </row>
    <row r="18193" spans="21:21" x14ac:dyDescent="0.25">
      <c r="U18193" s="76"/>
    </row>
    <row r="18194" spans="21:21" x14ac:dyDescent="0.25">
      <c r="U18194" s="76"/>
    </row>
    <row r="18195" spans="21:21" x14ac:dyDescent="0.25">
      <c r="U18195" s="76"/>
    </row>
    <row r="18196" spans="21:21" x14ac:dyDescent="0.25">
      <c r="U18196" s="76"/>
    </row>
    <row r="18197" spans="21:21" x14ac:dyDescent="0.25">
      <c r="U18197" s="76"/>
    </row>
    <row r="18198" spans="21:21" x14ac:dyDescent="0.25">
      <c r="U18198" s="76"/>
    </row>
    <row r="18199" spans="21:21" x14ac:dyDescent="0.25">
      <c r="U18199" s="76"/>
    </row>
    <row r="18200" spans="21:21" x14ac:dyDescent="0.25">
      <c r="U18200" s="76"/>
    </row>
    <row r="18201" spans="21:21" x14ac:dyDescent="0.25">
      <c r="U18201" s="76"/>
    </row>
    <row r="18202" spans="21:21" x14ac:dyDescent="0.25">
      <c r="U18202" s="76"/>
    </row>
    <row r="18203" spans="21:21" x14ac:dyDescent="0.25">
      <c r="U18203" s="76"/>
    </row>
    <row r="18204" spans="21:21" x14ac:dyDescent="0.25">
      <c r="U18204" s="76"/>
    </row>
    <row r="18205" spans="21:21" x14ac:dyDescent="0.25">
      <c r="U18205" s="76"/>
    </row>
    <row r="18206" spans="21:21" x14ac:dyDescent="0.25">
      <c r="U18206" s="76"/>
    </row>
    <row r="18207" spans="21:21" x14ac:dyDescent="0.25">
      <c r="U18207" s="76"/>
    </row>
    <row r="18208" spans="21:21" x14ac:dyDescent="0.25">
      <c r="U18208" s="76"/>
    </row>
    <row r="18209" spans="21:21" x14ac:dyDescent="0.25">
      <c r="U18209" s="76"/>
    </row>
    <row r="18210" spans="21:21" x14ac:dyDescent="0.25">
      <c r="U18210" s="76"/>
    </row>
    <row r="18211" spans="21:21" x14ac:dyDescent="0.25">
      <c r="U18211" s="76"/>
    </row>
    <row r="18212" spans="21:21" x14ac:dyDescent="0.25">
      <c r="U18212" s="76"/>
    </row>
    <row r="18213" spans="21:21" x14ac:dyDescent="0.25">
      <c r="U18213" s="76"/>
    </row>
    <row r="18214" spans="21:21" x14ac:dyDescent="0.25">
      <c r="U18214" s="76"/>
    </row>
    <row r="18215" spans="21:21" x14ac:dyDescent="0.25">
      <c r="U18215" s="76"/>
    </row>
    <row r="18216" spans="21:21" x14ac:dyDescent="0.25">
      <c r="U18216" s="76"/>
    </row>
    <row r="18217" spans="21:21" x14ac:dyDescent="0.25">
      <c r="U18217" s="76"/>
    </row>
    <row r="18218" spans="21:21" x14ac:dyDescent="0.25">
      <c r="U18218" s="76"/>
    </row>
    <row r="18219" spans="21:21" x14ac:dyDescent="0.25">
      <c r="U18219" s="76"/>
    </row>
    <row r="18220" spans="21:21" x14ac:dyDescent="0.25">
      <c r="U18220" s="76"/>
    </row>
    <row r="18221" spans="21:21" x14ac:dyDescent="0.25">
      <c r="U18221" s="76"/>
    </row>
    <row r="18222" spans="21:21" x14ac:dyDescent="0.25">
      <c r="U18222" s="76"/>
    </row>
    <row r="18223" spans="21:21" x14ac:dyDescent="0.25">
      <c r="U18223" s="76"/>
    </row>
    <row r="18224" spans="21:21" x14ac:dyDescent="0.25">
      <c r="U18224" s="76"/>
    </row>
    <row r="18225" spans="21:21" x14ac:dyDescent="0.25">
      <c r="U18225" s="76"/>
    </row>
    <row r="18226" spans="21:21" x14ac:dyDescent="0.25">
      <c r="U18226" s="76"/>
    </row>
    <row r="18227" spans="21:21" x14ac:dyDescent="0.25">
      <c r="U18227" s="76"/>
    </row>
    <row r="18228" spans="21:21" x14ac:dyDescent="0.25">
      <c r="U18228" s="76"/>
    </row>
    <row r="18229" spans="21:21" x14ac:dyDescent="0.25">
      <c r="U18229" s="76"/>
    </row>
    <row r="18230" spans="21:21" x14ac:dyDescent="0.25">
      <c r="U18230" s="76"/>
    </row>
    <row r="18231" spans="21:21" x14ac:dyDescent="0.25">
      <c r="U18231" s="76"/>
    </row>
    <row r="18232" spans="21:21" x14ac:dyDescent="0.25">
      <c r="U18232" s="76"/>
    </row>
    <row r="18233" spans="21:21" x14ac:dyDescent="0.25">
      <c r="U18233" s="76"/>
    </row>
    <row r="18234" spans="21:21" x14ac:dyDescent="0.25">
      <c r="U18234" s="76"/>
    </row>
    <row r="18235" spans="21:21" x14ac:dyDescent="0.25">
      <c r="U18235" s="76"/>
    </row>
    <row r="18236" spans="21:21" x14ac:dyDescent="0.25">
      <c r="U18236" s="76"/>
    </row>
    <row r="18237" spans="21:21" x14ac:dyDescent="0.25">
      <c r="U18237" s="76"/>
    </row>
    <row r="18238" spans="21:21" x14ac:dyDescent="0.25">
      <c r="U18238" s="76"/>
    </row>
    <row r="18239" spans="21:21" x14ac:dyDescent="0.25">
      <c r="U18239" s="76"/>
    </row>
    <row r="18240" spans="21:21" x14ac:dyDescent="0.25">
      <c r="U18240" s="76"/>
    </row>
    <row r="18241" spans="21:21" x14ac:dyDescent="0.25">
      <c r="U18241" s="76"/>
    </row>
    <row r="18242" spans="21:21" x14ac:dyDescent="0.25">
      <c r="U18242" s="76"/>
    </row>
    <row r="18243" spans="21:21" x14ac:dyDescent="0.25">
      <c r="U18243" s="76"/>
    </row>
    <row r="18244" spans="21:21" x14ac:dyDescent="0.25">
      <c r="U18244" s="76"/>
    </row>
    <row r="18245" spans="21:21" x14ac:dyDescent="0.25">
      <c r="U18245" s="76"/>
    </row>
    <row r="18246" spans="21:21" x14ac:dyDescent="0.25">
      <c r="U18246" s="76"/>
    </row>
    <row r="18247" spans="21:21" x14ac:dyDescent="0.25">
      <c r="U18247" s="76"/>
    </row>
    <row r="18248" spans="21:21" x14ac:dyDescent="0.25">
      <c r="U18248" s="76"/>
    </row>
    <row r="18249" spans="21:21" x14ac:dyDescent="0.25">
      <c r="U18249" s="76"/>
    </row>
    <row r="18250" spans="21:21" x14ac:dyDescent="0.25">
      <c r="U18250" s="76"/>
    </row>
    <row r="18251" spans="21:21" x14ac:dyDescent="0.25">
      <c r="U18251" s="76"/>
    </row>
    <row r="18252" spans="21:21" x14ac:dyDescent="0.25">
      <c r="U18252" s="76"/>
    </row>
    <row r="18253" spans="21:21" x14ac:dyDescent="0.25">
      <c r="U18253" s="76"/>
    </row>
    <row r="18254" spans="21:21" x14ac:dyDescent="0.25">
      <c r="U18254" s="76"/>
    </row>
    <row r="18255" spans="21:21" x14ac:dyDescent="0.25">
      <c r="U18255" s="76"/>
    </row>
    <row r="18256" spans="21:21" x14ac:dyDescent="0.25">
      <c r="U18256" s="76"/>
    </row>
    <row r="18257" spans="21:21" x14ac:dyDescent="0.25">
      <c r="U18257" s="76"/>
    </row>
    <row r="18258" spans="21:21" x14ac:dyDescent="0.25">
      <c r="U18258" s="76"/>
    </row>
    <row r="18259" spans="21:21" x14ac:dyDescent="0.25">
      <c r="U18259" s="76"/>
    </row>
    <row r="18260" spans="21:21" x14ac:dyDescent="0.25">
      <c r="U18260" s="76"/>
    </row>
    <row r="18261" spans="21:21" x14ac:dyDescent="0.25">
      <c r="U18261" s="76"/>
    </row>
    <row r="18262" spans="21:21" x14ac:dyDescent="0.25">
      <c r="U18262" s="76"/>
    </row>
    <row r="18263" spans="21:21" x14ac:dyDescent="0.25">
      <c r="U18263" s="76"/>
    </row>
    <row r="18264" spans="21:21" x14ac:dyDescent="0.25">
      <c r="U18264" s="76"/>
    </row>
    <row r="18265" spans="21:21" x14ac:dyDescent="0.25">
      <c r="U18265" s="76"/>
    </row>
    <row r="18266" spans="21:21" x14ac:dyDescent="0.25">
      <c r="U18266" s="76"/>
    </row>
    <row r="18267" spans="21:21" x14ac:dyDescent="0.25">
      <c r="U18267" s="76"/>
    </row>
    <row r="18268" spans="21:21" x14ac:dyDescent="0.25">
      <c r="U18268" s="76"/>
    </row>
    <row r="18269" spans="21:21" x14ac:dyDescent="0.25">
      <c r="U18269" s="76"/>
    </row>
    <row r="18270" spans="21:21" x14ac:dyDescent="0.25">
      <c r="U18270" s="76"/>
    </row>
    <row r="18271" spans="21:21" x14ac:dyDescent="0.25">
      <c r="U18271" s="76"/>
    </row>
    <row r="18272" spans="21:21" x14ac:dyDescent="0.25">
      <c r="U18272" s="76"/>
    </row>
    <row r="18273" spans="21:21" x14ac:dyDescent="0.25">
      <c r="U18273" s="76"/>
    </row>
    <row r="18274" spans="21:21" x14ac:dyDescent="0.25">
      <c r="U18274" s="76"/>
    </row>
    <row r="18275" spans="21:21" x14ac:dyDescent="0.25">
      <c r="U18275" s="76"/>
    </row>
    <row r="18276" spans="21:21" x14ac:dyDescent="0.25">
      <c r="U18276" s="76"/>
    </row>
    <row r="18277" spans="21:21" x14ac:dyDescent="0.25">
      <c r="U18277" s="76"/>
    </row>
    <row r="18278" spans="21:21" x14ac:dyDescent="0.25">
      <c r="U18278" s="76"/>
    </row>
    <row r="18279" spans="21:21" x14ac:dyDescent="0.25">
      <c r="U18279" s="76"/>
    </row>
    <row r="18280" spans="21:21" x14ac:dyDescent="0.25">
      <c r="U18280" s="76"/>
    </row>
    <row r="18281" spans="21:21" x14ac:dyDescent="0.25">
      <c r="U18281" s="76"/>
    </row>
    <row r="18282" spans="21:21" x14ac:dyDescent="0.25">
      <c r="U18282" s="76"/>
    </row>
    <row r="18283" spans="21:21" x14ac:dyDescent="0.25">
      <c r="U18283" s="76"/>
    </row>
    <row r="18284" spans="21:21" x14ac:dyDescent="0.25">
      <c r="U18284" s="76"/>
    </row>
    <row r="18285" spans="21:21" x14ac:dyDescent="0.25">
      <c r="U18285" s="76"/>
    </row>
    <row r="18286" spans="21:21" x14ac:dyDescent="0.25">
      <c r="U18286" s="76"/>
    </row>
    <row r="18287" spans="21:21" x14ac:dyDescent="0.25">
      <c r="U18287" s="76"/>
    </row>
    <row r="18288" spans="21:21" x14ac:dyDescent="0.25">
      <c r="U18288" s="76"/>
    </row>
    <row r="18289" spans="21:21" x14ac:dyDescent="0.25">
      <c r="U18289" s="76"/>
    </row>
    <row r="18290" spans="21:21" x14ac:dyDescent="0.25">
      <c r="U18290" s="76"/>
    </row>
    <row r="18291" spans="21:21" x14ac:dyDescent="0.25">
      <c r="U18291" s="76"/>
    </row>
    <row r="18292" spans="21:21" x14ac:dyDescent="0.25">
      <c r="U18292" s="76"/>
    </row>
    <row r="18293" spans="21:21" x14ac:dyDescent="0.25">
      <c r="U18293" s="76"/>
    </row>
    <row r="18294" spans="21:21" x14ac:dyDescent="0.25">
      <c r="U18294" s="76"/>
    </row>
    <row r="18295" spans="21:21" x14ac:dyDescent="0.25">
      <c r="U18295" s="76"/>
    </row>
    <row r="18296" spans="21:21" x14ac:dyDescent="0.25">
      <c r="U18296" s="76"/>
    </row>
    <row r="18297" spans="21:21" x14ac:dyDescent="0.25">
      <c r="U18297" s="76"/>
    </row>
    <row r="18298" spans="21:21" x14ac:dyDescent="0.25">
      <c r="U18298" s="76"/>
    </row>
    <row r="18299" spans="21:21" x14ac:dyDescent="0.25">
      <c r="U18299" s="76"/>
    </row>
    <row r="18300" spans="21:21" x14ac:dyDescent="0.25">
      <c r="U18300" s="76"/>
    </row>
    <row r="18301" spans="21:21" x14ac:dyDescent="0.25">
      <c r="U18301" s="76"/>
    </row>
    <row r="18302" spans="21:21" x14ac:dyDescent="0.25">
      <c r="U18302" s="76"/>
    </row>
    <row r="18303" spans="21:21" x14ac:dyDescent="0.25">
      <c r="U18303" s="76"/>
    </row>
    <row r="18304" spans="21:21" x14ac:dyDescent="0.25">
      <c r="U18304" s="76"/>
    </row>
    <row r="18305" spans="21:21" x14ac:dyDescent="0.25">
      <c r="U18305" s="76"/>
    </row>
    <row r="18306" spans="21:21" x14ac:dyDescent="0.25">
      <c r="U18306" s="76"/>
    </row>
    <row r="18307" spans="21:21" x14ac:dyDescent="0.25">
      <c r="U18307" s="76"/>
    </row>
    <row r="18308" spans="21:21" x14ac:dyDescent="0.25">
      <c r="U18308" s="76"/>
    </row>
    <row r="18309" spans="21:21" x14ac:dyDescent="0.25">
      <c r="U18309" s="76"/>
    </row>
    <row r="18310" spans="21:21" x14ac:dyDescent="0.25">
      <c r="U18310" s="76"/>
    </row>
    <row r="18311" spans="21:21" x14ac:dyDescent="0.25">
      <c r="U18311" s="76"/>
    </row>
    <row r="18312" spans="21:21" x14ac:dyDescent="0.25">
      <c r="U18312" s="76"/>
    </row>
    <row r="18313" spans="21:21" x14ac:dyDescent="0.25">
      <c r="U18313" s="76"/>
    </row>
    <row r="18314" spans="21:21" x14ac:dyDescent="0.25">
      <c r="U18314" s="76"/>
    </row>
    <row r="18315" spans="21:21" x14ac:dyDescent="0.25">
      <c r="U18315" s="76"/>
    </row>
    <row r="18316" spans="21:21" x14ac:dyDescent="0.25">
      <c r="U18316" s="76"/>
    </row>
    <row r="18317" spans="21:21" x14ac:dyDescent="0.25">
      <c r="U18317" s="76"/>
    </row>
    <row r="18318" spans="21:21" x14ac:dyDescent="0.25">
      <c r="U18318" s="76"/>
    </row>
    <row r="18319" spans="21:21" x14ac:dyDescent="0.25">
      <c r="U18319" s="76"/>
    </row>
    <row r="18320" spans="21:21" x14ac:dyDescent="0.25">
      <c r="U18320" s="76"/>
    </row>
    <row r="18321" spans="21:21" x14ac:dyDescent="0.25">
      <c r="U18321" s="76"/>
    </row>
    <row r="18322" spans="21:21" x14ac:dyDescent="0.25">
      <c r="U18322" s="76"/>
    </row>
    <row r="18323" spans="21:21" x14ac:dyDescent="0.25">
      <c r="U18323" s="76"/>
    </row>
    <row r="18324" spans="21:21" x14ac:dyDescent="0.25">
      <c r="U18324" s="76"/>
    </row>
    <row r="18325" spans="21:21" x14ac:dyDescent="0.25">
      <c r="U18325" s="76"/>
    </row>
    <row r="18326" spans="21:21" x14ac:dyDescent="0.25">
      <c r="U18326" s="76"/>
    </row>
    <row r="18327" spans="21:21" x14ac:dyDescent="0.25">
      <c r="U18327" s="76"/>
    </row>
    <row r="18328" spans="21:21" x14ac:dyDescent="0.25">
      <c r="U18328" s="76"/>
    </row>
    <row r="18329" spans="21:21" x14ac:dyDescent="0.25">
      <c r="U18329" s="76"/>
    </row>
    <row r="18330" spans="21:21" x14ac:dyDescent="0.25">
      <c r="U18330" s="76"/>
    </row>
    <row r="18331" spans="21:21" x14ac:dyDescent="0.25">
      <c r="U18331" s="76"/>
    </row>
    <row r="18332" spans="21:21" x14ac:dyDescent="0.25">
      <c r="U18332" s="76"/>
    </row>
    <row r="18333" spans="21:21" x14ac:dyDescent="0.25">
      <c r="U18333" s="76"/>
    </row>
    <row r="18334" spans="21:21" x14ac:dyDescent="0.25">
      <c r="U18334" s="76"/>
    </row>
    <row r="18335" spans="21:21" x14ac:dyDescent="0.25">
      <c r="U18335" s="76"/>
    </row>
    <row r="18336" spans="21:21" x14ac:dyDescent="0.25">
      <c r="U18336" s="76"/>
    </row>
    <row r="18337" spans="21:21" x14ac:dyDescent="0.25">
      <c r="U18337" s="76"/>
    </row>
    <row r="18338" spans="21:21" x14ac:dyDescent="0.25">
      <c r="U18338" s="76"/>
    </row>
    <row r="18339" spans="21:21" x14ac:dyDescent="0.25">
      <c r="U18339" s="76"/>
    </row>
    <row r="18340" spans="21:21" x14ac:dyDescent="0.25">
      <c r="U18340" s="76"/>
    </row>
    <row r="18341" spans="21:21" x14ac:dyDescent="0.25">
      <c r="U18341" s="76"/>
    </row>
    <row r="18342" spans="21:21" x14ac:dyDescent="0.25">
      <c r="U18342" s="76"/>
    </row>
    <row r="18343" spans="21:21" x14ac:dyDescent="0.25">
      <c r="U18343" s="76"/>
    </row>
    <row r="18344" spans="21:21" x14ac:dyDescent="0.25">
      <c r="U18344" s="76"/>
    </row>
    <row r="18345" spans="21:21" x14ac:dyDescent="0.25">
      <c r="U18345" s="76"/>
    </row>
    <row r="18346" spans="21:21" x14ac:dyDescent="0.25">
      <c r="U18346" s="76"/>
    </row>
    <row r="18347" spans="21:21" x14ac:dyDescent="0.25">
      <c r="U18347" s="76"/>
    </row>
    <row r="18348" spans="21:21" x14ac:dyDescent="0.25">
      <c r="U18348" s="76"/>
    </row>
    <row r="18349" spans="21:21" x14ac:dyDescent="0.25">
      <c r="U18349" s="76"/>
    </row>
    <row r="18350" spans="21:21" x14ac:dyDescent="0.25">
      <c r="U18350" s="76"/>
    </row>
    <row r="18351" spans="21:21" x14ac:dyDescent="0.25">
      <c r="U18351" s="76"/>
    </row>
    <row r="18352" spans="21:21" x14ac:dyDescent="0.25">
      <c r="U18352" s="76"/>
    </row>
    <row r="18353" spans="21:21" x14ac:dyDescent="0.25">
      <c r="U18353" s="76"/>
    </row>
    <row r="18354" spans="21:21" x14ac:dyDescent="0.25">
      <c r="U18354" s="76"/>
    </row>
    <row r="18355" spans="21:21" x14ac:dyDescent="0.25">
      <c r="U18355" s="76"/>
    </row>
    <row r="18356" spans="21:21" x14ac:dyDescent="0.25">
      <c r="U18356" s="76"/>
    </row>
    <row r="18357" spans="21:21" x14ac:dyDescent="0.25">
      <c r="U18357" s="76"/>
    </row>
    <row r="18358" spans="21:21" x14ac:dyDescent="0.25">
      <c r="U18358" s="76"/>
    </row>
    <row r="18359" spans="21:21" x14ac:dyDescent="0.25">
      <c r="U18359" s="76"/>
    </row>
    <row r="18360" spans="21:21" x14ac:dyDescent="0.25">
      <c r="U18360" s="76"/>
    </row>
    <row r="18361" spans="21:21" x14ac:dyDescent="0.25">
      <c r="U18361" s="76"/>
    </row>
    <row r="18362" spans="21:21" x14ac:dyDescent="0.25">
      <c r="U18362" s="76"/>
    </row>
    <row r="18363" spans="21:21" x14ac:dyDescent="0.25">
      <c r="U18363" s="76"/>
    </row>
    <row r="18364" spans="21:21" x14ac:dyDescent="0.25">
      <c r="U18364" s="76"/>
    </row>
    <row r="18365" spans="21:21" x14ac:dyDescent="0.25">
      <c r="U18365" s="76"/>
    </row>
    <row r="18366" spans="21:21" x14ac:dyDescent="0.25">
      <c r="U18366" s="76"/>
    </row>
    <row r="18367" spans="21:21" x14ac:dyDescent="0.25">
      <c r="U18367" s="76"/>
    </row>
    <row r="18368" spans="21:21" x14ac:dyDescent="0.25">
      <c r="U18368" s="76"/>
    </row>
    <row r="18369" spans="21:21" x14ac:dyDescent="0.25">
      <c r="U18369" s="76"/>
    </row>
    <row r="18370" spans="21:21" x14ac:dyDescent="0.25">
      <c r="U18370" s="76"/>
    </row>
    <row r="18371" spans="21:21" x14ac:dyDescent="0.25">
      <c r="U18371" s="76"/>
    </row>
    <row r="18372" spans="21:21" x14ac:dyDescent="0.25">
      <c r="U18372" s="76"/>
    </row>
    <row r="18373" spans="21:21" x14ac:dyDescent="0.25">
      <c r="U18373" s="76"/>
    </row>
    <row r="18374" spans="21:21" x14ac:dyDescent="0.25">
      <c r="U18374" s="76"/>
    </row>
    <row r="18375" spans="21:21" x14ac:dyDescent="0.25">
      <c r="U18375" s="76"/>
    </row>
    <row r="18376" spans="21:21" x14ac:dyDescent="0.25">
      <c r="U18376" s="76"/>
    </row>
    <row r="18377" spans="21:21" x14ac:dyDescent="0.25">
      <c r="U18377" s="76"/>
    </row>
    <row r="18378" spans="21:21" x14ac:dyDescent="0.25">
      <c r="U18378" s="76"/>
    </row>
    <row r="18379" spans="21:21" x14ac:dyDescent="0.25">
      <c r="U18379" s="76"/>
    </row>
    <row r="18380" spans="21:21" x14ac:dyDescent="0.25">
      <c r="U18380" s="76"/>
    </row>
    <row r="18381" spans="21:21" x14ac:dyDescent="0.25">
      <c r="U18381" s="76"/>
    </row>
    <row r="18382" spans="21:21" x14ac:dyDescent="0.25">
      <c r="U18382" s="76"/>
    </row>
    <row r="18383" spans="21:21" x14ac:dyDescent="0.25">
      <c r="U18383" s="76"/>
    </row>
    <row r="18384" spans="21:21" x14ac:dyDescent="0.25">
      <c r="U18384" s="76"/>
    </row>
    <row r="18385" spans="21:21" x14ac:dyDescent="0.25">
      <c r="U18385" s="76"/>
    </row>
    <row r="18386" spans="21:21" x14ac:dyDescent="0.25">
      <c r="U18386" s="76"/>
    </row>
    <row r="18387" spans="21:21" x14ac:dyDescent="0.25">
      <c r="U18387" s="76"/>
    </row>
    <row r="18388" spans="21:21" x14ac:dyDescent="0.25">
      <c r="U18388" s="76"/>
    </row>
    <row r="18389" spans="21:21" x14ac:dyDescent="0.25">
      <c r="U18389" s="76"/>
    </row>
    <row r="18390" spans="21:21" x14ac:dyDescent="0.25">
      <c r="U18390" s="76"/>
    </row>
    <row r="18391" spans="21:21" x14ac:dyDescent="0.25">
      <c r="U18391" s="76"/>
    </row>
    <row r="18392" spans="21:21" x14ac:dyDescent="0.25">
      <c r="U18392" s="76"/>
    </row>
    <row r="18393" spans="21:21" x14ac:dyDescent="0.25">
      <c r="U18393" s="76"/>
    </row>
    <row r="18394" spans="21:21" x14ac:dyDescent="0.25">
      <c r="U18394" s="76"/>
    </row>
    <row r="18395" spans="21:21" x14ac:dyDescent="0.25">
      <c r="U18395" s="76"/>
    </row>
    <row r="18396" spans="21:21" x14ac:dyDescent="0.25">
      <c r="U18396" s="76"/>
    </row>
    <row r="18397" spans="21:21" x14ac:dyDescent="0.25">
      <c r="U18397" s="76"/>
    </row>
    <row r="18398" spans="21:21" x14ac:dyDescent="0.25">
      <c r="U18398" s="76"/>
    </row>
    <row r="18399" spans="21:21" x14ac:dyDescent="0.25">
      <c r="U18399" s="76"/>
    </row>
    <row r="18400" spans="21:21" x14ac:dyDescent="0.25">
      <c r="U18400" s="76"/>
    </row>
    <row r="18401" spans="21:21" x14ac:dyDescent="0.25">
      <c r="U18401" s="76"/>
    </row>
    <row r="18402" spans="21:21" x14ac:dyDescent="0.25">
      <c r="U18402" s="76"/>
    </row>
    <row r="18403" spans="21:21" x14ac:dyDescent="0.25">
      <c r="U18403" s="76"/>
    </row>
    <row r="18404" spans="21:21" x14ac:dyDescent="0.25">
      <c r="U18404" s="76"/>
    </row>
    <row r="18405" spans="21:21" x14ac:dyDescent="0.25">
      <c r="U18405" s="76"/>
    </row>
    <row r="18406" spans="21:21" x14ac:dyDescent="0.25">
      <c r="U18406" s="76"/>
    </row>
    <row r="18407" spans="21:21" x14ac:dyDescent="0.25">
      <c r="U18407" s="76"/>
    </row>
    <row r="18408" spans="21:21" x14ac:dyDescent="0.25">
      <c r="U18408" s="76"/>
    </row>
    <row r="18409" spans="21:21" x14ac:dyDescent="0.25">
      <c r="U18409" s="76"/>
    </row>
    <row r="18410" spans="21:21" x14ac:dyDescent="0.25">
      <c r="U18410" s="76"/>
    </row>
    <row r="18411" spans="21:21" x14ac:dyDescent="0.25">
      <c r="U18411" s="76"/>
    </row>
    <row r="18412" spans="21:21" x14ac:dyDescent="0.25">
      <c r="U18412" s="76"/>
    </row>
    <row r="18413" spans="21:21" x14ac:dyDescent="0.25">
      <c r="U18413" s="76"/>
    </row>
    <row r="18414" spans="21:21" x14ac:dyDescent="0.25">
      <c r="U18414" s="76"/>
    </row>
    <row r="18415" spans="21:21" x14ac:dyDescent="0.25">
      <c r="U18415" s="76"/>
    </row>
    <row r="18416" spans="21:21" x14ac:dyDescent="0.25">
      <c r="U18416" s="76"/>
    </row>
    <row r="18417" spans="21:21" x14ac:dyDescent="0.25">
      <c r="U18417" s="76"/>
    </row>
    <row r="18418" spans="21:21" x14ac:dyDescent="0.25">
      <c r="U18418" s="76"/>
    </row>
    <row r="18419" spans="21:21" x14ac:dyDescent="0.25">
      <c r="U18419" s="76"/>
    </row>
    <row r="18420" spans="21:21" x14ac:dyDescent="0.25">
      <c r="U18420" s="76"/>
    </row>
    <row r="18421" spans="21:21" x14ac:dyDescent="0.25">
      <c r="U18421" s="76"/>
    </row>
    <row r="18422" spans="21:21" x14ac:dyDescent="0.25">
      <c r="U18422" s="76"/>
    </row>
    <row r="18423" spans="21:21" x14ac:dyDescent="0.25">
      <c r="U18423" s="76"/>
    </row>
    <row r="18424" spans="21:21" x14ac:dyDescent="0.25">
      <c r="U18424" s="76"/>
    </row>
    <row r="18425" spans="21:21" x14ac:dyDescent="0.25">
      <c r="U18425" s="76"/>
    </row>
    <row r="18426" spans="21:21" x14ac:dyDescent="0.25">
      <c r="U18426" s="76"/>
    </row>
    <row r="18427" spans="21:21" x14ac:dyDescent="0.25">
      <c r="U18427" s="76"/>
    </row>
    <row r="18428" spans="21:21" x14ac:dyDescent="0.25">
      <c r="U18428" s="76"/>
    </row>
    <row r="18429" spans="21:21" x14ac:dyDescent="0.25">
      <c r="U18429" s="76"/>
    </row>
    <row r="18430" spans="21:21" x14ac:dyDescent="0.25">
      <c r="U18430" s="76"/>
    </row>
    <row r="18431" spans="21:21" x14ac:dyDescent="0.25">
      <c r="U18431" s="76"/>
    </row>
    <row r="18432" spans="21:21" x14ac:dyDescent="0.25">
      <c r="U18432" s="76"/>
    </row>
    <row r="18433" spans="21:21" x14ac:dyDescent="0.25">
      <c r="U18433" s="76"/>
    </row>
    <row r="18434" spans="21:21" x14ac:dyDescent="0.25">
      <c r="U18434" s="76"/>
    </row>
    <row r="18435" spans="21:21" x14ac:dyDescent="0.25">
      <c r="U18435" s="76"/>
    </row>
    <row r="18436" spans="21:21" x14ac:dyDescent="0.25">
      <c r="U18436" s="76"/>
    </row>
    <row r="18437" spans="21:21" x14ac:dyDescent="0.25">
      <c r="U18437" s="76"/>
    </row>
    <row r="18438" spans="21:21" x14ac:dyDescent="0.25">
      <c r="U18438" s="76"/>
    </row>
    <row r="18439" spans="21:21" x14ac:dyDescent="0.25">
      <c r="U18439" s="76"/>
    </row>
    <row r="18440" spans="21:21" x14ac:dyDescent="0.25">
      <c r="U18440" s="76"/>
    </row>
    <row r="18441" spans="21:21" x14ac:dyDescent="0.25">
      <c r="U18441" s="76"/>
    </row>
    <row r="18442" spans="21:21" x14ac:dyDescent="0.25">
      <c r="U18442" s="76"/>
    </row>
    <row r="18443" spans="21:21" x14ac:dyDescent="0.25">
      <c r="U18443" s="76"/>
    </row>
    <row r="18444" spans="21:21" x14ac:dyDescent="0.25">
      <c r="U18444" s="76"/>
    </row>
    <row r="18445" spans="21:21" x14ac:dyDescent="0.25">
      <c r="U18445" s="76"/>
    </row>
    <row r="18446" spans="21:21" x14ac:dyDescent="0.25">
      <c r="U18446" s="76"/>
    </row>
    <row r="18447" spans="21:21" x14ac:dyDescent="0.25">
      <c r="U18447" s="76"/>
    </row>
    <row r="18448" spans="21:21" x14ac:dyDescent="0.25">
      <c r="U18448" s="76"/>
    </row>
    <row r="18449" spans="21:21" x14ac:dyDescent="0.25">
      <c r="U18449" s="76"/>
    </row>
    <row r="18450" spans="21:21" x14ac:dyDescent="0.25">
      <c r="U18450" s="76"/>
    </row>
    <row r="18451" spans="21:21" x14ac:dyDescent="0.25">
      <c r="U18451" s="76"/>
    </row>
    <row r="18452" spans="21:21" x14ac:dyDescent="0.25">
      <c r="U18452" s="76"/>
    </row>
    <row r="18453" spans="21:21" x14ac:dyDescent="0.25">
      <c r="U18453" s="76"/>
    </row>
    <row r="18454" spans="21:21" x14ac:dyDescent="0.25">
      <c r="U18454" s="76"/>
    </row>
    <row r="18455" spans="21:21" x14ac:dyDescent="0.25">
      <c r="U18455" s="76"/>
    </row>
    <row r="18456" spans="21:21" x14ac:dyDescent="0.25">
      <c r="U18456" s="76"/>
    </row>
    <row r="18457" spans="21:21" x14ac:dyDescent="0.25">
      <c r="U18457" s="76"/>
    </row>
    <row r="18458" spans="21:21" x14ac:dyDescent="0.25">
      <c r="U18458" s="76"/>
    </row>
    <row r="18459" spans="21:21" x14ac:dyDescent="0.25">
      <c r="U18459" s="76"/>
    </row>
    <row r="18460" spans="21:21" x14ac:dyDescent="0.25">
      <c r="U18460" s="76"/>
    </row>
    <row r="18461" spans="21:21" x14ac:dyDescent="0.25">
      <c r="U18461" s="76"/>
    </row>
    <row r="18462" spans="21:21" x14ac:dyDescent="0.25">
      <c r="U18462" s="76"/>
    </row>
    <row r="18463" spans="21:21" x14ac:dyDescent="0.25">
      <c r="U18463" s="76"/>
    </row>
    <row r="18464" spans="21:21" x14ac:dyDescent="0.25">
      <c r="U18464" s="76"/>
    </row>
    <row r="18465" spans="21:21" x14ac:dyDescent="0.25">
      <c r="U18465" s="76"/>
    </row>
    <row r="18466" spans="21:21" x14ac:dyDescent="0.25">
      <c r="U18466" s="76"/>
    </row>
    <row r="18467" spans="21:21" x14ac:dyDescent="0.25">
      <c r="U18467" s="76"/>
    </row>
    <row r="18468" spans="21:21" x14ac:dyDescent="0.25">
      <c r="U18468" s="76"/>
    </row>
    <row r="18469" spans="21:21" x14ac:dyDescent="0.25">
      <c r="U18469" s="76"/>
    </row>
    <row r="18470" spans="21:21" x14ac:dyDescent="0.25">
      <c r="U18470" s="76"/>
    </row>
    <row r="18471" spans="21:21" x14ac:dyDescent="0.25">
      <c r="U18471" s="76"/>
    </row>
    <row r="18472" spans="21:21" x14ac:dyDescent="0.25">
      <c r="U18472" s="76"/>
    </row>
    <row r="18473" spans="21:21" x14ac:dyDescent="0.25">
      <c r="U18473" s="76"/>
    </row>
    <row r="18474" spans="21:21" x14ac:dyDescent="0.25">
      <c r="U18474" s="76"/>
    </row>
    <row r="18475" spans="21:21" x14ac:dyDescent="0.25">
      <c r="U18475" s="76"/>
    </row>
    <row r="18476" spans="21:21" x14ac:dyDescent="0.25">
      <c r="U18476" s="76"/>
    </row>
    <row r="18477" spans="21:21" x14ac:dyDescent="0.25">
      <c r="U18477" s="76"/>
    </row>
    <row r="18478" spans="21:21" x14ac:dyDescent="0.25">
      <c r="U18478" s="76"/>
    </row>
    <row r="18479" spans="21:21" x14ac:dyDescent="0.25">
      <c r="U18479" s="76"/>
    </row>
    <row r="18480" spans="21:21" x14ac:dyDescent="0.25">
      <c r="U18480" s="76"/>
    </row>
    <row r="18481" spans="21:21" x14ac:dyDescent="0.25">
      <c r="U18481" s="76"/>
    </row>
    <row r="18482" spans="21:21" x14ac:dyDescent="0.25">
      <c r="U18482" s="76"/>
    </row>
    <row r="18483" spans="21:21" x14ac:dyDescent="0.25">
      <c r="U18483" s="76"/>
    </row>
    <row r="18484" spans="21:21" x14ac:dyDescent="0.25">
      <c r="U18484" s="76"/>
    </row>
    <row r="18485" spans="21:21" x14ac:dyDescent="0.25">
      <c r="U18485" s="76"/>
    </row>
    <row r="18486" spans="21:21" x14ac:dyDescent="0.25">
      <c r="U18486" s="76"/>
    </row>
    <row r="18487" spans="21:21" x14ac:dyDescent="0.25">
      <c r="U18487" s="76"/>
    </row>
    <row r="18488" spans="21:21" x14ac:dyDescent="0.25">
      <c r="U18488" s="76"/>
    </row>
    <row r="18489" spans="21:21" x14ac:dyDescent="0.25">
      <c r="U18489" s="76"/>
    </row>
    <row r="18490" spans="21:21" x14ac:dyDescent="0.25">
      <c r="U18490" s="76"/>
    </row>
    <row r="18491" spans="21:21" x14ac:dyDescent="0.25">
      <c r="U18491" s="76"/>
    </row>
    <row r="18492" spans="21:21" x14ac:dyDescent="0.25">
      <c r="U18492" s="76"/>
    </row>
    <row r="18493" spans="21:21" x14ac:dyDescent="0.25">
      <c r="U18493" s="76"/>
    </row>
    <row r="18494" spans="21:21" x14ac:dyDescent="0.25">
      <c r="U18494" s="76"/>
    </row>
    <row r="18495" spans="21:21" x14ac:dyDescent="0.25">
      <c r="U18495" s="76"/>
    </row>
    <row r="18496" spans="21:21" x14ac:dyDescent="0.25">
      <c r="U18496" s="76"/>
    </row>
    <row r="18497" spans="21:21" x14ac:dyDescent="0.25">
      <c r="U18497" s="76"/>
    </row>
    <row r="18498" spans="21:21" x14ac:dyDescent="0.25">
      <c r="U18498" s="76"/>
    </row>
    <row r="18499" spans="21:21" x14ac:dyDescent="0.25">
      <c r="U18499" s="76"/>
    </row>
    <row r="18500" spans="21:21" x14ac:dyDescent="0.25">
      <c r="U18500" s="76"/>
    </row>
    <row r="18501" spans="21:21" x14ac:dyDescent="0.25">
      <c r="U18501" s="76"/>
    </row>
    <row r="18502" spans="21:21" x14ac:dyDescent="0.25">
      <c r="U18502" s="76"/>
    </row>
    <row r="18503" spans="21:21" x14ac:dyDescent="0.25">
      <c r="U18503" s="76"/>
    </row>
    <row r="18504" spans="21:21" x14ac:dyDescent="0.25">
      <c r="U18504" s="76"/>
    </row>
    <row r="18505" spans="21:21" x14ac:dyDescent="0.25">
      <c r="U18505" s="76"/>
    </row>
    <row r="18506" spans="21:21" x14ac:dyDescent="0.25">
      <c r="U18506" s="76"/>
    </row>
    <row r="18507" spans="21:21" x14ac:dyDescent="0.25">
      <c r="U18507" s="76"/>
    </row>
    <row r="18508" spans="21:21" x14ac:dyDescent="0.25">
      <c r="U18508" s="76"/>
    </row>
    <row r="18509" spans="21:21" x14ac:dyDescent="0.25">
      <c r="U18509" s="76"/>
    </row>
    <row r="18510" spans="21:21" x14ac:dyDescent="0.25">
      <c r="U18510" s="76"/>
    </row>
    <row r="18511" spans="21:21" x14ac:dyDescent="0.25">
      <c r="U18511" s="76"/>
    </row>
    <row r="18512" spans="21:21" x14ac:dyDescent="0.25">
      <c r="U18512" s="76"/>
    </row>
    <row r="18513" spans="21:21" x14ac:dyDescent="0.25">
      <c r="U18513" s="76"/>
    </row>
    <row r="18514" spans="21:21" x14ac:dyDescent="0.25">
      <c r="U18514" s="76"/>
    </row>
    <row r="18515" spans="21:21" x14ac:dyDescent="0.25">
      <c r="U18515" s="76"/>
    </row>
    <row r="18516" spans="21:21" x14ac:dyDescent="0.25">
      <c r="U18516" s="76"/>
    </row>
    <row r="18517" spans="21:21" x14ac:dyDescent="0.25">
      <c r="U18517" s="76"/>
    </row>
    <row r="18518" spans="21:21" x14ac:dyDescent="0.25">
      <c r="U18518" s="76"/>
    </row>
    <row r="18519" spans="21:21" x14ac:dyDescent="0.25">
      <c r="U18519" s="76"/>
    </row>
    <row r="18520" spans="21:21" x14ac:dyDescent="0.25">
      <c r="U18520" s="76"/>
    </row>
    <row r="18521" spans="21:21" x14ac:dyDescent="0.25">
      <c r="U18521" s="76"/>
    </row>
    <row r="18522" spans="21:21" x14ac:dyDescent="0.25">
      <c r="U18522" s="76"/>
    </row>
    <row r="18523" spans="21:21" x14ac:dyDescent="0.25">
      <c r="U18523" s="76"/>
    </row>
    <row r="18524" spans="21:21" x14ac:dyDescent="0.25">
      <c r="U18524" s="76"/>
    </row>
    <row r="18525" spans="21:21" x14ac:dyDescent="0.25">
      <c r="U18525" s="76"/>
    </row>
    <row r="18526" spans="21:21" x14ac:dyDescent="0.25">
      <c r="U18526" s="76"/>
    </row>
    <row r="18527" spans="21:21" x14ac:dyDescent="0.25">
      <c r="U18527" s="76"/>
    </row>
    <row r="18528" spans="21:21" x14ac:dyDescent="0.25">
      <c r="U18528" s="76"/>
    </row>
    <row r="18529" spans="21:21" x14ac:dyDescent="0.25">
      <c r="U18529" s="76"/>
    </row>
    <row r="18530" spans="21:21" x14ac:dyDescent="0.25">
      <c r="U18530" s="76"/>
    </row>
    <row r="18531" spans="21:21" x14ac:dyDescent="0.25">
      <c r="U18531" s="76"/>
    </row>
    <row r="18532" spans="21:21" x14ac:dyDescent="0.25">
      <c r="U18532" s="76"/>
    </row>
    <row r="18533" spans="21:21" x14ac:dyDescent="0.25">
      <c r="U18533" s="76"/>
    </row>
    <row r="18534" spans="21:21" x14ac:dyDescent="0.25">
      <c r="U18534" s="76"/>
    </row>
    <row r="18535" spans="21:21" x14ac:dyDescent="0.25">
      <c r="U18535" s="76"/>
    </row>
    <row r="18536" spans="21:21" x14ac:dyDescent="0.25">
      <c r="U18536" s="76"/>
    </row>
    <row r="18537" spans="21:21" x14ac:dyDescent="0.25">
      <c r="U18537" s="76"/>
    </row>
    <row r="18538" spans="21:21" x14ac:dyDescent="0.25">
      <c r="U18538" s="76"/>
    </row>
    <row r="18539" spans="21:21" x14ac:dyDescent="0.25">
      <c r="U18539" s="76"/>
    </row>
    <row r="18540" spans="21:21" x14ac:dyDescent="0.25">
      <c r="U18540" s="76"/>
    </row>
    <row r="18541" spans="21:21" x14ac:dyDescent="0.25">
      <c r="U18541" s="76"/>
    </row>
    <row r="18542" spans="21:21" x14ac:dyDescent="0.25">
      <c r="U18542" s="76"/>
    </row>
    <row r="18543" spans="21:21" x14ac:dyDescent="0.25">
      <c r="U18543" s="76"/>
    </row>
    <row r="18544" spans="21:21" x14ac:dyDescent="0.25">
      <c r="U18544" s="76"/>
    </row>
    <row r="18545" spans="21:21" x14ac:dyDescent="0.25">
      <c r="U18545" s="76"/>
    </row>
    <row r="18546" spans="21:21" x14ac:dyDescent="0.25">
      <c r="U18546" s="76"/>
    </row>
    <row r="18547" spans="21:21" x14ac:dyDescent="0.25">
      <c r="U18547" s="76"/>
    </row>
    <row r="18548" spans="21:21" x14ac:dyDescent="0.25">
      <c r="U18548" s="76"/>
    </row>
    <row r="18549" spans="21:21" x14ac:dyDescent="0.25">
      <c r="U18549" s="76"/>
    </row>
    <row r="18550" spans="21:21" x14ac:dyDescent="0.25">
      <c r="U18550" s="76"/>
    </row>
    <row r="18551" spans="21:21" x14ac:dyDescent="0.25">
      <c r="U18551" s="76"/>
    </row>
    <row r="18552" spans="21:21" x14ac:dyDescent="0.25">
      <c r="U18552" s="76"/>
    </row>
    <row r="18553" spans="21:21" x14ac:dyDescent="0.25">
      <c r="U18553" s="76"/>
    </row>
    <row r="18554" spans="21:21" x14ac:dyDescent="0.25">
      <c r="U18554" s="76"/>
    </row>
    <row r="18555" spans="21:21" x14ac:dyDescent="0.25">
      <c r="U18555" s="76"/>
    </row>
    <row r="18556" spans="21:21" x14ac:dyDescent="0.25">
      <c r="U18556" s="76"/>
    </row>
    <row r="18557" spans="21:21" x14ac:dyDescent="0.25">
      <c r="U18557" s="76"/>
    </row>
    <row r="18558" spans="21:21" x14ac:dyDescent="0.25">
      <c r="U18558" s="76"/>
    </row>
    <row r="18559" spans="21:21" x14ac:dyDescent="0.25">
      <c r="U18559" s="76"/>
    </row>
    <row r="18560" spans="21:21" x14ac:dyDescent="0.25">
      <c r="U18560" s="76"/>
    </row>
    <row r="18561" spans="21:21" x14ac:dyDescent="0.25">
      <c r="U18561" s="76"/>
    </row>
    <row r="18562" spans="21:21" x14ac:dyDescent="0.25">
      <c r="U18562" s="76"/>
    </row>
    <row r="18563" spans="21:21" x14ac:dyDescent="0.25">
      <c r="U18563" s="76"/>
    </row>
    <row r="18564" spans="21:21" x14ac:dyDescent="0.25">
      <c r="U18564" s="76"/>
    </row>
    <row r="18565" spans="21:21" x14ac:dyDescent="0.25">
      <c r="U18565" s="76"/>
    </row>
    <row r="18566" spans="21:21" x14ac:dyDescent="0.25">
      <c r="U18566" s="76"/>
    </row>
    <row r="18567" spans="21:21" x14ac:dyDescent="0.25">
      <c r="U18567" s="76"/>
    </row>
    <row r="18568" spans="21:21" x14ac:dyDescent="0.25">
      <c r="U18568" s="76"/>
    </row>
    <row r="18569" spans="21:21" x14ac:dyDescent="0.25">
      <c r="U18569" s="76"/>
    </row>
    <row r="18570" spans="21:21" x14ac:dyDescent="0.25">
      <c r="U18570" s="76"/>
    </row>
    <row r="18571" spans="21:21" x14ac:dyDescent="0.25">
      <c r="U18571" s="76"/>
    </row>
    <row r="18572" spans="21:21" x14ac:dyDescent="0.25">
      <c r="U18572" s="76"/>
    </row>
    <row r="18573" spans="21:21" x14ac:dyDescent="0.25">
      <c r="U18573" s="76"/>
    </row>
    <row r="18574" spans="21:21" x14ac:dyDescent="0.25">
      <c r="U18574" s="76"/>
    </row>
    <row r="18575" spans="21:21" x14ac:dyDescent="0.25">
      <c r="U18575" s="76"/>
    </row>
    <row r="18576" spans="21:21" x14ac:dyDescent="0.25">
      <c r="U18576" s="76"/>
    </row>
    <row r="18577" spans="21:21" x14ac:dyDescent="0.25">
      <c r="U18577" s="76"/>
    </row>
    <row r="18578" spans="21:21" x14ac:dyDescent="0.25">
      <c r="U18578" s="76"/>
    </row>
    <row r="18579" spans="21:21" x14ac:dyDescent="0.25">
      <c r="U18579" s="76"/>
    </row>
    <row r="18580" spans="21:21" x14ac:dyDescent="0.25">
      <c r="U18580" s="76"/>
    </row>
    <row r="18581" spans="21:21" x14ac:dyDescent="0.25">
      <c r="U18581" s="76"/>
    </row>
    <row r="18582" spans="21:21" x14ac:dyDescent="0.25">
      <c r="U18582" s="76"/>
    </row>
    <row r="18583" spans="21:21" x14ac:dyDescent="0.25">
      <c r="U18583" s="76"/>
    </row>
    <row r="18584" spans="21:21" x14ac:dyDescent="0.25">
      <c r="U18584" s="76"/>
    </row>
    <row r="18585" spans="21:21" x14ac:dyDescent="0.25">
      <c r="U18585" s="76"/>
    </row>
    <row r="18586" spans="21:21" x14ac:dyDescent="0.25">
      <c r="U18586" s="76"/>
    </row>
    <row r="18587" spans="21:21" x14ac:dyDescent="0.25">
      <c r="U18587" s="76"/>
    </row>
    <row r="18588" spans="21:21" x14ac:dyDescent="0.25">
      <c r="U18588" s="76"/>
    </row>
    <row r="18589" spans="21:21" x14ac:dyDescent="0.25">
      <c r="U18589" s="76"/>
    </row>
    <row r="18590" spans="21:21" x14ac:dyDescent="0.25">
      <c r="U18590" s="76"/>
    </row>
    <row r="18591" spans="21:21" x14ac:dyDescent="0.25">
      <c r="U18591" s="76"/>
    </row>
    <row r="18592" spans="21:21" x14ac:dyDescent="0.25">
      <c r="U18592" s="76"/>
    </row>
    <row r="18593" spans="21:21" x14ac:dyDescent="0.25">
      <c r="U18593" s="76"/>
    </row>
    <row r="18594" spans="21:21" x14ac:dyDescent="0.25">
      <c r="U18594" s="76"/>
    </row>
    <row r="18595" spans="21:21" x14ac:dyDescent="0.25">
      <c r="U18595" s="76"/>
    </row>
    <row r="18596" spans="21:21" x14ac:dyDescent="0.25">
      <c r="U18596" s="76"/>
    </row>
    <row r="18597" spans="21:21" x14ac:dyDescent="0.25">
      <c r="U18597" s="76"/>
    </row>
    <row r="18598" spans="21:21" x14ac:dyDescent="0.25">
      <c r="U18598" s="76"/>
    </row>
    <row r="18599" spans="21:21" x14ac:dyDescent="0.25">
      <c r="U18599" s="76"/>
    </row>
    <row r="18600" spans="21:21" x14ac:dyDescent="0.25">
      <c r="U18600" s="76"/>
    </row>
    <row r="18601" spans="21:21" x14ac:dyDescent="0.25">
      <c r="U18601" s="76"/>
    </row>
    <row r="18602" spans="21:21" x14ac:dyDescent="0.25">
      <c r="U18602" s="76"/>
    </row>
    <row r="18603" spans="21:21" x14ac:dyDescent="0.25">
      <c r="U18603" s="76"/>
    </row>
    <row r="18604" spans="21:21" x14ac:dyDescent="0.25">
      <c r="U18604" s="76"/>
    </row>
    <row r="18605" spans="21:21" x14ac:dyDescent="0.25">
      <c r="U18605" s="76"/>
    </row>
    <row r="18606" spans="21:21" x14ac:dyDescent="0.25">
      <c r="U18606" s="76"/>
    </row>
    <row r="18607" spans="21:21" x14ac:dyDescent="0.25">
      <c r="U18607" s="76"/>
    </row>
    <row r="18608" spans="21:21" x14ac:dyDescent="0.25">
      <c r="U18608" s="76"/>
    </row>
    <row r="18609" spans="21:21" x14ac:dyDescent="0.25">
      <c r="U18609" s="76"/>
    </row>
    <row r="18610" spans="21:21" x14ac:dyDescent="0.25">
      <c r="U18610" s="76"/>
    </row>
    <row r="18611" spans="21:21" x14ac:dyDescent="0.25">
      <c r="U18611" s="76"/>
    </row>
    <row r="18612" spans="21:21" x14ac:dyDescent="0.25">
      <c r="U18612" s="76"/>
    </row>
    <row r="18613" spans="21:21" x14ac:dyDescent="0.25">
      <c r="U18613" s="76"/>
    </row>
    <row r="18614" spans="21:21" x14ac:dyDescent="0.25">
      <c r="U18614" s="76"/>
    </row>
    <row r="18615" spans="21:21" x14ac:dyDescent="0.25">
      <c r="U18615" s="76"/>
    </row>
    <row r="18616" spans="21:21" x14ac:dyDescent="0.25">
      <c r="U18616" s="76"/>
    </row>
    <row r="18617" spans="21:21" x14ac:dyDescent="0.25">
      <c r="U18617" s="76"/>
    </row>
    <row r="18618" spans="21:21" x14ac:dyDescent="0.25">
      <c r="U18618" s="76"/>
    </row>
    <row r="18619" spans="21:21" x14ac:dyDescent="0.25">
      <c r="U18619" s="76"/>
    </row>
    <row r="18620" spans="21:21" x14ac:dyDescent="0.25">
      <c r="U18620" s="76"/>
    </row>
    <row r="18621" spans="21:21" x14ac:dyDescent="0.25">
      <c r="U18621" s="76"/>
    </row>
    <row r="18622" spans="21:21" x14ac:dyDescent="0.25">
      <c r="U18622" s="76"/>
    </row>
    <row r="18623" spans="21:21" x14ac:dyDescent="0.25">
      <c r="U18623" s="76"/>
    </row>
    <row r="18624" spans="21:21" x14ac:dyDescent="0.25">
      <c r="U18624" s="76"/>
    </row>
    <row r="18625" spans="21:21" x14ac:dyDescent="0.25">
      <c r="U18625" s="76"/>
    </row>
    <row r="18626" spans="21:21" x14ac:dyDescent="0.25">
      <c r="U18626" s="76"/>
    </row>
    <row r="18627" spans="21:21" x14ac:dyDescent="0.25">
      <c r="U18627" s="76"/>
    </row>
    <row r="18628" spans="21:21" x14ac:dyDescent="0.25">
      <c r="U18628" s="76"/>
    </row>
    <row r="18629" spans="21:21" x14ac:dyDescent="0.25">
      <c r="U18629" s="76"/>
    </row>
    <row r="18630" spans="21:21" x14ac:dyDescent="0.25">
      <c r="U18630" s="76"/>
    </row>
    <row r="18631" spans="21:21" x14ac:dyDescent="0.25">
      <c r="U18631" s="76"/>
    </row>
    <row r="18632" spans="21:21" x14ac:dyDescent="0.25">
      <c r="U18632" s="76"/>
    </row>
    <row r="18633" spans="21:21" x14ac:dyDescent="0.25">
      <c r="U18633" s="76"/>
    </row>
    <row r="18634" spans="21:21" x14ac:dyDescent="0.25">
      <c r="U18634" s="76"/>
    </row>
    <row r="18635" spans="21:21" x14ac:dyDescent="0.25">
      <c r="U18635" s="76"/>
    </row>
    <row r="18636" spans="21:21" x14ac:dyDescent="0.25">
      <c r="U18636" s="76"/>
    </row>
    <row r="18637" spans="21:21" x14ac:dyDescent="0.25">
      <c r="U18637" s="76"/>
    </row>
    <row r="18638" spans="21:21" x14ac:dyDescent="0.25">
      <c r="U18638" s="76"/>
    </row>
    <row r="18639" spans="21:21" x14ac:dyDescent="0.25">
      <c r="U18639" s="76"/>
    </row>
    <row r="18640" spans="21:21" x14ac:dyDescent="0.25">
      <c r="U18640" s="76"/>
    </row>
    <row r="18641" spans="21:21" x14ac:dyDescent="0.25">
      <c r="U18641" s="76"/>
    </row>
    <row r="18642" spans="21:21" x14ac:dyDescent="0.25">
      <c r="U18642" s="76"/>
    </row>
    <row r="18643" spans="21:21" x14ac:dyDescent="0.25">
      <c r="U18643" s="76"/>
    </row>
    <row r="18644" spans="21:21" x14ac:dyDescent="0.25">
      <c r="U18644" s="76"/>
    </row>
    <row r="18645" spans="21:21" x14ac:dyDescent="0.25">
      <c r="U18645" s="76"/>
    </row>
    <row r="18646" spans="21:21" x14ac:dyDescent="0.25">
      <c r="U18646" s="76"/>
    </row>
    <row r="18647" spans="21:21" x14ac:dyDescent="0.25">
      <c r="U18647" s="76"/>
    </row>
    <row r="18648" spans="21:21" x14ac:dyDescent="0.25">
      <c r="U18648" s="76"/>
    </row>
    <row r="18649" spans="21:21" x14ac:dyDescent="0.25">
      <c r="U18649" s="76"/>
    </row>
    <row r="18650" spans="21:21" x14ac:dyDescent="0.25">
      <c r="U18650" s="76"/>
    </row>
    <row r="18651" spans="21:21" x14ac:dyDescent="0.25">
      <c r="U18651" s="76"/>
    </row>
    <row r="18652" spans="21:21" x14ac:dyDescent="0.25">
      <c r="U18652" s="76"/>
    </row>
    <row r="18653" spans="21:21" x14ac:dyDescent="0.25">
      <c r="U18653" s="76"/>
    </row>
    <row r="18654" spans="21:21" x14ac:dyDescent="0.25">
      <c r="U18654" s="76"/>
    </row>
    <row r="18655" spans="21:21" x14ac:dyDescent="0.25">
      <c r="U18655" s="76"/>
    </row>
    <row r="18656" spans="21:21" x14ac:dyDescent="0.25">
      <c r="U18656" s="76"/>
    </row>
    <row r="18657" spans="21:21" x14ac:dyDescent="0.25">
      <c r="U18657" s="76"/>
    </row>
    <row r="18658" spans="21:21" x14ac:dyDescent="0.25">
      <c r="U18658" s="76"/>
    </row>
    <row r="18659" spans="21:21" x14ac:dyDescent="0.25">
      <c r="U18659" s="76"/>
    </row>
    <row r="18660" spans="21:21" x14ac:dyDescent="0.25">
      <c r="U18660" s="76"/>
    </row>
    <row r="18661" spans="21:21" x14ac:dyDescent="0.25">
      <c r="U18661" s="76"/>
    </row>
    <row r="18662" spans="21:21" x14ac:dyDescent="0.25">
      <c r="U18662" s="76"/>
    </row>
    <row r="18663" spans="21:21" x14ac:dyDescent="0.25">
      <c r="U18663" s="76"/>
    </row>
    <row r="18664" spans="21:21" x14ac:dyDescent="0.25">
      <c r="U18664" s="76"/>
    </row>
    <row r="18665" spans="21:21" x14ac:dyDescent="0.25">
      <c r="U18665" s="76"/>
    </row>
    <row r="18666" spans="21:21" x14ac:dyDescent="0.25">
      <c r="U18666" s="76"/>
    </row>
    <row r="18667" spans="21:21" x14ac:dyDescent="0.25">
      <c r="U18667" s="76"/>
    </row>
    <row r="18668" spans="21:21" x14ac:dyDescent="0.25">
      <c r="U18668" s="76"/>
    </row>
    <row r="18669" spans="21:21" x14ac:dyDescent="0.25">
      <c r="U18669" s="76"/>
    </row>
    <row r="18670" spans="21:21" x14ac:dyDescent="0.25">
      <c r="U18670" s="76"/>
    </row>
    <row r="18671" spans="21:21" x14ac:dyDescent="0.25">
      <c r="U18671" s="76"/>
    </row>
    <row r="18672" spans="21:21" x14ac:dyDescent="0.25">
      <c r="U18672" s="76"/>
    </row>
    <row r="18673" spans="21:21" x14ac:dyDescent="0.25">
      <c r="U18673" s="76"/>
    </row>
    <row r="18674" spans="21:21" x14ac:dyDescent="0.25">
      <c r="U18674" s="76"/>
    </row>
    <row r="18675" spans="21:21" x14ac:dyDescent="0.25">
      <c r="U18675" s="76"/>
    </row>
    <row r="18676" spans="21:21" x14ac:dyDescent="0.25">
      <c r="U18676" s="76"/>
    </row>
    <row r="18677" spans="21:21" x14ac:dyDescent="0.25">
      <c r="U18677" s="76"/>
    </row>
    <row r="18678" spans="21:21" x14ac:dyDescent="0.25">
      <c r="U18678" s="76"/>
    </row>
    <row r="18679" spans="21:21" x14ac:dyDescent="0.25">
      <c r="U18679" s="76"/>
    </row>
    <row r="18680" spans="21:21" x14ac:dyDescent="0.25">
      <c r="U18680" s="76"/>
    </row>
    <row r="18681" spans="21:21" x14ac:dyDescent="0.25">
      <c r="U18681" s="76"/>
    </row>
    <row r="18682" spans="21:21" x14ac:dyDescent="0.25">
      <c r="U18682" s="76"/>
    </row>
    <row r="18683" spans="21:21" x14ac:dyDescent="0.25">
      <c r="U18683" s="76"/>
    </row>
    <row r="18684" spans="21:21" x14ac:dyDescent="0.25">
      <c r="U18684" s="76"/>
    </row>
    <row r="18685" spans="21:21" x14ac:dyDescent="0.25">
      <c r="U18685" s="76"/>
    </row>
    <row r="18686" spans="21:21" x14ac:dyDescent="0.25">
      <c r="U18686" s="76"/>
    </row>
    <row r="18687" spans="21:21" x14ac:dyDescent="0.25">
      <c r="U18687" s="76"/>
    </row>
    <row r="18688" spans="21:21" x14ac:dyDescent="0.25">
      <c r="U18688" s="76"/>
    </row>
    <row r="18689" spans="21:21" x14ac:dyDescent="0.25">
      <c r="U18689" s="76"/>
    </row>
    <row r="18690" spans="21:21" x14ac:dyDescent="0.25">
      <c r="U18690" s="76"/>
    </row>
    <row r="18691" spans="21:21" x14ac:dyDescent="0.25">
      <c r="U18691" s="76"/>
    </row>
    <row r="18692" spans="21:21" x14ac:dyDescent="0.25">
      <c r="U18692" s="76"/>
    </row>
    <row r="18693" spans="21:21" x14ac:dyDescent="0.25">
      <c r="U18693" s="76"/>
    </row>
    <row r="18694" spans="21:21" x14ac:dyDescent="0.25">
      <c r="U18694" s="76"/>
    </row>
    <row r="18695" spans="21:21" x14ac:dyDescent="0.25">
      <c r="U18695" s="76"/>
    </row>
    <row r="18696" spans="21:21" x14ac:dyDescent="0.25">
      <c r="U18696" s="76"/>
    </row>
    <row r="18697" spans="21:21" x14ac:dyDescent="0.25">
      <c r="U18697" s="76"/>
    </row>
    <row r="18698" spans="21:21" x14ac:dyDescent="0.25">
      <c r="U18698" s="76"/>
    </row>
    <row r="18699" spans="21:21" x14ac:dyDescent="0.25">
      <c r="U18699" s="76"/>
    </row>
    <row r="18700" spans="21:21" x14ac:dyDescent="0.25">
      <c r="U18700" s="76"/>
    </row>
    <row r="18701" spans="21:21" x14ac:dyDescent="0.25">
      <c r="U18701" s="76"/>
    </row>
    <row r="18702" spans="21:21" x14ac:dyDescent="0.25">
      <c r="U18702" s="76"/>
    </row>
    <row r="18703" spans="21:21" x14ac:dyDescent="0.25">
      <c r="U18703" s="76"/>
    </row>
    <row r="18704" spans="21:21" x14ac:dyDescent="0.25">
      <c r="U18704" s="76"/>
    </row>
    <row r="18705" spans="21:21" x14ac:dyDescent="0.25">
      <c r="U18705" s="76"/>
    </row>
    <row r="18706" spans="21:21" x14ac:dyDescent="0.25">
      <c r="U18706" s="76"/>
    </row>
    <row r="18707" spans="21:21" x14ac:dyDescent="0.25">
      <c r="U18707" s="76"/>
    </row>
    <row r="18708" spans="21:21" x14ac:dyDescent="0.25">
      <c r="U18708" s="76"/>
    </row>
    <row r="18709" spans="21:21" x14ac:dyDescent="0.25">
      <c r="U18709" s="76"/>
    </row>
    <row r="18710" spans="21:21" x14ac:dyDescent="0.25">
      <c r="U18710" s="76"/>
    </row>
    <row r="18711" spans="21:21" x14ac:dyDescent="0.25">
      <c r="U18711" s="76"/>
    </row>
    <row r="18712" spans="21:21" x14ac:dyDescent="0.25">
      <c r="U18712" s="76"/>
    </row>
    <row r="18713" spans="21:21" x14ac:dyDescent="0.25">
      <c r="U18713" s="76"/>
    </row>
    <row r="18714" spans="21:21" x14ac:dyDescent="0.25">
      <c r="U18714" s="76"/>
    </row>
    <row r="18715" spans="21:21" x14ac:dyDescent="0.25">
      <c r="U18715" s="76"/>
    </row>
    <row r="18716" spans="21:21" x14ac:dyDescent="0.25">
      <c r="U18716" s="76"/>
    </row>
    <row r="18717" spans="21:21" x14ac:dyDescent="0.25">
      <c r="U18717" s="76"/>
    </row>
    <row r="18718" spans="21:21" x14ac:dyDescent="0.25">
      <c r="U18718" s="76"/>
    </row>
    <row r="18719" spans="21:21" x14ac:dyDescent="0.25">
      <c r="U18719" s="76"/>
    </row>
    <row r="18720" spans="21:21" x14ac:dyDescent="0.25">
      <c r="U18720" s="76"/>
    </row>
    <row r="18721" spans="21:21" x14ac:dyDescent="0.25">
      <c r="U18721" s="76"/>
    </row>
    <row r="18722" spans="21:21" x14ac:dyDescent="0.25">
      <c r="U18722" s="76"/>
    </row>
    <row r="18723" spans="21:21" x14ac:dyDescent="0.25">
      <c r="U18723" s="76"/>
    </row>
    <row r="18724" spans="21:21" x14ac:dyDescent="0.25">
      <c r="U18724" s="76"/>
    </row>
    <row r="18725" spans="21:21" x14ac:dyDescent="0.25">
      <c r="U18725" s="76"/>
    </row>
    <row r="18726" spans="21:21" x14ac:dyDescent="0.25">
      <c r="U18726" s="76"/>
    </row>
    <row r="18727" spans="21:21" x14ac:dyDescent="0.25">
      <c r="U18727" s="76"/>
    </row>
    <row r="18728" spans="21:21" x14ac:dyDescent="0.25">
      <c r="U18728" s="76"/>
    </row>
    <row r="18729" spans="21:21" x14ac:dyDescent="0.25">
      <c r="U18729" s="76"/>
    </row>
    <row r="18730" spans="21:21" x14ac:dyDescent="0.25">
      <c r="U18730" s="76"/>
    </row>
    <row r="18731" spans="21:21" x14ac:dyDescent="0.25">
      <c r="U18731" s="76"/>
    </row>
    <row r="18732" spans="21:21" x14ac:dyDescent="0.25">
      <c r="U18732" s="76"/>
    </row>
    <row r="18733" spans="21:21" x14ac:dyDescent="0.25">
      <c r="U18733" s="76"/>
    </row>
    <row r="18734" spans="21:21" x14ac:dyDescent="0.25">
      <c r="U18734" s="76"/>
    </row>
    <row r="18735" spans="21:21" x14ac:dyDescent="0.25">
      <c r="U18735" s="76"/>
    </row>
    <row r="18736" spans="21:21" x14ac:dyDescent="0.25">
      <c r="U18736" s="76"/>
    </row>
    <row r="18737" spans="21:21" x14ac:dyDescent="0.25">
      <c r="U18737" s="76"/>
    </row>
    <row r="18738" spans="21:21" x14ac:dyDescent="0.25">
      <c r="U18738" s="76"/>
    </row>
    <row r="18739" spans="21:21" x14ac:dyDescent="0.25">
      <c r="U18739" s="76"/>
    </row>
    <row r="18740" spans="21:21" x14ac:dyDescent="0.25">
      <c r="U18740" s="76"/>
    </row>
    <row r="18741" spans="21:21" x14ac:dyDescent="0.25">
      <c r="U18741" s="76"/>
    </row>
    <row r="18742" spans="21:21" x14ac:dyDescent="0.25">
      <c r="U18742" s="76"/>
    </row>
    <row r="18743" spans="21:21" x14ac:dyDescent="0.25">
      <c r="U18743" s="76"/>
    </row>
    <row r="18744" spans="21:21" x14ac:dyDescent="0.25">
      <c r="U18744" s="76"/>
    </row>
    <row r="18745" spans="21:21" x14ac:dyDescent="0.25">
      <c r="U18745" s="76"/>
    </row>
    <row r="18746" spans="21:21" x14ac:dyDescent="0.25">
      <c r="U18746" s="76"/>
    </row>
    <row r="18747" spans="21:21" x14ac:dyDescent="0.25">
      <c r="U18747" s="76"/>
    </row>
    <row r="18748" spans="21:21" x14ac:dyDescent="0.25">
      <c r="U18748" s="76"/>
    </row>
    <row r="18749" spans="21:21" x14ac:dyDescent="0.25">
      <c r="U18749" s="76"/>
    </row>
    <row r="18750" spans="21:21" x14ac:dyDescent="0.25">
      <c r="U18750" s="76"/>
    </row>
    <row r="18751" spans="21:21" x14ac:dyDescent="0.25">
      <c r="U18751" s="76"/>
    </row>
    <row r="18752" spans="21:21" x14ac:dyDescent="0.25">
      <c r="U18752" s="76"/>
    </row>
    <row r="18753" spans="21:21" x14ac:dyDescent="0.25">
      <c r="U18753" s="76"/>
    </row>
    <row r="18754" spans="21:21" x14ac:dyDescent="0.25">
      <c r="U18754" s="76"/>
    </row>
    <row r="18755" spans="21:21" x14ac:dyDescent="0.25">
      <c r="U18755" s="76"/>
    </row>
    <row r="18756" spans="21:21" x14ac:dyDescent="0.25">
      <c r="U18756" s="76"/>
    </row>
    <row r="18757" spans="21:21" x14ac:dyDescent="0.25">
      <c r="U18757" s="76"/>
    </row>
    <row r="18758" spans="21:21" x14ac:dyDescent="0.25">
      <c r="U18758" s="76"/>
    </row>
    <row r="18759" spans="21:21" x14ac:dyDescent="0.25">
      <c r="U18759" s="76"/>
    </row>
    <row r="18760" spans="21:21" x14ac:dyDescent="0.25">
      <c r="U18760" s="76"/>
    </row>
    <row r="18761" spans="21:21" x14ac:dyDescent="0.25">
      <c r="U18761" s="76"/>
    </row>
    <row r="18762" spans="21:21" x14ac:dyDescent="0.25">
      <c r="U18762" s="76"/>
    </row>
    <row r="18763" spans="21:21" x14ac:dyDescent="0.25">
      <c r="U18763" s="76"/>
    </row>
    <row r="18764" spans="21:21" x14ac:dyDescent="0.25">
      <c r="U18764" s="76"/>
    </row>
    <row r="18765" spans="21:21" x14ac:dyDescent="0.25">
      <c r="U18765" s="76"/>
    </row>
    <row r="18766" spans="21:21" x14ac:dyDescent="0.25">
      <c r="U18766" s="76"/>
    </row>
    <row r="18767" spans="21:21" x14ac:dyDescent="0.25">
      <c r="U18767" s="76"/>
    </row>
    <row r="18768" spans="21:21" x14ac:dyDescent="0.25">
      <c r="U18768" s="76"/>
    </row>
    <row r="18769" spans="21:21" x14ac:dyDescent="0.25">
      <c r="U18769" s="76"/>
    </row>
    <row r="18770" spans="21:21" x14ac:dyDescent="0.25">
      <c r="U18770" s="76"/>
    </row>
    <row r="18771" spans="21:21" x14ac:dyDescent="0.25">
      <c r="U18771" s="76"/>
    </row>
    <row r="18772" spans="21:21" x14ac:dyDescent="0.25">
      <c r="U18772" s="76"/>
    </row>
    <row r="18773" spans="21:21" x14ac:dyDescent="0.25">
      <c r="U18773" s="76"/>
    </row>
    <row r="18774" spans="21:21" x14ac:dyDescent="0.25">
      <c r="U18774" s="76"/>
    </row>
    <row r="18775" spans="21:21" x14ac:dyDescent="0.25">
      <c r="U18775" s="76"/>
    </row>
    <row r="18776" spans="21:21" x14ac:dyDescent="0.25">
      <c r="U18776" s="76"/>
    </row>
    <row r="18777" spans="21:21" x14ac:dyDescent="0.25">
      <c r="U18777" s="76"/>
    </row>
    <row r="18778" spans="21:21" x14ac:dyDescent="0.25">
      <c r="U18778" s="76"/>
    </row>
    <row r="18779" spans="21:21" x14ac:dyDescent="0.25">
      <c r="U18779" s="76"/>
    </row>
    <row r="18780" spans="21:21" x14ac:dyDescent="0.25">
      <c r="U18780" s="76"/>
    </row>
    <row r="18781" spans="21:21" x14ac:dyDescent="0.25">
      <c r="U18781" s="76"/>
    </row>
    <row r="18782" spans="21:21" x14ac:dyDescent="0.25">
      <c r="U18782" s="76"/>
    </row>
    <row r="18783" spans="21:21" x14ac:dyDescent="0.25">
      <c r="U18783" s="76"/>
    </row>
    <row r="18784" spans="21:21" x14ac:dyDescent="0.25">
      <c r="U18784" s="76"/>
    </row>
    <row r="18785" spans="21:21" x14ac:dyDescent="0.25">
      <c r="U18785" s="76"/>
    </row>
    <row r="18786" spans="21:21" x14ac:dyDescent="0.25">
      <c r="U18786" s="76"/>
    </row>
    <row r="18787" spans="21:21" x14ac:dyDescent="0.25">
      <c r="U18787" s="76"/>
    </row>
    <row r="18788" spans="21:21" x14ac:dyDescent="0.25">
      <c r="U18788" s="76"/>
    </row>
    <row r="18789" spans="21:21" x14ac:dyDescent="0.25">
      <c r="U18789" s="76"/>
    </row>
    <row r="18790" spans="21:21" x14ac:dyDescent="0.25">
      <c r="U18790" s="76"/>
    </row>
    <row r="18791" spans="21:21" x14ac:dyDescent="0.25">
      <c r="U18791" s="76"/>
    </row>
    <row r="18792" spans="21:21" x14ac:dyDescent="0.25">
      <c r="U18792" s="76"/>
    </row>
    <row r="18793" spans="21:21" x14ac:dyDescent="0.25">
      <c r="U18793" s="76"/>
    </row>
    <row r="18794" spans="21:21" x14ac:dyDescent="0.25">
      <c r="U18794" s="76"/>
    </row>
    <row r="18795" spans="21:21" x14ac:dyDescent="0.25">
      <c r="U18795" s="76"/>
    </row>
    <row r="18796" spans="21:21" x14ac:dyDescent="0.25">
      <c r="U18796" s="76"/>
    </row>
    <row r="18797" spans="21:21" x14ac:dyDescent="0.25">
      <c r="U18797" s="76"/>
    </row>
    <row r="18798" spans="21:21" x14ac:dyDescent="0.25">
      <c r="U18798" s="76"/>
    </row>
    <row r="18799" spans="21:21" x14ac:dyDescent="0.25">
      <c r="U18799" s="76"/>
    </row>
    <row r="18800" spans="21:21" x14ac:dyDescent="0.25">
      <c r="U18800" s="76"/>
    </row>
    <row r="18801" spans="21:21" x14ac:dyDescent="0.25">
      <c r="U18801" s="76"/>
    </row>
    <row r="18802" spans="21:21" x14ac:dyDescent="0.25">
      <c r="U18802" s="76"/>
    </row>
    <row r="18803" spans="21:21" x14ac:dyDescent="0.25">
      <c r="U18803" s="76"/>
    </row>
    <row r="18804" spans="21:21" x14ac:dyDescent="0.25">
      <c r="U18804" s="76"/>
    </row>
    <row r="18805" spans="21:21" x14ac:dyDescent="0.25">
      <c r="U18805" s="76"/>
    </row>
    <row r="18806" spans="21:21" x14ac:dyDescent="0.25">
      <c r="U18806" s="76"/>
    </row>
    <row r="18807" spans="21:21" x14ac:dyDescent="0.25">
      <c r="U18807" s="76"/>
    </row>
    <row r="18808" spans="21:21" x14ac:dyDescent="0.25">
      <c r="U18808" s="76"/>
    </row>
    <row r="18809" spans="21:21" x14ac:dyDescent="0.25">
      <c r="U18809" s="76"/>
    </row>
    <row r="18810" spans="21:21" x14ac:dyDescent="0.25">
      <c r="U18810" s="76"/>
    </row>
    <row r="18811" spans="21:21" x14ac:dyDescent="0.25">
      <c r="U18811" s="76"/>
    </row>
    <row r="18812" spans="21:21" x14ac:dyDescent="0.25">
      <c r="U18812" s="76"/>
    </row>
    <row r="18813" spans="21:21" x14ac:dyDescent="0.25">
      <c r="U18813" s="76"/>
    </row>
    <row r="18814" spans="21:21" x14ac:dyDescent="0.25">
      <c r="U18814" s="76"/>
    </row>
    <row r="18815" spans="21:21" x14ac:dyDescent="0.25">
      <c r="U18815" s="76"/>
    </row>
    <row r="18816" spans="21:21" x14ac:dyDescent="0.25">
      <c r="U18816" s="76"/>
    </row>
    <row r="18817" spans="21:21" x14ac:dyDescent="0.25">
      <c r="U18817" s="76"/>
    </row>
    <row r="18818" spans="21:21" x14ac:dyDescent="0.25">
      <c r="U18818" s="76"/>
    </row>
    <row r="18819" spans="21:21" x14ac:dyDescent="0.25">
      <c r="U18819" s="76"/>
    </row>
    <row r="18820" spans="21:21" x14ac:dyDescent="0.25">
      <c r="U18820" s="76"/>
    </row>
    <row r="18821" spans="21:21" x14ac:dyDescent="0.25">
      <c r="U18821" s="76"/>
    </row>
    <row r="18822" spans="21:21" x14ac:dyDescent="0.25">
      <c r="U18822" s="76"/>
    </row>
    <row r="18823" spans="21:21" x14ac:dyDescent="0.25">
      <c r="U18823" s="76"/>
    </row>
    <row r="18824" spans="21:21" x14ac:dyDescent="0.25">
      <c r="U18824" s="76"/>
    </row>
    <row r="18825" spans="21:21" x14ac:dyDescent="0.25">
      <c r="U18825" s="76"/>
    </row>
    <row r="18826" spans="21:21" x14ac:dyDescent="0.25">
      <c r="U18826" s="76"/>
    </row>
    <row r="18827" spans="21:21" x14ac:dyDescent="0.25">
      <c r="U18827" s="76"/>
    </row>
    <row r="18828" spans="21:21" x14ac:dyDescent="0.25">
      <c r="U18828" s="76"/>
    </row>
    <row r="18829" spans="21:21" x14ac:dyDescent="0.25">
      <c r="U18829" s="76"/>
    </row>
    <row r="18830" spans="21:21" x14ac:dyDescent="0.25">
      <c r="U18830" s="76"/>
    </row>
    <row r="18831" spans="21:21" x14ac:dyDescent="0.25">
      <c r="U18831" s="76"/>
    </row>
    <row r="18832" spans="21:21" x14ac:dyDescent="0.25">
      <c r="U18832" s="76"/>
    </row>
    <row r="18833" spans="21:21" x14ac:dyDescent="0.25">
      <c r="U18833" s="76"/>
    </row>
    <row r="18834" spans="21:21" x14ac:dyDescent="0.25">
      <c r="U18834" s="76"/>
    </row>
    <row r="18835" spans="21:21" x14ac:dyDescent="0.25">
      <c r="U18835" s="76"/>
    </row>
    <row r="18836" spans="21:21" x14ac:dyDescent="0.25">
      <c r="U18836" s="76"/>
    </row>
    <row r="18837" spans="21:21" x14ac:dyDescent="0.25">
      <c r="U18837" s="76"/>
    </row>
    <row r="18838" spans="21:21" x14ac:dyDescent="0.25">
      <c r="U18838" s="76"/>
    </row>
    <row r="18839" spans="21:21" x14ac:dyDescent="0.25">
      <c r="U18839" s="76"/>
    </row>
    <row r="18840" spans="21:21" x14ac:dyDescent="0.25">
      <c r="U18840" s="76"/>
    </row>
    <row r="18841" spans="21:21" x14ac:dyDescent="0.25">
      <c r="U18841" s="76"/>
    </row>
    <row r="18842" spans="21:21" x14ac:dyDescent="0.25">
      <c r="U18842" s="76"/>
    </row>
    <row r="18843" spans="21:21" x14ac:dyDescent="0.25">
      <c r="U18843" s="76"/>
    </row>
    <row r="18844" spans="21:21" x14ac:dyDescent="0.25">
      <c r="U18844" s="76"/>
    </row>
    <row r="18845" spans="21:21" x14ac:dyDescent="0.25">
      <c r="U18845" s="76"/>
    </row>
    <row r="18846" spans="21:21" x14ac:dyDescent="0.25">
      <c r="U18846" s="76"/>
    </row>
    <row r="18847" spans="21:21" x14ac:dyDescent="0.25">
      <c r="U18847" s="76"/>
    </row>
    <row r="18848" spans="21:21" x14ac:dyDescent="0.25">
      <c r="U18848" s="76"/>
    </row>
    <row r="18849" spans="21:21" x14ac:dyDescent="0.25">
      <c r="U18849" s="76"/>
    </row>
    <row r="18850" spans="21:21" x14ac:dyDescent="0.25">
      <c r="U18850" s="76"/>
    </row>
    <row r="18851" spans="21:21" x14ac:dyDescent="0.25">
      <c r="U18851" s="76"/>
    </row>
    <row r="18852" spans="21:21" x14ac:dyDescent="0.25">
      <c r="U18852" s="76"/>
    </row>
    <row r="18853" spans="21:21" x14ac:dyDescent="0.25">
      <c r="U18853" s="76"/>
    </row>
    <row r="18854" spans="21:21" x14ac:dyDescent="0.25">
      <c r="U18854" s="76"/>
    </row>
    <row r="18855" spans="21:21" x14ac:dyDescent="0.25">
      <c r="U18855" s="76"/>
    </row>
    <row r="18856" spans="21:21" x14ac:dyDescent="0.25">
      <c r="U18856" s="76"/>
    </row>
    <row r="18857" spans="21:21" x14ac:dyDescent="0.25">
      <c r="U18857" s="76"/>
    </row>
    <row r="18858" spans="21:21" x14ac:dyDescent="0.25">
      <c r="U18858" s="76"/>
    </row>
    <row r="18859" spans="21:21" x14ac:dyDescent="0.25">
      <c r="U18859" s="76"/>
    </row>
    <row r="18860" spans="21:21" x14ac:dyDescent="0.25">
      <c r="U18860" s="76"/>
    </row>
    <row r="18861" spans="21:21" x14ac:dyDescent="0.25">
      <c r="U18861" s="76"/>
    </row>
    <row r="18862" spans="21:21" x14ac:dyDescent="0.25">
      <c r="U18862" s="76"/>
    </row>
    <row r="18863" spans="21:21" x14ac:dyDescent="0.25">
      <c r="U18863" s="76"/>
    </row>
    <row r="18864" spans="21:21" x14ac:dyDescent="0.25">
      <c r="U18864" s="76"/>
    </row>
    <row r="18865" spans="21:21" x14ac:dyDescent="0.25">
      <c r="U18865" s="76"/>
    </row>
    <row r="18866" spans="21:21" x14ac:dyDescent="0.25">
      <c r="U18866" s="76"/>
    </row>
    <row r="18867" spans="21:21" x14ac:dyDescent="0.25">
      <c r="U18867" s="76"/>
    </row>
    <row r="18868" spans="21:21" x14ac:dyDescent="0.25">
      <c r="U18868" s="76"/>
    </row>
    <row r="18869" spans="21:21" x14ac:dyDescent="0.25">
      <c r="U18869" s="76"/>
    </row>
    <row r="18870" spans="21:21" x14ac:dyDescent="0.25">
      <c r="U18870" s="76"/>
    </row>
    <row r="18871" spans="21:21" x14ac:dyDescent="0.25">
      <c r="U18871" s="76"/>
    </row>
    <row r="18872" spans="21:21" x14ac:dyDescent="0.25">
      <c r="U18872" s="76"/>
    </row>
    <row r="18873" spans="21:21" x14ac:dyDescent="0.25">
      <c r="U18873" s="76"/>
    </row>
    <row r="18874" spans="21:21" x14ac:dyDescent="0.25">
      <c r="U18874" s="76"/>
    </row>
    <row r="18875" spans="21:21" x14ac:dyDescent="0.25">
      <c r="U18875" s="76"/>
    </row>
    <row r="18876" spans="21:21" x14ac:dyDescent="0.25">
      <c r="U18876" s="76"/>
    </row>
    <row r="18877" spans="21:21" x14ac:dyDescent="0.25">
      <c r="U18877" s="76"/>
    </row>
    <row r="18878" spans="21:21" x14ac:dyDescent="0.25">
      <c r="U18878" s="76"/>
    </row>
    <row r="18879" spans="21:21" x14ac:dyDescent="0.25">
      <c r="U18879" s="76"/>
    </row>
    <row r="18880" spans="21:21" x14ac:dyDescent="0.25">
      <c r="U18880" s="76"/>
    </row>
    <row r="18881" spans="21:21" x14ac:dyDescent="0.25">
      <c r="U18881" s="76"/>
    </row>
    <row r="18882" spans="21:21" x14ac:dyDescent="0.25">
      <c r="U18882" s="76"/>
    </row>
    <row r="18883" spans="21:21" x14ac:dyDescent="0.25">
      <c r="U18883" s="76"/>
    </row>
    <row r="18884" spans="21:21" x14ac:dyDescent="0.25">
      <c r="U18884" s="76"/>
    </row>
    <row r="18885" spans="21:21" x14ac:dyDescent="0.25">
      <c r="U18885" s="76"/>
    </row>
    <row r="18886" spans="21:21" x14ac:dyDescent="0.25">
      <c r="U18886" s="76"/>
    </row>
    <row r="18887" spans="21:21" x14ac:dyDescent="0.25">
      <c r="U18887" s="76"/>
    </row>
    <row r="18888" spans="21:21" x14ac:dyDescent="0.25">
      <c r="U18888" s="76"/>
    </row>
    <row r="18889" spans="21:21" x14ac:dyDescent="0.25">
      <c r="U18889" s="76"/>
    </row>
    <row r="18890" spans="21:21" x14ac:dyDescent="0.25">
      <c r="U18890" s="76"/>
    </row>
    <row r="18891" spans="21:21" x14ac:dyDescent="0.25">
      <c r="U18891" s="76"/>
    </row>
    <row r="18892" spans="21:21" x14ac:dyDescent="0.25">
      <c r="U18892" s="76"/>
    </row>
    <row r="18893" spans="21:21" x14ac:dyDescent="0.25">
      <c r="U18893" s="76"/>
    </row>
    <row r="18894" spans="21:21" x14ac:dyDescent="0.25">
      <c r="U18894" s="76"/>
    </row>
    <row r="18895" spans="21:21" x14ac:dyDescent="0.25">
      <c r="U18895" s="76"/>
    </row>
    <row r="18896" spans="21:21" x14ac:dyDescent="0.25">
      <c r="U18896" s="76"/>
    </row>
    <row r="18897" spans="21:21" x14ac:dyDescent="0.25">
      <c r="U18897" s="76"/>
    </row>
    <row r="18898" spans="21:21" x14ac:dyDescent="0.25">
      <c r="U18898" s="76"/>
    </row>
    <row r="18899" spans="21:21" x14ac:dyDescent="0.25">
      <c r="U18899" s="76"/>
    </row>
    <row r="18900" spans="21:21" x14ac:dyDescent="0.25">
      <c r="U18900" s="76"/>
    </row>
    <row r="18901" spans="21:21" x14ac:dyDescent="0.25">
      <c r="U18901" s="76"/>
    </row>
    <row r="18902" spans="21:21" x14ac:dyDescent="0.25">
      <c r="U18902" s="76"/>
    </row>
    <row r="18903" spans="21:21" x14ac:dyDescent="0.25">
      <c r="U18903" s="76"/>
    </row>
    <row r="18904" spans="21:21" x14ac:dyDescent="0.25">
      <c r="U18904" s="76"/>
    </row>
    <row r="18905" spans="21:21" x14ac:dyDescent="0.25">
      <c r="U18905" s="76"/>
    </row>
    <row r="18906" spans="21:21" x14ac:dyDescent="0.25">
      <c r="U18906" s="76"/>
    </row>
    <row r="18907" spans="21:21" x14ac:dyDescent="0.25">
      <c r="U18907" s="76"/>
    </row>
    <row r="18908" spans="21:21" x14ac:dyDescent="0.25">
      <c r="U18908" s="76"/>
    </row>
    <row r="18909" spans="21:21" x14ac:dyDescent="0.25">
      <c r="U18909" s="76"/>
    </row>
    <row r="18910" spans="21:21" x14ac:dyDescent="0.25">
      <c r="U18910" s="76"/>
    </row>
    <row r="18911" spans="21:21" x14ac:dyDescent="0.25">
      <c r="U18911" s="76"/>
    </row>
    <row r="18912" spans="21:21" x14ac:dyDescent="0.25">
      <c r="U18912" s="76"/>
    </row>
    <row r="18913" spans="21:21" x14ac:dyDescent="0.25">
      <c r="U18913" s="76"/>
    </row>
    <row r="18914" spans="21:21" x14ac:dyDescent="0.25">
      <c r="U18914" s="76"/>
    </row>
    <row r="18915" spans="21:21" x14ac:dyDescent="0.25">
      <c r="U18915" s="76"/>
    </row>
    <row r="18916" spans="21:21" x14ac:dyDescent="0.25">
      <c r="U18916" s="76"/>
    </row>
    <row r="18917" spans="21:21" x14ac:dyDescent="0.25">
      <c r="U18917" s="76"/>
    </row>
    <row r="18918" spans="21:21" x14ac:dyDescent="0.25">
      <c r="U18918" s="76"/>
    </row>
    <row r="18919" spans="21:21" x14ac:dyDescent="0.25">
      <c r="U18919" s="76"/>
    </row>
    <row r="18920" spans="21:21" x14ac:dyDescent="0.25">
      <c r="U18920" s="76"/>
    </row>
    <row r="18921" spans="21:21" x14ac:dyDescent="0.25">
      <c r="U18921" s="76"/>
    </row>
    <row r="18922" spans="21:21" x14ac:dyDescent="0.25">
      <c r="U18922" s="76"/>
    </row>
    <row r="18923" spans="21:21" x14ac:dyDescent="0.25">
      <c r="U18923" s="76"/>
    </row>
    <row r="18924" spans="21:21" x14ac:dyDescent="0.25">
      <c r="U18924" s="76"/>
    </row>
    <row r="18925" spans="21:21" x14ac:dyDescent="0.25">
      <c r="U18925" s="76"/>
    </row>
    <row r="18926" spans="21:21" x14ac:dyDescent="0.25">
      <c r="U18926" s="76"/>
    </row>
    <row r="18927" spans="21:21" x14ac:dyDescent="0.25">
      <c r="U18927" s="76"/>
    </row>
    <row r="18928" spans="21:21" x14ac:dyDescent="0.25">
      <c r="U18928" s="76"/>
    </row>
    <row r="18929" spans="21:21" x14ac:dyDescent="0.25">
      <c r="U18929" s="76"/>
    </row>
    <row r="18930" spans="21:21" x14ac:dyDescent="0.25">
      <c r="U18930" s="76"/>
    </row>
    <row r="18931" spans="21:21" x14ac:dyDescent="0.25">
      <c r="U18931" s="76"/>
    </row>
    <row r="18932" spans="21:21" x14ac:dyDescent="0.25">
      <c r="U18932" s="76"/>
    </row>
    <row r="18933" spans="21:21" x14ac:dyDescent="0.25">
      <c r="U18933" s="76"/>
    </row>
    <row r="18934" spans="21:21" x14ac:dyDescent="0.25">
      <c r="U18934" s="76"/>
    </row>
    <row r="18935" spans="21:21" x14ac:dyDescent="0.25">
      <c r="U18935" s="76"/>
    </row>
    <row r="18936" spans="21:21" x14ac:dyDescent="0.25">
      <c r="U18936" s="76"/>
    </row>
    <row r="18937" spans="21:21" x14ac:dyDescent="0.25">
      <c r="U18937" s="76"/>
    </row>
    <row r="18938" spans="21:21" x14ac:dyDescent="0.25">
      <c r="U18938" s="76"/>
    </row>
    <row r="18939" spans="21:21" x14ac:dyDescent="0.25">
      <c r="U18939" s="76"/>
    </row>
    <row r="18940" spans="21:21" x14ac:dyDescent="0.25">
      <c r="U18940" s="76"/>
    </row>
    <row r="18941" spans="21:21" x14ac:dyDescent="0.25">
      <c r="U18941" s="76"/>
    </row>
    <row r="18942" spans="21:21" x14ac:dyDescent="0.25">
      <c r="U18942" s="76"/>
    </row>
    <row r="18943" spans="21:21" x14ac:dyDescent="0.25">
      <c r="U18943" s="76"/>
    </row>
    <row r="18944" spans="21:21" x14ac:dyDescent="0.25">
      <c r="U18944" s="76"/>
    </row>
    <row r="18945" spans="21:21" x14ac:dyDescent="0.25">
      <c r="U18945" s="76"/>
    </row>
    <row r="18946" spans="21:21" x14ac:dyDescent="0.25">
      <c r="U18946" s="76"/>
    </row>
    <row r="18947" spans="21:21" x14ac:dyDescent="0.25">
      <c r="U18947" s="76"/>
    </row>
    <row r="18948" spans="21:21" x14ac:dyDescent="0.25">
      <c r="U18948" s="76"/>
    </row>
    <row r="18949" spans="21:21" x14ac:dyDescent="0.25">
      <c r="U18949" s="76"/>
    </row>
    <row r="18950" spans="21:21" x14ac:dyDescent="0.25">
      <c r="U18950" s="76"/>
    </row>
    <row r="18951" spans="21:21" x14ac:dyDescent="0.25">
      <c r="U18951" s="76"/>
    </row>
    <row r="18952" spans="21:21" x14ac:dyDescent="0.25">
      <c r="U18952" s="76"/>
    </row>
    <row r="18953" spans="21:21" x14ac:dyDescent="0.25">
      <c r="U18953" s="76"/>
    </row>
    <row r="18954" spans="21:21" x14ac:dyDescent="0.25">
      <c r="U18954" s="76"/>
    </row>
    <row r="18955" spans="21:21" x14ac:dyDescent="0.25">
      <c r="U18955" s="76"/>
    </row>
    <row r="18956" spans="21:21" x14ac:dyDescent="0.25">
      <c r="U18956" s="76"/>
    </row>
    <row r="18957" spans="21:21" x14ac:dyDescent="0.25">
      <c r="U18957" s="76"/>
    </row>
    <row r="18958" spans="21:21" x14ac:dyDescent="0.25">
      <c r="U18958" s="76"/>
    </row>
    <row r="18959" spans="21:21" x14ac:dyDescent="0.25">
      <c r="U18959" s="76"/>
    </row>
    <row r="18960" spans="21:21" x14ac:dyDescent="0.25">
      <c r="U18960" s="76"/>
    </row>
    <row r="18961" spans="21:21" x14ac:dyDescent="0.25">
      <c r="U18961" s="76"/>
    </row>
    <row r="18962" spans="21:21" x14ac:dyDescent="0.25">
      <c r="U18962" s="76"/>
    </row>
    <row r="18963" spans="21:21" x14ac:dyDescent="0.25">
      <c r="U18963" s="76"/>
    </row>
    <row r="18964" spans="21:21" x14ac:dyDescent="0.25">
      <c r="U18964" s="76"/>
    </row>
    <row r="18965" spans="21:21" x14ac:dyDescent="0.25">
      <c r="U18965" s="76"/>
    </row>
    <row r="18966" spans="21:21" x14ac:dyDescent="0.25">
      <c r="U18966" s="76"/>
    </row>
    <row r="18967" spans="21:21" x14ac:dyDescent="0.25">
      <c r="U18967" s="76"/>
    </row>
    <row r="18968" spans="21:21" x14ac:dyDescent="0.25">
      <c r="U18968" s="76"/>
    </row>
    <row r="18969" spans="21:21" x14ac:dyDescent="0.25">
      <c r="U18969" s="76"/>
    </row>
    <row r="18970" spans="21:21" x14ac:dyDescent="0.25">
      <c r="U18970" s="76"/>
    </row>
    <row r="18971" spans="21:21" x14ac:dyDescent="0.25">
      <c r="U18971" s="76"/>
    </row>
    <row r="18972" spans="21:21" x14ac:dyDescent="0.25">
      <c r="U18972" s="76"/>
    </row>
    <row r="18973" spans="21:21" x14ac:dyDescent="0.25">
      <c r="U18973" s="76"/>
    </row>
    <row r="18974" spans="21:21" x14ac:dyDescent="0.25">
      <c r="U18974" s="76"/>
    </row>
    <row r="18975" spans="21:21" x14ac:dyDescent="0.25">
      <c r="U18975" s="76"/>
    </row>
    <row r="18976" spans="21:21" x14ac:dyDescent="0.25">
      <c r="U18976" s="76"/>
    </row>
    <row r="18977" spans="21:21" x14ac:dyDescent="0.25">
      <c r="U18977" s="76"/>
    </row>
    <row r="18978" spans="21:21" x14ac:dyDescent="0.25">
      <c r="U18978" s="76"/>
    </row>
    <row r="18979" spans="21:21" x14ac:dyDescent="0.25">
      <c r="U18979" s="76"/>
    </row>
    <row r="18980" spans="21:21" x14ac:dyDescent="0.25">
      <c r="U18980" s="76"/>
    </row>
    <row r="18981" spans="21:21" x14ac:dyDescent="0.25">
      <c r="U18981" s="76"/>
    </row>
    <row r="18982" spans="21:21" x14ac:dyDescent="0.25">
      <c r="U18982" s="76"/>
    </row>
    <row r="18983" spans="21:21" x14ac:dyDescent="0.25">
      <c r="U18983" s="76"/>
    </row>
    <row r="18984" spans="21:21" x14ac:dyDescent="0.25">
      <c r="U18984" s="76"/>
    </row>
    <row r="18985" spans="21:21" x14ac:dyDescent="0.25">
      <c r="U18985" s="76"/>
    </row>
    <row r="18986" spans="21:21" x14ac:dyDescent="0.25">
      <c r="U18986" s="76"/>
    </row>
    <row r="18987" spans="21:21" x14ac:dyDescent="0.25">
      <c r="U18987" s="76"/>
    </row>
    <row r="18988" spans="21:21" x14ac:dyDescent="0.25">
      <c r="U18988" s="76"/>
    </row>
    <row r="18989" spans="21:21" x14ac:dyDescent="0.25">
      <c r="U18989" s="76"/>
    </row>
    <row r="18990" spans="21:21" x14ac:dyDescent="0.25">
      <c r="U18990" s="76"/>
    </row>
    <row r="18991" spans="21:21" x14ac:dyDescent="0.25">
      <c r="U18991" s="76"/>
    </row>
    <row r="18992" spans="21:21" x14ac:dyDescent="0.25">
      <c r="U18992" s="76"/>
    </row>
    <row r="18993" spans="21:21" x14ac:dyDescent="0.25">
      <c r="U18993" s="76"/>
    </row>
    <row r="18994" spans="21:21" x14ac:dyDescent="0.25">
      <c r="U18994" s="76"/>
    </row>
    <row r="18995" spans="21:21" x14ac:dyDescent="0.25">
      <c r="U18995" s="76"/>
    </row>
    <row r="18996" spans="21:21" x14ac:dyDescent="0.25">
      <c r="U18996" s="76"/>
    </row>
    <row r="18997" spans="21:21" x14ac:dyDescent="0.25">
      <c r="U18997" s="76"/>
    </row>
    <row r="18998" spans="21:21" x14ac:dyDescent="0.25">
      <c r="U18998" s="76"/>
    </row>
    <row r="18999" spans="21:21" x14ac:dyDescent="0.25">
      <c r="U18999" s="76"/>
    </row>
    <row r="19000" spans="21:21" x14ac:dyDescent="0.25">
      <c r="U19000" s="76"/>
    </row>
    <row r="19001" spans="21:21" x14ac:dyDescent="0.25">
      <c r="U19001" s="76"/>
    </row>
    <row r="19002" spans="21:21" x14ac:dyDescent="0.25">
      <c r="U19002" s="76"/>
    </row>
    <row r="19003" spans="21:21" x14ac:dyDescent="0.25">
      <c r="U19003" s="76"/>
    </row>
    <row r="19004" spans="21:21" x14ac:dyDescent="0.25">
      <c r="U19004" s="76"/>
    </row>
    <row r="19005" spans="21:21" x14ac:dyDescent="0.25">
      <c r="U19005" s="76"/>
    </row>
    <row r="19006" spans="21:21" x14ac:dyDescent="0.25">
      <c r="U19006" s="76"/>
    </row>
    <row r="19007" spans="21:21" x14ac:dyDescent="0.25">
      <c r="U19007" s="76"/>
    </row>
    <row r="19008" spans="21:21" x14ac:dyDescent="0.25">
      <c r="U19008" s="76"/>
    </row>
    <row r="19009" spans="21:21" x14ac:dyDescent="0.25">
      <c r="U19009" s="76"/>
    </row>
    <row r="19010" spans="21:21" x14ac:dyDescent="0.25">
      <c r="U19010" s="76"/>
    </row>
    <row r="19011" spans="21:21" x14ac:dyDescent="0.25">
      <c r="U19011" s="76"/>
    </row>
    <row r="19012" spans="21:21" x14ac:dyDescent="0.25">
      <c r="U19012" s="76"/>
    </row>
    <row r="19013" spans="21:21" x14ac:dyDescent="0.25">
      <c r="U19013" s="76"/>
    </row>
    <row r="19014" spans="21:21" x14ac:dyDescent="0.25">
      <c r="U19014" s="76"/>
    </row>
    <row r="19015" spans="21:21" x14ac:dyDescent="0.25">
      <c r="U19015" s="76"/>
    </row>
    <row r="19016" spans="21:21" x14ac:dyDescent="0.25">
      <c r="U19016" s="76"/>
    </row>
    <row r="19017" spans="21:21" x14ac:dyDescent="0.25">
      <c r="U19017" s="76"/>
    </row>
    <row r="19018" spans="21:21" x14ac:dyDescent="0.25">
      <c r="U19018" s="76"/>
    </row>
    <row r="19019" spans="21:21" x14ac:dyDescent="0.25">
      <c r="U19019" s="76"/>
    </row>
    <row r="19020" spans="21:21" x14ac:dyDescent="0.25">
      <c r="U19020" s="76"/>
    </row>
    <row r="19021" spans="21:21" x14ac:dyDescent="0.25">
      <c r="U19021" s="76"/>
    </row>
    <row r="19022" spans="21:21" x14ac:dyDescent="0.25">
      <c r="U19022" s="76"/>
    </row>
    <row r="19023" spans="21:21" x14ac:dyDescent="0.25">
      <c r="U19023" s="76"/>
    </row>
    <row r="19024" spans="21:21" x14ac:dyDescent="0.25">
      <c r="U19024" s="76"/>
    </row>
    <row r="19025" spans="21:21" x14ac:dyDescent="0.25">
      <c r="U19025" s="76"/>
    </row>
    <row r="19026" spans="21:21" x14ac:dyDescent="0.25">
      <c r="U19026" s="76"/>
    </row>
    <row r="19027" spans="21:21" x14ac:dyDescent="0.25">
      <c r="U19027" s="76"/>
    </row>
    <row r="19028" spans="21:21" x14ac:dyDescent="0.25">
      <c r="U19028" s="76"/>
    </row>
    <row r="19029" spans="21:21" x14ac:dyDescent="0.25">
      <c r="U19029" s="76"/>
    </row>
    <row r="19030" spans="21:21" x14ac:dyDescent="0.25">
      <c r="U19030" s="76"/>
    </row>
    <row r="19031" spans="21:21" x14ac:dyDescent="0.25">
      <c r="U19031" s="76"/>
    </row>
    <row r="19032" spans="21:21" x14ac:dyDescent="0.25">
      <c r="U19032" s="76"/>
    </row>
    <row r="19033" spans="21:21" x14ac:dyDescent="0.25">
      <c r="U19033" s="76"/>
    </row>
    <row r="19034" spans="21:21" x14ac:dyDescent="0.25">
      <c r="U19034" s="76"/>
    </row>
    <row r="19035" spans="21:21" x14ac:dyDescent="0.25">
      <c r="U19035" s="76"/>
    </row>
    <row r="19036" spans="21:21" x14ac:dyDescent="0.25">
      <c r="U19036" s="76"/>
    </row>
    <row r="19037" spans="21:21" x14ac:dyDescent="0.25">
      <c r="U19037" s="76"/>
    </row>
    <row r="19038" spans="21:21" x14ac:dyDescent="0.25">
      <c r="U19038" s="76"/>
    </row>
    <row r="19039" spans="21:21" x14ac:dyDescent="0.25">
      <c r="U19039" s="76"/>
    </row>
    <row r="19040" spans="21:21" x14ac:dyDescent="0.25">
      <c r="U19040" s="76"/>
    </row>
    <row r="19041" spans="21:21" x14ac:dyDescent="0.25">
      <c r="U19041" s="76"/>
    </row>
    <row r="19042" spans="21:21" x14ac:dyDescent="0.25">
      <c r="U19042" s="76"/>
    </row>
    <row r="19043" spans="21:21" x14ac:dyDescent="0.25">
      <c r="U19043" s="76"/>
    </row>
    <row r="19044" spans="21:21" x14ac:dyDescent="0.25">
      <c r="U19044" s="76"/>
    </row>
    <row r="19045" spans="21:21" x14ac:dyDescent="0.25">
      <c r="U19045" s="76"/>
    </row>
    <row r="19046" spans="21:21" x14ac:dyDescent="0.25">
      <c r="U19046" s="76"/>
    </row>
    <row r="19047" spans="21:21" x14ac:dyDescent="0.25">
      <c r="U19047" s="76"/>
    </row>
    <row r="19048" spans="21:21" x14ac:dyDescent="0.25">
      <c r="U19048" s="76"/>
    </row>
    <row r="19049" spans="21:21" x14ac:dyDescent="0.25">
      <c r="U19049" s="76"/>
    </row>
    <row r="19050" spans="21:21" x14ac:dyDescent="0.25">
      <c r="U19050" s="76"/>
    </row>
    <row r="19051" spans="21:21" x14ac:dyDescent="0.25">
      <c r="U19051" s="76"/>
    </row>
    <row r="19052" spans="21:21" x14ac:dyDescent="0.25">
      <c r="U19052" s="76"/>
    </row>
    <row r="19053" spans="21:21" x14ac:dyDescent="0.25">
      <c r="U19053" s="76"/>
    </row>
    <row r="19054" spans="21:21" x14ac:dyDescent="0.25">
      <c r="U19054" s="76"/>
    </row>
    <row r="19055" spans="21:21" x14ac:dyDescent="0.25">
      <c r="U19055" s="76"/>
    </row>
    <row r="19056" spans="21:21" x14ac:dyDescent="0.25">
      <c r="U19056" s="76"/>
    </row>
    <row r="19057" spans="21:21" x14ac:dyDescent="0.25">
      <c r="U19057" s="76"/>
    </row>
    <row r="19058" spans="21:21" x14ac:dyDescent="0.25">
      <c r="U19058" s="76"/>
    </row>
    <row r="19059" spans="21:21" x14ac:dyDescent="0.25">
      <c r="U19059" s="76"/>
    </row>
    <row r="19060" spans="21:21" x14ac:dyDescent="0.25">
      <c r="U19060" s="76"/>
    </row>
    <row r="19061" spans="21:21" x14ac:dyDescent="0.25">
      <c r="U19061" s="76"/>
    </row>
    <row r="19062" spans="21:21" x14ac:dyDescent="0.25">
      <c r="U19062" s="76"/>
    </row>
    <row r="19063" spans="21:21" x14ac:dyDescent="0.25">
      <c r="U19063" s="76"/>
    </row>
    <row r="19064" spans="21:21" x14ac:dyDescent="0.25">
      <c r="U19064" s="76"/>
    </row>
    <row r="19065" spans="21:21" x14ac:dyDescent="0.25">
      <c r="U19065" s="76"/>
    </row>
    <row r="19066" spans="21:21" x14ac:dyDescent="0.25">
      <c r="U19066" s="76"/>
    </row>
    <row r="19067" spans="21:21" x14ac:dyDescent="0.25">
      <c r="U19067" s="76"/>
    </row>
    <row r="19068" spans="21:21" x14ac:dyDescent="0.25">
      <c r="U19068" s="76"/>
    </row>
    <row r="19069" spans="21:21" x14ac:dyDescent="0.25">
      <c r="U19069" s="76"/>
    </row>
    <row r="19070" spans="21:21" x14ac:dyDescent="0.25">
      <c r="U19070" s="76"/>
    </row>
    <row r="19071" spans="21:21" x14ac:dyDescent="0.25">
      <c r="U19071" s="76"/>
    </row>
    <row r="19072" spans="21:21" x14ac:dyDescent="0.25">
      <c r="U19072" s="76"/>
    </row>
    <row r="19073" spans="21:21" x14ac:dyDescent="0.25">
      <c r="U19073" s="76"/>
    </row>
    <row r="19074" spans="21:21" x14ac:dyDescent="0.25">
      <c r="U19074" s="76"/>
    </row>
    <row r="19075" spans="21:21" x14ac:dyDescent="0.25">
      <c r="U19075" s="76"/>
    </row>
    <row r="19076" spans="21:21" x14ac:dyDescent="0.25">
      <c r="U19076" s="76"/>
    </row>
    <row r="19077" spans="21:21" x14ac:dyDescent="0.25">
      <c r="U19077" s="76"/>
    </row>
    <row r="19078" spans="21:21" x14ac:dyDescent="0.25">
      <c r="U19078" s="76"/>
    </row>
    <row r="19079" spans="21:21" x14ac:dyDescent="0.25">
      <c r="U19079" s="76"/>
    </row>
    <row r="19080" spans="21:21" x14ac:dyDescent="0.25">
      <c r="U19080" s="76"/>
    </row>
    <row r="19081" spans="21:21" x14ac:dyDescent="0.25">
      <c r="U19081" s="76"/>
    </row>
    <row r="19082" spans="21:21" x14ac:dyDescent="0.25">
      <c r="U19082" s="76"/>
    </row>
    <row r="19083" spans="21:21" x14ac:dyDescent="0.25">
      <c r="U19083" s="76"/>
    </row>
    <row r="19084" spans="21:21" x14ac:dyDescent="0.25">
      <c r="U19084" s="76"/>
    </row>
    <row r="19085" spans="21:21" x14ac:dyDescent="0.25">
      <c r="U19085" s="76"/>
    </row>
    <row r="19086" spans="21:21" x14ac:dyDescent="0.25">
      <c r="U19086" s="76"/>
    </row>
    <row r="19087" spans="21:21" x14ac:dyDescent="0.25">
      <c r="U19087" s="76"/>
    </row>
    <row r="19088" spans="21:21" x14ac:dyDescent="0.25">
      <c r="U19088" s="76"/>
    </row>
    <row r="19089" spans="21:21" x14ac:dyDescent="0.25">
      <c r="U19089" s="76"/>
    </row>
    <row r="19090" spans="21:21" x14ac:dyDescent="0.25">
      <c r="U19090" s="76"/>
    </row>
    <row r="19091" spans="21:21" x14ac:dyDescent="0.25">
      <c r="U19091" s="76"/>
    </row>
    <row r="19092" spans="21:21" x14ac:dyDescent="0.25">
      <c r="U19092" s="76"/>
    </row>
    <row r="19093" spans="21:21" x14ac:dyDescent="0.25">
      <c r="U19093" s="76"/>
    </row>
    <row r="19094" spans="21:21" x14ac:dyDescent="0.25">
      <c r="U19094" s="76"/>
    </row>
    <row r="19095" spans="21:21" x14ac:dyDescent="0.25">
      <c r="U19095" s="76"/>
    </row>
    <row r="19096" spans="21:21" x14ac:dyDescent="0.25">
      <c r="U19096" s="76"/>
    </row>
    <row r="19097" spans="21:21" x14ac:dyDescent="0.25">
      <c r="U19097" s="76"/>
    </row>
    <row r="19098" spans="21:21" x14ac:dyDescent="0.25">
      <c r="U19098" s="76"/>
    </row>
    <row r="19099" spans="21:21" x14ac:dyDescent="0.25">
      <c r="U19099" s="76"/>
    </row>
    <row r="19100" spans="21:21" x14ac:dyDescent="0.25">
      <c r="U19100" s="76"/>
    </row>
    <row r="19101" spans="21:21" x14ac:dyDescent="0.25">
      <c r="U19101" s="76"/>
    </row>
    <row r="19102" spans="21:21" x14ac:dyDescent="0.25">
      <c r="U19102" s="76"/>
    </row>
    <row r="19103" spans="21:21" x14ac:dyDescent="0.25">
      <c r="U19103" s="76"/>
    </row>
    <row r="19104" spans="21:21" x14ac:dyDescent="0.25">
      <c r="U19104" s="76"/>
    </row>
    <row r="19105" spans="21:21" x14ac:dyDescent="0.25">
      <c r="U19105" s="76"/>
    </row>
    <row r="19106" spans="21:21" x14ac:dyDescent="0.25">
      <c r="U19106" s="76"/>
    </row>
    <row r="19107" spans="21:21" x14ac:dyDescent="0.25">
      <c r="U19107" s="76"/>
    </row>
    <row r="19108" spans="21:21" x14ac:dyDescent="0.25">
      <c r="U19108" s="76"/>
    </row>
    <row r="19109" spans="21:21" x14ac:dyDescent="0.25">
      <c r="U19109" s="76"/>
    </row>
    <row r="19110" spans="21:21" x14ac:dyDescent="0.25">
      <c r="U19110" s="76"/>
    </row>
    <row r="19111" spans="21:21" x14ac:dyDescent="0.25">
      <c r="U19111" s="76"/>
    </row>
    <row r="19112" spans="21:21" x14ac:dyDescent="0.25">
      <c r="U19112" s="76"/>
    </row>
    <row r="19113" spans="21:21" x14ac:dyDescent="0.25">
      <c r="U19113" s="76"/>
    </row>
    <row r="19114" spans="21:21" x14ac:dyDescent="0.25">
      <c r="U19114" s="76"/>
    </row>
    <row r="19115" spans="21:21" x14ac:dyDescent="0.25">
      <c r="U19115" s="76"/>
    </row>
    <row r="19116" spans="21:21" x14ac:dyDescent="0.25">
      <c r="U19116" s="76"/>
    </row>
    <row r="19117" spans="21:21" x14ac:dyDescent="0.25">
      <c r="U19117" s="76"/>
    </row>
    <row r="19118" spans="21:21" x14ac:dyDescent="0.25">
      <c r="U19118" s="76"/>
    </row>
    <row r="19119" spans="21:21" x14ac:dyDescent="0.25">
      <c r="U19119" s="76"/>
    </row>
    <row r="19120" spans="21:21" x14ac:dyDescent="0.25">
      <c r="U19120" s="76"/>
    </row>
    <row r="19121" spans="21:21" x14ac:dyDescent="0.25">
      <c r="U19121" s="76"/>
    </row>
    <row r="19122" spans="21:21" x14ac:dyDescent="0.25">
      <c r="U19122" s="76"/>
    </row>
    <row r="19123" spans="21:21" x14ac:dyDescent="0.25">
      <c r="U19123" s="76"/>
    </row>
    <row r="19124" spans="21:21" x14ac:dyDescent="0.25">
      <c r="U19124" s="76"/>
    </row>
    <row r="19125" spans="21:21" x14ac:dyDescent="0.25">
      <c r="U19125" s="76"/>
    </row>
    <row r="19126" spans="21:21" x14ac:dyDescent="0.25">
      <c r="U19126" s="76"/>
    </row>
    <row r="19127" spans="21:21" x14ac:dyDescent="0.25">
      <c r="U19127" s="76"/>
    </row>
    <row r="19128" spans="21:21" x14ac:dyDescent="0.25">
      <c r="U19128" s="76"/>
    </row>
    <row r="19129" spans="21:21" x14ac:dyDescent="0.25">
      <c r="U19129" s="76"/>
    </row>
    <row r="19130" spans="21:21" x14ac:dyDescent="0.25">
      <c r="U19130" s="76"/>
    </row>
    <row r="19131" spans="21:21" x14ac:dyDescent="0.25">
      <c r="U19131" s="76"/>
    </row>
    <row r="19132" spans="21:21" x14ac:dyDescent="0.25">
      <c r="U19132" s="76"/>
    </row>
    <row r="19133" spans="21:21" x14ac:dyDescent="0.25">
      <c r="U19133" s="76"/>
    </row>
    <row r="19134" spans="21:21" x14ac:dyDescent="0.25">
      <c r="U19134" s="76"/>
    </row>
    <row r="19135" spans="21:21" x14ac:dyDescent="0.25">
      <c r="U19135" s="76"/>
    </row>
    <row r="19136" spans="21:21" x14ac:dyDescent="0.25">
      <c r="U19136" s="76"/>
    </row>
    <row r="19137" spans="21:21" x14ac:dyDescent="0.25">
      <c r="U19137" s="76"/>
    </row>
    <row r="19138" spans="21:21" x14ac:dyDescent="0.25">
      <c r="U19138" s="76"/>
    </row>
    <row r="19139" spans="21:21" x14ac:dyDescent="0.25">
      <c r="U19139" s="76"/>
    </row>
    <row r="19140" spans="21:21" x14ac:dyDescent="0.25">
      <c r="U19140" s="76"/>
    </row>
    <row r="19141" spans="21:21" x14ac:dyDescent="0.25">
      <c r="U19141" s="76"/>
    </row>
    <row r="19142" spans="21:21" x14ac:dyDescent="0.25">
      <c r="U19142" s="76"/>
    </row>
    <row r="19143" spans="21:21" x14ac:dyDescent="0.25">
      <c r="U19143" s="76"/>
    </row>
    <row r="19144" spans="21:21" x14ac:dyDescent="0.25">
      <c r="U19144" s="76"/>
    </row>
    <row r="19145" spans="21:21" x14ac:dyDescent="0.25">
      <c r="U19145" s="76"/>
    </row>
    <row r="19146" spans="21:21" x14ac:dyDescent="0.25">
      <c r="U19146" s="76"/>
    </row>
    <row r="19147" spans="21:21" x14ac:dyDescent="0.25">
      <c r="U19147" s="76"/>
    </row>
    <row r="19148" spans="21:21" x14ac:dyDescent="0.25">
      <c r="U19148" s="76"/>
    </row>
    <row r="19149" spans="21:21" x14ac:dyDescent="0.25">
      <c r="U19149" s="76"/>
    </row>
    <row r="19150" spans="21:21" x14ac:dyDescent="0.25">
      <c r="U19150" s="76"/>
    </row>
    <row r="19151" spans="21:21" x14ac:dyDescent="0.25">
      <c r="U19151" s="76"/>
    </row>
    <row r="19152" spans="21:21" x14ac:dyDescent="0.25">
      <c r="U19152" s="76"/>
    </row>
    <row r="19153" spans="21:21" x14ac:dyDescent="0.25">
      <c r="U19153" s="76"/>
    </row>
    <row r="19154" spans="21:21" x14ac:dyDescent="0.25">
      <c r="U19154" s="76"/>
    </row>
    <row r="19155" spans="21:21" x14ac:dyDescent="0.25">
      <c r="U19155" s="76"/>
    </row>
    <row r="19156" spans="21:21" x14ac:dyDescent="0.25">
      <c r="U19156" s="76"/>
    </row>
    <row r="19157" spans="21:21" x14ac:dyDescent="0.25">
      <c r="U19157" s="76"/>
    </row>
    <row r="19158" spans="21:21" x14ac:dyDescent="0.25">
      <c r="U19158" s="76"/>
    </row>
    <row r="19159" spans="21:21" x14ac:dyDescent="0.25">
      <c r="U19159" s="76"/>
    </row>
    <row r="19160" spans="21:21" x14ac:dyDescent="0.25">
      <c r="U19160" s="76"/>
    </row>
    <row r="19161" spans="21:21" x14ac:dyDescent="0.25">
      <c r="U19161" s="76"/>
    </row>
    <row r="19162" spans="21:21" x14ac:dyDescent="0.25">
      <c r="U19162" s="76"/>
    </row>
    <row r="19163" spans="21:21" x14ac:dyDescent="0.25">
      <c r="U19163" s="76"/>
    </row>
    <row r="19164" spans="21:21" x14ac:dyDescent="0.25">
      <c r="U19164" s="76"/>
    </row>
    <row r="19165" spans="21:21" x14ac:dyDescent="0.25">
      <c r="U19165" s="76"/>
    </row>
    <row r="19166" spans="21:21" x14ac:dyDescent="0.25">
      <c r="U19166" s="76"/>
    </row>
    <row r="19167" spans="21:21" x14ac:dyDescent="0.25">
      <c r="U19167" s="76"/>
    </row>
    <row r="19168" spans="21:21" x14ac:dyDescent="0.25">
      <c r="U19168" s="76"/>
    </row>
    <row r="19169" spans="21:21" x14ac:dyDescent="0.25">
      <c r="U19169" s="76"/>
    </row>
    <row r="19170" spans="21:21" x14ac:dyDescent="0.25">
      <c r="U19170" s="76"/>
    </row>
    <row r="19171" spans="21:21" x14ac:dyDescent="0.25">
      <c r="U19171" s="76"/>
    </row>
    <row r="19172" spans="21:21" x14ac:dyDescent="0.25">
      <c r="U19172" s="76"/>
    </row>
    <row r="19173" spans="21:21" x14ac:dyDescent="0.25">
      <c r="U19173" s="76"/>
    </row>
    <row r="19174" spans="21:21" x14ac:dyDescent="0.25">
      <c r="U19174" s="76"/>
    </row>
    <row r="19175" spans="21:21" x14ac:dyDescent="0.25">
      <c r="U19175" s="76"/>
    </row>
    <row r="19176" spans="21:21" x14ac:dyDescent="0.25">
      <c r="U19176" s="76"/>
    </row>
    <row r="19177" spans="21:21" x14ac:dyDescent="0.25">
      <c r="U19177" s="76"/>
    </row>
    <row r="19178" spans="21:21" x14ac:dyDescent="0.25">
      <c r="U19178" s="76"/>
    </row>
    <row r="19179" spans="21:21" x14ac:dyDescent="0.25">
      <c r="U19179" s="76"/>
    </row>
    <row r="19180" spans="21:21" x14ac:dyDescent="0.25">
      <c r="U19180" s="76"/>
    </row>
    <row r="19181" spans="21:21" x14ac:dyDescent="0.25">
      <c r="U19181" s="76"/>
    </row>
    <row r="19182" spans="21:21" x14ac:dyDescent="0.25">
      <c r="U19182" s="76"/>
    </row>
    <row r="19183" spans="21:21" x14ac:dyDescent="0.25">
      <c r="U19183" s="76"/>
    </row>
    <row r="19184" spans="21:21" x14ac:dyDescent="0.25">
      <c r="U19184" s="76"/>
    </row>
    <row r="19185" spans="21:21" x14ac:dyDescent="0.25">
      <c r="U19185" s="76"/>
    </row>
    <row r="19186" spans="21:21" x14ac:dyDescent="0.25">
      <c r="U19186" s="76"/>
    </row>
    <row r="19187" spans="21:21" x14ac:dyDescent="0.25">
      <c r="U19187" s="76"/>
    </row>
    <row r="19188" spans="21:21" x14ac:dyDescent="0.25">
      <c r="U19188" s="76"/>
    </row>
    <row r="19189" spans="21:21" x14ac:dyDescent="0.25">
      <c r="U19189" s="76"/>
    </row>
    <row r="19190" spans="21:21" x14ac:dyDescent="0.25">
      <c r="U19190" s="76"/>
    </row>
    <row r="19191" spans="21:21" x14ac:dyDescent="0.25">
      <c r="U19191" s="76"/>
    </row>
    <row r="19192" spans="21:21" x14ac:dyDescent="0.25">
      <c r="U19192" s="76"/>
    </row>
    <row r="19193" spans="21:21" x14ac:dyDescent="0.25">
      <c r="U19193" s="76"/>
    </row>
    <row r="19194" spans="21:21" x14ac:dyDescent="0.25">
      <c r="U19194" s="76"/>
    </row>
    <row r="19195" spans="21:21" x14ac:dyDescent="0.25">
      <c r="U19195" s="76"/>
    </row>
    <row r="19196" spans="21:21" x14ac:dyDescent="0.25">
      <c r="U19196" s="76"/>
    </row>
    <row r="19197" spans="21:21" x14ac:dyDescent="0.25">
      <c r="U19197" s="76"/>
    </row>
    <row r="19198" spans="21:21" x14ac:dyDescent="0.25">
      <c r="U19198" s="76"/>
    </row>
    <row r="19199" spans="21:21" x14ac:dyDescent="0.25">
      <c r="U19199" s="76"/>
    </row>
    <row r="19200" spans="21:21" x14ac:dyDescent="0.25">
      <c r="U19200" s="76"/>
    </row>
    <row r="19201" spans="21:21" x14ac:dyDescent="0.25">
      <c r="U19201" s="76"/>
    </row>
    <row r="19202" spans="21:21" x14ac:dyDescent="0.25">
      <c r="U19202" s="76"/>
    </row>
    <row r="19203" spans="21:21" x14ac:dyDescent="0.25">
      <c r="U19203" s="76"/>
    </row>
    <row r="19204" spans="21:21" x14ac:dyDescent="0.25">
      <c r="U19204" s="76"/>
    </row>
    <row r="19205" spans="21:21" x14ac:dyDescent="0.25">
      <c r="U19205" s="76"/>
    </row>
    <row r="19206" spans="21:21" x14ac:dyDescent="0.25">
      <c r="U19206" s="76"/>
    </row>
    <row r="19207" spans="21:21" x14ac:dyDescent="0.25">
      <c r="U19207" s="76"/>
    </row>
    <row r="19208" spans="21:21" x14ac:dyDescent="0.25">
      <c r="U19208" s="76"/>
    </row>
    <row r="19209" spans="21:21" x14ac:dyDescent="0.25">
      <c r="U19209" s="76"/>
    </row>
    <row r="19210" spans="21:21" x14ac:dyDescent="0.25">
      <c r="U19210" s="76"/>
    </row>
    <row r="19211" spans="21:21" x14ac:dyDescent="0.25">
      <c r="U19211" s="76"/>
    </row>
    <row r="19212" spans="21:21" x14ac:dyDescent="0.25">
      <c r="U19212" s="76"/>
    </row>
    <row r="19213" spans="21:21" x14ac:dyDescent="0.25">
      <c r="U19213" s="76"/>
    </row>
    <row r="19214" spans="21:21" x14ac:dyDescent="0.25">
      <c r="U19214" s="76"/>
    </row>
    <row r="19215" spans="21:21" x14ac:dyDescent="0.25">
      <c r="U19215" s="76"/>
    </row>
    <row r="19216" spans="21:21" x14ac:dyDescent="0.25">
      <c r="U19216" s="76"/>
    </row>
    <row r="19217" spans="21:21" x14ac:dyDescent="0.25">
      <c r="U19217" s="76"/>
    </row>
    <row r="19218" spans="21:21" x14ac:dyDescent="0.25">
      <c r="U19218" s="76"/>
    </row>
    <row r="19219" spans="21:21" x14ac:dyDescent="0.25">
      <c r="U19219" s="76"/>
    </row>
    <row r="19220" spans="21:21" x14ac:dyDescent="0.25">
      <c r="U19220" s="76"/>
    </row>
    <row r="19221" spans="21:21" x14ac:dyDescent="0.25">
      <c r="U19221" s="76"/>
    </row>
    <row r="19222" spans="21:21" x14ac:dyDescent="0.25">
      <c r="U19222" s="76"/>
    </row>
    <row r="19223" spans="21:21" x14ac:dyDescent="0.25">
      <c r="U19223" s="76"/>
    </row>
    <row r="19224" spans="21:21" x14ac:dyDescent="0.25">
      <c r="U19224" s="76"/>
    </row>
    <row r="19225" spans="21:21" x14ac:dyDescent="0.25">
      <c r="U19225" s="76"/>
    </row>
    <row r="19226" spans="21:21" x14ac:dyDescent="0.25">
      <c r="U19226" s="76"/>
    </row>
    <row r="19227" spans="21:21" x14ac:dyDescent="0.25">
      <c r="U19227" s="76"/>
    </row>
    <row r="19228" spans="21:21" x14ac:dyDescent="0.25">
      <c r="U19228" s="76"/>
    </row>
    <row r="19229" spans="21:21" x14ac:dyDescent="0.25">
      <c r="U19229" s="76"/>
    </row>
    <row r="19230" spans="21:21" x14ac:dyDescent="0.25">
      <c r="U19230" s="76"/>
    </row>
    <row r="19231" spans="21:21" x14ac:dyDescent="0.25">
      <c r="U19231" s="76"/>
    </row>
    <row r="19232" spans="21:21" x14ac:dyDescent="0.25">
      <c r="U19232" s="76"/>
    </row>
    <row r="19233" spans="21:21" x14ac:dyDescent="0.25">
      <c r="U19233" s="76"/>
    </row>
    <row r="19234" spans="21:21" x14ac:dyDescent="0.25">
      <c r="U19234" s="76"/>
    </row>
    <row r="19235" spans="21:21" x14ac:dyDescent="0.25">
      <c r="U19235" s="76"/>
    </row>
    <row r="19236" spans="21:21" x14ac:dyDescent="0.25">
      <c r="U19236" s="76"/>
    </row>
    <row r="19237" spans="21:21" x14ac:dyDescent="0.25">
      <c r="U19237" s="76"/>
    </row>
    <row r="19238" spans="21:21" x14ac:dyDescent="0.25">
      <c r="U19238" s="76"/>
    </row>
    <row r="19239" spans="21:21" x14ac:dyDescent="0.25">
      <c r="U19239" s="76"/>
    </row>
    <row r="19240" spans="21:21" x14ac:dyDescent="0.25">
      <c r="U19240" s="76"/>
    </row>
    <row r="19241" spans="21:21" x14ac:dyDescent="0.25">
      <c r="U19241" s="76"/>
    </row>
    <row r="19242" spans="21:21" x14ac:dyDescent="0.25">
      <c r="U19242" s="76"/>
    </row>
    <row r="19243" spans="21:21" x14ac:dyDescent="0.25">
      <c r="U19243" s="76"/>
    </row>
    <row r="19244" spans="21:21" x14ac:dyDescent="0.25">
      <c r="U19244" s="76"/>
    </row>
    <row r="19245" spans="21:21" x14ac:dyDescent="0.25">
      <c r="U19245" s="76"/>
    </row>
    <row r="19246" spans="21:21" x14ac:dyDescent="0.25">
      <c r="U19246" s="76"/>
    </row>
    <row r="19247" spans="21:21" x14ac:dyDescent="0.25">
      <c r="U19247" s="76"/>
    </row>
    <row r="19248" spans="21:21" x14ac:dyDescent="0.25">
      <c r="U19248" s="76"/>
    </row>
    <row r="19249" spans="21:21" x14ac:dyDescent="0.25">
      <c r="U19249" s="76"/>
    </row>
    <row r="19250" spans="21:21" x14ac:dyDescent="0.25">
      <c r="U19250" s="76"/>
    </row>
    <row r="19251" spans="21:21" x14ac:dyDescent="0.25">
      <c r="U19251" s="76"/>
    </row>
    <row r="19252" spans="21:21" x14ac:dyDescent="0.25">
      <c r="U19252" s="76"/>
    </row>
    <row r="19253" spans="21:21" x14ac:dyDescent="0.25">
      <c r="U19253" s="76"/>
    </row>
    <row r="19254" spans="21:21" x14ac:dyDescent="0.25">
      <c r="U19254" s="76"/>
    </row>
    <row r="19255" spans="21:21" x14ac:dyDescent="0.25">
      <c r="U19255" s="76"/>
    </row>
    <row r="19256" spans="21:21" x14ac:dyDescent="0.25">
      <c r="U19256" s="76"/>
    </row>
    <row r="19257" spans="21:21" x14ac:dyDescent="0.25">
      <c r="U19257" s="76"/>
    </row>
    <row r="19258" spans="21:21" x14ac:dyDescent="0.25">
      <c r="U19258" s="76"/>
    </row>
    <row r="19259" spans="21:21" x14ac:dyDescent="0.25">
      <c r="U19259" s="76"/>
    </row>
    <row r="19260" spans="21:21" x14ac:dyDescent="0.25">
      <c r="U19260" s="76"/>
    </row>
    <row r="19261" spans="21:21" x14ac:dyDescent="0.25">
      <c r="U19261" s="76"/>
    </row>
    <row r="19262" spans="21:21" x14ac:dyDescent="0.25">
      <c r="U19262" s="76"/>
    </row>
    <row r="19263" spans="21:21" x14ac:dyDescent="0.25">
      <c r="U19263" s="76"/>
    </row>
    <row r="19264" spans="21:21" x14ac:dyDescent="0.25">
      <c r="U19264" s="76"/>
    </row>
    <row r="19265" spans="21:21" x14ac:dyDescent="0.25">
      <c r="U19265" s="76"/>
    </row>
    <row r="19266" spans="21:21" x14ac:dyDescent="0.25">
      <c r="U19266" s="76"/>
    </row>
    <row r="19267" spans="21:21" x14ac:dyDescent="0.25">
      <c r="U19267" s="76"/>
    </row>
    <row r="19268" spans="21:21" x14ac:dyDescent="0.25">
      <c r="U19268" s="76"/>
    </row>
    <row r="19269" spans="21:21" x14ac:dyDescent="0.25">
      <c r="U19269" s="76"/>
    </row>
    <row r="19270" spans="21:21" x14ac:dyDescent="0.25">
      <c r="U19270" s="76"/>
    </row>
    <row r="19271" spans="21:21" x14ac:dyDescent="0.25">
      <c r="U19271" s="76"/>
    </row>
    <row r="19272" spans="21:21" x14ac:dyDescent="0.25">
      <c r="U19272" s="76"/>
    </row>
    <row r="19273" spans="21:21" x14ac:dyDescent="0.25">
      <c r="U19273" s="76"/>
    </row>
    <row r="19274" spans="21:21" x14ac:dyDescent="0.25">
      <c r="U19274" s="76"/>
    </row>
    <row r="19275" spans="21:21" x14ac:dyDescent="0.25">
      <c r="U19275" s="76"/>
    </row>
    <row r="19276" spans="21:21" x14ac:dyDescent="0.25">
      <c r="U19276" s="76"/>
    </row>
    <row r="19277" spans="21:21" x14ac:dyDescent="0.25">
      <c r="U19277" s="76"/>
    </row>
    <row r="19278" spans="21:21" x14ac:dyDescent="0.25">
      <c r="U19278" s="76"/>
    </row>
    <row r="19279" spans="21:21" x14ac:dyDescent="0.25">
      <c r="U19279" s="76"/>
    </row>
    <row r="19280" spans="21:21" x14ac:dyDescent="0.25">
      <c r="U19280" s="76"/>
    </row>
    <row r="19281" spans="21:21" x14ac:dyDescent="0.25">
      <c r="U19281" s="76"/>
    </row>
    <row r="19282" spans="21:21" x14ac:dyDescent="0.25">
      <c r="U19282" s="76"/>
    </row>
    <row r="19283" spans="21:21" x14ac:dyDescent="0.25">
      <c r="U19283" s="76"/>
    </row>
    <row r="19284" spans="21:21" x14ac:dyDescent="0.25">
      <c r="U19284" s="76"/>
    </row>
    <row r="19285" spans="21:21" x14ac:dyDescent="0.25">
      <c r="U19285" s="76"/>
    </row>
    <row r="19286" spans="21:21" x14ac:dyDescent="0.25">
      <c r="U19286" s="76"/>
    </row>
    <row r="19287" spans="21:21" x14ac:dyDescent="0.25">
      <c r="U19287" s="76"/>
    </row>
    <row r="19288" spans="21:21" x14ac:dyDescent="0.25">
      <c r="U19288" s="76"/>
    </row>
    <row r="19289" spans="21:21" x14ac:dyDescent="0.25">
      <c r="U19289" s="76"/>
    </row>
    <row r="19290" spans="21:21" x14ac:dyDescent="0.25">
      <c r="U19290" s="76"/>
    </row>
    <row r="19291" spans="21:21" x14ac:dyDescent="0.25">
      <c r="U19291" s="76"/>
    </row>
    <row r="19292" spans="21:21" x14ac:dyDescent="0.25">
      <c r="U19292" s="76"/>
    </row>
    <row r="19293" spans="21:21" x14ac:dyDescent="0.25">
      <c r="U19293" s="76"/>
    </row>
    <row r="19294" spans="21:21" x14ac:dyDescent="0.25">
      <c r="U19294" s="76"/>
    </row>
    <row r="19295" spans="21:21" x14ac:dyDescent="0.25">
      <c r="U19295" s="76"/>
    </row>
    <row r="19296" spans="21:21" x14ac:dyDescent="0.25">
      <c r="U19296" s="76"/>
    </row>
    <row r="19297" spans="21:21" x14ac:dyDescent="0.25">
      <c r="U19297" s="76"/>
    </row>
    <row r="19298" spans="21:21" x14ac:dyDescent="0.25">
      <c r="U19298" s="76"/>
    </row>
    <row r="19299" spans="21:21" x14ac:dyDescent="0.25">
      <c r="U19299" s="76"/>
    </row>
    <row r="19300" spans="21:21" x14ac:dyDescent="0.25">
      <c r="U19300" s="76"/>
    </row>
    <row r="19301" spans="21:21" x14ac:dyDescent="0.25">
      <c r="U19301" s="76"/>
    </row>
    <row r="19302" spans="21:21" x14ac:dyDescent="0.25">
      <c r="U19302" s="76"/>
    </row>
    <row r="19303" spans="21:21" x14ac:dyDescent="0.25">
      <c r="U19303" s="76"/>
    </row>
    <row r="19304" spans="21:21" x14ac:dyDescent="0.25">
      <c r="U19304" s="76"/>
    </row>
    <row r="19305" spans="21:21" x14ac:dyDescent="0.25">
      <c r="U19305" s="76"/>
    </row>
    <row r="19306" spans="21:21" x14ac:dyDescent="0.25">
      <c r="U19306" s="76"/>
    </row>
    <row r="19307" spans="21:21" x14ac:dyDescent="0.25">
      <c r="U19307" s="76"/>
    </row>
    <row r="19308" spans="21:21" x14ac:dyDescent="0.25">
      <c r="U19308" s="76"/>
    </row>
    <row r="19309" spans="21:21" x14ac:dyDescent="0.25">
      <c r="U19309" s="76"/>
    </row>
    <row r="19310" spans="21:21" x14ac:dyDescent="0.25">
      <c r="U19310" s="76"/>
    </row>
    <row r="19311" spans="21:21" x14ac:dyDescent="0.25">
      <c r="U19311" s="76"/>
    </row>
    <row r="19312" spans="21:21" x14ac:dyDescent="0.25">
      <c r="U19312" s="76"/>
    </row>
    <row r="19313" spans="21:21" x14ac:dyDescent="0.25">
      <c r="U19313" s="76"/>
    </row>
    <row r="19314" spans="21:21" x14ac:dyDescent="0.25">
      <c r="U19314" s="76"/>
    </row>
    <row r="19315" spans="21:21" x14ac:dyDescent="0.25">
      <c r="U19315" s="76"/>
    </row>
    <row r="19316" spans="21:21" x14ac:dyDescent="0.25">
      <c r="U19316" s="76"/>
    </row>
    <row r="19317" spans="21:21" x14ac:dyDescent="0.25">
      <c r="U19317" s="76"/>
    </row>
    <row r="19318" spans="21:21" x14ac:dyDescent="0.25">
      <c r="U19318" s="76"/>
    </row>
    <row r="19319" spans="21:21" x14ac:dyDescent="0.25">
      <c r="U19319" s="76"/>
    </row>
    <row r="19320" spans="21:21" x14ac:dyDescent="0.25">
      <c r="U19320" s="76"/>
    </row>
    <row r="19321" spans="21:21" x14ac:dyDescent="0.25">
      <c r="U19321" s="76"/>
    </row>
    <row r="19322" spans="21:21" x14ac:dyDescent="0.25">
      <c r="U19322" s="76"/>
    </row>
    <row r="19323" spans="21:21" x14ac:dyDescent="0.25">
      <c r="U19323" s="76"/>
    </row>
    <row r="19324" spans="21:21" x14ac:dyDescent="0.25">
      <c r="U19324" s="76"/>
    </row>
    <row r="19325" spans="21:21" x14ac:dyDescent="0.25">
      <c r="U19325" s="76"/>
    </row>
    <row r="19326" spans="21:21" x14ac:dyDescent="0.25">
      <c r="U19326" s="76"/>
    </row>
    <row r="19327" spans="21:21" x14ac:dyDescent="0.25">
      <c r="U19327" s="76"/>
    </row>
    <row r="19328" spans="21:21" x14ac:dyDescent="0.25">
      <c r="U19328" s="76"/>
    </row>
    <row r="19329" spans="21:21" x14ac:dyDescent="0.25">
      <c r="U19329" s="76"/>
    </row>
    <row r="19330" spans="21:21" x14ac:dyDescent="0.25">
      <c r="U19330" s="76"/>
    </row>
    <row r="19331" spans="21:21" x14ac:dyDescent="0.25">
      <c r="U19331" s="76"/>
    </row>
    <row r="19332" spans="21:21" x14ac:dyDescent="0.25">
      <c r="U19332" s="76"/>
    </row>
    <row r="19333" spans="21:21" x14ac:dyDescent="0.25">
      <c r="U19333" s="76"/>
    </row>
    <row r="19334" spans="21:21" x14ac:dyDescent="0.25">
      <c r="U19334" s="76"/>
    </row>
    <row r="19335" spans="21:21" x14ac:dyDescent="0.25">
      <c r="U19335" s="76"/>
    </row>
    <row r="19336" spans="21:21" x14ac:dyDescent="0.25">
      <c r="U19336" s="76"/>
    </row>
    <row r="19337" spans="21:21" x14ac:dyDescent="0.25">
      <c r="U19337" s="76"/>
    </row>
    <row r="19338" spans="21:21" x14ac:dyDescent="0.25">
      <c r="U19338" s="76"/>
    </row>
    <row r="19339" spans="21:21" x14ac:dyDescent="0.25">
      <c r="U19339" s="76"/>
    </row>
    <row r="19340" spans="21:21" x14ac:dyDescent="0.25">
      <c r="U19340" s="76"/>
    </row>
    <row r="19341" spans="21:21" x14ac:dyDescent="0.25">
      <c r="U19341" s="76"/>
    </row>
    <row r="19342" spans="21:21" x14ac:dyDescent="0.25">
      <c r="U19342" s="76"/>
    </row>
    <row r="19343" spans="21:21" x14ac:dyDescent="0.25">
      <c r="U19343" s="76"/>
    </row>
    <row r="19344" spans="21:21" x14ac:dyDescent="0.25">
      <c r="U19344" s="76"/>
    </row>
    <row r="19345" spans="21:21" x14ac:dyDescent="0.25">
      <c r="U19345" s="76"/>
    </row>
    <row r="19346" spans="21:21" x14ac:dyDescent="0.25">
      <c r="U19346" s="76"/>
    </row>
    <row r="19347" spans="21:21" x14ac:dyDescent="0.25">
      <c r="U19347" s="76"/>
    </row>
    <row r="19348" spans="21:21" x14ac:dyDescent="0.25">
      <c r="U19348" s="76"/>
    </row>
    <row r="19349" spans="21:21" x14ac:dyDescent="0.25">
      <c r="U19349" s="76"/>
    </row>
    <row r="19350" spans="21:21" x14ac:dyDescent="0.25">
      <c r="U19350" s="76"/>
    </row>
    <row r="19351" spans="21:21" x14ac:dyDescent="0.25">
      <c r="U19351" s="76"/>
    </row>
    <row r="19352" spans="21:21" x14ac:dyDescent="0.25">
      <c r="U19352" s="76"/>
    </row>
    <row r="19353" spans="21:21" x14ac:dyDescent="0.25">
      <c r="U19353" s="76"/>
    </row>
    <row r="19354" spans="21:21" x14ac:dyDescent="0.25">
      <c r="U19354" s="76"/>
    </row>
    <row r="19355" spans="21:21" x14ac:dyDescent="0.25">
      <c r="U19355" s="76"/>
    </row>
    <row r="19356" spans="21:21" x14ac:dyDescent="0.25">
      <c r="U19356" s="76"/>
    </row>
    <row r="19357" spans="21:21" x14ac:dyDescent="0.25">
      <c r="U19357" s="76"/>
    </row>
    <row r="19358" spans="21:21" x14ac:dyDescent="0.25">
      <c r="U19358" s="76"/>
    </row>
    <row r="19359" spans="21:21" x14ac:dyDescent="0.25">
      <c r="U19359" s="76"/>
    </row>
    <row r="19360" spans="21:21" x14ac:dyDescent="0.25">
      <c r="U19360" s="76"/>
    </row>
    <row r="19361" spans="21:21" x14ac:dyDescent="0.25">
      <c r="U19361" s="76"/>
    </row>
    <row r="19362" spans="21:21" x14ac:dyDescent="0.25">
      <c r="U19362" s="76"/>
    </row>
    <row r="19363" spans="21:21" x14ac:dyDescent="0.25">
      <c r="U19363" s="76"/>
    </row>
    <row r="19364" spans="21:21" x14ac:dyDescent="0.25">
      <c r="U19364" s="76"/>
    </row>
    <row r="19365" spans="21:21" x14ac:dyDescent="0.25">
      <c r="U19365" s="76"/>
    </row>
    <row r="19366" spans="21:21" x14ac:dyDescent="0.25">
      <c r="U19366" s="76"/>
    </row>
    <row r="19367" spans="21:21" x14ac:dyDescent="0.25">
      <c r="U19367" s="76"/>
    </row>
    <row r="19368" spans="21:21" x14ac:dyDescent="0.25">
      <c r="U19368" s="76"/>
    </row>
    <row r="19369" spans="21:21" x14ac:dyDescent="0.25">
      <c r="U19369" s="76"/>
    </row>
    <row r="19370" spans="21:21" x14ac:dyDescent="0.25">
      <c r="U19370" s="76"/>
    </row>
    <row r="19371" spans="21:21" x14ac:dyDescent="0.25">
      <c r="U19371" s="76"/>
    </row>
    <row r="19372" spans="21:21" x14ac:dyDescent="0.25">
      <c r="U19372" s="76"/>
    </row>
    <row r="19373" spans="21:21" x14ac:dyDescent="0.25">
      <c r="U19373" s="76"/>
    </row>
    <row r="19374" spans="21:21" x14ac:dyDescent="0.25">
      <c r="U19374" s="76"/>
    </row>
    <row r="19375" spans="21:21" x14ac:dyDescent="0.25">
      <c r="U19375" s="76"/>
    </row>
    <row r="19376" spans="21:21" x14ac:dyDescent="0.25">
      <c r="U19376" s="76"/>
    </row>
    <row r="19377" spans="21:21" x14ac:dyDescent="0.25">
      <c r="U19377" s="76"/>
    </row>
    <row r="19378" spans="21:21" x14ac:dyDescent="0.25">
      <c r="U19378" s="76"/>
    </row>
    <row r="19379" spans="21:21" x14ac:dyDescent="0.25">
      <c r="U19379" s="76"/>
    </row>
    <row r="19380" spans="21:21" x14ac:dyDescent="0.25">
      <c r="U19380" s="76"/>
    </row>
    <row r="19381" spans="21:21" x14ac:dyDescent="0.25">
      <c r="U19381" s="76"/>
    </row>
    <row r="19382" spans="21:21" x14ac:dyDescent="0.25">
      <c r="U19382" s="76"/>
    </row>
    <row r="19383" spans="21:21" x14ac:dyDescent="0.25">
      <c r="U19383" s="76"/>
    </row>
    <row r="19384" spans="21:21" x14ac:dyDescent="0.25">
      <c r="U19384" s="76"/>
    </row>
    <row r="19385" spans="21:21" x14ac:dyDescent="0.25">
      <c r="U19385" s="76"/>
    </row>
    <row r="19386" spans="21:21" x14ac:dyDescent="0.25">
      <c r="U19386" s="76"/>
    </row>
    <row r="19387" spans="21:21" x14ac:dyDescent="0.25">
      <c r="U19387" s="76"/>
    </row>
    <row r="19388" spans="21:21" x14ac:dyDescent="0.25">
      <c r="U19388" s="76"/>
    </row>
    <row r="19389" spans="21:21" x14ac:dyDescent="0.25">
      <c r="U19389" s="76"/>
    </row>
    <row r="19390" spans="21:21" x14ac:dyDescent="0.25">
      <c r="U19390" s="76"/>
    </row>
    <row r="19391" spans="21:21" x14ac:dyDescent="0.25">
      <c r="U19391" s="76"/>
    </row>
    <row r="19392" spans="21:21" x14ac:dyDescent="0.25">
      <c r="U19392" s="76"/>
    </row>
    <row r="19393" spans="21:21" x14ac:dyDescent="0.25">
      <c r="U19393" s="76"/>
    </row>
    <row r="19394" spans="21:21" x14ac:dyDescent="0.25">
      <c r="U19394" s="76"/>
    </row>
    <row r="19395" spans="21:21" x14ac:dyDescent="0.25">
      <c r="U19395" s="76"/>
    </row>
    <row r="19396" spans="21:21" x14ac:dyDescent="0.25">
      <c r="U19396" s="76"/>
    </row>
    <row r="19397" spans="21:21" x14ac:dyDescent="0.25">
      <c r="U19397" s="76"/>
    </row>
    <row r="19398" spans="21:21" x14ac:dyDescent="0.25">
      <c r="U19398" s="76"/>
    </row>
    <row r="19399" spans="21:21" x14ac:dyDescent="0.25">
      <c r="U19399" s="76"/>
    </row>
    <row r="19400" spans="21:21" x14ac:dyDescent="0.25">
      <c r="U19400" s="76"/>
    </row>
    <row r="19401" spans="21:21" x14ac:dyDescent="0.25">
      <c r="U19401" s="76"/>
    </row>
    <row r="19402" spans="21:21" x14ac:dyDescent="0.25">
      <c r="U19402" s="76"/>
    </row>
    <row r="19403" spans="21:21" x14ac:dyDescent="0.25">
      <c r="U19403" s="76"/>
    </row>
    <row r="19404" spans="21:21" x14ac:dyDescent="0.25">
      <c r="U19404" s="76"/>
    </row>
    <row r="19405" spans="21:21" x14ac:dyDescent="0.25">
      <c r="U19405" s="76"/>
    </row>
    <row r="19406" spans="21:21" x14ac:dyDescent="0.25">
      <c r="U19406" s="76"/>
    </row>
    <row r="19407" spans="21:21" x14ac:dyDescent="0.25">
      <c r="U19407" s="76"/>
    </row>
    <row r="19408" spans="21:21" x14ac:dyDescent="0.25">
      <c r="U19408" s="76"/>
    </row>
    <row r="19409" spans="21:21" x14ac:dyDescent="0.25">
      <c r="U19409" s="76"/>
    </row>
    <row r="19410" spans="21:21" x14ac:dyDescent="0.25">
      <c r="U19410" s="76"/>
    </row>
    <row r="19411" spans="21:21" x14ac:dyDescent="0.25">
      <c r="U19411" s="76"/>
    </row>
    <row r="19412" spans="21:21" x14ac:dyDescent="0.25">
      <c r="U19412" s="76"/>
    </row>
    <row r="19413" spans="21:21" x14ac:dyDescent="0.25">
      <c r="U19413" s="76"/>
    </row>
    <row r="19414" spans="21:21" x14ac:dyDescent="0.25">
      <c r="U19414" s="76"/>
    </row>
    <row r="19415" spans="21:21" x14ac:dyDescent="0.25">
      <c r="U19415" s="76"/>
    </row>
    <row r="19416" spans="21:21" x14ac:dyDescent="0.25">
      <c r="U19416" s="76"/>
    </row>
    <row r="19417" spans="21:21" x14ac:dyDescent="0.25">
      <c r="U19417" s="76"/>
    </row>
    <row r="19418" spans="21:21" x14ac:dyDescent="0.25">
      <c r="U19418" s="76"/>
    </row>
    <row r="19419" spans="21:21" x14ac:dyDescent="0.25">
      <c r="U19419" s="76"/>
    </row>
    <row r="19420" spans="21:21" x14ac:dyDescent="0.25">
      <c r="U19420" s="76"/>
    </row>
    <row r="19421" spans="21:21" x14ac:dyDescent="0.25">
      <c r="U19421" s="76"/>
    </row>
    <row r="19422" spans="21:21" x14ac:dyDescent="0.25">
      <c r="U19422" s="76"/>
    </row>
    <row r="19423" spans="21:21" x14ac:dyDescent="0.25">
      <c r="U19423" s="76"/>
    </row>
    <row r="19424" spans="21:21" x14ac:dyDescent="0.25">
      <c r="U19424" s="76"/>
    </row>
    <row r="19425" spans="21:21" x14ac:dyDescent="0.25">
      <c r="U19425" s="76"/>
    </row>
    <row r="19426" spans="21:21" x14ac:dyDescent="0.25">
      <c r="U19426" s="76"/>
    </row>
    <row r="19427" spans="21:21" x14ac:dyDescent="0.25">
      <c r="U19427" s="76"/>
    </row>
    <row r="19428" spans="21:21" x14ac:dyDescent="0.25">
      <c r="U19428" s="76"/>
    </row>
    <row r="19429" spans="21:21" x14ac:dyDescent="0.25">
      <c r="U19429" s="76"/>
    </row>
    <row r="19430" spans="21:21" x14ac:dyDescent="0.25">
      <c r="U19430" s="76"/>
    </row>
    <row r="19431" spans="21:21" x14ac:dyDescent="0.25">
      <c r="U19431" s="76"/>
    </row>
    <row r="19432" spans="21:21" x14ac:dyDescent="0.25">
      <c r="U19432" s="76"/>
    </row>
    <row r="19433" spans="21:21" x14ac:dyDescent="0.25">
      <c r="U19433" s="76"/>
    </row>
    <row r="19434" spans="21:21" x14ac:dyDescent="0.25">
      <c r="U19434" s="76"/>
    </row>
    <row r="19435" spans="21:21" x14ac:dyDescent="0.25">
      <c r="U19435" s="76"/>
    </row>
    <row r="19436" spans="21:21" x14ac:dyDescent="0.25">
      <c r="U19436" s="76"/>
    </row>
    <row r="19437" spans="21:21" x14ac:dyDescent="0.25">
      <c r="U19437" s="76"/>
    </row>
    <row r="19438" spans="21:21" x14ac:dyDescent="0.25">
      <c r="U19438" s="76"/>
    </row>
    <row r="19439" spans="21:21" x14ac:dyDescent="0.25">
      <c r="U19439" s="76"/>
    </row>
    <row r="19440" spans="21:21" x14ac:dyDescent="0.25">
      <c r="U19440" s="76"/>
    </row>
    <row r="19441" spans="21:21" x14ac:dyDescent="0.25">
      <c r="U19441" s="76"/>
    </row>
    <row r="19442" spans="21:21" x14ac:dyDescent="0.25">
      <c r="U19442" s="76"/>
    </row>
    <row r="19443" spans="21:21" x14ac:dyDescent="0.25">
      <c r="U19443" s="76"/>
    </row>
    <row r="19444" spans="21:21" x14ac:dyDescent="0.25">
      <c r="U19444" s="76"/>
    </row>
    <row r="19445" spans="21:21" x14ac:dyDescent="0.25">
      <c r="U19445" s="76"/>
    </row>
    <row r="19446" spans="21:21" x14ac:dyDescent="0.25">
      <c r="U19446" s="76"/>
    </row>
    <row r="19447" spans="21:21" x14ac:dyDescent="0.25">
      <c r="U19447" s="76"/>
    </row>
    <row r="19448" spans="21:21" x14ac:dyDescent="0.25">
      <c r="U19448" s="76"/>
    </row>
    <row r="19449" spans="21:21" x14ac:dyDescent="0.25">
      <c r="U19449" s="76"/>
    </row>
    <row r="19450" spans="21:21" x14ac:dyDescent="0.25">
      <c r="U19450" s="76"/>
    </row>
    <row r="19451" spans="21:21" x14ac:dyDescent="0.25">
      <c r="U19451" s="76"/>
    </row>
    <row r="19452" spans="21:21" x14ac:dyDescent="0.25">
      <c r="U19452" s="76"/>
    </row>
    <row r="19453" spans="21:21" x14ac:dyDescent="0.25">
      <c r="U19453" s="76"/>
    </row>
    <row r="19454" spans="21:21" x14ac:dyDescent="0.25">
      <c r="U19454" s="76"/>
    </row>
    <row r="19455" spans="21:21" x14ac:dyDescent="0.25">
      <c r="U19455" s="76"/>
    </row>
    <row r="19456" spans="21:21" x14ac:dyDescent="0.25">
      <c r="U19456" s="76"/>
    </row>
    <row r="19457" spans="21:21" x14ac:dyDescent="0.25">
      <c r="U19457" s="76"/>
    </row>
    <row r="19458" spans="21:21" x14ac:dyDescent="0.25">
      <c r="U19458" s="76"/>
    </row>
    <row r="19459" spans="21:21" x14ac:dyDescent="0.25">
      <c r="U19459" s="76"/>
    </row>
    <row r="19460" spans="21:21" x14ac:dyDescent="0.25">
      <c r="U19460" s="76"/>
    </row>
    <row r="19461" spans="21:21" x14ac:dyDescent="0.25">
      <c r="U19461" s="76"/>
    </row>
    <row r="19462" spans="21:21" x14ac:dyDescent="0.25">
      <c r="U19462" s="76"/>
    </row>
    <row r="19463" spans="21:21" x14ac:dyDescent="0.25">
      <c r="U19463" s="76"/>
    </row>
    <row r="19464" spans="21:21" x14ac:dyDescent="0.25">
      <c r="U19464" s="76"/>
    </row>
    <row r="19465" spans="21:21" x14ac:dyDescent="0.25">
      <c r="U19465" s="76"/>
    </row>
    <row r="19466" spans="21:21" x14ac:dyDescent="0.25">
      <c r="U19466" s="76"/>
    </row>
    <row r="19467" spans="21:21" x14ac:dyDescent="0.25">
      <c r="U19467" s="76"/>
    </row>
    <row r="19468" spans="21:21" x14ac:dyDescent="0.25">
      <c r="U19468" s="76"/>
    </row>
    <row r="19469" spans="21:21" x14ac:dyDescent="0.25">
      <c r="U19469" s="76"/>
    </row>
    <row r="19470" spans="21:21" x14ac:dyDescent="0.25">
      <c r="U19470" s="76"/>
    </row>
    <row r="19471" spans="21:21" x14ac:dyDescent="0.25">
      <c r="U19471" s="76"/>
    </row>
    <row r="19472" spans="21:21" x14ac:dyDescent="0.25">
      <c r="U19472" s="76"/>
    </row>
    <row r="19473" spans="21:21" x14ac:dyDescent="0.25">
      <c r="U19473" s="76"/>
    </row>
    <row r="19474" spans="21:21" x14ac:dyDescent="0.25">
      <c r="U19474" s="76"/>
    </row>
    <row r="19475" spans="21:21" x14ac:dyDescent="0.25">
      <c r="U19475" s="76"/>
    </row>
    <row r="19476" spans="21:21" x14ac:dyDescent="0.25">
      <c r="U19476" s="76"/>
    </row>
    <row r="19477" spans="21:21" x14ac:dyDescent="0.25">
      <c r="U19477" s="76"/>
    </row>
    <row r="19478" spans="21:21" x14ac:dyDescent="0.25">
      <c r="U19478" s="76"/>
    </row>
    <row r="19479" spans="21:21" x14ac:dyDescent="0.25">
      <c r="U19479" s="76"/>
    </row>
    <row r="19480" spans="21:21" x14ac:dyDescent="0.25">
      <c r="U19480" s="76"/>
    </row>
    <row r="19481" spans="21:21" x14ac:dyDescent="0.25">
      <c r="U19481" s="76"/>
    </row>
    <row r="19482" spans="21:21" x14ac:dyDescent="0.25">
      <c r="U19482" s="76"/>
    </row>
    <row r="19483" spans="21:21" x14ac:dyDescent="0.25">
      <c r="U19483" s="76"/>
    </row>
    <row r="19484" spans="21:21" x14ac:dyDescent="0.25">
      <c r="U19484" s="76"/>
    </row>
    <row r="19485" spans="21:21" x14ac:dyDescent="0.25">
      <c r="U19485" s="76"/>
    </row>
    <row r="19486" spans="21:21" x14ac:dyDescent="0.25">
      <c r="U19486" s="76"/>
    </row>
    <row r="19487" spans="21:21" x14ac:dyDescent="0.25">
      <c r="U19487" s="76"/>
    </row>
    <row r="19488" spans="21:21" x14ac:dyDescent="0.25">
      <c r="U19488" s="76"/>
    </row>
    <row r="19489" spans="21:21" x14ac:dyDescent="0.25">
      <c r="U19489" s="76"/>
    </row>
    <row r="19490" spans="21:21" x14ac:dyDescent="0.25">
      <c r="U19490" s="76"/>
    </row>
    <row r="19491" spans="21:21" x14ac:dyDescent="0.25">
      <c r="U19491" s="76"/>
    </row>
    <row r="19492" spans="21:21" x14ac:dyDescent="0.25">
      <c r="U19492" s="76"/>
    </row>
    <row r="19493" spans="21:21" x14ac:dyDescent="0.25">
      <c r="U19493" s="76"/>
    </row>
    <row r="19494" spans="21:21" x14ac:dyDescent="0.25">
      <c r="U19494" s="76"/>
    </row>
    <row r="19495" spans="21:21" x14ac:dyDescent="0.25">
      <c r="U19495" s="76"/>
    </row>
    <row r="19496" spans="21:21" x14ac:dyDescent="0.25">
      <c r="U19496" s="76"/>
    </row>
    <row r="19497" spans="21:21" x14ac:dyDescent="0.25">
      <c r="U19497" s="76"/>
    </row>
    <row r="19498" spans="21:21" x14ac:dyDescent="0.25">
      <c r="U19498" s="76"/>
    </row>
    <row r="19499" spans="21:21" x14ac:dyDescent="0.25">
      <c r="U19499" s="76"/>
    </row>
    <row r="19500" spans="21:21" x14ac:dyDescent="0.25">
      <c r="U19500" s="76"/>
    </row>
    <row r="19501" spans="21:21" x14ac:dyDescent="0.25">
      <c r="U19501" s="76"/>
    </row>
    <row r="19502" spans="21:21" x14ac:dyDescent="0.25">
      <c r="U19502" s="76"/>
    </row>
    <row r="19503" spans="21:21" x14ac:dyDescent="0.25">
      <c r="U19503" s="76"/>
    </row>
    <row r="19504" spans="21:21" x14ac:dyDescent="0.25">
      <c r="U19504" s="76"/>
    </row>
    <row r="19505" spans="21:21" x14ac:dyDescent="0.25">
      <c r="U19505" s="76"/>
    </row>
    <row r="19506" spans="21:21" x14ac:dyDescent="0.25">
      <c r="U19506" s="76"/>
    </row>
    <row r="19507" spans="21:21" x14ac:dyDescent="0.25">
      <c r="U19507" s="76"/>
    </row>
    <row r="19508" spans="21:21" x14ac:dyDescent="0.25">
      <c r="U19508" s="76"/>
    </row>
    <row r="19509" spans="21:21" x14ac:dyDescent="0.25">
      <c r="U19509" s="76"/>
    </row>
    <row r="19510" spans="21:21" x14ac:dyDescent="0.25">
      <c r="U19510" s="76"/>
    </row>
    <row r="19511" spans="21:21" x14ac:dyDescent="0.25">
      <c r="U19511" s="76"/>
    </row>
    <row r="19512" spans="21:21" x14ac:dyDescent="0.25">
      <c r="U19512" s="76"/>
    </row>
    <row r="19513" spans="21:21" x14ac:dyDescent="0.25">
      <c r="U19513" s="76"/>
    </row>
    <row r="19514" spans="21:21" x14ac:dyDescent="0.25">
      <c r="U19514" s="76"/>
    </row>
    <row r="19515" spans="21:21" x14ac:dyDescent="0.25">
      <c r="U19515" s="76"/>
    </row>
    <row r="19516" spans="21:21" x14ac:dyDescent="0.25">
      <c r="U19516" s="76"/>
    </row>
    <row r="19517" spans="21:21" x14ac:dyDescent="0.25">
      <c r="U19517" s="76"/>
    </row>
    <row r="19518" spans="21:21" x14ac:dyDescent="0.25">
      <c r="U19518" s="76"/>
    </row>
    <row r="19519" spans="21:21" x14ac:dyDescent="0.25">
      <c r="U19519" s="76"/>
    </row>
    <row r="19520" spans="21:21" x14ac:dyDescent="0.25">
      <c r="U19520" s="76"/>
    </row>
    <row r="19521" spans="21:21" x14ac:dyDescent="0.25">
      <c r="U19521" s="76"/>
    </row>
    <row r="19522" spans="21:21" x14ac:dyDescent="0.25">
      <c r="U19522" s="76"/>
    </row>
    <row r="19523" spans="21:21" x14ac:dyDescent="0.25">
      <c r="U19523" s="76"/>
    </row>
    <row r="19524" spans="21:21" x14ac:dyDescent="0.25">
      <c r="U19524" s="76"/>
    </row>
    <row r="19525" spans="21:21" x14ac:dyDescent="0.25">
      <c r="U19525" s="76"/>
    </row>
    <row r="19526" spans="21:21" x14ac:dyDescent="0.25">
      <c r="U19526" s="76"/>
    </row>
    <row r="19527" spans="21:21" x14ac:dyDescent="0.25">
      <c r="U19527" s="76"/>
    </row>
    <row r="19528" spans="21:21" x14ac:dyDescent="0.25">
      <c r="U19528" s="76"/>
    </row>
    <row r="19529" spans="21:21" x14ac:dyDescent="0.25">
      <c r="U19529" s="76"/>
    </row>
    <row r="19530" spans="21:21" x14ac:dyDescent="0.25">
      <c r="U19530" s="76"/>
    </row>
    <row r="19531" spans="21:21" x14ac:dyDescent="0.25">
      <c r="U19531" s="76"/>
    </row>
    <row r="19532" spans="21:21" x14ac:dyDescent="0.25">
      <c r="U19532" s="76"/>
    </row>
    <row r="19533" spans="21:21" x14ac:dyDescent="0.25">
      <c r="U19533" s="76"/>
    </row>
    <row r="19534" spans="21:21" x14ac:dyDescent="0.25">
      <c r="U19534" s="76"/>
    </row>
    <row r="19535" spans="21:21" x14ac:dyDescent="0.25">
      <c r="U19535" s="76"/>
    </row>
    <row r="19536" spans="21:21" x14ac:dyDescent="0.25">
      <c r="U19536" s="76"/>
    </row>
    <row r="19537" spans="21:21" x14ac:dyDescent="0.25">
      <c r="U19537" s="76"/>
    </row>
    <row r="19538" spans="21:21" x14ac:dyDescent="0.25">
      <c r="U19538" s="76"/>
    </row>
    <row r="19539" spans="21:21" x14ac:dyDescent="0.25">
      <c r="U19539" s="76"/>
    </row>
    <row r="19540" spans="21:21" x14ac:dyDescent="0.25">
      <c r="U19540" s="76"/>
    </row>
    <row r="19541" spans="21:21" x14ac:dyDescent="0.25">
      <c r="U19541" s="76"/>
    </row>
    <row r="19542" spans="21:21" x14ac:dyDescent="0.25">
      <c r="U19542" s="76"/>
    </row>
    <row r="19543" spans="21:21" x14ac:dyDescent="0.25">
      <c r="U19543" s="76"/>
    </row>
    <row r="19544" spans="21:21" x14ac:dyDescent="0.25">
      <c r="U19544" s="76"/>
    </row>
    <row r="19545" spans="21:21" x14ac:dyDescent="0.25">
      <c r="U19545" s="76"/>
    </row>
    <row r="19546" spans="21:21" x14ac:dyDescent="0.25">
      <c r="U19546" s="76"/>
    </row>
    <row r="19547" spans="21:21" x14ac:dyDescent="0.25">
      <c r="U19547" s="76"/>
    </row>
    <row r="19548" spans="21:21" x14ac:dyDescent="0.25">
      <c r="U19548" s="76"/>
    </row>
    <row r="19549" spans="21:21" x14ac:dyDescent="0.25">
      <c r="U19549" s="76"/>
    </row>
    <row r="19550" spans="21:21" x14ac:dyDescent="0.25">
      <c r="U19550" s="76"/>
    </row>
    <row r="19551" spans="21:21" x14ac:dyDescent="0.25">
      <c r="U19551" s="76"/>
    </row>
    <row r="19552" spans="21:21" x14ac:dyDescent="0.25">
      <c r="U19552" s="76"/>
    </row>
    <row r="19553" spans="21:21" x14ac:dyDescent="0.25">
      <c r="U19553" s="76"/>
    </row>
    <row r="19554" spans="21:21" x14ac:dyDescent="0.25">
      <c r="U19554" s="76"/>
    </row>
    <row r="19555" spans="21:21" x14ac:dyDescent="0.25">
      <c r="U19555" s="76"/>
    </row>
    <row r="19556" spans="21:21" x14ac:dyDescent="0.25">
      <c r="U19556" s="76"/>
    </row>
    <row r="19557" spans="21:21" x14ac:dyDescent="0.25">
      <c r="U19557" s="76"/>
    </row>
    <row r="19558" spans="21:21" x14ac:dyDescent="0.25">
      <c r="U19558" s="76"/>
    </row>
    <row r="19559" spans="21:21" x14ac:dyDescent="0.25">
      <c r="U19559" s="76"/>
    </row>
    <row r="19560" spans="21:21" x14ac:dyDescent="0.25">
      <c r="U19560" s="76"/>
    </row>
    <row r="19561" spans="21:21" x14ac:dyDescent="0.25">
      <c r="U19561" s="76"/>
    </row>
    <row r="19562" spans="21:21" x14ac:dyDescent="0.25">
      <c r="U19562" s="76"/>
    </row>
    <row r="19563" spans="21:21" x14ac:dyDescent="0.25">
      <c r="U19563" s="76"/>
    </row>
    <row r="19564" spans="21:21" x14ac:dyDescent="0.25">
      <c r="U19564" s="76"/>
    </row>
    <row r="19565" spans="21:21" x14ac:dyDescent="0.25">
      <c r="U19565" s="76"/>
    </row>
    <row r="19566" spans="21:21" x14ac:dyDescent="0.25">
      <c r="U19566" s="76"/>
    </row>
    <row r="19567" spans="21:21" x14ac:dyDescent="0.25">
      <c r="U19567" s="76"/>
    </row>
    <row r="19568" spans="21:21" x14ac:dyDescent="0.25">
      <c r="U19568" s="76"/>
    </row>
    <row r="19569" spans="21:21" x14ac:dyDescent="0.25">
      <c r="U19569" s="76"/>
    </row>
    <row r="19570" spans="21:21" x14ac:dyDescent="0.25">
      <c r="U19570" s="76"/>
    </row>
    <row r="19571" spans="21:21" x14ac:dyDescent="0.25">
      <c r="U19571" s="76"/>
    </row>
    <row r="19572" spans="21:21" x14ac:dyDescent="0.25">
      <c r="U19572" s="76"/>
    </row>
    <row r="19573" spans="21:21" x14ac:dyDescent="0.25">
      <c r="U19573" s="76"/>
    </row>
    <row r="19574" spans="21:21" x14ac:dyDescent="0.25">
      <c r="U19574" s="76"/>
    </row>
    <row r="19575" spans="21:21" x14ac:dyDescent="0.25">
      <c r="U19575" s="76"/>
    </row>
    <row r="19576" spans="21:21" x14ac:dyDescent="0.25">
      <c r="U19576" s="76"/>
    </row>
    <row r="19577" spans="21:21" x14ac:dyDescent="0.25">
      <c r="U19577" s="76"/>
    </row>
    <row r="19578" spans="21:21" x14ac:dyDescent="0.25">
      <c r="U19578" s="76"/>
    </row>
    <row r="19579" spans="21:21" x14ac:dyDescent="0.25">
      <c r="U19579" s="76"/>
    </row>
    <row r="19580" spans="21:21" x14ac:dyDescent="0.25">
      <c r="U19580" s="76"/>
    </row>
    <row r="19581" spans="21:21" x14ac:dyDescent="0.25">
      <c r="U19581" s="76"/>
    </row>
    <row r="19582" spans="21:21" x14ac:dyDescent="0.25">
      <c r="U19582" s="76"/>
    </row>
    <row r="19583" spans="21:21" x14ac:dyDescent="0.25">
      <c r="U19583" s="76"/>
    </row>
    <row r="19584" spans="21:21" x14ac:dyDescent="0.25">
      <c r="U19584" s="76"/>
    </row>
    <row r="19585" spans="21:21" x14ac:dyDescent="0.25">
      <c r="U19585" s="76"/>
    </row>
    <row r="19586" spans="21:21" x14ac:dyDescent="0.25">
      <c r="U19586" s="76"/>
    </row>
    <row r="19587" spans="21:21" x14ac:dyDescent="0.25">
      <c r="U19587" s="76"/>
    </row>
    <row r="19588" spans="21:21" x14ac:dyDescent="0.25">
      <c r="U19588" s="76"/>
    </row>
    <row r="19589" spans="21:21" x14ac:dyDescent="0.25">
      <c r="U19589" s="76"/>
    </row>
    <row r="19590" spans="21:21" x14ac:dyDescent="0.25">
      <c r="U19590" s="76"/>
    </row>
    <row r="19591" spans="21:21" x14ac:dyDescent="0.25">
      <c r="U19591" s="76"/>
    </row>
    <row r="19592" spans="21:21" x14ac:dyDescent="0.25">
      <c r="U19592" s="76"/>
    </row>
    <row r="19593" spans="21:21" x14ac:dyDescent="0.25">
      <c r="U19593" s="76"/>
    </row>
    <row r="19594" spans="21:21" x14ac:dyDescent="0.25">
      <c r="U19594" s="76"/>
    </row>
    <row r="19595" spans="21:21" x14ac:dyDescent="0.25">
      <c r="U19595" s="76"/>
    </row>
    <row r="19596" spans="21:21" x14ac:dyDescent="0.25">
      <c r="U19596" s="76"/>
    </row>
    <row r="19597" spans="21:21" x14ac:dyDescent="0.25">
      <c r="U19597" s="76"/>
    </row>
    <row r="19598" spans="21:21" x14ac:dyDescent="0.25">
      <c r="U19598" s="76"/>
    </row>
    <row r="19599" spans="21:21" x14ac:dyDescent="0.25">
      <c r="U19599" s="76"/>
    </row>
    <row r="19600" spans="21:21" x14ac:dyDescent="0.25">
      <c r="U19600" s="76"/>
    </row>
    <row r="19601" spans="21:21" x14ac:dyDescent="0.25">
      <c r="U19601" s="76"/>
    </row>
    <row r="19602" spans="21:21" x14ac:dyDescent="0.25">
      <c r="U19602" s="76"/>
    </row>
    <row r="19603" spans="21:21" x14ac:dyDescent="0.25">
      <c r="U19603" s="76"/>
    </row>
    <row r="19604" spans="21:21" x14ac:dyDescent="0.25">
      <c r="U19604" s="76"/>
    </row>
    <row r="19605" spans="21:21" x14ac:dyDescent="0.25">
      <c r="U19605" s="76"/>
    </row>
    <row r="19606" spans="21:21" x14ac:dyDescent="0.25">
      <c r="U19606" s="76"/>
    </row>
    <row r="19607" spans="21:21" x14ac:dyDescent="0.25">
      <c r="U19607" s="76"/>
    </row>
    <row r="19608" spans="21:21" x14ac:dyDescent="0.25">
      <c r="U19608" s="76"/>
    </row>
    <row r="19609" spans="21:21" x14ac:dyDescent="0.25">
      <c r="U19609" s="76"/>
    </row>
    <row r="19610" spans="21:21" x14ac:dyDescent="0.25">
      <c r="U19610" s="76"/>
    </row>
    <row r="19611" spans="21:21" x14ac:dyDescent="0.25">
      <c r="U19611" s="76"/>
    </row>
    <row r="19612" spans="21:21" x14ac:dyDescent="0.25">
      <c r="U19612" s="76"/>
    </row>
    <row r="19613" spans="21:21" x14ac:dyDescent="0.25">
      <c r="U19613" s="76"/>
    </row>
    <row r="19614" spans="21:21" x14ac:dyDescent="0.25">
      <c r="U19614" s="76"/>
    </row>
    <row r="19615" spans="21:21" x14ac:dyDescent="0.25">
      <c r="U19615" s="76"/>
    </row>
    <row r="19616" spans="21:21" x14ac:dyDescent="0.25">
      <c r="U19616" s="76"/>
    </row>
    <row r="19617" spans="21:21" x14ac:dyDescent="0.25">
      <c r="U19617" s="76"/>
    </row>
    <row r="19618" spans="21:21" x14ac:dyDescent="0.25">
      <c r="U19618" s="76"/>
    </row>
    <row r="19619" spans="21:21" x14ac:dyDescent="0.25">
      <c r="U19619" s="76"/>
    </row>
    <row r="19620" spans="21:21" x14ac:dyDescent="0.25">
      <c r="U19620" s="76"/>
    </row>
    <row r="19621" spans="21:21" x14ac:dyDescent="0.25">
      <c r="U19621" s="76"/>
    </row>
    <row r="19622" spans="21:21" x14ac:dyDescent="0.25">
      <c r="U19622" s="76"/>
    </row>
    <row r="19623" spans="21:21" x14ac:dyDescent="0.25">
      <c r="U19623" s="76"/>
    </row>
    <row r="19624" spans="21:21" x14ac:dyDescent="0.25">
      <c r="U19624" s="76"/>
    </row>
    <row r="19625" spans="21:21" x14ac:dyDescent="0.25">
      <c r="U19625" s="76"/>
    </row>
    <row r="19626" spans="21:21" x14ac:dyDescent="0.25">
      <c r="U19626" s="76"/>
    </row>
    <row r="19627" spans="21:21" x14ac:dyDescent="0.25">
      <c r="U19627" s="76"/>
    </row>
    <row r="19628" spans="21:21" x14ac:dyDescent="0.25">
      <c r="U19628" s="76"/>
    </row>
    <row r="19629" spans="21:21" x14ac:dyDescent="0.25">
      <c r="U19629" s="76"/>
    </row>
    <row r="19630" spans="21:21" x14ac:dyDescent="0.25">
      <c r="U19630" s="76"/>
    </row>
    <row r="19631" spans="21:21" x14ac:dyDescent="0.25">
      <c r="U19631" s="76"/>
    </row>
    <row r="19632" spans="21:21" x14ac:dyDescent="0.25">
      <c r="U19632" s="76"/>
    </row>
    <row r="19633" spans="21:21" x14ac:dyDescent="0.25">
      <c r="U19633" s="76"/>
    </row>
    <row r="19634" spans="21:21" x14ac:dyDescent="0.25">
      <c r="U19634" s="76"/>
    </row>
    <row r="19635" spans="21:21" x14ac:dyDescent="0.25">
      <c r="U19635" s="76"/>
    </row>
    <row r="19636" spans="21:21" x14ac:dyDescent="0.25">
      <c r="U19636" s="76"/>
    </row>
    <row r="19637" spans="21:21" x14ac:dyDescent="0.25">
      <c r="U19637" s="76"/>
    </row>
    <row r="19638" spans="21:21" x14ac:dyDescent="0.25">
      <c r="U19638" s="76"/>
    </row>
    <row r="19639" spans="21:21" x14ac:dyDescent="0.25">
      <c r="U19639" s="76"/>
    </row>
    <row r="19640" spans="21:21" x14ac:dyDescent="0.25">
      <c r="U19640" s="76"/>
    </row>
    <row r="19641" spans="21:21" x14ac:dyDescent="0.25">
      <c r="U19641" s="76"/>
    </row>
    <row r="19642" spans="21:21" x14ac:dyDescent="0.25">
      <c r="U19642" s="76"/>
    </row>
    <row r="19643" spans="21:21" x14ac:dyDescent="0.25">
      <c r="U19643" s="76"/>
    </row>
    <row r="19644" spans="21:21" x14ac:dyDescent="0.25">
      <c r="U19644" s="76"/>
    </row>
    <row r="19645" spans="21:21" x14ac:dyDescent="0.25">
      <c r="U19645" s="76"/>
    </row>
    <row r="19646" spans="21:21" x14ac:dyDescent="0.25">
      <c r="U19646" s="76"/>
    </row>
    <row r="19647" spans="21:21" x14ac:dyDescent="0.25">
      <c r="U19647" s="76"/>
    </row>
    <row r="19648" spans="21:21" x14ac:dyDescent="0.25">
      <c r="U19648" s="76"/>
    </row>
    <row r="19649" spans="21:21" x14ac:dyDescent="0.25">
      <c r="U19649" s="76"/>
    </row>
    <row r="19650" spans="21:21" x14ac:dyDescent="0.25">
      <c r="U19650" s="76"/>
    </row>
    <row r="19651" spans="21:21" x14ac:dyDescent="0.25">
      <c r="U19651" s="76"/>
    </row>
    <row r="19652" spans="21:21" x14ac:dyDescent="0.25">
      <c r="U19652" s="76"/>
    </row>
    <row r="19653" spans="21:21" x14ac:dyDescent="0.25">
      <c r="U19653" s="76"/>
    </row>
    <row r="19654" spans="21:21" x14ac:dyDescent="0.25">
      <c r="U19654" s="76"/>
    </row>
    <row r="19655" spans="21:21" x14ac:dyDescent="0.25">
      <c r="U19655" s="76"/>
    </row>
    <row r="19656" spans="21:21" x14ac:dyDescent="0.25">
      <c r="U19656" s="76"/>
    </row>
    <row r="19657" spans="21:21" x14ac:dyDescent="0.25">
      <c r="U19657" s="76"/>
    </row>
    <row r="19658" spans="21:21" x14ac:dyDescent="0.25">
      <c r="U19658" s="76"/>
    </row>
    <row r="19659" spans="21:21" x14ac:dyDescent="0.25">
      <c r="U19659" s="76"/>
    </row>
    <row r="19660" spans="21:21" x14ac:dyDescent="0.25">
      <c r="U19660" s="76"/>
    </row>
    <row r="19661" spans="21:21" x14ac:dyDescent="0.25">
      <c r="U19661" s="76"/>
    </row>
    <row r="19662" spans="21:21" x14ac:dyDescent="0.25">
      <c r="U19662" s="76"/>
    </row>
    <row r="19663" spans="21:21" x14ac:dyDescent="0.25">
      <c r="U19663" s="76"/>
    </row>
    <row r="19664" spans="21:21" x14ac:dyDescent="0.25">
      <c r="U19664" s="76"/>
    </row>
    <row r="19665" spans="21:21" x14ac:dyDescent="0.25">
      <c r="U19665" s="76"/>
    </row>
    <row r="19666" spans="21:21" x14ac:dyDescent="0.25">
      <c r="U19666" s="76"/>
    </row>
    <row r="19667" spans="21:21" x14ac:dyDescent="0.25">
      <c r="U19667" s="76"/>
    </row>
    <row r="19668" spans="21:21" x14ac:dyDescent="0.25">
      <c r="U19668" s="76"/>
    </row>
    <row r="19669" spans="21:21" x14ac:dyDescent="0.25">
      <c r="U19669" s="76"/>
    </row>
    <row r="19670" spans="21:21" x14ac:dyDescent="0.25">
      <c r="U19670" s="76"/>
    </row>
    <row r="19671" spans="21:21" x14ac:dyDescent="0.25">
      <c r="U19671" s="76"/>
    </row>
    <row r="19672" spans="21:21" x14ac:dyDescent="0.25">
      <c r="U19672" s="76"/>
    </row>
    <row r="19673" spans="21:21" x14ac:dyDescent="0.25">
      <c r="U19673" s="76"/>
    </row>
    <row r="19674" spans="21:21" x14ac:dyDescent="0.25">
      <c r="U19674" s="76"/>
    </row>
    <row r="19675" spans="21:21" x14ac:dyDescent="0.25">
      <c r="U19675" s="76"/>
    </row>
    <row r="19676" spans="21:21" x14ac:dyDescent="0.25">
      <c r="U19676" s="76"/>
    </row>
    <row r="19677" spans="21:21" x14ac:dyDescent="0.25">
      <c r="U19677" s="76"/>
    </row>
    <row r="19678" spans="21:21" x14ac:dyDescent="0.25">
      <c r="U19678" s="76"/>
    </row>
    <row r="19679" spans="21:21" x14ac:dyDescent="0.25">
      <c r="U19679" s="76"/>
    </row>
    <row r="19680" spans="21:21" x14ac:dyDescent="0.25">
      <c r="U19680" s="76"/>
    </row>
    <row r="19681" spans="21:21" x14ac:dyDescent="0.25">
      <c r="U19681" s="76"/>
    </row>
    <row r="19682" spans="21:21" x14ac:dyDescent="0.25">
      <c r="U19682" s="76"/>
    </row>
    <row r="19683" spans="21:21" x14ac:dyDescent="0.25">
      <c r="U19683" s="76"/>
    </row>
    <row r="19684" spans="21:21" x14ac:dyDescent="0.25">
      <c r="U19684" s="76"/>
    </row>
    <row r="19685" spans="21:21" x14ac:dyDescent="0.25">
      <c r="U19685" s="76"/>
    </row>
    <row r="19686" spans="21:21" x14ac:dyDescent="0.25">
      <c r="U19686" s="76"/>
    </row>
    <row r="19687" spans="21:21" x14ac:dyDescent="0.25">
      <c r="U19687" s="76"/>
    </row>
    <row r="19688" spans="21:21" x14ac:dyDescent="0.25">
      <c r="U19688" s="76"/>
    </row>
    <row r="19689" spans="21:21" x14ac:dyDescent="0.25">
      <c r="U19689" s="76"/>
    </row>
    <row r="19690" spans="21:21" x14ac:dyDescent="0.25">
      <c r="U19690" s="76"/>
    </row>
    <row r="19691" spans="21:21" x14ac:dyDescent="0.25">
      <c r="U19691" s="76"/>
    </row>
    <row r="19692" spans="21:21" x14ac:dyDescent="0.25">
      <c r="U19692" s="76"/>
    </row>
    <row r="19693" spans="21:21" x14ac:dyDescent="0.25">
      <c r="U19693" s="76"/>
    </row>
    <row r="19694" spans="21:21" x14ac:dyDescent="0.25">
      <c r="U19694" s="76"/>
    </row>
    <row r="19695" spans="21:21" x14ac:dyDescent="0.25">
      <c r="U19695" s="76"/>
    </row>
    <row r="19696" spans="21:21" x14ac:dyDescent="0.25">
      <c r="U19696" s="76"/>
    </row>
    <row r="19697" spans="21:21" x14ac:dyDescent="0.25">
      <c r="U19697" s="76"/>
    </row>
    <row r="19698" spans="21:21" x14ac:dyDescent="0.25">
      <c r="U19698" s="76"/>
    </row>
    <row r="19699" spans="21:21" x14ac:dyDescent="0.25">
      <c r="U19699" s="76"/>
    </row>
    <row r="19700" spans="21:21" x14ac:dyDescent="0.25">
      <c r="U19700" s="76"/>
    </row>
    <row r="19701" spans="21:21" x14ac:dyDescent="0.25">
      <c r="U19701" s="76"/>
    </row>
    <row r="19702" spans="21:21" x14ac:dyDescent="0.25">
      <c r="U19702" s="76"/>
    </row>
    <row r="19703" spans="21:21" x14ac:dyDescent="0.25">
      <c r="U19703" s="76"/>
    </row>
    <row r="19704" spans="21:21" x14ac:dyDescent="0.25">
      <c r="U19704" s="76"/>
    </row>
    <row r="19705" spans="21:21" x14ac:dyDescent="0.25">
      <c r="U19705" s="76"/>
    </row>
    <row r="19706" spans="21:21" x14ac:dyDescent="0.25">
      <c r="U19706" s="76"/>
    </row>
    <row r="19707" spans="21:21" x14ac:dyDescent="0.25">
      <c r="U19707" s="76"/>
    </row>
    <row r="19708" spans="21:21" x14ac:dyDescent="0.25">
      <c r="U19708" s="76"/>
    </row>
    <row r="19709" spans="21:21" x14ac:dyDescent="0.25">
      <c r="U19709" s="76"/>
    </row>
    <row r="19710" spans="21:21" x14ac:dyDescent="0.25">
      <c r="U19710" s="76"/>
    </row>
    <row r="19711" spans="21:21" x14ac:dyDescent="0.25">
      <c r="U19711" s="76"/>
    </row>
    <row r="19712" spans="21:21" x14ac:dyDescent="0.25">
      <c r="U19712" s="76"/>
    </row>
    <row r="19713" spans="21:21" x14ac:dyDescent="0.25">
      <c r="U19713" s="76"/>
    </row>
    <row r="19714" spans="21:21" x14ac:dyDescent="0.25">
      <c r="U19714" s="76"/>
    </row>
    <row r="19715" spans="21:21" x14ac:dyDescent="0.25">
      <c r="U19715" s="76"/>
    </row>
    <row r="19716" spans="21:21" x14ac:dyDescent="0.25">
      <c r="U19716" s="76"/>
    </row>
    <row r="19717" spans="21:21" x14ac:dyDescent="0.25">
      <c r="U19717" s="76"/>
    </row>
    <row r="19718" spans="21:21" x14ac:dyDescent="0.25">
      <c r="U19718" s="76"/>
    </row>
    <row r="19719" spans="21:21" x14ac:dyDescent="0.25">
      <c r="U19719" s="76"/>
    </row>
    <row r="19720" spans="21:21" x14ac:dyDescent="0.25">
      <c r="U19720" s="76"/>
    </row>
    <row r="19721" spans="21:21" x14ac:dyDescent="0.25">
      <c r="U19721" s="76"/>
    </row>
    <row r="19722" spans="21:21" x14ac:dyDescent="0.25">
      <c r="U19722" s="76"/>
    </row>
    <row r="19723" spans="21:21" x14ac:dyDescent="0.25">
      <c r="U19723" s="76"/>
    </row>
    <row r="19724" spans="21:21" x14ac:dyDescent="0.25">
      <c r="U19724" s="76"/>
    </row>
    <row r="19725" spans="21:21" x14ac:dyDescent="0.25">
      <c r="U19725" s="76"/>
    </row>
    <row r="19726" spans="21:21" x14ac:dyDescent="0.25">
      <c r="U19726" s="76"/>
    </row>
    <row r="19727" spans="21:21" x14ac:dyDescent="0.25">
      <c r="U19727" s="76"/>
    </row>
    <row r="19728" spans="21:21" x14ac:dyDescent="0.25">
      <c r="U19728" s="76"/>
    </row>
    <row r="19729" spans="21:21" x14ac:dyDescent="0.25">
      <c r="U19729" s="76"/>
    </row>
    <row r="19730" spans="21:21" x14ac:dyDescent="0.25">
      <c r="U19730" s="76"/>
    </row>
    <row r="19731" spans="21:21" x14ac:dyDescent="0.25">
      <c r="U19731" s="76"/>
    </row>
    <row r="19732" spans="21:21" x14ac:dyDescent="0.25">
      <c r="U19732" s="76"/>
    </row>
    <row r="19733" spans="21:21" x14ac:dyDescent="0.25">
      <c r="U19733" s="76"/>
    </row>
    <row r="19734" spans="21:21" x14ac:dyDescent="0.25">
      <c r="U19734" s="76"/>
    </row>
    <row r="19735" spans="21:21" x14ac:dyDescent="0.25">
      <c r="U19735" s="76"/>
    </row>
    <row r="19736" spans="21:21" x14ac:dyDescent="0.25">
      <c r="U19736" s="76"/>
    </row>
    <row r="19737" spans="21:21" x14ac:dyDescent="0.25">
      <c r="U19737" s="76"/>
    </row>
    <row r="19738" spans="21:21" x14ac:dyDescent="0.25">
      <c r="U19738" s="76"/>
    </row>
    <row r="19739" spans="21:21" x14ac:dyDescent="0.25">
      <c r="U19739" s="76"/>
    </row>
    <row r="19740" spans="21:21" x14ac:dyDescent="0.25">
      <c r="U19740" s="76"/>
    </row>
    <row r="19741" spans="21:21" x14ac:dyDescent="0.25">
      <c r="U19741" s="76"/>
    </row>
    <row r="19742" spans="21:21" x14ac:dyDescent="0.25">
      <c r="U19742" s="76"/>
    </row>
    <row r="19743" spans="21:21" x14ac:dyDescent="0.25">
      <c r="U19743" s="76"/>
    </row>
    <row r="19744" spans="21:21" x14ac:dyDescent="0.25">
      <c r="U19744" s="76"/>
    </row>
    <row r="19745" spans="21:21" x14ac:dyDescent="0.25">
      <c r="U19745" s="76"/>
    </row>
    <row r="19746" spans="21:21" x14ac:dyDescent="0.25">
      <c r="U19746" s="76"/>
    </row>
    <row r="19747" spans="21:21" x14ac:dyDescent="0.25">
      <c r="U19747" s="76"/>
    </row>
    <row r="19748" spans="21:21" x14ac:dyDescent="0.25">
      <c r="U19748" s="76"/>
    </row>
    <row r="19749" spans="21:21" x14ac:dyDescent="0.25">
      <c r="U19749" s="76"/>
    </row>
    <row r="19750" spans="21:21" x14ac:dyDescent="0.25">
      <c r="U19750" s="76"/>
    </row>
    <row r="19751" spans="21:21" x14ac:dyDescent="0.25">
      <c r="U19751" s="76"/>
    </row>
    <row r="19752" spans="21:21" x14ac:dyDescent="0.25">
      <c r="U19752" s="76"/>
    </row>
    <row r="19753" spans="21:21" x14ac:dyDescent="0.25">
      <c r="U19753" s="76"/>
    </row>
    <row r="19754" spans="21:21" x14ac:dyDescent="0.25">
      <c r="U19754" s="76"/>
    </row>
    <row r="19755" spans="21:21" x14ac:dyDescent="0.25">
      <c r="U19755" s="76"/>
    </row>
    <row r="19756" spans="21:21" x14ac:dyDescent="0.25">
      <c r="U19756" s="76"/>
    </row>
    <row r="19757" spans="21:21" x14ac:dyDescent="0.25">
      <c r="U19757" s="76"/>
    </row>
    <row r="19758" spans="21:21" x14ac:dyDescent="0.25">
      <c r="U19758" s="76"/>
    </row>
    <row r="19759" spans="21:21" x14ac:dyDescent="0.25">
      <c r="U19759" s="76"/>
    </row>
    <row r="19760" spans="21:21" x14ac:dyDescent="0.25">
      <c r="U19760" s="76"/>
    </row>
    <row r="19761" spans="21:21" x14ac:dyDescent="0.25">
      <c r="U19761" s="76"/>
    </row>
    <row r="19762" spans="21:21" x14ac:dyDescent="0.25">
      <c r="U19762" s="76"/>
    </row>
    <row r="19763" spans="21:21" x14ac:dyDescent="0.25">
      <c r="U19763" s="76"/>
    </row>
    <row r="19764" spans="21:21" x14ac:dyDescent="0.25">
      <c r="U19764" s="76"/>
    </row>
    <row r="19765" spans="21:21" x14ac:dyDescent="0.25">
      <c r="U19765" s="76"/>
    </row>
    <row r="19766" spans="21:21" x14ac:dyDescent="0.25">
      <c r="U19766" s="76"/>
    </row>
    <row r="19767" spans="21:21" x14ac:dyDescent="0.25">
      <c r="U19767" s="76"/>
    </row>
    <row r="19768" spans="21:21" x14ac:dyDescent="0.25">
      <c r="U19768" s="76"/>
    </row>
    <row r="19769" spans="21:21" x14ac:dyDescent="0.25">
      <c r="U19769" s="76"/>
    </row>
    <row r="19770" spans="21:21" x14ac:dyDescent="0.25">
      <c r="U19770" s="76"/>
    </row>
    <row r="19771" spans="21:21" x14ac:dyDescent="0.25">
      <c r="U19771" s="76"/>
    </row>
    <row r="19772" spans="21:21" x14ac:dyDescent="0.25">
      <c r="U19772" s="76"/>
    </row>
    <row r="19773" spans="21:21" x14ac:dyDescent="0.25">
      <c r="U19773" s="76"/>
    </row>
    <row r="19774" spans="21:21" x14ac:dyDescent="0.25">
      <c r="U19774" s="76"/>
    </row>
    <row r="19775" spans="21:21" x14ac:dyDescent="0.25">
      <c r="U19775" s="76"/>
    </row>
    <row r="19776" spans="21:21" x14ac:dyDescent="0.25">
      <c r="U19776" s="76"/>
    </row>
    <row r="19777" spans="21:21" x14ac:dyDescent="0.25">
      <c r="U19777" s="76"/>
    </row>
    <row r="19778" spans="21:21" x14ac:dyDescent="0.25">
      <c r="U19778" s="76"/>
    </row>
    <row r="19779" spans="21:21" x14ac:dyDescent="0.25">
      <c r="U19779" s="76"/>
    </row>
    <row r="19780" spans="21:21" x14ac:dyDescent="0.25">
      <c r="U19780" s="76"/>
    </row>
    <row r="19781" spans="21:21" x14ac:dyDescent="0.25">
      <c r="U19781" s="76"/>
    </row>
    <row r="19782" spans="21:21" x14ac:dyDescent="0.25">
      <c r="U19782" s="76"/>
    </row>
    <row r="19783" spans="21:21" x14ac:dyDescent="0.25">
      <c r="U19783" s="76"/>
    </row>
    <row r="19784" spans="21:21" x14ac:dyDescent="0.25">
      <c r="U19784" s="76"/>
    </row>
    <row r="19785" spans="21:21" x14ac:dyDescent="0.25">
      <c r="U19785" s="76"/>
    </row>
    <row r="19786" spans="21:21" x14ac:dyDescent="0.25">
      <c r="U19786" s="76"/>
    </row>
    <row r="19787" spans="21:21" x14ac:dyDescent="0.25">
      <c r="U19787" s="76"/>
    </row>
    <row r="19788" spans="21:21" x14ac:dyDescent="0.25">
      <c r="U19788" s="76"/>
    </row>
    <row r="19789" spans="21:21" x14ac:dyDescent="0.25">
      <c r="U19789" s="76"/>
    </row>
    <row r="19790" spans="21:21" x14ac:dyDescent="0.25">
      <c r="U19790" s="76"/>
    </row>
    <row r="19791" spans="21:21" x14ac:dyDescent="0.25">
      <c r="U19791" s="76"/>
    </row>
    <row r="19792" spans="21:21" x14ac:dyDescent="0.25">
      <c r="U19792" s="76"/>
    </row>
    <row r="19793" spans="21:21" x14ac:dyDescent="0.25">
      <c r="U19793" s="76"/>
    </row>
    <row r="19794" spans="21:21" x14ac:dyDescent="0.25">
      <c r="U19794" s="76"/>
    </row>
    <row r="19795" spans="21:21" x14ac:dyDescent="0.25">
      <c r="U19795" s="76"/>
    </row>
    <row r="19796" spans="21:21" x14ac:dyDescent="0.25">
      <c r="U19796" s="76"/>
    </row>
    <row r="19797" spans="21:21" x14ac:dyDescent="0.25">
      <c r="U19797" s="76"/>
    </row>
    <row r="19798" spans="21:21" x14ac:dyDescent="0.25">
      <c r="U19798" s="76"/>
    </row>
    <row r="19799" spans="21:21" x14ac:dyDescent="0.25">
      <c r="U19799" s="76"/>
    </row>
    <row r="19800" spans="21:21" x14ac:dyDescent="0.25">
      <c r="U19800" s="76"/>
    </row>
    <row r="19801" spans="21:21" x14ac:dyDescent="0.25">
      <c r="U19801" s="76"/>
    </row>
    <row r="19802" spans="21:21" x14ac:dyDescent="0.25">
      <c r="U19802" s="76"/>
    </row>
    <row r="19803" spans="21:21" x14ac:dyDescent="0.25">
      <c r="U19803" s="76"/>
    </row>
    <row r="19804" spans="21:21" x14ac:dyDescent="0.25">
      <c r="U19804" s="76"/>
    </row>
    <row r="19805" spans="21:21" x14ac:dyDescent="0.25">
      <c r="U19805" s="76"/>
    </row>
    <row r="19806" spans="21:21" x14ac:dyDescent="0.25">
      <c r="U19806" s="76"/>
    </row>
    <row r="19807" spans="21:21" x14ac:dyDescent="0.25">
      <c r="U19807" s="76"/>
    </row>
    <row r="19808" spans="21:21" x14ac:dyDescent="0.25">
      <c r="U19808" s="76"/>
    </row>
    <row r="19809" spans="21:21" x14ac:dyDescent="0.25">
      <c r="U19809" s="76"/>
    </row>
    <row r="19810" spans="21:21" x14ac:dyDescent="0.25">
      <c r="U19810" s="76"/>
    </row>
    <row r="19811" spans="21:21" x14ac:dyDescent="0.25">
      <c r="U19811" s="76"/>
    </row>
    <row r="19812" spans="21:21" x14ac:dyDescent="0.25">
      <c r="U19812" s="76"/>
    </row>
    <row r="19813" spans="21:21" x14ac:dyDescent="0.25">
      <c r="U19813" s="76"/>
    </row>
    <row r="19814" spans="21:21" x14ac:dyDescent="0.25">
      <c r="U19814" s="76"/>
    </row>
    <row r="19815" spans="21:21" x14ac:dyDescent="0.25">
      <c r="U19815" s="76"/>
    </row>
    <row r="19816" spans="21:21" x14ac:dyDescent="0.25">
      <c r="U19816" s="76"/>
    </row>
    <row r="19817" spans="21:21" x14ac:dyDescent="0.25">
      <c r="U19817" s="76"/>
    </row>
    <row r="19818" spans="21:21" x14ac:dyDescent="0.25">
      <c r="U19818" s="76"/>
    </row>
    <row r="19819" spans="21:21" x14ac:dyDescent="0.25">
      <c r="U19819" s="76"/>
    </row>
    <row r="19820" spans="21:21" x14ac:dyDescent="0.25">
      <c r="U19820" s="76"/>
    </row>
    <row r="19821" spans="21:21" x14ac:dyDescent="0.25">
      <c r="U19821" s="76"/>
    </row>
    <row r="19822" spans="21:21" x14ac:dyDescent="0.25">
      <c r="U19822" s="76"/>
    </row>
    <row r="19823" spans="21:21" x14ac:dyDescent="0.25">
      <c r="U19823" s="76"/>
    </row>
    <row r="19824" spans="21:21" x14ac:dyDescent="0.25">
      <c r="U19824" s="76"/>
    </row>
    <row r="19825" spans="21:21" x14ac:dyDescent="0.25">
      <c r="U19825" s="76"/>
    </row>
    <row r="19826" spans="21:21" x14ac:dyDescent="0.25">
      <c r="U19826" s="76"/>
    </row>
    <row r="19827" spans="21:21" x14ac:dyDescent="0.25">
      <c r="U19827" s="76"/>
    </row>
    <row r="19828" spans="21:21" x14ac:dyDescent="0.25">
      <c r="U19828" s="76"/>
    </row>
    <row r="19829" spans="21:21" x14ac:dyDescent="0.25">
      <c r="U19829" s="76"/>
    </row>
    <row r="19830" spans="21:21" x14ac:dyDescent="0.25">
      <c r="U19830" s="76"/>
    </row>
    <row r="19831" spans="21:21" x14ac:dyDescent="0.25">
      <c r="U19831" s="76"/>
    </row>
    <row r="19832" spans="21:21" x14ac:dyDescent="0.25">
      <c r="U19832" s="76"/>
    </row>
    <row r="19833" spans="21:21" x14ac:dyDescent="0.25">
      <c r="U19833" s="76"/>
    </row>
    <row r="19834" spans="21:21" x14ac:dyDescent="0.25">
      <c r="U19834" s="76"/>
    </row>
    <row r="19835" spans="21:21" x14ac:dyDescent="0.25">
      <c r="U19835" s="76"/>
    </row>
    <row r="19836" spans="21:21" x14ac:dyDescent="0.25">
      <c r="U19836" s="76"/>
    </row>
    <row r="19837" spans="21:21" x14ac:dyDescent="0.25">
      <c r="U19837" s="76"/>
    </row>
    <row r="19838" spans="21:21" x14ac:dyDescent="0.25">
      <c r="U19838" s="76"/>
    </row>
    <row r="19839" spans="21:21" x14ac:dyDescent="0.25">
      <c r="U19839" s="76"/>
    </row>
    <row r="19840" spans="21:21" x14ac:dyDescent="0.25">
      <c r="U19840" s="76"/>
    </row>
    <row r="19841" spans="21:21" x14ac:dyDescent="0.25">
      <c r="U19841" s="76"/>
    </row>
    <row r="19842" spans="21:21" x14ac:dyDescent="0.25">
      <c r="U19842" s="76"/>
    </row>
    <row r="19843" spans="21:21" x14ac:dyDescent="0.25">
      <c r="U19843" s="76"/>
    </row>
    <row r="19844" spans="21:21" x14ac:dyDescent="0.25">
      <c r="U19844" s="76"/>
    </row>
    <row r="19845" spans="21:21" x14ac:dyDescent="0.25">
      <c r="U19845" s="76"/>
    </row>
    <row r="19846" spans="21:21" x14ac:dyDescent="0.25">
      <c r="U19846" s="76"/>
    </row>
    <row r="19847" spans="21:21" x14ac:dyDescent="0.25">
      <c r="U19847" s="76"/>
    </row>
    <row r="19848" spans="21:21" x14ac:dyDescent="0.25">
      <c r="U19848" s="76"/>
    </row>
    <row r="19849" spans="21:21" x14ac:dyDescent="0.25">
      <c r="U19849" s="76"/>
    </row>
    <row r="19850" spans="21:21" x14ac:dyDescent="0.25">
      <c r="U19850" s="76"/>
    </row>
    <row r="19851" spans="21:21" x14ac:dyDescent="0.25">
      <c r="U19851" s="76"/>
    </row>
    <row r="19852" spans="21:21" x14ac:dyDescent="0.25">
      <c r="U19852" s="76"/>
    </row>
    <row r="19853" spans="21:21" x14ac:dyDescent="0.25">
      <c r="U19853" s="76"/>
    </row>
    <row r="19854" spans="21:21" x14ac:dyDescent="0.25">
      <c r="U19854" s="76"/>
    </row>
    <row r="19855" spans="21:21" x14ac:dyDescent="0.25">
      <c r="U19855" s="76"/>
    </row>
    <row r="19856" spans="21:21" x14ac:dyDescent="0.25">
      <c r="U19856" s="76"/>
    </row>
    <row r="19857" spans="21:21" x14ac:dyDescent="0.25">
      <c r="U19857" s="76"/>
    </row>
    <row r="19858" spans="21:21" x14ac:dyDescent="0.25">
      <c r="U19858" s="76"/>
    </row>
    <row r="19859" spans="21:21" x14ac:dyDescent="0.25">
      <c r="U19859" s="76"/>
    </row>
    <row r="19860" spans="21:21" x14ac:dyDescent="0.25">
      <c r="U19860" s="76"/>
    </row>
    <row r="19861" spans="21:21" x14ac:dyDescent="0.25">
      <c r="U19861" s="76"/>
    </row>
    <row r="19862" spans="21:21" x14ac:dyDescent="0.25">
      <c r="U19862" s="76"/>
    </row>
    <row r="19863" spans="21:21" x14ac:dyDescent="0.25">
      <c r="U19863" s="76"/>
    </row>
    <row r="19864" spans="21:21" x14ac:dyDescent="0.25">
      <c r="U19864" s="76"/>
    </row>
    <row r="19865" spans="21:21" x14ac:dyDescent="0.25">
      <c r="U19865" s="76"/>
    </row>
    <row r="19866" spans="21:21" x14ac:dyDescent="0.25">
      <c r="U19866" s="76"/>
    </row>
    <row r="19867" spans="21:21" x14ac:dyDescent="0.25">
      <c r="U19867" s="76"/>
    </row>
    <row r="19868" spans="21:21" x14ac:dyDescent="0.25">
      <c r="U19868" s="76"/>
    </row>
    <row r="19869" spans="21:21" x14ac:dyDescent="0.25">
      <c r="U19869" s="76"/>
    </row>
    <row r="19870" spans="21:21" x14ac:dyDescent="0.25">
      <c r="U19870" s="76"/>
    </row>
    <row r="19871" spans="21:21" x14ac:dyDescent="0.25">
      <c r="U19871" s="76"/>
    </row>
    <row r="19872" spans="21:21" x14ac:dyDescent="0.25">
      <c r="U19872" s="76"/>
    </row>
    <row r="19873" spans="21:21" x14ac:dyDescent="0.25">
      <c r="U19873" s="76"/>
    </row>
    <row r="19874" spans="21:21" x14ac:dyDescent="0.25">
      <c r="U19874" s="76"/>
    </row>
    <row r="19875" spans="21:21" x14ac:dyDescent="0.25">
      <c r="U19875" s="76"/>
    </row>
    <row r="19876" spans="21:21" x14ac:dyDescent="0.25">
      <c r="U19876" s="76"/>
    </row>
    <row r="19877" spans="21:21" x14ac:dyDescent="0.25">
      <c r="U19877" s="76"/>
    </row>
    <row r="19878" spans="21:21" x14ac:dyDescent="0.25">
      <c r="U19878" s="76"/>
    </row>
    <row r="19879" spans="21:21" x14ac:dyDescent="0.25">
      <c r="U19879" s="76"/>
    </row>
    <row r="19880" spans="21:21" x14ac:dyDescent="0.25">
      <c r="U19880" s="76"/>
    </row>
    <row r="19881" spans="21:21" x14ac:dyDescent="0.25">
      <c r="U19881" s="76"/>
    </row>
    <row r="19882" spans="21:21" x14ac:dyDescent="0.25">
      <c r="U19882" s="76"/>
    </row>
    <row r="19883" spans="21:21" x14ac:dyDescent="0.25">
      <c r="U19883" s="76"/>
    </row>
    <row r="19884" spans="21:21" x14ac:dyDescent="0.25">
      <c r="U19884" s="76"/>
    </row>
    <row r="19885" spans="21:21" x14ac:dyDescent="0.25">
      <c r="U19885" s="76"/>
    </row>
    <row r="19886" spans="21:21" x14ac:dyDescent="0.25">
      <c r="U19886" s="76"/>
    </row>
    <row r="19887" spans="21:21" x14ac:dyDescent="0.25">
      <c r="U19887" s="76"/>
    </row>
    <row r="19888" spans="21:21" x14ac:dyDescent="0.25">
      <c r="U19888" s="76"/>
    </row>
    <row r="19889" spans="21:21" x14ac:dyDescent="0.25">
      <c r="U19889" s="76"/>
    </row>
    <row r="19890" spans="21:21" x14ac:dyDescent="0.25">
      <c r="U19890" s="76"/>
    </row>
    <row r="19891" spans="21:21" x14ac:dyDescent="0.25">
      <c r="U19891" s="76"/>
    </row>
    <row r="19892" spans="21:21" x14ac:dyDescent="0.25">
      <c r="U19892" s="76"/>
    </row>
    <row r="19893" spans="21:21" x14ac:dyDescent="0.25">
      <c r="U19893" s="76"/>
    </row>
    <row r="19894" spans="21:21" x14ac:dyDescent="0.25">
      <c r="U19894" s="76"/>
    </row>
    <row r="19895" spans="21:21" x14ac:dyDescent="0.25">
      <c r="U19895" s="76"/>
    </row>
    <row r="19896" spans="21:21" x14ac:dyDescent="0.25">
      <c r="U19896" s="76"/>
    </row>
    <row r="19897" spans="21:21" x14ac:dyDescent="0.25">
      <c r="U19897" s="76"/>
    </row>
    <row r="19898" spans="21:21" x14ac:dyDescent="0.25">
      <c r="U19898" s="76"/>
    </row>
    <row r="19899" spans="21:21" x14ac:dyDescent="0.25">
      <c r="U19899" s="76"/>
    </row>
    <row r="19900" spans="21:21" x14ac:dyDescent="0.25">
      <c r="U19900" s="76"/>
    </row>
    <row r="19901" spans="21:21" x14ac:dyDescent="0.25">
      <c r="U19901" s="76"/>
    </row>
    <row r="19902" spans="21:21" x14ac:dyDescent="0.25">
      <c r="U19902" s="76"/>
    </row>
    <row r="19903" spans="21:21" x14ac:dyDescent="0.25">
      <c r="U19903" s="76"/>
    </row>
    <row r="19904" spans="21:21" x14ac:dyDescent="0.25">
      <c r="U19904" s="76"/>
    </row>
    <row r="19905" spans="21:21" x14ac:dyDescent="0.25">
      <c r="U19905" s="76"/>
    </row>
    <row r="19906" spans="21:21" x14ac:dyDescent="0.25">
      <c r="U19906" s="76"/>
    </row>
    <row r="19907" spans="21:21" x14ac:dyDescent="0.25">
      <c r="U19907" s="76"/>
    </row>
    <row r="19908" spans="21:21" x14ac:dyDescent="0.25">
      <c r="U19908" s="76"/>
    </row>
    <row r="19909" spans="21:21" x14ac:dyDescent="0.25">
      <c r="U19909" s="76"/>
    </row>
    <row r="19910" spans="21:21" x14ac:dyDescent="0.25">
      <c r="U19910" s="76"/>
    </row>
    <row r="19911" spans="21:21" x14ac:dyDescent="0.25">
      <c r="U19911" s="76"/>
    </row>
    <row r="19912" spans="21:21" x14ac:dyDescent="0.25">
      <c r="U19912" s="76"/>
    </row>
    <row r="19913" spans="21:21" x14ac:dyDescent="0.25">
      <c r="U19913" s="76"/>
    </row>
    <row r="19914" spans="21:21" x14ac:dyDescent="0.25">
      <c r="U19914" s="76"/>
    </row>
    <row r="19915" spans="21:21" x14ac:dyDescent="0.25">
      <c r="U19915" s="76"/>
    </row>
    <row r="19916" spans="21:21" x14ac:dyDescent="0.25">
      <c r="U19916" s="76"/>
    </row>
    <row r="19917" spans="21:21" x14ac:dyDescent="0.25">
      <c r="U19917" s="76"/>
    </row>
    <row r="19918" spans="21:21" x14ac:dyDescent="0.25">
      <c r="U19918" s="76"/>
    </row>
    <row r="19919" spans="21:21" x14ac:dyDescent="0.25">
      <c r="U19919" s="76"/>
    </row>
    <row r="19920" spans="21:21" x14ac:dyDescent="0.25">
      <c r="U19920" s="76"/>
    </row>
    <row r="19921" spans="21:21" x14ac:dyDescent="0.25">
      <c r="U19921" s="76"/>
    </row>
    <row r="19922" spans="21:21" x14ac:dyDescent="0.25">
      <c r="U19922" s="76"/>
    </row>
    <row r="19923" spans="21:21" x14ac:dyDescent="0.25">
      <c r="U19923" s="76"/>
    </row>
    <row r="19924" spans="21:21" x14ac:dyDescent="0.25">
      <c r="U19924" s="76"/>
    </row>
    <row r="19925" spans="21:21" x14ac:dyDescent="0.25">
      <c r="U19925" s="76"/>
    </row>
    <row r="19926" spans="21:21" x14ac:dyDescent="0.25">
      <c r="U19926" s="76"/>
    </row>
    <row r="19927" spans="21:21" x14ac:dyDescent="0.25">
      <c r="U19927" s="76"/>
    </row>
    <row r="19928" spans="21:21" x14ac:dyDescent="0.25">
      <c r="U19928" s="76"/>
    </row>
    <row r="19929" spans="21:21" x14ac:dyDescent="0.25">
      <c r="U19929" s="76"/>
    </row>
    <row r="19930" spans="21:21" x14ac:dyDescent="0.25">
      <c r="U19930" s="76"/>
    </row>
    <row r="19931" spans="21:21" x14ac:dyDescent="0.25">
      <c r="U19931" s="76"/>
    </row>
    <row r="19932" spans="21:21" x14ac:dyDescent="0.25">
      <c r="U19932" s="76"/>
    </row>
    <row r="19933" spans="21:21" x14ac:dyDescent="0.25">
      <c r="U19933" s="76"/>
    </row>
    <row r="19934" spans="21:21" x14ac:dyDescent="0.25">
      <c r="U19934" s="76"/>
    </row>
    <row r="19935" spans="21:21" x14ac:dyDescent="0.25">
      <c r="U19935" s="76"/>
    </row>
    <row r="19936" spans="21:21" x14ac:dyDescent="0.25">
      <c r="U19936" s="76"/>
    </row>
    <row r="19937" spans="21:21" x14ac:dyDescent="0.25">
      <c r="U19937" s="76"/>
    </row>
    <row r="19938" spans="21:21" x14ac:dyDescent="0.25">
      <c r="U19938" s="76"/>
    </row>
    <row r="19939" spans="21:21" x14ac:dyDescent="0.25">
      <c r="U19939" s="76"/>
    </row>
    <row r="19940" spans="21:21" x14ac:dyDescent="0.25">
      <c r="U19940" s="76"/>
    </row>
    <row r="19941" spans="21:21" x14ac:dyDescent="0.25">
      <c r="U19941" s="76"/>
    </row>
    <row r="19942" spans="21:21" x14ac:dyDescent="0.25">
      <c r="U19942" s="76"/>
    </row>
    <row r="19943" spans="21:21" x14ac:dyDescent="0.25">
      <c r="U19943" s="76"/>
    </row>
    <row r="19944" spans="21:21" x14ac:dyDescent="0.25">
      <c r="U19944" s="76"/>
    </row>
    <row r="19945" spans="21:21" x14ac:dyDescent="0.25">
      <c r="U19945" s="76"/>
    </row>
    <row r="19946" spans="21:21" x14ac:dyDescent="0.25">
      <c r="U19946" s="76"/>
    </row>
    <row r="19947" spans="21:21" x14ac:dyDescent="0.25">
      <c r="U19947" s="76"/>
    </row>
    <row r="19948" spans="21:21" x14ac:dyDescent="0.25">
      <c r="U19948" s="76"/>
    </row>
    <row r="19949" spans="21:21" x14ac:dyDescent="0.25">
      <c r="U19949" s="76"/>
    </row>
    <row r="19950" spans="21:21" x14ac:dyDescent="0.25">
      <c r="U19950" s="76"/>
    </row>
    <row r="19951" spans="21:21" x14ac:dyDescent="0.25">
      <c r="U19951" s="76"/>
    </row>
    <row r="19952" spans="21:21" x14ac:dyDescent="0.25">
      <c r="U19952" s="76"/>
    </row>
    <row r="19953" spans="21:21" x14ac:dyDescent="0.25">
      <c r="U19953" s="76"/>
    </row>
    <row r="19954" spans="21:21" x14ac:dyDescent="0.25">
      <c r="U19954" s="76"/>
    </row>
    <row r="19955" spans="21:21" x14ac:dyDescent="0.25">
      <c r="U19955" s="76"/>
    </row>
    <row r="19956" spans="21:21" x14ac:dyDescent="0.25">
      <c r="U19956" s="76"/>
    </row>
    <row r="19957" spans="21:21" x14ac:dyDescent="0.25">
      <c r="U19957" s="76"/>
    </row>
    <row r="19958" spans="21:21" x14ac:dyDescent="0.25">
      <c r="U19958" s="76"/>
    </row>
    <row r="19959" spans="21:21" x14ac:dyDescent="0.25">
      <c r="U19959" s="76"/>
    </row>
    <row r="19960" spans="21:21" x14ac:dyDescent="0.25">
      <c r="U19960" s="76"/>
    </row>
    <row r="19961" spans="21:21" x14ac:dyDescent="0.25">
      <c r="U19961" s="76"/>
    </row>
    <row r="19962" spans="21:21" x14ac:dyDescent="0.25">
      <c r="U19962" s="76"/>
    </row>
    <row r="19963" spans="21:21" x14ac:dyDescent="0.25">
      <c r="U19963" s="76"/>
    </row>
    <row r="19964" spans="21:21" x14ac:dyDescent="0.25">
      <c r="U19964" s="76"/>
    </row>
    <row r="19965" spans="21:21" x14ac:dyDescent="0.25">
      <c r="U19965" s="76"/>
    </row>
    <row r="19966" spans="21:21" x14ac:dyDescent="0.25">
      <c r="U19966" s="76"/>
    </row>
    <row r="19967" spans="21:21" x14ac:dyDescent="0.25">
      <c r="U19967" s="76"/>
    </row>
    <row r="19968" spans="21:21" x14ac:dyDescent="0.25">
      <c r="U19968" s="76"/>
    </row>
    <row r="19969" spans="21:21" x14ac:dyDescent="0.25">
      <c r="U19969" s="76"/>
    </row>
    <row r="19970" spans="21:21" x14ac:dyDescent="0.25">
      <c r="U19970" s="76"/>
    </row>
    <row r="19971" spans="21:21" x14ac:dyDescent="0.25">
      <c r="U19971" s="76"/>
    </row>
    <row r="19972" spans="21:21" x14ac:dyDescent="0.25">
      <c r="U19972" s="76"/>
    </row>
    <row r="19973" spans="21:21" x14ac:dyDescent="0.25">
      <c r="U19973" s="76"/>
    </row>
    <row r="19974" spans="21:21" x14ac:dyDescent="0.25">
      <c r="U19974" s="76"/>
    </row>
    <row r="19975" spans="21:21" x14ac:dyDescent="0.25">
      <c r="U19975" s="76"/>
    </row>
    <row r="19976" spans="21:21" x14ac:dyDescent="0.25">
      <c r="U19976" s="76"/>
    </row>
    <row r="19977" spans="21:21" x14ac:dyDescent="0.25">
      <c r="U19977" s="76"/>
    </row>
    <row r="19978" spans="21:21" x14ac:dyDescent="0.25">
      <c r="U19978" s="76"/>
    </row>
    <row r="19979" spans="21:21" x14ac:dyDescent="0.25">
      <c r="U19979" s="76"/>
    </row>
    <row r="19980" spans="21:21" x14ac:dyDescent="0.25">
      <c r="U19980" s="76"/>
    </row>
    <row r="19981" spans="21:21" x14ac:dyDescent="0.25">
      <c r="U19981" s="76"/>
    </row>
    <row r="19982" spans="21:21" x14ac:dyDescent="0.25">
      <c r="U19982" s="76"/>
    </row>
    <row r="19983" spans="21:21" x14ac:dyDescent="0.25">
      <c r="U19983" s="76"/>
    </row>
    <row r="19984" spans="21:21" x14ac:dyDescent="0.25">
      <c r="U19984" s="76"/>
    </row>
    <row r="19985" spans="21:21" x14ac:dyDescent="0.25">
      <c r="U19985" s="76"/>
    </row>
    <row r="19986" spans="21:21" x14ac:dyDescent="0.25">
      <c r="U19986" s="76"/>
    </row>
    <row r="19987" spans="21:21" x14ac:dyDescent="0.25">
      <c r="U19987" s="76"/>
    </row>
    <row r="19988" spans="21:21" x14ac:dyDescent="0.25">
      <c r="U19988" s="76"/>
    </row>
    <row r="19989" spans="21:21" x14ac:dyDescent="0.25">
      <c r="U19989" s="76"/>
    </row>
    <row r="19990" spans="21:21" x14ac:dyDescent="0.25">
      <c r="U19990" s="76"/>
    </row>
    <row r="19991" spans="21:21" x14ac:dyDescent="0.25">
      <c r="U19991" s="76"/>
    </row>
    <row r="19992" spans="21:21" x14ac:dyDescent="0.25">
      <c r="U19992" s="76"/>
    </row>
    <row r="19993" spans="21:21" x14ac:dyDescent="0.25">
      <c r="U19993" s="76"/>
    </row>
    <row r="19994" spans="21:21" x14ac:dyDescent="0.25">
      <c r="U19994" s="76"/>
    </row>
    <row r="19995" spans="21:21" x14ac:dyDescent="0.25">
      <c r="U19995" s="76"/>
    </row>
    <row r="19996" spans="21:21" x14ac:dyDescent="0.25">
      <c r="U19996" s="76"/>
    </row>
    <row r="19997" spans="21:21" x14ac:dyDescent="0.25">
      <c r="U19997" s="76"/>
    </row>
    <row r="19998" spans="21:21" x14ac:dyDescent="0.25">
      <c r="U19998" s="76"/>
    </row>
    <row r="19999" spans="21:21" x14ac:dyDescent="0.25">
      <c r="U19999" s="76"/>
    </row>
    <row r="20000" spans="21:21" x14ac:dyDescent="0.25">
      <c r="U20000" s="76"/>
    </row>
    <row r="20001" spans="21:21" x14ac:dyDescent="0.25">
      <c r="U20001" s="76"/>
    </row>
    <row r="20002" spans="21:21" x14ac:dyDescent="0.25">
      <c r="U20002" s="76"/>
    </row>
    <row r="20003" spans="21:21" x14ac:dyDescent="0.25">
      <c r="U20003" s="76"/>
    </row>
    <row r="20004" spans="21:21" x14ac:dyDescent="0.25">
      <c r="U20004" s="76"/>
    </row>
    <row r="20005" spans="21:21" x14ac:dyDescent="0.25">
      <c r="U20005" s="76"/>
    </row>
    <row r="20006" spans="21:21" x14ac:dyDescent="0.25">
      <c r="U20006" s="76"/>
    </row>
    <row r="20007" spans="21:21" x14ac:dyDescent="0.25">
      <c r="U20007" s="76"/>
    </row>
    <row r="20008" spans="21:21" x14ac:dyDescent="0.25">
      <c r="U20008" s="76"/>
    </row>
    <row r="20009" spans="21:21" x14ac:dyDescent="0.25">
      <c r="U20009" s="76"/>
    </row>
    <row r="20010" spans="21:21" x14ac:dyDescent="0.25">
      <c r="U20010" s="76"/>
    </row>
    <row r="20011" spans="21:21" x14ac:dyDescent="0.25">
      <c r="U20011" s="76"/>
    </row>
    <row r="20012" spans="21:21" x14ac:dyDescent="0.25">
      <c r="U20012" s="76"/>
    </row>
    <row r="20013" spans="21:21" x14ac:dyDescent="0.25">
      <c r="U20013" s="76"/>
    </row>
    <row r="20014" spans="21:21" x14ac:dyDescent="0.25">
      <c r="U20014" s="76"/>
    </row>
    <row r="20015" spans="21:21" x14ac:dyDescent="0.25">
      <c r="U20015" s="76"/>
    </row>
    <row r="20016" spans="21:21" x14ac:dyDescent="0.25">
      <c r="U20016" s="76"/>
    </row>
    <row r="20017" spans="21:21" x14ac:dyDescent="0.25">
      <c r="U20017" s="76"/>
    </row>
    <row r="20018" spans="21:21" x14ac:dyDescent="0.25">
      <c r="U20018" s="76"/>
    </row>
    <row r="20019" spans="21:21" x14ac:dyDescent="0.25">
      <c r="U20019" s="76"/>
    </row>
    <row r="20020" spans="21:21" x14ac:dyDescent="0.25">
      <c r="U20020" s="76"/>
    </row>
    <row r="20021" spans="21:21" x14ac:dyDescent="0.25">
      <c r="U20021" s="76"/>
    </row>
    <row r="20022" spans="21:21" x14ac:dyDescent="0.25">
      <c r="U20022" s="76"/>
    </row>
    <row r="20023" spans="21:21" x14ac:dyDescent="0.25">
      <c r="U20023" s="76"/>
    </row>
    <row r="20024" spans="21:21" x14ac:dyDescent="0.25">
      <c r="U20024" s="76"/>
    </row>
    <row r="20025" spans="21:21" x14ac:dyDescent="0.25">
      <c r="U20025" s="76"/>
    </row>
    <row r="20026" spans="21:21" x14ac:dyDescent="0.25">
      <c r="U20026" s="76"/>
    </row>
    <row r="20027" spans="21:21" x14ac:dyDescent="0.25">
      <c r="U20027" s="76"/>
    </row>
    <row r="20028" spans="21:21" x14ac:dyDescent="0.25">
      <c r="U20028" s="76"/>
    </row>
    <row r="20029" spans="21:21" x14ac:dyDescent="0.25">
      <c r="U20029" s="76"/>
    </row>
    <row r="20030" spans="21:21" x14ac:dyDescent="0.25">
      <c r="U20030" s="76"/>
    </row>
    <row r="20031" spans="21:21" x14ac:dyDescent="0.25">
      <c r="U20031" s="76"/>
    </row>
    <row r="20032" spans="21:21" x14ac:dyDescent="0.25">
      <c r="U20032" s="76"/>
    </row>
    <row r="20033" spans="21:21" x14ac:dyDescent="0.25">
      <c r="U20033" s="76"/>
    </row>
    <row r="20034" spans="21:21" x14ac:dyDescent="0.25">
      <c r="U20034" s="76"/>
    </row>
    <row r="20035" spans="21:21" x14ac:dyDescent="0.25">
      <c r="U20035" s="76"/>
    </row>
    <row r="20036" spans="21:21" x14ac:dyDescent="0.25">
      <c r="U20036" s="76"/>
    </row>
    <row r="20037" spans="21:21" x14ac:dyDescent="0.25">
      <c r="U20037" s="76"/>
    </row>
    <row r="20038" spans="21:21" x14ac:dyDescent="0.25">
      <c r="U20038" s="76"/>
    </row>
    <row r="20039" spans="21:21" x14ac:dyDescent="0.25">
      <c r="U20039" s="76"/>
    </row>
    <row r="20040" spans="21:21" x14ac:dyDescent="0.25">
      <c r="U20040" s="76"/>
    </row>
    <row r="20041" spans="21:21" x14ac:dyDescent="0.25">
      <c r="U20041" s="76"/>
    </row>
    <row r="20042" spans="21:21" x14ac:dyDescent="0.25">
      <c r="U20042" s="76"/>
    </row>
    <row r="20043" spans="21:21" x14ac:dyDescent="0.25">
      <c r="U20043" s="76"/>
    </row>
    <row r="20044" spans="21:21" x14ac:dyDescent="0.25">
      <c r="U20044" s="76"/>
    </row>
    <row r="20045" spans="21:21" x14ac:dyDescent="0.25">
      <c r="U20045" s="76"/>
    </row>
    <row r="20046" spans="21:21" x14ac:dyDescent="0.25">
      <c r="U20046" s="76"/>
    </row>
    <row r="20047" spans="21:21" x14ac:dyDescent="0.25">
      <c r="U20047" s="76"/>
    </row>
    <row r="20048" spans="21:21" x14ac:dyDescent="0.25">
      <c r="U20048" s="76"/>
    </row>
    <row r="20049" spans="21:21" x14ac:dyDescent="0.25">
      <c r="U20049" s="76"/>
    </row>
    <row r="20050" spans="21:21" x14ac:dyDescent="0.25">
      <c r="U20050" s="76"/>
    </row>
    <row r="20051" spans="21:21" x14ac:dyDescent="0.25">
      <c r="U20051" s="76"/>
    </row>
    <row r="20052" spans="21:21" x14ac:dyDescent="0.25">
      <c r="U20052" s="76"/>
    </row>
    <row r="20053" spans="21:21" x14ac:dyDescent="0.25">
      <c r="U20053" s="76"/>
    </row>
    <row r="20054" spans="21:21" x14ac:dyDescent="0.25">
      <c r="U20054" s="76"/>
    </row>
    <row r="20055" spans="21:21" x14ac:dyDescent="0.25">
      <c r="U20055" s="76"/>
    </row>
    <row r="20056" spans="21:21" x14ac:dyDescent="0.25">
      <c r="U20056" s="76"/>
    </row>
    <row r="20057" spans="21:21" x14ac:dyDescent="0.25">
      <c r="U20057" s="76"/>
    </row>
    <row r="20058" spans="21:21" x14ac:dyDescent="0.25">
      <c r="U20058" s="76"/>
    </row>
    <row r="20059" spans="21:21" x14ac:dyDescent="0.25">
      <c r="U20059" s="76"/>
    </row>
    <row r="20060" spans="21:21" x14ac:dyDescent="0.25">
      <c r="U20060" s="76"/>
    </row>
    <row r="20061" spans="21:21" x14ac:dyDescent="0.25">
      <c r="U20061" s="76"/>
    </row>
    <row r="20062" spans="21:21" x14ac:dyDescent="0.25">
      <c r="U20062" s="76"/>
    </row>
    <row r="20063" spans="21:21" x14ac:dyDescent="0.25">
      <c r="U20063" s="76"/>
    </row>
    <row r="20064" spans="21:21" x14ac:dyDescent="0.25">
      <c r="U20064" s="76"/>
    </row>
    <row r="20065" spans="21:21" x14ac:dyDescent="0.25">
      <c r="U20065" s="76"/>
    </row>
    <row r="20066" spans="21:21" x14ac:dyDescent="0.25">
      <c r="U20066" s="76"/>
    </row>
    <row r="20067" spans="21:21" x14ac:dyDescent="0.25">
      <c r="U20067" s="76"/>
    </row>
    <row r="20068" spans="21:21" x14ac:dyDescent="0.25">
      <c r="U20068" s="76"/>
    </row>
    <row r="20069" spans="21:21" x14ac:dyDescent="0.25">
      <c r="U20069" s="76"/>
    </row>
    <row r="20070" spans="21:21" x14ac:dyDescent="0.25">
      <c r="U20070" s="76"/>
    </row>
    <row r="20071" spans="21:21" x14ac:dyDescent="0.25">
      <c r="U20071" s="76"/>
    </row>
    <row r="20072" spans="21:21" x14ac:dyDescent="0.25">
      <c r="U20072" s="76"/>
    </row>
    <row r="20073" spans="21:21" x14ac:dyDescent="0.25">
      <c r="U20073" s="76"/>
    </row>
    <row r="20074" spans="21:21" x14ac:dyDescent="0.25">
      <c r="U20074" s="76"/>
    </row>
    <row r="20075" spans="21:21" x14ac:dyDescent="0.25">
      <c r="U20075" s="76"/>
    </row>
    <row r="20076" spans="21:21" x14ac:dyDescent="0.25">
      <c r="U20076" s="76"/>
    </row>
    <row r="20077" spans="21:21" x14ac:dyDescent="0.25">
      <c r="U20077" s="76"/>
    </row>
    <row r="20078" spans="21:21" x14ac:dyDescent="0.25">
      <c r="U20078" s="76"/>
    </row>
    <row r="20079" spans="21:21" x14ac:dyDescent="0.25">
      <c r="U20079" s="76"/>
    </row>
    <row r="20080" spans="21:21" x14ac:dyDescent="0.25">
      <c r="U20080" s="76"/>
    </row>
    <row r="20081" spans="21:21" x14ac:dyDescent="0.25">
      <c r="U20081" s="76"/>
    </row>
    <row r="20082" spans="21:21" x14ac:dyDescent="0.25">
      <c r="U20082" s="76"/>
    </row>
    <row r="20083" spans="21:21" x14ac:dyDescent="0.25">
      <c r="U20083" s="76"/>
    </row>
    <row r="20084" spans="21:21" x14ac:dyDescent="0.25">
      <c r="U20084" s="76"/>
    </row>
    <row r="20085" spans="21:21" x14ac:dyDescent="0.25">
      <c r="U20085" s="76"/>
    </row>
    <row r="20086" spans="21:21" x14ac:dyDescent="0.25">
      <c r="U20086" s="76"/>
    </row>
    <row r="20087" spans="21:21" x14ac:dyDescent="0.25">
      <c r="U20087" s="76"/>
    </row>
    <row r="20088" spans="21:21" x14ac:dyDescent="0.25">
      <c r="U20088" s="76"/>
    </row>
    <row r="20089" spans="21:21" x14ac:dyDescent="0.25">
      <c r="U20089" s="76"/>
    </row>
    <row r="20090" spans="21:21" x14ac:dyDescent="0.25">
      <c r="U20090" s="76"/>
    </row>
    <row r="20091" spans="21:21" x14ac:dyDescent="0.25">
      <c r="U20091" s="76"/>
    </row>
    <row r="20092" spans="21:21" x14ac:dyDescent="0.25">
      <c r="U20092" s="76"/>
    </row>
    <row r="20093" spans="21:21" x14ac:dyDescent="0.25">
      <c r="U20093" s="76"/>
    </row>
    <row r="20094" spans="21:21" x14ac:dyDescent="0.25">
      <c r="U20094" s="76"/>
    </row>
    <row r="20095" spans="21:21" x14ac:dyDescent="0.25">
      <c r="U20095" s="76"/>
    </row>
    <row r="20096" spans="21:21" x14ac:dyDescent="0.25">
      <c r="U20096" s="76"/>
    </row>
    <row r="20097" spans="21:21" x14ac:dyDescent="0.25">
      <c r="U20097" s="76"/>
    </row>
    <row r="20098" spans="21:21" x14ac:dyDescent="0.25">
      <c r="U20098" s="76"/>
    </row>
    <row r="20099" spans="21:21" x14ac:dyDescent="0.25">
      <c r="U20099" s="76"/>
    </row>
    <row r="20100" spans="21:21" x14ac:dyDescent="0.25">
      <c r="U20100" s="76"/>
    </row>
    <row r="20101" spans="21:21" x14ac:dyDescent="0.25">
      <c r="U20101" s="76"/>
    </row>
    <row r="20102" spans="21:21" x14ac:dyDescent="0.25">
      <c r="U20102" s="76"/>
    </row>
    <row r="20103" spans="21:21" x14ac:dyDescent="0.25">
      <c r="U20103" s="76"/>
    </row>
    <row r="20104" spans="21:21" x14ac:dyDescent="0.25">
      <c r="U20104" s="76"/>
    </row>
    <row r="20105" spans="21:21" x14ac:dyDescent="0.25">
      <c r="U20105" s="76"/>
    </row>
    <row r="20106" spans="21:21" x14ac:dyDescent="0.25">
      <c r="U20106" s="76"/>
    </row>
    <row r="20107" spans="21:21" x14ac:dyDescent="0.25">
      <c r="U20107" s="76"/>
    </row>
    <row r="20108" spans="21:21" x14ac:dyDescent="0.25">
      <c r="U20108" s="76"/>
    </row>
    <row r="20109" spans="21:21" x14ac:dyDescent="0.25">
      <c r="U20109" s="76"/>
    </row>
    <row r="20110" spans="21:21" x14ac:dyDescent="0.25">
      <c r="U20110" s="76"/>
    </row>
    <row r="20111" spans="21:21" x14ac:dyDescent="0.25">
      <c r="U20111" s="76"/>
    </row>
    <row r="20112" spans="21:21" x14ac:dyDescent="0.25">
      <c r="U20112" s="76"/>
    </row>
    <row r="20113" spans="21:21" x14ac:dyDescent="0.25">
      <c r="U20113" s="76"/>
    </row>
    <row r="20114" spans="21:21" x14ac:dyDescent="0.25">
      <c r="U20114" s="76"/>
    </row>
    <row r="20115" spans="21:21" x14ac:dyDescent="0.25">
      <c r="U20115" s="76"/>
    </row>
    <row r="20116" spans="21:21" x14ac:dyDescent="0.25">
      <c r="U20116" s="76"/>
    </row>
    <row r="20117" spans="21:21" x14ac:dyDescent="0.25">
      <c r="U20117" s="76"/>
    </row>
    <row r="20118" spans="21:21" x14ac:dyDescent="0.25">
      <c r="U20118" s="76"/>
    </row>
    <row r="20119" spans="21:21" x14ac:dyDescent="0.25">
      <c r="U20119" s="76"/>
    </row>
    <row r="20120" spans="21:21" x14ac:dyDescent="0.25">
      <c r="U20120" s="76"/>
    </row>
    <row r="20121" spans="21:21" x14ac:dyDescent="0.25">
      <c r="U20121" s="76"/>
    </row>
    <row r="20122" spans="21:21" x14ac:dyDescent="0.25">
      <c r="U20122" s="76"/>
    </row>
    <row r="20123" spans="21:21" x14ac:dyDescent="0.25">
      <c r="U20123" s="76"/>
    </row>
    <row r="20124" spans="21:21" x14ac:dyDescent="0.25">
      <c r="U20124" s="76"/>
    </row>
    <row r="20125" spans="21:21" x14ac:dyDescent="0.25">
      <c r="U20125" s="76"/>
    </row>
    <row r="20126" spans="21:21" x14ac:dyDescent="0.25">
      <c r="U20126" s="76"/>
    </row>
    <row r="20127" spans="21:21" x14ac:dyDescent="0.25">
      <c r="U20127" s="76"/>
    </row>
    <row r="20128" spans="21:21" x14ac:dyDescent="0.25">
      <c r="U20128" s="76"/>
    </row>
    <row r="20129" spans="21:21" x14ac:dyDescent="0.25">
      <c r="U20129" s="76"/>
    </row>
    <row r="20130" spans="21:21" x14ac:dyDescent="0.25">
      <c r="U20130" s="76"/>
    </row>
    <row r="20131" spans="21:21" x14ac:dyDescent="0.25">
      <c r="U20131" s="76"/>
    </row>
    <row r="20132" spans="21:21" x14ac:dyDescent="0.25">
      <c r="U20132" s="76"/>
    </row>
    <row r="20133" spans="21:21" x14ac:dyDescent="0.25">
      <c r="U20133" s="76"/>
    </row>
    <row r="20134" spans="21:21" x14ac:dyDescent="0.25">
      <c r="U20134" s="76"/>
    </row>
    <row r="20135" spans="21:21" x14ac:dyDescent="0.25">
      <c r="U20135" s="76"/>
    </row>
    <row r="20136" spans="21:21" x14ac:dyDescent="0.25">
      <c r="U20136" s="76"/>
    </row>
    <row r="20137" spans="21:21" x14ac:dyDescent="0.25">
      <c r="U20137" s="76"/>
    </row>
    <row r="20138" spans="21:21" x14ac:dyDescent="0.25">
      <c r="U20138" s="76"/>
    </row>
    <row r="20139" spans="21:21" x14ac:dyDescent="0.25">
      <c r="U20139" s="76"/>
    </row>
    <row r="20140" spans="21:21" x14ac:dyDescent="0.25">
      <c r="U20140" s="76"/>
    </row>
    <row r="20141" spans="21:21" x14ac:dyDescent="0.25">
      <c r="U20141" s="76"/>
    </row>
    <row r="20142" spans="21:21" x14ac:dyDescent="0.25">
      <c r="U20142" s="76"/>
    </row>
    <row r="20143" spans="21:21" x14ac:dyDescent="0.25">
      <c r="U20143" s="76"/>
    </row>
    <row r="20144" spans="21:21" x14ac:dyDescent="0.25">
      <c r="U20144" s="76"/>
    </row>
    <row r="20145" spans="21:21" x14ac:dyDescent="0.25">
      <c r="U20145" s="76"/>
    </row>
    <row r="20146" spans="21:21" x14ac:dyDescent="0.25">
      <c r="U20146" s="76"/>
    </row>
    <row r="20147" spans="21:21" x14ac:dyDescent="0.25">
      <c r="U20147" s="76"/>
    </row>
    <row r="20148" spans="21:21" x14ac:dyDescent="0.25">
      <c r="U20148" s="76"/>
    </row>
    <row r="20149" spans="21:21" x14ac:dyDescent="0.25">
      <c r="U20149" s="76"/>
    </row>
    <row r="20150" spans="21:21" x14ac:dyDescent="0.25">
      <c r="U20150" s="76"/>
    </row>
    <row r="20151" spans="21:21" x14ac:dyDescent="0.25">
      <c r="U20151" s="76"/>
    </row>
    <row r="20152" spans="21:21" x14ac:dyDescent="0.25">
      <c r="U20152" s="76"/>
    </row>
    <row r="20153" spans="21:21" x14ac:dyDescent="0.25">
      <c r="U20153" s="76"/>
    </row>
    <row r="20154" spans="21:21" x14ac:dyDescent="0.25">
      <c r="U20154" s="76"/>
    </row>
    <row r="20155" spans="21:21" x14ac:dyDescent="0.25">
      <c r="U20155" s="76"/>
    </row>
    <row r="20156" spans="21:21" x14ac:dyDescent="0.25">
      <c r="U20156" s="76"/>
    </row>
    <row r="20157" spans="21:21" x14ac:dyDescent="0.25">
      <c r="U20157" s="76"/>
    </row>
    <row r="20158" spans="21:21" x14ac:dyDescent="0.25">
      <c r="U20158" s="76"/>
    </row>
    <row r="20159" spans="21:21" x14ac:dyDescent="0.25">
      <c r="U20159" s="76"/>
    </row>
    <row r="20160" spans="21:21" x14ac:dyDescent="0.25">
      <c r="U20160" s="76"/>
    </row>
    <row r="20161" spans="21:21" x14ac:dyDescent="0.25">
      <c r="U20161" s="76"/>
    </row>
    <row r="20162" spans="21:21" x14ac:dyDescent="0.25">
      <c r="U20162" s="76"/>
    </row>
    <row r="20163" spans="21:21" x14ac:dyDescent="0.25">
      <c r="U20163" s="76"/>
    </row>
    <row r="20164" spans="21:21" x14ac:dyDescent="0.25">
      <c r="U20164" s="76"/>
    </row>
    <row r="20165" spans="21:21" x14ac:dyDescent="0.25">
      <c r="U20165" s="76"/>
    </row>
    <row r="20166" spans="21:21" x14ac:dyDescent="0.25">
      <c r="U20166" s="76"/>
    </row>
    <row r="20167" spans="21:21" x14ac:dyDescent="0.25">
      <c r="U20167" s="76"/>
    </row>
    <row r="20168" spans="21:21" x14ac:dyDescent="0.25">
      <c r="U20168" s="76"/>
    </row>
    <row r="20169" spans="21:21" x14ac:dyDescent="0.25">
      <c r="U20169" s="76"/>
    </row>
    <row r="20170" spans="21:21" x14ac:dyDescent="0.25">
      <c r="U20170" s="76"/>
    </row>
    <row r="20171" spans="21:21" x14ac:dyDescent="0.25">
      <c r="U20171" s="76"/>
    </row>
    <row r="20172" spans="21:21" x14ac:dyDescent="0.25">
      <c r="U20172" s="76"/>
    </row>
    <row r="20173" spans="21:21" x14ac:dyDescent="0.25">
      <c r="U20173" s="76"/>
    </row>
    <row r="20174" spans="21:21" x14ac:dyDescent="0.25">
      <c r="U20174" s="76"/>
    </row>
    <row r="20175" spans="21:21" x14ac:dyDescent="0.25">
      <c r="U20175" s="76"/>
    </row>
    <row r="20176" spans="21:21" x14ac:dyDescent="0.25">
      <c r="U20176" s="76"/>
    </row>
    <row r="20177" spans="21:21" x14ac:dyDescent="0.25">
      <c r="U20177" s="76"/>
    </row>
    <row r="20178" spans="21:21" x14ac:dyDescent="0.25">
      <c r="U20178" s="76"/>
    </row>
    <row r="20179" spans="21:21" x14ac:dyDescent="0.25">
      <c r="U20179" s="76"/>
    </row>
    <row r="20180" spans="21:21" x14ac:dyDescent="0.25">
      <c r="U20180" s="76"/>
    </row>
    <row r="20181" spans="21:21" x14ac:dyDescent="0.25">
      <c r="U20181" s="76"/>
    </row>
    <row r="20182" spans="21:21" x14ac:dyDescent="0.25">
      <c r="U20182" s="76"/>
    </row>
    <row r="20183" spans="21:21" x14ac:dyDescent="0.25">
      <c r="U20183" s="76"/>
    </row>
    <row r="20184" spans="21:21" x14ac:dyDescent="0.25">
      <c r="U20184" s="76"/>
    </row>
    <row r="20185" spans="21:21" x14ac:dyDescent="0.25">
      <c r="U20185" s="76"/>
    </row>
    <row r="20186" spans="21:21" x14ac:dyDescent="0.25">
      <c r="U20186" s="76"/>
    </row>
    <row r="20187" spans="21:21" x14ac:dyDescent="0.25">
      <c r="U20187" s="76"/>
    </row>
    <row r="20188" spans="21:21" x14ac:dyDescent="0.25">
      <c r="U20188" s="76"/>
    </row>
    <row r="20189" spans="21:21" x14ac:dyDescent="0.25">
      <c r="U20189" s="76"/>
    </row>
    <row r="20190" spans="21:21" x14ac:dyDescent="0.25">
      <c r="U20190" s="76"/>
    </row>
    <row r="20191" spans="21:21" x14ac:dyDescent="0.25">
      <c r="U20191" s="76"/>
    </row>
    <row r="20192" spans="21:21" x14ac:dyDescent="0.25">
      <c r="U20192" s="76"/>
    </row>
    <row r="20193" spans="21:21" x14ac:dyDescent="0.25">
      <c r="U20193" s="76"/>
    </row>
    <row r="20194" spans="21:21" x14ac:dyDescent="0.25">
      <c r="U20194" s="76"/>
    </row>
    <row r="20195" spans="21:21" x14ac:dyDescent="0.25">
      <c r="U20195" s="76"/>
    </row>
    <row r="20196" spans="21:21" x14ac:dyDescent="0.25">
      <c r="U20196" s="76"/>
    </row>
    <row r="20197" spans="21:21" x14ac:dyDescent="0.25">
      <c r="U20197" s="76"/>
    </row>
    <row r="20198" spans="21:21" x14ac:dyDescent="0.25">
      <c r="U20198" s="76"/>
    </row>
    <row r="20199" spans="21:21" x14ac:dyDescent="0.25">
      <c r="U20199" s="76"/>
    </row>
    <row r="20200" spans="21:21" x14ac:dyDescent="0.25">
      <c r="U20200" s="76"/>
    </row>
    <row r="20201" spans="21:21" x14ac:dyDescent="0.25">
      <c r="U20201" s="76"/>
    </row>
    <row r="20202" spans="21:21" x14ac:dyDescent="0.25">
      <c r="U20202" s="76"/>
    </row>
    <row r="20203" spans="21:21" x14ac:dyDescent="0.25">
      <c r="U20203" s="76"/>
    </row>
    <row r="20204" spans="21:21" x14ac:dyDescent="0.25">
      <c r="U20204" s="76"/>
    </row>
    <row r="20205" spans="21:21" x14ac:dyDescent="0.25">
      <c r="U20205" s="76"/>
    </row>
    <row r="20206" spans="21:21" x14ac:dyDescent="0.25">
      <c r="U20206" s="76"/>
    </row>
    <row r="20207" spans="21:21" x14ac:dyDescent="0.25">
      <c r="U20207" s="76"/>
    </row>
    <row r="20208" spans="21:21" x14ac:dyDescent="0.25">
      <c r="U20208" s="76"/>
    </row>
    <row r="20209" spans="21:21" x14ac:dyDescent="0.25">
      <c r="U20209" s="76"/>
    </row>
    <row r="20210" spans="21:21" x14ac:dyDescent="0.25">
      <c r="U20210" s="76"/>
    </row>
    <row r="20211" spans="21:21" x14ac:dyDescent="0.25">
      <c r="U20211" s="76"/>
    </row>
    <row r="20212" spans="21:21" x14ac:dyDescent="0.25">
      <c r="U20212" s="76"/>
    </row>
    <row r="20213" spans="21:21" x14ac:dyDescent="0.25">
      <c r="U20213" s="76"/>
    </row>
    <row r="20214" spans="21:21" x14ac:dyDescent="0.25">
      <c r="U20214" s="76"/>
    </row>
    <row r="20215" spans="21:21" x14ac:dyDescent="0.25">
      <c r="U20215" s="76"/>
    </row>
    <row r="20216" spans="21:21" x14ac:dyDescent="0.25">
      <c r="U20216" s="76"/>
    </row>
    <row r="20217" spans="21:21" x14ac:dyDescent="0.25">
      <c r="U20217" s="76"/>
    </row>
    <row r="20218" spans="21:21" x14ac:dyDescent="0.25">
      <c r="U20218" s="76"/>
    </row>
    <row r="20219" spans="21:21" x14ac:dyDescent="0.25">
      <c r="U20219" s="76"/>
    </row>
    <row r="20220" spans="21:21" x14ac:dyDescent="0.25">
      <c r="U20220" s="76"/>
    </row>
    <row r="20221" spans="21:21" x14ac:dyDescent="0.25">
      <c r="U20221" s="76"/>
    </row>
    <row r="20222" spans="21:21" x14ac:dyDescent="0.25">
      <c r="U20222" s="76"/>
    </row>
    <row r="20223" spans="21:21" x14ac:dyDescent="0.25">
      <c r="U20223" s="76"/>
    </row>
    <row r="20224" spans="21:21" x14ac:dyDescent="0.25">
      <c r="U20224" s="76"/>
    </row>
    <row r="20225" spans="21:21" x14ac:dyDescent="0.25">
      <c r="U20225" s="76"/>
    </row>
    <row r="20226" spans="21:21" x14ac:dyDescent="0.25">
      <c r="U20226" s="76"/>
    </row>
    <row r="20227" spans="21:21" x14ac:dyDescent="0.25">
      <c r="U20227" s="76"/>
    </row>
    <row r="20228" spans="21:21" x14ac:dyDescent="0.25">
      <c r="U20228" s="76"/>
    </row>
    <row r="20229" spans="21:21" x14ac:dyDescent="0.25">
      <c r="U20229" s="76"/>
    </row>
    <row r="20230" spans="21:21" x14ac:dyDescent="0.25">
      <c r="U20230" s="76"/>
    </row>
    <row r="20231" spans="21:21" x14ac:dyDescent="0.25">
      <c r="U20231" s="76"/>
    </row>
    <row r="20232" spans="21:21" x14ac:dyDescent="0.25">
      <c r="U20232" s="76"/>
    </row>
    <row r="20233" spans="21:21" x14ac:dyDescent="0.25">
      <c r="U20233" s="76"/>
    </row>
    <row r="20234" spans="21:21" x14ac:dyDescent="0.25">
      <c r="U20234" s="76"/>
    </row>
    <row r="20235" spans="21:21" x14ac:dyDescent="0.25">
      <c r="U20235" s="76"/>
    </row>
    <row r="20236" spans="21:21" x14ac:dyDescent="0.25">
      <c r="U20236" s="76"/>
    </row>
    <row r="20237" spans="21:21" x14ac:dyDescent="0.25">
      <c r="U20237" s="76"/>
    </row>
    <row r="20238" spans="21:21" x14ac:dyDescent="0.25">
      <c r="U20238" s="76"/>
    </row>
    <row r="20239" spans="21:21" x14ac:dyDescent="0.25">
      <c r="U20239" s="76"/>
    </row>
    <row r="20240" spans="21:21" x14ac:dyDescent="0.25">
      <c r="U20240" s="76"/>
    </row>
    <row r="20241" spans="21:21" x14ac:dyDescent="0.25">
      <c r="U20241" s="76"/>
    </row>
    <row r="20242" spans="21:21" x14ac:dyDescent="0.25">
      <c r="U20242" s="76"/>
    </row>
    <row r="20243" spans="21:21" x14ac:dyDescent="0.25">
      <c r="U20243" s="76"/>
    </row>
    <row r="20244" spans="21:21" x14ac:dyDescent="0.25">
      <c r="U20244" s="76"/>
    </row>
    <row r="20245" spans="21:21" x14ac:dyDescent="0.25">
      <c r="U20245" s="76"/>
    </row>
    <row r="20246" spans="21:21" x14ac:dyDescent="0.25">
      <c r="U20246" s="76"/>
    </row>
    <row r="20247" spans="21:21" x14ac:dyDescent="0.25">
      <c r="U20247" s="76"/>
    </row>
    <row r="20248" spans="21:21" x14ac:dyDescent="0.25">
      <c r="U20248" s="76"/>
    </row>
    <row r="20249" spans="21:21" x14ac:dyDescent="0.25">
      <c r="U20249" s="76"/>
    </row>
    <row r="20250" spans="21:21" x14ac:dyDescent="0.25">
      <c r="U20250" s="76"/>
    </row>
    <row r="20251" spans="21:21" x14ac:dyDescent="0.25">
      <c r="U20251" s="76"/>
    </row>
    <row r="20252" spans="21:21" x14ac:dyDescent="0.25">
      <c r="U20252" s="76"/>
    </row>
    <row r="20253" spans="21:21" x14ac:dyDescent="0.25">
      <c r="U20253" s="76"/>
    </row>
    <row r="20254" spans="21:21" x14ac:dyDescent="0.25">
      <c r="U20254" s="76"/>
    </row>
    <row r="20255" spans="21:21" x14ac:dyDescent="0.25">
      <c r="U20255" s="76"/>
    </row>
    <row r="20256" spans="21:21" x14ac:dyDescent="0.25">
      <c r="U20256" s="76"/>
    </row>
    <row r="20257" spans="21:21" x14ac:dyDescent="0.25">
      <c r="U20257" s="76"/>
    </row>
    <row r="20258" spans="21:21" x14ac:dyDescent="0.25">
      <c r="U20258" s="76"/>
    </row>
    <row r="20259" spans="21:21" x14ac:dyDescent="0.25">
      <c r="U20259" s="76"/>
    </row>
    <row r="20260" spans="21:21" x14ac:dyDescent="0.25">
      <c r="U20260" s="76"/>
    </row>
    <row r="20261" spans="21:21" x14ac:dyDescent="0.25">
      <c r="U20261" s="76"/>
    </row>
    <row r="20262" spans="21:21" x14ac:dyDescent="0.25">
      <c r="U20262" s="76"/>
    </row>
    <row r="20263" spans="21:21" x14ac:dyDescent="0.25">
      <c r="U20263" s="76"/>
    </row>
    <row r="20264" spans="21:21" x14ac:dyDescent="0.25">
      <c r="U20264" s="76"/>
    </row>
    <row r="20265" spans="21:21" x14ac:dyDescent="0.25">
      <c r="U20265" s="76"/>
    </row>
    <row r="20266" spans="21:21" x14ac:dyDescent="0.25">
      <c r="U20266" s="76"/>
    </row>
    <row r="20267" spans="21:21" x14ac:dyDescent="0.25">
      <c r="U20267" s="76"/>
    </row>
    <row r="20268" spans="21:21" x14ac:dyDescent="0.25">
      <c r="U20268" s="76"/>
    </row>
    <row r="20269" spans="21:21" x14ac:dyDescent="0.25">
      <c r="U20269" s="76"/>
    </row>
    <row r="20270" spans="21:21" x14ac:dyDescent="0.25">
      <c r="U20270" s="76"/>
    </row>
    <row r="20271" spans="21:21" x14ac:dyDescent="0.25">
      <c r="U20271" s="76"/>
    </row>
    <row r="20272" spans="21:21" x14ac:dyDescent="0.25">
      <c r="U20272" s="76"/>
    </row>
    <row r="20273" spans="21:21" x14ac:dyDescent="0.25">
      <c r="U20273" s="76"/>
    </row>
    <row r="20274" spans="21:21" x14ac:dyDescent="0.25">
      <c r="U20274" s="76"/>
    </row>
    <row r="20275" spans="21:21" x14ac:dyDescent="0.25">
      <c r="U20275" s="76"/>
    </row>
    <row r="20276" spans="21:21" x14ac:dyDescent="0.25">
      <c r="U20276" s="76"/>
    </row>
    <row r="20277" spans="21:21" x14ac:dyDescent="0.25">
      <c r="U20277" s="76"/>
    </row>
    <row r="20278" spans="21:21" x14ac:dyDescent="0.25">
      <c r="U20278" s="76"/>
    </row>
    <row r="20279" spans="21:21" x14ac:dyDescent="0.25">
      <c r="U20279" s="76"/>
    </row>
    <row r="20280" spans="21:21" x14ac:dyDescent="0.25">
      <c r="U20280" s="76"/>
    </row>
    <row r="20281" spans="21:21" x14ac:dyDescent="0.25">
      <c r="U20281" s="76"/>
    </row>
    <row r="20282" spans="21:21" x14ac:dyDescent="0.25">
      <c r="U20282" s="76"/>
    </row>
    <row r="20283" spans="21:21" x14ac:dyDescent="0.25">
      <c r="U20283" s="76"/>
    </row>
    <row r="20284" spans="21:21" x14ac:dyDescent="0.25">
      <c r="U20284" s="76"/>
    </row>
    <row r="20285" spans="21:21" x14ac:dyDescent="0.25">
      <c r="U20285" s="76"/>
    </row>
    <row r="20286" spans="21:21" x14ac:dyDescent="0.25">
      <c r="U20286" s="76"/>
    </row>
    <row r="20287" spans="21:21" x14ac:dyDescent="0.25">
      <c r="U20287" s="76"/>
    </row>
    <row r="20288" spans="21:21" x14ac:dyDescent="0.25">
      <c r="U20288" s="76"/>
    </row>
    <row r="20289" spans="21:21" x14ac:dyDescent="0.25">
      <c r="U20289" s="76"/>
    </row>
    <row r="20290" spans="21:21" x14ac:dyDescent="0.25">
      <c r="U20290" s="76"/>
    </row>
    <row r="20291" spans="21:21" x14ac:dyDescent="0.25">
      <c r="U20291" s="76"/>
    </row>
    <row r="20292" spans="21:21" x14ac:dyDescent="0.25">
      <c r="U20292" s="76"/>
    </row>
    <row r="20293" spans="21:21" x14ac:dyDescent="0.25">
      <c r="U20293" s="76"/>
    </row>
    <row r="20294" spans="21:21" x14ac:dyDescent="0.25">
      <c r="U20294" s="76"/>
    </row>
    <row r="20295" spans="21:21" x14ac:dyDescent="0.25">
      <c r="U20295" s="76"/>
    </row>
    <row r="20296" spans="21:21" x14ac:dyDescent="0.25">
      <c r="U20296" s="76"/>
    </row>
    <row r="20297" spans="21:21" x14ac:dyDescent="0.25">
      <c r="U20297" s="76"/>
    </row>
    <row r="20298" spans="21:21" x14ac:dyDescent="0.25">
      <c r="U20298" s="76"/>
    </row>
    <row r="20299" spans="21:21" x14ac:dyDescent="0.25">
      <c r="U20299" s="76"/>
    </row>
    <row r="20300" spans="21:21" x14ac:dyDescent="0.25">
      <c r="U20300" s="76"/>
    </row>
    <row r="20301" spans="21:21" x14ac:dyDescent="0.25">
      <c r="U20301" s="76"/>
    </row>
    <row r="20302" spans="21:21" x14ac:dyDescent="0.25">
      <c r="U20302" s="76"/>
    </row>
    <row r="20303" spans="21:21" x14ac:dyDescent="0.25">
      <c r="U20303" s="76"/>
    </row>
    <row r="20304" spans="21:21" x14ac:dyDescent="0.25">
      <c r="U20304" s="76"/>
    </row>
    <row r="20305" spans="21:21" x14ac:dyDescent="0.25">
      <c r="U20305" s="76"/>
    </row>
    <row r="20306" spans="21:21" x14ac:dyDescent="0.25">
      <c r="U20306" s="76"/>
    </row>
    <row r="20307" spans="21:21" x14ac:dyDescent="0.25">
      <c r="U20307" s="76"/>
    </row>
    <row r="20308" spans="21:21" x14ac:dyDescent="0.25">
      <c r="U20308" s="76"/>
    </row>
    <row r="20309" spans="21:21" x14ac:dyDescent="0.25">
      <c r="U20309" s="76"/>
    </row>
    <row r="20310" spans="21:21" x14ac:dyDescent="0.25">
      <c r="U20310" s="76"/>
    </row>
    <row r="20311" spans="21:21" x14ac:dyDescent="0.25">
      <c r="U20311" s="76"/>
    </row>
    <row r="20312" spans="21:21" x14ac:dyDescent="0.25">
      <c r="U20312" s="76"/>
    </row>
    <row r="20313" spans="21:21" x14ac:dyDescent="0.25">
      <c r="U20313" s="76"/>
    </row>
    <row r="20314" spans="21:21" x14ac:dyDescent="0.25">
      <c r="U20314" s="76"/>
    </row>
    <row r="20315" spans="21:21" x14ac:dyDescent="0.25">
      <c r="U20315" s="76"/>
    </row>
    <row r="20316" spans="21:21" x14ac:dyDescent="0.25">
      <c r="U20316" s="76"/>
    </row>
    <row r="20317" spans="21:21" x14ac:dyDescent="0.25">
      <c r="U20317" s="76"/>
    </row>
    <row r="20318" spans="21:21" x14ac:dyDescent="0.25">
      <c r="U20318" s="76"/>
    </row>
    <row r="20319" spans="21:21" x14ac:dyDescent="0.25">
      <c r="U20319" s="76"/>
    </row>
    <row r="20320" spans="21:21" x14ac:dyDescent="0.25">
      <c r="U20320" s="76"/>
    </row>
    <row r="20321" spans="21:21" x14ac:dyDescent="0.25">
      <c r="U20321" s="76"/>
    </row>
    <row r="20322" spans="21:21" x14ac:dyDescent="0.25">
      <c r="U20322" s="76"/>
    </row>
    <row r="20323" spans="21:21" x14ac:dyDescent="0.25">
      <c r="U20323" s="76"/>
    </row>
    <row r="20324" spans="21:21" x14ac:dyDescent="0.25">
      <c r="U20324" s="76"/>
    </row>
    <row r="20325" spans="21:21" x14ac:dyDescent="0.25">
      <c r="U20325" s="76"/>
    </row>
    <row r="20326" spans="21:21" x14ac:dyDescent="0.25">
      <c r="U20326" s="76"/>
    </row>
    <row r="20327" spans="21:21" x14ac:dyDescent="0.25">
      <c r="U20327" s="76"/>
    </row>
    <row r="20328" spans="21:21" x14ac:dyDescent="0.25">
      <c r="U20328" s="76"/>
    </row>
    <row r="20329" spans="21:21" x14ac:dyDescent="0.25">
      <c r="U20329" s="76"/>
    </row>
    <row r="20330" spans="21:21" x14ac:dyDescent="0.25">
      <c r="U20330" s="76"/>
    </row>
    <row r="20331" spans="21:21" x14ac:dyDescent="0.25">
      <c r="U20331" s="76"/>
    </row>
    <row r="20332" spans="21:21" x14ac:dyDescent="0.25">
      <c r="U20332" s="76"/>
    </row>
    <row r="20333" spans="21:21" x14ac:dyDescent="0.25">
      <c r="U20333" s="76"/>
    </row>
    <row r="20334" spans="21:21" x14ac:dyDescent="0.25">
      <c r="U20334" s="76"/>
    </row>
    <row r="20335" spans="21:21" x14ac:dyDescent="0.25">
      <c r="U20335" s="76"/>
    </row>
    <row r="20336" spans="21:21" x14ac:dyDescent="0.25">
      <c r="U20336" s="76"/>
    </row>
    <row r="20337" spans="21:21" x14ac:dyDescent="0.25">
      <c r="U20337" s="76"/>
    </row>
    <row r="20338" spans="21:21" x14ac:dyDescent="0.25">
      <c r="U20338" s="76"/>
    </row>
    <row r="20339" spans="21:21" x14ac:dyDescent="0.25">
      <c r="U20339" s="76"/>
    </row>
    <row r="20340" spans="21:21" x14ac:dyDescent="0.25">
      <c r="U20340" s="76"/>
    </row>
    <row r="20341" spans="21:21" x14ac:dyDescent="0.25">
      <c r="U20341" s="76"/>
    </row>
    <row r="20342" spans="21:21" x14ac:dyDescent="0.25">
      <c r="U20342" s="76"/>
    </row>
    <row r="20343" spans="21:21" x14ac:dyDescent="0.25">
      <c r="U20343" s="76"/>
    </row>
    <row r="20344" spans="21:21" x14ac:dyDescent="0.25">
      <c r="U20344" s="76"/>
    </row>
    <row r="20345" spans="21:21" x14ac:dyDescent="0.25">
      <c r="U20345" s="76"/>
    </row>
    <row r="20346" spans="21:21" x14ac:dyDescent="0.25">
      <c r="U20346" s="76"/>
    </row>
    <row r="20347" spans="21:21" x14ac:dyDescent="0.25">
      <c r="U20347" s="76"/>
    </row>
    <row r="20348" spans="21:21" x14ac:dyDescent="0.25">
      <c r="U20348" s="76"/>
    </row>
    <row r="20349" spans="21:21" x14ac:dyDescent="0.25">
      <c r="U20349" s="76"/>
    </row>
    <row r="20350" spans="21:21" x14ac:dyDescent="0.25">
      <c r="U20350" s="76"/>
    </row>
    <row r="20351" spans="21:21" x14ac:dyDescent="0.25">
      <c r="U20351" s="76"/>
    </row>
    <row r="20352" spans="21:21" x14ac:dyDescent="0.25">
      <c r="U20352" s="76"/>
    </row>
    <row r="20353" spans="21:21" x14ac:dyDescent="0.25">
      <c r="U20353" s="76"/>
    </row>
    <row r="20354" spans="21:21" x14ac:dyDescent="0.25">
      <c r="U20354" s="76"/>
    </row>
    <row r="20355" spans="21:21" x14ac:dyDescent="0.25">
      <c r="U20355" s="76"/>
    </row>
    <row r="20356" spans="21:21" x14ac:dyDescent="0.25">
      <c r="U20356" s="76"/>
    </row>
    <row r="20357" spans="21:21" x14ac:dyDescent="0.25">
      <c r="U20357" s="76"/>
    </row>
    <row r="20358" spans="21:21" x14ac:dyDescent="0.25">
      <c r="U20358" s="76"/>
    </row>
    <row r="20359" spans="21:21" x14ac:dyDescent="0.25">
      <c r="U20359" s="76"/>
    </row>
    <row r="20360" spans="21:21" x14ac:dyDescent="0.25">
      <c r="U20360" s="76"/>
    </row>
    <row r="20361" spans="21:21" x14ac:dyDescent="0.25">
      <c r="U20361" s="76"/>
    </row>
    <row r="20362" spans="21:21" x14ac:dyDescent="0.25">
      <c r="U20362" s="76"/>
    </row>
    <row r="20363" spans="21:21" x14ac:dyDescent="0.25">
      <c r="U20363" s="76"/>
    </row>
    <row r="20364" spans="21:21" x14ac:dyDescent="0.25">
      <c r="U20364" s="76"/>
    </row>
    <row r="20365" spans="21:21" x14ac:dyDescent="0.25">
      <c r="U20365" s="76"/>
    </row>
    <row r="20366" spans="21:21" x14ac:dyDescent="0.25">
      <c r="U20366" s="76"/>
    </row>
    <row r="20367" spans="21:21" x14ac:dyDescent="0.25">
      <c r="U20367" s="76"/>
    </row>
    <row r="20368" spans="21:21" x14ac:dyDescent="0.25">
      <c r="U20368" s="76"/>
    </row>
    <row r="20369" spans="21:21" x14ac:dyDescent="0.25">
      <c r="U20369" s="76"/>
    </row>
    <row r="20370" spans="21:21" x14ac:dyDescent="0.25">
      <c r="U20370" s="76"/>
    </row>
    <row r="20371" spans="21:21" x14ac:dyDescent="0.25">
      <c r="U20371" s="76"/>
    </row>
    <row r="20372" spans="21:21" x14ac:dyDescent="0.25">
      <c r="U20372" s="76"/>
    </row>
    <row r="20373" spans="21:21" x14ac:dyDescent="0.25">
      <c r="U20373" s="76"/>
    </row>
    <row r="20374" spans="21:21" x14ac:dyDescent="0.25">
      <c r="U20374" s="76"/>
    </row>
    <row r="20375" spans="21:21" x14ac:dyDescent="0.25">
      <c r="U20375" s="76"/>
    </row>
    <row r="20376" spans="21:21" x14ac:dyDescent="0.25">
      <c r="U20376" s="76"/>
    </row>
    <row r="20377" spans="21:21" x14ac:dyDescent="0.25">
      <c r="U20377" s="76"/>
    </row>
    <row r="20378" spans="21:21" x14ac:dyDescent="0.25">
      <c r="U20378" s="76"/>
    </row>
    <row r="20379" spans="21:21" x14ac:dyDescent="0.25">
      <c r="U20379" s="76"/>
    </row>
    <row r="20380" spans="21:21" x14ac:dyDescent="0.25">
      <c r="U20380" s="76"/>
    </row>
    <row r="20381" spans="21:21" x14ac:dyDescent="0.25">
      <c r="U20381" s="76"/>
    </row>
    <row r="20382" spans="21:21" x14ac:dyDescent="0.25">
      <c r="U20382" s="76"/>
    </row>
    <row r="20383" spans="21:21" x14ac:dyDescent="0.25">
      <c r="U20383" s="76"/>
    </row>
    <row r="20384" spans="21:21" x14ac:dyDescent="0.25">
      <c r="U20384" s="76"/>
    </row>
    <row r="20385" spans="21:21" x14ac:dyDescent="0.25">
      <c r="U20385" s="76"/>
    </row>
    <row r="20386" spans="21:21" x14ac:dyDescent="0.25">
      <c r="U20386" s="76"/>
    </row>
    <row r="20387" spans="21:21" x14ac:dyDescent="0.25">
      <c r="U20387" s="76"/>
    </row>
    <row r="20388" spans="21:21" x14ac:dyDescent="0.25">
      <c r="U20388" s="76"/>
    </row>
    <row r="20389" spans="21:21" x14ac:dyDescent="0.25">
      <c r="U20389" s="76"/>
    </row>
    <row r="20390" spans="21:21" x14ac:dyDescent="0.25">
      <c r="U20390" s="76"/>
    </row>
    <row r="20391" spans="21:21" x14ac:dyDescent="0.25">
      <c r="U20391" s="76"/>
    </row>
    <row r="20392" spans="21:21" x14ac:dyDescent="0.25">
      <c r="U20392" s="76"/>
    </row>
    <row r="20393" spans="21:21" x14ac:dyDescent="0.25">
      <c r="U20393" s="76"/>
    </row>
    <row r="20394" spans="21:21" x14ac:dyDescent="0.25">
      <c r="U20394" s="76"/>
    </row>
    <row r="20395" spans="21:21" x14ac:dyDescent="0.25">
      <c r="U20395" s="76"/>
    </row>
    <row r="20396" spans="21:21" x14ac:dyDescent="0.25">
      <c r="U20396" s="76"/>
    </row>
    <row r="20397" spans="21:21" x14ac:dyDescent="0.25">
      <c r="U20397" s="76"/>
    </row>
    <row r="20398" spans="21:21" x14ac:dyDescent="0.25">
      <c r="U20398" s="76"/>
    </row>
    <row r="20399" spans="21:21" x14ac:dyDescent="0.25">
      <c r="U20399" s="76"/>
    </row>
    <row r="20400" spans="21:21" x14ac:dyDescent="0.25">
      <c r="U20400" s="76"/>
    </row>
    <row r="20401" spans="21:21" x14ac:dyDescent="0.25">
      <c r="U20401" s="76"/>
    </row>
    <row r="20402" spans="21:21" x14ac:dyDescent="0.25">
      <c r="U20402" s="76"/>
    </row>
    <row r="20403" spans="21:21" x14ac:dyDescent="0.25">
      <c r="U20403" s="76"/>
    </row>
    <row r="20404" spans="21:21" x14ac:dyDescent="0.25">
      <c r="U20404" s="76"/>
    </row>
    <row r="20405" spans="21:21" x14ac:dyDescent="0.25">
      <c r="U20405" s="76"/>
    </row>
    <row r="20406" spans="21:21" x14ac:dyDescent="0.25">
      <c r="U20406" s="76"/>
    </row>
    <row r="20407" spans="21:21" x14ac:dyDescent="0.25">
      <c r="U20407" s="76"/>
    </row>
    <row r="20408" spans="21:21" x14ac:dyDescent="0.25">
      <c r="U20408" s="76"/>
    </row>
    <row r="20409" spans="21:21" x14ac:dyDescent="0.25">
      <c r="U20409" s="76"/>
    </row>
    <row r="20410" spans="21:21" x14ac:dyDescent="0.25">
      <c r="U20410" s="76"/>
    </row>
    <row r="20411" spans="21:21" x14ac:dyDescent="0.25">
      <c r="U20411" s="76"/>
    </row>
    <row r="20412" spans="21:21" x14ac:dyDescent="0.25">
      <c r="U20412" s="76"/>
    </row>
    <row r="20413" spans="21:21" x14ac:dyDescent="0.25">
      <c r="U20413" s="76"/>
    </row>
    <row r="20414" spans="21:21" x14ac:dyDescent="0.25">
      <c r="U20414" s="76"/>
    </row>
    <row r="20415" spans="21:21" x14ac:dyDescent="0.25">
      <c r="U20415" s="76"/>
    </row>
    <row r="20416" spans="21:21" x14ac:dyDescent="0.25">
      <c r="U20416" s="76"/>
    </row>
    <row r="20417" spans="21:21" x14ac:dyDescent="0.25">
      <c r="U20417" s="76"/>
    </row>
    <row r="20418" spans="21:21" x14ac:dyDescent="0.25">
      <c r="U20418" s="76"/>
    </row>
    <row r="20419" spans="21:21" x14ac:dyDescent="0.25">
      <c r="U20419" s="76"/>
    </row>
    <row r="20420" spans="21:21" x14ac:dyDescent="0.25">
      <c r="U20420" s="76"/>
    </row>
    <row r="20421" spans="21:21" x14ac:dyDescent="0.25">
      <c r="U20421" s="76"/>
    </row>
    <row r="20422" spans="21:21" x14ac:dyDescent="0.25">
      <c r="U20422" s="76"/>
    </row>
    <row r="20423" spans="21:21" x14ac:dyDescent="0.25">
      <c r="U20423" s="76"/>
    </row>
    <row r="20424" spans="21:21" x14ac:dyDescent="0.25">
      <c r="U20424" s="76"/>
    </row>
    <row r="20425" spans="21:21" x14ac:dyDescent="0.25">
      <c r="U20425" s="76"/>
    </row>
    <row r="20426" spans="21:21" x14ac:dyDescent="0.25">
      <c r="U20426" s="76"/>
    </row>
    <row r="20427" spans="21:21" x14ac:dyDescent="0.25">
      <c r="U20427" s="76"/>
    </row>
    <row r="20428" spans="21:21" x14ac:dyDescent="0.25">
      <c r="U20428" s="76"/>
    </row>
    <row r="20429" spans="21:21" x14ac:dyDescent="0.25">
      <c r="U20429" s="76"/>
    </row>
    <row r="20430" spans="21:21" x14ac:dyDescent="0.25">
      <c r="U20430" s="76"/>
    </row>
    <row r="20431" spans="21:21" x14ac:dyDescent="0.25">
      <c r="U20431" s="76"/>
    </row>
    <row r="20432" spans="21:21" x14ac:dyDescent="0.25">
      <c r="U20432" s="76"/>
    </row>
    <row r="20433" spans="21:21" x14ac:dyDescent="0.25">
      <c r="U20433" s="76"/>
    </row>
    <row r="20434" spans="21:21" x14ac:dyDescent="0.25">
      <c r="U20434" s="76"/>
    </row>
    <row r="20435" spans="21:21" x14ac:dyDescent="0.25">
      <c r="U20435" s="76"/>
    </row>
    <row r="20436" spans="21:21" x14ac:dyDescent="0.25">
      <c r="U20436" s="76"/>
    </row>
    <row r="20437" spans="21:21" x14ac:dyDescent="0.25">
      <c r="U20437" s="76"/>
    </row>
    <row r="20438" spans="21:21" x14ac:dyDescent="0.25">
      <c r="U20438" s="76"/>
    </row>
    <row r="20439" spans="21:21" x14ac:dyDescent="0.25">
      <c r="U20439" s="76"/>
    </row>
    <row r="20440" spans="21:21" x14ac:dyDescent="0.25">
      <c r="U20440" s="76"/>
    </row>
    <row r="20441" spans="21:21" x14ac:dyDescent="0.25">
      <c r="U20441" s="76"/>
    </row>
    <row r="20442" spans="21:21" x14ac:dyDescent="0.25">
      <c r="U20442" s="76"/>
    </row>
    <row r="20443" spans="21:21" x14ac:dyDescent="0.25">
      <c r="U20443" s="76"/>
    </row>
    <row r="20444" spans="21:21" x14ac:dyDescent="0.25">
      <c r="U20444" s="76"/>
    </row>
    <row r="20445" spans="21:21" x14ac:dyDescent="0.25">
      <c r="U20445" s="76"/>
    </row>
    <row r="20446" spans="21:21" x14ac:dyDescent="0.25">
      <c r="U20446" s="76"/>
    </row>
    <row r="20447" spans="21:21" x14ac:dyDescent="0.25">
      <c r="U20447" s="76"/>
    </row>
    <row r="20448" spans="21:21" x14ac:dyDescent="0.25">
      <c r="U20448" s="76"/>
    </row>
    <row r="20449" spans="21:21" x14ac:dyDescent="0.25">
      <c r="U20449" s="76"/>
    </row>
    <row r="20450" spans="21:21" x14ac:dyDescent="0.25">
      <c r="U20450" s="76"/>
    </row>
    <row r="20451" spans="21:21" x14ac:dyDescent="0.25">
      <c r="U20451" s="76"/>
    </row>
    <row r="20452" spans="21:21" x14ac:dyDescent="0.25">
      <c r="U20452" s="76"/>
    </row>
    <row r="20453" spans="21:21" x14ac:dyDescent="0.25">
      <c r="U20453" s="76"/>
    </row>
    <row r="20454" spans="21:21" x14ac:dyDescent="0.25">
      <c r="U20454" s="76"/>
    </row>
    <row r="20455" spans="21:21" x14ac:dyDescent="0.25">
      <c r="U20455" s="76"/>
    </row>
    <row r="20456" spans="21:21" x14ac:dyDescent="0.25">
      <c r="U20456" s="76"/>
    </row>
    <row r="20457" spans="21:21" x14ac:dyDescent="0.25">
      <c r="U20457" s="76"/>
    </row>
    <row r="20458" spans="21:21" x14ac:dyDescent="0.25">
      <c r="U20458" s="76"/>
    </row>
    <row r="20459" spans="21:21" x14ac:dyDescent="0.25">
      <c r="U20459" s="76"/>
    </row>
    <row r="20460" spans="21:21" x14ac:dyDescent="0.25">
      <c r="U20460" s="76"/>
    </row>
    <row r="20461" spans="21:21" x14ac:dyDescent="0.25">
      <c r="U20461" s="76"/>
    </row>
    <row r="20462" spans="21:21" x14ac:dyDescent="0.25">
      <c r="U20462" s="76"/>
    </row>
    <row r="20463" spans="21:21" x14ac:dyDescent="0.25">
      <c r="U20463" s="76"/>
    </row>
    <row r="20464" spans="21:21" x14ac:dyDescent="0.25">
      <c r="U20464" s="76"/>
    </row>
    <row r="20465" spans="21:21" x14ac:dyDescent="0.25">
      <c r="U20465" s="76"/>
    </row>
    <row r="20466" spans="21:21" x14ac:dyDescent="0.25">
      <c r="U20466" s="76"/>
    </row>
    <row r="20467" spans="21:21" x14ac:dyDescent="0.25">
      <c r="U20467" s="76"/>
    </row>
    <row r="20468" spans="21:21" x14ac:dyDescent="0.25">
      <c r="U20468" s="76"/>
    </row>
    <row r="20469" spans="21:21" x14ac:dyDescent="0.25">
      <c r="U20469" s="76"/>
    </row>
    <row r="20470" spans="21:21" x14ac:dyDescent="0.25">
      <c r="U20470" s="76"/>
    </row>
    <row r="20471" spans="21:21" x14ac:dyDescent="0.25">
      <c r="U20471" s="76"/>
    </row>
    <row r="20472" spans="21:21" x14ac:dyDescent="0.25">
      <c r="U20472" s="76"/>
    </row>
    <row r="20473" spans="21:21" x14ac:dyDescent="0.25">
      <c r="U20473" s="76"/>
    </row>
    <row r="20474" spans="21:21" x14ac:dyDescent="0.25">
      <c r="U20474" s="76"/>
    </row>
    <row r="20475" spans="21:21" x14ac:dyDescent="0.25">
      <c r="U20475" s="76"/>
    </row>
    <row r="20476" spans="21:21" x14ac:dyDescent="0.25">
      <c r="U20476" s="76"/>
    </row>
    <row r="20477" spans="21:21" x14ac:dyDescent="0.25">
      <c r="U20477" s="76"/>
    </row>
    <row r="20478" spans="21:21" x14ac:dyDescent="0.25">
      <c r="U20478" s="76"/>
    </row>
    <row r="20479" spans="21:21" x14ac:dyDescent="0.25">
      <c r="U20479" s="76"/>
    </row>
    <row r="20480" spans="21:21" x14ac:dyDescent="0.25">
      <c r="U20480" s="76"/>
    </row>
    <row r="20481" spans="21:21" x14ac:dyDescent="0.25">
      <c r="U20481" s="76"/>
    </row>
    <row r="20482" spans="21:21" x14ac:dyDescent="0.25">
      <c r="U20482" s="76"/>
    </row>
    <row r="20483" spans="21:21" x14ac:dyDescent="0.25">
      <c r="U20483" s="76"/>
    </row>
    <row r="20484" spans="21:21" x14ac:dyDescent="0.25">
      <c r="U20484" s="76"/>
    </row>
    <row r="20485" spans="21:21" x14ac:dyDescent="0.25">
      <c r="U20485" s="76"/>
    </row>
    <row r="20486" spans="21:21" x14ac:dyDescent="0.25">
      <c r="U20486" s="76"/>
    </row>
    <row r="20487" spans="21:21" x14ac:dyDescent="0.25">
      <c r="U20487" s="76"/>
    </row>
    <row r="20488" spans="21:21" x14ac:dyDescent="0.25">
      <c r="U20488" s="76"/>
    </row>
    <row r="20489" spans="21:21" x14ac:dyDescent="0.25">
      <c r="U20489" s="76"/>
    </row>
    <row r="20490" spans="21:21" x14ac:dyDescent="0.25">
      <c r="U20490" s="76"/>
    </row>
    <row r="20491" spans="21:21" x14ac:dyDescent="0.25">
      <c r="U20491" s="76"/>
    </row>
    <row r="20492" spans="21:21" x14ac:dyDescent="0.25">
      <c r="U20492" s="76"/>
    </row>
    <row r="20493" spans="21:21" x14ac:dyDescent="0.25">
      <c r="U20493" s="76"/>
    </row>
    <row r="20494" spans="21:21" x14ac:dyDescent="0.25">
      <c r="U20494" s="76"/>
    </row>
    <row r="20495" spans="21:21" x14ac:dyDescent="0.25">
      <c r="U20495" s="76"/>
    </row>
    <row r="20496" spans="21:21" x14ac:dyDescent="0.25">
      <c r="U20496" s="76"/>
    </row>
    <row r="20497" spans="21:21" x14ac:dyDescent="0.25">
      <c r="U20497" s="76"/>
    </row>
    <row r="20498" spans="21:21" x14ac:dyDescent="0.25">
      <c r="U20498" s="76"/>
    </row>
    <row r="20499" spans="21:21" x14ac:dyDescent="0.25">
      <c r="U20499" s="76"/>
    </row>
    <row r="20500" spans="21:21" x14ac:dyDescent="0.25">
      <c r="U20500" s="76"/>
    </row>
    <row r="20501" spans="21:21" x14ac:dyDescent="0.25">
      <c r="U20501" s="76"/>
    </row>
    <row r="20502" spans="21:21" x14ac:dyDescent="0.25">
      <c r="U20502" s="76"/>
    </row>
    <row r="20503" spans="21:21" x14ac:dyDescent="0.25">
      <c r="U20503" s="76"/>
    </row>
    <row r="20504" spans="21:21" x14ac:dyDescent="0.25">
      <c r="U20504" s="76"/>
    </row>
    <row r="20505" spans="21:21" x14ac:dyDescent="0.25">
      <c r="U20505" s="76"/>
    </row>
    <row r="20506" spans="21:21" x14ac:dyDescent="0.25">
      <c r="U20506" s="76"/>
    </row>
    <row r="20507" spans="21:21" x14ac:dyDescent="0.25">
      <c r="U20507" s="76"/>
    </row>
    <row r="20508" spans="21:21" x14ac:dyDescent="0.25">
      <c r="U20508" s="76"/>
    </row>
    <row r="20509" spans="21:21" x14ac:dyDescent="0.25">
      <c r="U20509" s="76"/>
    </row>
    <row r="20510" spans="21:21" x14ac:dyDescent="0.25">
      <c r="U20510" s="76"/>
    </row>
    <row r="20511" spans="21:21" x14ac:dyDescent="0.25">
      <c r="U20511" s="76"/>
    </row>
    <row r="20512" spans="21:21" x14ac:dyDescent="0.25">
      <c r="U20512" s="76"/>
    </row>
    <row r="20513" spans="21:21" x14ac:dyDescent="0.25">
      <c r="U20513" s="76"/>
    </row>
    <row r="20514" spans="21:21" x14ac:dyDescent="0.25">
      <c r="U20514" s="76"/>
    </row>
    <row r="20515" spans="21:21" x14ac:dyDescent="0.25">
      <c r="U20515" s="76"/>
    </row>
    <row r="20516" spans="21:21" x14ac:dyDescent="0.25">
      <c r="U20516" s="76"/>
    </row>
    <row r="20517" spans="21:21" x14ac:dyDescent="0.25">
      <c r="U20517" s="76"/>
    </row>
    <row r="20518" spans="21:21" x14ac:dyDescent="0.25">
      <c r="U20518" s="76"/>
    </row>
    <row r="20519" spans="21:21" x14ac:dyDescent="0.25">
      <c r="U20519" s="76"/>
    </row>
    <row r="20520" spans="21:21" x14ac:dyDescent="0.25">
      <c r="U20520" s="76"/>
    </row>
    <row r="20521" spans="21:21" x14ac:dyDescent="0.25">
      <c r="U20521" s="76"/>
    </row>
    <row r="20522" spans="21:21" x14ac:dyDescent="0.25">
      <c r="U20522" s="76"/>
    </row>
    <row r="20523" spans="21:21" x14ac:dyDescent="0.25">
      <c r="U20523" s="76"/>
    </row>
    <row r="20524" spans="21:21" x14ac:dyDescent="0.25">
      <c r="U20524" s="76"/>
    </row>
    <row r="20525" spans="21:21" x14ac:dyDescent="0.25">
      <c r="U20525" s="76"/>
    </row>
    <row r="20526" spans="21:21" x14ac:dyDescent="0.25">
      <c r="U20526" s="76"/>
    </row>
    <row r="20527" spans="21:21" x14ac:dyDescent="0.25">
      <c r="U20527" s="76"/>
    </row>
    <row r="20528" spans="21:21" x14ac:dyDescent="0.25">
      <c r="U20528" s="76"/>
    </row>
    <row r="20529" spans="21:21" x14ac:dyDescent="0.25">
      <c r="U20529" s="76"/>
    </row>
    <row r="20530" spans="21:21" x14ac:dyDescent="0.25">
      <c r="U20530" s="76"/>
    </row>
    <row r="20531" spans="21:21" x14ac:dyDescent="0.25">
      <c r="U20531" s="76"/>
    </row>
    <row r="20532" spans="21:21" x14ac:dyDescent="0.25">
      <c r="U20532" s="76"/>
    </row>
    <row r="20533" spans="21:21" x14ac:dyDescent="0.25">
      <c r="U20533" s="76"/>
    </row>
    <row r="20534" spans="21:21" x14ac:dyDescent="0.25">
      <c r="U20534" s="76"/>
    </row>
    <row r="20535" spans="21:21" x14ac:dyDescent="0.25">
      <c r="U20535" s="76"/>
    </row>
    <row r="20536" spans="21:21" x14ac:dyDescent="0.25">
      <c r="U20536" s="76"/>
    </row>
    <row r="20537" spans="21:21" x14ac:dyDescent="0.25">
      <c r="U20537" s="76"/>
    </row>
    <row r="20538" spans="21:21" x14ac:dyDescent="0.25">
      <c r="U20538" s="76"/>
    </row>
    <row r="20539" spans="21:21" x14ac:dyDescent="0.25">
      <c r="U20539" s="76"/>
    </row>
    <row r="20540" spans="21:21" x14ac:dyDescent="0.25">
      <c r="U20540" s="76"/>
    </row>
    <row r="20541" spans="21:21" x14ac:dyDescent="0.25">
      <c r="U20541" s="76"/>
    </row>
    <row r="20542" spans="21:21" x14ac:dyDescent="0.25">
      <c r="U20542" s="76"/>
    </row>
    <row r="20543" spans="21:21" x14ac:dyDescent="0.25">
      <c r="U20543" s="76"/>
    </row>
    <row r="20544" spans="21:21" x14ac:dyDescent="0.25">
      <c r="U20544" s="76"/>
    </row>
    <row r="20545" spans="21:21" x14ac:dyDescent="0.25">
      <c r="U20545" s="76"/>
    </row>
    <row r="20546" spans="21:21" x14ac:dyDescent="0.25">
      <c r="U20546" s="76"/>
    </row>
    <row r="20547" spans="21:21" x14ac:dyDescent="0.25">
      <c r="U20547" s="76"/>
    </row>
    <row r="20548" spans="21:21" x14ac:dyDescent="0.25">
      <c r="U20548" s="76"/>
    </row>
    <row r="20549" spans="21:21" x14ac:dyDescent="0.25">
      <c r="U20549" s="76"/>
    </row>
    <row r="20550" spans="21:21" x14ac:dyDescent="0.25">
      <c r="U20550" s="76"/>
    </row>
    <row r="20551" spans="21:21" x14ac:dyDescent="0.25">
      <c r="U20551" s="76"/>
    </row>
    <row r="20552" spans="21:21" x14ac:dyDescent="0.25">
      <c r="U20552" s="76"/>
    </row>
    <row r="20553" spans="21:21" x14ac:dyDescent="0.25">
      <c r="U20553" s="76"/>
    </row>
    <row r="20554" spans="21:21" x14ac:dyDescent="0.25">
      <c r="U20554" s="76"/>
    </row>
    <row r="20555" spans="21:21" x14ac:dyDescent="0.25">
      <c r="U20555" s="76"/>
    </row>
    <row r="20556" spans="21:21" x14ac:dyDescent="0.25">
      <c r="U20556" s="76"/>
    </row>
    <row r="20557" spans="21:21" x14ac:dyDescent="0.25">
      <c r="U20557" s="76"/>
    </row>
    <row r="20558" spans="21:21" x14ac:dyDescent="0.25">
      <c r="U20558" s="76"/>
    </row>
    <row r="20559" spans="21:21" x14ac:dyDescent="0.25">
      <c r="U20559" s="76"/>
    </row>
    <row r="20560" spans="21:21" x14ac:dyDescent="0.25">
      <c r="U20560" s="76"/>
    </row>
    <row r="20561" spans="21:21" x14ac:dyDescent="0.25">
      <c r="U20561" s="76"/>
    </row>
    <row r="20562" spans="21:21" x14ac:dyDescent="0.25">
      <c r="U20562" s="76"/>
    </row>
    <row r="20563" spans="21:21" x14ac:dyDescent="0.25">
      <c r="U20563" s="76"/>
    </row>
    <row r="20564" spans="21:21" x14ac:dyDescent="0.25">
      <c r="U20564" s="76"/>
    </row>
    <row r="20565" spans="21:21" x14ac:dyDescent="0.25">
      <c r="U20565" s="76"/>
    </row>
    <row r="20566" spans="21:21" x14ac:dyDescent="0.25">
      <c r="U20566" s="76"/>
    </row>
    <row r="20567" spans="21:21" x14ac:dyDescent="0.25">
      <c r="U20567" s="76"/>
    </row>
    <row r="20568" spans="21:21" x14ac:dyDescent="0.25">
      <c r="U20568" s="76"/>
    </row>
    <row r="20569" spans="21:21" x14ac:dyDescent="0.25">
      <c r="U20569" s="76"/>
    </row>
    <row r="20570" spans="21:21" x14ac:dyDescent="0.25">
      <c r="U20570" s="76"/>
    </row>
    <row r="20571" spans="21:21" x14ac:dyDescent="0.25">
      <c r="U20571" s="76"/>
    </row>
    <row r="20572" spans="21:21" x14ac:dyDescent="0.25">
      <c r="U20572" s="76"/>
    </row>
    <row r="20573" spans="21:21" x14ac:dyDescent="0.25">
      <c r="U20573" s="76"/>
    </row>
    <row r="20574" spans="21:21" x14ac:dyDescent="0.25">
      <c r="U20574" s="76"/>
    </row>
    <row r="20575" spans="21:21" x14ac:dyDescent="0.25">
      <c r="U20575" s="76"/>
    </row>
    <row r="20576" spans="21:21" x14ac:dyDescent="0.25">
      <c r="U20576" s="76"/>
    </row>
    <row r="20577" spans="21:21" x14ac:dyDescent="0.25">
      <c r="U20577" s="76"/>
    </row>
    <row r="20578" spans="21:21" x14ac:dyDescent="0.25">
      <c r="U20578" s="76"/>
    </row>
    <row r="20579" spans="21:21" x14ac:dyDescent="0.25">
      <c r="U20579" s="76"/>
    </row>
    <row r="20580" spans="21:21" x14ac:dyDescent="0.25">
      <c r="U20580" s="76"/>
    </row>
    <row r="20581" spans="21:21" x14ac:dyDescent="0.25">
      <c r="U20581" s="76"/>
    </row>
    <row r="20582" spans="21:21" x14ac:dyDescent="0.25">
      <c r="U20582" s="76"/>
    </row>
    <row r="20583" spans="21:21" x14ac:dyDescent="0.25">
      <c r="U20583" s="76"/>
    </row>
    <row r="20584" spans="21:21" x14ac:dyDescent="0.25">
      <c r="U20584" s="76"/>
    </row>
    <row r="20585" spans="21:21" x14ac:dyDescent="0.25">
      <c r="U20585" s="76"/>
    </row>
    <row r="20586" spans="21:21" x14ac:dyDescent="0.25">
      <c r="U20586" s="76"/>
    </row>
    <row r="20587" spans="21:21" x14ac:dyDescent="0.25">
      <c r="U20587" s="76"/>
    </row>
    <row r="20588" spans="21:21" x14ac:dyDescent="0.25">
      <c r="U20588" s="76"/>
    </row>
    <row r="20589" spans="21:21" x14ac:dyDescent="0.25">
      <c r="U20589" s="76"/>
    </row>
    <row r="20590" spans="21:21" x14ac:dyDescent="0.25">
      <c r="U20590" s="76"/>
    </row>
    <row r="20591" spans="21:21" x14ac:dyDescent="0.25">
      <c r="U20591" s="76"/>
    </row>
    <row r="20592" spans="21:21" x14ac:dyDescent="0.25">
      <c r="U20592" s="76"/>
    </row>
    <row r="20593" spans="21:21" x14ac:dyDescent="0.25">
      <c r="U20593" s="76"/>
    </row>
    <row r="20594" spans="21:21" x14ac:dyDescent="0.25">
      <c r="U20594" s="76"/>
    </row>
    <row r="20595" spans="21:21" x14ac:dyDescent="0.25">
      <c r="U20595" s="76"/>
    </row>
    <row r="20596" spans="21:21" x14ac:dyDescent="0.25">
      <c r="U20596" s="76"/>
    </row>
    <row r="20597" spans="21:21" x14ac:dyDescent="0.25">
      <c r="U20597" s="76"/>
    </row>
    <row r="20598" spans="21:21" x14ac:dyDescent="0.25">
      <c r="U20598" s="76"/>
    </row>
    <row r="20599" spans="21:21" x14ac:dyDescent="0.25">
      <c r="U20599" s="76"/>
    </row>
    <row r="20600" spans="21:21" x14ac:dyDescent="0.25">
      <c r="U20600" s="76"/>
    </row>
    <row r="20601" spans="21:21" x14ac:dyDescent="0.25">
      <c r="U20601" s="76"/>
    </row>
    <row r="20602" spans="21:21" x14ac:dyDescent="0.25">
      <c r="U20602" s="76"/>
    </row>
    <row r="20603" spans="21:21" x14ac:dyDescent="0.25">
      <c r="U20603" s="76"/>
    </row>
    <row r="20604" spans="21:21" x14ac:dyDescent="0.25">
      <c r="U20604" s="76"/>
    </row>
    <row r="20605" spans="21:21" x14ac:dyDescent="0.25">
      <c r="U20605" s="76"/>
    </row>
    <row r="20606" spans="21:21" x14ac:dyDescent="0.25">
      <c r="U20606" s="76"/>
    </row>
    <row r="20607" spans="21:21" x14ac:dyDescent="0.25">
      <c r="U20607" s="76"/>
    </row>
    <row r="20608" spans="21:21" x14ac:dyDescent="0.25">
      <c r="U20608" s="76"/>
    </row>
    <row r="20609" spans="21:21" x14ac:dyDescent="0.25">
      <c r="U20609" s="76"/>
    </row>
    <row r="20610" spans="21:21" x14ac:dyDescent="0.25">
      <c r="U20610" s="76"/>
    </row>
    <row r="20611" spans="21:21" x14ac:dyDescent="0.25">
      <c r="U20611" s="76"/>
    </row>
    <row r="20612" spans="21:21" x14ac:dyDescent="0.25">
      <c r="U20612" s="76"/>
    </row>
    <row r="20613" spans="21:21" x14ac:dyDescent="0.25">
      <c r="U20613" s="76"/>
    </row>
    <row r="20614" spans="21:21" x14ac:dyDescent="0.25">
      <c r="U20614" s="76"/>
    </row>
    <row r="20615" spans="21:21" x14ac:dyDescent="0.25">
      <c r="U20615" s="76"/>
    </row>
    <row r="20616" spans="21:21" x14ac:dyDescent="0.25">
      <c r="U20616" s="76"/>
    </row>
    <row r="20617" spans="21:21" x14ac:dyDescent="0.25">
      <c r="U20617" s="76"/>
    </row>
    <row r="20618" spans="21:21" x14ac:dyDescent="0.25">
      <c r="U20618" s="76"/>
    </row>
    <row r="20619" spans="21:21" x14ac:dyDescent="0.25">
      <c r="U20619" s="76"/>
    </row>
    <row r="20620" spans="21:21" x14ac:dyDescent="0.25">
      <c r="U20620" s="76"/>
    </row>
    <row r="20621" spans="21:21" x14ac:dyDescent="0.25">
      <c r="U20621" s="76"/>
    </row>
    <row r="20622" spans="21:21" x14ac:dyDescent="0.25">
      <c r="U20622" s="76"/>
    </row>
    <row r="20623" spans="21:21" x14ac:dyDescent="0.25">
      <c r="U20623" s="76"/>
    </row>
    <row r="20624" spans="21:21" x14ac:dyDescent="0.25">
      <c r="U20624" s="76"/>
    </row>
    <row r="20625" spans="21:21" x14ac:dyDescent="0.25">
      <c r="U20625" s="76"/>
    </row>
    <row r="20626" spans="21:21" x14ac:dyDescent="0.25">
      <c r="U20626" s="76"/>
    </row>
    <row r="20627" spans="21:21" x14ac:dyDescent="0.25">
      <c r="U20627" s="76"/>
    </row>
    <row r="20628" spans="21:21" x14ac:dyDescent="0.25">
      <c r="U20628" s="76"/>
    </row>
    <row r="20629" spans="21:21" x14ac:dyDescent="0.25">
      <c r="U20629" s="76"/>
    </row>
    <row r="20630" spans="21:21" x14ac:dyDescent="0.25">
      <c r="U20630" s="76"/>
    </row>
    <row r="20631" spans="21:21" x14ac:dyDescent="0.25">
      <c r="U20631" s="76"/>
    </row>
    <row r="20632" spans="21:21" x14ac:dyDescent="0.25">
      <c r="U20632" s="76"/>
    </row>
    <row r="20633" spans="21:21" x14ac:dyDescent="0.25">
      <c r="U20633" s="76"/>
    </row>
    <row r="20634" spans="21:21" x14ac:dyDescent="0.25">
      <c r="U20634" s="76"/>
    </row>
    <row r="20635" spans="21:21" x14ac:dyDescent="0.25">
      <c r="U20635" s="76"/>
    </row>
    <row r="20636" spans="21:21" x14ac:dyDescent="0.25">
      <c r="U20636" s="76"/>
    </row>
    <row r="20637" spans="21:21" x14ac:dyDescent="0.25">
      <c r="U20637" s="76"/>
    </row>
    <row r="20638" spans="21:21" x14ac:dyDescent="0.25">
      <c r="U20638" s="76"/>
    </row>
    <row r="20639" spans="21:21" x14ac:dyDescent="0.25">
      <c r="U20639" s="76"/>
    </row>
    <row r="20640" spans="21:21" x14ac:dyDescent="0.25">
      <c r="U20640" s="76"/>
    </row>
    <row r="20641" spans="21:21" x14ac:dyDescent="0.25">
      <c r="U20641" s="76"/>
    </row>
    <row r="20642" spans="21:21" x14ac:dyDescent="0.25">
      <c r="U20642" s="76"/>
    </row>
    <row r="20643" spans="21:21" x14ac:dyDescent="0.25">
      <c r="U20643" s="76"/>
    </row>
    <row r="20644" spans="21:21" x14ac:dyDescent="0.25">
      <c r="U20644" s="76"/>
    </row>
    <row r="20645" spans="21:21" x14ac:dyDescent="0.25">
      <c r="U20645" s="76"/>
    </row>
    <row r="20646" spans="21:21" x14ac:dyDescent="0.25">
      <c r="U20646" s="76"/>
    </row>
    <row r="20647" spans="21:21" x14ac:dyDescent="0.25">
      <c r="U20647" s="76"/>
    </row>
    <row r="20648" spans="21:21" x14ac:dyDescent="0.25">
      <c r="U20648" s="76"/>
    </row>
    <row r="20649" spans="21:21" x14ac:dyDescent="0.25">
      <c r="U20649" s="76"/>
    </row>
    <row r="20650" spans="21:21" x14ac:dyDescent="0.25">
      <c r="U20650" s="76"/>
    </row>
    <row r="20651" spans="21:21" x14ac:dyDescent="0.25">
      <c r="U20651" s="76"/>
    </row>
    <row r="20652" spans="21:21" x14ac:dyDescent="0.25">
      <c r="U20652" s="76"/>
    </row>
    <row r="20653" spans="21:21" x14ac:dyDescent="0.25">
      <c r="U20653" s="76"/>
    </row>
    <row r="20654" spans="21:21" x14ac:dyDescent="0.25">
      <c r="U20654" s="76"/>
    </row>
    <row r="20655" spans="21:21" x14ac:dyDescent="0.25">
      <c r="U20655" s="76"/>
    </row>
    <row r="20656" spans="21:21" x14ac:dyDescent="0.25">
      <c r="U20656" s="76"/>
    </row>
    <row r="20657" spans="21:21" x14ac:dyDescent="0.25">
      <c r="U20657" s="76"/>
    </row>
    <row r="20658" spans="21:21" x14ac:dyDescent="0.25">
      <c r="U20658" s="76"/>
    </row>
    <row r="20659" spans="21:21" x14ac:dyDescent="0.25">
      <c r="U20659" s="76"/>
    </row>
    <row r="20660" spans="21:21" x14ac:dyDescent="0.25">
      <c r="U20660" s="76"/>
    </row>
    <row r="20661" spans="21:21" x14ac:dyDescent="0.25">
      <c r="U20661" s="76"/>
    </row>
    <row r="20662" spans="21:21" x14ac:dyDescent="0.25">
      <c r="U20662" s="76"/>
    </row>
    <row r="20663" spans="21:21" x14ac:dyDescent="0.25">
      <c r="U20663" s="76"/>
    </row>
    <row r="20664" spans="21:21" x14ac:dyDescent="0.25">
      <c r="U20664" s="76"/>
    </row>
    <row r="20665" spans="21:21" x14ac:dyDescent="0.25">
      <c r="U20665" s="76"/>
    </row>
    <row r="20666" spans="21:21" x14ac:dyDescent="0.25">
      <c r="U20666" s="76"/>
    </row>
    <row r="20667" spans="21:21" x14ac:dyDescent="0.25">
      <c r="U20667" s="76"/>
    </row>
    <row r="20668" spans="21:21" x14ac:dyDescent="0.25">
      <c r="U20668" s="76"/>
    </row>
    <row r="20669" spans="21:21" x14ac:dyDescent="0.25">
      <c r="U20669" s="76"/>
    </row>
    <row r="20670" spans="21:21" x14ac:dyDescent="0.25">
      <c r="U20670" s="76"/>
    </row>
    <row r="20671" spans="21:21" x14ac:dyDescent="0.25">
      <c r="U20671" s="76"/>
    </row>
    <row r="20672" spans="21:21" x14ac:dyDescent="0.25">
      <c r="U20672" s="76"/>
    </row>
    <row r="20673" spans="21:21" x14ac:dyDescent="0.25">
      <c r="U20673" s="76"/>
    </row>
    <row r="20674" spans="21:21" x14ac:dyDescent="0.25">
      <c r="U20674" s="76"/>
    </row>
    <row r="20675" spans="21:21" x14ac:dyDescent="0.25">
      <c r="U20675" s="76"/>
    </row>
    <row r="20676" spans="21:21" x14ac:dyDescent="0.25">
      <c r="U20676" s="76"/>
    </row>
    <row r="20677" spans="21:21" x14ac:dyDescent="0.25">
      <c r="U20677" s="76"/>
    </row>
    <row r="20678" spans="21:21" x14ac:dyDescent="0.25">
      <c r="U20678" s="76"/>
    </row>
    <row r="20679" spans="21:21" x14ac:dyDescent="0.25">
      <c r="U20679" s="76"/>
    </row>
    <row r="20680" spans="21:21" x14ac:dyDescent="0.25">
      <c r="U20680" s="76"/>
    </row>
    <row r="20681" spans="21:21" x14ac:dyDescent="0.25">
      <c r="U20681" s="76"/>
    </row>
    <row r="20682" spans="21:21" x14ac:dyDescent="0.25">
      <c r="U20682" s="76"/>
    </row>
    <row r="20683" spans="21:21" x14ac:dyDescent="0.25">
      <c r="U20683" s="76"/>
    </row>
    <row r="20684" spans="21:21" x14ac:dyDescent="0.25">
      <c r="U20684" s="76"/>
    </row>
    <row r="20685" spans="21:21" x14ac:dyDescent="0.25">
      <c r="U20685" s="76"/>
    </row>
    <row r="20686" spans="21:21" x14ac:dyDescent="0.25">
      <c r="U20686" s="76"/>
    </row>
    <row r="20687" spans="21:21" x14ac:dyDescent="0.25">
      <c r="U20687" s="76"/>
    </row>
    <row r="20688" spans="21:21" x14ac:dyDescent="0.25">
      <c r="U20688" s="76"/>
    </row>
    <row r="20689" spans="21:21" x14ac:dyDescent="0.25">
      <c r="U20689" s="76"/>
    </row>
    <row r="20690" spans="21:21" x14ac:dyDescent="0.25">
      <c r="U20690" s="76"/>
    </row>
    <row r="20691" spans="21:21" x14ac:dyDescent="0.25">
      <c r="U20691" s="76"/>
    </row>
    <row r="20692" spans="21:21" x14ac:dyDescent="0.25">
      <c r="U20692" s="76"/>
    </row>
    <row r="20693" spans="21:21" x14ac:dyDescent="0.25">
      <c r="U20693" s="76"/>
    </row>
    <row r="20694" spans="21:21" x14ac:dyDescent="0.25">
      <c r="U20694" s="76"/>
    </row>
    <row r="20695" spans="21:21" x14ac:dyDescent="0.25">
      <c r="U20695" s="76"/>
    </row>
    <row r="20696" spans="21:21" x14ac:dyDescent="0.25">
      <c r="U20696" s="76"/>
    </row>
    <row r="20697" spans="21:21" x14ac:dyDescent="0.25">
      <c r="U20697" s="76"/>
    </row>
    <row r="20698" spans="21:21" x14ac:dyDescent="0.25">
      <c r="U20698" s="76"/>
    </row>
    <row r="20699" spans="21:21" x14ac:dyDescent="0.25">
      <c r="U20699" s="76"/>
    </row>
    <row r="20700" spans="21:21" x14ac:dyDescent="0.25">
      <c r="U20700" s="76"/>
    </row>
    <row r="20701" spans="21:21" x14ac:dyDescent="0.25">
      <c r="U20701" s="76"/>
    </row>
    <row r="20702" spans="21:21" x14ac:dyDescent="0.25">
      <c r="U20702" s="76"/>
    </row>
    <row r="20703" spans="21:21" x14ac:dyDescent="0.25">
      <c r="U20703" s="76"/>
    </row>
    <row r="20704" spans="21:21" x14ac:dyDescent="0.25">
      <c r="U20704" s="76"/>
    </row>
    <row r="20705" spans="21:21" x14ac:dyDescent="0.25">
      <c r="U20705" s="76"/>
    </row>
    <row r="20706" spans="21:21" x14ac:dyDescent="0.25">
      <c r="U20706" s="76"/>
    </row>
    <row r="20707" spans="21:21" x14ac:dyDescent="0.25">
      <c r="U20707" s="76"/>
    </row>
    <row r="20708" spans="21:21" x14ac:dyDescent="0.25">
      <c r="U20708" s="76"/>
    </row>
    <row r="20709" spans="21:21" x14ac:dyDescent="0.25">
      <c r="U20709" s="76"/>
    </row>
    <row r="20710" spans="21:21" x14ac:dyDescent="0.25">
      <c r="U20710" s="76"/>
    </row>
    <row r="20711" spans="21:21" x14ac:dyDescent="0.25">
      <c r="U20711" s="76"/>
    </row>
    <row r="20712" spans="21:21" x14ac:dyDescent="0.25">
      <c r="U20712" s="76"/>
    </row>
    <row r="20713" spans="21:21" x14ac:dyDescent="0.25">
      <c r="U20713" s="76"/>
    </row>
    <row r="20714" spans="21:21" x14ac:dyDescent="0.25">
      <c r="U20714" s="76"/>
    </row>
    <row r="20715" spans="21:21" x14ac:dyDescent="0.25">
      <c r="U20715" s="76"/>
    </row>
    <row r="20716" spans="21:21" x14ac:dyDescent="0.25">
      <c r="U20716" s="76"/>
    </row>
    <row r="20717" spans="21:21" x14ac:dyDescent="0.25">
      <c r="U20717" s="76"/>
    </row>
    <row r="20718" spans="21:21" x14ac:dyDescent="0.25">
      <c r="U20718" s="76"/>
    </row>
    <row r="20719" spans="21:21" x14ac:dyDescent="0.25">
      <c r="U20719" s="76"/>
    </row>
    <row r="20720" spans="21:21" x14ac:dyDescent="0.25">
      <c r="U20720" s="76"/>
    </row>
    <row r="20721" spans="21:21" x14ac:dyDescent="0.25">
      <c r="U20721" s="76"/>
    </row>
    <row r="20722" spans="21:21" x14ac:dyDescent="0.25">
      <c r="U20722" s="76"/>
    </row>
    <row r="20723" spans="21:21" x14ac:dyDescent="0.25">
      <c r="U20723" s="76"/>
    </row>
    <row r="20724" spans="21:21" x14ac:dyDescent="0.25">
      <c r="U20724" s="76"/>
    </row>
    <row r="20725" spans="21:21" x14ac:dyDescent="0.25">
      <c r="U20725" s="76"/>
    </row>
    <row r="20726" spans="21:21" x14ac:dyDescent="0.25">
      <c r="U20726" s="76"/>
    </row>
    <row r="20727" spans="21:21" x14ac:dyDescent="0.25">
      <c r="U20727" s="76"/>
    </row>
    <row r="20728" spans="21:21" x14ac:dyDescent="0.25">
      <c r="U20728" s="76"/>
    </row>
    <row r="20729" spans="21:21" x14ac:dyDescent="0.25">
      <c r="U20729" s="76"/>
    </row>
    <row r="20730" spans="21:21" x14ac:dyDescent="0.25">
      <c r="U20730" s="76"/>
    </row>
    <row r="20731" spans="21:21" x14ac:dyDescent="0.25">
      <c r="U20731" s="76"/>
    </row>
    <row r="20732" spans="21:21" x14ac:dyDescent="0.25">
      <c r="U20732" s="76"/>
    </row>
    <row r="20733" spans="21:21" x14ac:dyDescent="0.25">
      <c r="U20733" s="76"/>
    </row>
    <row r="20734" spans="21:21" x14ac:dyDescent="0.25">
      <c r="U20734" s="76"/>
    </row>
    <row r="20735" spans="21:21" x14ac:dyDescent="0.25">
      <c r="U20735" s="76"/>
    </row>
    <row r="20736" spans="21:21" x14ac:dyDescent="0.25">
      <c r="U20736" s="76"/>
    </row>
    <row r="20737" spans="21:21" x14ac:dyDescent="0.25">
      <c r="U20737" s="76"/>
    </row>
    <row r="20738" spans="21:21" x14ac:dyDescent="0.25">
      <c r="U20738" s="76"/>
    </row>
    <row r="20739" spans="21:21" x14ac:dyDescent="0.25">
      <c r="U20739" s="76"/>
    </row>
    <row r="20740" spans="21:21" x14ac:dyDescent="0.25">
      <c r="U20740" s="76"/>
    </row>
    <row r="20741" spans="21:21" x14ac:dyDescent="0.25">
      <c r="U20741" s="76"/>
    </row>
    <row r="20742" spans="21:21" x14ac:dyDescent="0.25">
      <c r="U20742" s="76"/>
    </row>
    <row r="20743" spans="21:21" x14ac:dyDescent="0.25">
      <c r="U20743" s="76"/>
    </row>
    <row r="20744" spans="21:21" x14ac:dyDescent="0.25">
      <c r="U20744" s="76"/>
    </row>
    <row r="20745" spans="21:21" x14ac:dyDescent="0.25">
      <c r="U20745" s="76"/>
    </row>
    <row r="20746" spans="21:21" x14ac:dyDescent="0.25">
      <c r="U20746" s="76"/>
    </row>
    <row r="20747" spans="21:21" x14ac:dyDescent="0.25">
      <c r="U20747" s="76"/>
    </row>
    <row r="20748" spans="21:21" x14ac:dyDescent="0.25">
      <c r="U20748" s="76"/>
    </row>
    <row r="20749" spans="21:21" x14ac:dyDescent="0.25">
      <c r="U20749" s="76"/>
    </row>
    <row r="20750" spans="21:21" x14ac:dyDescent="0.25">
      <c r="U20750" s="76"/>
    </row>
    <row r="20751" spans="21:21" x14ac:dyDescent="0.25">
      <c r="U20751" s="76"/>
    </row>
    <row r="20752" spans="21:21" x14ac:dyDescent="0.25">
      <c r="U20752" s="76"/>
    </row>
    <row r="20753" spans="21:21" x14ac:dyDescent="0.25">
      <c r="U20753" s="76"/>
    </row>
    <row r="20754" spans="21:21" x14ac:dyDescent="0.25">
      <c r="U20754" s="76"/>
    </row>
    <row r="20755" spans="21:21" x14ac:dyDescent="0.25">
      <c r="U20755" s="76"/>
    </row>
    <row r="20756" spans="21:21" x14ac:dyDescent="0.25">
      <c r="U20756" s="76"/>
    </row>
    <row r="20757" spans="21:21" x14ac:dyDescent="0.25">
      <c r="U20757" s="76"/>
    </row>
    <row r="20758" spans="21:21" x14ac:dyDescent="0.25">
      <c r="U20758" s="76"/>
    </row>
    <row r="20759" spans="21:21" x14ac:dyDescent="0.25">
      <c r="U20759" s="76"/>
    </row>
    <row r="20760" spans="21:21" x14ac:dyDescent="0.25">
      <c r="U20760" s="76"/>
    </row>
    <row r="20761" spans="21:21" x14ac:dyDescent="0.25">
      <c r="U20761" s="76"/>
    </row>
    <row r="20762" spans="21:21" x14ac:dyDescent="0.25">
      <c r="U20762" s="76"/>
    </row>
    <row r="20763" spans="21:21" x14ac:dyDescent="0.25">
      <c r="U20763" s="76"/>
    </row>
    <row r="20764" spans="21:21" x14ac:dyDescent="0.25">
      <c r="U20764" s="76"/>
    </row>
    <row r="20765" spans="21:21" x14ac:dyDescent="0.25">
      <c r="U20765" s="76"/>
    </row>
    <row r="20766" spans="21:21" x14ac:dyDescent="0.25">
      <c r="U20766" s="76"/>
    </row>
    <row r="20767" spans="21:21" x14ac:dyDescent="0.25">
      <c r="U20767" s="76"/>
    </row>
    <row r="20768" spans="21:21" x14ac:dyDescent="0.25">
      <c r="U20768" s="76"/>
    </row>
    <row r="20769" spans="21:21" x14ac:dyDescent="0.25">
      <c r="U20769" s="76"/>
    </row>
    <row r="20770" spans="21:21" x14ac:dyDescent="0.25">
      <c r="U20770" s="76"/>
    </row>
    <row r="20771" spans="21:21" x14ac:dyDescent="0.25">
      <c r="U20771" s="76"/>
    </row>
    <row r="20772" spans="21:21" x14ac:dyDescent="0.25">
      <c r="U20772" s="76"/>
    </row>
    <row r="20773" spans="21:21" x14ac:dyDescent="0.25">
      <c r="U20773" s="76"/>
    </row>
    <row r="20774" spans="21:21" x14ac:dyDescent="0.25">
      <c r="U20774" s="76"/>
    </row>
    <row r="20775" spans="21:21" x14ac:dyDescent="0.25">
      <c r="U20775" s="76"/>
    </row>
    <row r="20776" spans="21:21" x14ac:dyDescent="0.25">
      <c r="U20776" s="76"/>
    </row>
    <row r="20777" spans="21:21" x14ac:dyDescent="0.25">
      <c r="U20777" s="76"/>
    </row>
    <row r="20778" spans="21:21" x14ac:dyDescent="0.25">
      <c r="U20778" s="76"/>
    </row>
    <row r="20779" spans="21:21" x14ac:dyDescent="0.25">
      <c r="U20779" s="76"/>
    </row>
    <row r="20780" spans="21:21" x14ac:dyDescent="0.25">
      <c r="U20780" s="76"/>
    </row>
    <row r="20781" spans="21:21" x14ac:dyDescent="0.25">
      <c r="U20781" s="76"/>
    </row>
    <row r="20782" spans="21:21" x14ac:dyDescent="0.25">
      <c r="U20782" s="76"/>
    </row>
    <row r="20783" spans="21:21" x14ac:dyDescent="0.25">
      <c r="U20783" s="76"/>
    </row>
    <row r="20784" spans="21:21" x14ac:dyDescent="0.25">
      <c r="U20784" s="76"/>
    </row>
    <row r="20785" spans="21:21" x14ac:dyDescent="0.25">
      <c r="U20785" s="76"/>
    </row>
    <row r="20786" spans="21:21" x14ac:dyDescent="0.25">
      <c r="U20786" s="76"/>
    </row>
    <row r="20787" spans="21:21" x14ac:dyDescent="0.25">
      <c r="U20787" s="76"/>
    </row>
    <row r="20788" spans="21:21" x14ac:dyDescent="0.25">
      <c r="U20788" s="76"/>
    </row>
    <row r="20789" spans="21:21" x14ac:dyDescent="0.25">
      <c r="U20789" s="76"/>
    </row>
    <row r="20790" spans="21:21" x14ac:dyDescent="0.25">
      <c r="U20790" s="76"/>
    </row>
    <row r="20791" spans="21:21" x14ac:dyDescent="0.25">
      <c r="U20791" s="76"/>
    </row>
    <row r="20792" spans="21:21" x14ac:dyDescent="0.25">
      <c r="U20792" s="76"/>
    </row>
    <row r="20793" spans="21:21" x14ac:dyDescent="0.25">
      <c r="U20793" s="76"/>
    </row>
    <row r="20794" spans="21:21" x14ac:dyDescent="0.25">
      <c r="U20794" s="76"/>
    </row>
    <row r="20795" spans="21:21" x14ac:dyDescent="0.25">
      <c r="U20795" s="76"/>
    </row>
    <row r="20796" spans="21:21" x14ac:dyDescent="0.25">
      <c r="U20796" s="76"/>
    </row>
    <row r="20797" spans="21:21" x14ac:dyDescent="0.25">
      <c r="U20797" s="76"/>
    </row>
    <row r="20798" spans="21:21" x14ac:dyDescent="0.25">
      <c r="U20798" s="76"/>
    </row>
    <row r="20799" spans="21:21" x14ac:dyDescent="0.25">
      <c r="U20799" s="76"/>
    </row>
    <row r="20800" spans="21:21" x14ac:dyDescent="0.25">
      <c r="U20800" s="76"/>
    </row>
    <row r="20801" spans="21:21" x14ac:dyDescent="0.25">
      <c r="U20801" s="76"/>
    </row>
    <row r="20802" spans="21:21" x14ac:dyDescent="0.25">
      <c r="U20802" s="76"/>
    </row>
    <row r="20803" spans="21:21" x14ac:dyDescent="0.25">
      <c r="U20803" s="76"/>
    </row>
    <row r="20804" spans="21:21" x14ac:dyDescent="0.25">
      <c r="U20804" s="76"/>
    </row>
    <row r="20805" spans="21:21" x14ac:dyDescent="0.25">
      <c r="U20805" s="76"/>
    </row>
    <row r="20806" spans="21:21" x14ac:dyDescent="0.25">
      <c r="U20806" s="76"/>
    </row>
    <row r="20807" spans="21:21" x14ac:dyDescent="0.25">
      <c r="U20807" s="76"/>
    </row>
    <row r="20808" spans="21:21" x14ac:dyDescent="0.25">
      <c r="U20808" s="76"/>
    </row>
    <row r="20809" spans="21:21" x14ac:dyDescent="0.25">
      <c r="U20809" s="76"/>
    </row>
    <row r="20810" spans="21:21" x14ac:dyDescent="0.25">
      <c r="U20810" s="76"/>
    </row>
    <row r="20811" spans="21:21" x14ac:dyDescent="0.25">
      <c r="U20811" s="76"/>
    </row>
    <row r="20812" spans="21:21" x14ac:dyDescent="0.25">
      <c r="U20812" s="76"/>
    </row>
    <row r="20813" spans="21:21" x14ac:dyDescent="0.25">
      <c r="U20813" s="76"/>
    </row>
    <row r="20814" spans="21:21" x14ac:dyDescent="0.25">
      <c r="U20814" s="76"/>
    </row>
    <row r="20815" spans="21:21" x14ac:dyDescent="0.25">
      <c r="U20815" s="76"/>
    </row>
    <row r="20816" spans="21:21" x14ac:dyDescent="0.25">
      <c r="U20816" s="76"/>
    </row>
    <row r="20817" spans="21:21" x14ac:dyDescent="0.25">
      <c r="U20817" s="76"/>
    </row>
    <row r="20818" spans="21:21" x14ac:dyDescent="0.25">
      <c r="U20818" s="76"/>
    </row>
    <row r="20819" spans="21:21" x14ac:dyDescent="0.25">
      <c r="U20819" s="76"/>
    </row>
    <row r="20820" spans="21:21" x14ac:dyDescent="0.25">
      <c r="U20820" s="76"/>
    </row>
    <row r="20821" spans="21:21" x14ac:dyDescent="0.25">
      <c r="U20821" s="76"/>
    </row>
    <row r="20822" spans="21:21" x14ac:dyDescent="0.25">
      <c r="U20822" s="76"/>
    </row>
    <row r="20823" spans="21:21" x14ac:dyDescent="0.25">
      <c r="U20823" s="76"/>
    </row>
    <row r="20824" spans="21:21" x14ac:dyDescent="0.25">
      <c r="U20824" s="76"/>
    </row>
    <row r="20825" spans="21:21" x14ac:dyDescent="0.25">
      <c r="U20825" s="76"/>
    </row>
    <row r="20826" spans="21:21" x14ac:dyDescent="0.25">
      <c r="U20826" s="76"/>
    </row>
    <row r="20827" spans="21:21" x14ac:dyDescent="0.25">
      <c r="U20827" s="76"/>
    </row>
    <row r="20828" spans="21:21" x14ac:dyDescent="0.25">
      <c r="U20828" s="76"/>
    </row>
    <row r="20829" spans="21:21" x14ac:dyDescent="0.25">
      <c r="U20829" s="76"/>
    </row>
    <row r="20830" spans="21:21" x14ac:dyDescent="0.25">
      <c r="U20830" s="76"/>
    </row>
    <row r="20831" spans="21:21" x14ac:dyDescent="0.25">
      <c r="U20831" s="76"/>
    </row>
    <row r="20832" spans="21:21" x14ac:dyDescent="0.25">
      <c r="U20832" s="76"/>
    </row>
    <row r="20833" spans="21:21" x14ac:dyDescent="0.25">
      <c r="U20833" s="76"/>
    </row>
    <row r="20834" spans="21:21" x14ac:dyDescent="0.25">
      <c r="U20834" s="76"/>
    </row>
    <row r="20835" spans="21:21" x14ac:dyDescent="0.25">
      <c r="U20835" s="76"/>
    </row>
    <row r="20836" spans="21:21" x14ac:dyDescent="0.25">
      <c r="U20836" s="76"/>
    </row>
    <row r="20837" spans="21:21" x14ac:dyDescent="0.25">
      <c r="U20837" s="76"/>
    </row>
    <row r="20838" spans="21:21" x14ac:dyDescent="0.25">
      <c r="U20838" s="76"/>
    </row>
    <row r="20839" spans="21:21" x14ac:dyDescent="0.25">
      <c r="U20839" s="76"/>
    </row>
    <row r="20840" spans="21:21" x14ac:dyDescent="0.25">
      <c r="U20840" s="76"/>
    </row>
    <row r="20841" spans="21:21" x14ac:dyDescent="0.25">
      <c r="U20841" s="76"/>
    </row>
    <row r="20842" spans="21:21" x14ac:dyDescent="0.25">
      <c r="U20842" s="76"/>
    </row>
    <row r="20843" spans="21:21" x14ac:dyDescent="0.25">
      <c r="U20843" s="76"/>
    </row>
    <row r="20844" spans="21:21" x14ac:dyDescent="0.25">
      <c r="U20844" s="76"/>
    </row>
    <row r="20845" spans="21:21" x14ac:dyDescent="0.25">
      <c r="U20845" s="76"/>
    </row>
    <row r="20846" spans="21:21" x14ac:dyDescent="0.25">
      <c r="U20846" s="76"/>
    </row>
    <row r="20847" spans="21:21" x14ac:dyDescent="0.25">
      <c r="U20847" s="76"/>
    </row>
    <row r="20848" spans="21:21" x14ac:dyDescent="0.25">
      <c r="U20848" s="76"/>
    </row>
    <row r="20849" spans="21:21" x14ac:dyDescent="0.25">
      <c r="U20849" s="76"/>
    </row>
    <row r="20850" spans="21:21" x14ac:dyDescent="0.25">
      <c r="U20850" s="76"/>
    </row>
    <row r="20851" spans="21:21" x14ac:dyDescent="0.25">
      <c r="U20851" s="76"/>
    </row>
    <row r="20852" spans="21:21" x14ac:dyDescent="0.25">
      <c r="U20852" s="76"/>
    </row>
    <row r="20853" spans="21:21" x14ac:dyDescent="0.25">
      <c r="U20853" s="76"/>
    </row>
    <row r="20854" spans="21:21" x14ac:dyDescent="0.25">
      <c r="U20854" s="76"/>
    </row>
    <row r="20855" spans="21:21" x14ac:dyDescent="0.25">
      <c r="U20855" s="76"/>
    </row>
    <row r="20856" spans="21:21" x14ac:dyDescent="0.25">
      <c r="U20856" s="76"/>
    </row>
    <row r="20857" spans="21:21" x14ac:dyDescent="0.25">
      <c r="U20857" s="76"/>
    </row>
    <row r="20858" spans="21:21" x14ac:dyDescent="0.25">
      <c r="U20858" s="76"/>
    </row>
    <row r="20859" spans="21:21" x14ac:dyDescent="0.25">
      <c r="U20859" s="76"/>
    </row>
    <row r="20860" spans="21:21" x14ac:dyDescent="0.25">
      <c r="U20860" s="76"/>
    </row>
    <row r="20861" spans="21:21" x14ac:dyDescent="0.25">
      <c r="U20861" s="76"/>
    </row>
    <row r="20862" spans="21:21" x14ac:dyDescent="0.25">
      <c r="U20862" s="76"/>
    </row>
    <row r="20863" spans="21:21" x14ac:dyDescent="0.25">
      <c r="U20863" s="76"/>
    </row>
    <row r="20864" spans="21:21" x14ac:dyDescent="0.25">
      <c r="U20864" s="76"/>
    </row>
    <row r="20865" spans="21:21" x14ac:dyDescent="0.25">
      <c r="U20865" s="76"/>
    </row>
    <row r="20866" spans="21:21" x14ac:dyDescent="0.25">
      <c r="U20866" s="76"/>
    </row>
    <row r="20867" spans="21:21" x14ac:dyDescent="0.25">
      <c r="U20867" s="76"/>
    </row>
    <row r="20868" spans="21:21" x14ac:dyDescent="0.25">
      <c r="U20868" s="76"/>
    </row>
    <row r="20869" spans="21:21" x14ac:dyDescent="0.25">
      <c r="U20869" s="76"/>
    </row>
    <row r="20870" spans="21:21" x14ac:dyDescent="0.25">
      <c r="U20870" s="76"/>
    </row>
    <row r="20871" spans="21:21" x14ac:dyDescent="0.25">
      <c r="U20871" s="76"/>
    </row>
    <row r="20872" spans="21:21" x14ac:dyDescent="0.25">
      <c r="U20872" s="76"/>
    </row>
    <row r="20873" spans="21:21" x14ac:dyDescent="0.25">
      <c r="U20873" s="76"/>
    </row>
    <row r="20874" spans="21:21" x14ac:dyDescent="0.25">
      <c r="U20874" s="76"/>
    </row>
    <row r="20875" spans="21:21" x14ac:dyDescent="0.25">
      <c r="U20875" s="76"/>
    </row>
    <row r="20876" spans="21:21" x14ac:dyDescent="0.25">
      <c r="U20876" s="76"/>
    </row>
    <row r="20877" spans="21:21" x14ac:dyDescent="0.25">
      <c r="U20877" s="76"/>
    </row>
    <row r="20878" spans="21:21" x14ac:dyDescent="0.25">
      <c r="U20878" s="76"/>
    </row>
    <row r="20879" spans="21:21" x14ac:dyDescent="0.25">
      <c r="U20879" s="76"/>
    </row>
    <row r="20880" spans="21:21" x14ac:dyDescent="0.25">
      <c r="U20880" s="76"/>
    </row>
    <row r="20881" spans="21:21" x14ac:dyDescent="0.25">
      <c r="U20881" s="76"/>
    </row>
    <row r="20882" spans="21:21" x14ac:dyDescent="0.25">
      <c r="U20882" s="76"/>
    </row>
    <row r="20883" spans="21:21" x14ac:dyDescent="0.25">
      <c r="U20883" s="76"/>
    </row>
    <row r="20884" spans="21:21" x14ac:dyDescent="0.25">
      <c r="U20884" s="76"/>
    </row>
    <row r="20885" spans="21:21" x14ac:dyDescent="0.25">
      <c r="U20885" s="76"/>
    </row>
    <row r="20886" spans="21:21" x14ac:dyDescent="0.25">
      <c r="U20886" s="76"/>
    </row>
    <row r="20887" spans="21:21" x14ac:dyDescent="0.25">
      <c r="U20887" s="76"/>
    </row>
    <row r="20888" spans="21:21" x14ac:dyDescent="0.25">
      <c r="U20888" s="76"/>
    </row>
    <row r="20889" spans="21:21" x14ac:dyDescent="0.25">
      <c r="U20889" s="76"/>
    </row>
    <row r="20890" spans="21:21" x14ac:dyDescent="0.25">
      <c r="U20890" s="76"/>
    </row>
    <row r="20891" spans="21:21" x14ac:dyDescent="0.25">
      <c r="U20891" s="76"/>
    </row>
    <row r="20892" spans="21:21" x14ac:dyDescent="0.25">
      <c r="U20892" s="76"/>
    </row>
    <row r="20893" spans="21:21" x14ac:dyDescent="0.25">
      <c r="U20893" s="76"/>
    </row>
    <row r="20894" spans="21:21" x14ac:dyDescent="0.25">
      <c r="U20894" s="76"/>
    </row>
    <row r="20895" spans="21:21" x14ac:dyDescent="0.25">
      <c r="U20895" s="76"/>
    </row>
    <row r="20896" spans="21:21" x14ac:dyDescent="0.25">
      <c r="U20896" s="76"/>
    </row>
    <row r="20897" spans="21:21" x14ac:dyDescent="0.25">
      <c r="U20897" s="76"/>
    </row>
    <row r="20898" spans="21:21" x14ac:dyDescent="0.25">
      <c r="U20898" s="76"/>
    </row>
    <row r="20899" spans="21:21" x14ac:dyDescent="0.25">
      <c r="U20899" s="76"/>
    </row>
    <row r="20900" spans="21:21" x14ac:dyDescent="0.25">
      <c r="U20900" s="76"/>
    </row>
    <row r="20901" spans="21:21" x14ac:dyDescent="0.25">
      <c r="U20901" s="76"/>
    </row>
    <row r="20902" spans="21:21" x14ac:dyDescent="0.25">
      <c r="U20902" s="76"/>
    </row>
    <row r="20903" spans="21:21" x14ac:dyDescent="0.25">
      <c r="U20903" s="76"/>
    </row>
    <row r="20904" spans="21:21" x14ac:dyDescent="0.25">
      <c r="U20904" s="76"/>
    </row>
    <row r="20905" spans="21:21" x14ac:dyDescent="0.25">
      <c r="U20905" s="76"/>
    </row>
    <row r="20906" spans="21:21" x14ac:dyDescent="0.25">
      <c r="U20906" s="76"/>
    </row>
    <row r="20907" spans="21:21" x14ac:dyDescent="0.25">
      <c r="U20907" s="76"/>
    </row>
    <row r="20908" spans="21:21" x14ac:dyDescent="0.25">
      <c r="U20908" s="76"/>
    </row>
    <row r="20909" spans="21:21" x14ac:dyDescent="0.25">
      <c r="U20909" s="76"/>
    </row>
    <row r="20910" spans="21:21" x14ac:dyDescent="0.25">
      <c r="U20910" s="76"/>
    </row>
    <row r="20911" spans="21:21" x14ac:dyDescent="0.25">
      <c r="U20911" s="76"/>
    </row>
    <row r="20912" spans="21:21" x14ac:dyDescent="0.25">
      <c r="U20912" s="76"/>
    </row>
    <row r="20913" spans="21:21" x14ac:dyDescent="0.25">
      <c r="U20913" s="76"/>
    </row>
    <row r="20914" spans="21:21" x14ac:dyDescent="0.25">
      <c r="U20914" s="76"/>
    </row>
    <row r="20915" spans="21:21" x14ac:dyDescent="0.25">
      <c r="U20915" s="76"/>
    </row>
    <row r="20916" spans="21:21" x14ac:dyDescent="0.25">
      <c r="U20916" s="76"/>
    </row>
    <row r="20917" spans="21:21" x14ac:dyDescent="0.25">
      <c r="U20917" s="76"/>
    </row>
    <row r="20918" spans="21:21" x14ac:dyDescent="0.25">
      <c r="U20918" s="76"/>
    </row>
    <row r="20919" spans="21:21" x14ac:dyDescent="0.25">
      <c r="U20919" s="76"/>
    </row>
    <row r="20920" spans="21:21" x14ac:dyDescent="0.25">
      <c r="U20920" s="76"/>
    </row>
    <row r="20921" spans="21:21" x14ac:dyDescent="0.25">
      <c r="U20921" s="76"/>
    </row>
    <row r="20922" spans="21:21" x14ac:dyDescent="0.25">
      <c r="U20922" s="76"/>
    </row>
    <row r="20923" spans="21:21" x14ac:dyDescent="0.25">
      <c r="U20923" s="76"/>
    </row>
    <row r="20924" spans="21:21" x14ac:dyDescent="0.25">
      <c r="U20924" s="76"/>
    </row>
    <row r="20925" spans="21:21" x14ac:dyDescent="0.25">
      <c r="U20925" s="76"/>
    </row>
    <row r="20926" spans="21:21" x14ac:dyDescent="0.25">
      <c r="U20926" s="76"/>
    </row>
    <row r="20927" spans="21:21" x14ac:dyDescent="0.25">
      <c r="U20927" s="76"/>
    </row>
    <row r="20928" spans="21:21" x14ac:dyDescent="0.25">
      <c r="U20928" s="76"/>
    </row>
    <row r="20929" spans="21:21" x14ac:dyDescent="0.25">
      <c r="U20929" s="76"/>
    </row>
    <row r="20930" spans="21:21" x14ac:dyDescent="0.25">
      <c r="U20930" s="76"/>
    </row>
    <row r="20931" spans="21:21" x14ac:dyDescent="0.25">
      <c r="U20931" s="76"/>
    </row>
    <row r="20932" spans="21:21" x14ac:dyDescent="0.25">
      <c r="U20932" s="76"/>
    </row>
    <row r="20933" spans="21:21" x14ac:dyDescent="0.25">
      <c r="U20933" s="76"/>
    </row>
    <row r="20934" spans="21:21" x14ac:dyDescent="0.25">
      <c r="U20934" s="76"/>
    </row>
    <row r="20935" spans="21:21" x14ac:dyDescent="0.25">
      <c r="U20935" s="76"/>
    </row>
    <row r="20936" spans="21:21" x14ac:dyDescent="0.25">
      <c r="U20936" s="76"/>
    </row>
    <row r="20937" spans="21:21" x14ac:dyDescent="0.25">
      <c r="U20937" s="76"/>
    </row>
    <row r="20938" spans="21:21" x14ac:dyDescent="0.25">
      <c r="U20938" s="76"/>
    </row>
    <row r="20939" spans="21:21" x14ac:dyDescent="0.25">
      <c r="U20939" s="76"/>
    </row>
    <row r="20940" spans="21:21" x14ac:dyDescent="0.25">
      <c r="U20940" s="76"/>
    </row>
    <row r="20941" spans="21:21" x14ac:dyDescent="0.25">
      <c r="U20941" s="76"/>
    </row>
    <row r="20942" spans="21:21" x14ac:dyDescent="0.25">
      <c r="U20942" s="76"/>
    </row>
    <row r="20943" spans="21:21" x14ac:dyDescent="0.25">
      <c r="U20943" s="76"/>
    </row>
    <row r="20944" spans="21:21" x14ac:dyDescent="0.25">
      <c r="U20944" s="76"/>
    </row>
    <row r="20945" spans="21:21" x14ac:dyDescent="0.25">
      <c r="U20945" s="76"/>
    </row>
    <row r="20946" spans="21:21" x14ac:dyDescent="0.25">
      <c r="U20946" s="76"/>
    </row>
    <row r="20947" spans="21:21" x14ac:dyDescent="0.25">
      <c r="U20947" s="76"/>
    </row>
    <row r="20948" spans="21:21" x14ac:dyDescent="0.25">
      <c r="U20948" s="76"/>
    </row>
    <row r="20949" spans="21:21" x14ac:dyDescent="0.25">
      <c r="U20949" s="76"/>
    </row>
    <row r="20950" spans="21:21" x14ac:dyDescent="0.25">
      <c r="U20950" s="76"/>
    </row>
    <row r="20951" spans="21:21" x14ac:dyDescent="0.25">
      <c r="U20951" s="76"/>
    </row>
    <row r="20952" spans="21:21" x14ac:dyDescent="0.25">
      <c r="U20952" s="76"/>
    </row>
    <row r="20953" spans="21:21" x14ac:dyDescent="0.25">
      <c r="U20953" s="76"/>
    </row>
    <row r="20954" spans="21:21" x14ac:dyDescent="0.25">
      <c r="U20954" s="76"/>
    </row>
    <row r="20955" spans="21:21" x14ac:dyDescent="0.25">
      <c r="U20955" s="76"/>
    </row>
    <row r="20956" spans="21:21" x14ac:dyDescent="0.25">
      <c r="U20956" s="76"/>
    </row>
    <row r="20957" spans="21:21" x14ac:dyDescent="0.25">
      <c r="U20957" s="76"/>
    </row>
    <row r="20958" spans="21:21" x14ac:dyDescent="0.25">
      <c r="U20958" s="76"/>
    </row>
    <row r="20959" spans="21:21" x14ac:dyDescent="0.25">
      <c r="U20959" s="76"/>
    </row>
    <row r="20960" spans="21:21" x14ac:dyDescent="0.25">
      <c r="U20960" s="76"/>
    </row>
    <row r="20961" spans="21:21" x14ac:dyDescent="0.25">
      <c r="U20961" s="76"/>
    </row>
    <row r="20962" spans="21:21" x14ac:dyDescent="0.25">
      <c r="U20962" s="76"/>
    </row>
    <row r="20963" spans="21:21" x14ac:dyDescent="0.25">
      <c r="U20963" s="76"/>
    </row>
    <row r="20964" spans="21:21" x14ac:dyDescent="0.25">
      <c r="U20964" s="76"/>
    </row>
    <row r="20965" spans="21:21" x14ac:dyDescent="0.25">
      <c r="U20965" s="76"/>
    </row>
    <row r="20966" spans="21:21" x14ac:dyDescent="0.25">
      <c r="U20966" s="76"/>
    </row>
    <row r="20967" spans="21:21" x14ac:dyDescent="0.25">
      <c r="U20967" s="76"/>
    </row>
    <row r="20968" spans="21:21" x14ac:dyDescent="0.25">
      <c r="U20968" s="76"/>
    </row>
    <row r="20969" spans="21:21" x14ac:dyDescent="0.25">
      <c r="U20969" s="76"/>
    </row>
    <row r="20970" spans="21:21" x14ac:dyDescent="0.25">
      <c r="U20970" s="76"/>
    </row>
    <row r="20971" spans="21:21" x14ac:dyDescent="0.25">
      <c r="U20971" s="76"/>
    </row>
    <row r="20972" spans="21:21" x14ac:dyDescent="0.25">
      <c r="U20972" s="76"/>
    </row>
    <row r="20973" spans="21:21" x14ac:dyDescent="0.25">
      <c r="U20973" s="76"/>
    </row>
    <row r="20974" spans="21:21" x14ac:dyDescent="0.25">
      <c r="U20974" s="76"/>
    </row>
    <row r="20975" spans="21:21" x14ac:dyDescent="0.25">
      <c r="U20975" s="76"/>
    </row>
    <row r="20976" spans="21:21" x14ac:dyDescent="0.25">
      <c r="U20976" s="76"/>
    </row>
    <row r="20977" spans="21:21" x14ac:dyDescent="0.25">
      <c r="U20977" s="76"/>
    </row>
    <row r="20978" spans="21:21" x14ac:dyDescent="0.25">
      <c r="U20978" s="76"/>
    </row>
    <row r="20979" spans="21:21" x14ac:dyDescent="0.25">
      <c r="U20979" s="76"/>
    </row>
    <row r="20980" spans="21:21" x14ac:dyDescent="0.25">
      <c r="U20980" s="76"/>
    </row>
    <row r="20981" spans="21:21" x14ac:dyDescent="0.25">
      <c r="U20981" s="76"/>
    </row>
    <row r="20982" spans="21:21" x14ac:dyDescent="0.25">
      <c r="U20982" s="76"/>
    </row>
    <row r="20983" spans="21:21" x14ac:dyDescent="0.25">
      <c r="U20983" s="76"/>
    </row>
    <row r="20984" spans="21:21" x14ac:dyDescent="0.25">
      <c r="U20984" s="76"/>
    </row>
    <row r="20985" spans="21:21" x14ac:dyDescent="0.25">
      <c r="U20985" s="76"/>
    </row>
    <row r="20986" spans="21:21" x14ac:dyDescent="0.25">
      <c r="U20986" s="76"/>
    </row>
    <row r="20987" spans="21:21" x14ac:dyDescent="0.25">
      <c r="U20987" s="76"/>
    </row>
    <row r="20988" spans="21:21" x14ac:dyDescent="0.25">
      <c r="U20988" s="76"/>
    </row>
    <row r="20989" spans="21:21" x14ac:dyDescent="0.25">
      <c r="U20989" s="76"/>
    </row>
    <row r="20990" spans="21:21" x14ac:dyDescent="0.25">
      <c r="U20990" s="76"/>
    </row>
    <row r="20991" spans="21:21" x14ac:dyDescent="0.25">
      <c r="U20991" s="76"/>
    </row>
    <row r="20992" spans="21:21" x14ac:dyDescent="0.25">
      <c r="U20992" s="76"/>
    </row>
    <row r="20993" spans="21:21" x14ac:dyDescent="0.25">
      <c r="U20993" s="76"/>
    </row>
    <row r="20994" spans="21:21" x14ac:dyDescent="0.25">
      <c r="U20994" s="76"/>
    </row>
    <row r="20995" spans="21:21" x14ac:dyDescent="0.25">
      <c r="U20995" s="76"/>
    </row>
    <row r="20996" spans="21:21" x14ac:dyDescent="0.25">
      <c r="U20996" s="76"/>
    </row>
    <row r="20997" spans="21:21" x14ac:dyDescent="0.25">
      <c r="U20997" s="76"/>
    </row>
    <row r="20998" spans="21:21" x14ac:dyDescent="0.25">
      <c r="U20998" s="76"/>
    </row>
    <row r="20999" spans="21:21" x14ac:dyDescent="0.25">
      <c r="U20999" s="76"/>
    </row>
    <row r="21000" spans="21:21" x14ac:dyDescent="0.25">
      <c r="U21000" s="76"/>
    </row>
    <row r="21001" spans="21:21" x14ac:dyDescent="0.25">
      <c r="U21001" s="76"/>
    </row>
    <row r="21002" spans="21:21" x14ac:dyDescent="0.25">
      <c r="U21002" s="76"/>
    </row>
    <row r="21003" spans="21:21" x14ac:dyDescent="0.25">
      <c r="U21003" s="76"/>
    </row>
    <row r="21004" spans="21:21" x14ac:dyDescent="0.25">
      <c r="U21004" s="76"/>
    </row>
    <row r="21005" spans="21:21" x14ac:dyDescent="0.25">
      <c r="U21005" s="76"/>
    </row>
    <row r="21006" spans="21:21" x14ac:dyDescent="0.25">
      <c r="U21006" s="76"/>
    </row>
    <row r="21007" spans="21:21" x14ac:dyDescent="0.25">
      <c r="U21007" s="76"/>
    </row>
    <row r="21008" spans="21:21" x14ac:dyDescent="0.25">
      <c r="U21008" s="76"/>
    </row>
    <row r="21009" spans="21:21" x14ac:dyDescent="0.25">
      <c r="U21009" s="76"/>
    </row>
    <row r="21010" spans="21:21" x14ac:dyDescent="0.25">
      <c r="U21010" s="76"/>
    </row>
    <row r="21011" spans="21:21" x14ac:dyDescent="0.25">
      <c r="U21011" s="76"/>
    </row>
    <row r="21012" spans="21:21" x14ac:dyDescent="0.25">
      <c r="U21012" s="76"/>
    </row>
    <row r="21013" spans="21:21" x14ac:dyDescent="0.25">
      <c r="U21013" s="76"/>
    </row>
    <row r="21014" spans="21:21" x14ac:dyDescent="0.25">
      <c r="U21014" s="76"/>
    </row>
    <row r="21015" spans="21:21" x14ac:dyDescent="0.25">
      <c r="U21015" s="76"/>
    </row>
    <row r="21016" spans="21:21" x14ac:dyDescent="0.25">
      <c r="U21016" s="76"/>
    </row>
    <row r="21017" spans="21:21" x14ac:dyDescent="0.25">
      <c r="U21017" s="76"/>
    </row>
    <row r="21018" spans="21:21" x14ac:dyDescent="0.25">
      <c r="U21018" s="76"/>
    </row>
    <row r="21019" spans="21:21" x14ac:dyDescent="0.25">
      <c r="U21019" s="76"/>
    </row>
    <row r="21020" spans="21:21" x14ac:dyDescent="0.25">
      <c r="U21020" s="76"/>
    </row>
    <row r="21021" spans="21:21" x14ac:dyDescent="0.25">
      <c r="U21021" s="76"/>
    </row>
    <row r="21022" spans="21:21" x14ac:dyDescent="0.25">
      <c r="U21022" s="76"/>
    </row>
    <row r="21023" spans="21:21" x14ac:dyDescent="0.25">
      <c r="U21023" s="76"/>
    </row>
    <row r="21024" spans="21:21" x14ac:dyDescent="0.25">
      <c r="U21024" s="76"/>
    </row>
    <row r="21025" spans="21:21" x14ac:dyDescent="0.25">
      <c r="U21025" s="76"/>
    </row>
    <row r="21026" spans="21:21" x14ac:dyDescent="0.25">
      <c r="U21026" s="76"/>
    </row>
    <row r="21027" spans="21:21" x14ac:dyDescent="0.25">
      <c r="U21027" s="76"/>
    </row>
    <row r="21028" spans="21:21" x14ac:dyDescent="0.25">
      <c r="U21028" s="76"/>
    </row>
    <row r="21029" spans="21:21" x14ac:dyDescent="0.25">
      <c r="U21029" s="76"/>
    </row>
    <row r="21030" spans="21:21" x14ac:dyDescent="0.25">
      <c r="U21030" s="76"/>
    </row>
    <row r="21031" spans="21:21" x14ac:dyDescent="0.25">
      <c r="U21031" s="76"/>
    </row>
    <row r="21032" spans="21:21" x14ac:dyDescent="0.25">
      <c r="U21032" s="76"/>
    </row>
    <row r="21033" spans="21:21" x14ac:dyDescent="0.25">
      <c r="U21033" s="76"/>
    </row>
    <row r="21034" spans="21:21" x14ac:dyDescent="0.25">
      <c r="U21034" s="76"/>
    </row>
    <row r="21035" spans="21:21" x14ac:dyDescent="0.25">
      <c r="U21035" s="76"/>
    </row>
    <row r="21036" spans="21:21" x14ac:dyDescent="0.25">
      <c r="U21036" s="76"/>
    </row>
    <row r="21037" spans="21:21" x14ac:dyDescent="0.25">
      <c r="U21037" s="76"/>
    </row>
    <row r="21038" spans="21:21" x14ac:dyDescent="0.25">
      <c r="U21038" s="76"/>
    </row>
    <row r="21039" spans="21:21" x14ac:dyDescent="0.25">
      <c r="U21039" s="76"/>
    </row>
    <row r="21040" spans="21:21" x14ac:dyDescent="0.25">
      <c r="U21040" s="76"/>
    </row>
    <row r="21041" spans="21:21" x14ac:dyDescent="0.25">
      <c r="U21041" s="76"/>
    </row>
    <row r="21042" spans="21:21" x14ac:dyDescent="0.25">
      <c r="U21042" s="76"/>
    </row>
    <row r="21043" spans="21:21" x14ac:dyDescent="0.25">
      <c r="U21043" s="76"/>
    </row>
    <row r="21044" spans="21:21" x14ac:dyDescent="0.25">
      <c r="U21044" s="76"/>
    </row>
    <row r="21045" spans="21:21" x14ac:dyDescent="0.25">
      <c r="U21045" s="76"/>
    </row>
    <row r="21046" spans="21:21" x14ac:dyDescent="0.25">
      <c r="U21046" s="76"/>
    </row>
    <row r="21047" spans="21:21" x14ac:dyDescent="0.25">
      <c r="U21047" s="76"/>
    </row>
    <row r="21048" spans="21:21" x14ac:dyDescent="0.25">
      <c r="U21048" s="76"/>
    </row>
    <row r="21049" spans="21:21" x14ac:dyDescent="0.25">
      <c r="U21049" s="76"/>
    </row>
    <row r="21050" spans="21:21" x14ac:dyDescent="0.25">
      <c r="U21050" s="76"/>
    </row>
    <row r="21051" spans="21:21" x14ac:dyDescent="0.25">
      <c r="U21051" s="76"/>
    </row>
    <row r="21052" spans="21:21" x14ac:dyDescent="0.25">
      <c r="U21052" s="76"/>
    </row>
    <row r="21053" spans="21:21" x14ac:dyDescent="0.25">
      <c r="U21053" s="76"/>
    </row>
    <row r="21054" spans="21:21" x14ac:dyDescent="0.25">
      <c r="U21054" s="76"/>
    </row>
    <row r="21055" spans="21:21" x14ac:dyDescent="0.25">
      <c r="U21055" s="76"/>
    </row>
    <row r="21056" spans="21:21" x14ac:dyDescent="0.25">
      <c r="U21056" s="76"/>
    </row>
    <row r="21057" spans="21:21" x14ac:dyDescent="0.25">
      <c r="U21057" s="76"/>
    </row>
    <row r="21058" spans="21:21" x14ac:dyDescent="0.25">
      <c r="U21058" s="76"/>
    </row>
    <row r="21059" spans="21:21" x14ac:dyDescent="0.25">
      <c r="U21059" s="76"/>
    </row>
    <row r="21060" spans="21:21" x14ac:dyDescent="0.25">
      <c r="U21060" s="76"/>
    </row>
    <row r="21061" spans="21:21" x14ac:dyDescent="0.25">
      <c r="U21061" s="76"/>
    </row>
    <row r="21062" spans="21:21" x14ac:dyDescent="0.25">
      <c r="U21062" s="76"/>
    </row>
    <row r="21063" spans="21:21" x14ac:dyDescent="0.25">
      <c r="U21063" s="76"/>
    </row>
    <row r="21064" spans="21:21" x14ac:dyDescent="0.25">
      <c r="U21064" s="76"/>
    </row>
    <row r="21065" spans="21:21" x14ac:dyDescent="0.25">
      <c r="U21065" s="76"/>
    </row>
    <row r="21066" spans="21:21" x14ac:dyDescent="0.25">
      <c r="U21066" s="76"/>
    </row>
    <row r="21067" spans="21:21" x14ac:dyDescent="0.25">
      <c r="U21067" s="76"/>
    </row>
    <row r="21068" spans="21:21" x14ac:dyDescent="0.25">
      <c r="U21068" s="76"/>
    </row>
    <row r="21069" spans="21:21" x14ac:dyDescent="0.25">
      <c r="U21069" s="76"/>
    </row>
    <row r="21070" spans="21:21" x14ac:dyDescent="0.25">
      <c r="U21070" s="76"/>
    </row>
    <row r="21071" spans="21:21" x14ac:dyDescent="0.25">
      <c r="U21071" s="76"/>
    </row>
    <row r="21072" spans="21:21" x14ac:dyDescent="0.25">
      <c r="U21072" s="76"/>
    </row>
    <row r="21073" spans="21:21" x14ac:dyDescent="0.25">
      <c r="U21073" s="76"/>
    </row>
    <row r="21074" spans="21:21" x14ac:dyDescent="0.25">
      <c r="U21074" s="76"/>
    </row>
    <row r="21075" spans="21:21" x14ac:dyDescent="0.25">
      <c r="U21075" s="76"/>
    </row>
    <row r="21076" spans="21:21" x14ac:dyDescent="0.25">
      <c r="U21076" s="76"/>
    </row>
    <row r="21077" spans="21:21" x14ac:dyDescent="0.25">
      <c r="U21077" s="76"/>
    </row>
    <row r="21078" spans="21:21" x14ac:dyDescent="0.25">
      <c r="U21078" s="76"/>
    </row>
    <row r="21079" spans="21:21" x14ac:dyDescent="0.25">
      <c r="U21079" s="76"/>
    </row>
    <row r="21080" spans="21:21" x14ac:dyDescent="0.25">
      <c r="U21080" s="76"/>
    </row>
    <row r="21081" spans="21:21" x14ac:dyDescent="0.25">
      <c r="U21081" s="76"/>
    </row>
    <row r="21082" spans="21:21" x14ac:dyDescent="0.25">
      <c r="U21082" s="76"/>
    </row>
    <row r="21083" spans="21:21" x14ac:dyDescent="0.25">
      <c r="U21083" s="76"/>
    </row>
    <row r="21084" spans="21:21" x14ac:dyDescent="0.25">
      <c r="U21084" s="76"/>
    </row>
    <row r="21085" spans="21:21" x14ac:dyDescent="0.25">
      <c r="U21085" s="76"/>
    </row>
    <row r="21086" spans="21:21" x14ac:dyDescent="0.25">
      <c r="U21086" s="76"/>
    </row>
    <row r="21087" spans="21:21" x14ac:dyDescent="0.25">
      <c r="U21087" s="76"/>
    </row>
    <row r="21088" spans="21:21" x14ac:dyDescent="0.25">
      <c r="U21088" s="76"/>
    </row>
    <row r="21089" spans="21:21" x14ac:dyDescent="0.25">
      <c r="U21089" s="76"/>
    </row>
    <row r="21090" spans="21:21" x14ac:dyDescent="0.25">
      <c r="U21090" s="76"/>
    </row>
    <row r="21091" spans="21:21" x14ac:dyDescent="0.25">
      <c r="U21091" s="76"/>
    </row>
    <row r="21092" spans="21:21" x14ac:dyDescent="0.25">
      <c r="U21092" s="76"/>
    </row>
    <row r="21093" spans="21:21" x14ac:dyDescent="0.25">
      <c r="U21093" s="76"/>
    </row>
    <row r="21094" spans="21:21" x14ac:dyDescent="0.25">
      <c r="U21094" s="76"/>
    </row>
    <row r="21095" spans="21:21" x14ac:dyDescent="0.25">
      <c r="U21095" s="76"/>
    </row>
    <row r="21096" spans="21:21" x14ac:dyDescent="0.25">
      <c r="U21096" s="76"/>
    </row>
    <row r="21097" spans="21:21" x14ac:dyDescent="0.25">
      <c r="U21097" s="76"/>
    </row>
    <row r="21098" spans="21:21" x14ac:dyDescent="0.25">
      <c r="U21098" s="76"/>
    </row>
    <row r="21099" spans="21:21" x14ac:dyDescent="0.25">
      <c r="U21099" s="76"/>
    </row>
    <row r="21100" spans="21:21" x14ac:dyDescent="0.25">
      <c r="U21100" s="76"/>
    </row>
    <row r="21101" spans="21:21" x14ac:dyDescent="0.25">
      <c r="U21101" s="76"/>
    </row>
    <row r="21102" spans="21:21" x14ac:dyDescent="0.25">
      <c r="U21102" s="76"/>
    </row>
    <row r="21103" spans="21:21" x14ac:dyDescent="0.25">
      <c r="U21103" s="76"/>
    </row>
    <row r="21104" spans="21:21" x14ac:dyDescent="0.25">
      <c r="U21104" s="76"/>
    </row>
    <row r="21105" spans="21:21" x14ac:dyDescent="0.25">
      <c r="U21105" s="76"/>
    </row>
    <row r="21106" spans="21:21" x14ac:dyDescent="0.25">
      <c r="U21106" s="76"/>
    </row>
    <row r="21107" spans="21:21" x14ac:dyDescent="0.25">
      <c r="U21107" s="76"/>
    </row>
    <row r="21108" spans="21:21" x14ac:dyDescent="0.25">
      <c r="U21108" s="76"/>
    </row>
    <row r="21109" spans="21:21" x14ac:dyDescent="0.25">
      <c r="U21109" s="76"/>
    </row>
    <row r="21110" spans="21:21" x14ac:dyDescent="0.25">
      <c r="U21110" s="76"/>
    </row>
    <row r="21111" spans="21:21" x14ac:dyDescent="0.25">
      <c r="U21111" s="76"/>
    </row>
    <row r="21112" spans="21:21" x14ac:dyDescent="0.25">
      <c r="U21112" s="76"/>
    </row>
    <row r="21113" spans="21:21" x14ac:dyDescent="0.25">
      <c r="U21113" s="76"/>
    </row>
    <row r="21114" spans="21:21" x14ac:dyDescent="0.25">
      <c r="U21114" s="76"/>
    </row>
    <row r="21115" spans="21:21" x14ac:dyDescent="0.25">
      <c r="U21115" s="76"/>
    </row>
    <row r="21116" spans="21:21" x14ac:dyDescent="0.25">
      <c r="U21116" s="76"/>
    </row>
    <row r="21117" spans="21:21" x14ac:dyDescent="0.25">
      <c r="U21117" s="76"/>
    </row>
    <row r="21118" spans="21:21" x14ac:dyDescent="0.25">
      <c r="U21118" s="76"/>
    </row>
    <row r="21119" spans="21:21" x14ac:dyDescent="0.25">
      <c r="U21119" s="76"/>
    </row>
    <row r="21120" spans="21:21" x14ac:dyDescent="0.25">
      <c r="U21120" s="76"/>
    </row>
    <row r="21121" spans="21:21" x14ac:dyDescent="0.25">
      <c r="U21121" s="76"/>
    </row>
    <row r="21122" spans="21:21" x14ac:dyDescent="0.25">
      <c r="U21122" s="76"/>
    </row>
    <row r="21123" spans="21:21" x14ac:dyDescent="0.25">
      <c r="U21123" s="76"/>
    </row>
    <row r="21124" spans="21:21" x14ac:dyDescent="0.25">
      <c r="U21124" s="76"/>
    </row>
    <row r="21125" spans="21:21" x14ac:dyDescent="0.25">
      <c r="U21125" s="76"/>
    </row>
    <row r="21126" spans="21:21" x14ac:dyDescent="0.25">
      <c r="U21126" s="76"/>
    </row>
    <row r="21127" spans="21:21" x14ac:dyDescent="0.25">
      <c r="U21127" s="76"/>
    </row>
    <row r="21128" spans="21:21" x14ac:dyDescent="0.25">
      <c r="U21128" s="76"/>
    </row>
    <row r="21129" spans="21:21" x14ac:dyDescent="0.25">
      <c r="U21129" s="76"/>
    </row>
    <row r="21130" spans="21:21" x14ac:dyDescent="0.25">
      <c r="U21130" s="76"/>
    </row>
    <row r="21131" spans="21:21" x14ac:dyDescent="0.25">
      <c r="U21131" s="76"/>
    </row>
    <row r="21132" spans="21:21" x14ac:dyDescent="0.25">
      <c r="U21132" s="76"/>
    </row>
    <row r="21133" spans="21:21" x14ac:dyDescent="0.25">
      <c r="U21133" s="76"/>
    </row>
    <row r="21134" spans="21:21" x14ac:dyDescent="0.25">
      <c r="U21134" s="76"/>
    </row>
    <row r="21135" spans="21:21" x14ac:dyDescent="0.25">
      <c r="U21135" s="76"/>
    </row>
    <row r="21136" spans="21:21" x14ac:dyDescent="0.25">
      <c r="U21136" s="76"/>
    </row>
    <row r="21137" spans="21:21" x14ac:dyDescent="0.25">
      <c r="U21137" s="76"/>
    </row>
    <row r="21138" spans="21:21" x14ac:dyDescent="0.25">
      <c r="U21138" s="76"/>
    </row>
    <row r="21139" spans="21:21" x14ac:dyDescent="0.25">
      <c r="U21139" s="76"/>
    </row>
    <row r="21140" spans="21:21" x14ac:dyDescent="0.25">
      <c r="U21140" s="76"/>
    </row>
    <row r="21141" spans="21:21" x14ac:dyDescent="0.25">
      <c r="U21141" s="76"/>
    </row>
    <row r="21142" spans="21:21" x14ac:dyDescent="0.25">
      <c r="U21142" s="76"/>
    </row>
    <row r="21143" spans="21:21" x14ac:dyDescent="0.25">
      <c r="U21143" s="76"/>
    </row>
    <row r="21144" spans="21:21" x14ac:dyDescent="0.25">
      <c r="U21144" s="76"/>
    </row>
    <row r="21145" spans="21:21" x14ac:dyDescent="0.25">
      <c r="U21145" s="76"/>
    </row>
    <row r="21146" spans="21:21" x14ac:dyDescent="0.25">
      <c r="U21146" s="76"/>
    </row>
    <row r="21147" spans="21:21" x14ac:dyDescent="0.25">
      <c r="U21147" s="76"/>
    </row>
    <row r="21148" spans="21:21" x14ac:dyDescent="0.25">
      <c r="U21148" s="76"/>
    </row>
    <row r="21149" spans="21:21" x14ac:dyDescent="0.25">
      <c r="U21149" s="76"/>
    </row>
    <row r="21150" spans="21:21" x14ac:dyDescent="0.25">
      <c r="U21150" s="76"/>
    </row>
    <row r="21151" spans="21:21" x14ac:dyDescent="0.25">
      <c r="U21151" s="76"/>
    </row>
    <row r="21152" spans="21:21" x14ac:dyDescent="0.25">
      <c r="U21152" s="76"/>
    </row>
    <row r="21153" spans="21:21" x14ac:dyDescent="0.25">
      <c r="U21153" s="76"/>
    </row>
    <row r="21154" spans="21:21" x14ac:dyDescent="0.25">
      <c r="U21154" s="76"/>
    </row>
    <row r="21155" spans="21:21" x14ac:dyDescent="0.25">
      <c r="U21155" s="76"/>
    </row>
    <row r="21156" spans="21:21" x14ac:dyDescent="0.25">
      <c r="U21156" s="76"/>
    </row>
    <row r="21157" spans="21:21" x14ac:dyDescent="0.25">
      <c r="U21157" s="76"/>
    </row>
    <row r="21158" spans="21:21" x14ac:dyDescent="0.25">
      <c r="U21158" s="76"/>
    </row>
    <row r="21159" spans="21:21" x14ac:dyDescent="0.25">
      <c r="U21159" s="76"/>
    </row>
    <row r="21160" spans="21:21" x14ac:dyDescent="0.25">
      <c r="U21160" s="76"/>
    </row>
    <row r="21161" spans="21:21" x14ac:dyDescent="0.25">
      <c r="U21161" s="76"/>
    </row>
    <row r="21162" spans="21:21" x14ac:dyDescent="0.25">
      <c r="U21162" s="76"/>
    </row>
    <row r="21163" spans="21:21" x14ac:dyDescent="0.25">
      <c r="U21163" s="76"/>
    </row>
    <row r="21164" spans="21:21" x14ac:dyDescent="0.25">
      <c r="U21164" s="76"/>
    </row>
    <row r="21165" spans="21:21" x14ac:dyDescent="0.25">
      <c r="U21165" s="76"/>
    </row>
    <row r="21166" spans="21:21" x14ac:dyDescent="0.25">
      <c r="U21166" s="76"/>
    </row>
    <row r="21167" spans="21:21" x14ac:dyDescent="0.25">
      <c r="U21167" s="76"/>
    </row>
    <row r="21168" spans="21:21" x14ac:dyDescent="0.25">
      <c r="U21168" s="76"/>
    </row>
    <row r="21169" spans="21:21" x14ac:dyDescent="0.25">
      <c r="U21169" s="76"/>
    </row>
    <row r="21170" spans="21:21" x14ac:dyDescent="0.25">
      <c r="U21170" s="76"/>
    </row>
    <row r="21171" spans="21:21" x14ac:dyDescent="0.25">
      <c r="U21171" s="76"/>
    </row>
    <row r="21172" spans="21:21" x14ac:dyDescent="0.25">
      <c r="U21172" s="76"/>
    </row>
    <row r="21173" spans="21:21" x14ac:dyDescent="0.25">
      <c r="U21173" s="76"/>
    </row>
    <row r="21174" spans="21:21" x14ac:dyDescent="0.25">
      <c r="U21174" s="76"/>
    </row>
    <row r="21175" spans="21:21" x14ac:dyDescent="0.25">
      <c r="U21175" s="76"/>
    </row>
    <row r="21176" spans="21:21" x14ac:dyDescent="0.25">
      <c r="U21176" s="76"/>
    </row>
    <row r="21177" spans="21:21" x14ac:dyDescent="0.25">
      <c r="U21177" s="76"/>
    </row>
    <row r="21178" spans="21:21" x14ac:dyDescent="0.25">
      <c r="U21178" s="76"/>
    </row>
    <row r="21179" spans="21:21" x14ac:dyDescent="0.25">
      <c r="U21179" s="76"/>
    </row>
    <row r="21180" spans="21:21" x14ac:dyDescent="0.25">
      <c r="U21180" s="76"/>
    </row>
    <row r="21181" spans="21:21" x14ac:dyDescent="0.25">
      <c r="U21181" s="76"/>
    </row>
    <row r="21182" spans="21:21" x14ac:dyDescent="0.25">
      <c r="U21182" s="76"/>
    </row>
    <row r="21183" spans="21:21" x14ac:dyDescent="0.25">
      <c r="U21183" s="76"/>
    </row>
    <row r="21184" spans="21:21" x14ac:dyDescent="0.25">
      <c r="U21184" s="76"/>
    </row>
    <row r="21185" spans="21:21" x14ac:dyDescent="0.25">
      <c r="U21185" s="76"/>
    </row>
    <row r="21186" spans="21:21" x14ac:dyDescent="0.25">
      <c r="U21186" s="76"/>
    </row>
    <row r="21187" spans="21:21" x14ac:dyDescent="0.25">
      <c r="U21187" s="76"/>
    </row>
    <row r="21188" spans="21:21" x14ac:dyDescent="0.25">
      <c r="U21188" s="76"/>
    </row>
    <row r="21189" spans="21:21" x14ac:dyDescent="0.25">
      <c r="U21189" s="76"/>
    </row>
    <row r="21190" spans="21:21" x14ac:dyDescent="0.25">
      <c r="U21190" s="76"/>
    </row>
    <row r="21191" spans="21:21" x14ac:dyDescent="0.25">
      <c r="U21191" s="76"/>
    </row>
    <row r="21192" spans="21:21" x14ac:dyDescent="0.25">
      <c r="U21192" s="76"/>
    </row>
    <row r="21193" spans="21:21" x14ac:dyDescent="0.25">
      <c r="U21193" s="76"/>
    </row>
    <row r="21194" spans="21:21" x14ac:dyDescent="0.25">
      <c r="U21194" s="76"/>
    </row>
    <row r="21195" spans="21:21" x14ac:dyDescent="0.25">
      <c r="U21195" s="76"/>
    </row>
    <row r="21196" spans="21:21" x14ac:dyDescent="0.25">
      <c r="U21196" s="76"/>
    </row>
    <row r="21197" spans="21:21" x14ac:dyDescent="0.25">
      <c r="U21197" s="76"/>
    </row>
    <row r="21198" spans="21:21" x14ac:dyDescent="0.25">
      <c r="U21198" s="76"/>
    </row>
    <row r="21199" spans="21:21" x14ac:dyDescent="0.25">
      <c r="U21199" s="76"/>
    </row>
    <row r="21200" spans="21:21" x14ac:dyDescent="0.25">
      <c r="U21200" s="76"/>
    </row>
    <row r="21201" spans="21:21" x14ac:dyDescent="0.25">
      <c r="U21201" s="76"/>
    </row>
    <row r="21202" spans="21:21" x14ac:dyDescent="0.25">
      <c r="U21202" s="76"/>
    </row>
    <row r="21203" spans="21:21" x14ac:dyDescent="0.25">
      <c r="U21203" s="76"/>
    </row>
    <row r="21204" spans="21:21" x14ac:dyDescent="0.25">
      <c r="U21204" s="76"/>
    </row>
    <row r="21205" spans="21:21" x14ac:dyDescent="0.25">
      <c r="U21205" s="76"/>
    </row>
    <row r="21206" spans="21:21" x14ac:dyDescent="0.25">
      <c r="U21206" s="76"/>
    </row>
    <row r="21207" spans="21:21" x14ac:dyDescent="0.25">
      <c r="U21207" s="76"/>
    </row>
    <row r="21208" spans="21:21" x14ac:dyDescent="0.25">
      <c r="U21208" s="76"/>
    </row>
    <row r="21209" spans="21:21" x14ac:dyDescent="0.25">
      <c r="U21209" s="76"/>
    </row>
    <row r="21210" spans="21:21" x14ac:dyDescent="0.25">
      <c r="U21210" s="76"/>
    </row>
    <row r="21211" spans="21:21" x14ac:dyDescent="0.25">
      <c r="U21211" s="76"/>
    </row>
    <row r="21212" spans="21:21" x14ac:dyDescent="0.25">
      <c r="U21212" s="76"/>
    </row>
    <row r="21213" spans="21:21" x14ac:dyDescent="0.25">
      <c r="U21213" s="76"/>
    </row>
    <row r="21214" spans="21:21" x14ac:dyDescent="0.25">
      <c r="U21214" s="76"/>
    </row>
    <row r="21215" spans="21:21" x14ac:dyDescent="0.25">
      <c r="U21215" s="76"/>
    </row>
    <row r="21216" spans="21:21" x14ac:dyDescent="0.25">
      <c r="U21216" s="76"/>
    </row>
    <row r="21217" spans="21:21" x14ac:dyDescent="0.25">
      <c r="U21217" s="76"/>
    </row>
    <row r="21218" spans="21:21" x14ac:dyDescent="0.25">
      <c r="U21218" s="76"/>
    </row>
    <row r="21219" spans="21:21" x14ac:dyDescent="0.25">
      <c r="U21219" s="76"/>
    </row>
    <row r="21220" spans="21:21" x14ac:dyDescent="0.25">
      <c r="U21220" s="76"/>
    </row>
    <row r="21221" spans="21:21" x14ac:dyDescent="0.25">
      <c r="U21221" s="76"/>
    </row>
    <row r="21222" spans="21:21" x14ac:dyDescent="0.25">
      <c r="U21222" s="76"/>
    </row>
    <row r="21223" spans="21:21" x14ac:dyDescent="0.25">
      <c r="U21223" s="76"/>
    </row>
    <row r="21224" spans="21:21" x14ac:dyDescent="0.25">
      <c r="U21224" s="76"/>
    </row>
    <row r="21225" spans="21:21" x14ac:dyDescent="0.25">
      <c r="U21225" s="76"/>
    </row>
    <row r="21226" spans="21:21" x14ac:dyDescent="0.25">
      <c r="U21226" s="76"/>
    </row>
    <row r="21227" spans="21:21" x14ac:dyDescent="0.25">
      <c r="U21227" s="76"/>
    </row>
    <row r="21228" spans="21:21" x14ac:dyDescent="0.25">
      <c r="U21228" s="76"/>
    </row>
    <row r="21229" spans="21:21" x14ac:dyDescent="0.25">
      <c r="U21229" s="76"/>
    </row>
    <row r="21230" spans="21:21" x14ac:dyDescent="0.25">
      <c r="U21230" s="76"/>
    </row>
    <row r="21231" spans="21:21" x14ac:dyDescent="0.25">
      <c r="U21231" s="76"/>
    </row>
    <row r="21232" spans="21:21" x14ac:dyDescent="0.25">
      <c r="U21232" s="76"/>
    </row>
    <row r="21233" spans="21:21" x14ac:dyDescent="0.25">
      <c r="U21233" s="76"/>
    </row>
    <row r="21234" spans="21:21" x14ac:dyDescent="0.25">
      <c r="U21234" s="76"/>
    </row>
    <row r="21235" spans="21:21" x14ac:dyDescent="0.25">
      <c r="U21235" s="76"/>
    </row>
    <row r="21236" spans="21:21" x14ac:dyDescent="0.25">
      <c r="U21236" s="76"/>
    </row>
    <row r="21237" spans="21:21" x14ac:dyDescent="0.25">
      <c r="U21237" s="76"/>
    </row>
    <row r="21238" spans="21:21" x14ac:dyDescent="0.25">
      <c r="U21238" s="76"/>
    </row>
    <row r="21239" spans="21:21" x14ac:dyDescent="0.25">
      <c r="U21239" s="76"/>
    </row>
    <row r="21240" spans="21:21" x14ac:dyDescent="0.25">
      <c r="U21240" s="76"/>
    </row>
    <row r="21241" spans="21:21" x14ac:dyDescent="0.25">
      <c r="U21241" s="76"/>
    </row>
    <row r="21242" spans="21:21" x14ac:dyDescent="0.25">
      <c r="U21242" s="76"/>
    </row>
    <row r="21243" spans="21:21" x14ac:dyDescent="0.25">
      <c r="U21243" s="76"/>
    </row>
    <row r="21244" spans="21:21" x14ac:dyDescent="0.25">
      <c r="U21244" s="76"/>
    </row>
    <row r="21245" spans="21:21" x14ac:dyDescent="0.25">
      <c r="U21245" s="76"/>
    </row>
    <row r="21246" spans="21:21" x14ac:dyDescent="0.25">
      <c r="U21246" s="76"/>
    </row>
    <row r="21247" spans="21:21" x14ac:dyDescent="0.25">
      <c r="U21247" s="76"/>
    </row>
    <row r="21248" spans="21:21" x14ac:dyDescent="0.25">
      <c r="U21248" s="76"/>
    </row>
    <row r="21249" spans="21:21" x14ac:dyDescent="0.25">
      <c r="U21249" s="76"/>
    </row>
    <row r="21250" spans="21:21" x14ac:dyDescent="0.25">
      <c r="U21250" s="76"/>
    </row>
    <row r="21251" spans="21:21" x14ac:dyDescent="0.25">
      <c r="U21251" s="76"/>
    </row>
    <row r="21252" spans="21:21" x14ac:dyDescent="0.25">
      <c r="U21252" s="76"/>
    </row>
    <row r="21253" spans="21:21" x14ac:dyDescent="0.25">
      <c r="U21253" s="76"/>
    </row>
    <row r="21254" spans="21:21" x14ac:dyDescent="0.25">
      <c r="U21254" s="76"/>
    </row>
    <row r="21255" spans="21:21" x14ac:dyDescent="0.25">
      <c r="U21255" s="76"/>
    </row>
    <row r="21256" spans="21:21" x14ac:dyDescent="0.25">
      <c r="U21256" s="76"/>
    </row>
    <row r="21257" spans="21:21" x14ac:dyDescent="0.25">
      <c r="U21257" s="76"/>
    </row>
    <row r="21258" spans="21:21" x14ac:dyDescent="0.25">
      <c r="U21258" s="76"/>
    </row>
    <row r="21259" spans="21:21" x14ac:dyDescent="0.25">
      <c r="U21259" s="76"/>
    </row>
    <row r="21260" spans="21:21" x14ac:dyDescent="0.25">
      <c r="U21260" s="76"/>
    </row>
    <row r="21261" spans="21:21" x14ac:dyDescent="0.25">
      <c r="U21261" s="76"/>
    </row>
    <row r="21262" spans="21:21" x14ac:dyDescent="0.25">
      <c r="U21262" s="76"/>
    </row>
    <row r="21263" spans="21:21" x14ac:dyDescent="0.25">
      <c r="U21263" s="76"/>
    </row>
    <row r="21264" spans="21:21" x14ac:dyDescent="0.25">
      <c r="U21264" s="76"/>
    </row>
    <row r="21265" spans="21:21" x14ac:dyDescent="0.25">
      <c r="U21265" s="76"/>
    </row>
    <row r="21266" spans="21:21" x14ac:dyDescent="0.25">
      <c r="U21266" s="76"/>
    </row>
    <row r="21267" spans="21:21" x14ac:dyDescent="0.25">
      <c r="U21267" s="76"/>
    </row>
    <row r="21268" spans="21:21" x14ac:dyDescent="0.25">
      <c r="U21268" s="76"/>
    </row>
    <row r="21269" spans="21:21" x14ac:dyDescent="0.25">
      <c r="U21269" s="76"/>
    </row>
    <row r="21270" spans="21:21" x14ac:dyDescent="0.25">
      <c r="U21270" s="76"/>
    </row>
    <row r="21271" spans="21:21" x14ac:dyDescent="0.25">
      <c r="U21271" s="76"/>
    </row>
    <row r="21272" spans="21:21" x14ac:dyDescent="0.25">
      <c r="U21272" s="76"/>
    </row>
    <row r="21273" spans="21:21" x14ac:dyDescent="0.25">
      <c r="U21273" s="76"/>
    </row>
    <row r="21274" spans="21:21" x14ac:dyDescent="0.25">
      <c r="U21274" s="76"/>
    </row>
    <row r="21275" spans="21:21" x14ac:dyDescent="0.25">
      <c r="U21275" s="76"/>
    </row>
    <row r="21276" spans="21:21" x14ac:dyDescent="0.25">
      <c r="U21276" s="76"/>
    </row>
    <row r="21277" spans="21:21" x14ac:dyDescent="0.25">
      <c r="U21277" s="76"/>
    </row>
    <row r="21278" spans="21:21" x14ac:dyDescent="0.25">
      <c r="U21278" s="76"/>
    </row>
    <row r="21279" spans="21:21" x14ac:dyDescent="0.25">
      <c r="U21279" s="76"/>
    </row>
    <row r="21280" spans="21:21" x14ac:dyDescent="0.25">
      <c r="U21280" s="76"/>
    </row>
    <row r="21281" spans="21:21" x14ac:dyDescent="0.25">
      <c r="U21281" s="76"/>
    </row>
    <row r="21282" spans="21:21" x14ac:dyDescent="0.25">
      <c r="U21282" s="76"/>
    </row>
    <row r="21283" spans="21:21" x14ac:dyDescent="0.25">
      <c r="U21283" s="76"/>
    </row>
    <row r="21284" spans="21:21" x14ac:dyDescent="0.25">
      <c r="U21284" s="76"/>
    </row>
    <row r="21285" spans="21:21" x14ac:dyDescent="0.25">
      <c r="U21285" s="76"/>
    </row>
    <row r="21286" spans="21:21" x14ac:dyDescent="0.25">
      <c r="U21286" s="76"/>
    </row>
    <row r="21287" spans="21:21" x14ac:dyDescent="0.25">
      <c r="U21287" s="76"/>
    </row>
    <row r="21288" spans="21:21" x14ac:dyDescent="0.25">
      <c r="U21288" s="76"/>
    </row>
    <row r="21289" spans="21:21" x14ac:dyDescent="0.25">
      <c r="U21289" s="76"/>
    </row>
    <row r="21290" spans="21:21" x14ac:dyDescent="0.25">
      <c r="U21290" s="76"/>
    </row>
    <row r="21291" spans="21:21" x14ac:dyDescent="0.25">
      <c r="U21291" s="76"/>
    </row>
    <row r="21292" spans="21:21" x14ac:dyDescent="0.25">
      <c r="U21292" s="76"/>
    </row>
    <row r="21293" spans="21:21" x14ac:dyDescent="0.25">
      <c r="U21293" s="76"/>
    </row>
    <row r="21294" spans="21:21" x14ac:dyDescent="0.25">
      <c r="U21294" s="76"/>
    </row>
    <row r="21295" spans="21:21" x14ac:dyDescent="0.25">
      <c r="U21295" s="76"/>
    </row>
    <row r="21296" spans="21:21" x14ac:dyDescent="0.25">
      <c r="U21296" s="76"/>
    </row>
    <row r="21297" spans="21:21" x14ac:dyDescent="0.25">
      <c r="U21297" s="76"/>
    </row>
    <row r="21298" spans="21:21" x14ac:dyDescent="0.25">
      <c r="U21298" s="76"/>
    </row>
    <row r="21299" spans="21:21" x14ac:dyDescent="0.25">
      <c r="U21299" s="76"/>
    </row>
    <row r="21300" spans="21:21" x14ac:dyDescent="0.25">
      <c r="U21300" s="76"/>
    </row>
    <row r="21301" spans="21:21" x14ac:dyDescent="0.25">
      <c r="U21301" s="76"/>
    </row>
    <row r="21302" spans="21:21" x14ac:dyDescent="0.25">
      <c r="U21302" s="76"/>
    </row>
    <row r="21303" spans="21:21" x14ac:dyDescent="0.25">
      <c r="U21303" s="76"/>
    </row>
    <row r="21304" spans="21:21" x14ac:dyDescent="0.25">
      <c r="U21304" s="76"/>
    </row>
    <row r="21305" spans="21:21" x14ac:dyDescent="0.25">
      <c r="U21305" s="76"/>
    </row>
    <row r="21306" spans="21:21" x14ac:dyDescent="0.25">
      <c r="U21306" s="76"/>
    </row>
    <row r="21307" spans="21:21" x14ac:dyDescent="0.25">
      <c r="U21307" s="76"/>
    </row>
    <row r="21308" spans="21:21" x14ac:dyDescent="0.25">
      <c r="U21308" s="76"/>
    </row>
    <row r="21309" spans="21:21" x14ac:dyDescent="0.25">
      <c r="U21309" s="76"/>
    </row>
    <row r="21310" spans="21:21" x14ac:dyDescent="0.25">
      <c r="U21310" s="76"/>
    </row>
    <row r="21311" spans="21:21" x14ac:dyDescent="0.25">
      <c r="U21311" s="76"/>
    </row>
    <row r="21312" spans="21:21" x14ac:dyDescent="0.25">
      <c r="U21312" s="76"/>
    </row>
    <row r="21313" spans="21:21" x14ac:dyDescent="0.25">
      <c r="U21313" s="76"/>
    </row>
    <row r="21314" spans="21:21" x14ac:dyDescent="0.25">
      <c r="U21314" s="76"/>
    </row>
    <row r="21315" spans="21:21" x14ac:dyDescent="0.25">
      <c r="U21315" s="76"/>
    </row>
    <row r="21316" spans="21:21" x14ac:dyDescent="0.25">
      <c r="U21316" s="76"/>
    </row>
    <row r="21317" spans="21:21" x14ac:dyDescent="0.25">
      <c r="U21317" s="76"/>
    </row>
    <row r="21318" spans="21:21" x14ac:dyDescent="0.25">
      <c r="U21318" s="76"/>
    </row>
    <row r="21319" spans="21:21" x14ac:dyDescent="0.25">
      <c r="U21319" s="76"/>
    </row>
    <row r="21320" spans="21:21" x14ac:dyDescent="0.25">
      <c r="U21320" s="76"/>
    </row>
    <row r="21321" spans="21:21" x14ac:dyDescent="0.25">
      <c r="U21321" s="76"/>
    </row>
    <row r="21322" spans="21:21" x14ac:dyDescent="0.25">
      <c r="U21322" s="76"/>
    </row>
    <row r="21323" spans="21:21" x14ac:dyDescent="0.25">
      <c r="U21323" s="76"/>
    </row>
    <row r="21324" spans="21:21" x14ac:dyDescent="0.25">
      <c r="U21324" s="76"/>
    </row>
    <row r="21325" spans="21:21" x14ac:dyDescent="0.25">
      <c r="U21325" s="76"/>
    </row>
    <row r="21326" spans="21:21" x14ac:dyDescent="0.25">
      <c r="U21326" s="76"/>
    </row>
    <row r="21327" spans="21:21" x14ac:dyDescent="0.25">
      <c r="U21327" s="76"/>
    </row>
    <row r="21328" spans="21:21" x14ac:dyDescent="0.25">
      <c r="U21328" s="76"/>
    </row>
    <row r="21329" spans="21:21" x14ac:dyDescent="0.25">
      <c r="U21329" s="76"/>
    </row>
    <row r="21330" spans="21:21" x14ac:dyDescent="0.25">
      <c r="U21330" s="76"/>
    </row>
    <row r="21331" spans="21:21" x14ac:dyDescent="0.25">
      <c r="U21331" s="76"/>
    </row>
    <row r="21332" spans="21:21" x14ac:dyDescent="0.25">
      <c r="U21332" s="76"/>
    </row>
    <row r="21333" spans="21:21" x14ac:dyDescent="0.25">
      <c r="U21333" s="76"/>
    </row>
    <row r="21334" spans="21:21" x14ac:dyDescent="0.25">
      <c r="U21334" s="76"/>
    </row>
    <row r="21335" spans="21:21" x14ac:dyDescent="0.25">
      <c r="U21335" s="76"/>
    </row>
    <row r="21336" spans="21:21" x14ac:dyDescent="0.25">
      <c r="U21336" s="76"/>
    </row>
    <row r="21337" spans="21:21" x14ac:dyDescent="0.25">
      <c r="U21337" s="76"/>
    </row>
    <row r="21338" spans="21:21" x14ac:dyDescent="0.25">
      <c r="U21338" s="76"/>
    </row>
    <row r="21339" spans="21:21" x14ac:dyDescent="0.25">
      <c r="U21339" s="76"/>
    </row>
    <row r="21340" spans="21:21" x14ac:dyDescent="0.25">
      <c r="U21340" s="76"/>
    </row>
    <row r="21341" spans="21:21" x14ac:dyDescent="0.25">
      <c r="U21341" s="76"/>
    </row>
    <row r="21342" spans="21:21" x14ac:dyDescent="0.25">
      <c r="U21342" s="76"/>
    </row>
    <row r="21343" spans="21:21" x14ac:dyDescent="0.25">
      <c r="U21343" s="76"/>
    </row>
    <row r="21344" spans="21:21" x14ac:dyDescent="0.25">
      <c r="U21344" s="76"/>
    </row>
    <row r="21345" spans="21:21" x14ac:dyDescent="0.25">
      <c r="U21345" s="76"/>
    </row>
    <row r="21346" spans="21:21" x14ac:dyDescent="0.25">
      <c r="U21346" s="76"/>
    </row>
    <row r="21347" spans="21:21" x14ac:dyDescent="0.25">
      <c r="U21347" s="76"/>
    </row>
    <row r="21348" spans="21:21" x14ac:dyDescent="0.25">
      <c r="U21348" s="76"/>
    </row>
    <row r="21349" spans="21:21" x14ac:dyDescent="0.25">
      <c r="U21349" s="76"/>
    </row>
    <row r="21350" spans="21:21" x14ac:dyDescent="0.25">
      <c r="U21350" s="76"/>
    </row>
    <row r="21351" spans="21:21" x14ac:dyDescent="0.25">
      <c r="U21351" s="76"/>
    </row>
    <row r="21352" spans="21:21" x14ac:dyDescent="0.25">
      <c r="U21352" s="76"/>
    </row>
    <row r="21353" spans="21:21" x14ac:dyDescent="0.25">
      <c r="U21353" s="76"/>
    </row>
    <row r="21354" spans="21:21" x14ac:dyDescent="0.25">
      <c r="U21354" s="76"/>
    </row>
    <row r="21355" spans="21:21" x14ac:dyDescent="0.25">
      <c r="U21355" s="76"/>
    </row>
    <row r="21356" spans="21:21" x14ac:dyDescent="0.25">
      <c r="U21356" s="76"/>
    </row>
    <row r="21357" spans="21:21" x14ac:dyDescent="0.25">
      <c r="U21357" s="76"/>
    </row>
    <row r="21358" spans="21:21" x14ac:dyDescent="0.25">
      <c r="U21358" s="76"/>
    </row>
    <row r="21359" spans="21:21" x14ac:dyDescent="0.25">
      <c r="U21359" s="76"/>
    </row>
    <row r="21360" spans="21:21" x14ac:dyDescent="0.25">
      <c r="U21360" s="76"/>
    </row>
    <row r="21361" spans="21:21" x14ac:dyDescent="0.25">
      <c r="U21361" s="76"/>
    </row>
    <row r="21362" spans="21:21" x14ac:dyDescent="0.25">
      <c r="U21362" s="76"/>
    </row>
    <row r="21363" spans="21:21" x14ac:dyDescent="0.25">
      <c r="U21363" s="76"/>
    </row>
    <row r="21364" spans="21:21" x14ac:dyDescent="0.25">
      <c r="U21364" s="76"/>
    </row>
    <row r="21365" spans="21:21" x14ac:dyDescent="0.25">
      <c r="U21365" s="76"/>
    </row>
    <row r="21366" spans="21:21" x14ac:dyDescent="0.25">
      <c r="U21366" s="76"/>
    </row>
    <row r="21367" spans="21:21" x14ac:dyDescent="0.25">
      <c r="U21367" s="76"/>
    </row>
    <row r="21368" spans="21:21" x14ac:dyDescent="0.25">
      <c r="U21368" s="76"/>
    </row>
    <row r="21369" spans="21:21" x14ac:dyDescent="0.25">
      <c r="U21369" s="76"/>
    </row>
    <row r="21370" spans="21:21" x14ac:dyDescent="0.25">
      <c r="U21370" s="76"/>
    </row>
    <row r="21371" spans="21:21" x14ac:dyDescent="0.25">
      <c r="U21371" s="76"/>
    </row>
    <row r="21372" spans="21:21" x14ac:dyDescent="0.25">
      <c r="U21372" s="76"/>
    </row>
    <row r="21373" spans="21:21" x14ac:dyDescent="0.25">
      <c r="U21373" s="76"/>
    </row>
    <row r="21374" spans="21:21" x14ac:dyDescent="0.25">
      <c r="U21374" s="76"/>
    </row>
    <row r="21375" spans="21:21" x14ac:dyDescent="0.25">
      <c r="U21375" s="76"/>
    </row>
    <row r="21376" spans="21:21" x14ac:dyDescent="0.25">
      <c r="U21376" s="76"/>
    </row>
    <row r="21377" spans="21:21" x14ac:dyDescent="0.25">
      <c r="U21377" s="76"/>
    </row>
    <row r="21378" spans="21:21" x14ac:dyDescent="0.25">
      <c r="U21378" s="76"/>
    </row>
    <row r="21379" spans="21:21" x14ac:dyDescent="0.25">
      <c r="U21379" s="76"/>
    </row>
    <row r="21380" spans="21:21" x14ac:dyDescent="0.25">
      <c r="U21380" s="76"/>
    </row>
    <row r="21381" spans="21:21" x14ac:dyDescent="0.25">
      <c r="U21381" s="76"/>
    </row>
    <row r="21382" spans="21:21" x14ac:dyDescent="0.25">
      <c r="U21382" s="76"/>
    </row>
    <row r="21383" spans="21:21" x14ac:dyDescent="0.25">
      <c r="U21383" s="76"/>
    </row>
    <row r="21384" spans="21:21" x14ac:dyDescent="0.25">
      <c r="U21384" s="76"/>
    </row>
    <row r="21385" spans="21:21" x14ac:dyDescent="0.25">
      <c r="U21385" s="76"/>
    </row>
    <row r="21386" spans="21:21" x14ac:dyDescent="0.25">
      <c r="U21386" s="76"/>
    </row>
    <row r="21387" spans="21:21" x14ac:dyDescent="0.25">
      <c r="U21387" s="76"/>
    </row>
    <row r="21388" spans="21:21" x14ac:dyDescent="0.25">
      <c r="U21388" s="76"/>
    </row>
    <row r="21389" spans="21:21" x14ac:dyDescent="0.25">
      <c r="U21389" s="76"/>
    </row>
    <row r="21390" spans="21:21" x14ac:dyDescent="0.25">
      <c r="U21390" s="76"/>
    </row>
    <row r="21391" spans="21:21" x14ac:dyDescent="0.25">
      <c r="U21391" s="76"/>
    </row>
    <row r="21392" spans="21:21" x14ac:dyDescent="0.25">
      <c r="U21392" s="76"/>
    </row>
    <row r="21393" spans="21:21" x14ac:dyDescent="0.25">
      <c r="U21393" s="76"/>
    </row>
    <row r="21394" spans="21:21" x14ac:dyDescent="0.25">
      <c r="U21394" s="76"/>
    </row>
    <row r="21395" spans="21:21" x14ac:dyDescent="0.25">
      <c r="U21395" s="76"/>
    </row>
    <row r="21396" spans="21:21" x14ac:dyDescent="0.25">
      <c r="U21396" s="76"/>
    </row>
    <row r="21397" spans="21:21" x14ac:dyDescent="0.25">
      <c r="U21397" s="76"/>
    </row>
    <row r="21398" spans="21:21" x14ac:dyDescent="0.25">
      <c r="U21398" s="76"/>
    </row>
    <row r="21399" spans="21:21" x14ac:dyDescent="0.25">
      <c r="U21399" s="76"/>
    </row>
    <row r="21400" spans="21:21" x14ac:dyDescent="0.25">
      <c r="U21400" s="76"/>
    </row>
    <row r="21401" spans="21:21" x14ac:dyDescent="0.25">
      <c r="U21401" s="76"/>
    </row>
    <row r="21402" spans="21:21" x14ac:dyDescent="0.25">
      <c r="U21402" s="76"/>
    </row>
    <row r="21403" spans="21:21" x14ac:dyDescent="0.25">
      <c r="U21403" s="76"/>
    </row>
    <row r="21404" spans="21:21" x14ac:dyDescent="0.25">
      <c r="U21404" s="76"/>
    </row>
    <row r="21405" spans="21:21" x14ac:dyDescent="0.25">
      <c r="U21405" s="76"/>
    </row>
    <row r="21406" spans="21:21" x14ac:dyDescent="0.25">
      <c r="U21406" s="76"/>
    </row>
    <row r="21407" spans="21:21" x14ac:dyDescent="0.25">
      <c r="U21407" s="76"/>
    </row>
    <row r="21408" spans="21:21" x14ac:dyDescent="0.25">
      <c r="U21408" s="76"/>
    </row>
    <row r="21409" spans="21:21" x14ac:dyDescent="0.25">
      <c r="U21409" s="76"/>
    </row>
    <row r="21410" spans="21:21" x14ac:dyDescent="0.25">
      <c r="U21410" s="76"/>
    </row>
    <row r="21411" spans="21:21" x14ac:dyDescent="0.25">
      <c r="U21411" s="76"/>
    </row>
    <row r="21412" spans="21:21" x14ac:dyDescent="0.25">
      <c r="U21412" s="76"/>
    </row>
    <row r="21413" spans="21:21" x14ac:dyDescent="0.25">
      <c r="U21413" s="76"/>
    </row>
    <row r="21414" spans="21:21" x14ac:dyDescent="0.25">
      <c r="U21414" s="76"/>
    </row>
    <row r="21415" spans="21:21" x14ac:dyDescent="0.25">
      <c r="U21415" s="76"/>
    </row>
    <row r="21416" spans="21:21" x14ac:dyDescent="0.25">
      <c r="U21416" s="76"/>
    </row>
    <row r="21417" spans="21:21" x14ac:dyDescent="0.25">
      <c r="U21417" s="76"/>
    </row>
    <row r="21418" spans="21:21" x14ac:dyDescent="0.25">
      <c r="U21418" s="76"/>
    </row>
    <row r="21419" spans="21:21" x14ac:dyDescent="0.25">
      <c r="U21419" s="76"/>
    </row>
    <row r="21420" spans="21:21" x14ac:dyDescent="0.25">
      <c r="U21420" s="76"/>
    </row>
    <row r="21421" spans="21:21" x14ac:dyDescent="0.25">
      <c r="U21421" s="76"/>
    </row>
    <row r="21422" spans="21:21" x14ac:dyDescent="0.25">
      <c r="U21422" s="76"/>
    </row>
    <row r="21423" spans="21:21" x14ac:dyDescent="0.25">
      <c r="U21423" s="76"/>
    </row>
    <row r="21424" spans="21:21" x14ac:dyDescent="0.25">
      <c r="U21424" s="76"/>
    </row>
    <row r="21425" spans="21:21" x14ac:dyDescent="0.25">
      <c r="U21425" s="76"/>
    </row>
    <row r="21426" spans="21:21" x14ac:dyDescent="0.25">
      <c r="U21426" s="76"/>
    </row>
    <row r="21427" spans="21:21" x14ac:dyDescent="0.25">
      <c r="U21427" s="76"/>
    </row>
    <row r="21428" spans="21:21" x14ac:dyDescent="0.25">
      <c r="U21428" s="76"/>
    </row>
    <row r="21429" spans="21:21" x14ac:dyDescent="0.25">
      <c r="U21429" s="76"/>
    </row>
    <row r="21430" spans="21:21" x14ac:dyDescent="0.25">
      <c r="U21430" s="76"/>
    </row>
    <row r="21431" spans="21:21" x14ac:dyDescent="0.25">
      <c r="U21431" s="76"/>
    </row>
    <row r="21432" spans="21:21" x14ac:dyDescent="0.25">
      <c r="U21432" s="76"/>
    </row>
    <row r="21433" spans="21:21" x14ac:dyDescent="0.25">
      <c r="U21433" s="76"/>
    </row>
    <row r="21434" spans="21:21" x14ac:dyDescent="0.25">
      <c r="U21434" s="76"/>
    </row>
    <row r="21435" spans="21:21" x14ac:dyDescent="0.25">
      <c r="U21435" s="76"/>
    </row>
    <row r="21436" spans="21:21" x14ac:dyDescent="0.25">
      <c r="U21436" s="76"/>
    </row>
    <row r="21437" spans="21:21" x14ac:dyDescent="0.25">
      <c r="U21437" s="76"/>
    </row>
    <row r="21438" spans="21:21" x14ac:dyDescent="0.25">
      <c r="U21438" s="76"/>
    </row>
    <row r="21439" spans="21:21" x14ac:dyDescent="0.25">
      <c r="U21439" s="76"/>
    </row>
    <row r="21440" spans="21:21" x14ac:dyDescent="0.25">
      <c r="U21440" s="76"/>
    </row>
    <row r="21441" spans="21:21" x14ac:dyDescent="0.25">
      <c r="U21441" s="76"/>
    </row>
    <row r="21442" spans="21:21" x14ac:dyDescent="0.25">
      <c r="U21442" s="76"/>
    </row>
    <row r="21443" spans="21:21" x14ac:dyDescent="0.25">
      <c r="U21443" s="76"/>
    </row>
    <row r="21444" spans="21:21" x14ac:dyDescent="0.25">
      <c r="U21444" s="76"/>
    </row>
    <row r="21445" spans="21:21" x14ac:dyDescent="0.25">
      <c r="U21445" s="76"/>
    </row>
    <row r="21446" spans="21:21" x14ac:dyDescent="0.25">
      <c r="U21446" s="76"/>
    </row>
    <row r="21447" spans="21:21" x14ac:dyDescent="0.25">
      <c r="U21447" s="76"/>
    </row>
    <row r="21448" spans="21:21" x14ac:dyDescent="0.25">
      <c r="U21448" s="76"/>
    </row>
    <row r="21449" spans="21:21" x14ac:dyDescent="0.25">
      <c r="U21449" s="76"/>
    </row>
    <row r="21450" spans="21:21" x14ac:dyDescent="0.25">
      <c r="U21450" s="76"/>
    </row>
    <row r="21451" spans="21:21" x14ac:dyDescent="0.25">
      <c r="U21451" s="76"/>
    </row>
    <row r="21452" spans="21:21" x14ac:dyDescent="0.25">
      <c r="U21452" s="76"/>
    </row>
    <row r="21453" spans="21:21" x14ac:dyDescent="0.25">
      <c r="U21453" s="76"/>
    </row>
    <row r="21454" spans="21:21" x14ac:dyDescent="0.25">
      <c r="U21454" s="76"/>
    </row>
    <row r="21455" spans="21:21" x14ac:dyDescent="0.25">
      <c r="U21455" s="76"/>
    </row>
    <row r="21456" spans="21:21" x14ac:dyDescent="0.25">
      <c r="U21456" s="76"/>
    </row>
    <row r="21457" spans="21:21" x14ac:dyDescent="0.25">
      <c r="U21457" s="76"/>
    </row>
    <row r="21458" spans="21:21" x14ac:dyDescent="0.25">
      <c r="U21458" s="76"/>
    </row>
    <row r="21459" spans="21:21" x14ac:dyDescent="0.25">
      <c r="U21459" s="76"/>
    </row>
    <row r="21460" spans="21:21" x14ac:dyDescent="0.25">
      <c r="U21460" s="76"/>
    </row>
    <row r="21461" spans="21:21" x14ac:dyDescent="0.25">
      <c r="U21461" s="76"/>
    </row>
    <row r="21462" spans="21:21" x14ac:dyDescent="0.25">
      <c r="U21462" s="76"/>
    </row>
    <row r="21463" spans="21:21" x14ac:dyDescent="0.25">
      <c r="U21463" s="76"/>
    </row>
    <row r="21464" spans="21:21" x14ac:dyDescent="0.25">
      <c r="U21464" s="76"/>
    </row>
    <row r="21465" spans="21:21" x14ac:dyDescent="0.25">
      <c r="U21465" s="76"/>
    </row>
    <row r="21466" spans="21:21" x14ac:dyDescent="0.25">
      <c r="U21466" s="76"/>
    </row>
    <row r="21467" spans="21:21" x14ac:dyDescent="0.25">
      <c r="U21467" s="76"/>
    </row>
    <row r="21468" spans="21:21" x14ac:dyDescent="0.25">
      <c r="U21468" s="76"/>
    </row>
    <row r="21469" spans="21:21" x14ac:dyDescent="0.25">
      <c r="U21469" s="76"/>
    </row>
    <row r="21470" spans="21:21" x14ac:dyDescent="0.25">
      <c r="U21470" s="76"/>
    </row>
    <row r="21471" spans="21:21" x14ac:dyDescent="0.25">
      <c r="U21471" s="76"/>
    </row>
    <row r="21472" spans="21:21" x14ac:dyDescent="0.25">
      <c r="U21472" s="76"/>
    </row>
    <row r="21473" spans="21:21" x14ac:dyDescent="0.25">
      <c r="U21473" s="76"/>
    </row>
    <row r="21474" spans="21:21" x14ac:dyDescent="0.25">
      <c r="U21474" s="76"/>
    </row>
    <row r="21475" spans="21:21" x14ac:dyDescent="0.25">
      <c r="U21475" s="76"/>
    </row>
    <row r="21476" spans="21:21" x14ac:dyDescent="0.25">
      <c r="U21476" s="76"/>
    </row>
    <row r="21477" spans="21:21" x14ac:dyDescent="0.25">
      <c r="U21477" s="76"/>
    </row>
    <row r="21478" spans="21:21" x14ac:dyDescent="0.25">
      <c r="U21478" s="76"/>
    </row>
    <row r="21479" spans="21:21" x14ac:dyDescent="0.25">
      <c r="U21479" s="76"/>
    </row>
    <row r="21480" spans="21:21" x14ac:dyDescent="0.25">
      <c r="U21480" s="76"/>
    </row>
    <row r="21481" spans="21:21" x14ac:dyDescent="0.25">
      <c r="U21481" s="76"/>
    </row>
    <row r="21482" spans="21:21" x14ac:dyDescent="0.25">
      <c r="U21482" s="76"/>
    </row>
    <row r="21483" spans="21:21" x14ac:dyDescent="0.25">
      <c r="U21483" s="76"/>
    </row>
    <row r="21484" spans="21:21" x14ac:dyDescent="0.25">
      <c r="U21484" s="76"/>
    </row>
    <row r="21485" spans="21:21" x14ac:dyDescent="0.25">
      <c r="U21485" s="76"/>
    </row>
    <row r="21486" spans="21:21" x14ac:dyDescent="0.25">
      <c r="U21486" s="76"/>
    </row>
    <row r="21487" spans="21:21" x14ac:dyDescent="0.25">
      <c r="U21487" s="76"/>
    </row>
    <row r="21488" spans="21:21" x14ac:dyDescent="0.25">
      <c r="U21488" s="76"/>
    </row>
    <row r="21489" spans="21:21" x14ac:dyDescent="0.25">
      <c r="U21489" s="76"/>
    </row>
    <row r="21490" spans="21:21" x14ac:dyDescent="0.25">
      <c r="U21490" s="76"/>
    </row>
    <row r="21491" spans="21:21" x14ac:dyDescent="0.25">
      <c r="U21491" s="76"/>
    </row>
    <row r="21492" spans="21:21" x14ac:dyDescent="0.25">
      <c r="U21492" s="76"/>
    </row>
    <row r="21493" spans="21:21" x14ac:dyDescent="0.25">
      <c r="U21493" s="76"/>
    </row>
    <row r="21494" spans="21:21" x14ac:dyDescent="0.25">
      <c r="U21494" s="76"/>
    </row>
    <row r="21495" spans="21:21" x14ac:dyDescent="0.25">
      <c r="U21495" s="76"/>
    </row>
    <row r="21496" spans="21:21" x14ac:dyDescent="0.25">
      <c r="U21496" s="76"/>
    </row>
    <row r="21497" spans="21:21" x14ac:dyDescent="0.25">
      <c r="U21497" s="76"/>
    </row>
    <row r="21498" spans="21:21" x14ac:dyDescent="0.25">
      <c r="U21498" s="76"/>
    </row>
    <row r="21499" spans="21:21" x14ac:dyDescent="0.25">
      <c r="U21499" s="76"/>
    </row>
    <row r="21500" spans="21:21" x14ac:dyDescent="0.25">
      <c r="U21500" s="76"/>
    </row>
    <row r="21501" spans="21:21" x14ac:dyDescent="0.25">
      <c r="U21501" s="76"/>
    </row>
    <row r="21502" spans="21:21" x14ac:dyDescent="0.25">
      <c r="U21502" s="76"/>
    </row>
    <row r="21503" spans="21:21" x14ac:dyDescent="0.25">
      <c r="U21503" s="76"/>
    </row>
    <row r="21504" spans="21:21" x14ac:dyDescent="0.25">
      <c r="U21504" s="76"/>
    </row>
    <row r="21505" spans="21:21" x14ac:dyDescent="0.25">
      <c r="U21505" s="76"/>
    </row>
    <row r="21506" spans="21:21" x14ac:dyDescent="0.25">
      <c r="U21506" s="76"/>
    </row>
    <row r="21507" spans="21:21" x14ac:dyDescent="0.25">
      <c r="U21507" s="76"/>
    </row>
    <row r="21508" spans="21:21" x14ac:dyDescent="0.25">
      <c r="U21508" s="76"/>
    </row>
    <row r="21509" spans="21:21" x14ac:dyDescent="0.25">
      <c r="U21509" s="76"/>
    </row>
    <row r="21510" spans="21:21" x14ac:dyDescent="0.25">
      <c r="U21510" s="76"/>
    </row>
    <row r="21511" spans="21:21" x14ac:dyDescent="0.25">
      <c r="U21511" s="76"/>
    </row>
    <row r="21512" spans="21:21" x14ac:dyDescent="0.25">
      <c r="U21512" s="76"/>
    </row>
    <row r="21513" spans="21:21" x14ac:dyDescent="0.25">
      <c r="U21513" s="76"/>
    </row>
    <row r="21514" spans="21:21" x14ac:dyDescent="0.25">
      <c r="U21514" s="76"/>
    </row>
    <row r="21515" spans="21:21" x14ac:dyDescent="0.25">
      <c r="U21515" s="76"/>
    </row>
    <row r="21516" spans="21:21" x14ac:dyDescent="0.25">
      <c r="U21516" s="76"/>
    </row>
    <row r="21517" spans="21:21" x14ac:dyDescent="0.25">
      <c r="U21517" s="76"/>
    </row>
    <row r="21518" spans="21:21" x14ac:dyDescent="0.25">
      <c r="U21518" s="76"/>
    </row>
    <row r="21519" spans="21:21" x14ac:dyDescent="0.25">
      <c r="U21519" s="76"/>
    </row>
    <row r="21520" spans="21:21" x14ac:dyDescent="0.25">
      <c r="U21520" s="76"/>
    </row>
    <row r="21521" spans="21:21" x14ac:dyDescent="0.25">
      <c r="U21521" s="76"/>
    </row>
    <row r="21522" spans="21:21" x14ac:dyDescent="0.25">
      <c r="U21522" s="76"/>
    </row>
    <row r="21523" spans="21:21" x14ac:dyDescent="0.25">
      <c r="U21523" s="76"/>
    </row>
    <row r="21524" spans="21:21" x14ac:dyDescent="0.25">
      <c r="U21524" s="76"/>
    </row>
    <row r="21525" spans="21:21" x14ac:dyDescent="0.25">
      <c r="U21525" s="76"/>
    </row>
    <row r="21526" spans="21:21" x14ac:dyDescent="0.25">
      <c r="U21526" s="76"/>
    </row>
    <row r="21527" spans="21:21" x14ac:dyDescent="0.25">
      <c r="U21527" s="76"/>
    </row>
    <row r="21528" spans="21:21" x14ac:dyDescent="0.25">
      <c r="U21528" s="76"/>
    </row>
    <row r="21529" spans="21:21" x14ac:dyDescent="0.25">
      <c r="U21529" s="76"/>
    </row>
    <row r="21530" spans="21:21" x14ac:dyDescent="0.25">
      <c r="U21530" s="76"/>
    </row>
    <row r="21531" spans="21:21" x14ac:dyDescent="0.25">
      <c r="U21531" s="76"/>
    </row>
    <row r="21532" spans="21:21" x14ac:dyDescent="0.25">
      <c r="U21532" s="76"/>
    </row>
    <row r="21533" spans="21:21" x14ac:dyDescent="0.25">
      <c r="U21533" s="76"/>
    </row>
    <row r="21534" spans="21:21" x14ac:dyDescent="0.25">
      <c r="U21534" s="76"/>
    </row>
    <row r="21535" spans="21:21" x14ac:dyDescent="0.25">
      <c r="U21535" s="76"/>
    </row>
    <row r="21536" spans="21:21" x14ac:dyDescent="0.25">
      <c r="U21536" s="76"/>
    </row>
    <row r="21537" spans="21:21" x14ac:dyDescent="0.25">
      <c r="U21537" s="76"/>
    </row>
    <row r="21538" spans="21:21" x14ac:dyDescent="0.25">
      <c r="U21538" s="76"/>
    </row>
    <row r="21539" spans="21:21" x14ac:dyDescent="0.25">
      <c r="U21539" s="76"/>
    </row>
    <row r="21540" spans="21:21" x14ac:dyDescent="0.25">
      <c r="U21540" s="76"/>
    </row>
    <row r="21541" spans="21:21" x14ac:dyDescent="0.25">
      <c r="U21541" s="76"/>
    </row>
    <row r="21542" spans="21:21" x14ac:dyDescent="0.25">
      <c r="U21542" s="76"/>
    </row>
    <row r="21543" spans="21:21" x14ac:dyDescent="0.25">
      <c r="U21543" s="76"/>
    </row>
    <row r="21544" spans="21:21" x14ac:dyDescent="0.25">
      <c r="U21544" s="76"/>
    </row>
    <row r="21545" spans="21:21" x14ac:dyDescent="0.25">
      <c r="U21545" s="76"/>
    </row>
    <row r="21546" spans="21:21" x14ac:dyDescent="0.25">
      <c r="U21546" s="76"/>
    </row>
    <row r="21547" spans="21:21" x14ac:dyDescent="0.25">
      <c r="U21547" s="76"/>
    </row>
    <row r="21548" spans="21:21" x14ac:dyDescent="0.25">
      <c r="U21548" s="76"/>
    </row>
    <row r="21549" spans="21:21" x14ac:dyDescent="0.25">
      <c r="U21549" s="76"/>
    </row>
    <row r="21550" spans="21:21" x14ac:dyDescent="0.25">
      <c r="U21550" s="76"/>
    </row>
    <row r="21551" spans="21:21" x14ac:dyDescent="0.25">
      <c r="U21551" s="76"/>
    </row>
    <row r="21552" spans="21:21" x14ac:dyDescent="0.25">
      <c r="U21552" s="76"/>
    </row>
    <row r="21553" spans="21:21" x14ac:dyDescent="0.25">
      <c r="U21553" s="76"/>
    </row>
    <row r="21554" spans="21:21" x14ac:dyDescent="0.25">
      <c r="U21554" s="76"/>
    </row>
    <row r="21555" spans="21:21" x14ac:dyDescent="0.25">
      <c r="U21555" s="76"/>
    </row>
    <row r="21556" spans="21:21" x14ac:dyDescent="0.25">
      <c r="U21556" s="76"/>
    </row>
    <row r="21557" spans="21:21" x14ac:dyDescent="0.25">
      <c r="U21557" s="76"/>
    </row>
    <row r="21558" spans="21:21" x14ac:dyDescent="0.25">
      <c r="U21558" s="76"/>
    </row>
    <row r="21559" spans="21:21" x14ac:dyDescent="0.25">
      <c r="U21559" s="76"/>
    </row>
    <row r="21560" spans="21:21" x14ac:dyDescent="0.25">
      <c r="U21560" s="76"/>
    </row>
    <row r="21561" spans="21:21" x14ac:dyDescent="0.25">
      <c r="U21561" s="76"/>
    </row>
    <row r="21562" spans="21:21" x14ac:dyDescent="0.25">
      <c r="U21562" s="76"/>
    </row>
    <row r="21563" spans="21:21" x14ac:dyDescent="0.25">
      <c r="U21563" s="76"/>
    </row>
    <row r="21564" spans="21:21" x14ac:dyDescent="0.25">
      <c r="U21564" s="76"/>
    </row>
    <row r="21565" spans="21:21" x14ac:dyDescent="0.25">
      <c r="U21565" s="76"/>
    </row>
    <row r="21566" spans="21:21" x14ac:dyDescent="0.25">
      <c r="U21566" s="76"/>
    </row>
    <row r="21567" spans="21:21" x14ac:dyDescent="0.25">
      <c r="U21567" s="76"/>
    </row>
    <row r="21568" spans="21:21" x14ac:dyDescent="0.25">
      <c r="U21568" s="76"/>
    </row>
    <row r="21569" spans="21:21" x14ac:dyDescent="0.25">
      <c r="U21569" s="76"/>
    </row>
    <row r="21570" spans="21:21" x14ac:dyDescent="0.25">
      <c r="U21570" s="76"/>
    </row>
    <row r="21571" spans="21:21" x14ac:dyDescent="0.25">
      <c r="U21571" s="76"/>
    </row>
    <row r="21572" spans="21:21" x14ac:dyDescent="0.25">
      <c r="U21572" s="76"/>
    </row>
    <row r="21573" spans="21:21" x14ac:dyDescent="0.25">
      <c r="U21573" s="76"/>
    </row>
    <row r="21574" spans="21:21" x14ac:dyDescent="0.25">
      <c r="U21574" s="76"/>
    </row>
    <row r="21575" spans="21:21" x14ac:dyDescent="0.25">
      <c r="U21575" s="76"/>
    </row>
    <row r="21576" spans="21:21" x14ac:dyDescent="0.25">
      <c r="U21576" s="76"/>
    </row>
    <row r="21577" spans="21:21" x14ac:dyDescent="0.25">
      <c r="U21577" s="76"/>
    </row>
    <row r="21578" spans="21:21" x14ac:dyDescent="0.25">
      <c r="U21578" s="76"/>
    </row>
    <row r="21579" spans="21:21" x14ac:dyDescent="0.25">
      <c r="U21579" s="76"/>
    </row>
    <row r="21580" spans="21:21" x14ac:dyDescent="0.25">
      <c r="U21580" s="76"/>
    </row>
    <row r="21581" spans="21:21" x14ac:dyDescent="0.25">
      <c r="U21581" s="76"/>
    </row>
    <row r="21582" spans="21:21" x14ac:dyDescent="0.25">
      <c r="U21582" s="76"/>
    </row>
    <row r="21583" spans="21:21" x14ac:dyDescent="0.25">
      <c r="U21583" s="76"/>
    </row>
    <row r="21584" spans="21:21" x14ac:dyDescent="0.25">
      <c r="U21584" s="76"/>
    </row>
    <row r="21585" spans="21:21" x14ac:dyDescent="0.25">
      <c r="U21585" s="76"/>
    </row>
    <row r="21586" spans="21:21" x14ac:dyDescent="0.25">
      <c r="U21586" s="76"/>
    </row>
    <row r="21587" spans="21:21" x14ac:dyDescent="0.25">
      <c r="U21587" s="76"/>
    </row>
    <row r="21588" spans="21:21" x14ac:dyDescent="0.25">
      <c r="U21588" s="76"/>
    </row>
    <row r="21589" spans="21:21" x14ac:dyDescent="0.25">
      <c r="U21589" s="76"/>
    </row>
    <row r="21590" spans="21:21" x14ac:dyDescent="0.25">
      <c r="U21590" s="76"/>
    </row>
    <row r="21591" spans="21:21" x14ac:dyDescent="0.25">
      <c r="U21591" s="76"/>
    </row>
    <row r="21592" spans="21:21" x14ac:dyDescent="0.25">
      <c r="U21592" s="76"/>
    </row>
    <row r="21593" spans="21:21" x14ac:dyDescent="0.25">
      <c r="U21593" s="76"/>
    </row>
    <row r="21594" spans="21:21" x14ac:dyDescent="0.25">
      <c r="U21594" s="76"/>
    </row>
    <row r="21595" spans="21:21" x14ac:dyDescent="0.25">
      <c r="U21595" s="76"/>
    </row>
    <row r="21596" spans="21:21" x14ac:dyDescent="0.25">
      <c r="U21596" s="76"/>
    </row>
    <row r="21597" spans="21:21" x14ac:dyDescent="0.25">
      <c r="U21597" s="76"/>
    </row>
    <row r="21598" spans="21:21" x14ac:dyDescent="0.25">
      <c r="U21598" s="76"/>
    </row>
    <row r="21599" spans="21:21" x14ac:dyDescent="0.25">
      <c r="U21599" s="76"/>
    </row>
    <row r="21600" spans="21:21" x14ac:dyDescent="0.25">
      <c r="U21600" s="76"/>
    </row>
    <row r="21601" spans="21:21" x14ac:dyDescent="0.25">
      <c r="U21601" s="76"/>
    </row>
    <row r="21602" spans="21:21" x14ac:dyDescent="0.25">
      <c r="U21602" s="76"/>
    </row>
    <row r="21603" spans="21:21" x14ac:dyDescent="0.25">
      <c r="U21603" s="76"/>
    </row>
    <row r="21604" spans="21:21" x14ac:dyDescent="0.25">
      <c r="U21604" s="76"/>
    </row>
    <row r="21605" spans="21:21" x14ac:dyDescent="0.25">
      <c r="U21605" s="76"/>
    </row>
    <row r="21606" spans="21:21" x14ac:dyDescent="0.25">
      <c r="U21606" s="76"/>
    </row>
    <row r="21607" spans="21:21" x14ac:dyDescent="0.25">
      <c r="U21607" s="76"/>
    </row>
    <row r="21608" spans="21:21" x14ac:dyDescent="0.25">
      <c r="U21608" s="76"/>
    </row>
    <row r="21609" spans="21:21" x14ac:dyDescent="0.25">
      <c r="U21609" s="76"/>
    </row>
    <row r="21610" spans="21:21" x14ac:dyDescent="0.25">
      <c r="U21610" s="76"/>
    </row>
    <row r="21611" spans="21:21" x14ac:dyDescent="0.25">
      <c r="U21611" s="76"/>
    </row>
    <row r="21612" spans="21:21" x14ac:dyDescent="0.25">
      <c r="U21612" s="76"/>
    </row>
    <row r="21613" spans="21:21" x14ac:dyDescent="0.25">
      <c r="U21613" s="76"/>
    </row>
    <row r="21614" spans="21:21" x14ac:dyDescent="0.25">
      <c r="U21614" s="76"/>
    </row>
    <row r="21615" spans="21:21" x14ac:dyDescent="0.25">
      <c r="U21615" s="76"/>
    </row>
    <row r="21616" spans="21:21" x14ac:dyDescent="0.25">
      <c r="U21616" s="76"/>
    </row>
    <row r="21617" spans="21:21" x14ac:dyDescent="0.25">
      <c r="U21617" s="76"/>
    </row>
    <row r="21618" spans="21:21" x14ac:dyDescent="0.25">
      <c r="U21618" s="76"/>
    </row>
    <row r="21619" spans="21:21" x14ac:dyDescent="0.25">
      <c r="U21619" s="76"/>
    </row>
    <row r="21620" spans="21:21" x14ac:dyDescent="0.25">
      <c r="U21620" s="76"/>
    </row>
    <row r="21621" spans="21:21" x14ac:dyDescent="0.25">
      <c r="U21621" s="76"/>
    </row>
    <row r="21622" spans="21:21" x14ac:dyDescent="0.25">
      <c r="U21622" s="76"/>
    </row>
    <row r="21623" spans="21:21" x14ac:dyDescent="0.25">
      <c r="U21623" s="76"/>
    </row>
    <row r="21624" spans="21:21" x14ac:dyDescent="0.25">
      <c r="U21624" s="76"/>
    </row>
    <row r="21625" spans="21:21" x14ac:dyDescent="0.25">
      <c r="U21625" s="76"/>
    </row>
    <row r="21626" spans="21:21" x14ac:dyDescent="0.25">
      <c r="U21626" s="76"/>
    </row>
    <row r="21627" spans="21:21" x14ac:dyDescent="0.25">
      <c r="U21627" s="76"/>
    </row>
    <row r="21628" spans="21:21" x14ac:dyDescent="0.25">
      <c r="U21628" s="76"/>
    </row>
    <row r="21629" spans="21:21" x14ac:dyDescent="0.25">
      <c r="U21629" s="76"/>
    </row>
    <row r="21630" spans="21:21" x14ac:dyDescent="0.25">
      <c r="U21630" s="76"/>
    </row>
    <row r="21631" spans="21:21" x14ac:dyDescent="0.25">
      <c r="U21631" s="76"/>
    </row>
    <row r="21632" spans="21:21" x14ac:dyDescent="0.25">
      <c r="U21632" s="76"/>
    </row>
    <row r="21633" spans="21:21" x14ac:dyDescent="0.25">
      <c r="U21633" s="76"/>
    </row>
    <row r="21634" spans="21:21" x14ac:dyDescent="0.25">
      <c r="U21634" s="76"/>
    </row>
    <row r="21635" spans="21:21" x14ac:dyDescent="0.25">
      <c r="U21635" s="76"/>
    </row>
    <row r="21636" spans="21:21" x14ac:dyDescent="0.25">
      <c r="U21636" s="76"/>
    </row>
    <row r="21637" spans="21:21" x14ac:dyDescent="0.25">
      <c r="U21637" s="76"/>
    </row>
    <row r="21638" spans="21:21" x14ac:dyDescent="0.25">
      <c r="U21638" s="76"/>
    </row>
    <row r="21639" spans="21:21" x14ac:dyDescent="0.25">
      <c r="U21639" s="76"/>
    </row>
    <row r="21640" spans="21:21" x14ac:dyDescent="0.25">
      <c r="U21640" s="76"/>
    </row>
    <row r="21641" spans="21:21" x14ac:dyDescent="0.25">
      <c r="U21641" s="76"/>
    </row>
    <row r="21642" spans="21:21" x14ac:dyDescent="0.25">
      <c r="U21642" s="76"/>
    </row>
    <row r="21643" spans="21:21" x14ac:dyDescent="0.25">
      <c r="U21643" s="76"/>
    </row>
    <row r="21644" spans="21:21" x14ac:dyDescent="0.25">
      <c r="U21644" s="76"/>
    </row>
    <row r="21645" spans="21:21" x14ac:dyDescent="0.25">
      <c r="U21645" s="76"/>
    </row>
    <row r="21646" spans="21:21" x14ac:dyDescent="0.25">
      <c r="U21646" s="76"/>
    </row>
    <row r="21647" spans="21:21" x14ac:dyDescent="0.25">
      <c r="U21647" s="76"/>
    </row>
    <row r="21648" spans="21:21" x14ac:dyDescent="0.25">
      <c r="U21648" s="76"/>
    </row>
    <row r="21649" spans="21:21" x14ac:dyDescent="0.25">
      <c r="U21649" s="76"/>
    </row>
    <row r="21650" spans="21:21" x14ac:dyDescent="0.25">
      <c r="U21650" s="76"/>
    </row>
    <row r="21651" spans="21:21" x14ac:dyDescent="0.25">
      <c r="U21651" s="76"/>
    </row>
    <row r="21652" spans="21:21" x14ac:dyDescent="0.25">
      <c r="U21652" s="76"/>
    </row>
    <row r="21653" spans="21:21" x14ac:dyDescent="0.25">
      <c r="U21653" s="76"/>
    </row>
    <row r="21654" spans="21:21" x14ac:dyDescent="0.25">
      <c r="U21654" s="76"/>
    </row>
    <row r="21655" spans="21:21" x14ac:dyDescent="0.25">
      <c r="U21655" s="76"/>
    </row>
    <row r="21656" spans="21:21" x14ac:dyDescent="0.25">
      <c r="U21656" s="76"/>
    </row>
    <row r="21657" spans="21:21" x14ac:dyDescent="0.25">
      <c r="U21657" s="76"/>
    </row>
    <row r="21658" spans="21:21" x14ac:dyDescent="0.25">
      <c r="U21658" s="76"/>
    </row>
    <row r="21659" spans="21:21" x14ac:dyDescent="0.25">
      <c r="U21659" s="76"/>
    </row>
    <row r="21660" spans="21:21" x14ac:dyDescent="0.25">
      <c r="U21660" s="76"/>
    </row>
    <row r="21661" spans="21:21" x14ac:dyDescent="0.25">
      <c r="U21661" s="76"/>
    </row>
    <row r="21662" spans="21:21" x14ac:dyDescent="0.25">
      <c r="U21662" s="76"/>
    </row>
    <row r="21663" spans="21:21" x14ac:dyDescent="0.25">
      <c r="U21663" s="76"/>
    </row>
    <row r="21664" spans="21:21" x14ac:dyDescent="0.25">
      <c r="U21664" s="76"/>
    </row>
    <row r="21665" spans="21:21" x14ac:dyDescent="0.25">
      <c r="U21665" s="76"/>
    </row>
    <row r="21666" spans="21:21" x14ac:dyDescent="0.25">
      <c r="U21666" s="76"/>
    </row>
    <row r="21667" spans="21:21" x14ac:dyDescent="0.25">
      <c r="U21667" s="76"/>
    </row>
    <row r="21668" spans="21:21" x14ac:dyDescent="0.25">
      <c r="U21668" s="76"/>
    </row>
    <row r="21669" spans="21:21" x14ac:dyDescent="0.25">
      <c r="U21669" s="76"/>
    </row>
    <row r="21670" spans="21:21" x14ac:dyDescent="0.25">
      <c r="U21670" s="76"/>
    </row>
    <row r="21671" spans="21:21" x14ac:dyDescent="0.25">
      <c r="U21671" s="76"/>
    </row>
    <row r="21672" spans="21:21" x14ac:dyDescent="0.25">
      <c r="U21672" s="76"/>
    </row>
    <row r="21673" spans="21:21" x14ac:dyDescent="0.25">
      <c r="U21673" s="76"/>
    </row>
    <row r="21674" spans="21:21" x14ac:dyDescent="0.25">
      <c r="U21674" s="76"/>
    </row>
    <row r="21675" spans="21:21" x14ac:dyDescent="0.25">
      <c r="U21675" s="76"/>
    </row>
    <row r="21676" spans="21:21" x14ac:dyDescent="0.25">
      <c r="U21676" s="76"/>
    </row>
    <row r="21677" spans="21:21" x14ac:dyDescent="0.25">
      <c r="U21677" s="76"/>
    </row>
    <row r="21678" spans="21:21" x14ac:dyDescent="0.25">
      <c r="U21678" s="76"/>
    </row>
    <row r="21679" spans="21:21" x14ac:dyDescent="0.25">
      <c r="U21679" s="76"/>
    </row>
    <row r="21680" spans="21:21" x14ac:dyDescent="0.25">
      <c r="U21680" s="76"/>
    </row>
    <row r="21681" spans="21:21" x14ac:dyDescent="0.25">
      <c r="U21681" s="76"/>
    </row>
    <row r="21682" spans="21:21" x14ac:dyDescent="0.25">
      <c r="U21682" s="76"/>
    </row>
    <row r="21683" spans="21:21" x14ac:dyDescent="0.25">
      <c r="U21683" s="76"/>
    </row>
    <row r="21684" spans="21:21" x14ac:dyDescent="0.25">
      <c r="U21684" s="76"/>
    </row>
    <row r="21685" spans="21:21" x14ac:dyDescent="0.25">
      <c r="U21685" s="76"/>
    </row>
    <row r="21686" spans="21:21" x14ac:dyDescent="0.25">
      <c r="U21686" s="76"/>
    </row>
    <row r="21687" spans="21:21" x14ac:dyDescent="0.25">
      <c r="U21687" s="76"/>
    </row>
    <row r="21688" spans="21:21" x14ac:dyDescent="0.25">
      <c r="U21688" s="76"/>
    </row>
    <row r="21689" spans="21:21" x14ac:dyDescent="0.25">
      <c r="U21689" s="76"/>
    </row>
    <row r="21690" spans="21:21" x14ac:dyDescent="0.25">
      <c r="U21690" s="76"/>
    </row>
    <row r="21691" spans="21:21" x14ac:dyDescent="0.25">
      <c r="U21691" s="76"/>
    </row>
    <row r="21692" spans="21:21" x14ac:dyDescent="0.25">
      <c r="U21692" s="76"/>
    </row>
    <row r="21693" spans="21:21" x14ac:dyDescent="0.25">
      <c r="U21693" s="76"/>
    </row>
    <row r="21694" spans="21:21" x14ac:dyDescent="0.25">
      <c r="U21694" s="76"/>
    </row>
    <row r="21695" spans="21:21" x14ac:dyDescent="0.25">
      <c r="U21695" s="76"/>
    </row>
    <row r="21696" spans="21:21" x14ac:dyDescent="0.25">
      <c r="U21696" s="76"/>
    </row>
    <row r="21697" spans="21:21" x14ac:dyDescent="0.25">
      <c r="U21697" s="76"/>
    </row>
    <row r="21698" spans="21:21" x14ac:dyDescent="0.25">
      <c r="U21698" s="76"/>
    </row>
    <row r="21699" spans="21:21" x14ac:dyDescent="0.25">
      <c r="U21699" s="76"/>
    </row>
    <row r="21700" spans="21:21" x14ac:dyDescent="0.25">
      <c r="U21700" s="76"/>
    </row>
    <row r="21701" spans="21:21" x14ac:dyDescent="0.25">
      <c r="U21701" s="76"/>
    </row>
    <row r="21702" spans="21:21" x14ac:dyDescent="0.25">
      <c r="U21702" s="76"/>
    </row>
    <row r="21703" spans="21:21" x14ac:dyDescent="0.25">
      <c r="U21703" s="76"/>
    </row>
    <row r="21704" spans="21:21" x14ac:dyDescent="0.25">
      <c r="U21704" s="76"/>
    </row>
    <row r="21705" spans="21:21" x14ac:dyDescent="0.25">
      <c r="U21705" s="76"/>
    </row>
    <row r="21706" spans="21:21" x14ac:dyDescent="0.25">
      <c r="U21706" s="76"/>
    </row>
    <row r="21707" spans="21:21" x14ac:dyDescent="0.25">
      <c r="U21707" s="76"/>
    </row>
    <row r="21708" spans="21:21" x14ac:dyDescent="0.25">
      <c r="U21708" s="76"/>
    </row>
    <row r="21709" spans="21:21" x14ac:dyDescent="0.25">
      <c r="U21709" s="76"/>
    </row>
    <row r="21710" spans="21:21" x14ac:dyDescent="0.25">
      <c r="U21710" s="76"/>
    </row>
    <row r="21711" spans="21:21" x14ac:dyDescent="0.25">
      <c r="U21711" s="76"/>
    </row>
    <row r="21712" spans="21:21" x14ac:dyDescent="0.25">
      <c r="U21712" s="76"/>
    </row>
    <row r="21713" spans="21:21" x14ac:dyDescent="0.25">
      <c r="U21713" s="76"/>
    </row>
    <row r="21714" spans="21:21" x14ac:dyDescent="0.25">
      <c r="U21714" s="76"/>
    </row>
    <row r="21715" spans="21:21" x14ac:dyDescent="0.25">
      <c r="U21715" s="76"/>
    </row>
    <row r="21716" spans="21:21" x14ac:dyDescent="0.25">
      <c r="U21716" s="76"/>
    </row>
    <row r="21717" spans="21:21" x14ac:dyDescent="0.25">
      <c r="U21717" s="76"/>
    </row>
    <row r="21718" spans="21:21" x14ac:dyDescent="0.25">
      <c r="U21718" s="76"/>
    </row>
    <row r="21719" spans="21:21" x14ac:dyDescent="0.25">
      <c r="U21719" s="76"/>
    </row>
    <row r="21720" spans="21:21" x14ac:dyDescent="0.25">
      <c r="U21720" s="76"/>
    </row>
    <row r="21721" spans="21:21" x14ac:dyDescent="0.25">
      <c r="U21721" s="76"/>
    </row>
    <row r="21722" spans="21:21" x14ac:dyDescent="0.25">
      <c r="U21722" s="76"/>
    </row>
    <row r="21723" spans="21:21" x14ac:dyDescent="0.25">
      <c r="U21723" s="76"/>
    </row>
    <row r="21724" spans="21:21" x14ac:dyDescent="0.25">
      <c r="U21724" s="76"/>
    </row>
    <row r="21725" spans="21:21" x14ac:dyDescent="0.25">
      <c r="U21725" s="76"/>
    </row>
    <row r="21726" spans="21:21" x14ac:dyDescent="0.25">
      <c r="U21726" s="76"/>
    </row>
    <row r="21727" spans="21:21" x14ac:dyDescent="0.25">
      <c r="U21727" s="76"/>
    </row>
    <row r="21728" spans="21:21" x14ac:dyDescent="0.25">
      <c r="U21728" s="76"/>
    </row>
    <row r="21729" spans="21:21" x14ac:dyDescent="0.25">
      <c r="U21729" s="76"/>
    </row>
    <row r="21730" spans="21:21" x14ac:dyDescent="0.25">
      <c r="U21730" s="76"/>
    </row>
    <row r="21731" spans="21:21" x14ac:dyDescent="0.25">
      <c r="U21731" s="76"/>
    </row>
    <row r="21732" spans="21:21" x14ac:dyDescent="0.25">
      <c r="U21732" s="76"/>
    </row>
    <row r="21733" spans="21:21" x14ac:dyDescent="0.25">
      <c r="U21733" s="76"/>
    </row>
    <row r="21734" spans="21:21" x14ac:dyDescent="0.25">
      <c r="U21734" s="76"/>
    </row>
    <row r="21735" spans="21:21" x14ac:dyDescent="0.25">
      <c r="U21735" s="76"/>
    </row>
    <row r="21736" spans="21:21" x14ac:dyDescent="0.25">
      <c r="U21736" s="76"/>
    </row>
    <row r="21737" spans="21:21" x14ac:dyDescent="0.25">
      <c r="U21737" s="76"/>
    </row>
    <row r="21738" spans="21:21" x14ac:dyDescent="0.25">
      <c r="U21738" s="76"/>
    </row>
    <row r="21739" spans="21:21" x14ac:dyDescent="0.25">
      <c r="U21739" s="76"/>
    </row>
    <row r="21740" spans="21:21" x14ac:dyDescent="0.25">
      <c r="U21740" s="76"/>
    </row>
    <row r="21741" spans="21:21" x14ac:dyDescent="0.25">
      <c r="U21741" s="76"/>
    </row>
    <row r="21742" spans="21:21" x14ac:dyDescent="0.25">
      <c r="U21742" s="76"/>
    </row>
    <row r="21743" spans="21:21" x14ac:dyDescent="0.25">
      <c r="U21743" s="76"/>
    </row>
    <row r="21744" spans="21:21" x14ac:dyDescent="0.25">
      <c r="U21744" s="76"/>
    </row>
    <row r="21745" spans="21:21" x14ac:dyDescent="0.25">
      <c r="U21745" s="76"/>
    </row>
    <row r="21746" spans="21:21" x14ac:dyDescent="0.25">
      <c r="U21746" s="76"/>
    </row>
    <row r="21747" spans="21:21" x14ac:dyDescent="0.25">
      <c r="U21747" s="76"/>
    </row>
    <row r="21748" spans="21:21" x14ac:dyDescent="0.25">
      <c r="U21748" s="76"/>
    </row>
    <row r="21749" spans="21:21" x14ac:dyDescent="0.25">
      <c r="U21749" s="76"/>
    </row>
    <row r="21750" spans="21:21" x14ac:dyDescent="0.25">
      <c r="U21750" s="76"/>
    </row>
    <row r="21751" spans="21:21" x14ac:dyDescent="0.25">
      <c r="U21751" s="76"/>
    </row>
    <row r="21752" spans="21:21" x14ac:dyDescent="0.25">
      <c r="U21752" s="76"/>
    </row>
    <row r="21753" spans="21:21" x14ac:dyDescent="0.25">
      <c r="U21753" s="76"/>
    </row>
    <row r="21754" spans="21:21" x14ac:dyDescent="0.25">
      <c r="U21754" s="76"/>
    </row>
    <row r="21755" spans="21:21" x14ac:dyDescent="0.25">
      <c r="U21755" s="76"/>
    </row>
    <row r="21756" spans="21:21" x14ac:dyDescent="0.25">
      <c r="U21756" s="76"/>
    </row>
    <row r="21757" spans="21:21" x14ac:dyDescent="0.25">
      <c r="U21757" s="76"/>
    </row>
    <row r="21758" spans="21:21" x14ac:dyDescent="0.25">
      <c r="U21758" s="76"/>
    </row>
    <row r="21759" spans="21:21" x14ac:dyDescent="0.25">
      <c r="U21759" s="76"/>
    </row>
    <row r="21760" spans="21:21" x14ac:dyDescent="0.25">
      <c r="U21760" s="76"/>
    </row>
    <row r="21761" spans="21:21" x14ac:dyDescent="0.25">
      <c r="U21761" s="76"/>
    </row>
    <row r="21762" spans="21:21" x14ac:dyDescent="0.25">
      <c r="U21762" s="76"/>
    </row>
    <row r="21763" spans="21:21" x14ac:dyDescent="0.25">
      <c r="U21763" s="76"/>
    </row>
    <row r="21764" spans="21:21" x14ac:dyDescent="0.25">
      <c r="U21764" s="76"/>
    </row>
    <row r="21765" spans="21:21" x14ac:dyDescent="0.25">
      <c r="U21765" s="76"/>
    </row>
    <row r="21766" spans="21:21" x14ac:dyDescent="0.25">
      <c r="U21766" s="76"/>
    </row>
    <row r="21767" spans="21:21" x14ac:dyDescent="0.25">
      <c r="U21767" s="76"/>
    </row>
    <row r="21768" spans="21:21" x14ac:dyDescent="0.25">
      <c r="U21768" s="76"/>
    </row>
    <row r="21769" spans="21:21" x14ac:dyDescent="0.25">
      <c r="U21769" s="76"/>
    </row>
    <row r="21770" spans="21:21" x14ac:dyDescent="0.25">
      <c r="U21770" s="76"/>
    </row>
    <row r="21771" spans="21:21" x14ac:dyDescent="0.25">
      <c r="U21771" s="76"/>
    </row>
    <row r="21772" spans="21:21" x14ac:dyDescent="0.25">
      <c r="U21772" s="76"/>
    </row>
    <row r="21773" spans="21:21" x14ac:dyDescent="0.25">
      <c r="U21773" s="76"/>
    </row>
    <row r="21774" spans="21:21" x14ac:dyDescent="0.25">
      <c r="U21774" s="76"/>
    </row>
    <row r="21775" spans="21:21" x14ac:dyDescent="0.25">
      <c r="U21775" s="76"/>
    </row>
    <row r="21776" spans="21:21" x14ac:dyDescent="0.25">
      <c r="U21776" s="76"/>
    </row>
    <row r="21777" spans="21:21" x14ac:dyDescent="0.25">
      <c r="U21777" s="76"/>
    </row>
    <row r="21778" spans="21:21" x14ac:dyDescent="0.25">
      <c r="U21778" s="76"/>
    </row>
    <row r="21779" spans="21:21" x14ac:dyDescent="0.25">
      <c r="U21779" s="76"/>
    </row>
    <row r="21780" spans="21:21" x14ac:dyDescent="0.25">
      <c r="U21780" s="76"/>
    </row>
    <row r="21781" spans="21:21" x14ac:dyDescent="0.25">
      <c r="U21781" s="76"/>
    </row>
    <row r="21782" spans="21:21" x14ac:dyDescent="0.25">
      <c r="U21782" s="76"/>
    </row>
    <row r="21783" spans="21:21" x14ac:dyDescent="0.25">
      <c r="U21783" s="76"/>
    </row>
    <row r="21784" spans="21:21" x14ac:dyDescent="0.25">
      <c r="U21784" s="76"/>
    </row>
    <row r="21785" spans="21:21" x14ac:dyDescent="0.25">
      <c r="U21785" s="76"/>
    </row>
    <row r="21786" spans="21:21" x14ac:dyDescent="0.25">
      <c r="U21786" s="76"/>
    </row>
    <row r="21787" spans="21:21" x14ac:dyDescent="0.25">
      <c r="U21787" s="76"/>
    </row>
    <row r="21788" spans="21:21" x14ac:dyDescent="0.25">
      <c r="U21788" s="76"/>
    </row>
    <row r="21789" spans="21:21" x14ac:dyDescent="0.25">
      <c r="U21789" s="76"/>
    </row>
    <row r="21790" spans="21:21" x14ac:dyDescent="0.25">
      <c r="U21790" s="76"/>
    </row>
    <row r="21791" spans="21:21" x14ac:dyDescent="0.25">
      <c r="U21791" s="76"/>
    </row>
    <row r="21792" spans="21:21" x14ac:dyDescent="0.25">
      <c r="U21792" s="76"/>
    </row>
    <row r="21793" spans="21:21" x14ac:dyDescent="0.25">
      <c r="U21793" s="76"/>
    </row>
    <row r="21794" spans="21:21" x14ac:dyDescent="0.25">
      <c r="U21794" s="76"/>
    </row>
    <row r="21795" spans="21:21" x14ac:dyDescent="0.25">
      <c r="U21795" s="76"/>
    </row>
    <row r="21796" spans="21:21" x14ac:dyDescent="0.25">
      <c r="U21796" s="76"/>
    </row>
    <row r="21797" spans="21:21" x14ac:dyDescent="0.25">
      <c r="U21797" s="76"/>
    </row>
    <row r="21798" spans="21:21" x14ac:dyDescent="0.25">
      <c r="U21798" s="76"/>
    </row>
    <row r="21799" spans="21:21" x14ac:dyDescent="0.25">
      <c r="U21799" s="76"/>
    </row>
    <row r="21800" spans="21:21" x14ac:dyDescent="0.25">
      <c r="U21800" s="76"/>
    </row>
    <row r="21801" spans="21:21" x14ac:dyDescent="0.25">
      <c r="U21801" s="76"/>
    </row>
    <row r="21802" spans="21:21" x14ac:dyDescent="0.25">
      <c r="U21802" s="76"/>
    </row>
    <row r="21803" spans="21:21" x14ac:dyDescent="0.25">
      <c r="U21803" s="76"/>
    </row>
    <row r="21804" spans="21:21" x14ac:dyDescent="0.25">
      <c r="U21804" s="76"/>
    </row>
    <row r="21805" spans="21:21" x14ac:dyDescent="0.25">
      <c r="U21805" s="76"/>
    </row>
    <row r="21806" spans="21:21" x14ac:dyDescent="0.25">
      <c r="U21806" s="76"/>
    </row>
    <row r="21807" spans="21:21" x14ac:dyDescent="0.25">
      <c r="U21807" s="76"/>
    </row>
    <row r="21808" spans="21:21" x14ac:dyDescent="0.25">
      <c r="U21808" s="76"/>
    </row>
    <row r="21809" spans="21:21" x14ac:dyDescent="0.25">
      <c r="U21809" s="76"/>
    </row>
    <row r="21810" spans="21:21" x14ac:dyDescent="0.25">
      <c r="U21810" s="76"/>
    </row>
    <row r="21811" spans="21:21" x14ac:dyDescent="0.25">
      <c r="U21811" s="76"/>
    </row>
    <row r="21812" spans="21:21" x14ac:dyDescent="0.25">
      <c r="U21812" s="76"/>
    </row>
    <row r="21813" spans="21:21" x14ac:dyDescent="0.25">
      <c r="U21813" s="76"/>
    </row>
    <row r="21814" spans="21:21" x14ac:dyDescent="0.25">
      <c r="U21814" s="76"/>
    </row>
    <row r="21815" spans="21:21" x14ac:dyDescent="0.25">
      <c r="U21815" s="76"/>
    </row>
    <row r="21816" spans="21:21" x14ac:dyDescent="0.25">
      <c r="U21816" s="76"/>
    </row>
    <row r="21817" spans="21:21" x14ac:dyDescent="0.25">
      <c r="U21817" s="76"/>
    </row>
    <row r="21818" spans="21:21" x14ac:dyDescent="0.25">
      <c r="U21818" s="76"/>
    </row>
    <row r="21819" spans="21:21" x14ac:dyDescent="0.25">
      <c r="U21819" s="76"/>
    </row>
    <row r="21820" spans="21:21" x14ac:dyDescent="0.25">
      <c r="U21820" s="76"/>
    </row>
    <row r="21821" spans="21:21" x14ac:dyDescent="0.25">
      <c r="U21821" s="76"/>
    </row>
    <row r="21822" spans="21:21" x14ac:dyDescent="0.25">
      <c r="U21822" s="76"/>
    </row>
    <row r="21823" spans="21:21" x14ac:dyDescent="0.25">
      <c r="U21823" s="76"/>
    </row>
    <row r="21824" spans="21:21" x14ac:dyDescent="0.25">
      <c r="U21824" s="76"/>
    </row>
    <row r="21825" spans="21:21" x14ac:dyDescent="0.25">
      <c r="U21825" s="76"/>
    </row>
    <row r="21826" spans="21:21" x14ac:dyDescent="0.25">
      <c r="U21826" s="76"/>
    </row>
    <row r="21827" spans="21:21" x14ac:dyDescent="0.25">
      <c r="U21827" s="76"/>
    </row>
    <row r="21828" spans="21:21" x14ac:dyDescent="0.25">
      <c r="U21828" s="76"/>
    </row>
    <row r="21829" spans="21:21" x14ac:dyDescent="0.25">
      <c r="U21829" s="76"/>
    </row>
    <row r="21830" spans="21:21" x14ac:dyDescent="0.25">
      <c r="U21830" s="76"/>
    </row>
    <row r="21831" spans="21:21" x14ac:dyDescent="0.25">
      <c r="U21831" s="76"/>
    </row>
    <row r="21832" spans="21:21" x14ac:dyDescent="0.25">
      <c r="U21832" s="76"/>
    </row>
    <row r="21833" spans="21:21" x14ac:dyDescent="0.25">
      <c r="U21833" s="76"/>
    </row>
    <row r="21834" spans="21:21" x14ac:dyDescent="0.25">
      <c r="U21834" s="76"/>
    </row>
    <row r="21835" spans="21:21" x14ac:dyDescent="0.25">
      <c r="U21835" s="76"/>
    </row>
    <row r="21836" spans="21:21" x14ac:dyDescent="0.25">
      <c r="U21836" s="76"/>
    </row>
    <row r="21837" spans="21:21" x14ac:dyDescent="0.25">
      <c r="U21837" s="76"/>
    </row>
    <row r="21838" spans="21:21" x14ac:dyDescent="0.25">
      <c r="U21838" s="76"/>
    </row>
    <row r="21839" spans="21:21" x14ac:dyDescent="0.25">
      <c r="U21839" s="76"/>
    </row>
    <row r="21840" spans="21:21" x14ac:dyDescent="0.25">
      <c r="U21840" s="76"/>
    </row>
    <row r="21841" spans="21:21" x14ac:dyDescent="0.25">
      <c r="U21841" s="76"/>
    </row>
    <row r="21842" spans="21:21" x14ac:dyDescent="0.25">
      <c r="U21842" s="76"/>
    </row>
    <row r="21843" spans="21:21" x14ac:dyDescent="0.25">
      <c r="U21843" s="76"/>
    </row>
    <row r="21844" spans="21:21" x14ac:dyDescent="0.25">
      <c r="U21844" s="76"/>
    </row>
    <row r="21845" spans="21:21" x14ac:dyDescent="0.25">
      <c r="U21845" s="76"/>
    </row>
    <row r="21846" spans="21:21" x14ac:dyDescent="0.25">
      <c r="U21846" s="76"/>
    </row>
    <row r="21847" spans="21:21" x14ac:dyDescent="0.25">
      <c r="U21847" s="76"/>
    </row>
    <row r="21848" spans="21:21" x14ac:dyDescent="0.25">
      <c r="U21848" s="76"/>
    </row>
    <row r="21849" spans="21:21" x14ac:dyDescent="0.25">
      <c r="U21849" s="76"/>
    </row>
    <row r="21850" spans="21:21" x14ac:dyDescent="0.25">
      <c r="U21850" s="76"/>
    </row>
    <row r="21851" spans="21:21" x14ac:dyDescent="0.25">
      <c r="U21851" s="76"/>
    </row>
    <row r="21852" spans="21:21" x14ac:dyDescent="0.25">
      <c r="U21852" s="76"/>
    </row>
    <row r="21853" spans="21:21" x14ac:dyDescent="0.25">
      <c r="U21853" s="76"/>
    </row>
    <row r="21854" spans="21:21" x14ac:dyDescent="0.25">
      <c r="U21854" s="76"/>
    </row>
    <row r="21855" spans="21:21" x14ac:dyDescent="0.25">
      <c r="U21855" s="76"/>
    </row>
    <row r="21856" spans="21:21" x14ac:dyDescent="0.25">
      <c r="U21856" s="76"/>
    </row>
    <row r="21857" spans="21:21" x14ac:dyDescent="0.25">
      <c r="U21857" s="76"/>
    </row>
    <row r="21858" spans="21:21" x14ac:dyDescent="0.25">
      <c r="U21858" s="76"/>
    </row>
    <row r="21859" spans="21:21" x14ac:dyDescent="0.25">
      <c r="U21859" s="76"/>
    </row>
    <row r="21860" spans="21:21" x14ac:dyDescent="0.25">
      <c r="U21860" s="76"/>
    </row>
    <row r="21861" spans="21:21" x14ac:dyDescent="0.25">
      <c r="U21861" s="76"/>
    </row>
    <row r="21862" spans="21:21" x14ac:dyDescent="0.25">
      <c r="U21862" s="76"/>
    </row>
    <row r="21863" spans="21:21" x14ac:dyDescent="0.25">
      <c r="U21863" s="76"/>
    </row>
    <row r="21864" spans="21:21" x14ac:dyDescent="0.25">
      <c r="U21864" s="76"/>
    </row>
    <row r="21865" spans="21:21" x14ac:dyDescent="0.25">
      <c r="U21865" s="76"/>
    </row>
    <row r="21866" spans="21:21" x14ac:dyDescent="0.25">
      <c r="U21866" s="76"/>
    </row>
    <row r="21867" spans="21:21" x14ac:dyDescent="0.25">
      <c r="U21867" s="76"/>
    </row>
    <row r="21868" spans="21:21" x14ac:dyDescent="0.25">
      <c r="U21868" s="76"/>
    </row>
    <row r="21869" spans="21:21" x14ac:dyDescent="0.25">
      <c r="U21869" s="76"/>
    </row>
    <row r="21870" spans="21:21" x14ac:dyDescent="0.25">
      <c r="U21870" s="76"/>
    </row>
    <row r="21871" spans="21:21" x14ac:dyDescent="0.25">
      <c r="U21871" s="76"/>
    </row>
    <row r="21872" spans="21:21" x14ac:dyDescent="0.25">
      <c r="U21872" s="76"/>
    </row>
    <row r="21873" spans="21:21" x14ac:dyDescent="0.25">
      <c r="U21873" s="76"/>
    </row>
    <row r="21874" spans="21:21" x14ac:dyDescent="0.25">
      <c r="U21874" s="76"/>
    </row>
    <row r="21875" spans="21:21" x14ac:dyDescent="0.25">
      <c r="U21875" s="76"/>
    </row>
    <row r="21876" spans="21:21" x14ac:dyDescent="0.25">
      <c r="U21876" s="76"/>
    </row>
    <row r="21877" spans="21:21" x14ac:dyDescent="0.25">
      <c r="U21877" s="76"/>
    </row>
    <row r="21878" spans="21:21" x14ac:dyDescent="0.25">
      <c r="U21878" s="76"/>
    </row>
    <row r="21879" spans="21:21" x14ac:dyDescent="0.25">
      <c r="U21879" s="76"/>
    </row>
    <row r="21880" spans="21:21" x14ac:dyDescent="0.25">
      <c r="U21880" s="76"/>
    </row>
    <row r="21881" spans="21:21" x14ac:dyDescent="0.25">
      <c r="U21881" s="76"/>
    </row>
    <row r="21882" spans="21:21" x14ac:dyDescent="0.25">
      <c r="U21882" s="76"/>
    </row>
    <row r="21883" spans="21:21" x14ac:dyDescent="0.25">
      <c r="U21883" s="76"/>
    </row>
    <row r="21884" spans="21:21" x14ac:dyDescent="0.25">
      <c r="U21884" s="76"/>
    </row>
    <row r="21885" spans="21:21" x14ac:dyDescent="0.25">
      <c r="U21885" s="76"/>
    </row>
    <row r="21886" spans="21:21" x14ac:dyDescent="0.25">
      <c r="U21886" s="76"/>
    </row>
    <row r="21887" spans="21:21" x14ac:dyDescent="0.25">
      <c r="U21887" s="76"/>
    </row>
    <row r="21888" spans="21:21" x14ac:dyDescent="0.25">
      <c r="U21888" s="76"/>
    </row>
    <row r="21889" spans="21:21" x14ac:dyDescent="0.25">
      <c r="U21889" s="76"/>
    </row>
    <row r="21890" spans="21:21" x14ac:dyDescent="0.25">
      <c r="U21890" s="76"/>
    </row>
    <row r="21891" spans="21:21" x14ac:dyDescent="0.25">
      <c r="U21891" s="76"/>
    </row>
    <row r="21892" spans="21:21" x14ac:dyDescent="0.25">
      <c r="U21892" s="76"/>
    </row>
    <row r="21893" spans="21:21" x14ac:dyDescent="0.25">
      <c r="U21893" s="76"/>
    </row>
    <row r="21894" spans="21:21" x14ac:dyDescent="0.25">
      <c r="U21894" s="76"/>
    </row>
    <row r="21895" spans="21:21" x14ac:dyDescent="0.25">
      <c r="U21895" s="76"/>
    </row>
    <row r="21896" spans="21:21" x14ac:dyDescent="0.25">
      <c r="U21896" s="76"/>
    </row>
    <row r="21897" spans="21:21" x14ac:dyDescent="0.25">
      <c r="U21897" s="76"/>
    </row>
    <row r="21898" spans="21:21" x14ac:dyDescent="0.25">
      <c r="U21898" s="76"/>
    </row>
    <row r="21899" spans="21:21" x14ac:dyDescent="0.25">
      <c r="U21899" s="76"/>
    </row>
    <row r="21900" spans="21:21" x14ac:dyDescent="0.25">
      <c r="U21900" s="76"/>
    </row>
    <row r="21901" spans="21:21" x14ac:dyDescent="0.25">
      <c r="U21901" s="76"/>
    </row>
    <row r="21902" spans="21:21" x14ac:dyDescent="0.25">
      <c r="U21902" s="76"/>
    </row>
    <row r="21903" spans="21:21" x14ac:dyDescent="0.25">
      <c r="U21903" s="76"/>
    </row>
    <row r="21904" spans="21:21" x14ac:dyDescent="0.25">
      <c r="U21904" s="76"/>
    </row>
    <row r="21905" spans="21:21" x14ac:dyDescent="0.25">
      <c r="U21905" s="76"/>
    </row>
    <row r="21906" spans="21:21" x14ac:dyDescent="0.25">
      <c r="U21906" s="76"/>
    </row>
    <row r="21907" spans="21:21" x14ac:dyDescent="0.25">
      <c r="U21907" s="76"/>
    </row>
    <row r="21908" spans="21:21" x14ac:dyDescent="0.25">
      <c r="U21908" s="76"/>
    </row>
    <row r="21909" spans="21:21" x14ac:dyDescent="0.25">
      <c r="U21909" s="76"/>
    </row>
    <row r="21910" spans="21:21" x14ac:dyDescent="0.25">
      <c r="U21910" s="76"/>
    </row>
    <row r="21911" spans="21:21" x14ac:dyDescent="0.25">
      <c r="U21911" s="76"/>
    </row>
    <row r="21912" spans="21:21" x14ac:dyDescent="0.25">
      <c r="U21912" s="76"/>
    </row>
    <row r="21913" spans="21:21" x14ac:dyDescent="0.25">
      <c r="U21913" s="76"/>
    </row>
    <row r="21914" spans="21:21" x14ac:dyDescent="0.25">
      <c r="U21914" s="76"/>
    </row>
    <row r="21915" spans="21:21" x14ac:dyDescent="0.25">
      <c r="U21915" s="76"/>
    </row>
    <row r="21916" spans="21:21" x14ac:dyDescent="0.25">
      <c r="U21916" s="76"/>
    </row>
    <row r="21917" spans="21:21" x14ac:dyDescent="0.25">
      <c r="U21917" s="76"/>
    </row>
    <row r="21918" spans="21:21" x14ac:dyDescent="0.25">
      <c r="U21918" s="76"/>
    </row>
    <row r="21919" spans="21:21" x14ac:dyDescent="0.25">
      <c r="U21919" s="76"/>
    </row>
    <row r="21920" spans="21:21" x14ac:dyDescent="0.25">
      <c r="U21920" s="76"/>
    </row>
    <row r="21921" spans="21:21" x14ac:dyDescent="0.25">
      <c r="U21921" s="76"/>
    </row>
    <row r="21922" spans="21:21" x14ac:dyDescent="0.25">
      <c r="U21922" s="76"/>
    </row>
    <row r="21923" spans="21:21" x14ac:dyDescent="0.25">
      <c r="U21923" s="76"/>
    </row>
    <row r="21924" spans="21:21" x14ac:dyDescent="0.25">
      <c r="U21924" s="76"/>
    </row>
    <row r="21925" spans="21:21" x14ac:dyDescent="0.25">
      <c r="U21925" s="76"/>
    </row>
    <row r="21926" spans="21:21" x14ac:dyDescent="0.25">
      <c r="U21926" s="76"/>
    </row>
    <row r="21927" spans="21:21" x14ac:dyDescent="0.25">
      <c r="U21927" s="76"/>
    </row>
    <row r="21928" spans="21:21" x14ac:dyDescent="0.25">
      <c r="U21928" s="76"/>
    </row>
    <row r="21929" spans="21:21" x14ac:dyDescent="0.25">
      <c r="U21929" s="76"/>
    </row>
    <row r="21930" spans="21:21" x14ac:dyDescent="0.25">
      <c r="U21930" s="76"/>
    </row>
    <row r="21931" spans="21:21" x14ac:dyDescent="0.25">
      <c r="U21931" s="76"/>
    </row>
    <row r="21932" spans="21:21" x14ac:dyDescent="0.25">
      <c r="U21932" s="76"/>
    </row>
    <row r="21933" spans="21:21" x14ac:dyDescent="0.25">
      <c r="U21933" s="76"/>
    </row>
    <row r="21934" spans="21:21" x14ac:dyDescent="0.25">
      <c r="U21934" s="76"/>
    </row>
    <row r="21935" spans="21:21" x14ac:dyDescent="0.25">
      <c r="U21935" s="76"/>
    </row>
    <row r="21936" spans="21:21" x14ac:dyDescent="0.25">
      <c r="U21936" s="76"/>
    </row>
    <row r="21937" spans="21:21" x14ac:dyDescent="0.25">
      <c r="U21937" s="76"/>
    </row>
    <row r="21938" spans="21:21" x14ac:dyDescent="0.25">
      <c r="U21938" s="76"/>
    </row>
    <row r="21939" spans="21:21" x14ac:dyDescent="0.25">
      <c r="U21939" s="76"/>
    </row>
    <row r="21940" spans="21:21" x14ac:dyDescent="0.25">
      <c r="U21940" s="76"/>
    </row>
    <row r="21941" spans="21:21" x14ac:dyDescent="0.25">
      <c r="U21941" s="76"/>
    </row>
    <row r="21942" spans="21:21" x14ac:dyDescent="0.25">
      <c r="U21942" s="76"/>
    </row>
    <row r="21943" spans="21:21" x14ac:dyDescent="0.25">
      <c r="U21943" s="76"/>
    </row>
    <row r="21944" spans="21:21" x14ac:dyDescent="0.25">
      <c r="U21944" s="76"/>
    </row>
    <row r="21945" spans="21:21" x14ac:dyDescent="0.25">
      <c r="U21945" s="76"/>
    </row>
    <row r="21946" spans="21:21" x14ac:dyDescent="0.25">
      <c r="U21946" s="76"/>
    </row>
    <row r="21947" spans="21:21" x14ac:dyDescent="0.25">
      <c r="U21947" s="76"/>
    </row>
    <row r="21948" spans="21:21" x14ac:dyDescent="0.25">
      <c r="U21948" s="76"/>
    </row>
    <row r="21949" spans="21:21" x14ac:dyDescent="0.25">
      <c r="U21949" s="76"/>
    </row>
    <row r="21950" spans="21:21" x14ac:dyDescent="0.25">
      <c r="U21950" s="76"/>
    </row>
    <row r="21951" spans="21:21" x14ac:dyDescent="0.25">
      <c r="U21951" s="76"/>
    </row>
    <row r="21952" spans="21:21" x14ac:dyDescent="0.25">
      <c r="U21952" s="76"/>
    </row>
    <row r="21953" spans="21:21" x14ac:dyDescent="0.25">
      <c r="U21953" s="76"/>
    </row>
    <row r="21954" spans="21:21" x14ac:dyDescent="0.25">
      <c r="U21954" s="76"/>
    </row>
    <row r="21955" spans="21:21" x14ac:dyDescent="0.25">
      <c r="U21955" s="76"/>
    </row>
    <row r="21956" spans="21:21" x14ac:dyDescent="0.25">
      <c r="U21956" s="76"/>
    </row>
    <row r="21957" spans="21:21" x14ac:dyDescent="0.25">
      <c r="U21957" s="76"/>
    </row>
    <row r="21958" spans="21:21" x14ac:dyDescent="0.25">
      <c r="U21958" s="76"/>
    </row>
    <row r="21959" spans="21:21" x14ac:dyDescent="0.25">
      <c r="U21959" s="76"/>
    </row>
    <row r="21960" spans="21:21" x14ac:dyDescent="0.25">
      <c r="U21960" s="76"/>
    </row>
    <row r="21961" spans="21:21" x14ac:dyDescent="0.25">
      <c r="U21961" s="76"/>
    </row>
    <row r="21962" spans="21:21" x14ac:dyDescent="0.25">
      <c r="U21962" s="76"/>
    </row>
    <row r="21963" spans="21:21" x14ac:dyDescent="0.25">
      <c r="U21963" s="76"/>
    </row>
    <row r="21964" spans="21:21" x14ac:dyDescent="0.25">
      <c r="U21964" s="76"/>
    </row>
    <row r="21965" spans="21:21" x14ac:dyDescent="0.25">
      <c r="U21965" s="76"/>
    </row>
    <row r="21966" spans="21:21" x14ac:dyDescent="0.25">
      <c r="U21966" s="76"/>
    </row>
    <row r="21967" spans="21:21" x14ac:dyDescent="0.25">
      <c r="U21967" s="76"/>
    </row>
    <row r="21968" spans="21:21" x14ac:dyDescent="0.25">
      <c r="U21968" s="76"/>
    </row>
    <row r="21969" spans="21:21" x14ac:dyDescent="0.25">
      <c r="U21969" s="76"/>
    </row>
    <row r="21970" spans="21:21" x14ac:dyDescent="0.25">
      <c r="U21970" s="76"/>
    </row>
    <row r="21971" spans="21:21" x14ac:dyDescent="0.25">
      <c r="U21971" s="76"/>
    </row>
    <row r="21972" spans="21:21" x14ac:dyDescent="0.25">
      <c r="U21972" s="76"/>
    </row>
    <row r="21973" spans="21:21" x14ac:dyDescent="0.25">
      <c r="U21973" s="76"/>
    </row>
    <row r="21974" spans="21:21" x14ac:dyDescent="0.25">
      <c r="U21974" s="76"/>
    </row>
    <row r="21975" spans="21:21" x14ac:dyDescent="0.25">
      <c r="U21975" s="76"/>
    </row>
    <row r="21976" spans="21:21" x14ac:dyDescent="0.25">
      <c r="U21976" s="76"/>
    </row>
    <row r="21977" spans="21:21" x14ac:dyDescent="0.25">
      <c r="U21977" s="76"/>
    </row>
    <row r="21978" spans="21:21" x14ac:dyDescent="0.25">
      <c r="U21978" s="76"/>
    </row>
    <row r="21979" spans="21:21" x14ac:dyDescent="0.25">
      <c r="U21979" s="76"/>
    </row>
    <row r="21980" spans="21:21" x14ac:dyDescent="0.25">
      <c r="U21980" s="76"/>
    </row>
    <row r="21981" spans="21:21" x14ac:dyDescent="0.25">
      <c r="U21981" s="76"/>
    </row>
    <row r="21982" spans="21:21" x14ac:dyDescent="0.25">
      <c r="U21982" s="76"/>
    </row>
    <row r="21983" spans="21:21" x14ac:dyDescent="0.25">
      <c r="U21983" s="76"/>
    </row>
    <row r="21984" spans="21:21" x14ac:dyDescent="0.25">
      <c r="U21984" s="76"/>
    </row>
    <row r="21985" spans="21:21" x14ac:dyDescent="0.25">
      <c r="U21985" s="76"/>
    </row>
    <row r="21986" spans="21:21" x14ac:dyDescent="0.25">
      <c r="U21986" s="76"/>
    </row>
    <row r="21987" spans="21:21" x14ac:dyDescent="0.25">
      <c r="U21987" s="76"/>
    </row>
    <row r="21988" spans="21:21" x14ac:dyDescent="0.25">
      <c r="U21988" s="76"/>
    </row>
    <row r="21989" spans="21:21" x14ac:dyDescent="0.25">
      <c r="U21989" s="76"/>
    </row>
    <row r="21990" spans="21:21" x14ac:dyDescent="0.25">
      <c r="U21990" s="76"/>
    </row>
    <row r="21991" spans="21:21" x14ac:dyDescent="0.25">
      <c r="U21991" s="76"/>
    </row>
    <row r="21992" spans="21:21" x14ac:dyDescent="0.25">
      <c r="U21992" s="76"/>
    </row>
    <row r="21993" spans="21:21" x14ac:dyDescent="0.25">
      <c r="U21993" s="76"/>
    </row>
    <row r="21994" spans="21:21" x14ac:dyDescent="0.25">
      <c r="U21994" s="76"/>
    </row>
    <row r="21995" spans="21:21" x14ac:dyDescent="0.25">
      <c r="U21995" s="76"/>
    </row>
    <row r="21996" spans="21:21" x14ac:dyDescent="0.25">
      <c r="U21996" s="76"/>
    </row>
    <row r="21997" spans="21:21" x14ac:dyDescent="0.25">
      <c r="U21997" s="76"/>
    </row>
    <row r="21998" spans="21:21" x14ac:dyDescent="0.25">
      <c r="U21998" s="76"/>
    </row>
    <row r="21999" spans="21:21" x14ac:dyDescent="0.25">
      <c r="U21999" s="76"/>
    </row>
    <row r="22000" spans="21:21" x14ac:dyDescent="0.25">
      <c r="U22000" s="76"/>
    </row>
    <row r="22001" spans="21:21" x14ac:dyDescent="0.25">
      <c r="U22001" s="76"/>
    </row>
    <row r="22002" spans="21:21" x14ac:dyDescent="0.25">
      <c r="U22002" s="76"/>
    </row>
    <row r="22003" spans="21:21" x14ac:dyDescent="0.25">
      <c r="U22003" s="76"/>
    </row>
    <row r="22004" spans="21:21" x14ac:dyDescent="0.25">
      <c r="U22004" s="76"/>
    </row>
    <row r="22005" spans="21:21" x14ac:dyDescent="0.25">
      <c r="U22005" s="76"/>
    </row>
    <row r="22006" spans="21:21" x14ac:dyDescent="0.25">
      <c r="U22006" s="76"/>
    </row>
    <row r="22007" spans="21:21" x14ac:dyDescent="0.25">
      <c r="U22007" s="76"/>
    </row>
    <row r="22008" spans="21:21" x14ac:dyDescent="0.25">
      <c r="U22008" s="76"/>
    </row>
    <row r="22009" spans="21:21" x14ac:dyDescent="0.25">
      <c r="U22009" s="76"/>
    </row>
    <row r="22010" spans="21:21" x14ac:dyDescent="0.25">
      <c r="U22010" s="76"/>
    </row>
    <row r="22011" spans="21:21" x14ac:dyDescent="0.25">
      <c r="U22011" s="76"/>
    </row>
    <row r="22012" spans="21:21" x14ac:dyDescent="0.25">
      <c r="U22012" s="76"/>
    </row>
    <row r="22013" spans="21:21" x14ac:dyDescent="0.25">
      <c r="U22013" s="76"/>
    </row>
    <row r="22014" spans="21:21" x14ac:dyDescent="0.25">
      <c r="U22014" s="76"/>
    </row>
    <row r="22015" spans="21:21" x14ac:dyDescent="0.25">
      <c r="U22015" s="76"/>
    </row>
    <row r="22016" spans="21:21" x14ac:dyDescent="0.25">
      <c r="U22016" s="76"/>
    </row>
    <row r="22017" spans="21:21" x14ac:dyDescent="0.25">
      <c r="U22017" s="76"/>
    </row>
    <row r="22018" spans="21:21" x14ac:dyDescent="0.25">
      <c r="U22018" s="76"/>
    </row>
    <row r="22019" spans="21:21" x14ac:dyDescent="0.25">
      <c r="U22019" s="76"/>
    </row>
    <row r="22020" spans="21:21" x14ac:dyDescent="0.25">
      <c r="U22020" s="76"/>
    </row>
    <row r="22021" spans="21:21" x14ac:dyDescent="0.25">
      <c r="U22021" s="76"/>
    </row>
    <row r="22022" spans="21:21" x14ac:dyDescent="0.25">
      <c r="U22022" s="76"/>
    </row>
    <row r="22023" spans="21:21" x14ac:dyDescent="0.25">
      <c r="U22023" s="76"/>
    </row>
    <row r="22024" spans="21:21" x14ac:dyDescent="0.25">
      <c r="U22024" s="76"/>
    </row>
    <row r="22025" spans="21:21" x14ac:dyDescent="0.25">
      <c r="U22025" s="76"/>
    </row>
    <row r="22026" spans="21:21" x14ac:dyDescent="0.25">
      <c r="U22026" s="76"/>
    </row>
    <row r="22027" spans="21:21" x14ac:dyDescent="0.25">
      <c r="U22027" s="76"/>
    </row>
    <row r="22028" spans="21:21" x14ac:dyDescent="0.25">
      <c r="U22028" s="76"/>
    </row>
    <row r="22029" spans="21:21" x14ac:dyDescent="0.25">
      <c r="U22029" s="76"/>
    </row>
    <row r="22030" spans="21:21" x14ac:dyDescent="0.25">
      <c r="U22030" s="76"/>
    </row>
    <row r="22031" spans="21:21" x14ac:dyDescent="0.25">
      <c r="U22031" s="76"/>
    </row>
    <row r="22032" spans="21:21" x14ac:dyDescent="0.25">
      <c r="U22032" s="76"/>
    </row>
    <row r="22033" spans="21:21" x14ac:dyDescent="0.25">
      <c r="U22033" s="76"/>
    </row>
    <row r="22034" spans="21:21" x14ac:dyDescent="0.25">
      <c r="U22034" s="76"/>
    </row>
    <row r="22035" spans="21:21" x14ac:dyDescent="0.25">
      <c r="U22035" s="76"/>
    </row>
    <row r="22036" spans="21:21" x14ac:dyDescent="0.25">
      <c r="U22036" s="76"/>
    </row>
    <row r="22037" spans="21:21" x14ac:dyDescent="0.25">
      <c r="U22037" s="76"/>
    </row>
    <row r="22038" spans="21:21" x14ac:dyDescent="0.25">
      <c r="U22038" s="76"/>
    </row>
    <row r="22039" spans="21:21" x14ac:dyDescent="0.25">
      <c r="U22039" s="76"/>
    </row>
    <row r="22040" spans="21:21" x14ac:dyDescent="0.25">
      <c r="U22040" s="76"/>
    </row>
    <row r="22041" spans="21:21" x14ac:dyDescent="0.25">
      <c r="U22041" s="76"/>
    </row>
    <row r="22042" spans="21:21" x14ac:dyDescent="0.25">
      <c r="U22042" s="76"/>
    </row>
    <row r="22043" spans="21:21" x14ac:dyDescent="0.25">
      <c r="U22043" s="76"/>
    </row>
    <row r="22044" spans="21:21" x14ac:dyDescent="0.25">
      <c r="U22044" s="76"/>
    </row>
    <row r="22045" spans="21:21" x14ac:dyDescent="0.25">
      <c r="U22045" s="76"/>
    </row>
    <row r="22046" spans="21:21" x14ac:dyDescent="0.25">
      <c r="U22046" s="76"/>
    </row>
    <row r="22047" spans="21:21" x14ac:dyDescent="0.25">
      <c r="U22047" s="76"/>
    </row>
    <row r="22048" spans="21:21" x14ac:dyDescent="0.25">
      <c r="U22048" s="76"/>
    </row>
    <row r="22049" spans="21:21" x14ac:dyDescent="0.25">
      <c r="U22049" s="76"/>
    </row>
    <row r="22050" spans="21:21" x14ac:dyDescent="0.25">
      <c r="U22050" s="76"/>
    </row>
    <row r="22051" spans="21:21" x14ac:dyDescent="0.25">
      <c r="U22051" s="76"/>
    </row>
    <row r="22052" spans="21:21" x14ac:dyDescent="0.25">
      <c r="U22052" s="76"/>
    </row>
    <row r="22053" spans="21:21" x14ac:dyDescent="0.25">
      <c r="U22053" s="76"/>
    </row>
    <row r="22054" spans="21:21" x14ac:dyDescent="0.25">
      <c r="U22054" s="76"/>
    </row>
    <row r="22055" spans="21:21" x14ac:dyDescent="0.25">
      <c r="U22055" s="76"/>
    </row>
    <row r="22056" spans="21:21" x14ac:dyDescent="0.25">
      <c r="U22056" s="76"/>
    </row>
    <row r="22057" spans="21:21" x14ac:dyDescent="0.25">
      <c r="U22057" s="76"/>
    </row>
    <row r="22058" spans="21:21" x14ac:dyDescent="0.25">
      <c r="U22058" s="76"/>
    </row>
    <row r="22059" spans="21:21" x14ac:dyDescent="0.25">
      <c r="U22059" s="76"/>
    </row>
    <row r="22060" spans="21:21" x14ac:dyDescent="0.25">
      <c r="U22060" s="76"/>
    </row>
    <row r="22061" spans="21:21" x14ac:dyDescent="0.25">
      <c r="U22061" s="76"/>
    </row>
    <row r="22062" spans="21:21" x14ac:dyDescent="0.25">
      <c r="U22062" s="76"/>
    </row>
    <row r="22063" spans="21:21" x14ac:dyDescent="0.25">
      <c r="U22063" s="76"/>
    </row>
    <row r="22064" spans="21:21" x14ac:dyDescent="0.25">
      <c r="U22064" s="76"/>
    </row>
    <row r="22065" spans="21:21" x14ac:dyDescent="0.25">
      <c r="U22065" s="76"/>
    </row>
    <row r="22066" spans="21:21" x14ac:dyDescent="0.25">
      <c r="U22066" s="76"/>
    </row>
    <row r="22067" spans="21:21" x14ac:dyDescent="0.25">
      <c r="U22067" s="76"/>
    </row>
    <row r="22068" spans="21:21" x14ac:dyDescent="0.25">
      <c r="U22068" s="76"/>
    </row>
    <row r="22069" spans="21:21" x14ac:dyDescent="0.25">
      <c r="U22069" s="76"/>
    </row>
    <row r="22070" spans="21:21" x14ac:dyDescent="0.25">
      <c r="U22070" s="76"/>
    </row>
    <row r="22071" spans="21:21" x14ac:dyDescent="0.25">
      <c r="U22071" s="76"/>
    </row>
    <row r="22072" spans="21:21" x14ac:dyDescent="0.25">
      <c r="U22072" s="76"/>
    </row>
    <row r="22073" spans="21:21" x14ac:dyDescent="0.25">
      <c r="U22073" s="76"/>
    </row>
    <row r="22074" spans="21:21" x14ac:dyDescent="0.25">
      <c r="U22074" s="76"/>
    </row>
    <row r="22075" spans="21:21" x14ac:dyDescent="0.25">
      <c r="U22075" s="76"/>
    </row>
    <row r="22076" spans="21:21" x14ac:dyDescent="0.25">
      <c r="U22076" s="76"/>
    </row>
    <row r="22077" spans="21:21" x14ac:dyDescent="0.25">
      <c r="U22077" s="76"/>
    </row>
    <row r="22078" spans="21:21" x14ac:dyDescent="0.25">
      <c r="U22078" s="76"/>
    </row>
    <row r="22079" spans="21:21" x14ac:dyDescent="0.25">
      <c r="U22079" s="76"/>
    </row>
    <row r="22080" spans="21:21" x14ac:dyDescent="0.25">
      <c r="U22080" s="76"/>
    </row>
    <row r="22081" spans="21:21" x14ac:dyDescent="0.25">
      <c r="U22081" s="76"/>
    </row>
    <row r="22082" spans="21:21" x14ac:dyDescent="0.25">
      <c r="U22082" s="76"/>
    </row>
    <row r="22083" spans="21:21" x14ac:dyDescent="0.25">
      <c r="U22083" s="76"/>
    </row>
    <row r="22084" spans="21:21" x14ac:dyDescent="0.25">
      <c r="U22084" s="76"/>
    </row>
    <row r="22085" spans="21:21" x14ac:dyDescent="0.25">
      <c r="U22085" s="76"/>
    </row>
    <row r="22086" spans="21:21" x14ac:dyDescent="0.25">
      <c r="U22086" s="76"/>
    </row>
    <row r="22087" spans="21:21" x14ac:dyDescent="0.25">
      <c r="U22087" s="76"/>
    </row>
    <row r="22088" spans="21:21" x14ac:dyDescent="0.25">
      <c r="U22088" s="76"/>
    </row>
    <row r="22089" spans="21:21" x14ac:dyDescent="0.25">
      <c r="U22089" s="76"/>
    </row>
    <row r="22090" spans="21:21" x14ac:dyDescent="0.25">
      <c r="U22090" s="76"/>
    </row>
    <row r="22091" spans="21:21" x14ac:dyDescent="0.25">
      <c r="U22091" s="76"/>
    </row>
    <row r="22092" spans="21:21" x14ac:dyDescent="0.25">
      <c r="U22092" s="76"/>
    </row>
    <row r="22093" spans="21:21" x14ac:dyDescent="0.25">
      <c r="U22093" s="76"/>
    </row>
    <row r="22094" spans="21:21" x14ac:dyDescent="0.25">
      <c r="U22094" s="76"/>
    </row>
    <row r="22095" spans="21:21" x14ac:dyDescent="0.25">
      <c r="U22095" s="76"/>
    </row>
    <row r="22096" spans="21:21" x14ac:dyDescent="0.25">
      <c r="U22096" s="76"/>
    </row>
    <row r="22097" spans="21:21" x14ac:dyDescent="0.25">
      <c r="U22097" s="76"/>
    </row>
    <row r="22098" spans="21:21" x14ac:dyDescent="0.25">
      <c r="U22098" s="76"/>
    </row>
    <row r="22099" spans="21:21" x14ac:dyDescent="0.25">
      <c r="U22099" s="76"/>
    </row>
    <row r="22100" spans="21:21" x14ac:dyDescent="0.25">
      <c r="U22100" s="76"/>
    </row>
    <row r="22101" spans="21:21" x14ac:dyDescent="0.25">
      <c r="U22101" s="76"/>
    </row>
    <row r="22102" spans="21:21" x14ac:dyDescent="0.25">
      <c r="U22102" s="76"/>
    </row>
    <row r="22103" spans="21:21" x14ac:dyDescent="0.25">
      <c r="U22103" s="76"/>
    </row>
    <row r="22104" spans="21:21" x14ac:dyDescent="0.25">
      <c r="U22104" s="76"/>
    </row>
    <row r="22105" spans="21:21" x14ac:dyDescent="0.25">
      <c r="U22105" s="76"/>
    </row>
    <row r="22106" spans="21:21" x14ac:dyDescent="0.25">
      <c r="U22106" s="76"/>
    </row>
    <row r="22107" spans="21:21" x14ac:dyDescent="0.25">
      <c r="U22107" s="76"/>
    </row>
    <row r="22108" spans="21:21" x14ac:dyDescent="0.25">
      <c r="U22108" s="76"/>
    </row>
    <row r="22109" spans="21:21" x14ac:dyDescent="0.25">
      <c r="U22109" s="76"/>
    </row>
    <row r="22110" spans="21:21" x14ac:dyDescent="0.25">
      <c r="U22110" s="76"/>
    </row>
    <row r="22111" spans="21:21" x14ac:dyDescent="0.25">
      <c r="U22111" s="76"/>
    </row>
    <row r="22112" spans="21:21" x14ac:dyDescent="0.25">
      <c r="U22112" s="76"/>
    </row>
    <row r="22113" spans="21:21" x14ac:dyDescent="0.25">
      <c r="U22113" s="76"/>
    </row>
    <row r="22114" spans="21:21" x14ac:dyDescent="0.25">
      <c r="U22114" s="76"/>
    </row>
    <row r="22115" spans="21:21" x14ac:dyDescent="0.25">
      <c r="U22115" s="76"/>
    </row>
    <row r="22116" spans="21:21" x14ac:dyDescent="0.25">
      <c r="U22116" s="76"/>
    </row>
    <row r="22117" spans="21:21" x14ac:dyDescent="0.25">
      <c r="U22117" s="76"/>
    </row>
    <row r="22118" spans="21:21" x14ac:dyDescent="0.25">
      <c r="U22118" s="76"/>
    </row>
    <row r="22119" spans="21:21" x14ac:dyDescent="0.25">
      <c r="U22119" s="76"/>
    </row>
    <row r="22120" spans="21:21" x14ac:dyDescent="0.25">
      <c r="U22120" s="76"/>
    </row>
    <row r="22121" spans="21:21" x14ac:dyDescent="0.25">
      <c r="U22121" s="76"/>
    </row>
    <row r="22122" spans="21:21" x14ac:dyDescent="0.25">
      <c r="U22122" s="76"/>
    </row>
    <row r="22123" spans="21:21" x14ac:dyDescent="0.25">
      <c r="U22123" s="76"/>
    </row>
    <row r="22124" spans="21:21" x14ac:dyDescent="0.25">
      <c r="U22124" s="76"/>
    </row>
    <row r="22125" spans="21:21" x14ac:dyDescent="0.25">
      <c r="U22125" s="76"/>
    </row>
    <row r="22126" spans="21:21" x14ac:dyDescent="0.25">
      <c r="U22126" s="76"/>
    </row>
    <row r="22127" spans="21:21" x14ac:dyDescent="0.25">
      <c r="U22127" s="76"/>
    </row>
    <row r="22128" spans="21:21" x14ac:dyDescent="0.25">
      <c r="U22128" s="76"/>
    </row>
    <row r="22129" spans="21:21" x14ac:dyDescent="0.25">
      <c r="U22129" s="76"/>
    </row>
    <row r="22130" spans="21:21" x14ac:dyDescent="0.25">
      <c r="U22130" s="76"/>
    </row>
    <row r="22131" spans="21:21" x14ac:dyDescent="0.25">
      <c r="U22131" s="76"/>
    </row>
    <row r="22132" spans="21:21" x14ac:dyDescent="0.25">
      <c r="U22132" s="76"/>
    </row>
    <row r="22133" spans="21:21" x14ac:dyDescent="0.25">
      <c r="U22133" s="76"/>
    </row>
    <row r="22134" spans="21:21" x14ac:dyDescent="0.25">
      <c r="U22134" s="76"/>
    </row>
    <row r="22135" spans="21:21" x14ac:dyDescent="0.25">
      <c r="U22135" s="76"/>
    </row>
    <row r="22136" spans="21:21" x14ac:dyDescent="0.25">
      <c r="U22136" s="76"/>
    </row>
    <row r="22137" spans="21:21" x14ac:dyDescent="0.25">
      <c r="U22137" s="76"/>
    </row>
    <row r="22138" spans="21:21" x14ac:dyDescent="0.25">
      <c r="U22138" s="76"/>
    </row>
    <row r="22139" spans="21:21" x14ac:dyDescent="0.25">
      <c r="U22139" s="76"/>
    </row>
    <row r="22140" spans="21:21" x14ac:dyDescent="0.25">
      <c r="U22140" s="76"/>
    </row>
    <row r="22141" spans="21:21" x14ac:dyDescent="0.25">
      <c r="U22141" s="76"/>
    </row>
    <row r="22142" spans="21:21" x14ac:dyDescent="0.25">
      <c r="U22142" s="76"/>
    </row>
    <row r="22143" spans="21:21" x14ac:dyDescent="0.25">
      <c r="U22143" s="76"/>
    </row>
    <row r="22144" spans="21:21" x14ac:dyDescent="0.25">
      <c r="U22144" s="76"/>
    </row>
    <row r="22145" spans="21:21" x14ac:dyDescent="0.25">
      <c r="U22145" s="76"/>
    </row>
    <row r="22146" spans="21:21" x14ac:dyDescent="0.25">
      <c r="U22146" s="76"/>
    </row>
    <row r="22147" spans="21:21" x14ac:dyDescent="0.25">
      <c r="U22147" s="76"/>
    </row>
    <row r="22148" spans="21:21" x14ac:dyDescent="0.25">
      <c r="U22148" s="76"/>
    </row>
    <row r="22149" spans="21:21" x14ac:dyDescent="0.25">
      <c r="U22149" s="76"/>
    </row>
    <row r="22150" spans="21:21" x14ac:dyDescent="0.25">
      <c r="U22150" s="76"/>
    </row>
    <row r="22151" spans="21:21" x14ac:dyDescent="0.25">
      <c r="U22151" s="76"/>
    </row>
    <row r="22152" spans="21:21" x14ac:dyDescent="0.25">
      <c r="U22152" s="76"/>
    </row>
    <row r="22153" spans="21:21" x14ac:dyDescent="0.25">
      <c r="U22153" s="76"/>
    </row>
    <row r="22154" spans="21:21" x14ac:dyDescent="0.25">
      <c r="U22154" s="76"/>
    </row>
    <row r="22155" spans="21:21" x14ac:dyDescent="0.25">
      <c r="U22155" s="76"/>
    </row>
    <row r="22156" spans="21:21" x14ac:dyDescent="0.25">
      <c r="U22156" s="76"/>
    </row>
    <row r="22157" spans="21:21" x14ac:dyDescent="0.25">
      <c r="U22157" s="76"/>
    </row>
    <row r="22158" spans="21:21" x14ac:dyDescent="0.25">
      <c r="U22158" s="76"/>
    </row>
    <row r="22159" spans="21:21" x14ac:dyDescent="0.25">
      <c r="U22159" s="76"/>
    </row>
    <row r="22160" spans="21:21" x14ac:dyDescent="0.25">
      <c r="U22160" s="76"/>
    </row>
    <row r="22161" spans="21:21" x14ac:dyDescent="0.25">
      <c r="U22161" s="76"/>
    </row>
    <row r="22162" spans="21:21" x14ac:dyDescent="0.25">
      <c r="U22162" s="76"/>
    </row>
    <row r="22163" spans="21:21" x14ac:dyDescent="0.25">
      <c r="U22163" s="76"/>
    </row>
    <row r="22164" spans="21:21" x14ac:dyDescent="0.25">
      <c r="U22164" s="76"/>
    </row>
    <row r="22165" spans="21:21" x14ac:dyDescent="0.25">
      <c r="U22165" s="76"/>
    </row>
    <row r="22166" spans="21:21" x14ac:dyDescent="0.25">
      <c r="U22166" s="76"/>
    </row>
    <row r="22167" spans="21:21" x14ac:dyDescent="0.25">
      <c r="U22167" s="76"/>
    </row>
    <row r="22168" spans="21:21" x14ac:dyDescent="0.25">
      <c r="U22168" s="76"/>
    </row>
    <row r="22169" spans="21:21" x14ac:dyDescent="0.25">
      <c r="U22169" s="76"/>
    </row>
    <row r="22170" spans="21:21" x14ac:dyDescent="0.25">
      <c r="U22170" s="76"/>
    </row>
    <row r="22171" spans="21:21" x14ac:dyDescent="0.25">
      <c r="U22171" s="76"/>
    </row>
    <row r="22172" spans="21:21" x14ac:dyDescent="0.25">
      <c r="U22172" s="76"/>
    </row>
    <row r="22173" spans="21:21" x14ac:dyDescent="0.25">
      <c r="U22173" s="76"/>
    </row>
    <row r="22174" spans="21:21" x14ac:dyDescent="0.25">
      <c r="U22174" s="76"/>
    </row>
    <row r="22175" spans="21:21" x14ac:dyDescent="0.25">
      <c r="U22175" s="76"/>
    </row>
    <row r="22176" spans="21:21" x14ac:dyDescent="0.25">
      <c r="U22176" s="76"/>
    </row>
    <row r="22177" spans="21:21" x14ac:dyDescent="0.25">
      <c r="U22177" s="76"/>
    </row>
    <row r="22178" spans="21:21" x14ac:dyDescent="0.25">
      <c r="U22178" s="76"/>
    </row>
    <row r="22179" spans="21:21" x14ac:dyDescent="0.25">
      <c r="U22179" s="76"/>
    </row>
    <row r="22180" spans="21:21" x14ac:dyDescent="0.25">
      <c r="U22180" s="76"/>
    </row>
    <row r="22181" spans="21:21" x14ac:dyDescent="0.25">
      <c r="U22181" s="76"/>
    </row>
    <row r="22182" spans="21:21" x14ac:dyDescent="0.25">
      <c r="U22182" s="76"/>
    </row>
    <row r="22183" spans="21:21" x14ac:dyDescent="0.25">
      <c r="U22183" s="76"/>
    </row>
    <row r="22184" spans="21:21" x14ac:dyDescent="0.25">
      <c r="U22184" s="76"/>
    </row>
    <row r="22185" spans="21:21" x14ac:dyDescent="0.25">
      <c r="U22185" s="76"/>
    </row>
    <row r="22186" spans="21:21" x14ac:dyDescent="0.25">
      <c r="U22186" s="76"/>
    </row>
    <row r="22187" spans="21:21" x14ac:dyDescent="0.25">
      <c r="U22187" s="76"/>
    </row>
    <row r="22188" spans="21:21" x14ac:dyDescent="0.25">
      <c r="U22188" s="76"/>
    </row>
    <row r="22189" spans="21:21" x14ac:dyDescent="0.25">
      <c r="U22189" s="76"/>
    </row>
    <row r="22190" spans="21:21" x14ac:dyDescent="0.25">
      <c r="U22190" s="76"/>
    </row>
    <row r="22191" spans="21:21" x14ac:dyDescent="0.25">
      <c r="U22191" s="76"/>
    </row>
    <row r="22192" spans="21:21" x14ac:dyDescent="0.25">
      <c r="U22192" s="76"/>
    </row>
    <row r="22193" spans="21:21" x14ac:dyDescent="0.25">
      <c r="U22193" s="76"/>
    </row>
    <row r="22194" spans="21:21" x14ac:dyDescent="0.25">
      <c r="U22194" s="76"/>
    </row>
    <row r="22195" spans="21:21" x14ac:dyDescent="0.25">
      <c r="U22195" s="76"/>
    </row>
    <row r="22196" spans="21:21" x14ac:dyDescent="0.25">
      <c r="U22196" s="76"/>
    </row>
    <row r="22197" spans="21:21" x14ac:dyDescent="0.25">
      <c r="U22197" s="76"/>
    </row>
    <row r="22198" spans="21:21" x14ac:dyDescent="0.25">
      <c r="U22198" s="76"/>
    </row>
    <row r="22199" spans="21:21" x14ac:dyDescent="0.25">
      <c r="U22199" s="76"/>
    </row>
    <row r="22200" spans="21:21" x14ac:dyDescent="0.25">
      <c r="U22200" s="76"/>
    </row>
    <row r="22201" spans="21:21" x14ac:dyDescent="0.25">
      <c r="U22201" s="76"/>
    </row>
    <row r="22202" spans="21:21" x14ac:dyDescent="0.25">
      <c r="U22202" s="76"/>
    </row>
    <row r="22203" spans="21:21" x14ac:dyDescent="0.25">
      <c r="U22203" s="76"/>
    </row>
    <row r="22204" spans="21:21" x14ac:dyDescent="0.25">
      <c r="U22204" s="76"/>
    </row>
    <row r="22205" spans="21:21" x14ac:dyDescent="0.25">
      <c r="U22205" s="76"/>
    </row>
    <row r="22206" spans="21:21" x14ac:dyDescent="0.25">
      <c r="U22206" s="76"/>
    </row>
    <row r="22207" spans="21:21" x14ac:dyDescent="0.25">
      <c r="U22207" s="76"/>
    </row>
    <row r="22208" spans="21:21" x14ac:dyDescent="0.25">
      <c r="U22208" s="76"/>
    </row>
    <row r="22209" spans="21:21" x14ac:dyDescent="0.25">
      <c r="U22209" s="76"/>
    </row>
    <row r="22210" spans="21:21" x14ac:dyDescent="0.25">
      <c r="U22210" s="76"/>
    </row>
    <row r="22211" spans="21:21" x14ac:dyDescent="0.25">
      <c r="U22211" s="76"/>
    </row>
    <row r="22212" spans="21:21" x14ac:dyDescent="0.25">
      <c r="U22212" s="76"/>
    </row>
    <row r="22213" spans="21:21" x14ac:dyDescent="0.25">
      <c r="U22213" s="76"/>
    </row>
    <row r="22214" spans="21:21" x14ac:dyDescent="0.25">
      <c r="U22214" s="76"/>
    </row>
    <row r="22215" spans="21:21" x14ac:dyDescent="0.25">
      <c r="U22215" s="76"/>
    </row>
    <row r="22216" spans="21:21" x14ac:dyDescent="0.25">
      <c r="U22216" s="76"/>
    </row>
    <row r="22217" spans="21:21" x14ac:dyDescent="0.25">
      <c r="U22217" s="76"/>
    </row>
    <row r="22218" spans="21:21" x14ac:dyDescent="0.25">
      <c r="U22218" s="76"/>
    </row>
    <row r="22219" spans="21:21" x14ac:dyDescent="0.25">
      <c r="U22219" s="76"/>
    </row>
    <row r="22220" spans="21:21" x14ac:dyDescent="0.25">
      <c r="U22220" s="76"/>
    </row>
    <row r="22221" spans="21:21" x14ac:dyDescent="0.25">
      <c r="U22221" s="76"/>
    </row>
    <row r="22222" spans="21:21" x14ac:dyDescent="0.25">
      <c r="U22222" s="76"/>
    </row>
    <row r="22223" spans="21:21" x14ac:dyDescent="0.25">
      <c r="U22223" s="76"/>
    </row>
    <row r="22224" spans="21:21" x14ac:dyDescent="0.25">
      <c r="U22224" s="76"/>
    </row>
    <row r="22225" spans="21:21" x14ac:dyDescent="0.25">
      <c r="U22225" s="76"/>
    </row>
    <row r="22226" spans="21:21" x14ac:dyDescent="0.25">
      <c r="U22226" s="76"/>
    </row>
    <row r="22227" spans="21:21" x14ac:dyDescent="0.25">
      <c r="U22227" s="76"/>
    </row>
    <row r="22228" spans="21:21" x14ac:dyDescent="0.25">
      <c r="U22228" s="76"/>
    </row>
    <row r="22229" spans="21:21" x14ac:dyDescent="0.25">
      <c r="U22229" s="76"/>
    </row>
    <row r="22230" spans="21:21" x14ac:dyDescent="0.25">
      <c r="U22230" s="76"/>
    </row>
    <row r="22231" spans="21:21" x14ac:dyDescent="0.25">
      <c r="U22231" s="76"/>
    </row>
    <row r="22232" spans="21:21" x14ac:dyDescent="0.25">
      <c r="U22232" s="76"/>
    </row>
    <row r="22233" spans="21:21" x14ac:dyDescent="0.25">
      <c r="U22233" s="76"/>
    </row>
    <row r="22234" spans="21:21" x14ac:dyDescent="0.25">
      <c r="U22234" s="76"/>
    </row>
    <row r="22235" spans="21:21" x14ac:dyDescent="0.25">
      <c r="U22235" s="76"/>
    </row>
    <row r="22236" spans="21:21" x14ac:dyDescent="0.25">
      <c r="U22236" s="76"/>
    </row>
    <row r="22237" spans="21:21" x14ac:dyDescent="0.25">
      <c r="U22237" s="76"/>
    </row>
    <row r="22238" spans="21:21" x14ac:dyDescent="0.25">
      <c r="U22238" s="76"/>
    </row>
    <row r="22239" spans="21:21" x14ac:dyDescent="0.25">
      <c r="U22239" s="76"/>
    </row>
    <row r="22240" spans="21:21" x14ac:dyDescent="0.25">
      <c r="U22240" s="76"/>
    </row>
    <row r="22241" spans="21:21" x14ac:dyDescent="0.25">
      <c r="U22241" s="76"/>
    </row>
    <row r="22242" spans="21:21" x14ac:dyDescent="0.25">
      <c r="U22242" s="76"/>
    </row>
    <row r="22243" spans="21:21" x14ac:dyDescent="0.25">
      <c r="U22243" s="76"/>
    </row>
    <row r="22244" spans="21:21" x14ac:dyDescent="0.25">
      <c r="U22244" s="76"/>
    </row>
    <row r="22245" spans="21:21" x14ac:dyDescent="0.25">
      <c r="U22245" s="76"/>
    </row>
    <row r="22246" spans="21:21" x14ac:dyDescent="0.25">
      <c r="U22246" s="76"/>
    </row>
    <row r="22247" spans="21:21" x14ac:dyDescent="0.25">
      <c r="U22247" s="76"/>
    </row>
    <row r="22248" spans="21:21" x14ac:dyDescent="0.25">
      <c r="U22248" s="76"/>
    </row>
    <row r="22249" spans="21:21" x14ac:dyDescent="0.25">
      <c r="U22249" s="76"/>
    </row>
    <row r="22250" spans="21:21" x14ac:dyDescent="0.25">
      <c r="U22250" s="76"/>
    </row>
    <row r="22251" spans="21:21" x14ac:dyDescent="0.25">
      <c r="U22251" s="76"/>
    </row>
    <row r="22252" spans="21:21" x14ac:dyDescent="0.25">
      <c r="U22252" s="76"/>
    </row>
    <row r="22253" spans="21:21" x14ac:dyDescent="0.25">
      <c r="U22253" s="76"/>
    </row>
    <row r="22254" spans="21:21" x14ac:dyDescent="0.25">
      <c r="U22254" s="76"/>
    </row>
    <row r="22255" spans="21:21" x14ac:dyDescent="0.25">
      <c r="U22255" s="76"/>
    </row>
    <row r="22256" spans="21:21" x14ac:dyDescent="0.25">
      <c r="U22256" s="76"/>
    </row>
    <row r="22257" spans="21:21" x14ac:dyDescent="0.25">
      <c r="U22257" s="76"/>
    </row>
    <row r="22258" spans="21:21" x14ac:dyDescent="0.25">
      <c r="U22258" s="76"/>
    </row>
    <row r="22259" spans="21:21" x14ac:dyDescent="0.25">
      <c r="U22259" s="76"/>
    </row>
    <row r="22260" spans="21:21" x14ac:dyDescent="0.25">
      <c r="U22260" s="76"/>
    </row>
    <row r="22261" spans="21:21" x14ac:dyDescent="0.25">
      <c r="U22261" s="76"/>
    </row>
    <row r="22262" spans="21:21" x14ac:dyDescent="0.25">
      <c r="U22262" s="76"/>
    </row>
    <row r="22263" spans="21:21" x14ac:dyDescent="0.25">
      <c r="U22263" s="76"/>
    </row>
    <row r="22264" spans="21:21" x14ac:dyDescent="0.25">
      <c r="U22264" s="76"/>
    </row>
    <row r="22265" spans="21:21" x14ac:dyDescent="0.25">
      <c r="U22265" s="76"/>
    </row>
    <row r="22266" spans="21:21" x14ac:dyDescent="0.25">
      <c r="U22266" s="76"/>
    </row>
    <row r="22267" spans="21:21" x14ac:dyDescent="0.25">
      <c r="U22267" s="76"/>
    </row>
    <row r="22268" spans="21:21" x14ac:dyDescent="0.25">
      <c r="U22268" s="76"/>
    </row>
    <row r="22269" spans="21:21" x14ac:dyDescent="0.25">
      <c r="U22269" s="76"/>
    </row>
    <row r="22270" spans="21:21" x14ac:dyDescent="0.25">
      <c r="U22270" s="76"/>
    </row>
    <row r="22271" spans="21:21" x14ac:dyDescent="0.25">
      <c r="U22271" s="76"/>
    </row>
    <row r="22272" spans="21:21" x14ac:dyDescent="0.25">
      <c r="U22272" s="76"/>
    </row>
    <row r="22273" spans="21:21" x14ac:dyDescent="0.25">
      <c r="U22273" s="76"/>
    </row>
    <row r="22274" spans="21:21" x14ac:dyDescent="0.25">
      <c r="U22274" s="76"/>
    </row>
    <row r="22275" spans="21:21" x14ac:dyDescent="0.25">
      <c r="U22275" s="76"/>
    </row>
    <row r="22276" spans="21:21" x14ac:dyDescent="0.25">
      <c r="U22276" s="76"/>
    </row>
    <row r="22277" spans="21:21" x14ac:dyDescent="0.25">
      <c r="U22277" s="76"/>
    </row>
    <row r="22278" spans="21:21" x14ac:dyDescent="0.25">
      <c r="U22278" s="76"/>
    </row>
    <row r="22279" spans="21:21" x14ac:dyDescent="0.25">
      <c r="U22279" s="76"/>
    </row>
    <row r="22280" spans="21:21" x14ac:dyDescent="0.25">
      <c r="U22280" s="76"/>
    </row>
    <row r="22281" spans="21:21" x14ac:dyDescent="0.25">
      <c r="U22281" s="76"/>
    </row>
    <row r="22282" spans="21:21" x14ac:dyDescent="0.25">
      <c r="U22282" s="76"/>
    </row>
    <row r="22283" spans="21:21" x14ac:dyDescent="0.25">
      <c r="U22283" s="76"/>
    </row>
    <row r="22284" spans="21:21" x14ac:dyDescent="0.25">
      <c r="U22284" s="76"/>
    </row>
    <row r="22285" spans="21:21" x14ac:dyDescent="0.25">
      <c r="U22285" s="76"/>
    </row>
    <row r="22286" spans="21:21" x14ac:dyDescent="0.25">
      <c r="U22286" s="76"/>
    </row>
    <row r="22287" spans="21:21" x14ac:dyDescent="0.25">
      <c r="U22287" s="76"/>
    </row>
    <row r="22288" spans="21:21" x14ac:dyDescent="0.25">
      <c r="U22288" s="76"/>
    </row>
    <row r="22289" spans="21:21" x14ac:dyDescent="0.25">
      <c r="U22289" s="76"/>
    </row>
    <row r="22290" spans="21:21" x14ac:dyDescent="0.25">
      <c r="U22290" s="76"/>
    </row>
    <row r="22291" spans="21:21" x14ac:dyDescent="0.25">
      <c r="U22291" s="76"/>
    </row>
    <row r="22292" spans="21:21" x14ac:dyDescent="0.25">
      <c r="U22292" s="76"/>
    </row>
    <row r="22293" spans="21:21" x14ac:dyDescent="0.25">
      <c r="U22293" s="76"/>
    </row>
    <row r="22294" spans="21:21" x14ac:dyDescent="0.25">
      <c r="U22294" s="76"/>
    </row>
    <row r="22295" spans="21:21" x14ac:dyDescent="0.25">
      <c r="U22295" s="76"/>
    </row>
    <row r="22296" spans="21:21" x14ac:dyDescent="0.25">
      <c r="U22296" s="76"/>
    </row>
    <row r="22297" spans="21:21" x14ac:dyDescent="0.25">
      <c r="U22297" s="76"/>
    </row>
    <row r="22298" spans="21:21" x14ac:dyDescent="0.25">
      <c r="U22298" s="76"/>
    </row>
    <row r="22299" spans="21:21" x14ac:dyDescent="0.25">
      <c r="U22299" s="76"/>
    </row>
    <row r="22300" spans="21:21" x14ac:dyDescent="0.25">
      <c r="U22300" s="76"/>
    </row>
    <row r="22301" spans="21:21" x14ac:dyDescent="0.25">
      <c r="U22301" s="76"/>
    </row>
    <row r="22302" spans="21:21" x14ac:dyDescent="0.25">
      <c r="U22302" s="76"/>
    </row>
    <row r="22303" spans="21:21" x14ac:dyDescent="0.25">
      <c r="U22303" s="76"/>
    </row>
    <row r="22304" spans="21:21" x14ac:dyDescent="0.25">
      <c r="U22304" s="76"/>
    </row>
    <row r="22305" spans="21:21" x14ac:dyDescent="0.25">
      <c r="U22305" s="76"/>
    </row>
    <row r="22306" spans="21:21" x14ac:dyDescent="0.25">
      <c r="U22306" s="76"/>
    </row>
    <row r="22307" spans="21:21" x14ac:dyDescent="0.25">
      <c r="U22307" s="76"/>
    </row>
    <row r="22308" spans="21:21" x14ac:dyDescent="0.25">
      <c r="U22308" s="76"/>
    </row>
    <row r="22309" spans="21:21" x14ac:dyDescent="0.25">
      <c r="U22309" s="76"/>
    </row>
    <row r="22310" spans="21:21" x14ac:dyDescent="0.25">
      <c r="U22310" s="76"/>
    </row>
    <row r="22311" spans="21:21" x14ac:dyDescent="0.25">
      <c r="U22311" s="76"/>
    </row>
    <row r="22312" spans="21:21" x14ac:dyDescent="0.25">
      <c r="U22312" s="76"/>
    </row>
    <row r="22313" spans="21:21" x14ac:dyDescent="0.25">
      <c r="U22313" s="76"/>
    </row>
    <row r="22314" spans="21:21" x14ac:dyDescent="0.25">
      <c r="U22314" s="76"/>
    </row>
    <row r="22315" spans="21:21" x14ac:dyDescent="0.25">
      <c r="U22315" s="76"/>
    </row>
    <row r="22316" spans="21:21" x14ac:dyDescent="0.25">
      <c r="U22316" s="76"/>
    </row>
    <row r="22317" spans="21:21" x14ac:dyDescent="0.25">
      <c r="U22317" s="76"/>
    </row>
    <row r="22318" spans="21:21" x14ac:dyDescent="0.25">
      <c r="U22318" s="76"/>
    </row>
    <row r="22319" spans="21:21" x14ac:dyDescent="0.25">
      <c r="U22319" s="76"/>
    </row>
    <row r="22320" spans="21:21" x14ac:dyDescent="0.25">
      <c r="U22320" s="76"/>
    </row>
    <row r="22321" spans="21:21" x14ac:dyDescent="0.25">
      <c r="U22321" s="76"/>
    </row>
    <row r="22322" spans="21:21" x14ac:dyDescent="0.25">
      <c r="U22322" s="76"/>
    </row>
    <row r="22323" spans="21:21" x14ac:dyDescent="0.25">
      <c r="U22323" s="76"/>
    </row>
    <row r="22324" spans="21:21" x14ac:dyDescent="0.25">
      <c r="U22324" s="76"/>
    </row>
    <row r="22325" spans="21:21" x14ac:dyDescent="0.25">
      <c r="U22325" s="76"/>
    </row>
    <row r="22326" spans="21:21" x14ac:dyDescent="0.25">
      <c r="U22326" s="76"/>
    </row>
    <row r="22327" spans="21:21" x14ac:dyDescent="0.25">
      <c r="U22327" s="76"/>
    </row>
    <row r="22328" spans="21:21" x14ac:dyDescent="0.25">
      <c r="U22328" s="76"/>
    </row>
    <row r="22329" spans="21:21" x14ac:dyDescent="0.25">
      <c r="U22329" s="76"/>
    </row>
    <row r="22330" spans="21:21" x14ac:dyDescent="0.25">
      <c r="U22330" s="76"/>
    </row>
    <row r="22331" spans="21:21" x14ac:dyDescent="0.25">
      <c r="U22331" s="76"/>
    </row>
    <row r="22332" spans="21:21" x14ac:dyDescent="0.25">
      <c r="U22332" s="76"/>
    </row>
    <row r="22333" spans="21:21" x14ac:dyDescent="0.25">
      <c r="U22333" s="76"/>
    </row>
    <row r="22334" spans="21:21" x14ac:dyDescent="0.25">
      <c r="U22334" s="76"/>
    </row>
    <row r="22335" spans="21:21" x14ac:dyDescent="0.25">
      <c r="U22335" s="76"/>
    </row>
    <row r="22336" spans="21:21" x14ac:dyDescent="0.25">
      <c r="U22336" s="76"/>
    </row>
    <row r="22337" spans="21:21" x14ac:dyDescent="0.25">
      <c r="U22337" s="76"/>
    </row>
    <row r="22338" spans="21:21" x14ac:dyDescent="0.25">
      <c r="U22338" s="76"/>
    </row>
    <row r="22339" spans="21:21" x14ac:dyDescent="0.25">
      <c r="U22339" s="76"/>
    </row>
    <row r="22340" spans="21:21" x14ac:dyDescent="0.25">
      <c r="U22340" s="76"/>
    </row>
    <row r="22341" spans="21:21" x14ac:dyDescent="0.25">
      <c r="U22341" s="76"/>
    </row>
    <row r="22342" spans="21:21" x14ac:dyDescent="0.25">
      <c r="U22342" s="76"/>
    </row>
    <row r="22343" spans="21:21" x14ac:dyDescent="0.25">
      <c r="U22343" s="76"/>
    </row>
    <row r="22344" spans="21:21" x14ac:dyDescent="0.25">
      <c r="U22344" s="76"/>
    </row>
    <row r="22345" spans="21:21" x14ac:dyDescent="0.25">
      <c r="U22345" s="76"/>
    </row>
    <row r="22346" spans="21:21" x14ac:dyDescent="0.25">
      <c r="U22346" s="76"/>
    </row>
    <row r="22347" spans="21:21" x14ac:dyDescent="0.25">
      <c r="U22347" s="76"/>
    </row>
    <row r="22348" spans="21:21" x14ac:dyDescent="0.25">
      <c r="U22348" s="76"/>
    </row>
    <row r="22349" spans="21:21" x14ac:dyDescent="0.25">
      <c r="U22349" s="76"/>
    </row>
    <row r="22350" spans="21:21" x14ac:dyDescent="0.25">
      <c r="U22350" s="76"/>
    </row>
    <row r="22351" spans="21:21" x14ac:dyDescent="0.25">
      <c r="U22351" s="76"/>
    </row>
    <row r="22352" spans="21:21" x14ac:dyDescent="0.25">
      <c r="U22352" s="76"/>
    </row>
    <row r="22353" spans="21:21" x14ac:dyDescent="0.25">
      <c r="U22353" s="76"/>
    </row>
    <row r="22354" spans="21:21" x14ac:dyDescent="0.25">
      <c r="U22354" s="76"/>
    </row>
    <row r="22355" spans="21:21" x14ac:dyDescent="0.25">
      <c r="U22355" s="76"/>
    </row>
    <row r="22356" spans="21:21" x14ac:dyDescent="0.25">
      <c r="U22356" s="76"/>
    </row>
    <row r="22357" spans="21:21" x14ac:dyDescent="0.25">
      <c r="U22357" s="76"/>
    </row>
    <row r="22358" spans="21:21" x14ac:dyDescent="0.25">
      <c r="U22358" s="76"/>
    </row>
    <row r="22359" spans="21:21" x14ac:dyDescent="0.25">
      <c r="U22359" s="76"/>
    </row>
    <row r="22360" spans="21:21" x14ac:dyDescent="0.25">
      <c r="U22360" s="76"/>
    </row>
    <row r="22361" spans="21:21" x14ac:dyDescent="0.25">
      <c r="U22361" s="76"/>
    </row>
    <row r="22362" spans="21:21" x14ac:dyDescent="0.25">
      <c r="U22362" s="76"/>
    </row>
    <row r="22363" spans="21:21" x14ac:dyDescent="0.25">
      <c r="U22363" s="76"/>
    </row>
    <row r="22364" spans="21:21" x14ac:dyDescent="0.25">
      <c r="U22364" s="76"/>
    </row>
    <row r="22365" spans="21:21" x14ac:dyDescent="0.25">
      <c r="U22365" s="76"/>
    </row>
    <row r="22366" spans="21:21" x14ac:dyDescent="0.25">
      <c r="U22366" s="76"/>
    </row>
    <row r="22367" spans="21:21" x14ac:dyDescent="0.25">
      <c r="U22367" s="76"/>
    </row>
    <row r="22368" spans="21:21" x14ac:dyDescent="0.25">
      <c r="U22368" s="76"/>
    </row>
    <row r="22369" spans="21:21" x14ac:dyDescent="0.25">
      <c r="U22369" s="76"/>
    </row>
    <row r="22370" spans="21:21" x14ac:dyDescent="0.25">
      <c r="U22370" s="76"/>
    </row>
    <row r="22371" spans="21:21" x14ac:dyDescent="0.25">
      <c r="U22371" s="76"/>
    </row>
    <row r="22372" spans="21:21" x14ac:dyDescent="0.25">
      <c r="U22372" s="76"/>
    </row>
    <row r="22373" spans="21:21" x14ac:dyDescent="0.25">
      <c r="U22373" s="76"/>
    </row>
    <row r="22374" spans="21:21" x14ac:dyDescent="0.25">
      <c r="U22374" s="76"/>
    </row>
    <row r="22375" spans="21:21" x14ac:dyDescent="0.25">
      <c r="U22375" s="76"/>
    </row>
    <row r="22376" spans="21:21" x14ac:dyDescent="0.25">
      <c r="U22376" s="76"/>
    </row>
    <row r="22377" spans="21:21" x14ac:dyDescent="0.25">
      <c r="U22377" s="76"/>
    </row>
    <row r="22378" spans="21:21" x14ac:dyDescent="0.25">
      <c r="U22378" s="76"/>
    </row>
    <row r="22379" spans="21:21" x14ac:dyDescent="0.25">
      <c r="U22379" s="76"/>
    </row>
    <row r="22380" spans="21:21" x14ac:dyDescent="0.25">
      <c r="U22380" s="76"/>
    </row>
    <row r="22381" spans="21:21" x14ac:dyDescent="0.25">
      <c r="U22381" s="76"/>
    </row>
    <row r="22382" spans="21:21" x14ac:dyDescent="0.25">
      <c r="U22382" s="76"/>
    </row>
    <row r="22383" spans="21:21" x14ac:dyDescent="0.25">
      <c r="U22383" s="76"/>
    </row>
    <row r="22384" spans="21:21" x14ac:dyDescent="0.25">
      <c r="U22384" s="76"/>
    </row>
    <row r="22385" spans="21:21" x14ac:dyDescent="0.25">
      <c r="U22385" s="76"/>
    </row>
    <row r="22386" spans="21:21" x14ac:dyDescent="0.25">
      <c r="U22386" s="76"/>
    </row>
    <row r="22387" spans="21:21" x14ac:dyDescent="0.25">
      <c r="U22387" s="76"/>
    </row>
    <row r="22388" spans="21:21" x14ac:dyDescent="0.25">
      <c r="U22388" s="76"/>
    </row>
    <row r="22389" spans="21:21" x14ac:dyDescent="0.25">
      <c r="U22389" s="76"/>
    </row>
    <row r="22390" spans="21:21" x14ac:dyDescent="0.25">
      <c r="U22390" s="76"/>
    </row>
    <row r="22391" spans="21:21" x14ac:dyDescent="0.25">
      <c r="U22391" s="76"/>
    </row>
    <row r="22392" spans="21:21" x14ac:dyDescent="0.25">
      <c r="U22392" s="76"/>
    </row>
    <row r="22393" spans="21:21" x14ac:dyDescent="0.25">
      <c r="U22393" s="76"/>
    </row>
    <row r="22394" spans="21:21" x14ac:dyDescent="0.25">
      <c r="U22394" s="76"/>
    </row>
    <row r="22395" spans="21:21" x14ac:dyDescent="0.25">
      <c r="U22395" s="76"/>
    </row>
    <row r="22396" spans="21:21" x14ac:dyDescent="0.25">
      <c r="U22396" s="76"/>
    </row>
    <row r="22397" spans="21:21" x14ac:dyDescent="0.25">
      <c r="U22397" s="76"/>
    </row>
    <row r="22398" spans="21:21" x14ac:dyDescent="0.25">
      <c r="U22398" s="76"/>
    </row>
    <row r="22399" spans="21:21" x14ac:dyDescent="0.25">
      <c r="U22399" s="76"/>
    </row>
    <row r="22400" spans="21:21" x14ac:dyDescent="0.25">
      <c r="U22400" s="76"/>
    </row>
    <row r="22401" spans="21:21" x14ac:dyDescent="0.25">
      <c r="U22401" s="76"/>
    </row>
    <row r="22402" spans="21:21" x14ac:dyDescent="0.25">
      <c r="U22402" s="76"/>
    </row>
    <row r="22403" spans="21:21" x14ac:dyDescent="0.25">
      <c r="U22403" s="76"/>
    </row>
    <row r="22404" spans="21:21" x14ac:dyDescent="0.25">
      <c r="U22404" s="76"/>
    </row>
    <row r="22405" spans="21:21" x14ac:dyDescent="0.25">
      <c r="U22405" s="76"/>
    </row>
    <row r="22406" spans="21:21" x14ac:dyDescent="0.25">
      <c r="U22406" s="76"/>
    </row>
    <row r="22407" spans="21:21" x14ac:dyDescent="0.25">
      <c r="U22407" s="76"/>
    </row>
    <row r="22408" spans="21:21" x14ac:dyDescent="0.25">
      <c r="U22408" s="76"/>
    </row>
    <row r="22409" spans="21:21" x14ac:dyDescent="0.25">
      <c r="U22409" s="76"/>
    </row>
    <row r="22410" spans="21:21" x14ac:dyDescent="0.25">
      <c r="U22410" s="76"/>
    </row>
    <row r="22411" spans="21:21" x14ac:dyDescent="0.25">
      <c r="U22411" s="76"/>
    </row>
    <row r="22412" spans="21:21" x14ac:dyDescent="0.25">
      <c r="U22412" s="76"/>
    </row>
    <row r="22413" spans="21:21" x14ac:dyDescent="0.25">
      <c r="U22413" s="76"/>
    </row>
    <row r="22414" spans="21:21" x14ac:dyDescent="0.25">
      <c r="U22414" s="76"/>
    </row>
    <row r="22415" spans="21:21" x14ac:dyDescent="0.25">
      <c r="U22415" s="76"/>
    </row>
    <row r="22416" spans="21:21" x14ac:dyDescent="0.25">
      <c r="U22416" s="76"/>
    </row>
    <row r="22417" spans="21:21" x14ac:dyDescent="0.25">
      <c r="U22417" s="76"/>
    </row>
    <row r="22418" spans="21:21" x14ac:dyDescent="0.25">
      <c r="U22418" s="76"/>
    </row>
    <row r="22419" spans="21:21" x14ac:dyDescent="0.25">
      <c r="U22419" s="76"/>
    </row>
    <row r="22420" spans="21:21" x14ac:dyDescent="0.25">
      <c r="U22420" s="76"/>
    </row>
    <row r="22421" spans="21:21" x14ac:dyDescent="0.25">
      <c r="U22421" s="76"/>
    </row>
    <row r="22422" spans="21:21" x14ac:dyDescent="0.25">
      <c r="U22422" s="76"/>
    </row>
    <row r="22423" spans="21:21" x14ac:dyDescent="0.25">
      <c r="U22423" s="76"/>
    </row>
    <row r="22424" spans="21:21" x14ac:dyDescent="0.25">
      <c r="U22424" s="76"/>
    </row>
    <row r="22425" spans="21:21" x14ac:dyDescent="0.25">
      <c r="U22425" s="76"/>
    </row>
    <row r="22426" spans="21:21" x14ac:dyDescent="0.25">
      <c r="U22426" s="76"/>
    </row>
    <row r="22427" spans="21:21" x14ac:dyDescent="0.25">
      <c r="U22427" s="76"/>
    </row>
    <row r="22428" spans="21:21" x14ac:dyDescent="0.25">
      <c r="U22428" s="76"/>
    </row>
    <row r="22429" spans="21:21" x14ac:dyDescent="0.25">
      <c r="U22429" s="76"/>
    </row>
    <row r="22430" spans="21:21" x14ac:dyDescent="0.25">
      <c r="U22430" s="76"/>
    </row>
    <row r="22431" spans="21:21" x14ac:dyDescent="0.25">
      <c r="U22431" s="76"/>
    </row>
    <row r="22432" spans="21:21" x14ac:dyDescent="0.25">
      <c r="U22432" s="76"/>
    </row>
    <row r="22433" spans="21:21" x14ac:dyDescent="0.25">
      <c r="U22433" s="76"/>
    </row>
    <row r="22434" spans="21:21" x14ac:dyDescent="0.25">
      <c r="U22434" s="76"/>
    </row>
    <row r="22435" spans="21:21" x14ac:dyDescent="0.25">
      <c r="U22435" s="76"/>
    </row>
    <row r="22436" spans="21:21" x14ac:dyDescent="0.25">
      <c r="U22436" s="76"/>
    </row>
    <row r="22437" spans="21:21" x14ac:dyDescent="0.25">
      <c r="U22437" s="76"/>
    </row>
    <row r="22438" spans="21:21" x14ac:dyDescent="0.25">
      <c r="U22438" s="76"/>
    </row>
    <row r="22439" spans="21:21" x14ac:dyDescent="0.25">
      <c r="U22439" s="76"/>
    </row>
    <row r="22440" spans="21:21" x14ac:dyDescent="0.25">
      <c r="U22440" s="76"/>
    </row>
    <row r="22441" spans="21:21" x14ac:dyDescent="0.25">
      <c r="U22441" s="76"/>
    </row>
    <row r="22442" spans="21:21" x14ac:dyDescent="0.25">
      <c r="U22442" s="76"/>
    </row>
    <row r="22443" spans="21:21" x14ac:dyDescent="0.25">
      <c r="U22443" s="76"/>
    </row>
    <row r="22444" spans="21:21" x14ac:dyDescent="0.25">
      <c r="U22444" s="76"/>
    </row>
    <row r="22445" spans="21:21" x14ac:dyDescent="0.25">
      <c r="U22445" s="76"/>
    </row>
    <row r="22446" spans="21:21" x14ac:dyDescent="0.25">
      <c r="U22446" s="76"/>
    </row>
    <row r="22447" spans="21:21" x14ac:dyDescent="0.25">
      <c r="U22447" s="76"/>
    </row>
    <row r="22448" spans="21:21" x14ac:dyDescent="0.25">
      <c r="U22448" s="76"/>
    </row>
    <row r="22449" spans="21:21" x14ac:dyDescent="0.25">
      <c r="U22449" s="76"/>
    </row>
    <row r="22450" spans="21:21" x14ac:dyDescent="0.25">
      <c r="U22450" s="76"/>
    </row>
    <row r="22451" spans="21:21" x14ac:dyDescent="0.25">
      <c r="U22451" s="76"/>
    </row>
    <row r="22452" spans="21:21" x14ac:dyDescent="0.25">
      <c r="U22452" s="76"/>
    </row>
    <row r="22453" spans="21:21" x14ac:dyDescent="0.25">
      <c r="U22453" s="76"/>
    </row>
    <row r="22454" spans="21:21" x14ac:dyDescent="0.25">
      <c r="U22454" s="76"/>
    </row>
    <row r="22455" spans="21:21" x14ac:dyDescent="0.25">
      <c r="U22455" s="76"/>
    </row>
    <row r="22456" spans="21:21" x14ac:dyDescent="0.25">
      <c r="U22456" s="76"/>
    </row>
    <row r="22457" spans="21:21" x14ac:dyDescent="0.25">
      <c r="U22457" s="76"/>
    </row>
    <row r="22458" spans="21:21" x14ac:dyDescent="0.25">
      <c r="U22458" s="76"/>
    </row>
    <row r="22459" spans="21:21" x14ac:dyDescent="0.25">
      <c r="U22459" s="76"/>
    </row>
    <row r="22460" spans="21:21" x14ac:dyDescent="0.25">
      <c r="U22460" s="76"/>
    </row>
    <row r="22461" spans="21:21" x14ac:dyDescent="0.25">
      <c r="U22461" s="76"/>
    </row>
    <row r="22462" spans="21:21" x14ac:dyDescent="0.25">
      <c r="U22462" s="76"/>
    </row>
    <row r="22463" spans="21:21" x14ac:dyDescent="0.25">
      <c r="U22463" s="76"/>
    </row>
    <row r="22464" spans="21:21" x14ac:dyDescent="0.25">
      <c r="U22464" s="76"/>
    </row>
    <row r="22465" spans="21:21" x14ac:dyDescent="0.25">
      <c r="U22465" s="76"/>
    </row>
    <row r="22466" spans="21:21" x14ac:dyDescent="0.25">
      <c r="U22466" s="76"/>
    </row>
    <row r="22467" spans="21:21" x14ac:dyDescent="0.25">
      <c r="U22467" s="76"/>
    </row>
    <row r="22468" spans="21:21" x14ac:dyDescent="0.25">
      <c r="U22468" s="76"/>
    </row>
    <row r="22469" spans="21:21" x14ac:dyDescent="0.25">
      <c r="U22469" s="76"/>
    </row>
    <row r="22470" spans="21:21" x14ac:dyDescent="0.25">
      <c r="U22470" s="76"/>
    </row>
    <row r="22471" spans="21:21" x14ac:dyDescent="0.25">
      <c r="U22471" s="76"/>
    </row>
    <row r="22472" spans="21:21" x14ac:dyDescent="0.25">
      <c r="U22472" s="76"/>
    </row>
    <row r="22473" spans="21:21" x14ac:dyDescent="0.25">
      <c r="U22473" s="76"/>
    </row>
    <row r="22474" spans="21:21" x14ac:dyDescent="0.25">
      <c r="U22474" s="76"/>
    </row>
    <row r="22475" spans="21:21" x14ac:dyDescent="0.25">
      <c r="U22475" s="76"/>
    </row>
    <row r="22476" spans="21:21" x14ac:dyDescent="0.25">
      <c r="U22476" s="76"/>
    </row>
    <row r="22477" spans="21:21" x14ac:dyDescent="0.25">
      <c r="U22477" s="76"/>
    </row>
    <row r="22478" spans="21:21" x14ac:dyDescent="0.25">
      <c r="U22478" s="76"/>
    </row>
    <row r="22479" spans="21:21" x14ac:dyDescent="0.25">
      <c r="U22479" s="76"/>
    </row>
    <row r="22480" spans="21:21" x14ac:dyDescent="0.25">
      <c r="U22480" s="76"/>
    </row>
    <row r="22481" spans="21:21" x14ac:dyDescent="0.25">
      <c r="U22481" s="76"/>
    </row>
    <row r="22482" spans="21:21" x14ac:dyDescent="0.25">
      <c r="U22482" s="76"/>
    </row>
    <row r="22483" spans="21:21" x14ac:dyDescent="0.25">
      <c r="U22483" s="76"/>
    </row>
    <row r="22484" spans="21:21" x14ac:dyDescent="0.25">
      <c r="U22484" s="76"/>
    </row>
    <row r="22485" spans="21:21" x14ac:dyDescent="0.25">
      <c r="U22485" s="76"/>
    </row>
    <row r="22486" spans="21:21" x14ac:dyDescent="0.25">
      <c r="U22486" s="76"/>
    </row>
    <row r="22487" spans="21:21" x14ac:dyDescent="0.25">
      <c r="U22487" s="76"/>
    </row>
    <row r="22488" spans="21:21" x14ac:dyDescent="0.25">
      <c r="U22488" s="76"/>
    </row>
    <row r="22489" spans="21:21" x14ac:dyDescent="0.25">
      <c r="U22489" s="76"/>
    </row>
    <row r="22490" spans="21:21" x14ac:dyDescent="0.25">
      <c r="U22490" s="76"/>
    </row>
    <row r="22491" spans="21:21" x14ac:dyDescent="0.25">
      <c r="U22491" s="76"/>
    </row>
    <row r="22492" spans="21:21" x14ac:dyDescent="0.25">
      <c r="U22492" s="76"/>
    </row>
    <row r="22493" spans="21:21" x14ac:dyDescent="0.25">
      <c r="U22493" s="76"/>
    </row>
    <row r="22494" spans="21:21" x14ac:dyDescent="0.25">
      <c r="U22494" s="76"/>
    </row>
    <row r="22495" spans="21:21" x14ac:dyDescent="0.25">
      <c r="U22495" s="76"/>
    </row>
    <row r="22496" spans="21:21" x14ac:dyDescent="0.25">
      <c r="U22496" s="76"/>
    </row>
    <row r="22497" spans="21:21" x14ac:dyDescent="0.25">
      <c r="U22497" s="76"/>
    </row>
    <row r="22498" spans="21:21" x14ac:dyDescent="0.25">
      <c r="U22498" s="76"/>
    </row>
    <row r="22499" spans="21:21" x14ac:dyDescent="0.25">
      <c r="U22499" s="76"/>
    </row>
    <row r="22500" spans="21:21" x14ac:dyDescent="0.25">
      <c r="U22500" s="76"/>
    </row>
    <row r="22501" spans="21:21" x14ac:dyDescent="0.25">
      <c r="U22501" s="76"/>
    </row>
    <row r="22502" spans="21:21" x14ac:dyDescent="0.25">
      <c r="U22502" s="76"/>
    </row>
    <row r="22503" spans="21:21" x14ac:dyDescent="0.25">
      <c r="U22503" s="76"/>
    </row>
    <row r="22504" spans="21:21" x14ac:dyDescent="0.25">
      <c r="U22504" s="76"/>
    </row>
    <row r="22505" spans="21:21" x14ac:dyDescent="0.25">
      <c r="U22505" s="76"/>
    </row>
    <row r="22506" spans="21:21" x14ac:dyDescent="0.25">
      <c r="U22506" s="76"/>
    </row>
    <row r="22507" spans="21:21" x14ac:dyDescent="0.25">
      <c r="U22507" s="76"/>
    </row>
    <row r="22508" spans="21:21" x14ac:dyDescent="0.25">
      <c r="U22508" s="76"/>
    </row>
    <row r="22509" spans="21:21" x14ac:dyDescent="0.25">
      <c r="U22509" s="76"/>
    </row>
    <row r="22510" spans="21:21" x14ac:dyDescent="0.25">
      <c r="U22510" s="76"/>
    </row>
    <row r="22511" spans="21:21" x14ac:dyDescent="0.25">
      <c r="U22511" s="76"/>
    </row>
    <row r="22512" spans="21:21" x14ac:dyDescent="0.25">
      <c r="U22512" s="76"/>
    </row>
    <row r="22513" spans="21:21" x14ac:dyDescent="0.25">
      <c r="U22513" s="76"/>
    </row>
    <row r="22514" spans="21:21" x14ac:dyDescent="0.25">
      <c r="U22514" s="76"/>
    </row>
    <row r="22515" spans="21:21" x14ac:dyDescent="0.25">
      <c r="U22515" s="76"/>
    </row>
    <row r="22516" spans="21:21" x14ac:dyDescent="0.25">
      <c r="U22516" s="76"/>
    </row>
    <row r="22517" spans="21:21" x14ac:dyDescent="0.25">
      <c r="U22517" s="76"/>
    </row>
    <row r="22518" spans="21:21" x14ac:dyDescent="0.25">
      <c r="U22518" s="76"/>
    </row>
    <row r="22519" spans="21:21" x14ac:dyDescent="0.25">
      <c r="U22519" s="76"/>
    </row>
    <row r="22520" spans="21:21" x14ac:dyDescent="0.25">
      <c r="U22520" s="76"/>
    </row>
    <row r="22521" spans="21:21" x14ac:dyDescent="0.25">
      <c r="U22521" s="76"/>
    </row>
    <row r="22522" spans="21:21" x14ac:dyDescent="0.25">
      <c r="U22522" s="76"/>
    </row>
    <row r="22523" spans="21:21" x14ac:dyDescent="0.25">
      <c r="U22523" s="76"/>
    </row>
    <row r="22524" spans="21:21" x14ac:dyDescent="0.25">
      <c r="U22524" s="76"/>
    </row>
    <row r="22525" spans="21:21" x14ac:dyDescent="0.25">
      <c r="U22525" s="76"/>
    </row>
    <row r="22526" spans="21:21" x14ac:dyDescent="0.25">
      <c r="U22526" s="76"/>
    </row>
    <row r="22527" spans="21:21" x14ac:dyDescent="0.25">
      <c r="U22527" s="76"/>
    </row>
    <row r="22528" spans="21:21" x14ac:dyDescent="0.25">
      <c r="U22528" s="76"/>
    </row>
    <row r="22529" spans="21:21" x14ac:dyDescent="0.25">
      <c r="U22529" s="76"/>
    </row>
    <row r="22530" spans="21:21" x14ac:dyDescent="0.25">
      <c r="U22530" s="76"/>
    </row>
    <row r="22531" spans="21:21" x14ac:dyDescent="0.25">
      <c r="U22531" s="76"/>
    </row>
    <row r="22532" spans="21:21" x14ac:dyDescent="0.25">
      <c r="U22532" s="76"/>
    </row>
    <row r="22533" spans="21:21" x14ac:dyDescent="0.25">
      <c r="U22533" s="76"/>
    </row>
    <row r="22534" spans="21:21" x14ac:dyDescent="0.25">
      <c r="U22534" s="76"/>
    </row>
    <row r="22535" spans="21:21" x14ac:dyDescent="0.25">
      <c r="U22535" s="76"/>
    </row>
    <row r="22536" spans="21:21" x14ac:dyDescent="0.25">
      <c r="U22536" s="76"/>
    </row>
    <row r="22537" spans="21:21" x14ac:dyDescent="0.25">
      <c r="U22537" s="76"/>
    </row>
    <row r="22538" spans="21:21" x14ac:dyDescent="0.25">
      <c r="U22538" s="76"/>
    </row>
    <row r="22539" spans="21:21" x14ac:dyDescent="0.25">
      <c r="U22539" s="76"/>
    </row>
    <row r="22540" spans="21:21" x14ac:dyDescent="0.25">
      <c r="U22540" s="76"/>
    </row>
    <row r="22541" spans="21:21" x14ac:dyDescent="0.25">
      <c r="U22541" s="76"/>
    </row>
    <row r="22542" spans="21:21" x14ac:dyDescent="0.25">
      <c r="U22542" s="76"/>
    </row>
    <row r="22543" spans="21:21" x14ac:dyDescent="0.25">
      <c r="U22543" s="76"/>
    </row>
    <row r="22544" spans="21:21" x14ac:dyDescent="0.25">
      <c r="U22544" s="76"/>
    </row>
    <row r="22545" spans="21:21" x14ac:dyDescent="0.25">
      <c r="U22545" s="76"/>
    </row>
    <row r="22546" spans="21:21" x14ac:dyDescent="0.25">
      <c r="U22546" s="76"/>
    </row>
    <row r="22547" spans="21:21" x14ac:dyDescent="0.25">
      <c r="U22547" s="76"/>
    </row>
    <row r="22548" spans="21:21" x14ac:dyDescent="0.25">
      <c r="U22548" s="76"/>
    </row>
    <row r="22549" spans="21:21" x14ac:dyDescent="0.25">
      <c r="U22549" s="76"/>
    </row>
    <row r="22550" spans="21:21" x14ac:dyDescent="0.25">
      <c r="U22550" s="76"/>
    </row>
    <row r="22551" spans="21:21" x14ac:dyDescent="0.25">
      <c r="U22551" s="76"/>
    </row>
    <row r="22552" spans="21:21" x14ac:dyDescent="0.25">
      <c r="U22552" s="76"/>
    </row>
    <row r="22553" spans="21:21" x14ac:dyDescent="0.25">
      <c r="U22553" s="76"/>
    </row>
    <row r="22554" spans="21:21" x14ac:dyDescent="0.25">
      <c r="U22554" s="76"/>
    </row>
    <row r="22555" spans="21:21" x14ac:dyDescent="0.25">
      <c r="U22555" s="76"/>
    </row>
    <row r="22556" spans="21:21" x14ac:dyDescent="0.25">
      <c r="U22556" s="76"/>
    </row>
    <row r="22557" spans="21:21" x14ac:dyDescent="0.25">
      <c r="U22557" s="76"/>
    </row>
    <row r="22558" spans="21:21" x14ac:dyDescent="0.25">
      <c r="U22558" s="76"/>
    </row>
    <row r="22559" spans="21:21" x14ac:dyDescent="0.25">
      <c r="U22559" s="76"/>
    </row>
    <row r="22560" spans="21:21" x14ac:dyDescent="0.25">
      <c r="U22560" s="76"/>
    </row>
    <row r="22561" spans="21:21" x14ac:dyDescent="0.25">
      <c r="U22561" s="76"/>
    </row>
    <row r="22562" spans="21:21" x14ac:dyDescent="0.25">
      <c r="U22562" s="76"/>
    </row>
    <row r="22563" spans="21:21" x14ac:dyDescent="0.25">
      <c r="U22563" s="76"/>
    </row>
    <row r="22564" spans="21:21" x14ac:dyDescent="0.25">
      <c r="U22564" s="76"/>
    </row>
    <row r="22565" spans="21:21" x14ac:dyDescent="0.25">
      <c r="U22565" s="76"/>
    </row>
    <row r="22566" spans="21:21" x14ac:dyDescent="0.25">
      <c r="U22566" s="76"/>
    </row>
    <row r="22567" spans="21:21" x14ac:dyDescent="0.25">
      <c r="U22567" s="76"/>
    </row>
    <row r="22568" spans="21:21" x14ac:dyDescent="0.25">
      <c r="U22568" s="76"/>
    </row>
    <row r="22569" spans="21:21" x14ac:dyDescent="0.25">
      <c r="U22569" s="76"/>
    </row>
    <row r="22570" spans="21:21" x14ac:dyDescent="0.25">
      <c r="U22570" s="76"/>
    </row>
    <row r="22571" spans="21:21" x14ac:dyDescent="0.25">
      <c r="U22571" s="76"/>
    </row>
    <row r="22572" spans="21:21" x14ac:dyDescent="0.25">
      <c r="U22572" s="76"/>
    </row>
    <row r="22573" spans="21:21" x14ac:dyDescent="0.25">
      <c r="U22573" s="76"/>
    </row>
    <row r="22574" spans="21:21" x14ac:dyDescent="0.25">
      <c r="U22574" s="76"/>
    </row>
    <row r="22575" spans="21:21" x14ac:dyDescent="0.25">
      <c r="U22575" s="76"/>
    </row>
    <row r="22576" spans="21:21" x14ac:dyDescent="0.25">
      <c r="U22576" s="76"/>
    </row>
    <row r="22577" spans="21:21" x14ac:dyDescent="0.25">
      <c r="U22577" s="76"/>
    </row>
    <row r="22578" spans="21:21" x14ac:dyDescent="0.25">
      <c r="U22578" s="76"/>
    </row>
    <row r="22579" spans="21:21" x14ac:dyDescent="0.25">
      <c r="U22579" s="76"/>
    </row>
    <row r="22580" spans="21:21" x14ac:dyDescent="0.25">
      <c r="U22580" s="76"/>
    </row>
    <row r="22581" spans="21:21" x14ac:dyDescent="0.25">
      <c r="U22581" s="76"/>
    </row>
    <row r="22582" spans="21:21" x14ac:dyDescent="0.25">
      <c r="U22582" s="76"/>
    </row>
    <row r="22583" spans="21:21" x14ac:dyDescent="0.25">
      <c r="U22583" s="76"/>
    </row>
    <row r="22584" spans="21:21" x14ac:dyDescent="0.25">
      <c r="U22584" s="76"/>
    </row>
    <row r="22585" spans="21:21" x14ac:dyDescent="0.25">
      <c r="U22585" s="76"/>
    </row>
    <row r="22586" spans="21:21" x14ac:dyDescent="0.25">
      <c r="U22586" s="76"/>
    </row>
    <row r="22587" spans="21:21" x14ac:dyDescent="0.25">
      <c r="U22587" s="76"/>
    </row>
    <row r="22588" spans="21:21" x14ac:dyDescent="0.25">
      <c r="U22588" s="76"/>
    </row>
    <row r="22589" spans="21:21" x14ac:dyDescent="0.25">
      <c r="U22589" s="76"/>
    </row>
    <row r="22590" spans="21:21" x14ac:dyDescent="0.25">
      <c r="U22590" s="76"/>
    </row>
    <row r="22591" spans="21:21" x14ac:dyDescent="0.25">
      <c r="U22591" s="76"/>
    </row>
    <row r="22592" spans="21:21" x14ac:dyDescent="0.25">
      <c r="U22592" s="76"/>
    </row>
    <row r="22593" spans="21:21" x14ac:dyDescent="0.25">
      <c r="U22593" s="76"/>
    </row>
    <row r="22594" spans="21:21" x14ac:dyDescent="0.25">
      <c r="U22594" s="76"/>
    </row>
    <row r="22595" spans="21:21" x14ac:dyDescent="0.25">
      <c r="U22595" s="76"/>
    </row>
    <row r="22596" spans="21:21" x14ac:dyDescent="0.25">
      <c r="U22596" s="76"/>
    </row>
    <row r="22597" spans="21:21" x14ac:dyDescent="0.25">
      <c r="U22597" s="76"/>
    </row>
    <row r="22598" spans="21:21" x14ac:dyDescent="0.25">
      <c r="U22598" s="76"/>
    </row>
    <row r="22599" spans="21:21" x14ac:dyDescent="0.25">
      <c r="U22599" s="76"/>
    </row>
    <row r="22600" spans="21:21" x14ac:dyDescent="0.25">
      <c r="U22600" s="76"/>
    </row>
    <row r="22601" spans="21:21" x14ac:dyDescent="0.25">
      <c r="U22601" s="76"/>
    </row>
    <row r="22602" spans="21:21" x14ac:dyDescent="0.25">
      <c r="U22602" s="76"/>
    </row>
    <row r="22603" spans="21:21" x14ac:dyDescent="0.25">
      <c r="U22603" s="76"/>
    </row>
    <row r="22604" spans="21:21" x14ac:dyDescent="0.25">
      <c r="U22604" s="76"/>
    </row>
    <row r="22605" spans="21:21" x14ac:dyDescent="0.25">
      <c r="U22605" s="76"/>
    </row>
    <row r="22606" spans="21:21" x14ac:dyDescent="0.25">
      <c r="U22606" s="76"/>
    </row>
    <row r="22607" spans="21:21" x14ac:dyDescent="0.25">
      <c r="U22607" s="76"/>
    </row>
    <row r="22608" spans="21:21" x14ac:dyDescent="0.25">
      <c r="U22608" s="76"/>
    </row>
    <row r="22609" spans="21:21" x14ac:dyDescent="0.25">
      <c r="U22609" s="76"/>
    </row>
    <row r="22610" spans="21:21" x14ac:dyDescent="0.25">
      <c r="U22610" s="76"/>
    </row>
    <row r="22611" spans="21:21" x14ac:dyDescent="0.25">
      <c r="U22611" s="76"/>
    </row>
    <row r="22612" spans="21:21" x14ac:dyDescent="0.25">
      <c r="U22612" s="76"/>
    </row>
    <row r="22613" spans="21:21" x14ac:dyDescent="0.25">
      <c r="U22613" s="76"/>
    </row>
    <row r="22614" spans="21:21" x14ac:dyDescent="0.25">
      <c r="U22614" s="76"/>
    </row>
    <row r="22615" spans="21:21" x14ac:dyDescent="0.25">
      <c r="U22615" s="76"/>
    </row>
    <row r="22616" spans="21:21" x14ac:dyDescent="0.25">
      <c r="U22616" s="76"/>
    </row>
    <row r="22617" spans="21:21" x14ac:dyDescent="0.25">
      <c r="U22617" s="76"/>
    </row>
    <row r="22618" spans="21:21" x14ac:dyDescent="0.25">
      <c r="U22618" s="76"/>
    </row>
    <row r="22619" spans="21:21" x14ac:dyDescent="0.25">
      <c r="U22619" s="76"/>
    </row>
    <row r="22620" spans="21:21" x14ac:dyDescent="0.25">
      <c r="U22620" s="76"/>
    </row>
    <row r="22621" spans="21:21" x14ac:dyDescent="0.25">
      <c r="U22621" s="76"/>
    </row>
    <row r="22622" spans="21:21" x14ac:dyDescent="0.25">
      <c r="U22622" s="76"/>
    </row>
    <row r="22623" spans="21:21" x14ac:dyDescent="0.25">
      <c r="U22623" s="76"/>
    </row>
    <row r="22624" spans="21:21" x14ac:dyDescent="0.25">
      <c r="U22624" s="76"/>
    </row>
    <row r="22625" spans="21:21" x14ac:dyDescent="0.25">
      <c r="U22625" s="76"/>
    </row>
    <row r="22626" spans="21:21" x14ac:dyDescent="0.25">
      <c r="U22626" s="76"/>
    </row>
    <row r="22627" spans="21:21" x14ac:dyDescent="0.25">
      <c r="U22627" s="76"/>
    </row>
    <row r="22628" spans="21:21" x14ac:dyDescent="0.25">
      <c r="U22628" s="76"/>
    </row>
    <row r="22629" spans="21:21" x14ac:dyDescent="0.25">
      <c r="U22629" s="76"/>
    </row>
    <row r="22630" spans="21:21" x14ac:dyDescent="0.25">
      <c r="U22630" s="76"/>
    </row>
    <row r="22631" spans="21:21" x14ac:dyDescent="0.25">
      <c r="U22631" s="76"/>
    </row>
    <row r="22632" spans="21:21" x14ac:dyDescent="0.25">
      <c r="U22632" s="76"/>
    </row>
    <row r="22633" spans="21:21" x14ac:dyDescent="0.25">
      <c r="U22633" s="76"/>
    </row>
    <row r="22634" spans="21:21" x14ac:dyDescent="0.25">
      <c r="U22634" s="76"/>
    </row>
    <row r="22635" spans="21:21" x14ac:dyDescent="0.25">
      <c r="U22635" s="76"/>
    </row>
    <row r="22636" spans="21:21" x14ac:dyDescent="0.25">
      <c r="U22636" s="76"/>
    </row>
    <row r="22637" spans="21:21" x14ac:dyDescent="0.25">
      <c r="U22637" s="76"/>
    </row>
    <row r="22638" spans="21:21" x14ac:dyDescent="0.25">
      <c r="U22638" s="76"/>
    </row>
    <row r="22639" spans="21:21" x14ac:dyDescent="0.25">
      <c r="U22639" s="76"/>
    </row>
    <row r="22640" spans="21:21" x14ac:dyDescent="0.25">
      <c r="U22640" s="76"/>
    </row>
    <row r="22641" spans="21:21" x14ac:dyDescent="0.25">
      <c r="U22641" s="76"/>
    </row>
    <row r="22642" spans="21:21" x14ac:dyDescent="0.25">
      <c r="U22642" s="76"/>
    </row>
    <row r="22643" spans="21:21" x14ac:dyDescent="0.25">
      <c r="U22643" s="76"/>
    </row>
    <row r="22644" spans="21:21" x14ac:dyDescent="0.25">
      <c r="U22644" s="76"/>
    </row>
    <row r="22645" spans="21:21" x14ac:dyDescent="0.25">
      <c r="U22645" s="76"/>
    </row>
    <row r="22646" spans="21:21" x14ac:dyDescent="0.25">
      <c r="U22646" s="76"/>
    </row>
    <row r="22647" spans="21:21" x14ac:dyDescent="0.25">
      <c r="U22647" s="76"/>
    </row>
    <row r="22648" spans="21:21" x14ac:dyDescent="0.25">
      <c r="U22648" s="76"/>
    </row>
    <row r="22649" spans="21:21" x14ac:dyDescent="0.25">
      <c r="U22649" s="76"/>
    </row>
    <row r="22650" spans="21:21" x14ac:dyDescent="0.25">
      <c r="U22650" s="76"/>
    </row>
    <row r="22651" spans="21:21" x14ac:dyDescent="0.25">
      <c r="U22651" s="76"/>
    </row>
    <row r="22652" spans="21:21" x14ac:dyDescent="0.25">
      <c r="U22652" s="76"/>
    </row>
    <row r="22653" spans="21:21" x14ac:dyDescent="0.25">
      <c r="U22653" s="76"/>
    </row>
    <row r="22654" spans="21:21" x14ac:dyDescent="0.25">
      <c r="U22654" s="76"/>
    </row>
    <row r="22655" spans="21:21" x14ac:dyDescent="0.25">
      <c r="U22655" s="76"/>
    </row>
    <row r="22656" spans="21:21" x14ac:dyDescent="0.25">
      <c r="U22656" s="76"/>
    </row>
    <row r="22657" spans="21:21" x14ac:dyDescent="0.25">
      <c r="U22657" s="76"/>
    </row>
    <row r="22658" spans="21:21" x14ac:dyDescent="0.25">
      <c r="U22658" s="76"/>
    </row>
    <row r="22659" spans="21:21" x14ac:dyDescent="0.25">
      <c r="U22659" s="76"/>
    </row>
    <row r="22660" spans="21:21" x14ac:dyDescent="0.25">
      <c r="U22660" s="76"/>
    </row>
    <row r="22661" spans="21:21" x14ac:dyDescent="0.25">
      <c r="U22661" s="76"/>
    </row>
    <row r="22662" spans="21:21" x14ac:dyDescent="0.25">
      <c r="U22662" s="76"/>
    </row>
    <row r="22663" spans="21:21" x14ac:dyDescent="0.25">
      <c r="U22663" s="76"/>
    </row>
    <row r="22664" spans="21:21" x14ac:dyDescent="0.25">
      <c r="U22664" s="76"/>
    </row>
    <row r="22665" spans="21:21" x14ac:dyDescent="0.25">
      <c r="U22665" s="76"/>
    </row>
    <row r="22666" spans="21:21" x14ac:dyDescent="0.25">
      <c r="U22666" s="76"/>
    </row>
    <row r="22667" spans="21:21" x14ac:dyDescent="0.25">
      <c r="U22667" s="76"/>
    </row>
    <row r="22668" spans="21:21" x14ac:dyDescent="0.25">
      <c r="U22668" s="76"/>
    </row>
    <row r="22669" spans="21:21" x14ac:dyDescent="0.25">
      <c r="U22669" s="76"/>
    </row>
    <row r="22670" spans="21:21" x14ac:dyDescent="0.25">
      <c r="U22670" s="76"/>
    </row>
    <row r="22671" spans="21:21" x14ac:dyDescent="0.25">
      <c r="U22671" s="76"/>
    </row>
    <row r="22672" spans="21:21" x14ac:dyDescent="0.25">
      <c r="U22672" s="76"/>
    </row>
    <row r="22673" spans="21:21" x14ac:dyDescent="0.25">
      <c r="U22673" s="76"/>
    </row>
    <row r="22674" spans="21:21" x14ac:dyDescent="0.25">
      <c r="U22674" s="76"/>
    </row>
    <row r="22675" spans="21:21" x14ac:dyDescent="0.25">
      <c r="U22675" s="76"/>
    </row>
    <row r="22676" spans="21:21" x14ac:dyDescent="0.25">
      <c r="U22676" s="76"/>
    </row>
    <row r="22677" spans="21:21" x14ac:dyDescent="0.25">
      <c r="U22677" s="76"/>
    </row>
    <row r="22678" spans="21:21" x14ac:dyDescent="0.25">
      <c r="U22678" s="76"/>
    </row>
    <row r="22679" spans="21:21" x14ac:dyDescent="0.25">
      <c r="U22679" s="76"/>
    </row>
    <row r="22680" spans="21:21" x14ac:dyDescent="0.25">
      <c r="U22680" s="76"/>
    </row>
    <row r="22681" spans="21:21" x14ac:dyDescent="0.25">
      <c r="U22681" s="76"/>
    </row>
    <row r="22682" spans="21:21" x14ac:dyDescent="0.25">
      <c r="U22682" s="76"/>
    </row>
    <row r="22683" spans="21:21" x14ac:dyDescent="0.25">
      <c r="U22683" s="76"/>
    </row>
    <row r="22684" spans="21:21" x14ac:dyDescent="0.25">
      <c r="U22684" s="76"/>
    </row>
    <row r="22685" spans="21:21" x14ac:dyDescent="0.25">
      <c r="U22685" s="76"/>
    </row>
    <row r="22686" spans="21:21" x14ac:dyDescent="0.25">
      <c r="U22686" s="76"/>
    </row>
    <row r="22687" spans="21:21" x14ac:dyDescent="0.25">
      <c r="U22687" s="76"/>
    </row>
    <row r="22688" spans="21:21" x14ac:dyDescent="0.25">
      <c r="U22688" s="76"/>
    </row>
    <row r="22689" spans="21:21" x14ac:dyDescent="0.25">
      <c r="U22689" s="76"/>
    </row>
    <row r="22690" spans="21:21" x14ac:dyDescent="0.25">
      <c r="U22690" s="76"/>
    </row>
    <row r="22691" spans="21:21" x14ac:dyDescent="0.25">
      <c r="U22691" s="76"/>
    </row>
    <row r="22692" spans="21:21" x14ac:dyDescent="0.25">
      <c r="U22692" s="76"/>
    </row>
    <row r="22693" spans="21:21" x14ac:dyDescent="0.25">
      <c r="U22693" s="76"/>
    </row>
    <row r="22694" spans="21:21" x14ac:dyDescent="0.25">
      <c r="U22694" s="76"/>
    </row>
    <row r="22695" spans="21:21" x14ac:dyDescent="0.25">
      <c r="U22695" s="76"/>
    </row>
    <row r="22696" spans="21:21" x14ac:dyDescent="0.25">
      <c r="U22696" s="76"/>
    </row>
    <row r="22697" spans="21:21" x14ac:dyDescent="0.25">
      <c r="U22697" s="76"/>
    </row>
    <row r="22698" spans="21:21" x14ac:dyDescent="0.25">
      <c r="U22698" s="76"/>
    </row>
    <row r="22699" spans="21:21" x14ac:dyDescent="0.25">
      <c r="U22699" s="76"/>
    </row>
    <row r="22700" spans="21:21" x14ac:dyDescent="0.25">
      <c r="U22700" s="76"/>
    </row>
    <row r="22701" spans="21:21" x14ac:dyDescent="0.25">
      <c r="U22701" s="76"/>
    </row>
    <row r="22702" spans="21:21" x14ac:dyDescent="0.25">
      <c r="U22702" s="76"/>
    </row>
    <row r="22703" spans="21:21" x14ac:dyDescent="0.25">
      <c r="U22703" s="76"/>
    </row>
    <row r="22704" spans="21:21" x14ac:dyDescent="0.25">
      <c r="U22704" s="76"/>
    </row>
    <row r="22705" spans="21:21" x14ac:dyDescent="0.25">
      <c r="U22705" s="76"/>
    </row>
    <row r="22706" spans="21:21" x14ac:dyDescent="0.25">
      <c r="U22706" s="76"/>
    </row>
    <row r="22707" spans="21:21" x14ac:dyDescent="0.25">
      <c r="U22707" s="76"/>
    </row>
    <row r="22708" spans="21:21" x14ac:dyDescent="0.25">
      <c r="U22708" s="76"/>
    </row>
    <row r="22709" spans="21:21" x14ac:dyDescent="0.25">
      <c r="U22709" s="76"/>
    </row>
    <row r="22710" spans="21:21" x14ac:dyDescent="0.25">
      <c r="U22710" s="76"/>
    </row>
    <row r="22711" spans="21:21" x14ac:dyDescent="0.25">
      <c r="U22711" s="76"/>
    </row>
    <row r="22712" spans="21:21" x14ac:dyDescent="0.25">
      <c r="U22712" s="76"/>
    </row>
    <row r="22713" spans="21:21" x14ac:dyDescent="0.25">
      <c r="U22713" s="76"/>
    </row>
    <row r="22714" spans="21:21" x14ac:dyDescent="0.25">
      <c r="U22714" s="76"/>
    </row>
    <row r="22715" spans="21:21" x14ac:dyDescent="0.25">
      <c r="U22715" s="76"/>
    </row>
    <row r="22716" spans="21:21" x14ac:dyDescent="0.25">
      <c r="U22716" s="76"/>
    </row>
    <row r="22717" spans="21:21" x14ac:dyDescent="0.25">
      <c r="U22717" s="76"/>
    </row>
    <row r="22718" spans="21:21" x14ac:dyDescent="0.25">
      <c r="U22718" s="76"/>
    </row>
    <row r="22719" spans="21:21" x14ac:dyDescent="0.25">
      <c r="U22719" s="76"/>
    </row>
    <row r="22720" spans="21:21" x14ac:dyDescent="0.25">
      <c r="U22720" s="76"/>
    </row>
    <row r="22721" spans="21:21" x14ac:dyDescent="0.25">
      <c r="U22721" s="76"/>
    </row>
    <row r="22722" spans="21:21" x14ac:dyDescent="0.25">
      <c r="U22722" s="76"/>
    </row>
    <row r="22723" spans="21:21" x14ac:dyDescent="0.25">
      <c r="U22723" s="76"/>
    </row>
    <row r="22724" spans="21:21" x14ac:dyDescent="0.25">
      <c r="U22724" s="76"/>
    </row>
    <row r="22725" spans="21:21" x14ac:dyDescent="0.25">
      <c r="U22725" s="76"/>
    </row>
    <row r="22726" spans="21:21" x14ac:dyDescent="0.25">
      <c r="U22726" s="76"/>
    </row>
    <row r="22727" spans="21:21" x14ac:dyDescent="0.25">
      <c r="U22727" s="76"/>
    </row>
    <row r="22728" spans="21:21" x14ac:dyDescent="0.25">
      <c r="U22728" s="76"/>
    </row>
    <row r="22729" spans="21:21" x14ac:dyDescent="0.25">
      <c r="U22729" s="76"/>
    </row>
    <row r="22730" spans="21:21" x14ac:dyDescent="0.25">
      <c r="U22730" s="76"/>
    </row>
    <row r="22731" spans="21:21" x14ac:dyDescent="0.25">
      <c r="U22731" s="76"/>
    </row>
    <row r="22732" spans="21:21" x14ac:dyDescent="0.25">
      <c r="U22732" s="76"/>
    </row>
    <row r="22733" spans="21:21" x14ac:dyDescent="0.25">
      <c r="U22733" s="76"/>
    </row>
    <row r="22734" spans="21:21" x14ac:dyDescent="0.25">
      <c r="U22734" s="76"/>
    </row>
    <row r="22735" spans="21:21" x14ac:dyDescent="0.25">
      <c r="U22735" s="76"/>
    </row>
    <row r="22736" spans="21:21" x14ac:dyDescent="0.25">
      <c r="U22736" s="76"/>
    </row>
    <row r="22737" spans="21:21" x14ac:dyDescent="0.25">
      <c r="U22737" s="76"/>
    </row>
    <row r="22738" spans="21:21" x14ac:dyDescent="0.25">
      <c r="U22738" s="76"/>
    </row>
    <row r="22739" spans="21:21" x14ac:dyDescent="0.25">
      <c r="U22739" s="76"/>
    </row>
    <row r="22740" spans="21:21" x14ac:dyDescent="0.25">
      <c r="U22740" s="76"/>
    </row>
    <row r="22741" spans="21:21" x14ac:dyDescent="0.25">
      <c r="U22741" s="76"/>
    </row>
    <row r="22742" spans="21:21" x14ac:dyDescent="0.25">
      <c r="U22742" s="76"/>
    </row>
    <row r="22743" spans="21:21" x14ac:dyDescent="0.25">
      <c r="U22743" s="76"/>
    </row>
    <row r="22744" spans="21:21" x14ac:dyDescent="0.25">
      <c r="U22744" s="76"/>
    </row>
    <row r="22745" spans="21:21" x14ac:dyDescent="0.25">
      <c r="U22745" s="76"/>
    </row>
    <row r="22746" spans="21:21" x14ac:dyDescent="0.25">
      <c r="U22746" s="76"/>
    </row>
    <row r="22747" spans="21:21" x14ac:dyDescent="0.25">
      <c r="U22747" s="76"/>
    </row>
    <row r="22748" spans="21:21" x14ac:dyDescent="0.25">
      <c r="U22748" s="76"/>
    </row>
    <row r="22749" spans="21:21" x14ac:dyDescent="0.25">
      <c r="U22749" s="76"/>
    </row>
    <row r="22750" spans="21:21" x14ac:dyDescent="0.25">
      <c r="U22750" s="76"/>
    </row>
    <row r="22751" spans="21:21" x14ac:dyDescent="0.25">
      <c r="U22751" s="76"/>
    </row>
    <row r="22752" spans="21:21" x14ac:dyDescent="0.25">
      <c r="U22752" s="76"/>
    </row>
    <row r="22753" spans="21:21" x14ac:dyDescent="0.25">
      <c r="U22753" s="76"/>
    </row>
    <row r="22754" spans="21:21" x14ac:dyDescent="0.25">
      <c r="U22754" s="76"/>
    </row>
    <row r="22755" spans="21:21" x14ac:dyDescent="0.25">
      <c r="U22755" s="76"/>
    </row>
    <row r="22756" spans="21:21" x14ac:dyDescent="0.25">
      <c r="U22756" s="76"/>
    </row>
    <row r="22757" spans="21:21" x14ac:dyDescent="0.25">
      <c r="U22757" s="76"/>
    </row>
    <row r="22758" spans="21:21" x14ac:dyDescent="0.25">
      <c r="U22758" s="76"/>
    </row>
    <row r="22759" spans="21:21" x14ac:dyDescent="0.25">
      <c r="U22759" s="76"/>
    </row>
    <row r="22760" spans="21:21" x14ac:dyDescent="0.25">
      <c r="U22760" s="76"/>
    </row>
    <row r="22761" spans="21:21" x14ac:dyDescent="0.25">
      <c r="U22761" s="76"/>
    </row>
    <row r="22762" spans="21:21" x14ac:dyDescent="0.25">
      <c r="U22762" s="76"/>
    </row>
    <row r="22763" spans="21:21" x14ac:dyDescent="0.25">
      <c r="U22763" s="76"/>
    </row>
    <row r="22764" spans="21:21" x14ac:dyDescent="0.25">
      <c r="U22764" s="76"/>
    </row>
    <row r="22765" spans="21:21" x14ac:dyDescent="0.25">
      <c r="U22765" s="76"/>
    </row>
    <row r="22766" spans="21:21" x14ac:dyDescent="0.25">
      <c r="U22766" s="76"/>
    </row>
    <row r="22767" spans="21:21" x14ac:dyDescent="0.25">
      <c r="U22767" s="76"/>
    </row>
    <row r="22768" spans="21:21" x14ac:dyDescent="0.25">
      <c r="U22768" s="76"/>
    </row>
    <row r="22769" spans="21:21" x14ac:dyDescent="0.25">
      <c r="U22769" s="76"/>
    </row>
    <row r="22770" spans="21:21" x14ac:dyDescent="0.25">
      <c r="U22770" s="76"/>
    </row>
    <row r="22771" spans="21:21" x14ac:dyDescent="0.25">
      <c r="U22771" s="76"/>
    </row>
    <row r="22772" spans="21:21" x14ac:dyDescent="0.25">
      <c r="U22772" s="76"/>
    </row>
    <row r="22773" spans="21:21" x14ac:dyDescent="0.25">
      <c r="U22773" s="76"/>
    </row>
    <row r="22774" spans="21:21" x14ac:dyDescent="0.25">
      <c r="U22774" s="76"/>
    </row>
    <row r="22775" spans="21:21" x14ac:dyDescent="0.25">
      <c r="U22775" s="76"/>
    </row>
    <row r="22776" spans="21:21" x14ac:dyDescent="0.25">
      <c r="U22776" s="76"/>
    </row>
    <row r="22777" spans="21:21" x14ac:dyDescent="0.25">
      <c r="U22777" s="76"/>
    </row>
    <row r="22778" spans="21:21" x14ac:dyDescent="0.25">
      <c r="U22778" s="76"/>
    </row>
    <row r="22779" spans="21:21" x14ac:dyDescent="0.25">
      <c r="U22779" s="76"/>
    </row>
    <row r="22780" spans="21:21" x14ac:dyDescent="0.25">
      <c r="U22780" s="76"/>
    </row>
    <row r="22781" spans="21:21" x14ac:dyDescent="0.25">
      <c r="U22781" s="76"/>
    </row>
    <row r="22782" spans="21:21" x14ac:dyDescent="0.25">
      <c r="U22782" s="76"/>
    </row>
    <row r="22783" spans="21:21" x14ac:dyDescent="0.25">
      <c r="U22783" s="76"/>
    </row>
    <row r="22784" spans="21:21" x14ac:dyDescent="0.25">
      <c r="U22784" s="76"/>
    </row>
    <row r="22785" spans="21:21" x14ac:dyDescent="0.25">
      <c r="U22785" s="76"/>
    </row>
    <row r="22786" spans="21:21" x14ac:dyDescent="0.25">
      <c r="U22786" s="76"/>
    </row>
    <row r="22787" spans="21:21" x14ac:dyDescent="0.25">
      <c r="U22787" s="76"/>
    </row>
    <row r="22788" spans="21:21" x14ac:dyDescent="0.25">
      <c r="U22788" s="76"/>
    </row>
    <row r="22789" spans="21:21" x14ac:dyDescent="0.25">
      <c r="U22789" s="76"/>
    </row>
    <row r="22790" spans="21:21" x14ac:dyDescent="0.25">
      <c r="U22790" s="76"/>
    </row>
    <row r="22791" spans="21:21" x14ac:dyDescent="0.25">
      <c r="U22791" s="76"/>
    </row>
    <row r="22792" spans="21:21" x14ac:dyDescent="0.25">
      <c r="U22792" s="76"/>
    </row>
    <row r="22793" spans="21:21" x14ac:dyDescent="0.25">
      <c r="U22793" s="76"/>
    </row>
    <row r="22794" spans="21:21" x14ac:dyDescent="0.25">
      <c r="U22794" s="76"/>
    </row>
    <row r="22795" spans="21:21" x14ac:dyDescent="0.25">
      <c r="U22795" s="76"/>
    </row>
    <row r="22796" spans="21:21" x14ac:dyDescent="0.25">
      <c r="U22796" s="76"/>
    </row>
    <row r="22797" spans="21:21" x14ac:dyDescent="0.25">
      <c r="U22797" s="76"/>
    </row>
    <row r="22798" spans="21:21" x14ac:dyDescent="0.25">
      <c r="U22798" s="76"/>
    </row>
    <row r="22799" spans="21:21" x14ac:dyDescent="0.25">
      <c r="U22799" s="76"/>
    </row>
    <row r="22800" spans="21:21" x14ac:dyDescent="0.25">
      <c r="U22800" s="76"/>
    </row>
    <row r="22801" spans="21:21" x14ac:dyDescent="0.25">
      <c r="U22801" s="76"/>
    </row>
    <row r="22802" spans="21:21" x14ac:dyDescent="0.25">
      <c r="U22802" s="76"/>
    </row>
    <row r="22803" spans="21:21" x14ac:dyDescent="0.25">
      <c r="U22803" s="76"/>
    </row>
    <row r="22804" spans="21:21" x14ac:dyDescent="0.25">
      <c r="U22804" s="76"/>
    </row>
    <row r="22805" spans="21:21" x14ac:dyDescent="0.25">
      <c r="U22805" s="76"/>
    </row>
    <row r="22806" spans="21:21" x14ac:dyDescent="0.25">
      <c r="U22806" s="76"/>
    </row>
    <row r="22807" spans="21:21" x14ac:dyDescent="0.25">
      <c r="U22807" s="76"/>
    </row>
    <row r="22808" spans="21:21" x14ac:dyDescent="0.25">
      <c r="U22808" s="76"/>
    </row>
    <row r="22809" spans="21:21" x14ac:dyDescent="0.25">
      <c r="U22809" s="76"/>
    </row>
    <row r="22810" spans="21:21" x14ac:dyDescent="0.25">
      <c r="U22810" s="76"/>
    </row>
    <row r="22811" spans="21:21" x14ac:dyDescent="0.25">
      <c r="U22811" s="76"/>
    </row>
    <row r="22812" spans="21:21" x14ac:dyDescent="0.25">
      <c r="U22812" s="76"/>
    </row>
    <row r="22813" spans="21:21" x14ac:dyDescent="0.25">
      <c r="U22813" s="76"/>
    </row>
    <row r="22814" spans="21:21" x14ac:dyDescent="0.25">
      <c r="U22814" s="76"/>
    </row>
    <row r="22815" spans="21:21" x14ac:dyDescent="0.25">
      <c r="U22815" s="76"/>
    </row>
    <row r="22816" spans="21:21" x14ac:dyDescent="0.25">
      <c r="U22816" s="76"/>
    </row>
    <row r="22817" spans="21:21" x14ac:dyDescent="0.25">
      <c r="U22817" s="76"/>
    </row>
    <row r="22818" spans="21:21" x14ac:dyDescent="0.25">
      <c r="U22818" s="76"/>
    </row>
    <row r="22819" spans="21:21" x14ac:dyDescent="0.25">
      <c r="U22819" s="76"/>
    </row>
    <row r="22820" spans="21:21" x14ac:dyDescent="0.25">
      <c r="U22820" s="76"/>
    </row>
    <row r="22821" spans="21:21" x14ac:dyDescent="0.25">
      <c r="U22821" s="76"/>
    </row>
    <row r="22822" spans="21:21" x14ac:dyDescent="0.25">
      <c r="U22822" s="76"/>
    </row>
    <row r="22823" spans="21:21" x14ac:dyDescent="0.25">
      <c r="U22823" s="76"/>
    </row>
    <row r="22824" spans="21:21" x14ac:dyDescent="0.25">
      <c r="U22824" s="76"/>
    </row>
    <row r="22825" spans="21:21" x14ac:dyDescent="0.25">
      <c r="U22825" s="76"/>
    </row>
    <row r="22826" spans="21:21" x14ac:dyDescent="0.25">
      <c r="U22826" s="76"/>
    </row>
    <row r="22827" spans="21:21" x14ac:dyDescent="0.25">
      <c r="U22827" s="76"/>
    </row>
    <row r="22828" spans="21:21" x14ac:dyDescent="0.25">
      <c r="U22828" s="76"/>
    </row>
    <row r="22829" spans="21:21" x14ac:dyDescent="0.25">
      <c r="U22829" s="76"/>
    </row>
    <row r="22830" spans="21:21" x14ac:dyDescent="0.25">
      <c r="U22830" s="76"/>
    </row>
    <row r="22831" spans="21:21" x14ac:dyDescent="0.25">
      <c r="U22831" s="76"/>
    </row>
    <row r="22832" spans="21:21" x14ac:dyDescent="0.25">
      <c r="U22832" s="76"/>
    </row>
    <row r="22833" spans="21:21" x14ac:dyDescent="0.25">
      <c r="U22833" s="76"/>
    </row>
    <row r="22834" spans="21:21" x14ac:dyDescent="0.25">
      <c r="U22834" s="76"/>
    </row>
    <row r="22835" spans="21:21" x14ac:dyDescent="0.25">
      <c r="U22835" s="76"/>
    </row>
    <row r="22836" spans="21:21" x14ac:dyDescent="0.25">
      <c r="U22836" s="76"/>
    </row>
    <row r="22837" spans="21:21" x14ac:dyDescent="0.25">
      <c r="U22837" s="76"/>
    </row>
    <row r="22838" spans="21:21" x14ac:dyDescent="0.25">
      <c r="U22838" s="76"/>
    </row>
    <row r="22839" spans="21:21" x14ac:dyDescent="0.25">
      <c r="U22839" s="76"/>
    </row>
    <row r="22840" spans="21:21" x14ac:dyDescent="0.25">
      <c r="U22840" s="76"/>
    </row>
    <row r="22841" spans="21:21" x14ac:dyDescent="0.25">
      <c r="U22841" s="76"/>
    </row>
    <row r="22842" spans="21:21" x14ac:dyDescent="0.25">
      <c r="U22842" s="76"/>
    </row>
    <row r="22843" spans="21:21" x14ac:dyDescent="0.25">
      <c r="U22843" s="76"/>
    </row>
    <row r="22844" spans="21:21" x14ac:dyDescent="0.25">
      <c r="U22844" s="76"/>
    </row>
    <row r="22845" spans="21:21" x14ac:dyDescent="0.25">
      <c r="U22845" s="76"/>
    </row>
    <row r="22846" spans="21:21" x14ac:dyDescent="0.25">
      <c r="U22846" s="76"/>
    </row>
    <row r="22847" spans="21:21" x14ac:dyDescent="0.25">
      <c r="U22847" s="76"/>
    </row>
    <row r="22848" spans="21:21" x14ac:dyDescent="0.25">
      <c r="U22848" s="76"/>
    </row>
    <row r="22849" spans="21:21" x14ac:dyDescent="0.25">
      <c r="U22849" s="76"/>
    </row>
    <row r="22850" spans="21:21" x14ac:dyDescent="0.25">
      <c r="U22850" s="76"/>
    </row>
    <row r="22851" spans="21:21" x14ac:dyDescent="0.25">
      <c r="U22851" s="76"/>
    </row>
    <row r="22852" spans="21:21" x14ac:dyDescent="0.25">
      <c r="U22852" s="76"/>
    </row>
    <row r="22853" spans="21:21" x14ac:dyDescent="0.25">
      <c r="U22853" s="76"/>
    </row>
    <row r="22854" spans="21:21" x14ac:dyDescent="0.25">
      <c r="U22854" s="76"/>
    </row>
    <row r="22855" spans="21:21" x14ac:dyDescent="0.25">
      <c r="U22855" s="76"/>
    </row>
    <row r="22856" spans="21:21" x14ac:dyDescent="0.25">
      <c r="U22856" s="76"/>
    </row>
    <row r="22857" spans="21:21" x14ac:dyDescent="0.25">
      <c r="U22857" s="76"/>
    </row>
    <row r="22858" spans="21:21" x14ac:dyDescent="0.25">
      <c r="U22858" s="76"/>
    </row>
    <row r="22859" spans="21:21" x14ac:dyDescent="0.25">
      <c r="U22859" s="76"/>
    </row>
    <row r="22860" spans="21:21" x14ac:dyDescent="0.25">
      <c r="U22860" s="76"/>
    </row>
    <row r="22861" spans="21:21" x14ac:dyDescent="0.25">
      <c r="U22861" s="76"/>
    </row>
    <row r="22862" spans="21:21" x14ac:dyDescent="0.25">
      <c r="U22862" s="76"/>
    </row>
    <row r="22863" spans="21:21" x14ac:dyDescent="0.25">
      <c r="U22863" s="76"/>
    </row>
    <row r="22864" spans="21:21" x14ac:dyDescent="0.25">
      <c r="U22864" s="76"/>
    </row>
    <row r="22865" spans="21:21" x14ac:dyDescent="0.25">
      <c r="U22865" s="76"/>
    </row>
    <row r="22866" spans="21:21" x14ac:dyDescent="0.25">
      <c r="U22866" s="76"/>
    </row>
    <row r="22867" spans="21:21" x14ac:dyDescent="0.25">
      <c r="U22867" s="76"/>
    </row>
    <row r="22868" spans="21:21" x14ac:dyDescent="0.25">
      <c r="U22868" s="76"/>
    </row>
    <row r="22869" spans="21:21" x14ac:dyDescent="0.25">
      <c r="U22869" s="76"/>
    </row>
    <row r="22870" spans="21:21" x14ac:dyDescent="0.25">
      <c r="U22870" s="76"/>
    </row>
    <row r="22871" spans="21:21" x14ac:dyDescent="0.25">
      <c r="U22871" s="76"/>
    </row>
    <row r="22872" spans="21:21" x14ac:dyDescent="0.25">
      <c r="U22872" s="76"/>
    </row>
    <row r="22873" spans="21:21" x14ac:dyDescent="0.25">
      <c r="U22873" s="76"/>
    </row>
    <row r="22874" spans="21:21" x14ac:dyDescent="0.25">
      <c r="U22874" s="76"/>
    </row>
    <row r="22875" spans="21:21" x14ac:dyDescent="0.25">
      <c r="U22875" s="76"/>
    </row>
    <row r="22876" spans="21:21" x14ac:dyDescent="0.25">
      <c r="U22876" s="76"/>
    </row>
    <row r="22877" spans="21:21" x14ac:dyDescent="0.25">
      <c r="U22877" s="76"/>
    </row>
    <row r="22878" spans="21:21" x14ac:dyDescent="0.25">
      <c r="U22878" s="76"/>
    </row>
    <row r="22879" spans="21:21" x14ac:dyDescent="0.25">
      <c r="U22879" s="76"/>
    </row>
    <row r="22880" spans="21:21" x14ac:dyDescent="0.25">
      <c r="U22880" s="76"/>
    </row>
    <row r="22881" spans="21:21" x14ac:dyDescent="0.25">
      <c r="U22881" s="76"/>
    </row>
    <row r="22882" spans="21:21" x14ac:dyDescent="0.25">
      <c r="U22882" s="76"/>
    </row>
    <row r="22883" spans="21:21" x14ac:dyDescent="0.25">
      <c r="U22883" s="76"/>
    </row>
    <row r="22884" spans="21:21" x14ac:dyDescent="0.25">
      <c r="U22884" s="76"/>
    </row>
    <row r="22885" spans="21:21" x14ac:dyDescent="0.25">
      <c r="U22885" s="76"/>
    </row>
    <row r="22886" spans="21:21" x14ac:dyDescent="0.25">
      <c r="U22886" s="76"/>
    </row>
    <row r="22887" spans="21:21" x14ac:dyDescent="0.25">
      <c r="U22887" s="76"/>
    </row>
    <row r="22888" spans="21:21" x14ac:dyDescent="0.25">
      <c r="U22888" s="76"/>
    </row>
    <row r="22889" spans="21:21" x14ac:dyDescent="0.25">
      <c r="U22889" s="76"/>
    </row>
    <row r="22890" spans="21:21" x14ac:dyDescent="0.25">
      <c r="U22890" s="76"/>
    </row>
    <row r="22891" spans="21:21" x14ac:dyDescent="0.25">
      <c r="U22891" s="76"/>
    </row>
    <row r="22892" spans="21:21" x14ac:dyDescent="0.25">
      <c r="U22892" s="76"/>
    </row>
    <row r="22893" spans="21:21" x14ac:dyDescent="0.25">
      <c r="U22893" s="76"/>
    </row>
    <row r="22894" spans="21:21" x14ac:dyDescent="0.25">
      <c r="U22894" s="76"/>
    </row>
    <row r="22895" spans="21:21" x14ac:dyDescent="0.25">
      <c r="U22895" s="76"/>
    </row>
    <row r="22896" spans="21:21" x14ac:dyDescent="0.25">
      <c r="U22896" s="76"/>
    </row>
    <row r="22897" spans="21:21" x14ac:dyDescent="0.25">
      <c r="U22897" s="76"/>
    </row>
    <row r="22898" spans="21:21" x14ac:dyDescent="0.25">
      <c r="U22898" s="76"/>
    </row>
    <row r="22899" spans="21:21" x14ac:dyDescent="0.25">
      <c r="U22899" s="76"/>
    </row>
    <row r="22900" spans="21:21" x14ac:dyDescent="0.25">
      <c r="U22900" s="76"/>
    </row>
    <row r="22901" spans="21:21" x14ac:dyDescent="0.25">
      <c r="U22901" s="76"/>
    </row>
    <row r="22902" spans="21:21" x14ac:dyDescent="0.25">
      <c r="U22902" s="76"/>
    </row>
    <row r="22903" spans="21:21" x14ac:dyDescent="0.25">
      <c r="U22903" s="76"/>
    </row>
    <row r="22904" spans="21:21" x14ac:dyDescent="0.25">
      <c r="U22904" s="76"/>
    </row>
    <row r="22905" spans="21:21" x14ac:dyDescent="0.25">
      <c r="U22905" s="76"/>
    </row>
    <row r="22906" spans="21:21" x14ac:dyDescent="0.25">
      <c r="U22906" s="76"/>
    </row>
    <row r="22907" spans="21:21" x14ac:dyDescent="0.25">
      <c r="U22907" s="76"/>
    </row>
    <row r="22908" spans="21:21" x14ac:dyDescent="0.25">
      <c r="U22908" s="76"/>
    </row>
    <row r="22909" spans="21:21" x14ac:dyDescent="0.25">
      <c r="U22909" s="76"/>
    </row>
    <row r="22910" spans="21:21" x14ac:dyDescent="0.25">
      <c r="U22910" s="76"/>
    </row>
    <row r="22911" spans="21:21" x14ac:dyDescent="0.25">
      <c r="U22911" s="76"/>
    </row>
    <row r="22912" spans="21:21" x14ac:dyDescent="0.25">
      <c r="U22912" s="76"/>
    </row>
    <row r="22913" spans="21:21" x14ac:dyDescent="0.25">
      <c r="U22913" s="76"/>
    </row>
    <row r="22914" spans="21:21" x14ac:dyDescent="0.25">
      <c r="U22914" s="76"/>
    </row>
    <row r="22915" spans="21:21" x14ac:dyDescent="0.25">
      <c r="U22915" s="76"/>
    </row>
    <row r="22916" spans="21:21" x14ac:dyDescent="0.25">
      <c r="U22916" s="76"/>
    </row>
    <row r="22917" spans="21:21" x14ac:dyDescent="0.25">
      <c r="U22917" s="76"/>
    </row>
    <row r="22918" spans="21:21" x14ac:dyDescent="0.25">
      <c r="U22918" s="76"/>
    </row>
    <row r="22919" spans="21:21" x14ac:dyDescent="0.25">
      <c r="U22919" s="76"/>
    </row>
    <row r="22920" spans="21:21" x14ac:dyDescent="0.25">
      <c r="U22920" s="76"/>
    </row>
    <row r="22921" spans="21:21" x14ac:dyDescent="0.25">
      <c r="U22921" s="76"/>
    </row>
    <row r="22922" spans="21:21" x14ac:dyDescent="0.25">
      <c r="U22922" s="76"/>
    </row>
    <row r="22923" spans="21:21" x14ac:dyDescent="0.25">
      <c r="U22923" s="76"/>
    </row>
    <row r="22924" spans="21:21" x14ac:dyDescent="0.25">
      <c r="U22924" s="76"/>
    </row>
    <row r="22925" spans="21:21" x14ac:dyDescent="0.25">
      <c r="U22925" s="76"/>
    </row>
    <row r="22926" spans="21:21" x14ac:dyDescent="0.25">
      <c r="U22926" s="76"/>
    </row>
    <row r="22927" spans="21:21" x14ac:dyDescent="0.25">
      <c r="U22927" s="76"/>
    </row>
    <row r="22928" spans="21:21" x14ac:dyDescent="0.25">
      <c r="U22928" s="76"/>
    </row>
    <row r="22929" spans="21:21" x14ac:dyDescent="0.25">
      <c r="U22929" s="76"/>
    </row>
    <row r="22930" spans="21:21" x14ac:dyDescent="0.25">
      <c r="U22930" s="76"/>
    </row>
    <row r="22931" spans="21:21" x14ac:dyDescent="0.25">
      <c r="U22931" s="76"/>
    </row>
    <row r="22932" spans="21:21" x14ac:dyDescent="0.25">
      <c r="U22932" s="76"/>
    </row>
    <row r="22933" spans="21:21" x14ac:dyDescent="0.25">
      <c r="U22933" s="76"/>
    </row>
    <row r="22934" spans="21:21" x14ac:dyDescent="0.25">
      <c r="U22934" s="76"/>
    </row>
    <row r="22935" spans="21:21" x14ac:dyDescent="0.25">
      <c r="U22935" s="76"/>
    </row>
    <row r="22936" spans="21:21" x14ac:dyDescent="0.25">
      <c r="U22936" s="76"/>
    </row>
    <row r="22937" spans="21:21" x14ac:dyDescent="0.25">
      <c r="U22937" s="76"/>
    </row>
    <row r="22938" spans="21:21" x14ac:dyDescent="0.25">
      <c r="U22938" s="76"/>
    </row>
    <row r="22939" spans="21:21" x14ac:dyDescent="0.25">
      <c r="U22939" s="76"/>
    </row>
    <row r="22940" spans="21:21" x14ac:dyDescent="0.25">
      <c r="U22940" s="76"/>
    </row>
    <row r="22941" spans="21:21" x14ac:dyDescent="0.25">
      <c r="U22941" s="76"/>
    </row>
    <row r="22942" spans="21:21" x14ac:dyDescent="0.25">
      <c r="U22942" s="76"/>
    </row>
    <row r="22943" spans="21:21" x14ac:dyDescent="0.25">
      <c r="U22943" s="76"/>
    </row>
    <row r="22944" spans="21:21" x14ac:dyDescent="0.25">
      <c r="U22944" s="76"/>
    </row>
    <row r="22945" spans="21:21" x14ac:dyDescent="0.25">
      <c r="U22945" s="76"/>
    </row>
    <row r="22946" spans="21:21" x14ac:dyDescent="0.25">
      <c r="U22946" s="76"/>
    </row>
    <row r="22947" spans="21:21" x14ac:dyDescent="0.25">
      <c r="U22947" s="76"/>
    </row>
    <row r="22948" spans="21:21" x14ac:dyDescent="0.25">
      <c r="U22948" s="76"/>
    </row>
    <row r="22949" spans="21:21" x14ac:dyDescent="0.25">
      <c r="U22949" s="76"/>
    </row>
    <row r="22950" spans="21:21" x14ac:dyDescent="0.25">
      <c r="U22950" s="76"/>
    </row>
    <row r="22951" spans="21:21" x14ac:dyDescent="0.25">
      <c r="U22951" s="76"/>
    </row>
    <row r="22952" spans="21:21" x14ac:dyDescent="0.25">
      <c r="U22952" s="76"/>
    </row>
    <row r="22953" spans="21:21" x14ac:dyDescent="0.25">
      <c r="U22953" s="76"/>
    </row>
    <row r="22954" spans="21:21" x14ac:dyDescent="0.25">
      <c r="U22954" s="76"/>
    </row>
    <row r="22955" spans="21:21" x14ac:dyDescent="0.25">
      <c r="U22955" s="76"/>
    </row>
    <row r="22956" spans="21:21" x14ac:dyDescent="0.25">
      <c r="U22956" s="76"/>
    </row>
    <row r="22957" spans="21:21" x14ac:dyDescent="0.25">
      <c r="U22957" s="76"/>
    </row>
    <row r="22958" spans="21:21" x14ac:dyDescent="0.25">
      <c r="U22958" s="76"/>
    </row>
    <row r="22959" spans="21:21" x14ac:dyDescent="0.25">
      <c r="U22959" s="76"/>
    </row>
    <row r="22960" spans="21:21" x14ac:dyDescent="0.25">
      <c r="U22960" s="76"/>
    </row>
    <row r="22961" spans="21:21" x14ac:dyDescent="0.25">
      <c r="U22961" s="76"/>
    </row>
    <row r="22962" spans="21:21" x14ac:dyDescent="0.25">
      <c r="U22962" s="76"/>
    </row>
    <row r="22963" spans="21:21" x14ac:dyDescent="0.25">
      <c r="U22963" s="76"/>
    </row>
    <row r="22964" spans="21:21" x14ac:dyDescent="0.25">
      <c r="U22964" s="76"/>
    </row>
    <row r="22965" spans="21:21" x14ac:dyDescent="0.25">
      <c r="U22965" s="76"/>
    </row>
    <row r="22966" spans="21:21" x14ac:dyDescent="0.25">
      <c r="U22966" s="76"/>
    </row>
    <row r="22967" spans="21:21" x14ac:dyDescent="0.25">
      <c r="U22967" s="76"/>
    </row>
    <row r="22968" spans="21:21" x14ac:dyDescent="0.25">
      <c r="U22968" s="76"/>
    </row>
    <row r="22969" spans="21:21" x14ac:dyDescent="0.25">
      <c r="U22969" s="76"/>
    </row>
    <row r="22970" spans="21:21" x14ac:dyDescent="0.25">
      <c r="U22970" s="76"/>
    </row>
    <row r="22971" spans="21:21" x14ac:dyDescent="0.25">
      <c r="U22971" s="76"/>
    </row>
    <row r="22972" spans="21:21" x14ac:dyDescent="0.25">
      <c r="U22972" s="76"/>
    </row>
    <row r="22973" spans="21:21" x14ac:dyDescent="0.25">
      <c r="U22973" s="76"/>
    </row>
    <row r="22974" spans="21:21" x14ac:dyDescent="0.25">
      <c r="U22974" s="76"/>
    </row>
    <row r="22975" spans="21:21" x14ac:dyDescent="0.25">
      <c r="U22975" s="76"/>
    </row>
    <row r="22976" spans="21:21" x14ac:dyDescent="0.25">
      <c r="U22976" s="76"/>
    </row>
    <row r="22977" spans="21:21" x14ac:dyDescent="0.25">
      <c r="U22977" s="76"/>
    </row>
    <row r="22978" spans="21:21" x14ac:dyDescent="0.25">
      <c r="U22978" s="76"/>
    </row>
    <row r="22979" spans="21:21" x14ac:dyDescent="0.25">
      <c r="U22979" s="76"/>
    </row>
    <row r="22980" spans="21:21" x14ac:dyDescent="0.25">
      <c r="U22980" s="76"/>
    </row>
    <row r="22981" spans="21:21" x14ac:dyDescent="0.25">
      <c r="U22981" s="76"/>
    </row>
    <row r="22982" spans="21:21" x14ac:dyDescent="0.25">
      <c r="U22982" s="76"/>
    </row>
    <row r="22983" spans="21:21" x14ac:dyDescent="0.25">
      <c r="U22983" s="76"/>
    </row>
    <row r="22984" spans="21:21" x14ac:dyDescent="0.25">
      <c r="U22984" s="76"/>
    </row>
    <row r="22985" spans="21:21" x14ac:dyDescent="0.25">
      <c r="U22985" s="76"/>
    </row>
    <row r="22986" spans="21:21" x14ac:dyDescent="0.25">
      <c r="U22986" s="76"/>
    </row>
    <row r="22987" spans="21:21" x14ac:dyDescent="0.25">
      <c r="U22987" s="76"/>
    </row>
    <row r="22988" spans="21:21" x14ac:dyDescent="0.25">
      <c r="U22988" s="76"/>
    </row>
    <row r="22989" spans="21:21" x14ac:dyDescent="0.25">
      <c r="U22989" s="76"/>
    </row>
    <row r="22990" spans="21:21" x14ac:dyDescent="0.25">
      <c r="U22990" s="76"/>
    </row>
    <row r="22991" spans="21:21" x14ac:dyDescent="0.25">
      <c r="U22991" s="76"/>
    </row>
    <row r="22992" spans="21:21" x14ac:dyDescent="0.25">
      <c r="U22992" s="76"/>
    </row>
    <row r="22993" spans="21:21" x14ac:dyDescent="0.25">
      <c r="U22993" s="76"/>
    </row>
    <row r="22994" spans="21:21" x14ac:dyDescent="0.25">
      <c r="U22994" s="76"/>
    </row>
    <row r="22995" spans="21:21" x14ac:dyDescent="0.25">
      <c r="U22995" s="76"/>
    </row>
    <row r="22996" spans="21:21" x14ac:dyDescent="0.25">
      <c r="U22996" s="76"/>
    </row>
    <row r="22997" spans="21:21" x14ac:dyDescent="0.25">
      <c r="U22997" s="76"/>
    </row>
    <row r="22998" spans="21:21" x14ac:dyDescent="0.25">
      <c r="U22998" s="76"/>
    </row>
    <row r="22999" spans="21:21" x14ac:dyDescent="0.25">
      <c r="U22999" s="76"/>
    </row>
    <row r="23000" spans="21:21" x14ac:dyDescent="0.25">
      <c r="U23000" s="76"/>
    </row>
    <row r="23001" spans="21:21" x14ac:dyDescent="0.25">
      <c r="U23001" s="76"/>
    </row>
    <row r="23002" spans="21:21" x14ac:dyDescent="0.25">
      <c r="U23002" s="76"/>
    </row>
    <row r="23003" spans="21:21" x14ac:dyDescent="0.25">
      <c r="U23003" s="76"/>
    </row>
    <row r="23004" spans="21:21" x14ac:dyDescent="0.25">
      <c r="U23004" s="76"/>
    </row>
    <row r="23005" spans="21:21" x14ac:dyDescent="0.25">
      <c r="U23005" s="76"/>
    </row>
    <row r="23006" spans="21:21" x14ac:dyDescent="0.25">
      <c r="U23006" s="76"/>
    </row>
    <row r="23007" spans="21:21" x14ac:dyDescent="0.25">
      <c r="U23007" s="76"/>
    </row>
    <row r="23008" spans="21:21" x14ac:dyDescent="0.25">
      <c r="U23008" s="76"/>
    </row>
    <row r="23009" spans="21:21" x14ac:dyDescent="0.25">
      <c r="U23009" s="76"/>
    </row>
    <row r="23010" spans="21:21" x14ac:dyDescent="0.25">
      <c r="U23010" s="76"/>
    </row>
    <row r="23011" spans="21:21" x14ac:dyDescent="0.25">
      <c r="U23011" s="76"/>
    </row>
    <row r="23012" spans="21:21" x14ac:dyDescent="0.25">
      <c r="U23012" s="76"/>
    </row>
    <row r="23013" spans="21:21" x14ac:dyDescent="0.25">
      <c r="U23013" s="76"/>
    </row>
    <row r="23014" spans="21:21" x14ac:dyDescent="0.25">
      <c r="U23014" s="76"/>
    </row>
    <row r="23015" spans="21:21" x14ac:dyDescent="0.25">
      <c r="U23015" s="76"/>
    </row>
    <row r="23016" spans="21:21" x14ac:dyDescent="0.25">
      <c r="U23016" s="76"/>
    </row>
    <row r="23017" spans="21:21" x14ac:dyDescent="0.25">
      <c r="U23017" s="76"/>
    </row>
    <row r="23018" spans="21:21" x14ac:dyDescent="0.25">
      <c r="U23018" s="76"/>
    </row>
    <row r="23019" spans="21:21" x14ac:dyDescent="0.25">
      <c r="U23019" s="76"/>
    </row>
    <row r="23020" spans="21:21" x14ac:dyDescent="0.25">
      <c r="U23020" s="76"/>
    </row>
    <row r="23021" spans="21:21" x14ac:dyDescent="0.25">
      <c r="U23021" s="76"/>
    </row>
    <row r="23022" spans="21:21" x14ac:dyDescent="0.25">
      <c r="U23022" s="76"/>
    </row>
    <row r="23023" spans="21:21" x14ac:dyDescent="0.25">
      <c r="U23023" s="76"/>
    </row>
    <row r="23024" spans="21:21" x14ac:dyDescent="0.25">
      <c r="U23024" s="76"/>
    </row>
    <row r="23025" spans="21:21" x14ac:dyDescent="0.25">
      <c r="U23025" s="76"/>
    </row>
    <row r="23026" spans="21:21" x14ac:dyDescent="0.25">
      <c r="U23026" s="76"/>
    </row>
    <row r="23027" spans="21:21" x14ac:dyDescent="0.25">
      <c r="U23027" s="76"/>
    </row>
    <row r="23028" spans="21:21" x14ac:dyDescent="0.25">
      <c r="U23028" s="76"/>
    </row>
    <row r="23029" spans="21:21" x14ac:dyDescent="0.25">
      <c r="U23029" s="76"/>
    </row>
    <row r="23030" spans="21:21" x14ac:dyDescent="0.25">
      <c r="U23030" s="76"/>
    </row>
    <row r="23031" spans="21:21" x14ac:dyDescent="0.25">
      <c r="U23031" s="76"/>
    </row>
    <row r="23032" spans="21:21" x14ac:dyDescent="0.25">
      <c r="U23032" s="76"/>
    </row>
    <row r="23033" spans="21:21" x14ac:dyDescent="0.25">
      <c r="U23033" s="76"/>
    </row>
    <row r="23034" spans="21:21" x14ac:dyDescent="0.25">
      <c r="U23034" s="76"/>
    </row>
    <row r="23035" spans="21:21" x14ac:dyDescent="0.25">
      <c r="U23035" s="76"/>
    </row>
    <row r="23036" spans="21:21" x14ac:dyDescent="0.25">
      <c r="U23036" s="76"/>
    </row>
    <row r="23037" spans="21:21" x14ac:dyDescent="0.25">
      <c r="U23037" s="76"/>
    </row>
    <row r="23038" spans="21:21" x14ac:dyDescent="0.25">
      <c r="U23038" s="76"/>
    </row>
    <row r="23039" spans="21:21" x14ac:dyDescent="0.25">
      <c r="U23039" s="76"/>
    </row>
    <row r="23040" spans="21:21" x14ac:dyDescent="0.25">
      <c r="U23040" s="76"/>
    </row>
    <row r="23041" spans="21:21" x14ac:dyDescent="0.25">
      <c r="U23041" s="76"/>
    </row>
    <row r="23042" spans="21:21" x14ac:dyDescent="0.25">
      <c r="U23042" s="76"/>
    </row>
    <row r="23043" spans="21:21" x14ac:dyDescent="0.25">
      <c r="U23043" s="76"/>
    </row>
    <row r="23044" spans="21:21" x14ac:dyDescent="0.25">
      <c r="U23044" s="76"/>
    </row>
    <row r="23045" spans="21:21" x14ac:dyDescent="0.25">
      <c r="U23045" s="76"/>
    </row>
    <row r="23046" spans="21:21" x14ac:dyDescent="0.25">
      <c r="U23046" s="76"/>
    </row>
    <row r="23047" spans="21:21" x14ac:dyDescent="0.25">
      <c r="U23047" s="76"/>
    </row>
    <row r="23048" spans="21:21" x14ac:dyDescent="0.25">
      <c r="U23048" s="76"/>
    </row>
    <row r="23049" spans="21:21" x14ac:dyDescent="0.25">
      <c r="U23049" s="76"/>
    </row>
    <row r="23050" spans="21:21" x14ac:dyDescent="0.25">
      <c r="U23050" s="76"/>
    </row>
    <row r="23051" spans="21:21" x14ac:dyDescent="0.25">
      <c r="U23051" s="76"/>
    </row>
    <row r="23052" spans="21:21" x14ac:dyDescent="0.25">
      <c r="U23052" s="76"/>
    </row>
    <row r="23053" spans="21:21" x14ac:dyDescent="0.25">
      <c r="U23053" s="76"/>
    </row>
    <row r="23054" spans="21:21" x14ac:dyDescent="0.25">
      <c r="U23054" s="76"/>
    </row>
    <row r="23055" spans="21:21" x14ac:dyDescent="0.25">
      <c r="U23055" s="76"/>
    </row>
    <row r="23056" spans="21:21" x14ac:dyDescent="0.25">
      <c r="U23056" s="76"/>
    </row>
    <row r="23057" spans="21:21" x14ac:dyDescent="0.25">
      <c r="U23057" s="76"/>
    </row>
    <row r="23058" spans="21:21" x14ac:dyDescent="0.25">
      <c r="U23058" s="76"/>
    </row>
    <row r="23059" spans="21:21" x14ac:dyDescent="0.25">
      <c r="U23059" s="76"/>
    </row>
    <row r="23060" spans="21:21" x14ac:dyDescent="0.25">
      <c r="U23060" s="76"/>
    </row>
    <row r="23061" spans="21:21" x14ac:dyDescent="0.25">
      <c r="U23061" s="76"/>
    </row>
    <row r="23062" spans="21:21" x14ac:dyDescent="0.25">
      <c r="U23062" s="76"/>
    </row>
    <row r="23063" spans="21:21" x14ac:dyDescent="0.25">
      <c r="U23063" s="76"/>
    </row>
    <row r="23064" spans="21:21" x14ac:dyDescent="0.25">
      <c r="U23064" s="76"/>
    </row>
    <row r="23065" spans="21:21" x14ac:dyDescent="0.25">
      <c r="U23065" s="76"/>
    </row>
    <row r="23066" spans="21:21" x14ac:dyDescent="0.25">
      <c r="U23066" s="76"/>
    </row>
    <row r="23067" spans="21:21" x14ac:dyDescent="0.25">
      <c r="U23067" s="76"/>
    </row>
    <row r="23068" spans="21:21" x14ac:dyDescent="0.25">
      <c r="U23068" s="76"/>
    </row>
    <row r="23069" spans="21:21" x14ac:dyDescent="0.25">
      <c r="U23069" s="76"/>
    </row>
    <row r="23070" spans="21:21" x14ac:dyDescent="0.25">
      <c r="U23070" s="76"/>
    </row>
    <row r="23071" spans="21:21" x14ac:dyDescent="0.25">
      <c r="U23071" s="76"/>
    </row>
    <row r="23072" spans="21:21" x14ac:dyDescent="0.25">
      <c r="U23072" s="76"/>
    </row>
    <row r="23073" spans="21:21" x14ac:dyDescent="0.25">
      <c r="U23073" s="76"/>
    </row>
    <row r="23074" spans="21:21" x14ac:dyDescent="0.25">
      <c r="U23074" s="76"/>
    </row>
    <row r="23075" spans="21:21" x14ac:dyDescent="0.25">
      <c r="U23075" s="76"/>
    </row>
    <row r="23076" spans="21:21" x14ac:dyDescent="0.25">
      <c r="U23076" s="76"/>
    </row>
    <row r="23077" spans="21:21" x14ac:dyDescent="0.25">
      <c r="U23077" s="76"/>
    </row>
    <row r="23078" spans="21:21" x14ac:dyDescent="0.25">
      <c r="U23078" s="76"/>
    </row>
    <row r="23079" spans="21:21" x14ac:dyDescent="0.25">
      <c r="U23079" s="76"/>
    </row>
    <row r="23080" spans="21:21" x14ac:dyDescent="0.25">
      <c r="U23080" s="76"/>
    </row>
    <row r="23081" spans="21:21" x14ac:dyDescent="0.25">
      <c r="U23081" s="76"/>
    </row>
    <row r="23082" spans="21:21" x14ac:dyDescent="0.25">
      <c r="U23082" s="76"/>
    </row>
    <row r="23083" spans="21:21" x14ac:dyDescent="0.25">
      <c r="U23083" s="76"/>
    </row>
    <row r="23084" spans="21:21" x14ac:dyDescent="0.25">
      <c r="U23084" s="76"/>
    </row>
    <row r="23085" spans="21:21" x14ac:dyDescent="0.25">
      <c r="U23085" s="76"/>
    </row>
    <row r="23086" spans="21:21" x14ac:dyDescent="0.25">
      <c r="U23086" s="76"/>
    </row>
    <row r="23087" spans="21:21" x14ac:dyDescent="0.25">
      <c r="U23087" s="76"/>
    </row>
    <row r="23088" spans="21:21" x14ac:dyDescent="0.25">
      <c r="U23088" s="76"/>
    </row>
    <row r="23089" spans="21:21" x14ac:dyDescent="0.25">
      <c r="U23089" s="76"/>
    </row>
    <row r="23090" spans="21:21" x14ac:dyDescent="0.25">
      <c r="U23090" s="76"/>
    </row>
    <row r="23091" spans="21:21" x14ac:dyDescent="0.25">
      <c r="U23091" s="76"/>
    </row>
    <row r="23092" spans="21:21" x14ac:dyDescent="0.25">
      <c r="U23092" s="76"/>
    </row>
    <row r="23093" spans="21:21" x14ac:dyDescent="0.25">
      <c r="U23093" s="76"/>
    </row>
    <row r="23094" spans="21:21" x14ac:dyDescent="0.25">
      <c r="U23094" s="76"/>
    </row>
    <row r="23095" spans="21:21" x14ac:dyDescent="0.25">
      <c r="U23095" s="76"/>
    </row>
    <row r="23096" spans="21:21" x14ac:dyDescent="0.25">
      <c r="U23096" s="76"/>
    </row>
    <row r="23097" spans="21:21" x14ac:dyDescent="0.25">
      <c r="U23097" s="76"/>
    </row>
    <row r="23098" spans="21:21" x14ac:dyDescent="0.25">
      <c r="U23098" s="76"/>
    </row>
    <row r="23099" spans="21:21" x14ac:dyDescent="0.25">
      <c r="U23099" s="76"/>
    </row>
    <row r="23100" spans="21:21" x14ac:dyDescent="0.25">
      <c r="U23100" s="76"/>
    </row>
    <row r="23101" spans="21:21" x14ac:dyDescent="0.25">
      <c r="U23101" s="76"/>
    </row>
    <row r="23102" spans="21:21" x14ac:dyDescent="0.25">
      <c r="U23102" s="76"/>
    </row>
    <row r="23103" spans="21:21" x14ac:dyDescent="0.25">
      <c r="U23103" s="76"/>
    </row>
    <row r="23104" spans="21:21" x14ac:dyDescent="0.25">
      <c r="U23104" s="76"/>
    </row>
    <row r="23105" spans="21:21" x14ac:dyDescent="0.25">
      <c r="U23105" s="76"/>
    </row>
    <row r="23106" spans="21:21" x14ac:dyDescent="0.25">
      <c r="U23106" s="76"/>
    </row>
    <row r="23107" spans="21:21" x14ac:dyDescent="0.25">
      <c r="U23107" s="76"/>
    </row>
    <row r="23108" spans="21:21" x14ac:dyDescent="0.25">
      <c r="U23108" s="76"/>
    </row>
    <row r="23109" spans="21:21" x14ac:dyDescent="0.25">
      <c r="U23109" s="76"/>
    </row>
    <row r="23110" spans="21:21" x14ac:dyDescent="0.25">
      <c r="U23110" s="76"/>
    </row>
    <row r="23111" spans="21:21" x14ac:dyDescent="0.25">
      <c r="U23111" s="76"/>
    </row>
    <row r="23112" spans="21:21" x14ac:dyDescent="0.25">
      <c r="U23112" s="76"/>
    </row>
    <row r="23113" spans="21:21" x14ac:dyDescent="0.25">
      <c r="U23113" s="76"/>
    </row>
    <row r="23114" spans="21:21" x14ac:dyDescent="0.25">
      <c r="U23114" s="76"/>
    </row>
    <row r="23115" spans="21:21" x14ac:dyDescent="0.25">
      <c r="U23115" s="76"/>
    </row>
    <row r="23116" spans="21:21" x14ac:dyDescent="0.25">
      <c r="U23116" s="76"/>
    </row>
    <row r="23117" spans="21:21" x14ac:dyDescent="0.25">
      <c r="U23117" s="76"/>
    </row>
    <row r="23118" spans="21:21" x14ac:dyDescent="0.25">
      <c r="U23118" s="76"/>
    </row>
    <row r="23119" spans="21:21" x14ac:dyDescent="0.25">
      <c r="U23119" s="76"/>
    </row>
    <row r="23120" spans="21:21" x14ac:dyDescent="0.25">
      <c r="U23120" s="76"/>
    </row>
    <row r="23121" spans="21:21" x14ac:dyDescent="0.25">
      <c r="U23121" s="76"/>
    </row>
    <row r="23122" spans="21:21" x14ac:dyDescent="0.25">
      <c r="U23122" s="76"/>
    </row>
    <row r="23123" spans="21:21" x14ac:dyDescent="0.25">
      <c r="U23123" s="76"/>
    </row>
    <row r="23124" spans="21:21" x14ac:dyDescent="0.25">
      <c r="U23124" s="76"/>
    </row>
    <row r="23125" spans="21:21" x14ac:dyDescent="0.25">
      <c r="U23125" s="76"/>
    </row>
    <row r="23126" spans="21:21" x14ac:dyDescent="0.25">
      <c r="U23126" s="76"/>
    </row>
    <row r="23127" spans="21:21" x14ac:dyDescent="0.25">
      <c r="U23127" s="76"/>
    </row>
    <row r="23128" spans="21:21" x14ac:dyDescent="0.25">
      <c r="U23128" s="76"/>
    </row>
    <row r="23129" spans="21:21" x14ac:dyDescent="0.25">
      <c r="U23129" s="76"/>
    </row>
    <row r="23130" spans="21:21" x14ac:dyDescent="0.25">
      <c r="U23130" s="76"/>
    </row>
    <row r="23131" spans="21:21" x14ac:dyDescent="0.25">
      <c r="U23131" s="76"/>
    </row>
    <row r="23132" spans="21:21" x14ac:dyDescent="0.25">
      <c r="U23132" s="76"/>
    </row>
    <row r="23133" spans="21:21" x14ac:dyDescent="0.25">
      <c r="U23133" s="76"/>
    </row>
    <row r="23134" spans="21:21" x14ac:dyDescent="0.25">
      <c r="U23134" s="76"/>
    </row>
    <row r="23135" spans="21:21" x14ac:dyDescent="0.25">
      <c r="U23135" s="76"/>
    </row>
    <row r="23136" spans="21:21" x14ac:dyDescent="0.25">
      <c r="U23136" s="76"/>
    </row>
    <row r="23137" spans="21:21" x14ac:dyDescent="0.25">
      <c r="U23137" s="76"/>
    </row>
    <row r="23138" spans="21:21" x14ac:dyDescent="0.25">
      <c r="U23138" s="76"/>
    </row>
    <row r="23139" spans="21:21" x14ac:dyDescent="0.25">
      <c r="U23139" s="76"/>
    </row>
    <row r="23140" spans="21:21" x14ac:dyDescent="0.25">
      <c r="U23140" s="76"/>
    </row>
    <row r="23141" spans="21:21" x14ac:dyDescent="0.25">
      <c r="U23141" s="76"/>
    </row>
    <row r="23142" spans="21:21" x14ac:dyDescent="0.25">
      <c r="U23142" s="76"/>
    </row>
    <row r="23143" spans="21:21" x14ac:dyDescent="0.25">
      <c r="U23143" s="76"/>
    </row>
    <row r="23144" spans="21:21" x14ac:dyDescent="0.25">
      <c r="U23144" s="76"/>
    </row>
    <row r="23145" spans="21:21" x14ac:dyDescent="0.25">
      <c r="U23145" s="76"/>
    </row>
    <row r="23146" spans="21:21" x14ac:dyDescent="0.25">
      <c r="U23146" s="76"/>
    </row>
    <row r="23147" spans="21:21" x14ac:dyDescent="0.25">
      <c r="U23147" s="76"/>
    </row>
    <row r="23148" spans="21:21" x14ac:dyDescent="0.25">
      <c r="U23148" s="76"/>
    </row>
    <row r="23149" spans="21:21" x14ac:dyDescent="0.25">
      <c r="U23149" s="76"/>
    </row>
    <row r="23150" spans="21:21" x14ac:dyDescent="0.25">
      <c r="U23150" s="76"/>
    </row>
    <row r="23151" spans="21:21" x14ac:dyDescent="0.25">
      <c r="U23151" s="76"/>
    </row>
    <row r="23152" spans="21:21" x14ac:dyDescent="0.25">
      <c r="U23152" s="76"/>
    </row>
    <row r="23153" spans="21:21" x14ac:dyDescent="0.25">
      <c r="U23153" s="76"/>
    </row>
    <row r="23154" spans="21:21" x14ac:dyDescent="0.25">
      <c r="U23154" s="76"/>
    </row>
    <row r="23155" spans="21:21" x14ac:dyDescent="0.25">
      <c r="U23155" s="76"/>
    </row>
    <row r="23156" spans="21:21" x14ac:dyDescent="0.25">
      <c r="U23156" s="76"/>
    </row>
    <row r="23157" spans="21:21" x14ac:dyDescent="0.25">
      <c r="U23157" s="76"/>
    </row>
    <row r="23158" spans="21:21" x14ac:dyDescent="0.25">
      <c r="U23158" s="76"/>
    </row>
    <row r="23159" spans="21:21" x14ac:dyDescent="0.25">
      <c r="U23159" s="76"/>
    </row>
    <row r="23160" spans="21:21" x14ac:dyDescent="0.25">
      <c r="U23160" s="76"/>
    </row>
    <row r="23161" spans="21:21" x14ac:dyDescent="0.25">
      <c r="U23161" s="76"/>
    </row>
    <row r="23162" spans="21:21" x14ac:dyDescent="0.25">
      <c r="U23162" s="76"/>
    </row>
    <row r="23163" spans="21:21" x14ac:dyDescent="0.25">
      <c r="U23163" s="76"/>
    </row>
    <row r="23164" spans="21:21" x14ac:dyDescent="0.25">
      <c r="U23164" s="76"/>
    </row>
    <row r="23165" spans="21:21" x14ac:dyDescent="0.25">
      <c r="U23165" s="76"/>
    </row>
    <row r="23166" spans="21:21" x14ac:dyDescent="0.25">
      <c r="U23166" s="76"/>
    </row>
    <row r="23167" spans="21:21" x14ac:dyDescent="0.25">
      <c r="U23167" s="76"/>
    </row>
    <row r="23168" spans="21:21" x14ac:dyDescent="0.25">
      <c r="U23168" s="76"/>
    </row>
    <row r="23169" spans="21:21" x14ac:dyDescent="0.25">
      <c r="U23169" s="76"/>
    </row>
    <row r="23170" spans="21:21" x14ac:dyDescent="0.25">
      <c r="U23170" s="76"/>
    </row>
    <row r="23171" spans="21:21" x14ac:dyDescent="0.25">
      <c r="U23171" s="76"/>
    </row>
    <row r="23172" spans="21:21" x14ac:dyDescent="0.25">
      <c r="U23172" s="76"/>
    </row>
    <row r="23173" spans="21:21" x14ac:dyDescent="0.25">
      <c r="U23173" s="76"/>
    </row>
    <row r="23174" spans="21:21" x14ac:dyDescent="0.25">
      <c r="U23174" s="76"/>
    </row>
    <row r="23175" spans="21:21" x14ac:dyDescent="0.25">
      <c r="U23175" s="76"/>
    </row>
    <row r="23176" spans="21:21" x14ac:dyDescent="0.25">
      <c r="U23176" s="76"/>
    </row>
    <row r="23177" spans="21:21" x14ac:dyDescent="0.25">
      <c r="U23177" s="76"/>
    </row>
    <row r="23178" spans="21:21" x14ac:dyDescent="0.25">
      <c r="U23178" s="76"/>
    </row>
    <row r="23179" spans="21:21" x14ac:dyDescent="0.25">
      <c r="U23179" s="76"/>
    </row>
    <row r="23180" spans="21:21" x14ac:dyDescent="0.25">
      <c r="U23180" s="76"/>
    </row>
    <row r="23181" spans="21:21" x14ac:dyDescent="0.25">
      <c r="U23181" s="76"/>
    </row>
    <row r="23182" spans="21:21" x14ac:dyDescent="0.25">
      <c r="U23182" s="76"/>
    </row>
    <row r="23183" spans="21:21" x14ac:dyDescent="0.25">
      <c r="U23183" s="76"/>
    </row>
    <row r="23184" spans="21:21" x14ac:dyDescent="0.25">
      <c r="U23184" s="76"/>
    </row>
    <row r="23185" spans="21:21" x14ac:dyDescent="0.25">
      <c r="U23185" s="76"/>
    </row>
    <row r="23186" spans="21:21" x14ac:dyDescent="0.25">
      <c r="U23186" s="76"/>
    </row>
    <row r="23187" spans="21:21" x14ac:dyDescent="0.25">
      <c r="U23187" s="76"/>
    </row>
    <row r="23188" spans="21:21" x14ac:dyDescent="0.25">
      <c r="U23188" s="76"/>
    </row>
    <row r="23189" spans="21:21" x14ac:dyDescent="0.25">
      <c r="U23189" s="76"/>
    </row>
    <row r="23190" spans="21:21" x14ac:dyDescent="0.25">
      <c r="U23190" s="76"/>
    </row>
    <row r="23191" spans="21:21" x14ac:dyDescent="0.25">
      <c r="U23191" s="76"/>
    </row>
    <row r="23192" spans="21:21" x14ac:dyDescent="0.25">
      <c r="U23192" s="76"/>
    </row>
    <row r="23193" spans="21:21" x14ac:dyDescent="0.25">
      <c r="U23193" s="76"/>
    </row>
    <row r="23194" spans="21:21" x14ac:dyDescent="0.25">
      <c r="U23194" s="76"/>
    </row>
    <row r="23195" spans="21:21" x14ac:dyDescent="0.25">
      <c r="U23195" s="76"/>
    </row>
    <row r="23196" spans="21:21" x14ac:dyDescent="0.25">
      <c r="U23196" s="76"/>
    </row>
    <row r="23197" spans="21:21" x14ac:dyDescent="0.25">
      <c r="U23197" s="76"/>
    </row>
    <row r="23198" spans="21:21" x14ac:dyDescent="0.25">
      <c r="U23198" s="76"/>
    </row>
    <row r="23199" spans="21:21" x14ac:dyDescent="0.25">
      <c r="U23199" s="76"/>
    </row>
    <row r="23200" spans="21:21" x14ac:dyDescent="0.25">
      <c r="U23200" s="76"/>
    </row>
    <row r="23201" spans="21:21" x14ac:dyDescent="0.25">
      <c r="U23201" s="76"/>
    </row>
    <row r="23202" spans="21:21" x14ac:dyDescent="0.25">
      <c r="U23202" s="76"/>
    </row>
    <row r="23203" spans="21:21" x14ac:dyDescent="0.25">
      <c r="U23203" s="76"/>
    </row>
    <row r="23204" spans="21:21" x14ac:dyDescent="0.25">
      <c r="U23204" s="76"/>
    </row>
    <row r="23205" spans="21:21" x14ac:dyDescent="0.25">
      <c r="U23205" s="76"/>
    </row>
    <row r="23206" spans="21:21" x14ac:dyDescent="0.25">
      <c r="U23206" s="76"/>
    </row>
    <row r="23207" spans="21:21" x14ac:dyDescent="0.25">
      <c r="U23207" s="76"/>
    </row>
    <row r="23208" spans="21:21" x14ac:dyDescent="0.25">
      <c r="U23208" s="76"/>
    </row>
    <row r="23209" spans="21:21" x14ac:dyDescent="0.25">
      <c r="U23209" s="76"/>
    </row>
    <row r="23210" spans="21:21" x14ac:dyDescent="0.25">
      <c r="U23210" s="76"/>
    </row>
    <row r="23211" spans="21:21" x14ac:dyDescent="0.25">
      <c r="U23211" s="76"/>
    </row>
    <row r="23212" spans="21:21" x14ac:dyDescent="0.25">
      <c r="U23212" s="76"/>
    </row>
    <row r="23213" spans="21:21" x14ac:dyDescent="0.25">
      <c r="U23213" s="76"/>
    </row>
    <row r="23214" spans="21:21" x14ac:dyDescent="0.25">
      <c r="U23214" s="76"/>
    </row>
    <row r="23215" spans="21:21" x14ac:dyDescent="0.25">
      <c r="U23215" s="76"/>
    </row>
    <row r="23216" spans="21:21" x14ac:dyDescent="0.25">
      <c r="U23216" s="76"/>
    </row>
    <row r="23217" spans="21:21" x14ac:dyDescent="0.25">
      <c r="U23217" s="76"/>
    </row>
    <row r="23218" spans="21:21" x14ac:dyDescent="0.25">
      <c r="U23218" s="76"/>
    </row>
    <row r="23219" spans="21:21" x14ac:dyDescent="0.25">
      <c r="U23219" s="76"/>
    </row>
    <row r="23220" spans="21:21" x14ac:dyDescent="0.25">
      <c r="U23220" s="76"/>
    </row>
    <row r="23221" spans="21:21" x14ac:dyDescent="0.25">
      <c r="U23221" s="76"/>
    </row>
    <row r="23222" spans="21:21" x14ac:dyDescent="0.25">
      <c r="U23222" s="76"/>
    </row>
    <row r="23223" spans="21:21" x14ac:dyDescent="0.25">
      <c r="U23223" s="76"/>
    </row>
    <row r="23224" spans="21:21" x14ac:dyDescent="0.25">
      <c r="U23224" s="76"/>
    </row>
    <row r="23225" spans="21:21" x14ac:dyDescent="0.25">
      <c r="U23225" s="76"/>
    </row>
    <row r="23226" spans="21:21" x14ac:dyDescent="0.25">
      <c r="U23226" s="76"/>
    </row>
    <row r="23227" spans="21:21" x14ac:dyDescent="0.25">
      <c r="U23227" s="76"/>
    </row>
    <row r="23228" spans="21:21" x14ac:dyDescent="0.25">
      <c r="U23228" s="76"/>
    </row>
    <row r="23229" spans="21:21" x14ac:dyDescent="0.25">
      <c r="U23229" s="76"/>
    </row>
    <row r="23230" spans="21:21" x14ac:dyDescent="0.25">
      <c r="U23230" s="76"/>
    </row>
    <row r="23231" spans="21:21" x14ac:dyDescent="0.25">
      <c r="U23231" s="76"/>
    </row>
    <row r="23232" spans="21:21" x14ac:dyDescent="0.25">
      <c r="U23232" s="76"/>
    </row>
    <row r="23233" spans="21:21" x14ac:dyDescent="0.25">
      <c r="U23233" s="76"/>
    </row>
    <row r="23234" spans="21:21" x14ac:dyDescent="0.25">
      <c r="U23234" s="76"/>
    </row>
    <row r="23235" spans="21:21" x14ac:dyDescent="0.25">
      <c r="U23235" s="76"/>
    </row>
    <row r="23236" spans="21:21" x14ac:dyDescent="0.25">
      <c r="U23236" s="76"/>
    </row>
    <row r="23237" spans="21:21" x14ac:dyDescent="0.25">
      <c r="U23237" s="76"/>
    </row>
    <row r="23238" spans="21:21" x14ac:dyDescent="0.25">
      <c r="U23238" s="76"/>
    </row>
    <row r="23239" spans="21:21" x14ac:dyDescent="0.25">
      <c r="U23239" s="76"/>
    </row>
    <row r="23240" spans="21:21" x14ac:dyDescent="0.25">
      <c r="U23240" s="76"/>
    </row>
    <row r="23241" spans="21:21" x14ac:dyDescent="0.25">
      <c r="U23241" s="76"/>
    </row>
    <row r="23242" spans="21:21" x14ac:dyDescent="0.25">
      <c r="U23242" s="76"/>
    </row>
    <row r="23243" spans="21:21" x14ac:dyDescent="0.25">
      <c r="U23243" s="76"/>
    </row>
    <row r="23244" spans="21:21" x14ac:dyDescent="0.25">
      <c r="U23244" s="76"/>
    </row>
    <row r="23245" spans="21:21" x14ac:dyDescent="0.25">
      <c r="U23245" s="76"/>
    </row>
    <row r="23246" spans="21:21" x14ac:dyDescent="0.25">
      <c r="U23246" s="76"/>
    </row>
    <row r="23247" spans="21:21" x14ac:dyDescent="0.25">
      <c r="U23247" s="76"/>
    </row>
    <row r="23248" spans="21:21" x14ac:dyDescent="0.25">
      <c r="U23248" s="76"/>
    </row>
    <row r="23249" spans="21:21" x14ac:dyDescent="0.25">
      <c r="U23249" s="76"/>
    </row>
    <row r="23250" spans="21:21" x14ac:dyDescent="0.25">
      <c r="U23250" s="76"/>
    </row>
    <row r="23251" spans="21:21" x14ac:dyDescent="0.25">
      <c r="U23251" s="76"/>
    </row>
    <row r="23252" spans="21:21" x14ac:dyDescent="0.25">
      <c r="U23252" s="76"/>
    </row>
    <row r="23253" spans="21:21" x14ac:dyDescent="0.25">
      <c r="U23253" s="76"/>
    </row>
    <row r="23254" spans="21:21" x14ac:dyDescent="0.25">
      <c r="U23254" s="76"/>
    </row>
    <row r="23255" spans="21:21" x14ac:dyDescent="0.25">
      <c r="U23255" s="76"/>
    </row>
    <row r="23256" spans="21:21" x14ac:dyDescent="0.25">
      <c r="U23256" s="76"/>
    </row>
    <row r="23257" spans="21:21" x14ac:dyDescent="0.25">
      <c r="U23257" s="76"/>
    </row>
    <row r="23258" spans="21:21" x14ac:dyDescent="0.25">
      <c r="U23258" s="76"/>
    </row>
    <row r="23259" spans="21:21" x14ac:dyDescent="0.25">
      <c r="U23259" s="76"/>
    </row>
    <row r="23260" spans="21:21" x14ac:dyDescent="0.25">
      <c r="U23260" s="76"/>
    </row>
    <row r="23261" spans="21:21" x14ac:dyDescent="0.25">
      <c r="U23261" s="76"/>
    </row>
    <row r="23262" spans="21:21" x14ac:dyDescent="0.25">
      <c r="U23262" s="76"/>
    </row>
    <row r="23263" spans="21:21" x14ac:dyDescent="0.25">
      <c r="U23263" s="76"/>
    </row>
    <row r="23264" spans="21:21" x14ac:dyDescent="0.25">
      <c r="U23264" s="76"/>
    </row>
    <row r="23265" spans="21:21" x14ac:dyDescent="0.25">
      <c r="U23265" s="76"/>
    </row>
    <row r="23266" spans="21:21" x14ac:dyDescent="0.25">
      <c r="U23266" s="76"/>
    </row>
    <row r="23267" spans="21:21" x14ac:dyDescent="0.25">
      <c r="U23267" s="76"/>
    </row>
    <row r="23268" spans="21:21" x14ac:dyDescent="0.25">
      <c r="U23268" s="76"/>
    </row>
    <row r="23269" spans="21:21" x14ac:dyDescent="0.25">
      <c r="U23269" s="76"/>
    </row>
    <row r="23270" spans="21:21" x14ac:dyDescent="0.25">
      <c r="U23270" s="76"/>
    </row>
    <row r="23271" spans="21:21" x14ac:dyDescent="0.25">
      <c r="U23271" s="76"/>
    </row>
    <row r="23272" spans="21:21" x14ac:dyDescent="0.25">
      <c r="U23272" s="76"/>
    </row>
    <row r="23273" spans="21:21" x14ac:dyDescent="0.25">
      <c r="U23273" s="76"/>
    </row>
    <row r="23274" spans="21:21" x14ac:dyDescent="0.25">
      <c r="U23274" s="76"/>
    </row>
    <row r="23275" spans="21:21" x14ac:dyDescent="0.25">
      <c r="U23275" s="76"/>
    </row>
    <row r="23276" spans="21:21" x14ac:dyDescent="0.25">
      <c r="U23276" s="76"/>
    </row>
    <row r="23277" spans="21:21" x14ac:dyDescent="0.25">
      <c r="U23277" s="76"/>
    </row>
    <row r="23278" spans="21:21" x14ac:dyDescent="0.25">
      <c r="U23278" s="76"/>
    </row>
    <row r="23279" spans="21:21" x14ac:dyDescent="0.25">
      <c r="U23279" s="76"/>
    </row>
    <row r="23280" spans="21:21" x14ac:dyDescent="0.25">
      <c r="U23280" s="76"/>
    </row>
    <row r="23281" spans="21:21" x14ac:dyDescent="0.25">
      <c r="U23281" s="76"/>
    </row>
    <row r="23282" spans="21:21" x14ac:dyDescent="0.25">
      <c r="U23282" s="76"/>
    </row>
    <row r="23283" spans="21:21" x14ac:dyDescent="0.25">
      <c r="U23283" s="76"/>
    </row>
    <row r="23284" spans="21:21" x14ac:dyDescent="0.25">
      <c r="U23284" s="76"/>
    </row>
    <row r="23285" spans="21:21" x14ac:dyDescent="0.25">
      <c r="U23285" s="76"/>
    </row>
    <row r="23286" spans="21:21" x14ac:dyDescent="0.25">
      <c r="U23286" s="76"/>
    </row>
    <row r="23287" spans="21:21" x14ac:dyDescent="0.25">
      <c r="U23287" s="76"/>
    </row>
    <row r="23288" spans="21:21" x14ac:dyDescent="0.25">
      <c r="U23288" s="76"/>
    </row>
    <row r="23289" spans="21:21" x14ac:dyDescent="0.25">
      <c r="U23289" s="76"/>
    </row>
    <row r="23290" spans="21:21" x14ac:dyDescent="0.25">
      <c r="U23290" s="76"/>
    </row>
    <row r="23291" spans="21:21" x14ac:dyDescent="0.25">
      <c r="U23291" s="76"/>
    </row>
    <row r="23292" spans="21:21" x14ac:dyDescent="0.25">
      <c r="U23292" s="76"/>
    </row>
    <row r="23293" spans="21:21" x14ac:dyDescent="0.25">
      <c r="U23293" s="76"/>
    </row>
    <row r="23294" spans="21:21" x14ac:dyDescent="0.25">
      <c r="U23294" s="76"/>
    </row>
    <row r="23295" spans="21:21" x14ac:dyDescent="0.25">
      <c r="U23295" s="76"/>
    </row>
    <row r="23296" spans="21:21" x14ac:dyDescent="0.25">
      <c r="U23296" s="76"/>
    </row>
    <row r="23297" spans="21:21" x14ac:dyDescent="0.25">
      <c r="U23297" s="76"/>
    </row>
    <row r="23298" spans="21:21" x14ac:dyDescent="0.25">
      <c r="U23298" s="76"/>
    </row>
    <row r="23299" spans="21:21" x14ac:dyDescent="0.25">
      <c r="U23299" s="76"/>
    </row>
    <row r="23300" spans="21:21" x14ac:dyDescent="0.25">
      <c r="U23300" s="76"/>
    </row>
    <row r="23301" spans="21:21" x14ac:dyDescent="0.25">
      <c r="U23301" s="76"/>
    </row>
    <row r="23302" spans="21:21" x14ac:dyDescent="0.25">
      <c r="U23302" s="76"/>
    </row>
    <row r="23303" spans="21:21" x14ac:dyDescent="0.25">
      <c r="U23303" s="76"/>
    </row>
    <row r="23304" spans="21:21" x14ac:dyDescent="0.25">
      <c r="U23304" s="76"/>
    </row>
    <row r="23305" spans="21:21" x14ac:dyDescent="0.25">
      <c r="U23305" s="76"/>
    </row>
    <row r="23306" spans="21:21" x14ac:dyDescent="0.25">
      <c r="U23306" s="76"/>
    </row>
    <row r="23307" spans="21:21" x14ac:dyDescent="0.25">
      <c r="U23307" s="76"/>
    </row>
    <row r="23308" spans="21:21" x14ac:dyDescent="0.25">
      <c r="U23308" s="76"/>
    </row>
    <row r="23309" spans="21:21" x14ac:dyDescent="0.25">
      <c r="U23309" s="76"/>
    </row>
    <row r="23310" spans="21:21" x14ac:dyDescent="0.25">
      <c r="U23310" s="76"/>
    </row>
    <row r="23311" spans="21:21" x14ac:dyDescent="0.25">
      <c r="U23311" s="76"/>
    </row>
    <row r="23312" spans="21:21" x14ac:dyDescent="0.25">
      <c r="U23312" s="76"/>
    </row>
    <row r="23313" spans="21:21" x14ac:dyDescent="0.25">
      <c r="U23313" s="76"/>
    </row>
    <row r="23314" spans="21:21" x14ac:dyDescent="0.25">
      <c r="U23314" s="76"/>
    </row>
    <row r="23315" spans="21:21" x14ac:dyDescent="0.25">
      <c r="U23315" s="76"/>
    </row>
    <row r="23316" spans="21:21" x14ac:dyDescent="0.25">
      <c r="U23316" s="76"/>
    </row>
    <row r="23317" spans="21:21" x14ac:dyDescent="0.25">
      <c r="U23317" s="76"/>
    </row>
    <row r="23318" spans="21:21" x14ac:dyDescent="0.25">
      <c r="U23318" s="76"/>
    </row>
    <row r="23319" spans="21:21" x14ac:dyDescent="0.25">
      <c r="U23319" s="76"/>
    </row>
    <row r="23320" spans="21:21" x14ac:dyDescent="0.25">
      <c r="U23320" s="76"/>
    </row>
    <row r="23321" spans="21:21" x14ac:dyDescent="0.25">
      <c r="U23321" s="76"/>
    </row>
    <row r="23322" spans="21:21" x14ac:dyDescent="0.25">
      <c r="U23322" s="76"/>
    </row>
    <row r="23323" spans="21:21" x14ac:dyDescent="0.25">
      <c r="U23323" s="76"/>
    </row>
    <row r="23324" spans="21:21" x14ac:dyDescent="0.25">
      <c r="U23324" s="76"/>
    </row>
    <row r="23325" spans="21:21" x14ac:dyDescent="0.25">
      <c r="U23325" s="76"/>
    </row>
    <row r="23326" spans="21:21" x14ac:dyDescent="0.25">
      <c r="U23326" s="76"/>
    </row>
    <row r="23327" spans="21:21" x14ac:dyDescent="0.25">
      <c r="U23327" s="76"/>
    </row>
    <row r="23328" spans="21:21" x14ac:dyDescent="0.25">
      <c r="U23328" s="76"/>
    </row>
    <row r="23329" spans="21:21" x14ac:dyDescent="0.25">
      <c r="U23329" s="76"/>
    </row>
    <row r="23330" spans="21:21" x14ac:dyDescent="0.25">
      <c r="U23330" s="76"/>
    </row>
    <row r="23331" spans="21:21" x14ac:dyDescent="0.25">
      <c r="U23331" s="76"/>
    </row>
    <row r="23332" spans="21:21" x14ac:dyDescent="0.25">
      <c r="U23332" s="76"/>
    </row>
    <row r="23333" spans="21:21" x14ac:dyDescent="0.25">
      <c r="U23333" s="76"/>
    </row>
    <row r="23334" spans="21:21" x14ac:dyDescent="0.25">
      <c r="U23334" s="76"/>
    </row>
    <row r="23335" spans="21:21" x14ac:dyDescent="0.25">
      <c r="U23335" s="76"/>
    </row>
    <row r="23336" spans="21:21" x14ac:dyDescent="0.25">
      <c r="U23336" s="76"/>
    </row>
    <row r="23337" spans="21:21" x14ac:dyDescent="0.25">
      <c r="U23337" s="76"/>
    </row>
    <row r="23338" spans="21:21" x14ac:dyDescent="0.25">
      <c r="U23338" s="76"/>
    </row>
    <row r="23339" spans="21:21" x14ac:dyDescent="0.25">
      <c r="U23339" s="76"/>
    </row>
    <row r="23340" spans="21:21" x14ac:dyDescent="0.25">
      <c r="U23340" s="76"/>
    </row>
    <row r="23341" spans="21:21" x14ac:dyDescent="0.25">
      <c r="U23341" s="76"/>
    </row>
    <row r="23342" spans="21:21" x14ac:dyDescent="0.25">
      <c r="U23342" s="76"/>
    </row>
    <row r="23343" spans="21:21" x14ac:dyDescent="0.25">
      <c r="U23343" s="76"/>
    </row>
    <row r="23344" spans="21:21" x14ac:dyDescent="0.25">
      <c r="U23344" s="76"/>
    </row>
    <row r="23345" spans="21:21" x14ac:dyDescent="0.25">
      <c r="U23345" s="76"/>
    </row>
    <row r="23346" spans="21:21" x14ac:dyDescent="0.25">
      <c r="U23346" s="76"/>
    </row>
    <row r="23347" spans="21:21" x14ac:dyDescent="0.25">
      <c r="U23347" s="76"/>
    </row>
    <row r="23348" spans="21:21" x14ac:dyDescent="0.25">
      <c r="U23348" s="76"/>
    </row>
    <row r="23349" spans="21:21" x14ac:dyDescent="0.25">
      <c r="U23349" s="76"/>
    </row>
    <row r="23350" spans="21:21" x14ac:dyDescent="0.25">
      <c r="U23350" s="76"/>
    </row>
    <row r="23351" spans="21:21" x14ac:dyDescent="0.25">
      <c r="U23351" s="76"/>
    </row>
    <row r="23352" spans="21:21" x14ac:dyDescent="0.25">
      <c r="U23352" s="76"/>
    </row>
    <row r="23353" spans="21:21" x14ac:dyDescent="0.25">
      <c r="U23353" s="76"/>
    </row>
    <row r="23354" spans="21:21" x14ac:dyDescent="0.25">
      <c r="U23354" s="76"/>
    </row>
    <row r="23355" spans="21:21" x14ac:dyDescent="0.25">
      <c r="U23355" s="76"/>
    </row>
    <row r="23356" spans="21:21" x14ac:dyDescent="0.25">
      <c r="U23356" s="76"/>
    </row>
    <row r="23357" spans="21:21" x14ac:dyDescent="0.25">
      <c r="U23357" s="76"/>
    </row>
    <row r="23358" spans="21:21" x14ac:dyDescent="0.25">
      <c r="U23358" s="76"/>
    </row>
    <row r="23359" spans="21:21" x14ac:dyDescent="0.25">
      <c r="U23359" s="76"/>
    </row>
    <row r="23360" spans="21:21" x14ac:dyDescent="0.25">
      <c r="U23360" s="76"/>
    </row>
    <row r="23361" spans="21:21" x14ac:dyDescent="0.25">
      <c r="U23361" s="76"/>
    </row>
    <row r="23362" spans="21:21" x14ac:dyDescent="0.25">
      <c r="U23362" s="76"/>
    </row>
    <row r="23363" spans="21:21" x14ac:dyDescent="0.25">
      <c r="U23363" s="76"/>
    </row>
    <row r="23364" spans="21:21" x14ac:dyDescent="0.25">
      <c r="U23364" s="76"/>
    </row>
    <row r="23365" spans="21:21" x14ac:dyDescent="0.25">
      <c r="U23365" s="76"/>
    </row>
    <row r="23366" spans="21:21" x14ac:dyDescent="0.25">
      <c r="U23366" s="76"/>
    </row>
    <row r="23367" spans="21:21" x14ac:dyDescent="0.25">
      <c r="U23367" s="76"/>
    </row>
    <row r="23368" spans="21:21" x14ac:dyDescent="0.25">
      <c r="U23368" s="76"/>
    </row>
    <row r="23369" spans="21:21" x14ac:dyDescent="0.25">
      <c r="U23369" s="76"/>
    </row>
    <row r="23370" spans="21:21" x14ac:dyDescent="0.25">
      <c r="U23370" s="76"/>
    </row>
    <row r="23371" spans="21:21" x14ac:dyDescent="0.25">
      <c r="U23371" s="76"/>
    </row>
    <row r="23372" spans="21:21" x14ac:dyDescent="0.25">
      <c r="U23372" s="76"/>
    </row>
    <row r="23373" spans="21:21" x14ac:dyDescent="0.25">
      <c r="U23373" s="76"/>
    </row>
    <row r="23374" spans="21:21" x14ac:dyDescent="0.25">
      <c r="U23374" s="76"/>
    </row>
    <row r="23375" spans="21:21" x14ac:dyDescent="0.25">
      <c r="U23375" s="76"/>
    </row>
    <row r="23376" spans="21:21" x14ac:dyDescent="0.25">
      <c r="U23376" s="76"/>
    </row>
    <row r="23377" spans="21:21" x14ac:dyDescent="0.25">
      <c r="U23377" s="76"/>
    </row>
    <row r="23378" spans="21:21" x14ac:dyDescent="0.25">
      <c r="U23378" s="76"/>
    </row>
    <row r="23379" spans="21:21" x14ac:dyDescent="0.25">
      <c r="U23379" s="76"/>
    </row>
    <row r="23380" spans="21:21" x14ac:dyDescent="0.25">
      <c r="U23380" s="76"/>
    </row>
    <row r="23381" spans="21:21" x14ac:dyDescent="0.25">
      <c r="U23381" s="76"/>
    </row>
    <row r="23382" spans="21:21" x14ac:dyDescent="0.25">
      <c r="U23382" s="76"/>
    </row>
    <row r="23383" spans="21:21" x14ac:dyDescent="0.25">
      <c r="U23383" s="76"/>
    </row>
    <row r="23384" spans="21:21" x14ac:dyDescent="0.25">
      <c r="U23384" s="76"/>
    </row>
    <row r="23385" spans="21:21" x14ac:dyDescent="0.25">
      <c r="U23385" s="76"/>
    </row>
    <row r="23386" spans="21:21" x14ac:dyDescent="0.25">
      <c r="U23386" s="76"/>
    </row>
    <row r="23387" spans="21:21" x14ac:dyDescent="0.25">
      <c r="U23387" s="76"/>
    </row>
    <row r="23388" spans="21:21" x14ac:dyDescent="0.25">
      <c r="U23388" s="76"/>
    </row>
    <row r="23389" spans="21:21" x14ac:dyDescent="0.25">
      <c r="U23389" s="76"/>
    </row>
    <row r="23390" spans="21:21" x14ac:dyDescent="0.25">
      <c r="U23390" s="76"/>
    </row>
    <row r="23391" spans="21:21" x14ac:dyDescent="0.25">
      <c r="U23391" s="76"/>
    </row>
    <row r="23392" spans="21:21" x14ac:dyDescent="0.25">
      <c r="U23392" s="76"/>
    </row>
    <row r="23393" spans="21:21" x14ac:dyDescent="0.25">
      <c r="U23393" s="76"/>
    </row>
    <row r="23394" spans="21:21" x14ac:dyDescent="0.25">
      <c r="U23394" s="76"/>
    </row>
    <row r="23395" spans="21:21" x14ac:dyDescent="0.25">
      <c r="U23395" s="76"/>
    </row>
    <row r="23396" spans="21:21" x14ac:dyDescent="0.25">
      <c r="U23396" s="76"/>
    </row>
    <row r="23397" spans="21:21" x14ac:dyDescent="0.25">
      <c r="U23397" s="76"/>
    </row>
    <row r="23398" spans="21:21" x14ac:dyDescent="0.25">
      <c r="U23398" s="76"/>
    </row>
    <row r="23399" spans="21:21" x14ac:dyDescent="0.25">
      <c r="U23399" s="76"/>
    </row>
    <row r="23400" spans="21:21" x14ac:dyDescent="0.25">
      <c r="U23400" s="76"/>
    </row>
    <row r="23401" spans="21:21" x14ac:dyDescent="0.25">
      <c r="U23401" s="76"/>
    </row>
    <row r="23402" spans="21:21" x14ac:dyDescent="0.25">
      <c r="U23402" s="76"/>
    </row>
    <row r="23403" spans="21:21" x14ac:dyDescent="0.25">
      <c r="U23403" s="76"/>
    </row>
    <row r="23404" spans="21:21" x14ac:dyDescent="0.25">
      <c r="U23404" s="76"/>
    </row>
    <row r="23405" spans="21:21" x14ac:dyDescent="0.25">
      <c r="U23405" s="76"/>
    </row>
    <row r="23406" spans="21:21" x14ac:dyDescent="0.25">
      <c r="U23406" s="76"/>
    </row>
    <row r="23407" spans="21:21" x14ac:dyDescent="0.25">
      <c r="U23407" s="76"/>
    </row>
    <row r="23408" spans="21:21" x14ac:dyDescent="0.25">
      <c r="U23408" s="76"/>
    </row>
    <row r="23409" spans="21:21" x14ac:dyDescent="0.25">
      <c r="U23409" s="76"/>
    </row>
    <row r="23410" spans="21:21" x14ac:dyDescent="0.25">
      <c r="U23410" s="76"/>
    </row>
    <row r="23411" spans="21:21" x14ac:dyDescent="0.25">
      <c r="U23411" s="76"/>
    </row>
    <row r="23412" spans="21:21" x14ac:dyDescent="0.25">
      <c r="U23412" s="76"/>
    </row>
    <row r="23413" spans="21:21" x14ac:dyDescent="0.25">
      <c r="U23413" s="76"/>
    </row>
    <row r="23414" spans="21:21" x14ac:dyDescent="0.25">
      <c r="U23414" s="76"/>
    </row>
    <row r="23415" spans="21:21" x14ac:dyDescent="0.25">
      <c r="U23415" s="76"/>
    </row>
    <row r="23416" spans="21:21" x14ac:dyDescent="0.25">
      <c r="U23416" s="76"/>
    </row>
    <row r="23417" spans="21:21" x14ac:dyDescent="0.25">
      <c r="U23417" s="76"/>
    </row>
    <row r="23418" spans="21:21" x14ac:dyDescent="0.25">
      <c r="U23418" s="76"/>
    </row>
    <row r="23419" spans="21:21" x14ac:dyDescent="0.25">
      <c r="U23419" s="76"/>
    </row>
    <row r="23420" spans="21:21" x14ac:dyDescent="0.25">
      <c r="U23420" s="76"/>
    </row>
    <row r="23421" spans="21:21" x14ac:dyDescent="0.25">
      <c r="U23421" s="76"/>
    </row>
    <row r="23422" spans="21:21" x14ac:dyDescent="0.25">
      <c r="U23422" s="76"/>
    </row>
    <row r="23423" spans="21:21" x14ac:dyDescent="0.25">
      <c r="U23423" s="76"/>
    </row>
    <row r="23424" spans="21:21" x14ac:dyDescent="0.25">
      <c r="U23424" s="76"/>
    </row>
    <row r="23425" spans="21:21" x14ac:dyDescent="0.25">
      <c r="U23425" s="76"/>
    </row>
    <row r="23426" spans="21:21" x14ac:dyDescent="0.25">
      <c r="U23426" s="76"/>
    </row>
    <row r="23427" spans="21:21" x14ac:dyDescent="0.25">
      <c r="U23427" s="76"/>
    </row>
    <row r="23428" spans="21:21" x14ac:dyDescent="0.25">
      <c r="U23428" s="76"/>
    </row>
    <row r="23429" spans="21:21" x14ac:dyDescent="0.25">
      <c r="U23429" s="76"/>
    </row>
    <row r="23430" spans="21:21" x14ac:dyDescent="0.25">
      <c r="U23430" s="76"/>
    </row>
    <row r="23431" spans="21:21" x14ac:dyDescent="0.25">
      <c r="U23431" s="76"/>
    </row>
    <row r="23432" spans="21:21" x14ac:dyDescent="0.25">
      <c r="U23432" s="76"/>
    </row>
    <row r="23433" spans="21:21" x14ac:dyDescent="0.25">
      <c r="U23433" s="76"/>
    </row>
    <row r="23434" spans="21:21" x14ac:dyDescent="0.25">
      <c r="U23434" s="76"/>
    </row>
    <row r="23435" spans="21:21" x14ac:dyDescent="0.25">
      <c r="U23435" s="76"/>
    </row>
    <row r="23436" spans="21:21" x14ac:dyDescent="0.25">
      <c r="U23436" s="76"/>
    </row>
    <row r="23437" spans="21:21" x14ac:dyDescent="0.25">
      <c r="U23437" s="76"/>
    </row>
    <row r="23438" spans="21:21" x14ac:dyDescent="0.25">
      <c r="U23438" s="76"/>
    </row>
    <row r="23439" spans="21:21" x14ac:dyDescent="0.25">
      <c r="U23439" s="76"/>
    </row>
    <row r="23440" spans="21:21" x14ac:dyDescent="0.25">
      <c r="U23440" s="76"/>
    </row>
    <row r="23441" spans="21:21" x14ac:dyDescent="0.25">
      <c r="U23441" s="76"/>
    </row>
    <row r="23442" spans="21:21" x14ac:dyDescent="0.25">
      <c r="U23442" s="76"/>
    </row>
    <row r="23443" spans="21:21" x14ac:dyDescent="0.25">
      <c r="U23443" s="76"/>
    </row>
    <row r="23444" spans="21:21" x14ac:dyDescent="0.25">
      <c r="U23444" s="76"/>
    </row>
    <row r="23445" spans="21:21" x14ac:dyDescent="0.25">
      <c r="U23445" s="76"/>
    </row>
    <row r="23446" spans="21:21" x14ac:dyDescent="0.25">
      <c r="U23446" s="76"/>
    </row>
    <row r="23447" spans="21:21" x14ac:dyDescent="0.25">
      <c r="U23447" s="76"/>
    </row>
    <row r="23448" spans="21:21" x14ac:dyDescent="0.25">
      <c r="U23448" s="76"/>
    </row>
    <row r="23449" spans="21:21" x14ac:dyDescent="0.25">
      <c r="U23449" s="76"/>
    </row>
    <row r="23450" spans="21:21" x14ac:dyDescent="0.25">
      <c r="U23450" s="76"/>
    </row>
    <row r="23451" spans="21:21" x14ac:dyDescent="0.25">
      <c r="U23451" s="76"/>
    </row>
    <row r="23452" spans="21:21" x14ac:dyDescent="0.25">
      <c r="U23452" s="76"/>
    </row>
    <row r="23453" spans="21:21" x14ac:dyDescent="0.25">
      <c r="U23453" s="76"/>
    </row>
    <row r="23454" spans="21:21" x14ac:dyDescent="0.25">
      <c r="U23454" s="76"/>
    </row>
    <row r="23455" spans="21:21" x14ac:dyDescent="0.25">
      <c r="U23455" s="76"/>
    </row>
    <row r="23456" spans="21:21" x14ac:dyDescent="0.25">
      <c r="U23456" s="76"/>
    </row>
    <row r="23457" spans="21:21" x14ac:dyDescent="0.25">
      <c r="U23457" s="76"/>
    </row>
    <row r="23458" spans="21:21" x14ac:dyDescent="0.25">
      <c r="U23458" s="76"/>
    </row>
    <row r="23459" spans="21:21" x14ac:dyDescent="0.25">
      <c r="U23459" s="76"/>
    </row>
    <row r="23460" spans="21:21" x14ac:dyDescent="0.25">
      <c r="U23460" s="76"/>
    </row>
    <row r="23461" spans="21:21" x14ac:dyDescent="0.25">
      <c r="U23461" s="76"/>
    </row>
    <row r="23462" spans="21:21" x14ac:dyDescent="0.25">
      <c r="U23462" s="76"/>
    </row>
    <row r="23463" spans="21:21" x14ac:dyDescent="0.25">
      <c r="U23463" s="76"/>
    </row>
    <row r="23464" spans="21:21" x14ac:dyDescent="0.25">
      <c r="U23464" s="76"/>
    </row>
    <row r="23465" spans="21:21" x14ac:dyDescent="0.25">
      <c r="U23465" s="76"/>
    </row>
    <row r="23466" spans="21:21" x14ac:dyDescent="0.25">
      <c r="U23466" s="76"/>
    </row>
    <row r="23467" spans="21:21" x14ac:dyDescent="0.25">
      <c r="U23467" s="76"/>
    </row>
    <row r="23468" spans="21:21" x14ac:dyDescent="0.25">
      <c r="U23468" s="76"/>
    </row>
    <row r="23469" spans="21:21" x14ac:dyDescent="0.25">
      <c r="U23469" s="76"/>
    </row>
    <row r="23470" spans="21:21" x14ac:dyDescent="0.25">
      <c r="U23470" s="76"/>
    </row>
    <row r="23471" spans="21:21" x14ac:dyDescent="0.25">
      <c r="U23471" s="76"/>
    </row>
    <row r="23472" spans="21:21" x14ac:dyDescent="0.25">
      <c r="U23472" s="76"/>
    </row>
    <row r="23473" spans="21:21" x14ac:dyDescent="0.25">
      <c r="U23473" s="76"/>
    </row>
    <row r="23474" spans="21:21" x14ac:dyDescent="0.25">
      <c r="U23474" s="76"/>
    </row>
    <row r="23475" spans="21:21" x14ac:dyDescent="0.25">
      <c r="U23475" s="76"/>
    </row>
    <row r="23476" spans="21:21" x14ac:dyDescent="0.25">
      <c r="U23476" s="76"/>
    </row>
    <row r="23477" spans="21:21" x14ac:dyDescent="0.25">
      <c r="U23477" s="76"/>
    </row>
    <row r="23478" spans="21:21" x14ac:dyDescent="0.25">
      <c r="U23478" s="76"/>
    </row>
    <row r="23479" spans="21:21" x14ac:dyDescent="0.25">
      <c r="U23479" s="76"/>
    </row>
    <row r="23480" spans="21:21" x14ac:dyDescent="0.25">
      <c r="U23480" s="76"/>
    </row>
    <row r="23481" spans="21:21" x14ac:dyDescent="0.25">
      <c r="U23481" s="76"/>
    </row>
    <row r="23482" spans="21:21" x14ac:dyDescent="0.25">
      <c r="U23482" s="76"/>
    </row>
    <row r="23483" spans="21:21" x14ac:dyDescent="0.25">
      <c r="U23483" s="76"/>
    </row>
    <row r="23484" spans="21:21" x14ac:dyDescent="0.25">
      <c r="U23484" s="76"/>
    </row>
    <row r="23485" spans="21:21" x14ac:dyDescent="0.25">
      <c r="U23485" s="76"/>
    </row>
    <row r="23486" spans="21:21" x14ac:dyDescent="0.25">
      <c r="U23486" s="76"/>
    </row>
    <row r="23487" spans="21:21" x14ac:dyDescent="0.25">
      <c r="U23487" s="76"/>
    </row>
    <row r="23488" spans="21:21" x14ac:dyDescent="0.25">
      <c r="U23488" s="76"/>
    </row>
    <row r="23489" spans="21:21" x14ac:dyDescent="0.25">
      <c r="U23489" s="76"/>
    </row>
    <row r="23490" spans="21:21" x14ac:dyDescent="0.25">
      <c r="U23490" s="76"/>
    </row>
    <row r="23491" spans="21:21" x14ac:dyDescent="0.25">
      <c r="U23491" s="76"/>
    </row>
    <row r="23492" spans="21:21" x14ac:dyDescent="0.25">
      <c r="U23492" s="76"/>
    </row>
    <row r="23493" spans="21:21" x14ac:dyDescent="0.25">
      <c r="U23493" s="76"/>
    </row>
    <row r="23494" spans="21:21" x14ac:dyDescent="0.25">
      <c r="U23494" s="76"/>
    </row>
    <row r="23495" spans="21:21" x14ac:dyDescent="0.25">
      <c r="U23495" s="76"/>
    </row>
    <row r="23496" spans="21:21" x14ac:dyDescent="0.25">
      <c r="U23496" s="76"/>
    </row>
    <row r="23497" spans="21:21" x14ac:dyDescent="0.25">
      <c r="U23497" s="76"/>
    </row>
    <row r="23498" spans="21:21" x14ac:dyDescent="0.25">
      <c r="U23498" s="76"/>
    </row>
    <row r="23499" spans="21:21" x14ac:dyDescent="0.25">
      <c r="U23499" s="76"/>
    </row>
    <row r="23500" spans="21:21" x14ac:dyDescent="0.25">
      <c r="U23500" s="76"/>
    </row>
    <row r="23501" spans="21:21" x14ac:dyDescent="0.25">
      <c r="U23501" s="76"/>
    </row>
    <row r="23502" spans="21:21" x14ac:dyDescent="0.25">
      <c r="U23502" s="76"/>
    </row>
    <row r="23503" spans="21:21" x14ac:dyDescent="0.25">
      <c r="U23503" s="76"/>
    </row>
    <row r="23504" spans="21:21" x14ac:dyDescent="0.25">
      <c r="U23504" s="76"/>
    </row>
    <row r="23505" spans="21:21" x14ac:dyDescent="0.25">
      <c r="U23505" s="76"/>
    </row>
    <row r="23506" spans="21:21" x14ac:dyDescent="0.25">
      <c r="U23506" s="76"/>
    </row>
    <row r="23507" spans="21:21" x14ac:dyDescent="0.25">
      <c r="U23507" s="76"/>
    </row>
    <row r="23508" spans="21:21" x14ac:dyDescent="0.25">
      <c r="U23508" s="76"/>
    </row>
    <row r="23509" spans="21:21" x14ac:dyDescent="0.25">
      <c r="U23509" s="76"/>
    </row>
    <row r="23510" spans="21:21" x14ac:dyDescent="0.25">
      <c r="U23510" s="76"/>
    </row>
    <row r="23511" spans="21:21" x14ac:dyDescent="0.25">
      <c r="U23511" s="76"/>
    </row>
    <row r="23512" spans="21:21" x14ac:dyDescent="0.25">
      <c r="U23512" s="76"/>
    </row>
    <row r="23513" spans="21:21" x14ac:dyDescent="0.25">
      <c r="U23513" s="76"/>
    </row>
    <row r="23514" spans="21:21" x14ac:dyDescent="0.25">
      <c r="U23514" s="76"/>
    </row>
    <row r="23515" spans="21:21" x14ac:dyDescent="0.25">
      <c r="U23515" s="76"/>
    </row>
    <row r="23516" spans="21:21" x14ac:dyDescent="0.25">
      <c r="U23516" s="76"/>
    </row>
    <row r="23517" spans="21:21" x14ac:dyDescent="0.25">
      <c r="U23517" s="76"/>
    </row>
    <row r="23518" spans="21:21" x14ac:dyDescent="0.25">
      <c r="U23518" s="76"/>
    </row>
    <row r="23519" spans="21:21" x14ac:dyDescent="0.25">
      <c r="U23519" s="76"/>
    </row>
    <row r="23520" spans="21:21" x14ac:dyDescent="0.25">
      <c r="U23520" s="76"/>
    </row>
    <row r="23521" spans="21:21" x14ac:dyDescent="0.25">
      <c r="U23521" s="76"/>
    </row>
    <row r="23522" spans="21:21" x14ac:dyDescent="0.25">
      <c r="U23522" s="76"/>
    </row>
    <row r="23523" spans="21:21" x14ac:dyDescent="0.25">
      <c r="U23523" s="76"/>
    </row>
    <row r="23524" spans="21:21" x14ac:dyDescent="0.25">
      <c r="U23524" s="76"/>
    </row>
    <row r="23525" spans="21:21" x14ac:dyDescent="0.25">
      <c r="U23525" s="76"/>
    </row>
    <row r="23526" spans="21:21" x14ac:dyDescent="0.25">
      <c r="U23526" s="76"/>
    </row>
    <row r="23527" spans="21:21" x14ac:dyDescent="0.25">
      <c r="U23527" s="76"/>
    </row>
    <row r="23528" spans="21:21" x14ac:dyDescent="0.25">
      <c r="U23528" s="76"/>
    </row>
    <row r="23529" spans="21:21" x14ac:dyDescent="0.25">
      <c r="U23529" s="76"/>
    </row>
    <row r="23530" spans="21:21" x14ac:dyDescent="0.25">
      <c r="U23530" s="76"/>
    </row>
    <row r="23531" spans="21:21" x14ac:dyDescent="0.25">
      <c r="U23531" s="76"/>
    </row>
    <row r="23532" spans="21:21" x14ac:dyDescent="0.25">
      <c r="U23532" s="76"/>
    </row>
    <row r="23533" spans="21:21" x14ac:dyDescent="0.25">
      <c r="U23533" s="76"/>
    </row>
    <row r="23534" spans="21:21" x14ac:dyDescent="0.25">
      <c r="U23534" s="76"/>
    </row>
    <row r="23535" spans="21:21" x14ac:dyDescent="0.25">
      <c r="U23535" s="76"/>
    </row>
    <row r="23536" spans="21:21" x14ac:dyDescent="0.25">
      <c r="U23536" s="76"/>
    </row>
    <row r="23537" spans="21:21" x14ac:dyDescent="0.25">
      <c r="U23537" s="76"/>
    </row>
    <row r="23538" spans="21:21" x14ac:dyDescent="0.25">
      <c r="U23538" s="76"/>
    </row>
    <row r="23539" spans="21:21" x14ac:dyDescent="0.25">
      <c r="U23539" s="76"/>
    </row>
    <row r="23540" spans="21:21" x14ac:dyDescent="0.25">
      <c r="U23540" s="76"/>
    </row>
    <row r="23541" spans="21:21" x14ac:dyDescent="0.25">
      <c r="U23541" s="76"/>
    </row>
    <row r="23542" spans="21:21" x14ac:dyDescent="0.25">
      <c r="U23542" s="76"/>
    </row>
    <row r="23543" spans="21:21" x14ac:dyDescent="0.25">
      <c r="U23543" s="76"/>
    </row>
    <row r="23544" spans="21:21" x14ac:dyDescent="0.25">
      <c r="U23544" s="76"/>
    </row>
    <row r="23545" spans="21:21" x14ac:dyDescent="0.25">
      <c r="U23545" s="76"/>
    </row>
    <row r="23546" spans="21:21" x14ac:dyDescent="0.25">
      <c r="U23546" s="76"/>
    </row>
    <row r="23547" spans="21:21" x14ac:dyDescent="0.25">
      <c r="U23547" s="76"/>
    </row>
    <row r="23548" spans="21:21" x14ac:dyDescent="0.25">
      <c r="U23548" s="76"/>
    </row>
    <row r="23549" spans="21:21" x14ac:dyDescent="0.25">
      <c r="U23549" s="76"/>
    </row>
    <row r="23550" spans="21:21" x14ac:dyDescent="0.25">
      <c r="U23550" s="76"/>
    </row>
    <row r="23551" spans="21:21" x14ac:dyDescent="0.25">
      <c r="U23551" s="76"/>
    </row>
    <row r="23552" spans="21:21" x14ac:dyDescent="0.25">
      <c r="U23552" s="76"/>
    </row>
    <row r="23553" spans="21:21" x14ac:dyDescent="0.25">
      <c r="U23553" s="76"/>
    </row>
    <row r="23554" spans="21:21" x14ac:dyDescent="0.25">
      <c r="U23554" s="76"/>
    </row>
    <row r="23555" spans="21:21" x14ac:dyDescent="0.25">
      <c r="U23555" s="76"/>
    </row>
    <row r="23556" spans="21:21" x14ac:dyDescent="0.25">
      <c r="U23556" s="76"/>
    </row>
    <row r="23557" spans="21:21" x14ac:dyDescent="0.25">
      <c r="U23557" s="76"/>
    </row>
    <row r="23558" spans="21:21" x14ac:dyDescent="0.25">
      <c r="U23558" s="76"/>
    </row>
    <row r="23559" spans="21:21" x14ac:dyDescent="0.25">
      <c r="U23559" s="76"/>
    </row>
    <row r="23560" spans="21:21" x14ac:dyDescent="0.25">
      <c r="U23560" s="76"/>
    </row>
    <row r="23561" spans="21:21" x14ac:dyDescent="0.25">
      <c r="U23561" s="76"/>
    </row>
    <row r="23562" spans="21:21" x14ac:dyDescent="0.25">
      <c r="U23562" s="76"/>
    </row>
    <row r="23563" spans="21:21" x14ac:dyDescent="0.25">
      <c r="U23563" s="76"/>
    </row>
    <row r="23564" spans="21:21" x14ac:dyDescent="0.25">
      <c r="U23564" s="76"/>
    </row>
    <row r="23565" spans="21:21" x14ac:dyDescent="0.25">
      <c r="U23565" s="76"/>
    </row>
    <row r="23566" spans="21:21" x14ac:dyDescent="0.25">
      <c r="U23566" s="76"/>
    </row>
    <row r="23567" spans="21:21" x14ac:dyDescent="0.25">
      <c r="U23567" s="76"/>
    </row>
    <row r="23568" spans="21:21" x14ac:dyDescent="0.25">
      <c r="U23568" s="76"/>
    </row>
    <row r="23569" spans="21:21" x14ac:dyDescent="0.25">
      <c r="U23569" s="76"/>
    </row>
    <row r="23570" spans="21:21" x14ac:dyDescent="0.25">
      <c r="U23570" s="76"/>
    </row>
    <row r="23571" spans="21:21" x14ac:dyDescent="0.25">
      <c r="U23571" s="76"/>
    </row>
    <row r="23572" spans="21:21" x14ac:dyDescent="0.25">
      <c r="U23572" s="76"/>
    </row>
    <row r="23573" spans="21:21" x14ac:dyDescent="0.25">
      <c r="U23573" s="76"/>
    </row>
    <row r="23574" spans="21:21" x14ac:dyDescent="0.25">
      <c r="U23574" s="76"/>
    </row>
    <row r="23575" spans="21:21" x14ac:dyDescent="0.25">
      <c r="U23575" s="76"/>
    </row>
    <row r="23576" spans="21:21" x14ac:dyDescent="0.25">
      <c r="U23576" s="76"/>
    </row>
    <row r="23577" spans="21:21" x14ac:dyDescent="0.25">
      <c r="U23577" s="76"/>
    </row>
    <row r="23578" spans="21:21" x14ac:dyDescent="0.25">
      <c r="U23578" s="76"/>
    </row>
    <row r="23579" spans="21:21" x14ac:dyDescent="0.25">
      <c r="U23579" s="76"/>
    </row>
    <row r="23580" spans="21:21" x14ac:dyDescent="0.25">
      <c r="U23580" s="76"/>
    </row>
    <row r="23581" spans="21:21" x14ac:dyDescent="0.25">
      <c r="U23581" s="76"/>
    </row>
    <row r="23582" spans="21:21" x14ac:dyDescent="0.25">
      <c r="U23582" s="76"/>
    </row>
    <row r="23583" spans="21:21" x14ac:dyDescent="0.25">
      <c r="U23583" s="76"/>
    </row>
    <row r="23584" spans="21:21" x14ac:dyDescent="0.25">
      <c r="U23584" s="76"/>
    </row>
    <row r="23585" spans="21:21" x14ac:dyDescent="0.25">
      <c r="U23585" s="76"/>
    </row>
    <row r="23586" spans="21:21" x14ac:dyDescent="0.25">
      <c r="U23586" s="76"/>
    </row>
    <row r="23587" spans="21:21" x14ac:dyDescent="0.25">
      <c r="U23587" s="76"/>
    </row>
    <row r="23588" spans="21:21" x14ac:dyDescent="0.25">
      <c r="U23588" s="76"/>
    </row>
    <row r="23589" spans="21:21" x14ac:dyDescent="0.25">
      <c r="U23589" s="76"/>
    </row>
    <row r="23590" spans="21:21" x14ac:dyDescent="0.25">
      <c r="U23590" s="76"/>
    </row>
    <row r="23591" spans="21:21" x14ac:dyDescent="0.25">
      <c r="U23591" s="76"/>
    </row>
    <row r="23592" spans="21:21" x14ac:dyDescent="0.25">
      <c r="U23592" s="76"/>
    </row>
    <row r="23593" spans="21:21" x14ac:dyDescent="0.25">
      <c r="U23593" s="76"/>
    </row>
    <row r="23594" spans="21:21" x14ac:dyDescent="0.25">
      <c r="U23594" s="76"/>
    </row>
    <row r="23595" spans="21:21" x14ac:dyDescent="0.25">
      <c r="U23595" s="76"/>
    </row>
    <row r="23596" spans="21:21" x14ac:dyDescent="0.25">
      <c r="U23596" s="76"/>
    </row>
    <row r="23597" spans="21:21" x14ac:dyDescent="0.25">
      <c r="U23597" s="76"/>
    </row>
    <row r="23598" spans="21:21" x14ac:dyDescent="0.25">
      <c r="U23598" s="76"/>
    </row>
    <row r="23599" spans="21:21" x14ac:dyDescent="0.25">
      <c r="U23599" s="76"/>
    </row>
    <row r="23600" spans="21:21" x14ac:dyDescent="0.25">
      <c r="U23600" s="76"/>
    </row>
    <row r="23601" spans="21:21" x14ac:dyDescent="0.25">
      <c r="U23601" s="76"/>
    </row>
    <row r="23602" spans="21:21" x14ac:dyDescent="0.25">
      <c r="U23602" s="76"/>
    </row>
    <row r="23603" spans="21:21" x14ac:dyDescent="0.25">
      <c r="U23603" s="76"/>
    </row>
    <row r="23604" spans="21:21" x14ac:dyDescent="0.25">
      <c r="U23604" s="76"/>
    </row>
    <row r="23605" spans="21:21" x14ac:dyDescent="0.25">
      <c r="U23605" s="76"/>
    </row>
    <row r="23606" spans="21:21" x14ac:dyDescent="0.25">
      <c r="U23606" s="76"/>
    </row>
    <row r="23607" spans="21:21" x14ac:dyDescent="0.25">
      <c r="U23607" s="76"/>
    </row>
    <row r="23608" spans="21:21" x14ac:dyDescent="0.25">
      <c r="U23608" s="76"/>
    </row>
    <row r="23609" spans="21:21" x14ac:dyDescent="0.25">
      <c r="U23609" s="76"/>
    </row>
    <row r="23610" spans="21:21" x14ac:dyDescent="0.25">
      <c r="U23610" s="76"/>
    </row>
    <row r="23611" spans="21:21" x14ac:dyDescent="0.25">
      <c r="U23611" s="76"/>
    </row>
    <row r="23612" spans="21:21" x14ac:dyDescent="0.25">
      <c r="U23612" s="76"/>
    </row>
    <row r="23613" spans="21:21" x14ac:dyDescent="0.25">
      <c r="U23613" s="76"/>
    </row>
    <row r="23614" spans="21:21" x14ac:dyDescent="0.25">
      <c r="U23614" s="76"/>
    </row>
    <row r="23615" spans="21:21" x14ac:dyDescent="0.25">
      <c r="U23615" s="76"/>
    </row>
    <row r="23616" spans="21:21" x14ac:dyDescent="0.25">
      <c r="U23616" s="76"/>
    </row>
    <row r="23617" spans="21:21" x14ac:dyDescent="0.25">
      <c r="U23617" s="76"/>
    </row>
    <row r="23618" spans="21:21" x14ac:dyDescent="0.25">
      <c r="U23618" s="76"/>
    </row>
    <row r="23619" spans="21:21" x14ac:dyDescent="0.25">
      <c r="U23619" s="76"/>
    </row>
    <row r="23620" spans="21:21" x14ac:dyDescent="0.25">
      <c r="U23620" s="76"/>
    </row>
    <row r="23621" spans="21:21" x14ac:dyDescent="0.25">
      <c r="U23621" s="76"/>
    </row>
    <row r="23622" spans="21:21" x14ac:dyDescent="0.25">
      <c r="U23622" s="76"/>
    </row>
    <row r="23623" spans="21:21" x14ac:dyDescent="0.25">
      <c r="U23623" s="76"/>
    </row>
    <row r="23624" spans="21:21" x14ac:dyDescent="0.25">
      <c r="U23624" s="76"/>
    </row>
    <row r="23625" spans="21:21" x14ac:dyDescent="0.25">
      <c r="U23625" s="76"/>
    </row>
    <row r="23626" spans="21:21" x14ac:dyDescent="0.25">
      <c r="U23626" s="76"/>
    </row>
    <row r="23627" spans="21:21" x14ac:dyDescent="0.25">
      <c r="U23627" s="76"/>
    </row>
    <row r="23628" spans="21:21" x14ac:dyDescent="0.25">
      <c r="U23628" s="76"/>
    </row>
    <row r="23629" spans="21:21" x14ac:dyDescent="0.25">
      <c r="U23629" s="76"/>
    </row>
    <row r="23630" spans="21:21" x14ac:dyDescent="0.25">
      <c r="U23630" s="76"/>
    </row>
    <row r="23631" spans="21:21" x14ac:dyDescent="0.25">
      <c r="U23631" s="76"/>
    </row>
    <row r="23632" spans="21:21" x14ac:dyDescent="0.25">
      <c r="U23632" s="76"/>
    </row>
    <row r="23633" spans="21:21" x14ac:dyDescent="0.25">
      <c r="U23633" s="76"/>
    </row>
    <row r="23634" spans="21:21" x14ac:dyDescent="0.25">
      <c r="U23634" s="76"/>
    </row>
    <row r="23635" spans="21:21" x14ac:dyDescent="0.25">
      <c r="U23635" s="76"/>
    </row>
    <row r="23636" spans="21:21" x14ac:dyDescent="0.25">
      <c r="U23636" s="76"/>
    </row>
    <row r="23637" spans="21:21" x14ac:dyDescent="0.25">
      <c r="U23637" s="76"/>
    </row>
    <row r="23638" spans="21:21" x14ac:dyDescent="0.25">
      <c r="U23638" s="76"/>
    </row>
    <row r="23639" spans="21:21" x14ac:dyDescent="0.25">
      <c r="U23639" s="76"/>
    </row>
    <row r="23640" spans="21:21" x14ac:dyDescent="0.25">
      <c r="U23640" s="76"/>
    </row>
    <row r="23641" spans="21:21" x14ac:dyDescent="0.25">
      <c r="U23641" s="76"/>
    </row>
    <row r="23642" spans="21:21" x14ac:dyDescent="0.25">
      <c r="U23642" s="76"/>
    </row>
    <row r="23643" spans="21:21" x14ac:dyDescent="0.25">
      <c r="U23643" s="76"/>
    </row>
    <row r="23644" spans="21:21" x14ac:dyDescent="0.25">
      <c r="U23644" s="76"/>
    </row>
    <row r="23645" spans="21:21" x14ac:dyDescent="0.25">
      <c r="U23645" s="76"/>
    </row>
    <row r="23646" spans="21:21" x14ac:dyDescent="0.25">
      <c r="U23646" s="76"/>
    </row>
    <row r="23647" spans="21:21" x14ac:dyDescent="0.25">
      <c r="U23647" s="76"/>
    </row>
    <row r="23648" spans="21:21" x14ac:dyDescent="0.25">
      <c r="U23648" s="76"/>
    </row>
    <row r="23649" spans="21:21" x14ac:dyDescent="0.25">
      <c r="U23649" s="76"/>
    </row>
    <row r="23650" spans="21:21" x14ac:dyDescent="0.25">
      <c r="U23650" s="76"/>
    </row>
    <row r="23651" spans="21:21" x14ac:dyDescent="0.25">
      <c r="U23651" s="76"/>
    </row>
    <row r="23652" spans="21:21" x14ac:dyDescent="0.25">
      <c r="U23652" s="76"/>
    </row>
    <row r="23653" spans="21:21" x14ac:dyDescent="0.25">
      <c r="U23653" s="76"/>
    </row>
    <row r="23654" spans="21:21" x14ac:dyDescent="0.25">
      <c r="U23654" s="76"/>
    </row>
    <row r="23655" spans="21:21" x14ac:dyDescent="0.25">
      <c r="U23655" s="76"/>
    </row>
    <row r="23656" spans="21:21" x14ac:dyDescent="0.25">
      <c r="U23656" s="76"/>
    </row>
    <row r="23657" spans="21:21" x14ac:dyDescent="0.25">
      <c r="U23657" s="76"/>
    </row>
    <row r="23658" spans="21:21" x14ac:dyDescent="0.25">
      <c r="U23658" s="76"/>
    </row>
    <row r="23659" spans="21:21" x14ac:dyDescent="0.25">
      <c r="U23659" s="76"/>
    </row>
    <row r="23660" spans="21:21" x14ac:dyDescent="0.25">
      <c r="U23660" s="76"/>
    </row>
    <row r="23661" spans="21:21" x14ac:dyDescent="0.25">
      <c r="U23661" s="76"/>
    </row>
    <row r="23662" spans="21:21" x14ac:dyDescent="0.25">
      <c r="U23662" s="76"/>
    </row>
    <row r="23663" spans="21:21" x14ac:dyDescent="0.25">
      <c r="U23663" s="76"/>
    </row>
    <row r="23664" spans="21:21" x14ac:dyDescent="0.25">
      <c r="U23664" s="76"/>
    </row>
    <row r="23665" spans="21:21" x14ac:dyDescent="0.25">
      <c r="U23665" s="76"/>
    </row>
    <row r="23666" spans="21:21" x14ac:dyDescent="0.25">
      <c r="U23666" s="76"/>
    </row>
    <row r="23667" spans="21:21" x14ac:dyDescent="0.25">
      <c r="U23667" s="76"/>
    </row>
    <row r="23668" spans="21:21" x14ac:dyDescent="0.25">
      <c r="U23668" s="76"/>
    </row>
    <row r="23669" spans="21:21" x14ac:dyDescent="0.25">
      <c r="U23669" s="76"/>
    </row>
    <row r="23670" spans="21:21" x14ac:dyDescent="0.25">
      <c r="U23670" s="76"/>
    </row>
    <row r="23671" spans="21:21" x14ac:dyDescent="0.25">
      <c r="U23671" s="76"/>
    </row>
    <row r="23672" spans="21:21" x14ac:dyDescent="0.25">
      <c r="U23672" s="76"/>
    </row>
    <row r="23673" spans="21:21" x14ac:dyDescent="0.25">
      <c r="U23673" s="76"/>
    </row>
    <row r="23674" spans="21:21" x14ac:dyDescent="0.25">
      <c r="U23674" s="76"/>
    </row>
    <row r="23675" spans="21:21" x14ac:dyDescent="0.25">
      <c r="U23675" s="76"/>
    </row>
    <row r="23676" spans="21:21" x14ac:dyDescent="0.25">
      <c r="U23676" s="76"/>
    </row>
    <row r="23677" spans="21:21" x14ac:dyDescent="0.25">
      <c r="U23677" s="76"/>
    </row>
    <row r="23678" spans="21:21" x14ac:dyDescent="0.25">
      <c r="U23678" s="76"/>
    </row>
    <row r="23679" spans="21:21" x14ac:dyDescent="0.25">
      <c r="U23679" s="76"/>
    </row>
    <row r="23680" spans="21:21" x14ac:dyDescent="0.25">
      <c r="U23680" s="76"/>
    </row>
    <row r="23681" spans="21:21" x14ac:dyDescent="0.25">
      <c r="U23681" s="76"/>
    </row>
    <row r="23682" spans="21:21" x14ac:dyDescent="0.25">
      <c r="U23682" s="76"/>
    </row>
    <row r="23683" spans="21:21" x14ac:dyDescent="0.25">
      <c r="U23683" s="76"/>
    </row>
    <row r="23684" spans="21:21" x14ac:dyDescent="0.25">
      <c r="U23684" s="76"/>
    </row>
    <row r="23685" spans="21:21" x14ac:dyDescent="0.25">
      <c r="U23685" s="76"/>
    </row>
    <row r="23686" spans="21:21" x14ac:dyDescent="0.25">
      <c r="U23686" s="76"/>
    </row>
    <row r="23687" spans="21:21" x14ac:dyDescent="0.25">
      <c r="U23687" s="76"/>
    </row>
    <row r="23688" spans="21:21" x14ac:dyDescent="0.25">
      <c r="U23688" s="76"/>
    </row>
    <row r="23689" spans="21:21" x14ac:dyDescent="0.25">
      <c r="U23689" s="76"/>
    </row>
    <row r="23690" spans="21:21" x14ac:dyDescent="0.25">
      <c r="U23690" s="76"/>
    </row>
    <row r="23691" spans="21:21" x14ac:dyDescent="0.25">
      <c r="U23691" s="76"/>
    </row>
    <row r="23692" spans="21:21" x14ac:dyDescent="0.25">
      <c r="U23692" s="76"/>
    </row>
    <row r="23693" spans="21:21" x14ac:dyDescent="0.25">
      <c r="U23693" s="76"/>
    </row>
    <row r="23694" spans="21:21" x14ac:dyDescent="0.25">
      <c r="U23694" s="76"/>
    </row>
    <row r="23695" spans="21:21" x14ac:dyDescent="0.25">
      <c r="U23695" s="76"/>
    </row>
    <row r="23696" spans="21:21" x14ac:dyDescent="0.25">
      <c r="U23696" s="76"/>
    </row>
    <row r="23697" spans="21:21" x14ac:dyDescent="0.25">
      <c r="U23697" s="76"/>
    </row>
    <row r="23698" spans="21:21" x14ac:dyDescent="0.25">
      <c r="U23698" s="76"/>
    </row>
    <row r="23699" spans="21:21" x14ac:dyDescent="0.25">
      <c r="U23699" s="76"/>
    </row>
    <row r="23700" spans="21:21" x14ac:dyDescent="0.25">
      <c r="U23700" s="76"/>
    </row>
    <row r="23701" spans="21:21" x14ac:dyDescent="0.25">
      <c r="U23701" s="76"/>
    </row>
    <row r="23702" spans="21:21" x14ac:dyDescent="0.25">
      <c r="U23702" s="76"/>
    </row>
    <row r="23703" spans="21:21" x14ac:dyDescent="0.25">
      <c r="U23703" s="76"/>
    </row>
    <row r="23704" spans="21:21" x14ac:dyDescent="0.25">
      <c r="U23704" s="76"/>
    </row>
    <row r="23705" spans="21:21" x14ac:dyDescent="0.25">
      <c r="U23705" s="76"/>
    </row>
    <row r="23706" spans="21:21" x14ac:dyDescent="0.25">
      <c r="U23706" s="76"/>
    </row>
    <row r="23707" spans="21:21" x14ac:dyDescent="0.25">
      <c r="U23707" s="76"/>
    </row>
    <row r="23708" spans="21:21" x14ac:dyDescent="0.25">
      <c r="U23708" s="76"/>
    </row>
    <row r="23709" spans="21:21" x14ac:dyDescent="0.25">
      <c r="U23709" s="76"/>
    </row>
    <row r="23710" spans="21:21" x14ac:dyDescent="0.25">
      <c r="U23710" s="76"/>
    </row>
    <row r="23711" spans="21:21" x14ac:dyDescent="0.25">
      <c r="U23711" s="76"/>
    </row>
    <row r="23712" spans="21:21" x14ac:dyDescent="0.25">
      <c r="U23712" s="76"/>
    </row>
    <row r="23713" spans="21:21" x14ac:dyDescent="0.25">
      <c r="U23713" s="76"/>
    </row>
    <row r="23714" spans="21:21" x14ac:dyDescent="0.25">
      <c r="U23714" s="76"/>
    </row>
    <row r="23715" spans="21:21" x14ac:dyDescent="0.25">
      <c r="U23715" s="76"/>
    </row>
    <row r="23716" spans="21:21" x14ac:dyDescent="0.25">
      <c r="U23716" s="76"/>
    </row>
    <row r="23717" spans="21:21" x14ac:dyDescent="0.25">
      <c r="U23717" s="76"/>
    </row>
    <row r="23718" spans="21:21" x14ac:dyDescent="0.25">
      <c r="U23718" s="76"/>
    </row>
    <row r="23719" spans="21:21" x14ac:dyDescent="0.25">
      <c r="U23719" s="76"/>
    </row>
    <row r="23720" spans="21:21" x14ac:dyDescent="0.25">
      <c r="U23720" s="76"/>
    </row>
    <row r="23721" spans="21:21" x14ac:dyDescent="0.25">
      <c r="U23721" s="76"/>
    </row>
    <row r="23722" spans="21:21" x14ac:dyDescent="0.25">
      <c r="U23722" s="76"/>
    </row>
    <row r="23723" spans="21:21" x14ac:dyDescent="0.25">
      <c r="U23723" s="76"/>
    </row>
    <row r="23724" spans="21:21" x14ac:dyDescent="0.25">
      <c r="U23724" s="76"/>
    </row>
    <row r="23725" spans="21:21" x14ac:dyDescent="0.25">
      <c r="U23725" s="76"/>
    </row>
    <row r="23726" spans="21:21" x14ac:dyDescent="0.25">
      <c r="U23726" s="76"/>
    </row>
    <row r="23727" spans="21:21" x14ac:dyDescent="0.25">
      <c r="U23727" s="76"/>
    </row>
    <row r="23728" spans="21:21" x14ac:dyDescent="0.25">
      <c r="U23728" s="76"/>
    </row>
    <row r="23729" spans="21:21" x14ac:dyDescent="0.25">
      <c r="U23729" s="76"/>
    </row>
    <row r="23730" spans="21:21" x14ac:dyDescent="0.25">
      <c r="U23730" s="76"/>
    </row>
    <row r="23731" spans="21:21" x14ac:dyDescent="0.25">
      <c r="U23731" s="76"/>
    </row>
    <row r="23732" spans="21:21" x14ac:dyDescent="0.25">
      <c r="U23732" s="76"/>
    </row>
    <row r="23733" spans="21:21" x14ac:dyDescent="0.25">
      <c r="U23733" s="76"/>
    </row>
    <row r="23734" spans="21:21" x14ac:dyDescent="0.25">
      <c r="U23734" s="76"/>
    </row>
    <row r="23735" spans="21:21" x14ac:dyDescent="0.25">
      <c r="U23735" s="76"/>
    </row>
    <row r="23736" spans="21:21" x14ac:dyDescent="0.25">
      <c r="U23736" s="76"/>
    </row>
    <row r="23737" spans="21:21" x14ac:dyDescent="0.25">
      <c r="U23737" s="76"/>
    </row>
    <row r="23738" spans="21:21" x14ac:dyDescent="0.25">
      <c r="U23738" s="76"/>
    </row>
    <row r="23739" spans="21:21" x14ac:dyDescent="0.25">
      <c r="U23739" s="76"/>
    </row>
    <row r="23740" spans="21:21" x14ac:dyDescent="0.25">
      <c r="U23740" s="76"/>
    </row>
    <row r="23741" spans="21:21" x14ac:dyDescent="0.25">
      <c r="U23741" s="76"/>
    </row>
    <row r="23742" spans="21:21" x14ac:dyDescent="0.25">
      <c r="U23742" s="76"/>
    </row>
    <row r="23743" spans="21:21" x14ac:dyDescent="0.25">
      <c r="U23743" s="76"/>
    </row>
    <row r="23744" spans="21:21" x14ac:dyDescent="0.25">
      <c r="U23744" s="76"/>
    </row>
    <row r="23745" spans="21:21" x14ac:dyDescent="0.25">
      <c r="U23745" s="76"/>
    </row>
    <row r="23746" spans="21:21" x14ac:dyDescent="0.25">
      <c r="U23746" s="76"/>
    </row>
    <row r="23747" spans="21:21" x14ac:dyDescent="0.25">
      <c r="U23747" s="76"/>
    </row>
    <row r="23748" spans="21:21" x14ac:dyDescent="0.25">
      <c r="U23748" s="76"/>
    </row>
    <row r="23749" spans="21:21" x14ac:dyDescent="0.25">
      <c r="U23749" s="76"/>
    </row>
    <row r="23750" spans="21:21" x14ac:dyDescent="0.25">
      <c r="U23750" s="76"/>
    </row>
    <row r="23751" spans="21:21" x14ac:dyDescent="0.25">
      <c r="U23751" s="76"/>
    </row>
    <row r="23752" spans="21:21" x14ac:dyDescent="0.25">
      <c r="U23752" s="76"/>
    </row>
    <row r="23753" spans="21:21" x14ac:dyDescent="0.25">
      <c r="U23753" s="76"/>
    </row>
    <row r="23754" spans="21:21" x14ac:dyDescent="0.25">
      <c r="U23754" s="76"/>
    </row>
    <row r="23755" spans="21:21" x14ac:dyDescent="0.25">
      <c r="U23755" s="76"/>
    </row>
    <row r="23756" spans="21:21" x14ac:dyDescent="0.25">
      <c r="U23756" s="76"/>
    </row>
    <row r="23757" spans="21:21" x14ac:dyDescent="0.25">
      <c r="U23757" s="76"/>
    </row>
    <row r="23758" spans="21:21" x14ac:dyDescent="0.25">
      <c r="U23758" s="76"/>
    </row>
    <row r="23759" spans="21:21" x14ac:dyDescent="0.25">
      <c r="U23759" s="76"/>
    </row>
    <row r="23760" spans="21:21" x14ac:dyDescent="0.25">
      <c r="U23760" s="76"/>
    </row>
    <row r="23761" spans="21:21" x14ac:dyDescent="0.25">
      <c r="U23761" s="76"/>
    </row>
    <row r="23762" spans="21:21" x14ac:dyDescent="0.25">
      <c r="U23762" s="76"/>
    </row>
    <row r="23763" spans="21:21" x14ac:dyDescent="0.25">
      <c r="U23763" s="76"/>
    </row>
    <row r="23764" spans="21:21" x14ac:dyDescent="0.25">
      <c r="U23764" s="76"/>
    </row>
    <row r="23765" spans="21:21" x14ac:dyDescent="0.25">
      <c r="U23765" s="76"/>
    </row>
    <row r="23766" spans="21:21" x14ac:dyDescent="0.25">
      <c r="U23766" s="76"/>
    </row>
    <row r="23767" spans="21:21" x14ac:dyDescent="0.25">
      <c r="U23767" s="76"/>
    </row>
    <row r="23768" spans="21:21" x14ac:dyDescent="0.25">
      <c r="U23768" s="76"/>
    </row>
    <row r="23769" spans="21:21" x14ac:dyDescent="0.25">
      <c r="U23769" s="76"/>
    </row>
    <row r="23770" spans="21:21" x14ac:dyDescent="0.25">
      <c r="U23770" s="76"/>
    </row>
    <row r="23771" spans="21:21" x14ac:dyDescent="0.25">
      <c r="U23771" s="76"/>
    </row>
    <row r="23772" spans="21:21" x14ac:dyDescent="0.25">
      <c r="U23772" s="76"/>
    </row>
    <row r="23773" spans="21:21" x14ac:dyDescent="0.25">
      <c r="U23773" s="76"/>
    </row>
    <row r="23774" spans="21:21" x14ac:dyDescent="0.25">
      <c r="U23774" s="76"/>
    </row>
    <row r="23775" spans="21:21" x14ac:dyDescent="0.25">
      <c r="U23775" s="76"/>
    </row>
    <row r="23776" spans="21:21" x14ac:dyDescent="0.25">
      <c r="U23776" s="76"/>
    </row>
    <row r="23777" spans="21:21" x14ac:dyDescent="0.25">
      <c r="U23777" s="76"/>
    </row>
    <row r="23778" spans="21:21" x14ac:dyDescent="0.25">
      <c r="U23778" s="76"/>
    </row>
    <row r="23779" spans="21:21" x14ac:dyDescent="0.25">
      <c r="U23779" s="76"/>
    </row>
    <row r="23780" spans="21:21" x14ac:dyDescent="0.25">
      <c r="U23780" s="76"/>
    </row>
    <row r="23781" spans="21:21" x14ac:dyDescent="0.25">
      <c r="U23781" s="76"/>
    </row>
    <row r="23782" spans="21:21" x14ac:dyDescent="0.25">
      <c r="U23782" s="76"/>
    </row>
    <row r="23783" spans="21:21" x14ac:dyDescent="0.25">
      <c r="U23783" s="76"/>
    </row>
    <row r="23784" spans="21:21" x14ac:dyDescent="0.25">
      <c r="U23784" s="76"/>
    </row>
    <row r="23785" spans="21:21" x14ac:dyDescent="0.25">
      <c r="U23785" s="76"/>
    </row>
    <row r="23786" spans="21:21" x14ac:dyDescent="0.25">
      <c r="U23786" s="76"/>
    </row>
    <row r="23787" spans="21:21" x14ac:dyDescent="0.25">
      <c r="U23787" s="76"/>
    </row>
    <row r="23788" spans="21:21" x14ac:dyDescent="0.25">
      <c r="U23788" s="76"/>
    </row>
    <row r="23789" spans="21:21" x14ac:dyDescent="0.25">
      <c r="U23789" s="76"/>
    </row>
    <row r="23790" spans="21:21" x14ac:dyDescent="0.25">
      <c r="U23790" s="76"/>
    </row>
    <row r="23791" spans="21:21" x14ac:dyDescent="0.25">
      <c r="U23791" s="76"/>
    </row>
    <row r="23792" spans="21:21" x14ac:dyDescent="0.25">
      <c r="U23792" s="76"/>
    </row>
    <row r="23793" spans="21:21" x14ac:dyDescent="0.25">
      <c r="U23793" s="76"/>
    </row>
    <row r="23794" spans="21:21" x14ac:dyDescent="0.25">
      <c r="U23794" s="76"/>
    </row>
    <row r="23795" spans="21:21" x14ac:dyDescent="0.25">
      <c r="U23795" s="76"/>
    </row>
    <row r="23796" spans="21:21" x14ac:dyDescent="0.25">
      <c r="U23796" s="76"/>
    </row>
    <row r="23797" spans="21:21" x14ac:dyDescent="0.25">
      <c r="U23797" s="76"/>
    </row>
    <row r="23798" spans="21:21" x14ac:dyDescent="0.25">
      <c r="U23798" s="76"/>
    </row>
    <row r="23799" spans="21:21" x14ac:dyDescent="0.25">
      <c r="U23799" s="76"/>
    </row>
    <row r="23800" spans="21:21" x14ac:dyDescent="0.25">
      <c r="U23800" s="76"/>
    </row>
    <row r="23801" spans="21:21" x14ac:dyDescent="0.25">
      <c r="U23801" s="76"/>
    </row>
    <row r="23802" spans="21:21" x14ac:dyDescent="0.25">
      <c r="U23802" s="76"/>
    </row>
    <row r="23803" spans="21:21" x14ac:dyDescent="0.25">
      <c r="U23803" s="76"/>
    </row>
    <row r="23804" spans="21:21" x14ac:dyDescent="0.25">
      <c r="U23804" s="76"/>
    </row>
    <row r="23805" spans="21:21" x14ac:dyDescent="0.25">
      <c r="U23805" s="76"/>
    </row>
    <row r="23806" spans="21:21" x14ac:dyDescent="0.25">
      <c r="U23806" s="76"/>
    </row>
    <row r="23807" spans="21:21" x14ac:dyDescent="0.25">
      <c r="U23807" s="76"/>
    </row>
    <row r="23808" spans="21:21" x14ac:dyDescent="0.25">
      <c r="U23808" s="76"/>
    </row>
    <row r="23809" spans="21:21" x14ac:dyDescent="0.25">
      <c r="U23809" s="76"/>
    </row>
    <row r="23810" spans="21:21" x14ac:dyDescent="0.25">
      <c r="U23810" s="76"/>
    </row>
    <row r="23811" spans="21:21" x14ac:dyDescent="0.25">
      <c r="U23811" s="76"/>
    </row>
    <row r="23812" spans="21:21" x14ac:dyDescent="0.25">
      <c r="U23812" s="76"/>
    </row>
    <row r="23813" spans="21:21" x14ac:dyDescent="0.25">
      <c r="U23813" s="76"/>
    </row>
    <row r="23814" spans="21:21" x14ac:dyDescent="0.25">
      <c r="U23814" s="76"/>
    </row>
    <row r="23815" spans="21:21" x14ac:dyDescent="0.25">
      <c r="U23815" s="76"/>
    </row>
    <row r="23816" spans="21:21" x14ac:dyDescent="0.25">
      <c r="U23816" s="76"/>
    </row>
    <row r="23817" spans="21:21" x14ac:dyDescent="0.25">
      <c r="U23817" s="76"/>
    </row>
    <row r="23818" spans="21:21" x14ac:dyDescent="0.25">
      <c r="U23818" s="76"/>
    </row>
    <row r="23819" spans="21:21" x14ac:dyDescent="0.25">
      <c r="U23819" s="76"/>
    </row>
    <row r="23820" spans="21:21" x14ac:dyDescent="0.25">
      <c r="U23820" s="76"/>
    </row>
    <row r="23821" spans="21:21" x14ac:dyDescent="0.25">
      <c r="U23821" s="76"/>
    </row>
    <row r="23822" spans="21:21" x14ac:dyDescent="0.25">
      <c r="U23822" s="76"/>
    </row>
    <row r="23823" spans="21:21" x14ac:dyDescent="0.25">
      <c r="U23823" s="76"/>
    </row>
    <row r="23824" spans="21:21" x14ac:dyDescent="0.25">
      <c r="U23824" s="76"/>
    </row>
    <row r="23825" spans="21:21" x14ac:dyDescent="0.25">
      <c r="U23825" s="76"/>
    </row>
    <row r="23826" spans="21:21" x14ac:dyDescent="0.25">
      <c r="U23826" s="76"/>
    </row>
    <row r="23827" spans="21:21" x14ac:dyDescent="0.25">
      <c r="U23827" s="76"/>
    </row>
    <row r="23828" spans="21:21" x14ac:dyDescent="0.25">
      <c r="U23828" s="76"/>
    </row>
    <row r="23829" spans="21:21" x14ac:dyDescent="0.25">
      <c r="U23829" s="76"/>
    </row>
    <row r="23830" spans="21:21" x14ac:dyDescent="0.25">
      <c r="U23830" s="76"/>
    </row>
    <row r="23831" spans="21:21" x14ac:dyDescent="0.25">
      <c r="U23831" s="76"/>
    </row>
    <row r="23832" spans="21:21" x14ac:dyDescent="0.25">
      <c r="U23832" s="76"/>
    </row>
    <row r="23833" spans="21:21" x14ac:dyDescent="0.25">
      <c r="U23833" s="76"/>
    </row>
    <row r="23834" spans="21:21" x14ac:dyDescent="0.25">
      <c r="U23834" s="76"/>
    </row>
    <row r="23835" spans="21:21" x14ac:dyDescent="0.25">
      <c r="U23835" s="76"/>
    </row>
    <row r="23836" spans="21:21" x14ac:dyDescent="0.25">
      <c r="U23836" s="76"/>
    </row>
    <row r="23837" spans="21:21" x14ac:dyDescent="0.25">
      <c r="U23837" s="76"/>
    </row>
    <row r="23838" spans="21:21" x14ac:dyDescent="0.25">
      <c r="U23838" s="76"/>
    </row>
    <row r="23839" spans="21:21" x14ac:dyDescent="0.25">
      <c r="U23839" s="76"/>
    </row>
    <row r="23840" spans="21:21" x14ac:dyDescent="0.25">
      <c r="U23840" s="76"/>
    </row>
    <row r="23841" spans="21:21" x14ac:dyDescent="0.25">
      <c r="U23841" s="76"/>
    </row>
    <row r="23842" spans="21:21" x14ac:dyDescent="0.25">
      <c r="U23842" s="76"/>
    </row>
    <row r="23843" spans="21:21" x14ac:dyDescent="0.25">
      <c r="U23843" s="76"/>
    </row>
    <row r="23844" spans="21:21" x14ac:dyDescent="0.25">
      <c r="U23844" s="76"/>
    </row>
    <row r="23845" spans="21:21" x14ac:dyDescent="0.25">
      <c r="U23845" s="76"/>
    </row>
    <row r="23846" spans="21:21" x14ac:dyDescent="0.25">
      <c r="U23846" s="76"/>
    </row>
    <row r="23847" spans="21:21" x14ac:dyDescent="0.25">
      <c r="U23847" s="76"/>
    </row>
    <row r="23848" spans="21:21" x14ac:dyDescent="0.25">
      <c r="U23848" s="76"/>
    </row>
    <row r="23849" spans="21:21" x14ac:dyDescent="0.25">
      <c r="U23849" s="76"/>
    </row>
    <row r="23850" spans="21:21" x14ac:dyDescent="0.25">
      <c r="U23850" s="76"/>
    </row>
    <row r="23851" spans="21:21" x14ac:dyDescent="0.25">
      <c r="U23851" s="76"/>
    </row>
    <row r="23852" spans="21:21" x14ac:dyDescent="0.25">
      <c r="U23852" s="76"/>
    </row>
    <row r="23853" spans="21:21" x14ac:dyDescent="0.25">
      <c r="U23853" s="76"/>
    </row>
    <row r="23854" spans="21:21" x14ac:dyDescent="0.25">
      <c r="U23854" s="76"/>
    </row>
    <row r="23855" spans="21:21" x14ac:dyDescent="0.25">
      <c r="U23855" s="76"/>
    </row>
    <row r="23856" spans="21:21" x14ac:dyDescent="0.25">
      <c r="U23856" s="76"/>
    </row>
    <row r="23857" spans="21:21" x14ac:dyDescent="0.25">
      <c r="U23857" s="76"/>
    </row>
    <row r="23858" spans="21:21" x14ac:dyDescent="0.25">
      <c r="U23858" s="76"/>
    </row>
    <row r="23859" spans="21:21" x14ac:dyDescent="0.25">
      <c r="U23859" s="76"/>
    </row>
    <row r="23860" spans="21:21" x14ac:dyDescent="0.25">
      <c r="U23860" s="76"/>
    </row>
    <row r="23861" spans="21:21" x14ac:dyDescent="0.25">
      <c r="U23861" s="76"/>
    </row>
    <row r="23862" spans="21:21" x14ac:dyDescent="0.25">
      <c r="U23862" s="76"/>
    </row>
    <row r="23863" spans="21:21" x14ac:dyDescent="0.25">
      <c r="U23863" s="76"/>
    </row>
    <row r="23864" spans="21:21" x14ac:dyDescent="0.25">
      <c r="U23864" s="76"/>
    </row>
    <row r="23865" spans="21:21" x14ac:dyDescent="0.25">
      <c r="U23865" s="76"/>
    </row>
    <row r="23866" spans="21:21" x14ac:dyDescent="0.25">
      <c r="U23866" s="76"/>
    </row>
    <row r="23867" spans="21:21" x14ac:dyDescent="0.25">
      <c r="U23867" s="76"/>
    </row>
    <row r="23868" spans="21:21" x14ac:dyDescent="0.25">
      <c r="U23868" s="76"/>
    </row>
    <row r="23869" spans="21:21" x14ac:dyDescent="0.25">
      <c r="U23869" s="76"/>
    </row>
    <row r="23870" spans="21:21" x14ac:dyDescent="0.25">
      <c r="U23870" s="76"/>
    </row>
    <row r="23871" spans="21:21" x14ac:dyDescent="0.25">
      <c r="U23871" s="76"/>
    </row>
    <row r="23872" spans="21:21" x14ac:dyDescent="0.25">
      <c r="U23872" s="76"/>
    </row>
    <row r="23873" spans="21:21" x14ac:dyDescent="0.25">
      <c r="U23873" s="76"/>
    </row>
    <row r="23874" spans="21:21" x14ac:dyDescent="0.25">
      <c r="U23874" s="76"/>
    </row>
    <row r="23875" spans="21:21" x14ac:dyDescent="0.25">
      <c r="U23875" s="76"/>
    </row>
    <row r="23876" spans="21:21" x14ac:dyDescent="0.25">
      <c r="U23876" s="76"/>
    </row>
    <row r="23877" spans="21:21" x14ac:dyDescent="0.25">
      <c r="U23877" s="76"/>
    </row>
    <row r="23878" spans="21:21" x14ac:dyDescent="0.25">
      <c r="U23878" s="76"/>
    </row>
    <row r="23879" spans="21:21" x14ac:dyDescent="0.25">
      <c r="U23879" s="76"/>
    </row>
    <row r="23880" spans="21:21" x14ac:dyDescent="0.25">
      <c r="U23880" s="76"/>
    </row>
    <row r="23881" spans="21:21" x14ac:dyDescent="0.25">
      <c r="U23881" s="76"/>
    </row>
    <row r="23882" spans="21:21" x14ac:dyDescent="0.25">
      <c r="U23882" s="76"/>
    </row>
    <row r="23883" spans="21:21" x14ac:dyDescent="0.25">
      <c r="U23883" s="76"/>
    </row>
    <row r="23884" spans="21:21" x14ac:dyDescent="0.25">
      <c r="U23884" s="76"/>
    </row>
    <row r="23885" spans="21:21" x14ac:dyDescent="0.25">
      <c r="U23885" s="76"/>
    </row>
    <row r="23886" spans="21:21" x14ac:dyDescent="0.25">
      <c r="U23886" s="76"/>
    </row>
    <row r="23887" spans="21:21" x14ac:dyDescent="0.25">
      <c r="U23887" s="76"/>
    </row>
    <row r="23888" spans="21:21" x14ac:dyDescent="0.25">
      <c r="U23888" s="76"/>
    </row>
    <row r="23889" spans="21:21" x14ac:dyDescent="0.25">
      <c r="U23889" s="76"/>
    </row>
    <row r="23890" spans="21:21" x14ac:dyDescent="0.25">
      <c r="U23890" s="76"/>
    </row>
    <row r="23891" spans="21:21" x14ac:dyDescent="0.25">
      <c r="U23891" s="76"/>
    </row>
    <row r="23892" spans="21:21" x14ac:dyDescent="0.25">
      <c r="U23892" s="76"/>
    </row>
    <row r="23893" spans="21:21" x14ac:dyDescent="0.25">
      <c r="U23893" s="76"/>
    </row>
    <row r="23894" spans="21:21" x14ac:dyDescent="0.25">
      <c r="U23894" s="76"/>
    </row>
    <row r="23895" spans="21:21" x14ac:dyDescent="0.25">
      <c r="U23895" s="76"/>
    </row>
    <row r="23896" spans="21:21" x14ac:dyDescent="0.25">
      <c r="U23896" s="76"/>
    </row>
    <row r="23897" spans="21:21" x14ac:dyDescent="0.25">
      <c r="U23897" s="76"/>
    </row>
    <row r="23898" spans="21:21" x14ac:dyDescent="0.25">
      <c r="U23898" s="76"/>
    </row>
    <row r="23899" spans="21:21" x14ac:dyDescent="0.25">
      <c r="U23899" s="76"/>
    </row>
    <row r="23900" spans="21:21" x14ac:dyDescent="0.25">
      <c r="U23900" s="76"/>
    </row>
    <row r="23901" spans="21:21" x14ac:dyDescent="0.25">
      <c r="U23901" s="76"/>
    </row>
    <row r="23902" spans="21:21" x14ac:dyDescent="0.25">
      <c r="U23902" s="76"/>
    </row>
    <row r="23903" spans="21:21" x14ac:dyDescent="0.25">
      <c r="U23903" s="76"/>
    </row>
    <row r="23904" spans="21:21" x14ac:dyDescent="0.25">
      <c r="U23904" s="76"/>
    </row>
    <row r="23905" spans="21:21" x14ac:dyDescent="0.25">
      <c r="U23905" s="76"/>
    </row>
    <row r="23906" spans="21:21" x14ac:dyDescent="0.25">
      <c r="U23906" s="76"/>
    </row>
    <row r="23907" spans="21:21" x14ac:dyDescent="0.25">
      <c r="U23907" s="76"/>
    </row>
    <row r="23908" spans="21:21" x14ac:dyDescent="0.25">
      <c r="U23908" s="76"/>
    </row>
    <row r="23909" spans="21:21" x14ac:dyDescent="0.25">
      <c r="U23909" s="76"/>
    </row>
    <row r="23910" spans="21:21" x14ac:dyDescent="0.25">
      <c r="U23910" s="76"/>
    </row>
    <row r="23911" spans="21:21" x14ac:dyDescent="0.25">
      <c r="U23911" s="76"/>
    </row>
    <row r="23912" spans="21:21" x14ac:dyDescent="0.25">
      <c r="U23912" s="76"/>
    </row>
    <row r="23913" spans="21:21" x14ac:dyDescent="0.25">
      <c r="U23913" s="76"/>
    </row>
    <row r="23914" spans="21:21" x14ac:dyDescent="0.25">
      <c r="U23914" s="76"/>
    </row>
    <row r="23915" spans="21:21" x14ac:dyDescent="0.25">
      <c r="U23915" s="76"/>
    </row>
    <row r="23916" spans="21:21" x14ac:dyDescent="0.25">
      <c r="U23916" s="76"/>
    </row>
    <row r="23917" spans="21:21" x14ac:dyDescent="0.25">
      <c r="U23917" s="76"/>
    </row>
    <row r="23918" spans="21:21" x14ac:dyDescent="0.25">
      <c r="U23918" s="76"/>
    </row>
    <row r="23919" spans="21:21" x14ac:dyDescent="0.25">
      <c r="U23919" s="76"/>
    </row>
    <row r="23920" spans="21:21" x14ac:dyDescent="0.25">
      <c r="U23920" s="76"/>
    </row>
    <row r="23921" spans="21:21" x14ac:dyDescent="0.25">
      <c r="U23921" s="76"/>
    </row>
    <row r="23922" spans="21:21" x14ac:dyDescent="0.25">
      <c r="U23922" s="76"/>
    </row>
    <row r="23923" spans="21:21" x14ac:dyDescent="0.25">
      <c r="U23923" s="76"/>
    </row>
    <row r="23924" spans="21:21" x14ac:dyDescent="0.25">
      <c r="U23924" s="76"/>
    </row>
    <row r="23925" spans="21:21" x14ac:dyDescent="0.25">
      <c r="U23925" s="76"/>
    </row>
    <row r="23926" spans="21:21" x14ac:dyDescent="0.25">
      <c r="U23926" s="76"/>
    </row>
    <row r="23927" spans="21:21" x14ac:dyDescent="0.25">
      <c r="U23927" s="76"/>
    </row>
    <row r="23928" spans="21:21" x14ac:dyDescent="0.25">
      <c r="U23928" s="76"/>
    </row>
    <row r="23929" spans="21:21" x14ac:dyDescent="0.25">
      <c r="U23929" s="76"/>
    </row>
    <row r="23930" spans="21:21" x14ac:dyDescent="0.25">
      <c r="U23930" s="76"/>
    </row>
    <row r="23931" spans="21:21" x14ac:dyDescent="0.25">
      <c r="U23931" s="76"/>
    </row>
    <row r="23932" spans="21:21" x14ac:dyDescent="0.25">
      <c r="U23932" s="76"/>
    </row>
    <row r="23933" spans="21:21" x14ac:dyDescent="0.25">
      <c r="U23933" s="76"/>
    </row>
    <row r="23934" spans="21:21" x14ac:dyDescent="0.25">
      <c r="U23934" s="76"/>
    </row>
    <row r="23935" spans="21:21" x14ac:dyDescent="0.25">
      <c r="U23935" s="76"/>
    </row>
    <row r="23936" spans="21:21" x14ac:dyDescent="0.25">
      <c r="U23936" s="76"/>
    </row>
    <row r="23937" spans="21:21" x14ac:dyDescent="0.25">
      <c r="U23937" s="76"/>
    </row>
    <row r="23938" spans="21:21" x14ac:dyDescent="0.25">
      <c r="U23938" s="76"/>
    </row>
    <row r="23939" spans="21:21" x14ac:dyDescent="0.25">
      <c r="U23939" s="76"/>
    </row>
    <row r="23940" spans="21:21" x14ac:dyDescent="0.25">
      <c r="U23940" s="76"/>
    </row>
    <row r="23941" spans="21:21" x14ac:dyDescent="0.25">
      <c r="U23941" s="76"/>
    </row>
    <row r="23942" spans="21:21" x14ac:dyDescent="0.25">
      <c r="U23942" s="76"/>
    </row>
    <row r="23943" spans="21:21" x14ac:dyDescent="0.25">
      <c r="U23943" s="76"/>
    </row>
    <row r="23944" spans="21:21" x14ac:dyDescent="0.25">
      <c r="U23944" s="76"/>
    </row>
    <row r="23945" spans="21:21" x14ac:dyDescent="0.25">
      <c r="U23945" s="76"/>
    </row>
    <row r="23946" spans="21:21" x14ac:dyDescent="0.25">
      <c r="U23946" s="76"/>
    </row>
    <row r="23947" spans="21:21" x14ac:dyDescent="0.25">
      <c r="U23947" s="76"/>
    </row>
    <row r="23948" spans="21:21" x14ac:dyDescent="0.25">
      <c r="U23948" s="76"/>
    </row>
    <row r="23949" spans="21:21" x14ac:dyDescent="0.25">
      <c r="U23949" s="76"/>
    </row>
    <row r="23950" spans="21:21" x14ac:dyDescent="0.25">
      <c r="U23950" s="76"/>
    </row>
    <row r="23951" spans="21:21" x14ac:dyDescent="0.25">
      <c r="U23951" s="76"/>
    </row>
    <row r="23952" spans="21:21" x14ac:dyDescent="0.25">
      <c r="U23952" s="76"/>
    </row>
    <row r="23953" spans="21:21" x14ac:dyDescent="0.25">
      <c r="U23953" s="76"/>
    </row>
    <row r="23954" spans="21:21" x14ac:dyDescent="0.25">
      <c r="U23954" s="76"/>
    </row>
    <row r="23955" spans="21:21" x14ac:dyDescent="0.25">
      <c r="U23955" s="76"/>
    </row>
    <row r="23956" spans="21:21" x14ac:dyDescent="0.25">
      <c r="U23956" s="76"/>
    </row>
    <row r="23957" spans="21:21" x14ac:dyDescent="0.25">
      <c r="U23957" s="76"/>
    </row>
    <row r="23958" spans="21:21" x14ac:dyDescent="0.25">
      <c r="U23958" s="76"/>
    </row>
    <row r="23959" spans="21:21" x14ac:dyDescent="0.25">
      <c r="U23959" s="76"/>
    </row>
    <row r="23960" spans="21:21" x14ac:dyDescent="0.25">
      <c r="U23960" s="76"/>
    </row>
    <row r="23961" spans="21:21" x14ac:dyDescent="0.25">
      <c r="U23961" s="76"/>
    </row>
    <row r="23962" spans="21:21" x14ac:dyDescent="0.25">
      <c r="U23962" s="76"/>
    </row>
    <row r="23963" spans="21:21" x14ac:dyDescent="0.25">
      <c r="U23963" s="76"/>
    </row>
    <row r="23964" spans="21:21" x14ac:dyDescent="0.25">
      <c r="U23964" s="76"/>
    </row>
    <row r="23965" spans="21:21" x14ac:dyDescent="0.25">
      <c r="U23965" s="76"/>
    </row>
    <row r="23966" spans="21:21" x14ac:dyDescent="0.25">
      <c r="U23966" s="76"/>
    </row>
    <row r="23967" spans="21:21" x14ac:dyDescent="0.25">
      <c r="U23967" s="76"/>
    </row>
    <row r="23968" spans="21:21" x14ac:dyDescent="0.25">
      <c r="U23968" s="76"/>
    </row>
    <row r="23969" spans="21:21" x14ac:dyDescent="0.25">
      <c r="U23969" s="76"/>
    </row>
    <row r="23970" spans="21:21" x14ac:dyDescent="0.25">
      <c r="U23970" s="76"/>
    </row>
    <row r="23971" spans="21:21" x14ac:dyDescent="0.25">
      <c r="U23971" s="76"/>
    </row>
    <row r="23972" spans="21:21" x14ac:dyDescent="0.25">
      <c r="U23972" s="76"/>
    </row>
    <row r="23973" spans="21:21" x14ac:dyDescent="0.25">
      <c r="U23973" s="76"/>
    </row>
    <row r="23974" spans="21:21" x14ac:dyDescent="0.25">
      <c r="U23974" s="76"/>
    </row>
    <row r="23975" spans="21:21" x14ac:dyDescent="0.25">
      <c r="U23975" s="76"/>
    </row>
    <row r="23976" spans="21:21" x14ac:dyDescent="0.25">
      <c r="U23976" s="76"/>
    </row>
    <row r="23977" spans="21:21" x14ac:dyDescent="0.25">
      <c r="U23977" s="76"/>
    </row>
    <row r="23978" spans="21:21" x14ac:dyDescent="0.25">
      <c r="U23978" s="76"/>
    </row>
    <row r="23979" spans="21:21" x14ac:dyDescent="0.25">
      <c r="U23979" s="76"/>
    </row>
    <row r="23980" spans="21:21" x14ac:dyDescent="0.25">
      <c r="U23980" s="76"/>
    </row>
    <row r="23981" spans="21:21" x14ac:dyDescent="0.25">
      <c r="U23981" s="76"/>
    </row>
    <row r="23982" spans="21:21" x14ac:dyDescent="0.25">
      <c r="U23982" s="76"/>
    </row>
    <row r="23983" spans="21:21" x14ac:dyDescent="0.25">
      <c r="U23983" s="76"/>
    </row>
    <row r="23984" spans="21:21" x14ac:dyDescent="0.25">
      <c r="U23984" s="76"/>
    </row>
    <row r="23985" spans="21:21" x14ac:dyDescent="0.25">
      <c r="U23985" s="76"/>
    </row>
    <row r="23986" spans="21:21" x14ac:dyDescent="0.25">
      <c r="U23986" s="76"/>
    </row>
    <row r="23987" spans="21:21" x14ac:dyDescent="0.25">
      <c r="U23987" s="76"/>
    </row>
    <row r="23988" spans="21:21" x14ac:dyDescent="0.25">
      <c r="U23988" s="76"/>
    </row>
    <row r="23989" spans="21:21" x14ac:dyDescent="0.25">
      <c r="U23989" s="76"/>
    </row>
    <row r="23990" spans="21:21" x14ac:dyDescent="0.25">
      <c r="U23990" s="76"/>
    </row>
    <row r="23991" spans="21:21" x14ac:dyDescent="0.25">
      <c r="U23991" s="76"/>
    </row>
    <row r="23992" spans="21:21" x14ac:dyDescent="0.25">
      <c r="U23992" s="76"/>
    </row>
    <row r="23993" spans="21:21" x14ac:dyDescent="0.25">
      <c r="U23993" s="76"/>
    </row>
    <row r="23994" spans="21:21" x14ac:dyDescent="0.25">
      <c r="U23994" s="76"/>
    </row>
    <row r="23995" spans="21:21" x14ac:dyDescent="0.25">
      <c r="U23995" s="76"/>
    </row>
    <row r="23996" spans="21:21" x14ac:dyDescent="0.25">
      <c r="U23996" s="76"/>
    </row>
    <row r="23997" spans="21:21" x14ac:dyDescent="0.25">
      <c r="U23997" s="76"/>
    </row>
    <row r="23998" spans="21:21" x14ac:dyDescent="0.25">
      <c r="U23998" s="76"/>
    </row>
    <row r="23999" spans="21:21" x14ac:dyDescent="0.25">
      <c r="U23999" s="76"/>
    </row>
    <row r="24000" spans="21:21" x14ac:dyDescent="0.25">
      <c r="U24000" s="76"/>
    </row>
    <row r="24001" spans="21:21" x14ac:dyDescent="0.25">
      <c r="U24001" s="76"/>
    </row>
    <row r="24002" spans="21:21" x14ac:dyDescent="0.25">
      <c r="U24002" s="76"/>
    </row>
    <row r="24003" spans="21:21" x14ac:dyDescent="0.25">
      <c r="U24003" s="76"/>
    </row>
    <row r="24004" spans="21:21" x14ac:dyDescent="0.25">
      <c r="U24004" s="76"/>
    </row>
    <row r="24005" spans="21:21" x14ac:dyDescent="0.25">
      <c r="U24005" s="76"/>
    </row>
    <row r="24006" spans="21:21" x14ac:dyDescent="0.25">
      <c r="U24006" s="76"/>
    </row>
    <row r="24007" spans="21:21" x14ac:dyDescent="0.25">
      <c r="U24007" s="76"/>
    </row>
    <row r="24008" spans="21:21" x14ac:dyDescent="0.25">
      <c r="U24008" s="76"/>
    </row>
    <row r="24009" spans="21:21" x14ac:dyDescent="0.25">
      <c r="U24009" s="76"/>
    </row>
    <row r="24010" spans="21:21" x14ac:dyDescent="0.25">
      <c r="U24010" s="76"/>
    </row>
    <row r="24011" spans="21:21" x14ac:dyDescent="0.25">
      <c r="U24011" s="76"/>
    </row>
    <row r="24012" spans="21:21" x14ac:dyDescent="0.25">
      <c r="U24012" s="76"/>
    </row>
    <row r="24013" spans="21:21" x14ac:dyDescent="0.25">
      <c r="U24013" s="76"/>
    </row>
    <row r="24014" spans="21:21" x14ac:dyDescent="0.25">
      <c r="U24014" s="76"/>
    </row>
    <row r="24015" spans="21:21" x14ac:dyDescent="0.25">
      <c r="U24015" s="76"/>
    </row>
    <row r="24016" spans="21:21" x14ac:dyDescent="0.25">
      <c r="U24016" s="76"/>
    </row>
    <row r="24017" spans="21:21" x14ac:dyDescent="0.25">
      <c r="U24017" s="76"/>
    </row>
    <row r="24018" spans="21:21" x14ac:dyDescent="0.25">
      <c r="U24018" s="76"/>
    </row>
    <row r="24019" spans="21:21" x14ac:dyDescent="0.25">
      <c r="U24019" s="76"/>
    </row>
    <row r="24020" spans="21:21" x14ac:dyDescent="0.25">
      <c r="U24020" s="76"/>
    </row>
    <row r="24021" spans="21:21" x14ac:dyDescent="0.25">
      <c r="U24021" s="76"/>
    </row>
    <row r="24022" spans="21:21" x14ac:dyDescent="0.25">
      <c r="U24022" s="76"/>
    </row>
    <row r="24023" spans="21:21" x14ac:dyDescent="0.25">
      <c r="U24023" s="76"/>
    </row>
    <row r="24024" spans="21:21" x14ac:dyDescent="0.25">
      <c r="U24024" s="76"/>
    </row>
    <row r="24025" spans="21:21" x14ac:dyDescent="0.25">
      <c r="U24025" s="76"/>
    </row>
    <row r="24026" spans="21:21" x14ac:dyDescent="0.25">
      <c r="U24026" s="76"/>
    </row>
    <row r="24027" spans="21:21" x14ac:dyDescent="0.25">
      <c r="U24027" s="76"/>
    </row>
    <row r="24028" spans="21:21" x14ac:dyDescent="0.25">
      <c r="U24028" s="76"/>
    </row>
    <row r="24029" spans="21:21" x14ac:dyDescent="0.25">
      <c r="U24029" s="76"/>
    </row>
    <row r="24030" spans="21:21" x14ac:dyDescent="0.25">
      <c r="U24030" s="76"/>
    </row>
    <row r="24031" spans="21:21" x14ac:dyDescent="0.25">
      <c r="U24031" s="76"/>
    </row>
    <row r="24032" spans="21:21" x14ac:dyDescent="0.25">
      <c r="U24032" s="76"/>
    </row>
    <row r="24033" spans="21:21" x14ac:dyDescent="0.25">
      <c r="U24033" s="76"/>
    </row>
    <row r="24034" spans="21:21" x14ac:dyDescent="0.25">
      <c r="U24034" s="76"/>
    </row>
    <row r="24035" spans="21:21" x14ac:dyDescent="0.25">
      <c r="U24035" s="76"/>
    </row>
    <row r="24036" spans="21:21" x14ac:dyDescent="0.25">
      <c r="U24036" s="76"/>
    </row>
    <row r="24037" spans="21:21" x14ac:dyDescent="0.25">
      <c r="U24037" s="76"/>
    </row>
    <row r="24038" spans="21:21" x14ac:dyDescent="0.25">
      <c r="U24038" s="76"/>
    </row>
    <row r="24039" spans="21:21" x14ac:dyDescent="0.25">
      <c r="U24039" s="76"/>
    </row>
    <row r="24040" spans="21:21" x14ac:dyDescent="0.25">
      <c r="U24040" s="76"/>
    </row>
    <row r="24041" spans="21:21" x14ac:dyDescent="0.25">
      <c r="U24041" s="76"/>
    </row>
    <row r="24042" spans="21:21" x14ac:dyDescent="0.25">
      <c r="U24042" s="76"/>
    </row>
    <row r="24043" spans="21:21" x14ac:dyDescent="0.25">
      <c r="U24043" s="76"/>
    </row>
    <row r="24044" spans="21:21" x14ac:dyDescent="0.25">
      <c r="U24044" s="76"/>
    </row>
    <row r="24045" spans="21:21" x14ac:dyDescent="0.25">
      <c r="U24045" s="76"/>
    </row>
    <row r="24046" spans="21:21" x14ac:dyDescent="0.25">
      <c r="U24046" s="76"/>
    </row>
    <row r="24047" spans="21:21" x14ac:dyDescent="0.25">
      <c r="U24047" s="76"/>
    </row>
    <row r="24048" spans="21:21" x14ac:dyDescent="0.25">
      <c r="U24048" s="76"/>
    </row>
    <row r="24049" spans="21:21" x14ac:dyDescent="0.25">
      <c r="U24049" s="76"/>
    </row>
    <row r="24050" spans="21:21" x14ac:dyDescent="0.25">
      <c r="U24050" s="76"/>
    </row>
    <row r="24051" spans="21:21" x14ac:dyDescent="0.25">
      <c r="U24051" s="76"/>
    </row>
    <row r="24052" spans="21:21" x14ac:dyDescent="0.25">
      <c r="U24052" s="76"/>
    </row>
    <row r="24053" spans="21:21" x14ac:dyDescent="0.25">
      <c r="U24053" s="76"/>
    </row>
    <row r="24054" spans="21:21" x14ac:dyDescent="0.25">
      <c r="U24054" s="76"/>
    </row>
    <row r="24055" spans="21:21" x14ac:dyDescent="0.25">
      <c r="U24055" s="76"/>
    </row>
    <row r="24056" spans="21:21" x14ac:dyDescent="0.25">
      <c r="U24056" s="76"/>
    </row>
    <row r="24057" spans="21:21" x14ac:dyDescent="0.25">
      <c r="U24057" s="76"/>
    </row>
    <row r="24058" spans="21:21" x14ac:dyDescent="0.25">
      <c r="U24058" s="76"/>
    </row>
    <row r="24059" spans="21:21" x14ac:dyDescent="0.25">
      <c r="U24059" s="76"/>
    </row>
    <row r="24060" spans="21:21" x14ac:dyDescent="0.25">
      <c r="U24060" s="76"/>
    </row>
    <row r="24061" spans="21:21" x14ac:dyDescent="0.25">
      <c r="U24061" s="76"/>
    </row>
    <row r="24062" spans="21:21" x14ac:dyDescent="0.25">
      <c r="U24062" s="76"/>
    </row>
    <row r="24063" spans="21:21" x14ac:dyDescent="0.25">
      <c r="U24063" s="76"/>
    </row>
    <row r="24064" spans="21:21" x14ac:dyDescent="0.25">
      <c r="U24064" s="76"/>
    </row>
    <row r="24065" spans="21:21" x14ac:dyDescent="0.25">
      <c r="U24065" s="76"/>
    </row>
    <row r="24066" spans="21:21" x14ac:dyDescent="0.25">
      <c r="U24066" s="76"/>
    </row>
    <row r="24067" spans="21:21" x14ac:dyDescent="0.25">
      <c r="U24067" s="76"/>
    </row>
    <row r="24068" spans="21:21" x14ac:dyDescent="0.25">
      <c r="U24068" s="76"/>
    </row>
    <row r="24069" spans="21:21" x14ac:dyDescent="0.25">
      <c r="U24069" s="76"/>
    </row>
    <row r="24070" spans="21:21" x14ac:dyDescent="0.25">
      <c r="U24070" s="76"/>
    </row>
    <row r="24071" spans="21:21" x14ac:dyDescent="0.25">
      <c r="U24071" s="76"/>
    </row>
    <row r="24072" spans="21:21" x14ac:dyDescent="0.25">
      <c r="U24072" s="76"/>
    </row>
    <row r="24073" spans="21:21" x14ac:dyDescent="0.25">
      <c r="U24073" s="76"/>
    </row>
    <row r="24074" spans="21:21" x14ac:dyDescent="0.25">
      <c r="U24074" s="76"/>
    </row>
    <row r="24075" spans="21:21" x14ac:dyDescent="0.25">
      <c r="U24075" s="76"/>
    </row>
    <row r="24076" spans="21:21" x14ac:dyDescent="0.25">
      <c r="U24076" s="76"/>
    </row>
    <row r="24077" spans="21:21" x14ac:dyDescent="0.25">
      <c r="U24077" s="76"/>
    </row>
    <row r="24078" spans="21:21" x14ac:dyDescent="0.25">
      <c r="U24078" s="76"/>
    </row>
    <row r="24079" spans="21:21" x14ac:dyDescent="0.25">
      <c r="U24079" s="76"/>
    </row>
    <row r="24080" spans="21:21" x14ac:dyDescent="0.25">
      <c r="U24080" s="76"/>
    </row>
    <row r="24081" spans="21:21" x14ac:dyDescent="0.25">
      <c r="U24081" s="76"/>
    </row>
    <row r="24082" spans="21:21" x14ac:dyDescent="0.25">
      <c r="U24082" s="76"/>
    </row>
    <row r="24083" spans="21:21" x14ac:dyDescent="0.25">
      <c r="U24083" s="76"/>
    </row>
    <row r="24084" spans="21:21" x14ac:dyDescent="0.25">
      <c r="U24084" s="76"/>
    </row>
    <row r="24085" spans="21:21" x14ac:dyDescent="0.25">
      <c r="U24085" s="76"/>
    </row>
    <row r="24086" spans="21:21" x14ac:dyDescent="0.25">
      <c r="U24086" s="76"/>
    </row>
    <row r="24087" spans="21:21" x14ac:dyDescent="0.25">
      <c r="U24087" s="76"/>
    </row>
    <row r="24088" spans="21:21" x14ac:dyDescent="0.25">
      <c r="U24088" s="76"/>
    </row>
    <row r="24089" spans="21:21" x14ac:dyDescent="0.25">
      <c r="U24089" s="76"/>
    </row>
    <row r="24090" spans="21:21" x14ac:dyDescent="0.25">
      <c r="U24090" s="76"/>
    </row>
    <row r="24091" spans="21:21" x14ac:dyDescent="0.25">
      <c r="U24091" s="76"/>
    </row>
    <row r="24092" spans="21:21" x14ac:dyDescent="0.25">
      <c r="U24092" s="76"/>
    </row>
    <row r="24093" spans="21:21" x14ac:dyDescent="0.25">
      <c r="U24093" s="76"/>
    </row>
    <row r="24094" spans="21:21" x14ac:dyDescent="0.25">
      <c r="U24094" s="76"/>
    </row>
    <row r="24095" spans="21:21" x14ac:dyDescent="0.25">
      <c r="U24095" s="76"/>
    </row>
    <row r="24096" spans="21:21" x14ac:dyDescent="0.25">
      <c r="U24096" s="76"/>
    </row>
    <row r="24097" spans="21:21" x14ac:dyDescent="0.25">
      <c r="U24097" s="76"/>
    </row>
    <row r="24098" spans="21:21" x14ac:dyDescent="0.25">
      <c r="U24098" s="76"/>
    </row>
    <row r="24099" spans="21:21" x14ac:dyDescent="0.25">
      <c r="U24099" s="76"/>
    </row>
    <row r="24100" spans="21:21" x14ac:dyDescent="0.25">
      <c r="U24100" s="76"/>
    </row>
    <row r="24101" spans="21:21" x14ac:dyDescent="0.25">
      <c r="U24101" s="76"/>
    </row>
    <row r="24102" spans="21:21" x14ac:dyDescent="0.25">
      <c r="U24102" s="76"/>
    </row>
    <row r="24103" spans="21:21" x14ac:dyDescent="0.25">
      <c r="U24103" s="76"/>
    </row>
    <row r="24104" spans="21:21" x14ac:dyDescent="0.25">
      <c r="U24104" s="76"/>
    </row>
    <row r="24105" spans="21:21" x14ac:dyDescent="0.25">
      <c r="U24105" s="76"/>
    </row>
    <row r="24106" spans="21:21" x14ac:dyDescent="0.25">
      <c r="U24106" s="76"/>
    </row>
    <row r="24107" spans="21:21" x14ac:dyDescent="0.25">
      <c r="U24107" s="76"/>
    </row>
    <row r="24108" spans="21:21" x14ac:dyDescent="0.25">
      <c r="U24108" s="76"/>
    </row>
    <row r="24109" spans="21:21" x14ac:dyDescent="0.25">
      <c r="U24109" s="76"/>
    </row>
    <row r="24110" spans="21:21" x14ac:dyDescent="0.25">
      <c r="U24110" s="76"/>
    </row>
    <row r="24111" spans="21:21" x14ac:dyDescent="0.25">
      <c r="U24111" s="76"/>
    </row>
    <row r="24112" spans="21:21" x14ac:dyDescent="0.25">
      <c r="U24112" s="76"/>
    </row>
    <row r="24113" spans="21:21" x14ac:dyDescent="0.25">
      <c r="U24113" s="76"/>
    </row>
    <row r="24114" spans="21:21" x14ac:dyDescent="0.25">
      <c r="U24114" s="76"/>
    </row>
    <row r="24115" spans="21:21" x14ac:dyDescent="0.25">
      <c r="U24115" s="76"/>
    </row>
    <row r="24116" spans="21:21" x14ac:dyDescent="0.25">
      <c r="U24116" s="76"/>
    </row>
    <row r="24117" spans="21:21" x14ac:dyDescent="0.25">
      <c r="U24117" s="76"/>
    </row>
    <row r="24118" spans="21:21" x14ac:dyDescent="0.25">
      <c r="U24118" s="76"/>
    </row>
    <row r="24119" spans="21:21" x14ac:dyDescent="0.25">
      <c r="U24119" s="76"/>
    </row>
    <row r="24120" spans="21:21" x14ac:dyDescent="0.25">
      <c r="U24120" s="76"/>
    </row>
    <row r="24121" spans="21:21" x14ac:dyDescent="0.25">
      <c r="U24121" s="76"/>
    </row>
    <row r="24122" spans="21:21" x14ac:dyDescent="0.25">
      <c r="U24122" s="76"/>
    </row>
    <row r="24123" spans="21:21" x14ac:dyDescent="0.25">
      <c r="U24123" s="76"/>
    </row>
    <row r="24124" spans="21:21" x14ac:dyDescent="0.25">
      <c r="U24124" s="76"/>
    </row>
    <row r="24125" spans="21:21" x14ac:dyDescent="0.25">
      <c r="U24125" s="76"/>
    </row>
    <row r="24126" spans="21:21" x14ac:dyDescent="0.25">
      <c r="U24126" s="76"/>
    </row>
    <row r="24127" spans="21:21" x14ac:dyDescent="0.25">
      <c r="U24127" s="76"/>
    </row>
    <row r="24128" spans="21:21" x14ac:dyDescent="0.25">
      <c r="U24128" s="76"/>
    </row>
    <row r="24129" spans="21:21" x14ac:dyDescent="0.25">
      <c r="U24129" s="76"/>
    </row>
    <row r="24130" spans="21:21" x14ac:dyDescent="0.25">
      <c r="U24130" s="76"/>
    </row>
    <row r="24131" spans="21:21" x14ac:dyDescent="0.25">
      <c r="U24131" s="76"/>
    </row>
    <row r="24132" spans="21:21" x14ac:dyDescent="0.25">
      <c r="U24132" s="76"/>
    </row>
    <row r="24133" spans="21:21" x14ac:dyDescent="0.25">
      <c r="U24133" s="76"/>
    </row>
    <row r="24134" spans="21:21" x14ac:dyDescent="0.25">
      <c r="U24134" s="76"/>
    </row>
    <row r="24135" spans="21:21" x14ac:dyDescent="0.25">
      <c r="U24135" s="76"/>
    </row>
    <row r="24136" spans="21:21" x14ac:dyDescent="0.25">
      <c r="U24136" s="76"/>
    </row>
    <row r="24137" spans="21:21" x14ac:dyDescent="0.25">
      <c r="U24137" s="76"/>
    </row>
    <row r="24138" spans="21:21" x14ac:dyDescent="0.25">
      <c r="U24138" s="76"/>
    </row>
    <row r="24139" spans="21:21" x14ac:dyDescent="0.25">
      <c r="U24139" s="76"/>
    </row>
    <row r="24140" spans="21:21" x14ac:dyDescent="0.25">
      <c r="U24140" s="76"/>
    </row>
    <row r="24141" spans="21:21" x14ac:dyDescent="0.25">
      <c r="U24141" s="76"/>
    </row>
    <row r="24142" spans="21:21" x14ac:dyDescent="0.25">
      <c r="U24142" s="76"/>
    </row>
    <row r="24143" spans="21:21" x14ac:dyDescent="0.25">
      <c r="U24143" s="76"/>
    </row>
    <row r="24144" spans="21:21" x14ac:dyDescent="0.25">
      <c r="U24144" s="76"/>
    </row>
    <row r="24145" spans="21:21" x14ac:dyDescent="0.25">
      <c r="U24145" s="76"/>
    </row>
    <row r="24146" spans="21:21" x14ac:dyDescent="0.25">
      <c r="U24146" s="76"/>
    </row>
    <row r="24147" spans="21:21" x14ac:dyDescent="0.25">
      <c r="U24147" s="76"/>
    </row>
    <row r="24148" spans="21:21" x14ac:dyDescent="0.25">
      <c r="U24148" s="76"/>
    </row>
    <row r="24149" spans="21:21" x14ac:dyDescent="0.25">
      <c r="U24149" s="76"/>
    </row>
    <row r="24150" spans="21:21" x14ac:dyDescent="0.25">
      <c r="U24150" s="76"/>
    </row>
    <row r="24151" spans="21:21" x14ac:dyDescent="0.25">
      <c r="U24151" s="76"/>
    </row>
    <row r="24152" spans="21:21" x14ac:dyDescent="0.25">
      <c r="U24152" s="76"/>
    </row>
    <row r="24153" spans="21:21" x14ac:dyDescent="0.25">
      <c r="U24153" s="76"/>
    </row>
    <row r="24154" spans="21:21" x14ac:dyDescent="0.25">
      <c r="U24154" s="76"/>
    </row>
    <row r="24155" spans="21:21" x14ac:dyDescent="0.25">
      <c r="U24155" s="76"/>
    </row>
    <row r="24156" spans="21:21" x14ac:dyDescent="0.25">
      <c r="U24156" s="76"/>
    </row>
    <row r="24157" spans="21:21" x14ac:dyDescent="0.25">
      <c r="U24157" s="76"/>
    </row>
    <row r="24158" spans="21:21" x14ac:dyDescent="0.25">
      <c r="U24158" s="76"/>
    </row>
    <row r="24159" spans="21:21" x14ac:dyDescent="0.25">
      <c r="U24159" s="76"/>
    </row>
    <row r="24160" spans="21:21" x14ac:dyDescent="0.25">
      <c r="U24160" s="76"/>
    </row>
    <row r="24161" spans="21:21" x14ac:dyDescent="0.25">
      <c r="U24161" s="76"/>
    </row>
    <row r="24162" spans="21:21" x14ac:dyDescent="0.25">
      <c r="U24162" s="76"/>
    </row>
    <row r="24163" spans="21:21" x14ac:dyDescent="0.25">
      <c r="U24163" s="76"/>
    </row>
    <row r="24164" spans="21:21" x14ac:dyDescent="0.25">
      <c r="U24164" s="76"/>
    </row>
    <row r="24165" spans="21:21" x14ac:dyDescent="0.25">
      <c r="U24165" s="76"/>
    </row>
    <row r="24166" spans="21:21" x14ac:dyDescent="0.25">
      <c r="U24166" s="76"/>
    </row>
    <row r="24167" spans="21:21" x14ac:dyDescent="0.25">
      <c r="U24167" s="76"/>
    </row>
    <row r="24168" spans="21:21" x14ac:dyDescent="0.25">
      <c r="U24168" s="76"/>
    </row>
    <row r="24169" spans="21:21" x14ac:dyDescent="0.25">
      <c r="U24169" s="76"/>
    </row>
    <row r="24170" spans="21:21" x14ac:dyDescent="0.25">
      <c r="U24170" s="76"/>
    </row>
    <row r="24171" spans="21:21" x14ac:dyDescent="0.25">
      <c r="U24171" s="76"/>
    </row>
    <row r="24172" spans="21:21" x14ac:dyDescent="0.25">
      <c r="U24172" s="76"/>
    </row>
    <row r="24173" spans="21:21" x14ac:dyDescent="0.25">
      <c r="U24173" s="76"/>
    </row>
    <row r="24174" spans="21:21" x14ac:dyDescent="0.25">
      <c r="U24174" s="76"/>
    </row>
    <row r="24175" spans="21:21" x14ac:dyDescent="0.25">
      <c r="U24175" s="76"/>
    </row>
    <row r="24176" spans="21:21" x14ac:dyDescent="0.25">
      <c r="U24176" s="76"/>
    </row>
    <row r="24177" spans="21:21" x14ac:dyDescent="0.25">
      <c r="U24177" s="76"/>
    </row>
    <row r="24178" spans="21:21" x14ac:dyDescent="0.25">
      <c r="U24178" s="76"/>
    </row>
    <row r="24179" spans="21:21" x14ac:dyDescent="0.25">
      <c r="U24179" s="76"/>
    </row>
    <row r="24180" spans="21:21" x14ac:dyDescent="0.25">
      <c r="U24180" s="76"/>
    </row>
    <row r="24181" spans="21:21" x14ac:dyDescent="0.25">
      <c r="U24181" s="76"/>
    </row>
    <row r="24182" spans="21:21" x14ac:dyDescent="0.25">
      <c r="U24182" s="76"/>
    </row>
    <row r="24183" spans="21:21" x14ac:dyDescent="0.25">
      <c r="U24183" s="76"/>
    </row>
    <row r="24184" spans="21:21" x14ac:dyDescent="0.25">
      <c r="U24184" s="76"/>
    </row>
    <row r="24185" spans="21:21" x14ac:dyDescent="0.25">
      <c r="U24185" s="76"/>
    </row>
    <row r="24186" spans="21:21" x14ac:dyDescent="0.25">
      <c r="U24186" s="76"/>
    </row>
    <row r="24187" spans="21:21" x14ac:dyDescent="0.25">
      <c r="U24187" s="76"/>
    </row>
    <row r="24188" spans="21:21" x14ac:dyDescent="0.25">
      <c r="U24188" s="76"/>
    </row>
    <row r="24189" spans="21:21" x14ac:dyDescent="0.25">
      <c r="U24189" s="76"/>
    </row>
    <row r="24190" spans="21:21" x14ac:dyDescent="0.25">
      <c r="U24190" s="76"/>
    </row>
    <row r="24191" spans="21:21" x14ac:dyDescent="0.25">
      <c r="U24191" s="76"/>
    </row>
    <row r="24192" spans="21:21" x14ac:dyDescent="0.25">
      <c r="U24192" s="76"/>
    </row>
    <row r="24193" spans="21:21" x14ac:dyDescent="0.25">
      <c r="U24193" s="76"/>
    </row>
    <row r="24194" spans="21:21" x14ac:dyDescent="0.25">
      <c r="U24194" s="76"/>
    </row>
    <row r="24195" spans="21:21" x14ac:dyDescent="0.25">
      <c r="U24195" s="76"/>
    </row>
    <row r="24196" spans="21:21" x14ac:dyDescent="0.25">
      <c r="U24196" s="76"/>
    </row>
    <row r="24197" spans="21:21" x14ac:dyDescent="0.25">
      <c r="U24197" s="76"/>
    </row>
    <row r="24198" spans="21:21" x14ac:dyDescent="0.25">
      <c r="U24198" s="76"/>
    </row>
    <row r="24199" spans="21:21" x14ac:dyDescent="0.25">
      <c r="U24199" s="76"/>
    </row>
    <row r="24200" spans="21:21" x14ac:dyDescent="0.25">
      <c r="U24200" s="76"/>
    </row>
    <row r="24201" spans="21:21" x14ac:dyDescent="0.25">
      <c r="U24201" s="76"/>
    </row>
    <row r="24202" spans="21:21" x14ac:dyDescent="0.25">
      <c r="U24202" s="76"/>
    </row>
    <row r="24203" spans="21:21" x14ac:dyDescent="0.25">
      <c r="U24203" s="76"/>
    </row>
    <row r="24204" spans="21:21" x14ac:dyDescent="0.25">
      <c r="U24204" s="76"/>
    </row>
    <row r="24205" spans="21:21" x14ac:dyDescent="0.25">
      <c r="U24205" s="76"/>
    </row>
    <row r="24206" spans="21:21" x14ac:dyDescent="0.25">
      <c r="U24206" s="76"/>
    </row>
    <row r="24207" spans="21:21" x14ac:dyDescent="0.25">
      <c r="U24207" s="76"/>
    </row>
    <row r="24208" spans="21:21" x14ac:dyDescent="0.25">
      <c r="U24208" s="76"/>
    </row>
    <row r="24209" spans="21:21" x14ac:dyDescent="0.25">
      <c r="U24209" s="76"/>
    </row>
    <row r="24210" spans="21:21" x14ac:dyDescent="0.25">
      <c r="U24210" s="76"/>
    </row>
    <row r="24211" spans="21:21" x14ac:dyDescent="0.25">
      <c r="U24211" s="76"/>
    </row>
    <row r="24212" spans="21:21" x14ac:dyDescent="0.25">
      <c r="U24212" s="76"/>
    </row>
    <row r="24213" spans="21:21" x14ac:dyDescent="0.25">
      <c r="U24213" s="76"/>
    </row>
    <row r="24214" spans="21:21" x14ac:dyDescent="0.25">
      <c r="U24214" s="76"/>
    </row>
    <row r="24215" spans="21:21" x14ac:dyDescent="0.25">
      <c r="U24215" s="76"/>
    </row>
    <row r="24216" spans="21:21" x14ac:dyDescent="0.25">
      <c r="U24216" s="76"/>
    </row>
    <row r="24217" spans="21:21" x14ac:dyDescent="0.25">
      <c r="U24217" s="76"/>
    </row>
    <row r="24218" spans="21:21" x14ac:dyDescent="0.25">
      <c r="U24218" s="76"/>
    </row>
    <row r="24219" spans="21:21" x14ac:dyDescent="0.25">
      <c r="U24219" s="76"/>
    </row>
    <row r="24220" spans="21:21" x14ac:dyDescent="0.25">
      <c r="U24220" s="76"/>
    </row>
    <row r="24221" spans="21:21" x14ac:dyDescent="0.25">
      <c r="U24221" s="76"/>
    </row>
    <row r="24222" spans="21:21" x14ac:dyDescent="0.25">
      <c r="U24222" s="76"/>
    </row>
    <row r="24223" spans="21:21" x14ac:dyDescent="0.25">
      <c r="U24223" s="76"/>
    </row>
    <row r="24224" spans="21:21" x14ac:dyDescent="0.25">
      <c r="U24224" s="76"/>
    </row>
    <row r="24225" spans="21:21" x14ac:dyDescent="0.25">
      <c r="U24225" s="76"/>
    </row>
    <row r="24226" spans="21:21" x14ac:dyDescent="0.25">
      <c r="U24226" s="76"/>
    </row>
    <row r="24227" spans="21:21" x14ac:dyDescent="0.25">
      <c r="U24227" s="76"/>
    </row>
    <row r="24228" spans="21:21" x14ac:dyDescent="0.25">
      <c r="U24228" s="76"/>
    </row>
    <row r="24229" spans="21:21" x14ac:dyDescent="0.25">
      <c r="U24229" s="76"/>
    </row>
    <row r="24230" spans="21:21" x14ac:dyDescent="0.25">
      <c r="U24230" s="76"/>
    </row>
    <row r="24231" spans="21:21" x14ac:dyDescent="0.25">
      <c r="U24231" s="76"/>
    </row>
    <row r="24232" spans="21:21" x14ac:dyDescent="0.25">
      <c r="U24232" s="76"/>
    </row>
    <row r="24233" spans="21:21" x14ac:dyDescent="0.25">
      <c r="U24233" s="76"/>
    </row>
    <row r="24234" spans="21:21" x14ac:dyDescent="0.25">
      <c r="U24234" s="76"/>
    </row>
    <row r="24235" spans="21:21" x14ac:dyDescent="0.25">
      <c r="U24235" s="76"/>
    </row>
    <row r="24236" spans="21:21" x14ac:dyDescent="0.25">
      <c r="U24236" s="76"/>
    </row>
    <row r="24237" spans="21:21" x14ac:dyDescent="0.25">
      <c r="U24237" s="76"/>
    </row>
    <row r="24238" spans="21:21" x14ac:dyDescent="0.25">
      <c r="U24238" s="76"/>
    </row>
    <row r="24239" spans="21:21" x14ac:dyDescent="0.25">
      <c r="U24239" s="76"/>
    </row>
    <row r="24240" spans="21:21" x14ac:dyDescent="0.25">
      <c r="U24240" s="76"/>
    </row>
    <row r="24241" spans="21:21" x14ac:dyDescent="0.25">
      <c r="U24241" s="76"/>
    </row>
    <row r="24242" spans="21:21" x14ac:dyDescent="0.25">
      <c r="U24242" s="76"/>
    </row>
    <row r="24243" spans="21:21" x14ac:dyDescent="0.25">
      <c r="U24243" s="76"/>
    </row>
    <row r="24244" spans="21:21" x14ac:dyDescent="0.25">
      <c r="U24244" s="76"/>
    </row>
    <row r="24245" spans="21:21" x14ac:dyDescent="0.25">
      <c r="U24245" s="76"/>
    </row>
    <row r="24246" spans="21:21" x14ac:dyDescent="0.25">
      <c r="U24246" s="76"/>
    </row>
    <row r="24247" spans="21:21" x14ac:dyDescent="0.25">
      <c r="U24247" s="76"/>
    </row>
    <row r="24248" spans="21:21" x14ac:dyDescent="0.25">
      <c r="U24248" s="76"/>
    </row>
    <row r="24249" spans="21:21" x14ac:dyDescent="0.25">
      <c r="U24249" s="76"/>
    </row>
    <row r="24250" spans="21:21" x14ac:dyDescent="0.25">
      <c r="U24250" s="76"/>
    </row>
    <row r="24251" spans="21:21" x14ac:dyDescent="0.25">
      <c r="U24251" s="76"/>
    </row>
    <row r="24252" spans="21:21" x14ac:dyDescent="0.25">
      <c r="U24252" s="76"/>
    </row>
    <row r="24253" spans="21:21" x14ac:dyDescent="0.25">
      <c r="U24253" s="76"/>
    </row>
    <row r="24254" spans="21:21" x14ac:dyDescent="0.25">
      <c r="U24254" s="76"/>
    </row>
    <row r="24255" spans="21:21" x14ac:dyDescent="0.25">
      <c r="U24255" s="76"/>
    </row>
    <row r="24256" spans="21:21" x14ac:dyDescent="0.25">
      <c r="U24256" s="76"/>
    </row>
    <row r="24257" spans="21:21" x14ac:dyDescent="0.25">
      <c r="U24257" s="76"/>
    </row>
    <row r="24258" spans="21:21" x14ac:dyDescent="0.25">
      <c r="U24258" s="76"/>
    </row>
    <row r="24259" spans="21:21" x14ac:dyDescent="0.25">
      <c r="U24259" s="76"/>
    </row>
    <row r="24260" spans="21:21" x14ac:dyDescent="0.25">
      <c r="U24260" s="76"/>
    </row>
    <row r="24261" spans="21:21" x14ac:dyDescent="0.25">
      <c r="U24261" s="76"/>
    </row>
    <row r="24262" spans="21:21" x14ac:dyDescent="0.25">
      <c r="U24262" s="76"/>
    </row>
    <row r="24263" spans="21:21" x14ac:dyDescent="0.25">
      <c r="U24263" s="76"/>
    </row>
    <row r="24264" spans="21:21" x14ac:dyDescent="0.25">
      <c r="U24264" s="76"/>
    </row>
    <row r="24265" spans="21:21" x14ac:dyDescent="0.25">
      <c r="U24265" s="76"/>
    </row>
    <row r="24266" spans="21:21" x14ac:dyDescent="0.25">
      <c r="U24266" s="76"/>
    </row>
    <row r="24267" spans="21:21" x14ac:dyDescent="0.25">
      <c r="U24267" s="76"/>
    </row>
    <row r="24268" spans="21:21" x14ac:dyDescent="0.25">
      <c r="U24268" s="76"/>
    </row>
    <row r="24269" spans="21:21" x14ac:dyDescent="0.25">
      <c r="U24269" s="76"/>
    </row>
    <row r="24270" spans="21:21" x14ac:dyDescent="0.25">
      <c r="U24270" s="76"/>
    </row>
    <row r="24271" spans="21:21" x14ac:dyDescent="0.25">
      <c r="U24271" s="76"/>
    </row>
    <row r="24272" spans="21:21" x14ac:dyDescent="0.25">
      <c r="U24272" s="76"/>
    </row>
    <row r="24273" spans="21:21" x14ac:dyDescent="0.25">
      <c r="U24273" s="76"/>
    </row>
    <row r="24274" spans="21:21" x14ac:dyDescent="0.25">
      <c r="U24274" s="76"/>
    </row>
    <row r="24275" spans="21:21" x14ac:dyDescent="0.25">
      <c r="U24275" s="76"/>
    </row>
    <row r="24276" spans="21:21" x14ac:dyDescent="0.25">
      <c r="U24276" s="76"/>
    </row>
    <row r="24277" spans="21:21" x14ac:dyDescent="0.25">
      <c r="U24277" s="76"/>
    </row>
    <row r="24278" spans="21:21" x14ac:dyDescent="0.25">
      <c r="U24278" s="76"/>
    </row>
    <row r="24279" spans="21:21" x14ac:dyDescent="0.25">
      <c r="U24279" s="76"/>
    </row>
    <row r="24280" spans="21:21" x14ac:dyDescent="0.25">
      <c r="U24280" s="76"/>
    </row>
    <row r="24281" spans="21:21" x14ac:dyDescent="0.25">
      <c r="U24281" s="76"/>
    </row>
    <row r="24282" spans="21:21" x14ac:dyDescent="0.25">
      <c r="U24282" s="76"/>
    </row>
    <row r="24283" spans="21:21" x14ac:dyDescent="0.25">
      <c r="U24283" s="76"/>
    </row>
    <row r="24284" spans="21:21" x14ac:dyDescent="0.25">
      <c r="U24284" s="76"/>
    </row>
    <row r="24285" spans="21:21" x14ac:dyDescent="0.25">
      <c r="U24285" s="76"/>
    </row>
    <row r="24286" spans="21:21" x14ac:dyDescent="0.25">
      <c r="U24286" s="76"/>
    </row>
    <row r="24287" spans="21:21" x14ac:dyDescent="0.25">
      <c r="U24287" s="76"/>
    </row>
    <row r="24288" spans="21:21" x14ac:dyDescent="0.25">
      <c r="U24288" s="76"/>
    </row>
    <row r="24289" spans="21:21" x14ac:dyDescent="0.25">
      <c r="U24289" s="76"/>
    </row>
    <row r="24290" spans="21:21" x14ac:dyDescent="0.25">
      <c r="U24290" s="76"/>
    </row>
    <row r="24291" spans="21:21" x14ac:dyDescent="0.25">
      <c r="U24291" s="76"/>
    </row>
    <row r="24292" spans="21:21" x14ac:dyDescent="0.25">
      <c r="U24292" s="76"/>
    </row>
    <row r="24293" spans="21:21" x14ac:dyDescent="0.25">
      <c r="U24293" s="76"/>
    </row>
    <row r="24294" spans="21:21" x14ac:dyDescent="0.25">
      <c r="U24294" s="76"/>
    </row>
    <row r="24295" spans="21:21" x14ac:dyDescent="0.25">
      <c r="U24295" s="76"/>
    </row>
    <row r="24296" spans="21:21" x14ac:dyDescent="0.25">
      <c r="U24296" s="76"/>
    </row>
    <row r="24297" spans="21:21" x14ac:dyDescent="0.25">
      <c r="U24297" s="76"/>
    </row>
    <row r="24298" spans="21:21" x14ac:dyDescent="0.25">
      <c r="U24298" s="76"/>
    </row>
    <row r="24299" spans="21:21" x14ac:dyDescent="0.25">
      <c r="U24299" s="76"/>
    </row>
    <row r="24300" spans="21:21" x14ac:dyDescent="0.25">
      <c r="U24300" s="76"/>
    </row>
    <row r="24301" spans="21:21" x14ac:dyDescent="0.25">
      <c r="U24301" s="76"/>
    </row>
    <row r="24302" spans="21:21" x14ac:dyDescent="0.25">
      <c r="U24302" s="76"/>
    </row>
    <row r="24303" spans="21:21" x14ac:dyDescent="0.25">
      <c r="U24303" s="76"/>
    </row>
    <row r="24304" spans="21:21" x14ac:dyDescent="0.25">
      <c r="U24304" s="76"/>
    </row>
    <row r="24305" spans="21:21" x14ac:dyDescent="0.25">
      <c r="U24305" s="76"/>
    </row>
    <row r="24306" spans="21:21" x14ac:dyDescent="0.25">
      <c r="U24306" s="76"/>
    </row>
    <row r="24307" spans="21:21" x14ac:dyDescent="0.25">
      <c r="U24307" s="76"/>
    </row>
    <row r="24308" spans="21:21" x14ac:dyDescent="0.25">
      <c r="U24308" s="76"/>
    </row>
    <row r="24309" spans="21:21" x14ac:dyDescent="0.25">
      <c r="U24309" s="76"/>
    </row>
    <row r="24310" spans="21:21" x14ac:dyDescent="0.25">
      <c r="U24310" s="76"/>
    </row>
    <row r="24311" spans="21:21" x14ac:dyDescent="0.25">
      <c r="U24311" s="76"/>
    </row>
    <row r="24312" spans="21:21" x14ac:dyDescent="0.25">
      <c r="U24312" s="76"/>
    </row>
    <row r="24313" spans="21:21" x14ac:dyDescent="0.25">
      <c r="U24313" s="76"/>
    </row>
    <row r="24314" spans="21:21" x14ac:dyDescent="0.25">
      <c r="U24314" s="76"/>
    </row>
    <row r="24315" spans="21:21" x14ac:dyDescent="0.25">
      <c r="U24315" s="76"/>
    </row>
    <row r="24316" spans="21:21" x14ac:dyDescent="0.25">
      <c r="U24316" s="76"/>
    </row>
    <row r="24317" spans="21:21" x14ac:dyDescent="0.25">
      <c r="U24317" s="76"/>
    </row>
    <row r="24318" spans="21:21" x14ac:dyDescent="0.25">
      <c r="U24318" s="76"/>
    </row>
    <row r="24319" spans="21:21" x14ac:dyDescent="0.25">
      <c r="U24319" s="76"/>
    </row>
    <row r="24320" spans="21:21" x14ac:dyDescent="0.25">
      <c r="U24320" s="76"/>
    </row>
    <row r="24321" spans="21:21" x14ac:dyDescent="0.25">
      <c r="U24321" s="76"/>
    </row>
    <row r="24322" spans="21:21" x14ac:dyDescent="0.25">
      <c r="U24322" s="76"/>
    </row>
    <row r="24323" spans="21:21" x14ac:dyDescent="0.25">
      <c r="U24323" s="76"/>
    </row>
    <row r="24324" spans="21:21" x14ac:dyDescent="0.25">
      <c r="U24324" s="76"/>
    </row>
    <row r="24325" spans="21:21" x14ac:dyDescent="0.25">
      <c r="U24325" s="76"/>
    </row>
    <row r="24326" spans="21:21" x14ac:dyDescent="0.25">
      <c r="U24326" s="76"/>
    </row>
    <row r="24327" spans="21:21" x14ac:dyDescent="0.25">
      <c r="U24327" s="76"/>
    </row>
    <row r="24328" spans="21:21" x14ac:dyDescent="0.25">
      <c r="U24328" s="76"/>
    </row>
    <row r="24329" spans="21:21" x14ac:dyDescent="0.25">
      <c r="U24329" s="76"/>
    </row>
    <row r="24330" spans="21:21" x14ac:dyDescent="0.25">
      <c r="U24330" s="76"/>
    </row>
    <row r="24331" spans="21:21" x14ac:dyDescent="0.25">
      <c r="U24331" s="76"/>
    </row>
    <row r="24332" spans="21:21" x14ac:dyDescent="0.25">
      <c r="U24332" s="76"/>
    </row>
    <row r="24333" spans="21:21" x14ac:dyDescent="0.25">
      <c r="U24333" s="76"/>
    </row>
    <row r="24334" spans="21:21" x14ac:dyDescent="0.25">
      <c r="U24334" s="76"/>
    </row>
    <row r="24335" spans="21:21" x14ac:dyDescent="0.25">
      <c r="U24335" s="76"/>
    </row>
    <row r="24336" spans="21:21" x14ac:dyDescent="0.25">
      <c r="U24336" s="76"/>
    </row>
    <row r="24337" spans="21:21" x14ac:dyDescent="0.25">
      <c r="U24337" s="76"/>
    </row>
    <row r="24338" spans="21:21" x14ac:dyDescent="0.25">
      <c r="U24338" s="76"/>
    </row>
    <row r="24339" spans="21:21" x14ac:dyDescent="0.25">
      <c r="U24339" s="76"/>
    </row>
    <row r="24340" spans="21:21" x14ac:dyDescent="0.25">
      <c r="U24340" s="76"/>
    </row>
    <row r="24341" spans="21:21" x14ac:dyDescent="0.25">
      <c r="U24341" s="76"/>
    </row>
    <row r="24342" spans="21:21" x14ac:dyDescent="0.25">
      <c r="U24342" s="76"/>
    </row>
    <row r="24343" spans="21:21" x14ac:dyDescent="0.25">
      <c r="U24343" s="76"/>
    </row>
    <row r="24344" spans="21:21" x14ac:dyDescent="0.25">
      <c r="U24344" s="76"/>
    </row>
    <row r="24345" spans="21:21" x14ac:dyDescent="0.25">
      <c r="U24345" s="76"/>
    </row>
    <row r="24346" spans="21:21" x14ac:dyDescent="0.25">
      <c r="U24346" s="76"/>
    </row>
    <row r="24347" spans="21:21" x14ac:dyDescent="0.25">
      <c r="U24347" s="76"/>
    </row>
    <row r="24348" spans="21:21" x14ac:dyDescent="0.25">
      <c r="U24348" s="76"/>
    </row>
    <row r="24349" spans="21:21" x14ac:dyDescent="0.25">
      <c r="U24349" s="76"/>
    </row>
    <row r="24350" spans="21:21" x14ac:dyDescent="0.25">
      <c r="U24350" s="76"/>
    </row>
    <row r="24351" spans="21:21" x14ac:dyDescent="0.25">
      <c r="U24351" s="76"/>
    </row>
    <row r="24352" spans="21:21" x14ac:dyDescent="0.25">
      <c r="U24352" s="76"/>
    </row>
    <row r="24353" spans="21:21" x14ac:dyDescent="0.25">
      <c r="U24353" s="76"/>
    </row>
    <row r="24354" spans="21:21" x14ac:dyDescent="0.25">
      <c r="U24354" s="76"/>
    </row>
    <row r="24355" spans="21:21" x14ac:dyDescent="0.25">
      <c r="U24355" s="76"/>
    </row>
    <row r="24356" spans="21:21" x14ac:dyDescent="0.25">
      <c r="U24356" s="76"/>
    </row>
    <row r="24357" spans="21:21" x14ac:dyDescent="0.25">
      <c r="U24357" s="76"/>
    </row>
    <row r="24358" spans="21:21" x14ac:dyDescent="0.25">
      <c r="U24358" s="76"/>
    </row>
    <row r="24359" spans="21:21" x14ac:dyDescent="0.25">
      <c r="U24359" s="76"/>
    </row>
    <row r="24360" spans="21:21" x14ac:dyDescent="0.25">
      <c r="U24360" s="76"/>
    </row>
    <row r="24361" spans="21:21" x14ac:dyDescent="0.25">
      <c r="U24361" s="76"/>
    </row>
    <row r="24362" spans="21:21" x14ac:dyDescent="0.25">
      <c r="U24362" s="76"/>
    </row>
    <row r="24363" spans="21:21" x14ac:dyDescent="0.25">
      <c r="U24363" s="76"/>
    </row>
    <row r="24364" spans="21:21" x14ac:dyDescent="0.25">
      <c r="U24364" s="76"/>
    </row>
    <row r="24365" spans="21:21" x14ac:dyDescent="0.25">
      <c r="U24365" s="76"/>
    </row>
    <row r="24366" spans="21:21" x14ac:dyDescent="0.25">
      <c r="U24366" s="76"/>
    </row>
    <row r="24367" spans="21:21" x14ac:dyDescent="0.25">
      <c r="U24367" s="76"/>
    </row>
    <row r="24368" spans="21:21" x14ac:dyDescent="0.25">
      <c r="U24368" s="76"/>
    </row>
    <row r="24369" spans="21:21" x14ac:dyDescent="0.25">
      <c r="U24369" s="76"/>
    </row>
    <row r="24370" spans="21:21" x14ac:dyDescent="0.25">
      <c r="U24370" s="76"/>
    </row>
    <row r="24371" spans="21:21" x14ac:dyDescent="0.25">
      <c r="U24371" s="76"/>
    </row>
    <row r="24372" spans="21:21" x14ac:dyDescent="0.25">
      <c r="U24372" s="76"/>
    </row>
    <row r="24373" spans="21:21" x14ac:dyDescent="0.25">
      <c r="U24373" s="76"/>
    </row>
    <row r="24374" spans="21:21" x14ac:dyDescent="0.25">
      <c r="U24374" s="76"/>
    </row>
    <row r="24375" spans="21:21" x14ac:dyDescent="0.25">
      <c r="U24375" s="76"/>
    </row>
    <row r="24376" spans="21:21" x14ac:dyDescent="0.25">
      <c r="U24376" s="76"/>
    </row>
    <row r="24377" spans="21:21" x14ac:dyDescent="0.25">
      <c r="U24377" s="76"/>
    </row>
    <row r="24378" spans="21:21" x14ac:dyDescent="0.25">
      <c r="U24378" s="76"/>
    </row>
    <row r="24379" spans="21:21" x14ac:dyDescent="0.25">
      <c r="U24379" s="76"/>
    </row>
    <row r="24380" spans="21:21" x14ac:dyDescent="0.25">
      <c r="U24380" s="76"/>
    </row>
    <row r="24381" spans="21:21" x14ac:dyDescent="0.25">
      <c r="U24381" s="76"/>
    </row>
    <row r="24382" spans="21:21" x14ac:dyDescent="0.25">
      <c r="U24382" s="76"/>
    </row>
    <row r="24383" spans="21:21" x14ac:dyDescent="0.25">
      <c r="U24383" s="76"/>
    </row>
    <row r="24384" spans="21:21" x14ac:dyDescent="0.25">
      <c r="U24384" s="76"/>
    </row>
    <row r="24385" spans="21:21" x14ac:dyDescent="0.25">
      <c r="U24385" s="76"/>
    </row>
    <row r="24386" spans="21:21" x14ac:dyDescent="0.25">
      <c r="U24386" s="76"/>
    </row>
    <row r="24387" spans="21:21" x14ac:dyDescent="0.25">
      <c r="U24387" s="76"/>
    </row>
    <row r="24388" spans="21:21" x14ac:dyDescent="0.25">
      <c r="U24388" s="76"/>
    </row>
    <row r="24389" spans="21:21" x14ac:dyDescent="0.25">
      <c r="U24389" s="76"/>
    </row>
    <row r="24390" spans="21:21" x14ac:dyDescent="0.25">
      <c r="U24390" s="76"/>
    </row>
    <row r="24391" spans="21:21" x14ac:dyDescent="0.25">
      <c r="U24391" s="76"/>
    </row>
    <row r="24392" spans="21:21" x14ac:dyDescent="0.25">
      <c r="U24392" s="76"/>
    </row>
    <row r="24393" spans="21:21" x14ac:dyDescent="0.25">
      <c r="U24393" s="76"/>
    </row>
    <row r="24394" spans="21:21" x14ac:dyDescent="0.25">
      <c r="U24394" s="76"/>
    </row>
    <row r="24395" spans="21:21" x14ac:dyDescent="0.25">
      <c r="U24395" s="76"/>
    </row>
    <row r="24396" spans="21:21" x14ac:dyDescent="0.25">
      <c r="U24396" s="76"/>
    </row>
    <row r="24397" spans="21:21" x14ac:dyDescent="0.25">
      <c r="U24397" s="76"/>
    </row>
    <row r="24398" spans="21:21" x14ac:dyDescent="0.25">
      <c r="U24398" s="76"/>
    </row>
    <row r="24399" spans="21:21" x14ac:dyDescent="0.25">
      <c r="U24399" s="76"/>
    </row>
    <row r="24400" spans="21:21" x14ac:dyDescent="0.25">
      <c r="U24400" s="76"/>
    </row>
    <row r="24401" spans="21:21" x14ac:dyDescent="0.25">
      <c r="U24401" s="76"/>
    </row>
    <row r="24402" spans="21:21" x14ac:dyDescent="0.25">
      <c r="U24402" s="76"/>
    </row>
    <row r="24403" spans="21:21" x14ac:dyDescent="0.25">
      <c r="U24403" s="76"/>
    </row>
    <row r="24404" spans="21:21" x14ac:dyDescent="0.25">
      <c r="U24404" s="76"/>
    </row>
    <row r="24405" spans="21:21" x14ac:dyDescent="0.25">
      <c r="U24405" s="76"/>
    </row>
    <row r="24406" spans="21:21" x14ac:dyDescent="0.25">
      <c r="U24406" s="76"/>
    </row>
    <row r="24407" spans="21:21" x14ac:dyDescent="0.25">
      <c r="U24407" s="76"/>
    </row>
    <row r="24408" spans="21:21" x14ac:dyDescent="0.25">
      <c r="U24408" s="76"/>
    </row>
    <row r="24409" spans="21:21" x14ac:dyDescent="0.25">
      <c r="U24409" s="76"/>
    </row>
    <row r="24410" spans="21:21" x14ac:dyDescent="0.25">
      <c r="U24410" s="76"/>
    </row>
    <row r="24411" spans="21:21" x14ac:dyDescent="0.25">
      <c r="U24411" s="76"/>
    </row>
    <row r="24412" spans="21:21" x14ac:dyDescent="0.25">
      <c r="U24412" s="76"/>
    </row>
    <row r="24413" spans="21:21" x14ac:dyDescent="0.25">
      <c r="U24413" s="76"/>
    </row>
    <row r="24414" spans="21:21" x14ac:dyDescent="0.25">
      <c r="U24414" s="76"/>
    </row>
    <row r="24415" spans="21:21" x14ac:dyDescent="0.25">
      <c r="U24415" s="76"/>
    </row>
    <row r="24416" spans="21:21" x14ac:dyDescent="0.25">
      <c r="U24416" s="76"/>
    </row>
    <row r="24417" spans="21:21" x14ac:dyDescent="0.25">
      <c r="U24417" s="76"/>
    </row>
    <row r="24418" spans="21:21" x14ac:dyDescent="0.25">
      <c r="U24418" s="76"/>
    </row>
    <row r="24419" spans="21:21" x14ac:dyDescent="0.25">
      <c r="U24419" s="76"/>
    </row>
    <row r="24420" spans="21:21" x14ac:dyDescent="0.25">
      <c r="U24420" s="76"/>
    </row>
    <row r="24421" spans="21:21" x14ac:dyDescent="0.25">
      <c r="U24421" s="76"/>
    </row>
    <row r="24422" spans="21:21" x14ac:dyDescent="0.25">
      <c r="U24422" s="76"/>
    </row>
    <row r="24423" spans="21:21" x14ac:dyDescent="0.25">
      <c r="U24423" s="76"/>
    </row>
    <row r="24424" spans="21:21" x14ac:dyDescent="0.25">
      <c r="U24424" s="76"/>
    </row>
    <row r="24425" spans="21:21" x14ac:dyDescent="0.25">
      <c r="U24425" s="76"/>
    </row>
    <row r="24426" spans="21:21" x14ac:dyDescent="0.25">
      <c r="U24426" s="76"/>
    </row>
    <row r="24427" spans="21:21" x14ac:dyDescent="0.25">
      <c r="U24427" s="76"/>
    </row>
    <row r="24428" spans="21:21" x14ac:dyDescent="0.25">
      <c r="U24428" s="76"/>
    </row>
    <row r="24429" spans="21:21" x14ac:dyDescent="0.25">
      <c r="U24429" s="76"/>
    </row>
    <row r="24430" spans="21:21" x14ac:dyDescent="0.25">
      <c r="U24430" s="76"/>
    </row>
    <row r="24431" spans="21:21" x14ac:dyDescent="0.25">
      <c r="U24431" s="76"/>
    </row>
    <row r="24432" spans="21:21" x14ac:dyDescent="0.25">
      <c r="U24432" s="76"/>
    </row>
    <row r="24433" spans="21:21" x14ac:dyDescent="0.25">
      <c r="U24433" s="76"/>
    </row>
    <row r="24434" spans="21:21" x14ac:dyDescent="0.25">
      <c r="U24434" s="76"/>
    </row>
    <row r="24435" spans="21:21" x14ac:dyDescent="0.25">
      <c r="U24435" s="76"/>
    </row>
    <row r="24436" spans="21:21" x14ac:dyDescent="0.25">
      <c r="U24436" s="76"/>
    </row>
    <row r="24437" spans="21:21" x14ac:dyDescent="0.25">
      <c r="U24437" s="76"/>
    </row>
    <row r="24438" spans="21:21" x14ac:dyDescent="0.25">
      <c r="U24438" s="76"/>
    </row>
    <row r="24439" spans="21:21" x14ac:dyDescent="0.25">
      <c r="U24439" s="76"/>
    </row>
    <row r="24440" spans="21:21" x14ac:dyDescent="0.25">
      <c r="U24440" s="76"/>
    </row>
    <row r="24441" spans="21:21" x14ac:dyDescent="0.25">
      <c r="U24441" s="76"/>
    </row>
    <row r="24442" spans="21:21" x14ac:dyDescent="0.25">
      <c r="U24442" s="76"/>
    </row>
    <row r="24443" spans="21:21" x14ac:dyDescent="0.25">
      <c r="U24443" s="76"/>
    </row>
    <row r="24444" spans="21:21" x14ac:dyDescent="0.25">
      <c r="U24444" s="76"/>
    </row>
    <row r="24445" spans="21:21" x14ac:dyDescent="0.25">
      <c r="U24445" s="76"/>
    </row>
    <row r="24446" spans="21:21" x14ac:dyDescent="0.25">
      <c r="U24446" s="76"/>
    </row>
    <row r="24447" spans="21:21" x14ac:dyDescent="0.25">
      <c r="U24447" s="76"/>
    </row>
    <row r="24448" spans="21:21" x14ac:dyDescent="0.25">
      <c r="U24448" s="76"/>
    </row>
    <row r="24449" spans="21:21" x14ac:dyDescent="0.25">
      <c r="U24449" s="76"/>
    </row>
    <row r="24450" spans="21:21" x14ac:dyDescent="0.25">
      <c r="U24450" s="76"/>
    </row>
    <row r="24451" spans="21:21" x14ac:dyDescent="0.25">
      <c r="U24451" s="76"/>
    </row>
    <row r="24452" spans="21:21" x14ac:dyDescent="0.25">
      <c r="U24452" s="76"/>
    </row>
    <row r="24453" spans="21:21" x14ac:dyDescent="0.25">
      <c r="U24453" s="76"/>
    </row>
    <row r="24454" spans="21:21" x14ac:dyDescent="0.25">
      <c r="U24454" s="76"/>
    </row>
    <row r="24455" spans="21:21" x14ac:dyDescent="0.25">
      <c r="U24455" s="76"/>
    </row>
    <row r="24456" spans="21:21" x14ac:dyDescent="0.25">
      <c r="U24456" s="76"/>
    </row>
    <row r="24457" spans="21:21" x14ac:dyDescent="0.25">
      <c r="U24457" s="76"/>
    </row>
    <row r="24458" spans="21:21" x14ac:dyDescent="0.25">
      <c r="U24458" s="76"/>
    </row>
    <row r="24459" spans="21:21" x14ac:dyDescent="0.25">
      <c r="U24459" s="76"/>
    </row>
    <row r="24460" spans="21:21" x14ac:dyDescent="0.25">
      <c r="U24460" s="76"/>
    </row>
    <row r="24461" spans="21:21" x14ac:dyDescent="0.25">
      <c r="U24461" s="76"/>
    </row>
    <row r="24462" spans="21:21" x14ac:dyDescent="0.25">
      <c r="U24462" s="76"/>
    </row>
    <row r="24463" spans="21:21" x14ac:dyDescent="0.25">
      <c r="U24463" s="76"/>
    </row>
    <row r="24464" spans="21:21" x14ac:dyDescent="0.25">
      <c r="U24464" s="76"/>
    </row>
    <row r="24465" spans="21:21" x14ac:dyDescent="0.25">
      <c r="U24465" s="76"/>
    </row>
    <row r="24466" spans="21:21" x14ac:dyDescent="0.25">
      <c r="U24466" s="76"/>
    </row>
    <row r="24467" spans="21:21" x14ac:dyDescent="0.25">
      <c r="U24467" s="76"/>
    </row>
    <row r="24468" spans="21:21" x14ac:dyDescent="0.25">
      <c r="U24468" s="76"/>
    </row>
    <row r="24469" spans="21:21" x14ac:dyDescent="0.25">
      <c r="U24469" s="76"/>
    </row>
    <row r="24470" spans="21:21" x14ac:dyDescent="0.25">
      <c r="U24470" s="76"/>
    </row>
    <row r="24471" spans="21:21" x14ac:dyDescent="0.25">
      <c r="U24471" s="76"/>
    </row>
    <row r="24472" spans="21:21" x14ac:dyDescent="0.25">
      <c r="U24472" s="76"/>
    </row>
    <row r="24473" spans="21:21" x14ac:dyDescent="0.25">
      <c r="U24473" s="76"/>
    </row>
    <row r="24474" spans="21:21" x14ac:dyDescent="0.25">
      <c r="U24474" s="76"/>
    </row>
    <row r="24475" spans="21:21" x14ac:dyDescent="0.25">
      <c r="U24475" s="76"/>
    </row>
    <row r="24476" spans="21:21" x14ac:dyDescent="0.25">
      <c r="U24476" s="76"/>
    </row>
    <row r="24477" spans="21:21" x14ac:dyDescent="0.25">
      <c r="U24477" s="76"/>
    </row>
    <row r="24478" spans="21:21" x14ac:dyDescent="0.25">
      <c r="U24478" s="76"/>
    </row>
    <row r="24479" spans="21:21" x14ac:dyDescent="0.25">
      <c r="U24479" s="76"/>
    </row>
    <row r="24480" spans="21:21" x14ac:dyDescent="0.25">
      <c r="U24480" s="76"/>
    </row>
    <row r="24481" spans="21:21" x14ac:dyDescent="0.25">
      <c r="U24481" s="76"/>
    </row>
    <row r="24482" spans="21:21" x14ac:dyDescent="0.25">
      <c r="U24482" s="76"/>
    </row>
    <row r="24483" spans="21:21" x14ac:dyDescent="0.25">
      <c r="U24483" s="76"/>
    </row>
    <row r="24484" spans="21:21" x14ac:dyDescent="0.25">
      <c r="U24484" s="76"/>
    </row>
    <row r="24485" spans="21:21" x14ac:dyDescent="0.25">
      <c r="U24485" s="76"/>
    </row>
    <row r="24486" spans="21:21" x14ac:dyDescent="0.25">
      <c r="U24486" s="76"/>
    </row>
    <row r="24487" spans="21:21" x14ac:dyDescent="0.25">
      <c r="U24487" s="76"/>
    </row>
    <row r="24488" spans="21:21" x14ac:dyDescent="0.25">
      <c r="U24488" s="76"/>
    </row>
    <row r="24489" spans="21:21" x14ac:dyDescent="0.25">
      <c r="U24489" s="76"/>
    </row>
    <row r="24490" spans="21:21" x14ac:dyDescent="0.25">
      <c r="U24490" s="76"/>
    </row>
    <row r="24491" spans="21:21" x14ac:dyDescent="0.25">
      <c r="U24491" s="76"/>
    </row>
    <row r="24492" spans="21:21" x14ac:dyDescent="0.25">
      <c r="U24492" s="76"/>
    </row>
    <row r="24493" spans="21:21" x14ac:dyDescent="0.25">
      <c r="U24493" s="76"/>
    </row>
    <row r="24494" spans="21:21" x14ac:dyDescent="0.25">
      <c r="U24494" s="76"/>
    </row>
    <row r="24495" spans="21:21" x14ac:dyDescent="0.25">
      <c r="U24495" s="76"/>
    </row>
    <row r="24496" spans="21:21" x14ac:dyDescent="0.25">
      <c r="U24496" s="76"/>
    </row>
    <row r="24497" spans="21:21" x14ac:dyDescent="0.25">
      <c r="U24497" s="76"/>
    </row>
    <row r="24498" spans="21:21" x14ac:dyDescent="0.25">
      <c r="U24498" s="76"/>
    </row>
    <row r="24499" spans="21:21" x14ac:dyDescent="0.25">
      <c r="U24499" s="76"/>
    </row>
    <row r="24500" spans="21:21" x14ac:dyDescent="0.25">
      <c r="U24500" s="76"/>
    </row>
    <row r="24501" spans="21:21" x14ac:dyDescent="0.25">
      <c r="U24501" s="76"/>
    </row>
    <row r="24502" spans="21:21" x14ac:dyDescent="0.25">
      <c r="U24502" s="76"/>
    </row>
    <row r="24503" spans="21:21" x14ac:dyDescent="0.25">
      <c r="U24503" s="76"/>
    </row>
    <row r="24504" spans="21:21" x14ac:dyDescent="0.25">
      <c r="U24504" s="76"/>
    </row>
    <row r="24505" spans="21:21" x14ac:dyDescent="0.25">
      <c r="U24505" s="76"/>
    </row>
    <row r="24506" spans="21:21" x14ac:dyDescent="0.25">
      <c r="U24506" s="76"/>
    </row>
    <row r="24507" spans="21:21" x14ac:dyDescent="0.25">
      <c r="U24507" s="76"/>
    </row>
    <row r="24508" spans="21:21" x14ac:dyDescent="0.25">
      <c r="U24508" s="76"/>
    </row>
    <row r="24509" spans="21:21" x14ac:dyDescent="0.25">
      <c r="U24509" s="76"/>
    </row>
    <row r="24510" spans="21:21" x14ac:dyDescent="0.25">
      <c r="U24510" s="76"/>
    </row>
    <row r="24511" spans="21:21" x14ac:dyDescent="0.25">
      <c r="U24511" s="76"/>
    </row>
    <row r="24512" spans="21:21" x14ac:dyDescent="0.25">
      <c r="U24512" s="76"/>
    </row>
    <row r="24513" spans="21:21" x14ac:dyDescent="0.25">
      <c r="U24513" s="76"/>
    </row>
    <row r="24514" spans="21:21" x14ac:dyDescent="0.25">
      <c r="U24514" s="76"/>
    </row>
    <row r="24515" spans="21:21" x14ac:dyDescent="0.25">
      <c r="U24515" s="76"/>
    </row>
    <row r="24516" spans="21:21" x14ac:dyDescent="0.25">
      <c r="U24516" s="76"/>
    </row>
    <row r="24517" spans="21:21" x14ac:dyDescent="0.25">
      <c r="U24517" s="76"/>
    </row>
    <row r="24518" spans="21:21" x14ac:dyDescent="0.25">
      <c r="U24518" s="76"/>
    </row>
    <row r="24519" spans="21:21" x14ac:dyDescent="0.25">
      <c r="U24519" s="76"/>
    </row>
    <row r="24520" spans="21:21" x14ac:dyDescent="0.25">
      <c r="U24520" s="76"/>
    </row>
    <row r="24521" spans="21:21" x14ac:dyDescent="0.25">
      <c r="U24521" s="76"/>
    </row>
    <row r="24522" spans="21:21" x14ac:dyDescent="0.25">
      <c r="U24522" s="76"/>
    </row>
    <row r="24523" spans="21:21" x14ac:dyDescent="0.25">
      <c r="U24523" s="76"/>
    </row>
    <row r="24524" spans="21:21" x14ac:dyDescent="0.25">
      <c r="U24524" s="76"/>
    </row>
    <row r="24525" spans="21:21" x14ac:dyDescent="0.25">
      <c r="U24525" s="76"/>
    </row>
    <row r="24526" spans="21:21" x14ac:dyDescent="0.25">
      <c r="U24526" s="76"/>
    </row>
    <row r="24527" spans="21:21" x14ac:dyDescent="0.25">
      <c r="U24527" s="76"/>
    </row>
    <row r="24528" spans="21:21" x14ac:dyDescent="0.25">
      <c r="U24528" s="76"/>
    </row>
    <row r="24529" spans="21:21" x14ac:dyDescent="0.25">
      <c r="U24529" s="76"/>
    </row>
    <row r="24530" spans="21:21" x14ac:dyDescent="0.25">
      <c r="U24530" s="76"/>
    </row>
    <row r="24531" spans="21:21" x14ac:dyDescent="0.25">
      <c r="U24531" s="76"/>
    </row>
    <row r="24532" spans="21:21" x14ac:dyDescent="0.25">
      <c r="U24532" s="76"/>
    </row>
    <row r="24533" spans="21:21" x14ac:dyDescent="0.25">
      <c r="U24533" s="76"/>
    </row>
    <row r="24534" spans="21:21" x14ac:dyDescent="0.25">
      <c r="U24534" s="76"/>
    </row>
    <row r="24535" spans="21:21" x14ac:dyDescent="0.25">
      <c r="U24535" s="76"/>
    </row>
    <row r="24536" spans="21:21" x14ac:dyDescent="0.25">
      <c r="U24536" s="76"/>
    </row>
    <row r="24537" spans="21:21" x14ac:dyDescent="0.25">
      <c r="U24537" s="76"/>
    </row>
    <row r="24538" spans="21:21" x14ac:dyDescent="0.25">
      <c r="U24538" s="76"/>
    </row>
    <row r="24539" spans="21:21" x14ac:dyDescent="0.25">
      <c r="U24539" s="76"/>
    </row>
    <row r="24540" spans="21:21" x14ac:dyDescent="0.25">
      <c r="U24540" s="76"/>
    </row>
    <row r="24541" spans="21:21" x14ac:dyDescent="0.25">
      <c r="U24541" s="76"/>
    </row>
    <row r="24542" spans="21:21" x14ac:dyDescent="0.25">
      <c r="U24542" s="76"/>
    </row>
    <row r="24543" spans="21:21" x14ac:dyDescent="0.25">
      <c r="U24543" s="76"/>
    </row>
    <row r="24544" spans="21:21" x14ac:dyDescent="0.25">
      <c r="U24544" s="76"/>
    </row>
    <row r="24545" spans="21:21" x14ac:dyDescent="0.25">
      <c r="U24545" s="76"/>
    </row>
    <row r="24546" spans="21:21" x14ac:dyDescent="0.25">
      <c r="U24546" s="76"/>
    </row>
    <row r="24547" spans="21:21" x14ac:dyDescent="0.25">
      <c r="U24547" s="76"/>
    </row>
    <row r="24548" spans="21:21" x14ac:dyDescent="0.25">
      <c r="U24548" s="76"/>
    </row>
    <row r="24549" spans="21:21" x14ac:dyDescent="0.25">
      <c r="U24549" s="76"/>
    </row>
    <row r="24550" spans="21:21" x14ac:dyDescent="0.25">
      <c r="U24550" s="76"/>
    </row>
    <row r="24551" spans="21:21" x14ac:dyDescent="0.25">
      <c r="U24551" s="76"/>
    </row>
    <row r="24552" spans="21:21" x14ac:dyDescent="0.25">
      <c r="U24552" s="76"/>
    </row>
    <row r="24553" spans="21:21" x14ac:dyDescent="0.25">
      <c r="U24553" s="76"/>
    </row>
    <row r="24554" spans="21:21" x14ac:dyDescent="0.25">
      <c r="U24554" s="76"/>
    </row>
    <row r="24555" spans="21:21" x14ac:dyDescent="0.25">
      <c r="U24555" s="76"/>
    </row>
    <row r="24556" spans="21:21" x14ac:dyDescent="0.25">
      <c r="U24556" s="76"/>
    </row>
    <row r="24557" spans="21:21" x14ac:dyDescent="0.25">
      <c r="U24557" s="76"/>
    </row>
    <row r="24558" spans="21:21" x14ac:dyDescent="0.25">
      <c r="U24558" s="76"/>
    </row>
    <row r="24559" spans="21:21" x14ac:dyDescent="0.25">
      <c r="U24559" s="76"/>
    </row>
    <row r="24560" spans="21:21" x14ac:dyDescent="0.25">
      <c r="U24560" s="76"/>
    </row>
    <row r="24561" spans="21:21" x14ac:dyDescent="0.25">
      <c r="U24561" s="76"/>
    </row>
    <row r="24562" spans="21:21" x14ac:dyDescent="0.25">
      <c r="U24562" s="76"/>
    </row>
    <row r="24563" spans="21:21" x14ac:dyDescent="0.25">
      <c r="U24563" s="76"/>
    </row>
    <row r="24564" spans="21:21" x14ac:dyDescent="0.25">
      <c r="U24564" s="76"/>
    </row>
    <row r="24565" spans="21:21" x14ac:dyDescent="0.25">
      <c r="U24565" s="76"/>
    </row>
    <row r="24566" spans="21:21" x14ac:dyDescent="0.25">
      <c r="U24566" s="76"/>
    </row>
    <row r="24567" spans="21:21" x14ac:dyDescent="0.25">
      <c r="U24567" s="76"/>
    </row>
    <row r="24568" spans="21:21" x14ac:dyDescent="0.25">
      <c r="U24568" s="76"/>
    </row>
    <row r="24569" spans="21:21" x14ac:dyDescent="0.25">
      <c r="U24569" s="76"/>
    </row>
    <row r="24570" spans="21:21" x14ac:dyDescent="0.25">
      <c r="U24570" s="76"/>
    </row>
    <row r="24571" spans="21:21" x14ac:dyDescent="0.25">
      <c r="U24571" s="76"/>
    </row>
    <row r="24572" spans="21:21" x14ac:dyDescent="0.25">
      <c r="U24572" s="76"/>
    </row>
    <row r="24573" spans="21:21" x14ac:dyDescent="0.25">
      <c r="U24573" s="76"/>
    </row>
    <row r="24574" spans="21:21" x14ac:dyDescent="0.25">
      <c r="U24574" s="76"/>
    </row>
    <row r="24575" spans="21:21" x14ac:dyDescent="0.25">
      <c r="U24575" s="76"/>
    </row>
    <row r="24576" spans="21:21" x14ac:dyDescent="0.25">
      <c r="U24576" s="76"/>
    </row>
    <row r="24577" spans="21:21" x14ac:dyDescent="0.25">
      <c r="U24577" s="76"/>
    </row>
    <row r="24578" spans="21:21" x14ac:dyDescent="0.25">
      <c r="U24578" s="76"/>
    </row>
    <row r="24579" spans="21:21" x14ac:dyDescent="0.25">
      <c r="U24579" s="76"/>
    </row>
    <row r="24580" spans="21:21" x14ac:dyDescent="0.25">
      <c r="U24580" s="76"/>
    </row>
    <row r="24581" spans="21:21" x14ac:dyDescent="0.25">
      <c r="U24581" s="76"/>
    </row>
    <row r="24582" spans="21:21" x14ac:dyDescent="0.25">
      <c r="U24582" s="76"/>
    </row>
    <row r="24583" spans="21:21" x14ac:dyDescent="0.25">
      <c r="U24583" s="76"/>
    </row>
    <row r="24584" spans="21:21" x14ac:dyDescent="0.25">
      <c r="U24584" s="76"/>
    </row>
    <row r="24585" spans="21:21" x14ac:dyDescent="0.25">
      <c r="U24585" s="76"/>
    </row>
    <row r="24586" spans="21:21" x14ac:dyDescent="0.25">
      <c r="U24586" s="76"/>
    </row>
    <row r="24587" spans="21:21" x14ac:dyDescent="0.25">
      <c r="U24587" s="76"/>
    </row>
    <row r="24588" spans="21:21" x14ac:dyDescent="0.25">
      <c r="U24588" s="76"/>
    </row>
    <row r="24589" spans="21:21" x14ac:dyDescent="0.25">
      <c r="U24589" s="76"/>
    </row>
    <row r="24590" spans="21:21" x14ac:dyDescent="0.25">
      <c r="U24590" s="76"/>
    </row>
    <row r="24591" spans="21:21" x14ac:dyDescent="0.25">
      <c r="U24591" s="76"/>
    </row>
    <row r="24592" spans="21:21" x14ac:dyDescent="0.25">
      <c r="U24592" s="76"/>
    </row>
    <row r="24593" spans="21:21" x14ac:dyDescent="0.25">
      <c r="U24593" s="76"/>
    </row>
    <row r="24594" spans="21:21" x14ac:dyDescent="0.25">
      <c r="U24594" s="76"/>
    </row>
    <row r="24595" spans="21:21" x14ac:dyDescent="0.25">
      <c r="U24595" s="76"/>
    </row>
    <row r="24596" spans="21:21" x14ac:dyDescent="0.25">
      <c r="U24596" s="76"/>
    </row>
    <row r="24597" spans="21:21" x14ac:dyDescent="0.25">
      <c r="U24597" s="76"/>
    </row>
    <row r="24598" spans="21:21" x14ac:dyDescent="0.25">
      <c r="U24598" s="76"/>
    </row>
    <row r="24599" spans="21:21" x14ac:dyDescent="0.25">
      <c r="U24599" s="76"/>
    </row>
    <row r="24600" spans="21:21" x14ac:dyDescent="0.25">
      <c r="U24600" s="76"/>
    </row>
    <row r="24601" spans="21:21" x14ac:dyDescent="0.25">
      <c r="U24601" s="76"/>
    </row>
    <row r="24602" spans="21:21" x14ac:dyDescent="0.25">
      <c r="U24602" s="76"/>
    </row>
    <row r="24603" spans="21:21" x14ac:dyDescent="0.25">
      <c r="U24603" s="76"/>
    </row>
    <row r="24604" spans="21:21" x14ac:dyDescent="0.25">
      <c r="U24604" s="76"/>
    </row>
    <row r="24605" spans="21:21" x14ac:dyDescent="0.25">
      <c r="U24605" s="76"/>
    </row>
    <row r="24606" spans="21:21" x14ac:dyDescent="0.25">
      <c r="U24606" s="76"/>
    </row>
    <row r="24607" spans="21:21" x14ac:dyDescent="0.25">
      <c r="U24607" s="76"/>
    </row>
    <row r="24608" spans="21:21" x14ac:dyDescent="0.25">
      <c r="U24608" s="76"/>
    </row>
    <row r="24609" spans="21:21" x14ac:dyDescent="0.25">
      <c r="U24609" s="76"/>
    </row>
    <row r="24610" spans="21:21" x14ac:dyDescent="0.25">
      <c r="U24610" s="76"/>
    </row>
    <row r="24611" spans="21:21" x14ac:dyDescent="0.25">
      <c r="U24611" s="76"/>
    </row>
    <row r="24612" spans="21:21" x14ac:dyDescent="0.25">
      <c r="U24612" s="76"/>
    </row>
    <row r="24613" spans="21:21" x14ac:dyDescent="0.25">
      <c r="U24613" s="76"/>
    </row>
    <row r="24614" spans="21:21" x14ac:dyDescent="0.25">
      <c r="U24614" s="76"/>
    </row>
    <row r="24615" spans="21:21" x14ac:dyDescent="0.25">
      <c r="U24615" s="76"/>
    </row>
    <row r="24616" spans="21:21" x14ac:dyDescent="0.25">
      <c r="U24616" s="76"/>
    </row>
    <row r="24617" spans="21:21" x14ac:dyDescent="0.25">
      <c r="U24617" s="76"/>
    </row>
    <row r="24618" spans="21:21" x14ac:dyDescent="0.25">
      <c r="U24618" s="76"/>
    </row>
    <row r="24619" spans="21:21" x14ac:dyDescent="0.25">
      <c r="U24619" s="76"/>
    </row>
    <row r="24620" spans="21:21" x14ac:dyDescent="0.25">
      <c r="U24620" s="76"/>
    </row>
    <row r="24621" spans="21:21" x14ac:dyDescent="0.25">
      <c r="U24621" s="76"/>
    </row>
    <row r="24622" spans="21:21" x14ac:dyDescent="0.25">
      <c r="U24622" s="76"/>
    </row>
    <row r="24623" spans="21:21" x14ac:dyDescent="0.25">
      <c r="U24623" s="76"/>
    </row>
    <row r="24624" spans="21:21" x14ac:dyDescent="0.25">
      <c r="U24624" s="76"/>
    </row>
    <row r="24625" spans="21:21" x14ac:dyDescent="0.25">
      <c r="U24625" s="76"/>
    </row>
    <row r="24626" spans="21:21" x14ac:dyDescent="0.25">
      <c r="U24626" s="76"/>
    </row>
    <row r="24627" spans="21:21" x14ac:dyDescent="0.25">
      <c r="U24627" s="76"/>
    </row>
    <row r="24628" spans="21:21" x14ac:dyDescent="0.25">
      <c r="U24628" s="76"/>
    </row>
    <row r="24629" spans="21:21" x14ac:dyDescent="0.25">
      <c r="U24629" s="76"/>
    </row>
    <row r="24630" spans="21:21" x14ac:dyDescent="0.25">
      <c r="U24630" s="76"/>
    </row>
    <row r="24631" spans="21:21" x14ac:dyDescent="0.25">
      <c r="U24631" s="76"/>
    </row>
    <row r="24632" spans="21:21" x14ac:dyDescent="0.25">
      <c r="U24632" s="76"/>
    </row>
    <row r="24633" spans="21:21" x14ac:dyDescent="0.25">
      <c r="U24633" s="76"/>
    </row>
    <row r="24634" spans="21:21" x14ac:dyDescent="0.25">
      <c r="U24634" s="76"/>
    </row>
    <row r="24635" spans="21:21" x14ac:dyDescent="0.25">
      <c r="U24635" s="76"/>
    </row>
    <row r="24636" spans="21:21" x14ac:dyDescent="0.25">
      <c r="U24636" s="76"/>
    </row>
    <row r="24637" spans="21:21" x14ac:dyDescent="0.25">
      <c r="U24637" s="76"/>
    </row>
    <row r="24638" spans="21:21" x14ac:dyDescent="0.25">
      <c r="U24638" s="76"/>
    </row>
    <row r="24639" spans="21:21" x14ac:dyDescent="0.25">
      <c r="U24639" s="76"/>
    </row>
    <row r="24640" spans="21:21" x14ac:dyDescent="0.25">
      <c r="U24640" s="76"/>
    </row>
    <row r="24641" spans="21:21" x14ac:dyDescent="0.25">
      <c r="U24641" s="76"/>
    </row>
    <row r="24642" spans="21:21" x14ac:dyDescent="0.25">
      <c r="U24642" s="76"/>
    </row>
    <row r="24643" spans="21:21" x14ac:dyDescent="0.25">
      <c r="U24643" s="76"/>
    </row>
    <row r="24644" spans="21:21" x14ac:dyDescent="0.25">
      <c r="U24644" s="76"/>
    </row>
    <row r="24645" spans="21:21" x14ac:dyDescent="0.25">
      <c r="U24645" s="76"/>
    </row>
    <row r="24646" spans="21:21" x14ac:dyDescent="0.25">
      <c r="U24646" s="76"/>
    </row>
    <row r="24647" spans="21:21" x14ac:dyDescent="0.25">
      <c r="U24647" s="76"/>
    </row>
    <row r="24648" spans="21:21" x14ac:dyDescent="0.25">
      <c r="U24648" s="76"/>
    </row>
    <row r="24649" spans="21:21" x14ac:dyDescent="0.25">
      <c r="U24649" s="76"/>
    </row>
    <row r="24650" spans="21:21" x14ac:dyDescent="0.25">
      <c r="U24650" s="76"/>
    </row>
    <row r="24651" spans="21:21" x14ac:dyDescent="0.25">
      <c r="U24651" s="76"/>
    </row>
    <row r="24652" spans="21:21" x14ac:dyDescent="0.25">
      <c r="U24652" s="76"/>
    </row>
    <row r="24653" spans="21:21" x14ac:dyDescent="0.25">
      <c r="U24653" s="76"/>
    </row>
    <row r="24654" spans="21:21" x14ac:dyDescent="0.25">
      <c r="U24654" s="76"/>
    </row>
    <row r="24655" spans="21:21" x14ac:dyDescent="0.25">
      <c r="U24655" s="76"/>
    </row>
    <row r="24656" spans="21:21" x14ac:dyDescent="0.25">
      <c r="U24656" s="76"/>
    </row>
    <row r="24657" spans="21:21" x14ac:dyDescent="0.25">
      <c r="U24657" s="76"/>
    </row>
    <row r="24658" spans="21:21" x14ac:dyDescent="0.25">
      <c r="U24658" s="76"/>
    </row>
    <row r="24659" spans="21:21" x14ac:dyDescent="0.25">
      <c r="U24659" s="76"/>
    </row>
    <row r="24660" spans="21:21" x14ac:dyDescent="0.25">
      <c r="U24660" s="76"/>
    </row>
    <row r="24661" spans="21:21" x14ac:dyDescent="0.25">
      <c r="U24661" s="76"/>
    </row>
    <row r="24662" spans="21:21" x14ac:dyDescent="0.25">
      <c r="U24662" s="76"/>
    </row>
    <row r="24663" spans="21:21" x14ac:dyDescent="0.25">
      <c r="U24663" s="76"/>
    </row>
    <row r="24664" spans="21:21" x14ac:dyDescent="0.25">
      <c r="U24664" s="76"/>
    </row>
    <row r="24665" spans="21:21" x14ac:dyDescent="0.25">
      <c r="U24665" s="76"/>
    </row>
    <row r="24666" spans="21:21" x14ac:dyDescent="0.25">
      <c r="U24666" s="76"/>
    </row>
    <row r="24667" spans="21:21" x14ac:dyDescent="0.25">
      <c r="U24667" s="76"/>
    </row>
    <row r="24668" spans="21:21" x14ac:dyDescent="0.25">
      <c r="U24668" s="76"/>
    </row>
    <row r="24669" spans="21:21" x14ac:dyDescent="0.25">
      <c r="U24669" s="76"/>
    </row>
    <row r="24670" spans="21:21" x14ac:dyDescent="0.25">
      <c r="U24670" s="76"/>
    </row>
    <row r="24671" spans="21:21" x14ac:dyDescent="0.25">
      <c r="U24671" s="76"/>
    </row>
    <row r="24672" spans="21:21" x14ac:dyDescent="0.25">
      <c r="U24672" s="76"/>
    </row>
    <row r="24673" spans="21:21" x14ac:dyDescent="0.25">
      <c r="U24673" s="76"/>
    </row>
    <row r="24674" spans="21:21" x14ac:dyDescent="0.25">
      <c r="U24674" s="76"/>
    </row>
    <row r="24675" spans="21:21" x14ac:dyDescent="0.25">
      <c r="U24675" s="76"/>
    </row>
    <row r="24676" spans="21:21" x14ac:dyDescent="0.25">
      <c r="U24676" s="76"/>
    </row>
    <row r="24677" spans="21:21" x14ac:dyDescent="0.25">
      <c r="U24677" s="76"/>
    </row>
    <row r="24678" spans="21:21" x14ac:dyDescent="0.25">
      <c r="U24678" s="76"/>
    </row>
    <row r="24679" spans="21:21" x14ac:dyDescent="0.25">
      <c r="U24679" s="76"/>
    </row>
    <row r="24680" spans="21:21" x14ac:dyDescent="0.25">
      <c r="U24680" s="76"/>
    </row>
    <row r="24681" spans="21:21" x14ac:dyDescent="0.25">
      <c r="U24681" s="76"/>
    </row>
    <row r="24682" spans="21:21" x14ac:dyDescent="0.25">
      <c r="U24682" s="76"/>
    </row>
    <row r="24683" spans="21:21" x14ac:dyDescent="0.25">
      <c r="U24683" s="76"/>
    </row>
    <row r="24684" spans="21:21" x14ac:dyDescent="0.25">
      <c r="U24684" s="76"/>
    </row>
    <row r="24685" spans="21:21" x14ac:dyDescent="0.25">
      <c r="U24685" s="76"/>
    </row>
    <row r="24686" spans="21:21" x14ac:dyDescent="0.25">
      <c r="U24686" s="76"/>
    </row>
    <row r="24687" spans="21:21" x14ac:dyDescent="0.25">
      <c r="U24687" s="76"/>
    </row>
    <row r="24688" spans="21:21" x14ac:dyDescent="0.25">
      <c r="U24688" s="76"/>
    </row>
    <row r="24689" spans="21:21" x14ac:dyDescent="0.25">
      <c r="U24689" s="76"/>
    </row>
    <row r="24690" spans="21:21" x14ac:dyDescent="0.25">
      <c r="U24690" s="76"/>
    </row>
    <row r="24691" spans="21:21" x14ac:dyDescent="0.25">
      <c r="U24691" s="76"/>
    </row>
    <row r="24692" spans="21:21" x14ac:dyDescent="0.25">
      <c r="U24692" s="76"/>
    </row>
    <row r="24693" spans="21:21" x14ac:dyDescent="0.25">
      <c r="U24693" s="76"/>
    </row>
    <row r="24694" spans="21:21" x14ac:dyDescent="0.25">
      <c r="U24694" s="76"/>
    </row>
    <row r="24695" spans="21:21" x14ac:dyDescent="0.25">
      <c r="U24695" s="76"/>
    </row>
    <row r="24696" spans="21:21" x14ac:dyDescent="0.25">
      <c r="U24696" s="76"/>
    </row>
    <row r="24697" spans="21:21" x14ac:dyDescent="0.25">
      <c r="U24697" s="76"/>
    </row>
    <row r="24698" spans="21:21" x14ac:dyDescent="0.25">
      <c r="U24698" s="76"/>
    </row>
    <row r="24699" spans="21:21" x14ac:dyDescent="0.25">
      <c r="U24699" s="76"/>
    </row>
    <row r="24700" spans="21:21" x14ac:dyDescent="0.25">
      <c r="U24700" s="76"/>
    </row>
    <row r="24701" spans="21:21" x14ac:dyDescent="0.25">
      <c r="U24701" s="76"/>
    </row>
    <row r="24702" spans="21:21" x14ac:dyDescent="0.25">
      <c r="U24702" s="76"/>
    </row>
    <row r="24703" spans="21:21" x14ac:dyDescent="0.25">
      <c r="U24703" s="76"/>
    </row>
    <row r="24704" spans="21:21" x14ac:dyDescent="0.25">
      <c r="U24704" s="76"/>
    </row>
    <row r="24705" spans="21:21" x14ac:dyDescent="0.25">
      <c r="U24705" s="76"/>
    </row>
    <row r="24706" spans="21:21" x14ac:dyDescent="0.25">
      <c r="U24706" s="76"/>
    </row>
    <row r="24707" spans="21:21" x14ac:dyDescent="0.25">
      <c r="U24707" s="76"/>
    </row>
    <row r="24708" spans="21:21" x14ac:dyDescent="0.25">
      <c r="U24708" s="76"/>
    </row>
    <row r="24709" spans="21:21" x14ac:dyDescent="0.25">
      <c r="U24709" s="76"/>
    </row>
    <row r="24710" spans="21:21" x14ac:dyDescent="0.25">
      <c r="U24710" s="76"/>
    </row>
    <row r="24711" spans="21:21" x14ac:dyDescent="0.25">
      <c r="U24711" s="76"/>
    </row>
    <row r="24712" spans="21:21" x14ac:dyDescent="0.25">
      <c r="U24712" s="76"/>
    </row>
    <row r="24713" spans="21:21" x14ac:dyDescent="0.25">
      <c r="U24713" s="76"/>
    </row>
    <row r="24714" spans="21:21" x14ac:dyDescent="0.25">
      <c r="U24714" s="76"/>
    </row>
    <row r="24715" spans="21:21" x14ac:dyDescent="0.25">
      <c r="U24715" s="76"/>
    </row>
    <row r="24716" spans="21:21" x14ac:dyDescent="0.25">
      <c r="U24716" s="76"/>
    </row>
    <row r="24717" spans="21:21" x14ac:dyDescent="0.25">
      <c r="U24717" s="76"/>
    </row>
    <row r="24718" spans="21:21" x14ac:dyDescent="0.25">
      <c r="U24718" s="76"/>
    </row>
    <row r="24719" spans="21:21" x14ac:dyDescent="0.25">
      <c r="U24719" s="76"/>
    </row>
    <row r="24720" spans="21:21" x14ac:dyDescent="0.25">
      <c r="U24720" s="76"/>
    </row>
    <row r="24721" spans="21:21" x14ac:dyDescent="0.25">
      <c r="U24721" s="76"/>
    </row>
    <row r="24722" spans="21:21" x14ac:dyDescent="0.25">
      <c r="U24722" s="76"/>
    </row>
    <row r="24723" spans="21:21" x14ac:dyDescent="0.25">
      <c r="U24723" s="76"/>
    </row>
    <row r="24724" spans="21:21" x14ac:dyDescent="0.25">
      <c r="U24724" s="76"/>
    </row>
    <row r="24725" spans="21:21" x14ac:dyDescent="0.25">
      <c r="U24725" s="76"/>
    </row>
    <row r="24726" spans="21:21" x14ac:dyDescent="0.25">
      <c r="U24726" s="76"/>
    </row>
    <row r="24727" spans="21:21" x14ac:dyDescent="0.25">
      <c r="U24727" s="76"/>
    </row>
    <row r="24728" spans="21:21" x14ac:dyDescent="0.25">
      <c r="U24728" s="76"/>
    </row>
    <row r="24729" spans="21:21" x14ac:dyDescent="0.25">
      <c r="U24729" s="76"/>
    </row>
    <row r="24730" spans="21:21" x14ac:dyDescent="0.25">
      <c r="U24730" s="76"/>
    </row>
    <row r="24731" spans="21:21" x14ac:dyDescent="0.25">
      <c r="U24731" s="76"/>
    </row>
    <row r="24732" spans="21:21" x14ac:dyDescent="0.25">
      <c r="U24732" s="76"/>
    </row>
    <row r="24733" spans="21:21" x14ac:dyDescent="0.25">
      <c r="U24733" s="76"/>
    </row>
    <row r="24734" spans="21:21" x14ac:dyDescent="0.25">
      <c r="U24734" s="76"/>
    </row>
    <row r="24735" spans="21:21" x14ac:dyDescent="0.25">
      <c r="U24735" s="76"/>
    </row>
    <row r="24736" spans="21:21" x14ac:dyDescent="0.25">
      <c r="U24736" s="76"/>
    </row>
    <row r="24737" spans="21:21" x14ac:dyDescent="0.25">
      <c r="U24737" s="76"/>
    </row>
    <row r="24738" spans="21:21" x14ac:dyDescent="0.25">
      <c r="U24738" s="76"/>
    </row>
    <row r="24739" spans="21:21" x14ac:dyDescent="0.25">
      <c r="U24739" s="76"/>
    </row>
    <row r="24740" spans="21:21" x14ac:dyDescent="0.25">
      <c r="U24740" s="76"/>
    </row>
    <row r="24741" spans="21:21" x14ac:dyDescent="0.25">
      <c r="U24741" s="76"/>
    </row>
    <row r="24742" spans="21:21" x14ac:dyDescent="0.25">
      <c r="U24742" s="76"/>
    </row>
    <row r="24743" spans="21:21" x14ac:dyDescent="0.25">
      <c r="U24743" s="76"/>
    </row>
    <row r="24744" spans="21:21" x14ac:dyDescent="0.25">
      <c r="U24744" s="76"/>
    </row>
    <row r="24745" spans="21:21" x14ac:dyDescent="0.25">
      <c r="U24745" s="76"/>
    </row>
    <row r="24746" spans="21:21" x14ac:dyDescent="0.25">
      <c r="U24746" s="76"/>
    </row>
    <row r="24747" spans="21:21" x14ac:dyDescent="0.25">
      <c r="U24747" s="76"/>
    </row>
    <row r="24748" spans="21:21" x14ac:dyDescent="0.25">
      <c r="U24748" s="76"/>
    </row>
    <row r="24749" spans="21:21" x14ac:dyDescent="0.25">
      <c r="U24749" s="76"/>
    </row>
    <row r="24750" spans="21:21" x14ac:dyDescent="0.25">
      <c r="U24750" s="76"/>
    </row>
    <row r="24751" spans="21:21" x14ac:dyDescent="0.25">
      <c r="U24751" s="76"/>
    </row>
    <row r="24752" spans="21:21" x14ac:dyDescent="0.25">
      <c r="U24752" s="76"/>
    </row>
    <row r="24753" spans="21:21" x14ac:dyDescent="0.25">
      <c r="U24753" s="76"/>
    </row>
    <row r="24754" spans="21:21" x14ac:dyDescent="0.25">
      <c r="U24754" s="76"/>
    </row>
    <row r="24755" spans="21:21" x14ac:dyDescent="0.25">
      <c r="U24755" s="76"/>
    </row>
    <row r="24756" spans="21:21" x14ac:dyDescent="0.25">
      <c r="U24756" s="76"/>
    </row>
    <row r="24757" spans="21:21" x14ac:dyDescent="0.25">
      <c r="U24757" s="76"/>
    </row>
    <row r="24758" spans="21:21" x14ac:dyDescent="0.25">
      <c r="U24758" s="76"/>
    </row>
    <row r="24759" spans="21:21" x14ac:dyDescent="0.25">
      <c r="U24759" s="76"/>
    </row>
    <row r="24760" spans="21:21" x14ac:dyDescent="0.25">
      <c r="U24760" s="76"/>
    </row>
    <row r="24761" spans="21:21" x14ac:dyDescent="0.25">
      <c r="U24761" s="76"/>
    </row>
    <row r="24762" spans="21:21" x14ac:dyDescent="0.25">
      <c r="U24762" s="76"/>
    </row>
    <row r="24763" spans="21:21" x14ac:dyDescent="0.25">
      <c r="U24763" s="76"/>
    </row>
    <row r="24764" spans="21:21" x14ac:dyDescent="0.25">
      <c r="U24764" s="76"/>
    </row>
    <row r="24765" spans="21:21" x14ac:dyDescent="0.25">
      <c r="U24765" s="76"/>
    </row>
    <row r="24766" spans="21:21" x14ac:dyDescent="0.25">
      <c r="U24766" s="76"/>
    </row>
    <row r="24767" spans="21:21" x14ac:dyDescent="0.25">
      <c r="U24767" s="76"/>
    </row>
    <row r="24768" spans="21:21" x14ac:dyDescent="0.25">
      <c r="U24768" s="76"/>
    </row>
    <row r="24769" spans="21:21" x14ac:dyDescent="0.25">
      <c r="U24769" s="76"/>
    </row>
    <row r="24770" spans="21:21" x14ac:dyDescent="0.25">
      <c r="U24770" s="76"/>
    </row>
    <row r="24771" spans="21:21" x14ac:dyDescent="0.25">
      <c r="U24771" s="76"/>
    </row>
    <row r="24772" spans="21:21" x14ac:dyDescent="0.25">
      <c r="U24772" s="76"/>
    </row>
    <row r="24773" spans="21:21" x14ac:dyDescent="0.25">
      <c r="U24773" s="76"/>
    </row>
    <row r="24774" spans="21:21" x14ac:dyDescent="0.25">
      <c r="U24774" s="76"/>
    </row>
    <row r="24775" spans="21:21" x14ac:dyDescent="0.25">
      <c r="U24775" s="76"/>
    </row>
    <row r="24776" spans="21:21" x14ac:dyDescent="0.25">
      <c r="U24776" s="76"/>
    </row>
    <row r="24777" spans="21:21" x14ac:dyDescent="0.25">
      <c r="U24777" s="76"/>
    </row>
    <row r="24778" spans="21:21" x14ac:dyDescent="0.25">
      <c r="U24778" s="76"/>
    </row>
    <row r="24779" spans="21:21" x14ac:dyDescent="0.25">
      <c r="U24779" s="76"/>
    </row>
    <row r="24780" spans="21:21" x14ac:dyDescent="0.25">
      <c r="U24780" s="76"/>
    </row>
    <row r="24781" spans="21:21" x14ac:dyDescent="0.25">
      <c r="U24781" s="76"/>
    </row>
    <row r="24782" spans="21:21" x14ac:dyDescent="0.25">
      <c r="U24782" s="76"/>
    </row>
    <row r="24783" spans="21:21" x14ac:dyDescent="0.25">
      <c r="U24783" s="76"/>
    </row>
    <row r="24784" spans="21:21" x14ac:dyDescent="0.25">
      <c r="U24784" s="76"/>
    </row>
    <row r="24785" spans="21:21" x14ac:dyDescent="0.25">
      <c r="U24785" s="76"/>
    </row>
    <row r="24786" spans="21:21" x14ac:dyDescent="0.25">
      <c r="U24786" s="76"/>
    </row>
    <row r="24787" spans="21:21" x14ac:dyDescent="0.25">
      <c r="U24787" s="76"/>
    </row>
    <row r="24788" spans="21:21" x14ac:dyDescent="0.25">
      <c r="U24788" s="76"/>
    </row>
    <row r="24789" spans="21:21" x14ac:dyDescent="0.25">
      <c r="U24789" s="76"/>
    </row>
    <row r="24790" spans="21:21" x14ac:dyDescent="0.25">
      <c r="U24790" s="76"/>
    </row>
    <row r="24791" spans="21:21" x14ac:dyDescent="0.25">
      <c r="U24791" s="76"/>
    </row>
    <row r="24792" spans="21:21" x14ac:dyDescent="0.25">
      <c r="U24792" s="76"/>
    </row>
    <row r="24793" spans="21:21" x14ac:dyDescent="0.25">
      <c r="U24793" s="76"/>
    </row>
    <row r="24794" spans="21:21" x14ac:dyDescent="0.25">
      <c r="U24794" s="76"/>
    </row>
    <row r="24795" spans="21:21" x14ac:dyDescent="0.25">
      <c r="U24795" s="76"/>
    </row>
    <row r="24796" spans="21:21" x14ac:dyDescent="0.25">
      <c r="U24796" s="76"/>
    </row>
    <row r="24797" spans="21:21" x14ac:dyDescent="0.25">
      <c r="U24797" s="76"/>
    </row>
    <row r="24798" spans="21:21" x14ac:dyDescent="0.25">
      <c r="U24798" s="76"/>
    </row>
    <row r="24799" spans="21:21" x14ac:dyDescent="0.25">
      <c r="U24799" s="76"/>
    </row>
    <row r="24800" spans="21:21" x14ac:dyDescent="0.25">
      <c r="U24800" s="76"/>
    </row>
    <row r="24801" spans="21:21" x14ac:dyDescent="0.25">
      <c r="U24801" s="76"/>
    </row>
    <row r="24802" spans="21:21" x14ac:dyDescent="0.25">
      <c r="U24802" s="76"/>
    </row>
    <row r="24803" spans="21:21" x14ac:dyDescent="0.25">
      <c r="U24803" s="76"/>
    </row>
    <row r="24804" spans="21:21" x14ac:dyDescent="0.25">
      <c r="U24804" s="76"/>
    </row>
    <row r="24805" spans="21:21" x14ac:dyDescent="0.25">
      <c r="U24805" s="76"/>
    </row>
    <row r="24806" spans="21:21" x14ac:dyDescent="0.25">
      <c r="U24806" s="76"/>
    </row>
    <row r="24807" spans="21:21" x14ac:dyDescent="0.25">
      <c r="U24807" s="76"/>
    </row>
    <row r="24808" spans="21:21" x14ac:dyDescent="0.25">
      <c r="U24808" s="76"/>
    </row>
    <row r="24809" spans="21:21" x14ac:dyDescent="0.25">
      <c r="U24809" s="76"/>
    </row>
    <row r="24810" spans="21:21" x14ac:dyDescent="0.25">
      <c r="U24810" s="76"/>
    </row>
    <row r="24811" spans="21:21" x14ac:dyDescent="0.25">
      <c r="U24811" s="76"/>
    </row>
    <row r="24812" spans="21:21" x14ac:dyDescent="0.25">
      <c r="U24812" s="76"/>
    </row>
    <row r="24813" spans="21:21" x14ac:dyDescent="0.25">
      <c r="U24813" s="76"/>
    </row>
    <row r="24814" spans="21:21" x14ac:dyDescent="0.25">
      <c r="U24814" s="76"/>
    </row>
    <row r="24815" spans="21:21" x14ac:dyDescent="0.25">
      <c r="U24815" s="76"/>
    </row>
    <row r="24816" spans="21:21" x14ac:dyDescent="0.25">
      <c r="U24816" s="76"/>
    </row>
    <row r="24817" spans="21:21" x14ac:dyDescent="0.25">
      <c r="U24817" s="76"/>
    </row>
    <row r="24818" spans="21:21" x14ac:dyDescent="0.25">
      <c r="U24818" s="76"/>
    </row>
    <row r="24819" spans="21:21" x14ac:dyDescent="0.25">
      <c r="U24819" s="76"/>
    </row>
    <row r="24820" spans="21:21" x14ac:dyDescent="0.25">
      <c r="U24820" s="76"/>
    </row>
    <row r="24821" spans="21:21" x14ac:dyDescent="0.25">
      <c r="U24821" s="76"/>
    </row>
    <row r="24822" spans="21:21" x14ac:dyDescent="0.25">
      <c r="U24822" s="76"/>
    </row>
    <row r="24823" spans="21:21" x14ac:dyDescent="0.25">
      <c r="U24823" s="76"/>
    </row>
    <row r="24824" spans="21:21" x14ac:dyDescent="0.25">
      <c r="U24824" s="76"/>
    </row>
    <row r="24825" spans="21:21" x14ac:dyDescent="0.25">
      <c r="U24825" s="76"/>
    </row>
    <row r="24826" spans="21:21" x14ac:dyDescent="0.25">
      <c r="U24826" s="76"/>
    </row>
    <row r="24827" spans="21:21" x14ac:dyDescent="0.25">
      <c r="U24827" s="76"/>
    </row>
    <row r="24828" spans="21:21" x14ac:dyDescent="0.25">
      <c r="U24828" s="76"/>
    </row>
    <row r="24829" spans="21:21" x14ac:dyDescent="0.25">
      <c r="U24829" s="76"/>
    </row>
    <row r="24830" spans="21:21" x14ac:dyDescent="0.25">
      <c r="U24830" s="76"/>
    </row>
    <row r="24831" spans="21:21" x14ac:dyDescent="0.25">
      <c r="U24831" s="76"/>
    </row>
    <row r="24832" spans="21:21" x14ac:dyDescent="0.25">
      <c r="U24832" s="76"/>
    </row>
    <row r="24833" spans="21:21" x14ac:dyDescent="0.25">
      <c r="U24833" s="76"/>
    </row>
    <row r="24834" spans="21:21" x14ac:dyDescent="0.25">
      <c r="U24834" s="76"/>
    </row>
    <row r="24835" spans="21:21" x14ac:dyDescent="0.25">
      <c r="U24835" s="76"/>
    </row>
    <row r="24836" spans="21:21" x14ac:dyDescent="0.25">
      <c r="U24836" s="76"/>
    </row>
    <row r="24837" spans="21:21" x14ac:dyDescent="0.25">
      <c r="U24837" s="76"/>
    </row>
    <row r="24838" spans="21:21" x14ac:dyDescent="0.25">
      <c r="U24838" s="76"/>
    </row>
    <row r="24839" spans="21:21" x14ac:dyDescent="0.25">
      <c r="U24839" s="76"/>
    </row>
    <row r="24840" spans="21:21" x14ac:dyDescent="0.25">
      <c r="U24840" s="76"/>
    </row>
    <row r="24841" spans="21:21" x14ac:dyDescent="0.25">
      <c r="U24841" s="76"/>
    </row>
    <row r="24842" spans="21:21" x14ac:dyDescent="0.25">
      <c r="U24842" s="76"/>
    </row>
    <row r="24843" spans="21:21" x14ac:dyDescent="0.25">
      <c r="U24843" s="76"/>
    </row>
    <row r="24844" spans="21:21" x14ac:dyDescent="0.25">
      <c r="U24844" s="76"/>
    </row>
    <row r="24845" spans="21:21" x14ac:dyDescent="0.25">
      <c r="U24845" s="76"/>
    </row>
    <row r="24846" spans="21:21" x14ac:dyDescent="0.25">
      <c r="U24846" s="76"/>
    </row>
    <row r="24847" spans="21:21" x14ac:dyDescent="0.25">
      <c r="U24847" s="76"/>
    </row>
    <row r="24848" spans="21:21" x14ac:dyDescent="0.25">
      <c r="U24848" s="76"/>
    </row>
    <row r="24849" spans="21:21" x14ac:dyDescent="0.25">
      <c r="U24849" s="76"/>
    </row>
    <row r="24850" spans="21:21" x14ac:dyDescent="0.25">
      <c r="U24850" s="76"/>
    </row>
    <row r="24851" spans="21:21" x14ac:dyDescent="0.25">
      <c r="U24851" s="76"/>
    </row>
    <row r="24852" spans="21:21" x14ac:dyDescent="0.25">
      <c r="U24852" s="76"/>
    </row>
    <row r="24853" spans="21:21" x14ac:dyDescent="0.25">
      <c r="U24853" s="76"/>
    </row>
    <row r="24854" spans="21:21" x14ac:dyDescent="0.25">
      <c r="U24854" s="76"/>
    </row>
    <row r="24855" spans="21:21" x14ac:dyDescent="0.25">
      <c r="U24855" s="76"/>
    </row>
    <row r="24856" spans="21:21" x14ac:dyDescent="0.25">
      <c r="U24856" s="76"/>
    </row>
    <row r="24857" spans="21:21" x14ac:dyDescent="0.25">
      <c r="U24857" s="76"/>
    </row>
    <row r="24858" spans="21:21" x14ac:dyDescent="0.25">
      <c r="U24858" s="76"/>
    </row>
    <row r="24859" spans="21:21" x14ac:dyDescent="0.25">
      <c r="U24859" s="76"/>
    </row>
    <row r="24860" spans="21:21" x14ac:dyDescent="0.25">
      <c r="U24860" s="76"/>
    </row>
    <row r="24861" spans="21:21" x14ac:dyDescent="0.25">
      <c r="U24861" s="76"/>
    </row>
    <row r="24862" spans="21:21" x14ac:dyDescent="0.25">
      <c r="U24862" s="76"/>
    </row>
    <row r="24863" spans="21:21" x14ac:dyDescent="0.25">
      <c r="U24863" s="76"/>
    </row>
    <row r="24864" spans="21:21" x14ac:dyDescent="0.25">
      <c r="U24864" s="76"/>
    </row>
    <row r="24865" spans="21:21" x14ac:dyDescent="0.25">
      <c r="U24865" s="76"/>
    </row>
    <row r="24866" spans="21:21" x14ac:dyDescent="0.25">
      <c r="U24866" s="76"/>
    </row>
    <row r="24867" spans="21:21" x14ac:dyDescent="0.25">
      <c r="U24867" s="76"/>
    </row>
    <row r="24868" spans="21:21" x14ac:dyDescent="0.25">
      <c r="U24868" s="76"/>
    </row>
    <row r="24869" spans="21:21" x14ac:dyDescent="0.25">
      <c r="U24869" s="76"/>
    </row>
    <row r="24870" spans="21:21" x14ac:dyDescent="0.25">
      <c r="U24870" s="76"/>
    </row>
    <row r="24871" spans="21:21" x14ac:dyDescent="0.25">
      <c r="U24871" s="76"/>
    </row>
    <row r="24872" spans="21:21" x14ac:dyDescent="0.25">
      <c r="U24872" s="76"/>
    </row>
    <row r="24873" spans="21:21" x14ac:dyDescent="0.25">
      <c r="U24873" s="76"/>
    </row>
    <row r="24874" spans="21:21" x14ac:dyDescent="0.25">
      <c r="U24874" s="76"/>
    </row>
    <row r="24875" spans="21:21" x14ac:dyDescent="0.25">
      <c r="U24875" s="76"/>
    </row>
    <row r="24876" spans="21:21" x14ac:dyDescent="0.25">
      <c r="U24876" s="76"/>
    </row>
    <row r="24877" spans="21:21" x14ac:dyDescent="0.25">
      <c r="U24877" s="76"/>
    </row>
    <row r="24878" spans="21:21" x14ac:dyDescent="0.25">
      <c r="U24878" s="76"/>
    </row>
    <row r="24879" spans="21:21" x14ac:dyDescent="0.25">
      <c r="U24879" s="76"/>
    </row>
    <row r="24880" spans="21:21" x14ac:dyDescent="0.25">
      <c r="U24880" s="76"/>
    </row>
    <row r="24881" spans="21:21" x14ac:dyDescent="0.25">
      <c r="U24881" s="76"/>
    </row>
    <row r="24882" spans="21:21" x14ac:dyDescent="0.25">
      <c r="U24882" s="76"/>
    </row>
    <row r="24883" spans="21:21" x14ac:dyDescent="0.25">
      <c r="U24883" s="76"/>
    </row>
    <row r="24884" spans="21:21" x14ac:dyDescent="0.25">
      <c r="U24884" s="76"/>
    </row>
    <row r="24885" spans="21:21" x14ac:dyDescent="0.25">
      <c r="U24885" s="76"/>
    </row>
    <row r="24886" spans="21:21" x14ac:dyDescent="0.25">
      <c r="U24886" s="76"/>
    </row>
    <row r="24887" spans="21:21" x14ac:dyDescent="0.25">
      <c r="U24887" s="76"/>
    </row>
    <row r="24888" spans="21:21" x14ac:dyDescent="0.25">
      <c r="U24888" s="76"/>
    </row>
    <row r="24889" spans="21:21" x14ac:dyDescent="0.25">
      <c r="U24889" s="76"/>
    </row>
    <row r="24890" spans="21:21" x14ac:dyDescent="0.25">
      <c r="U24890" s="76"/>
    </row>
    <row r="24891" spans="21:21" x14ac:dyDescent="0.25">
      <c r="U24891" s="76"/>
    </row>
    <row r="24892" spans="21:21" x14ac:dyDescent="0.25">
      <c r="U24892" s="76"/>
    </row>
    <row r="24893" spans="21:21" x14ac:dyDescent="0.25">
      <c r="U24893" s="76"/>
    </row>
    <row r="24894" spans="21:21" x14ac:dyDescent="0.25">
      <c r="U24894" s="76"/>
    </row>
    <row r="24895" spans="21:21" x14ac:dyDescent="0.25">
      <c r="U24895" s="76"/>
    </row>
    <row r="24896" spans="21:21" x14ac:dyDescent="0.25">
      <c r="U24896" s="76"/>
    </row>
    <row r="24897" spans="21:21" x14ac:dyDescent="0.25">
      <c r="U24897" s="76"/>
    </row>
    <row r="24898" spans="21:21" x14ac:dyDescent="0.25">
      <c r="U24898" s="76"/>
    </row>
    <row r="24899" spans="21:21" x14ac:dyDescent="0.25">
      <c r="U24899" s="76"/>
    </row>
    <row r="24900" spans="21:21" x14ac:dyDescent="0.25">
      <c r="U24900" s="76"/>
    </row>
    <row r="24901" spans="21:21" x14ac:dyDescent="0.25">
      <c r="U24901" s="76"/>
    </row>
    <row r="24902" spans="21:21" x14ac:dyDescent="0.25">
      <c r="U24902" s="76"/>
    </row>
    <row r="24903" spans="21:21" x14ac:dyDescent="0.25">
      <c r="U24903" s="76"/>
    </row>
    <row r="24904" spans="21:21" x14ac:dyDescent="0.25">
      <c r="U24904" s="76"/>
    </row>
    <row r="24905" spans="21:21" x14ac:dyDescent="0.25">
      <c r="U24905" s="76"/>
    </row>
    <row r="24906" spans="21:21" x14ac:dyDescent="0.25">
      <c r="U24906" s="76"/>
    </row>
    <row r="24907" spans="21:21" x14ac:dyDescent="0.25">
      <c r="U24907" s="76"/>
    </row>
    <row r="24908" spans="21:21" x14ac:dyDescent="0.25">
      <c r="U24908" s="76"/>
    </row>
    <row r="24909" spans="21:21" x14ac:dyDescent="0.25">
      <c r="U24909" s="76"/>
    </row>
    <row r="24910" spans="21:21" x14ac:dyDescent="0.25">
      <c r="U24910" s="76"/>
    </row>
    <row r="24911" spans="21:21" x14ac:dyDescent="0.25">
      <c r="U24911" s="76"/>
    </row>
    <row r="24912" spans="21:21" x14ac:dyDescent="0.25">
      <c r="U24912" s="76"/>
    </row>
    <row r="24913" spans="21:21" x14ac:dyDescent="0.25">
      <c r="U24913" s="76"/>
    </row>
    <row r="24914" spans="21:21" x14ac:dyDescent="0.25">
      <c r="U24914" s="76"/>
    </row>
    <row r="24915" spans="21:21" x14ac:dyDescent="0.25">
      <c r="U24915" s="76"/>
    </row>
    <row r="24916" spans="21:21" x14ac:dyDescent="0.25">
      <c r="U24916" s="76"/>
    </row>
    <row r="24917" spans="21:21" x14ac:dyDescent="0.25">
      <c r="U24917" s="76"/>
    </row>
    <row r="24918" spans="21:21" x14ac:dyDescent="0.25">
      <c r="U24918" s="76"/>
    </row>
    <row r="24919" spans="21:21" x14ac:dyDescent="0.25">
      <c r="U24919" s="76"/>
    </row>
    <row r="24920" spans="21:21" x14ac:dyDescent="0.25">
      <c r="U24920" s="76"/>
    </row>
    <row r="24921" spans="21:21" x14ac:dyDescent="0.25">
      <c r="U24921" s="76"/>
    </row>
    <row r="24922" spans="21:21" x14ac:dyDescent="0.25">
      <c r="U24922" s="76"/>
    </row>
    <row r="24923" spans="21:21" x14ac:dyDescent="0.25">
      <c r="U24923" s="76"/>
    </row>
    <row r="24924" spans="21:21" x14ac:dyDescent="0.25">
      <c r="U24924" s="76"/>
    </row>
    <row r="24925" spans="21:21" x14ac:dyDescent="0.25">
      <c r="U24925" s="76"/>
    </row>
    <row r="24926" spans="21:21" x14ac:dyDescent="0.25">
      <c r="U24926" s="76"/>
    </row>
    <row r="24927" spans="21:21" x14ac:dyDescent="0.25">
      <c r="U24927" s="76"/>
    </row>
    <row r="24928" spans="21:21" x14ac:dyDescent="0.25">
      <c r="U24928" s="76"/>
    </row>
    <row r="24929" spans="21:21" x14ac:dyDescent="0.25">
      <c r="U24929" s="76"/>
    </row>
    <row r="24930" spans="21:21" x14ac:dyDescent="0.25">
      <c r="U24930" s="76"/>
    </row>
    <row r="24931" spans="21:21" x14ac:dyDescent="0.25">
      <c r="U24931" s="76"/>
    </row>
    <row r="24932" spans="21:21" x14ac:dyDescent="0.25">
      <c r="U24932" s="76"/>
    </row>
    <row r="24933" spans="21:21" x14ac:dyDescent="0.25">
      <c r="U24933" s="76"/>
    </row>
    <row r="24934" spans="21:21" x14ac:dyDescent="0.25">
      <c r="U24934" s="76"/>
    </row>
    <row r="24935" spans="21:21" x14ac:dyDescent="0.25">
      <c r="U24935" s="76"/>
    </row>
    <row r="24936" spans="21:21" x14ac:dyDescent="0.25">
      <c r="U24936" s="76"/>
    </row>
    <row r="24937" spans="21:21" x14ac:dyDescent="0.25">
      <c r="U24937" s="76"/>
    </row>
    <row r="24938" spans="21:21" x14ac:dyDescent="0.25">
      <c r="U24938" s="76"/>
    </row>
    <row r="24939" spans="21:21" x14ac:dyDescent="0.25">
      <c r="U24939" s="76"/>
    </row>
    <row r="24940" spans="21:21" x14ac:dyDescent="0.25">
      <c r="U24940" s="76"/>
    </row>
    <row r="24941" spans="21:21" x14ac:dyDescent="0.25">
      <c r="U24941" s="76"/>
    </row>
    <row r="24942" spans="21:21" x14ac:dyDescent="0.25">
      <c r="U24942" s="76"/>
    </row>
    <row r="24943" spans="21:21" x14ac:dyDescent="0.25">
      <c r="U24943" s="76"/>
    </row>
    <row r="24944" spans="21:21" x14ac:dyDescent="0.25">
      <c r="U24944" s="76"/>
    </row>
    <row r="24945" spans="21:21" x14ac:dyDescent="0.25">
      <c r="U24945" s="76"/>
    </row>
    <row r="24946" spans="21:21" x14ac:dyDescent="0.25">
      <c r="U24946" s="76"/>
    </row>
    <row r="24947" spans="21:21" x14ac:dyDescent="0.25">
      <c r="U24947" s="76"/>
    </row>
    <row r="24948" spans="21:21" x14ac:dyDescent="0.25">
      <c r="U24948" s="76"/>
    </row>
    <row r="24949" spans="21:21" x14ac:dyDescent="0.25">
      <c r="U24949" s="76"/>
    </row>
    <row r="24950" spans="21:21" x14ac:dyDescent="0.25">
      <c r="U24950" s="76"/>
    </row>
    <row r="24951" spans="21:21" x14ac:dyDescent="0.25">
      <c r="U24951" s="76"/>
    </row>
    <row r="24952" spans="21:21" x14ac:dyDescent="0.25">
      <c r="U24952" s="76"/>
    </row>
    <row r="24953" spans="21:21" x14ac:dyDescent="0.25">
      <c r="U24953" s="76"/>
    </row>
    <row r="24954" spans="21:21" x14ac:dyDescent="0.25">
      <c r="U24954" s="76"/>
    </row>
    <row r="24955" spans="21:21" x14ac:dyDescent="0.25">
      <c r="U24955" s="76"/>
    </row>
    <row r="24956" spans="21:21" x14ac:dyDescent="0.25">
      <c r="U24956" s="76"/>
    </row>
    <row r="24957" spans="21:21" x14ac:dyDescent="0.25">
      <c r="U24957" s="76"/>
    </row>
    <row r="24958" spans="21:21" x14ac:dyDescent="0.25">
      <c r="U24958" s="76"/>
    </row>
    <row r="24959" spans="21:21" x14ac:dyDescent="0.25">
      <c r="U24959" s="76"/>
    </row>
    <row r="24960" spans="21:21" x14ac:dyDescent="0.25">
      <c r="U24960" s="76"/>
    </row>
    <row r="24961" spans="21:21" x14ac:dyDescent="0.25">
      <c r="U24961" s="76"/>
    </row>
    <row r="24962" spans="21:21" x14ac:dyDescent="0.25">
      <c r="U24962" s="76"/>
    </row>
    <row r="24963" spans="21:21" x14ac:dyDescent="0.25">
      <c r="U24963" s="76"/>
    </row>
    <row r="24964" spans="21:21" x14ac:dyDescent="0.25">
      <c r="U24964" s="76"/>
    </row>
    <row r="24965" spans="21:21" x14ac:dyDescent="0.25">
      <c r="U24965" s="76"/>
    </row>
    <row r="24966" spans="21:21" x14ac:dyDescent="0.25">
      <c r="U24966" s="76"/>
    </row>
    <row r="24967" spans="21:21" x14ac:dyDescent="0.25">
      <c r="U24967" s="76"/>
    </row>
    <row r="24968" spans="21:21" x14ac:dyDescent="0.25">
      <c r="U24968" s="76"/>
    </row>
    <row r="24969" spans="21:21" x14ac:dyDescent="0.25">
      <c r="U24969" s="76"/>
    </row>
    <row r="24970" spans="21:21" x14ac:dyDescent="0.25">
      <c r="U24970" s="76"/>
    </row>
    <row r="24971" spans="21:21" x14ac:dyDescent="0.25">
      <c r="U24971" s="76"/>
    </row>
    <row r="24972" spans="21:21" x14ac:dyDescent="0.25">
      <c r="U24972" s="76"/>
    </row>
    <row r="24973" spans="21:21" x14ac:dyDescent="0.25">
      <c r="U24973" s="76"/>
    </row>
    <row r="24974" spans="21:21" x14ac:dyDescent="0.25">
      <c r="U24974" s="76"/>
    </row>
    <row r="24975" spans="21:21" x14ac:dyDescent="0.25">
      <c r="U24975" s="76"/>
    </row>
    <row r="24976" spans="21:21" x14ac:dyDescent="0.25">
      <c r="U24976" s="76"/>
    </row>
    <row r="24977" spans="21:21" x14ac:dyDescent="0.25">
      <c r="U24977" s="76"/>
    </row>
    <row r="24978" spans="21:21" x14ac:dyDescent="0.25">
      <c r="U24978" s="76"/>
    </row>
    <row r="24979" spans="21:21" x14ac:dyDescent="0.25">
      <c r="U24979" s="76"/>
    </row>
    <row r="24980" spans="21:21" x14ac:dyDescent="0.25">
      <c r="U24980" s="76"/>
    </row>
    <row r="24981" spans="21:21" x14ac:dyDescent="0.25">
      <c r="U24981" s="76"/>
    </row>
    <row r="24982" spans="21:21" x14ac:dyDescent="0.25">
      <c r="U24982" s="76"/>
    </row>
    <row r="24983" spans="21:21" x14ac:dyDescent="0.25">
      <c r="U24983" s="76"/>
    </row>
    <row r="24984" spans="21:21" x14ac:dyDescent="0.25">
      <c r="U24984" s="76"/>
    </row>
    <row r="24985" spans="21:21" x14ac:dyDescent="0.25">
      <c r="U24985" s="76"/>
    </row>
    <row r="24986" spans="21:21" x14ac:dyDescent="0.25">
      <c r="U24986" s="76"/>
    </row>
    <row r="24987" spans="21:21" x14ac:dyDescent="0.25">
      <c r="U24987" s="76"/>
    </row>
    <row r="24988" spans="21:21" x14ac:dyDescent="0.25">
      <c r="U24988" s="76"/>
    </row>
    <row r="24989" spans="21:21" x14ac:dyDescent="0.25">
      <c r="U24989" s="76"/>
    </row>
    <row r="24990" spans="21:21" x14ac:dyDescent="0.25">
      <c r="U24990" s="76"/>
    </row>
    <row r="24991" spans="21:21" x14ac:dyDescent="0.25">
      <c r="U24991" s="76"/>
    </row>
    <row r="24992" spans="21:21" x14ac:dyDescent="0.25">
      <c r="U24992" s="76"/>
    </row>
    <row r="24993" spans="21:21" x14ac:dyDescent="0.25">
      <c r="U24993" s="76"/>
    </row>
    <row r="24994" spans="21:21" x14ac:dyDescent="0.25">
      <c r="U24994" s="76"/>
    </row>
    <row r="24995" spans="21:21" x14ac:dyDescent="0.25">
      <c r="U24995" s="76"/>
    </row>
    <row r="24996" spans="21:21" x14ac:dyDescent="0.25">
      <c r="U24996" s="76"/>
    </row>
    <row r="24997" spans="21:21" x14ac:dyDescent="0.25">
      <c r="U24997" s="76"/>
    </row>
    <row r="24998" spans="21:21" x14ac:dyDescent="0.25">
      <c r="U24998" s="76"/>
    </row>
    <row r="24999" spans="21:21" x14ac:dyDescent="0.25">
      <c r="U24999" s="76"/>
    </row>
    <row r="25000" spans="21:21" x14ac:dyDescent="0.25">
      <c r="U25000" s="76"/>
    </row>
    <row r="25001" spans="21:21" x14ac:dyDescent="0.25">
      <c r="U25001" s="76"/>
    </row>
    <row r="25002" spans="21:21" x14ac:dyDescent="0.25">
      <c r="U25002" s="76"/>
    </row>
    <row r="25003" spans="21:21" x14ac:dyDescent="0.25">
      <c r="U25003" s="76"/>
    </row>
    <row r="25004" spans="21:21" x14ac:dyDescent="0.25">
      <c r="U25004" s="76"/>
    </row>
    <row r="25005" spans="21:21" x14ac:dyDescent="0.25">
      <c r="U25005" s="76"/>
    </row>
    <row r="25006" spans="21:21" x14ac:dyDescent="0.25">
      <c r="U25006" s="76"/>
    </row>
    <row r="25007" spans="21:21" x14ac:dyDescent="0.25">
      <c r="U25007" s="76"/>
    </row>
    <row r="25008" spans="21:21" x14ac:dyDescent="0.25">
      <c r="U25008" s="76"/>
    </row>
    <row r="25009" spans="21:21" x14ac:dyDescent="0.25">
      <c r="U25009" s="76"/>
    </row>
    <row r="25010" spans="21:21" x14ac:dyDescent="0.25">
      <c r="U25010" s="76"/>
    </row>
    <row r="25011" spans="21:21" x14ac:dyDescent="0.25">
      <c r="U25011" s="76"/>
    </row>
    <row r="25012" spans="21:21" x14ac:dyDescent="0.25">
      <c r="U25012" s="76"/>
    </row>
    <row r="25013" spans="21:21" x14ac:dyDescent="0.25">
      <c r="U25013" s="76"/>
    </row>
    <row r="25014" spans="21:21" x14ac:dyDescent="0.25">
      <c r="U25014" s="76"/>
    </row>
    <row r="25015" spans="21:21" x14ac:dyDescent="0.25">
      <c r="U25015" s="76"/>
    </row>
    <row r="25016" spans="21:21" x14ac:dyDescent="0.25">
      <c r="U25016" s="76"/>
    </row>
    <row r="25017" spans="21:21" x14ac:dyDescent="0.25">
      <c r="U25017" s="76"/>
    </row>
    <row r="25018" spans="21:21" x14ac:dyDescent="0.25">
      <c r="U25018" s="76"/>
    </row>
    <row r="25019" spans="21:21" x14ac:dyDescent="0.25">
      <c r="U25019" s="76"/>
    </row>
    <row r="25020" spans="21:21" x14ac:dyDescent="0.25">
      <c r="U25020" s="76"/>
    </row>
    <row r="25021" spans="21:21" x14ac:dyDescent="0.25">
      <c r="U25021" s="76"/>
    </row>
    <row r="25022" spans="21:21" x14ac:dyDescent="0.25">
      <c r="U25022" s="76"/>
    </row>
    <row r="25023" spans="21:21" x14ac:dyDescent="0.25">
      <c r="U25023" s="76"/>
    </row>
    <row r="25024" spans="21:21" x14ac:dyDescent="0.25">
      <c r="U25024" s="76"/>
    </row>
    <row r="25025" spans="21:21" x14ac:dyDescent="0.25">
      <c r="U25025" s="76"/>
    </row>
    <row r="25026" spans="21:21" x14ac:dyDescent="0.25">
      <c r="U25026" s="76"/>
    </row>
    <row r="25027" spans="21:21" x14ac:dyDescent="0.25">
      <c r="U25027" s="76"/>
    </row>
    <row r="25028" spans="21:21" x14ac:dyDescent="0.25">
      <c r="U25028" s="76"/>
    </row>
    <row r="25029" spans="21:21" x14ac:dyDescent="0.25">
      <c r="U25029" s="76"/>
    </row>
    <row r="25030" spans="21:21" x14ac:dyDescent="0.25">
      <c r="U25030" s="76"/>
    </row>
    <row r="25031" spans="21:21" x14ac:dyDescent="0.25">
      <c r="U25031" s="76"/>
    </row>
    <row r="25032" spans="21:21" x14ac:dyDescent="0.25">
      <c r="U25032" s="76"/>
    </row>
    <row r="25033" spans="21:21" x14ac:dyDescent="0.25">
      <c r="U25033" s="76"/>
    </row>
    <row r="25034" spans="21:21" x14ac:dyDescent="0.25">
      <c r="U25034" s="76"/>
    </row>
    <row r="25035" spans="21:21" x14ac:dyDescent="0.25">
      <c r="U25035" s="76"/>
    </row>
    <row r="25036" spans="21:21" x14ac:dyDescent="0.25">
      <c r="U25036" s="76"/>
    </row>
    <row r="25037" spans="21:21" x14ac:dyDescent="0.25">
      <c r="U25037" s="76"/>
    </row>
    <row r="25038" spans="21:21" x14ac:dyDescent="0.25">
      <c r="U25038" s="76"/>
    </row>
    <row r="25039" spans="21:21" x14ac:dyDescent="0.25">
      <c r="U25039" s="76"/>
    </row>
    <row r="25040" spans="21:21" x14ac:dyDescent="0.25">
      <c r="U25040" s="76"/>
    </row>
    <row r="25041" spans="21:21" x14ac:dyDescent="0.25">
      <c r="U25041" s="76"/>
    </row>
    <row r="25042" spans="21:21" x14ac:dyDescent="0.25">
      <c r="U25042" s="76"/>
    </row>
    <row r="25043" spans="21:21" x14ac:dyDescent="0.25">
      <c r="U25043" s="76"/>
    </row>
    <row r="25044" spans="21:21" x14ac:dyDescent="0.25">
      <c r="U25044" s="76"/>
    </row>
    <row r="25045" spans="21:21" x14ac:dyDescent="0.25">
      <c r="U25045" s="76"/>
    </row>
    <row r="25046" spans="21:21" x14ac:dyDescent="0.25">
      <c r="U25046" s="76"/>
    </row>
    <row r="25047" spans="21:21" x14ac:dyDescent="0.25">
      <c r="U25047" s="76"/>
    </row>
    <row r="25048" spans="21:21" x14ac:dyDescent="0.25">
      <c r="U25048" s="76"/>
    </row>
    <row r="25049" spans="21:21" x14ac:dyDescent="0.25">
      <c r="U25049" s="76"/>
    </row>
    <row r="25050" spans="21:21" x14ac:dyDescent="0.25">
      <c r="U25050" s="76"/>
    </row>
    <row r="25051" spans="21:21" x14ac:dyDescent="0.25">
      <c r="U25051" s="76"/>
    </row>
    <row r="25052" spans="21:21" x14ac:dyDescent="0.25">
      <c r="U25052" s="76"/>
    </row>
    <row r="25053" spans="21:21" x14ac:dyDescent="0.25">
      <c r="U25053" s="76"/>
    </row>
    <row r="25054" spans="21:21" x14ac:dyDescent="0.25">
      <c r="U25054" s="76"/>
    </row>
    <row r="25055" spans="21:21" x14ac:dyDescent="0.25">
      <c r="U25055" s="76"/>
    </row>
    <row r="25056" spans="21:21" x14ac:dyDescent="0.25">
      <c r="U25056" s="76"/>
    </row>
    <row r="25057" spans="21:21" x14ac:dyDescent="0.25">
      <c r="U25057" s="76"/>
    </row>
    <row r="25058" spans="21:21" x14ac:dyDescent="0.25">
      <c r="U25058" s="76"/>
    </row>
    <row r="25059" spans="21:21" x14ac:dyDescent="0.25">
      <c r="U25059" s="76"/>
    </row>
    <row r="25060" spans="21:21" x14ac:dyDescent="0.25">
      <c r="U25060" s="76"/>
    </row>
    <row r="25061" spans="21:21" x14ac:dyDescent="0.25">
      <c r="U25061" s="76"/>
    </row>
    <row r="25062" spans="21:21" x14ac:dyDescent="0.25">
      <c r="U25062" s="76"/>
    </row>
    <row r="25063" spans="21:21" x14ac:dyDescent="0.25">
      <c r="U25063" s="76"/>
    </row>
    <row r="25064" spans="21:21" x14ac:dyDescent="0.25">
      <c r="U25064" s="76"/>
    </row>
    <row r="25065" spans="21:21" x14ac:dyDescent="0.25">
      <c r="U25065" s="76"/>
    </row>
    <row r="25066" spans="21:21" x14ac:dyDescent="0.25">
      <c r="U25066" s="76"/>
    </row>
    <row r="25067" spans="21:21" x14ac:dyDescent="0.25">
      <c r="U25067" s="76"/>
    </row>
    <row r="25068" spans="21:21" x14ac:dyDescent="0.25">
      <c r="U25068" s="76"/>
    </row>
    <row r="25069" spans="21:21" x14ac:dyDescent="0.25">
      <c r="U25069" s="76"/>
    </row>
    <row r="25070" spans="21:21" x14ac:dyDescent="0.25">
      <c r="U25070" s="76"/>
    </row>
    <row r="25071" spans="21:21" x14ac:dyDescent="0.25">
      <c r="U25071" s="76"/>
    </row>
    <row r="25072" spans="21:21" x14ac:dyDescent="0.25">
      <c r="U25072" s="76"/>
    </row>
    <row r="25073" spans="21:21" x14ac:dyDescent="0.25">
      <c r="U25073" s="76"/>
    </row>
    <row r="25074" spans="21:21" x14ac:dyDescent="0.25">
      <c r="U25074" s="76"/>
    </row>
    <row r="25075" spans="21:21" x14ac:dyDescent="0.25">
      <c r="U25075" s="76"/>
    </row>
    <row r="25076" spans="21:21" x14ac:dyDescent="0.25">
      <c r="U25076" s="76"/>
    </row>
    <row r="25077" spans="21:21" x14ac:dyDescent="0.25">
      <c r="U25077" s="76"/>
    </row>
    <row r="25078" spans="21:21" x14ac:dyDescent="0.25">
      <c r="U25078" s="76"/>
    </row>
    <row r="25079" spans="21:21" x14ac:dyDescent="0.25">
      <c r="U25079" s="76"/>
    </row>
    <row r="25080" spans="21:21" x14ac:dyDescent="0.25">
      <c r="U25080" s="76"/>
    </row>
    <row r="25081" spans="21:21" x14ac:dyDescent="0.25">
      <c r="U25081" s="76"/>
    </row>
    <row r="25082" spans="21:21" x14ac:dyDescent="0.25">
      <c r="U25082" s="76"/>
    </row>
    <row r="25083" spans="21:21" x14ac:dyDescent="0.25">
      <c r="U25083" s="76"/>
    </row>
    <row r="25084" spans="21:21" x14ac:dyDescent="0.25">
      <c r="U25084" s="76"/>
    </row>
    <row r="25085" spans="21:21" x14ac:dyDescent="0.25">
      <c r="U25085" s="76"/>
    </row>
    <row r="25086" spans="21:21" x14ac:dyDescent="0.25">
      <c r="U25086" s="76"/>
    </row>
    <row r="25087" spans="21:21" x14ac:dyDescent="0.25">
      <c r="U25087" s="76"/>
    </row>
    <row r="25088" spans="21:21" x14ac:dyDescent="0.25">
      <c r="U25088" s="76"/>
    </row>
    <row r="25089" spans="21:21" x14ac:dyDescent="0.25">
      <c r="U25089" s="76"/>
    </row>
    <row r="25090" spans="21:21" x14ac:dyDescent="0.25">
      <c r="U25090" s="76"/>
    </row>
    <row r="25091" spans="21:21" x14ac:dyDescent="0.25">
      <c r="U25091" s="76"/>
    </row>
    <row r="25092" spans="21:21" x14ac:dyDescent="0.25">
      <c r="U25092" s="76"/>
    </row>
    <row r="25093" spans="21:21" x14ac:dyDescent="0.25">
      <c r="U25093" s="76"/>
    </row>
    <row r="25094" spans="21:21" x14ac:dyDescent="0.25">
      <c r="U25094" s="76"/>
    </row>
    <row r="25095" spans="21:21" x14ac:dyDescent="0.25">
      <c r="U25095" s="76"/>
    </row>
    <row r="25096" spans="21:21" x14ac:dyDescent="0.25">
      <c r="U25096" s="76"/>
    </row>
    <row r="25097" spans="21:21" x14ac:dyDescent="0.25">
      <c r="U25097" s="76"/>
    </row>
    <row r="25098" spans="21:21" x14ac:dyDescent="0.25">
      <c r="U25098" s="76"/>
    </row>
    <row r="25099" spans="21:21" x14ac:dyDescent="0.25">
      <c r="U25099" s="76"/>
    </row>
    <row r="25100" spans="21:21" x14ac:dyDescent="0.25">
      <c r="U25100" s="76"/>
    </row>
    <row r="25101" spans="21:21" x14ac:dyDescent="0.25">
      <c r="U25101" s="76"/>
    </row>
    <row r="25102" spans="21:21" x14ac:dyDescent="0.25">
      <c r="U25102" s="76"/>
    </row>
    <row r="25103" spans="21:21" x14ac:dyDescent="0.25">
      <c r="U25103" s="76"/>
    </row>
    <row r="25104" spans="21:21" x14ac:dyDescent="0.25">
      <c r="U25104" s="76"/>
    </row>
    <row r="25105" spans="21:21" x14ac:dyDescent="0.25">
      <c r="U25105" s="76"/>
    </row>
    <row r="25106" spans="21:21" x14ac:dyDescent="0.25">
      <c r="U25106" s="76"/>
    </row>
    <row r="25107" spans="21:21" x14ac:dyDescent="0.25">
      <c r="U25107" s="76"/>
    </row>
    <row r="25108" spans="21:21" x14ac:dyDescent="0.25">
      <c r="U25108" s="76"/>
    </row>
    <row r="25109" spans="21:21" x14ac:dyDescent="0.25">
      <c r="U25109" s="76"/>
    </row>
    <row r="25110" spans="21:21" x14ac:dyDescent="0.25">
      <c r="U25110" s="76"/>
    </row>
    <row r="25111" spans="21:21" x14ac:dyDescent="0.25">
      <c r="U25111" s="76"/>
    </row>
    <row r="25112" spans="21:21" x14ac:dyDescent="0.25">
      <c r="U25112" s="76"/>
    </row>
    <row r="25113" spans="21:21" x14ac:dyDescent="0.25">
      <c r="U25113" s="76"/>
    </row>
    <row r="25114" spans="21:21" x14ac:dyDescent="0.25">
      <c r="U25114" s="76"/>
    </row>
    <row r="25115" spans="21:21" x14ac:dyDescent="0.25">
      <c r="U25115" s="76"/>
    </row>
    <row r="25116" spans="21:21" x14ac:dyDescent="0.25">
      <c r="U25116" s="76"/>
    </row>
    <row r="25117" spans="21:21" x14ac:dyDescent="0.25">
      <c r="U25117" s="76"/>
    </row>
    <row r="25118" spans="21:21" x14ac:dyDescent="0.25">
      <c r="U25118" s="76"/>
    </row>
    <row r="25119" spans="21:21" x14ac:dyDescent="0.25">
      <c r="U25119" s="76"/>
    </row>
    <row r="25120" spans="21:21" x14ac:dyDescent="0.25">
      <c r="U25120" s="76"/>
    </row>
    <row r="25121" spans="21:21" x14ac:dyDescent="0.25">
      <c r="U25121" s="76"/>
    </row>
    <row r="25122" spans="21:21" x14ac:dyDescent="0.25">
      <c r="U25122" s="76"/>
    </row>
    <row r="25123" spans="21:21" x14ac:dyDescent="0.25">
      <c r="U25123" s="76"/>
    </row>
    <row r="25124" spans="21:21" x14ac:dyDescent="0.25">
      <c r="U25124" s="76"/>
    </row>
    <row r="25125" spans="21:21" x14ac:dyDescent="0.25">
      <c r="U25125" s="76"/>
    </row>
    <row r="25126" spans="21:21" x14ac:dyDescent="0.25">
      <c r="U25126" s="76"/>
    </row>
    <row r="25127" spans="21:21" x14ac:dyDescent="0.25">
      <c r="U25127" s="76"/>
    </row>
    <row r="25128" spans="21:21" x14ac:dyDescent="0.25">
      <c r="U25128" s="76"/>
    </row>
    <row r="25129" spans="21:21" x14ac:dyDescent="0.25">
      <c r="U25129" s="76"/>
    </row>
    <row r="25130" spans="21:21" x14ac:dyDescent="0.25">
      <c r="U25130" s="76"/>
    </row>
    <row r="25131" spans="21:21" x14ac:dyDescent="0.25">
      <c r="U25131" s="76"/>
    </row>
    <row r="25132" spans="21:21" x14ac:dyDescent="0.25">
      <c r="U25132" s="76"/>
    </row>
    <row r="25133" spans="21:21" x14ac:dyDescent="0.25">
      <c r="U25133" s="76"/>
    </row>
    <row r="25134" spans="21:21" x14ac:dyDescent="0.25">
      <c r="U25134" s="76"/>
    </row>
    <row r="25135" spans="21:21" x14ac:dyDescent="0.25">
      <c r="U25135" s="76"/>
    </row>
    <row r="25136" spans="21:21" x14ac:dyDescent="0.25">
      <c r="U25136" s="76"/>
    </row>
    <row r="25137" spans="21:21" x14ac:dyDescent="0.25">
      <c r="U25137" s="76"/>
    </row>
    <row r="25138" spans="21:21" x14ac:dyDescent="0.25">
      <c r="U25138" s="76"/>
    </row>
    <row r="25139" spans="21:21" x14ac:dyDescent="0.25">
      <c r="U25139" s="76"/>
    </row>
    <row r="25140" spans="21:21" x14ac:dyDescent="0.25">
      <c r="U25140" s="76"/>
    </row>
    <row r="25141" spans="21:21" x14ac:dyDescent="0.25">
      <c r="U25141" s="76"/>
    </row>
    <row r="25142" spans="21:21" x14ac:dyDescent="0.25">
      <c r="U25142" s="76"/>
    </row>
    <row r="25143" spans="21:21" x14ac:dyDescent="0.25">
      <c r="U25143" s="76"/>
    </row>
    <row r="25144" spans="21:21" x14ac:dyDescent="0.25">
      <c r="U25144" s="76"/>
    </row>
    <row r="25145" spans="21:21" x14ac:dyDescent="0.25">
      <c r="U25145" s="76"/>
    </row>
    <row r="25146" spans="21:21" x14ac:dyDescent="0.25">
      <c r="U25146" s="76"/>
    </row>
    <row r="25147" spans="21:21" x14ac:dyDescent="0.25">
      <c r="U25147" s="76"/>
    </row>
    <row r="25148" spans="21:21" x14ac:dyDescent="0.25">
      <c r="U25148" s="76"/>
    </row>
    <row r="25149" spans="21:21" x14ac:dyDescent="0.25">
      <c r="U25149" s="76"/>
    </row>
    <row r="25150" spans="21:21" x14ac:dyDescent="0.25">
      <c r="U25150" s="76"/>
    </row>
    <row r="25151" spans="21:21" x14ac:dyDescent="0.25">
      <c r="U25151" s="76"/>
    </row>
    <row r="25152" spans="21:21" x14ac:dyDescent="0.25">
      <c r="U25152" s="76"/>
    </row>
    <row r="25153" spans="21:21" x14ac:dyDescent="0.25">
      <c r="U25153" s="76"/>
    </row>
    <row r="25154" spans="21:21" x14ac:dyDescent="0.25">
      <c r="U25154" s="76"/>
    </row>
    <row r="25155" spans="21:21" x14ac:dyDescent="0.25">
      <c r="U25155" s="76"/>
    </row>
    <row r="25156" spans="21:21" x14ac:dyDescent="0.25">
      <c r="U25156" s="76"/>
    </row>
    <row r="25157" spans="21:21" x14ac:dyDescent="0.25">
      <c r="U25157" s="76"/>
    </row>
    <row r="25158" spans="21:21" x14ac:dyDescent="0.25">
      <c r="U25158" s="76"/>
    </row>
    <row r="25159" spans="21:21" x14ac:dyDescent="0.25">
      <c r="U25159" s="76"/>
    </row>
    <row r="25160" spans="21:21" x14ac:dyDescent="0.25">
      <c r="U25160" s="76"/>
    </row>
    <row r="25161" spans="21:21" x14ac:dyDescent="0.25">
      <c r="U25161" s="76"/>
    </row>
    <row r="25162" spans="21:21" x14ac:dyDescent="0.25">
      <c r="U25162" s="76"/>
    </row>
    <row r="25163" spans="21:21" x14ac:dyDescent="0.25">
      <c r="U25163" s="76"/>
    </row>
    <row r="25164" spans="21:21" x14ac:dyDescent="0.25">
      <c r="U25164" s="76"/>
    </row>
    <row r="25165" spans="21:21" x14ac:dyDescent="0.25">
      <c r="U25165" s="76"/>
    </row>
    <row r="25166" spans="21:21" x14ac:dyDescent="0.25">
      <c r="U25166" s="76"/>
    </row>
    <row r="25167" spans="21:21" x14ac:dyDescent="0.25">
      <c r="U25167" s="76"/>
    </row>
    <row r="25168" spans="21:21" x14ac:dyDescent="0.25">
      <c r="U25168" s="76"/>
    </row>
    <row r="25169" spans="21:21" x14ac:dyDescent="0.25">
      <c r="U25169" s="76"/>
    </row>
    <row r="25170" spans="21:21" x14ac:dyDescent="0.25">
      <c r="U25170" s="76"/>
    </row>
    <row r="25171" spans="21:21" x14ac:dyDescent="0.25">
      <c r="U25171" s="76"/>
    </row>
    <row r="25172" spans="21:21" x14ac:dyDescent="0.25">
      <c r="U25172" s="76"/>
    </row>
    <row r="25173" spans="21:21" x14ac:dyDescent="0.25">
      <c r="U25173" s="76"/>
    </row>
    <row r="25174" spans="21:21" x14ac:dyDescent="0.25">
      <c r="U25174" s="76"/>
    </row>
    <row r="25175" spans="21:21" x14ac:dyDescent="0.25">
      <c r="U25175" s="76"/>
    </row>
    <row r="25176" spans="21:21" x14ac:dyDescent="0.25">
      <c r="U25176" s="76"/>
    </row>
    <row r="25177" spans="21:21" x14ac:dyDescent="0.25">
      <c r="U25177" s="76"/>
    </row>
    <row r="25178" spans="21:21" x14ac:dyDescent="0.25">
      <c r="U25178" s="76"/>
    </row>
    <row r="25179" spans="21:21" x14ac:dyDescent="0.25">
      <c r="U25179" s="76"/>
    </row>
    <row r="25180" spans="21:21" x14ac:dyDescent="0.25">
      <c r="U25180" s="76"/>
    </row>
    <row r="25181" spans="21:21" x14ac:dyDescent="0.25">
      <c r="U25181" s="76"/>
    </row>
    <row r="25182" spans="21:21" x14ac:dyDescent="0.25">
      <c r="U25182" s="76"/>
    </row>
    <row r="25183" spans="21:21" x14ac:dyDescent="0.25">
      <c r="U25183" s="76"/>
    </row>
    <row r="25184" spans="21:21" x14ac:dyDescent="0.25">
      <c r="U25184" s="76"/>
    </row>
    <row r="25185" spans="21:21" x14ac:dyDescent="0.25">
      <c r="U25185" s="76"/>
    </row>
    <row r="25186" spans="21:21" x14ac:dyDescent="0.25">
      <c r="U25186" s="76"/>
    </row>
    <row r="25187" spans="21:21" x14ac:dyDescent="0.25">
      <c r="U25187" s="76"/>
    </row>
    <row r="25188" spans="21:21" x14ac:dyDescent="0.25">
      <c r="U25188" s="76"/>
    </row>
    <row r="25189" spans="21:21" x14ac:dyDescent="0.25">
      <c r="U25189" s="76"/>
    </row>
    <row r="25190" spans="21:21" x14ac:dyDescent="0.25">
      <c r="U25190" s="76"/>
    </row>
    <row r="25191" spans="21:21" x14ac:dyDescent="0.25">
      <c r="U25191" s="76"/>
    </row>
    <row r="25192" spans="21:21" x14ac:dyDescent="0.25">
      <c r="U25192" s="76"/>
    </row>
    <row r="25193" spans="21:21" x14ac:dyDescent="0.25">
      <c r="U25193" s="76"/>
    </row>
    <row r="25194" spans="21:21" x14ac:dyDescent="0.25">
      <c r="U25194" s="76"/>
    </row>
    <row r="25195" spans="21:21" x14ac:dyDescent="0.25">
      <c r="U25195" s="76"/>
    </row>
    <row r="25196" spans="21:21" x14ac:dyDescent="0.25">
      <c r="U25196" s="76"/>
    </row>
    <row r="25197" spans="21:21" x14ac:dyDescent="0.25">
      <c r="U25197" s="76"/>
    </row>
    <row r="25198" spans="21:21" x14ac:dyDescent="0.25">
      <c r="U25198" s="76"/>
    </row>
    <row r="25199" spans="21:21" x14ac:dyDescent="0.25">
      <c r="U25199" s="76"/>
    </row>
    <row r="25200" spans="21:21" x14ac:dyDescent="0.25">
      <c r="U25200" s="76"/>
    </row>
    <row r="25201" spans="21:21" x14ac:dyDescent="0.25">
      <c r="U25201" s="76"/>
    </row>
    <row r="25202" spans="21:21" x14ac:dyDescent="0.25">
      <c r="U25202" s="76"/>
    </row>
    <row r="25203" spans="21:21" x14ac:dyDescent="0.25">
      <c r="U25203" s="76"/>
    </row>
    <row r="25204" spans="21:21" x14ac:dyDescent="0.25">
      <c r="U25204" s="76"/>
    </row>
    <row r="25205" spans="21:21" x14ac:dyDescent="0.25">
      <c r="U25205" s="76"/>
    </row>
    <row r="25206" spans="21:21" x14ac:dyDescent="0.25">
      <c r="U25206" s="76"/>
    </row>
    <row r="25207" spans="21:21" x14ac:dyDescent="0.25">
      <c r="U25207" s="76"/>
    </row>
    <row r="25208" spans="21:21" x14ac:dyDescent="0.25">
      <c r="U25208" s="76"/>
    </row>
    <row r="25209" spans="21:21" x14ac:dyDescent="0.25">
      <c r="U25209" s="76"/>
    </row>
    <row r="25210" spans="21:21" x14ac:dyDescent="0.25">
      <c r="U25210" s="76"/>
    </row>
    <row r="25211" spans="21:21" x14ac:dyDescent="0.25">
      <c r="U25211" s="76"/>
    </row>
    <row r="25212" spans="21:21" x14ac:dyDescent="0.25">
      <c r="U25212" s="76"/>
    </row>
    <row r="25213" spans="21:21" x14ac:dyDescent="0.25">
      <c r="U25213" s="76"/>
    </row>
    <row r="25214" spans="21:21" x14ac:dyDescent="0.25">
      <c r="U25214" s="76"/>
    </row>
    <row r="25215" spans="21:21" x14ac:dyDescent="0.25">
      <c r="U25215" s="76"/>
    </row>
    <row r="25216" spans="21:21" x14ac:dyDescent="0.25">
      <c r="U25216" s="76"/>
    </row>
    <row r="25217" spans="21:21" x14ac:dyDescent="0.25">
      <c r="U25217" s="76"/>
    </row>
    <row r="25218" spans="21:21" x14ac:dyDescent="0.25">
      <c r="U25218" s="76"/>
    </row>
    <row r="25219" spans="21:21" x14ac:dyDescent="0.25">
      <c r="U25219" s="76"/>
    </row>
    <row r="25220" spans="21:21" x14ac:dyDescent="0.25">
      <c r="U25220" s="76"/>
    </row>
    <row r="25221" spans="21:21" x14ac:dyDescent="0.25">
      <c r="U25221" s="76"/>
    </row>
    <row r="25222" spans="21:21" x14ac:dyDescent="0.25">
      <c r="U25222" s="76"/>
    </row>
    <row r="25223" spans="21:21" x14ac:dyDescent="0.25">
      <c r="U25223" s="76"/>
    </row>
    <row r="25224" spans="21:21" x14ac:dyDescent="0.25">
      <c r="U25224" s="76"/>
    </row>
    <row r="25225" spans="21:21" x14ac:dyDescent="0.25">
      <c r="U25225" s="76"/>
    </row>
    <row r="25226" spans="21:21" x14ac:dyDescent="0.25">
      <c r="U25226" s="76"/>
    </row>
    <row r="25227" spans="21:21" x14ac:dyDescent="0.25">
      <c r="U25227" s="76"/>
    </row>
    <row r="25228" spans="21:21" x14ac:dyDescent="0.25">
      <c r="U25228" s="76"/>
    </row>
    <row r="25229" spans="21:21" x14ac:dyDescent="0.25">
      <c r="U25229" s="76"/>
    </row>
    <row r="25230" spans="21:21" x14ac:dyDescent="0.25">
      <c r="U25230" s="76"/>
    </row>
    <row r="25231" spans="21:21" x14ac:dyDescent="0.25">
      <c r="U25231" s="76"/>
    </row>
    <row r="25232" spans="21:21" x14ac:dyDescent="0.25">
      <c r="U25232" s="76"/>
    </row>
    <row r="25233" spans="21:21" x14ac:dyDescent="0.25">
      <c r="U25233" s="76"/>
    </row>
    <row r="25234" spans="21:21" x14ac:dyDescent="0.25">
      <c r="U25234" s="76"/>
    </row>
    <row r="25235" spans="21:21" x14ac:dyDescent="0.25">
      <c r="U25235" s="76"/>
    </row>
    <row r="25236" spans="21:21" x14ac:dyDescent="0.25">
      <c r="U25236" s="76"/>
    </row>
    <row r="25237" spans="21:21" x14ac:dyDescent="0.25">
      <c r="U25237" s="76"/>
    </row>
    <row r="25238" spans="21:21" x14ac:dyDescent="0.25">
      <c r="U25238" s="76"/>
    </row>
    <row r="25239" spans="21:21" x14ac:dyDescent="0.25">
      <c r="U25239" s="76"/>
    </row>
    <row r="25240" spans="21:21" x14ac:dyDescent="0.25">
      <c r="U25240" s="76"/>
    </row>
    <row r="25241" spans="21:21" x14ac:dyDescent="0.25">
      <c r="U25241" s="76"/>
    </row>
    <row r="25242" spans="21:21" x14ac:dyDescent="0.25">
      <c r="U25242" s="76"/>
    </row>
    <row r="25243" spans="21:21" x14ac:dyDescent="0.25">
      <c r="U25243" s="76"/>
    </row>
    <row r="25244" spans="21:21" x14ac:dyDescent="0.25">
      <c r="U25244" s="76"/>
    </row>
    <row r="25245" spans="21:21" x14ac:dyDescent="0.25">
      <c r="U25245" s="76"/>
    </row>
    <row r="25246" spans="21:21" x14ac:dyDescent="0.25">
      <c r="U25246" s="76"/>
    </row>
    <row r="25247" spans="21:21" x14ac:dyDescent="0.25">
      <c r="U25247" s="76"/>
    </row>
    <row r="25248" spans="21:21" x14ac:dyDescent="0.25">
      <c r="U25248" s="76"/>
    </row>
    <row r="25249" spans="21:21" x14ac:dyDescent="0.25">
      <c r="U25249" s="76"/>
    </row>
    <row r="25250" spans="21:21" x14ac:dyDescent="0.25">
      <c r="U25250" s="76"/>
    </row>
    <row r="25251" spans="21:21" x14ac:dyDescent="0.25">
      <c r="U25251" s="76"/>
    </row>
    <row r="25252" spans="21:21" x14ac:dyDescent="0.25">
      <c r="U25252" s="76"/>
    </row>
    <row r="25253" spans="21:21" x14ac:dyDescent="0.25">
      <c r="U25253" s="76"/>
    </row>
    <row r="25254" spans="21:21" x14ac:dyDescent="0.25">
      <c r="U25254" s="76"/>
    </row>
    <row r="25255" spans="21:21" x14ac:dyDescent="0.25">
      <c r="U25255" s="76"/>
    </row>
    <row r="25256" spans="21:21" x14ac:dyDescent="0.25">
      <c r="U25256" s="76"/>
    </row>
    <row r="25257" spans="21:21" x14ac:dyDescent="0.25">
      <c r="U25257" s="76"/>
    </row>
    <row r="25258" spans="21:21" x14ac:dyDescent="0.25">
      <c r="U25258" s="76"/>
    </row>
    <row r="25259" spans="21:21" x14ac:dyDescent="0.25">
      <c r="U25259" s="76"/>
    </row>
    <row r="25260" spans="21:21" x14ac:dyDescent="0.25">
      <c r="U25260" s="76"/>
    </row>
    <row r="25261" spans="21:21" x14ac:dyDescent="0.25">
      <c r="U25261" s="76"/>
    </row>
    <row r="25262" spans="21:21" x14ac:dyDescent="0.25">
      <c r="U25262" s="76"/>
    </row>
    <row r="25263" spans="21:21" x14ac:dyDescent="0.25">
      <c r="U25263" s="76"/>
    </row>
    <row r="25264" spans="21:21" x14ac:dyDescent="0.25">
      <c r="U25264" s="76"/>
    </row>
    <row r="25265" spans="21:21" x14ac:dyDescent="0.25">
      <c r="U25265" s="76"/>
    </row>
    <row r="25266" spans="21:21" x14ac:dyDescent="0.25">
      <c r="U25266" s="76"/>
    </row>
    <row r="25267" spans="21:21" x14ac:dyDescent="0.25">
      <c r="U25267" s="76"/>
    </row>
    <row r="25268" spans="21:21" x14ac:dyDescent="0.25">
      <c r="U25268" s="76"/>
    </row>
    <row r="25269" spans="21:21" x14ac:dyDescent="0.25">
      <c r="U25269" s="76"/>
    </row>
    <row r="25270" spans="21:21" x14ac:dyDescent="0.25">
      <c r="U25270" s="76"/>
    </row>
    <row r="25271" spans="21:21" x14ac:dyDescent="0.25">
      <c r="U25271" s="76"/>
    </row>
    <row r="25272" spans="21:21" x14ac:dyDescent="0.25">
      <c r="U25272" s="76"/>
    </row>
    <row r="25273" spans="21:21" x14ac:dyDescent="0.25">
      <c r="U25273" s="76"/>
    </row>
    <row r="25274" spans="21:21" x14ac:dyDescent="0.25">
      <c r="U25274" s="76"/>
    </row>
    <row r="25275" spans="21:21" x14ac:dyDescent="0.25">
      <c r="U25275" s="76"/>
    </row>
    <row r="25276" spans="21:21" x14ac:dyDescent="0.25">
      <c r="U25276" s="76"/>
    </row>
    <row r="25277" spans="21:21" x14ac:dyDescent="0.25">
      <c r="U25277" s="76"/>
    </row>
    <row r="25278" spans="21:21" x14ac:dyDescent="0.25">
      <c r="U25278" s="76"/>
    </row>
    <row r="25279" spans="21:21" x14ac:dyDescent="0.25">
      <c r="U25279" s="76"/>
    </row>
    <row r="25280" spans="21:21" x14ac:dyDescent="0.25">
      <c r="U25280" s="76"/>
    </row>
    <row r="25281" spans="21:21" x14ac:dyDescent="0.25">
      <c r="U25281" s="76"/>
    </row>
    <row r="25282" spans="21:21" x14ac:dyDescent="0.25">
      <c r="U25282" s="76"/>
    </row>
    <row r="25283" spans="21:21" x14ac:dyDescent="0.25">
      <c r="U25283" s="76"/>
    </row>
    <row r="25284" spans="21:21" x14ac:dyDescent="0.25">
      <c r="U25284" s="76"/>
    </row>
    <row r="25285" spans="21:21" x14ac:dyDescent="0.25">
      <c r="U25285" s="76"/>
    </row>
    <row r="25286" spans="21:21" x14ac:dyDescent="0.25">
      <c r="U25286" s="76"/>
    </row>
    <row r="25287" spans="21:21" x14ac:dyDescent="0.25">
      <c r="U25287" s="76"/>
    </row>
    <row r="25288" spans="21:21" x14ac:dyDescent="0.25">
      <c r="U25288" s="76"/>
    </row>
    <row r="25289" spans="21:21" x14ac:dyDescent="0.25">
      <c r="U25289" s="76"/>
    </row>
    <row r="25290" spans="21:21" x14ac:dyDescent="0.25">
      <c r="U25290" s="76"/>
    </row>
    <row r="25291" spans="21:21" x14ac:dyDescent="0.25">
      <c r="U25291" s="76"/>
    </row>
    <row r="25292" spans="21:21" x14ac:dyDescent="0.25">
      <c r="U25292" s="76"/>
    </row>
    <row r="25293" spans="21:21" x14ac:dyDescent="0.25">
      <c r="U25293" s="76"/>
    </row>
    <row r="25294" spans="21:21" x14ac:dyDescent="0.25">
      <c r="U25294" s="76"/>
    </row>
    <row r="25295" spans="21:21" x14ac:dyDescent="0.25">
      <c r="U25295" s="76"/>
    </row>
    <row r="25296" spans="21:21" x14ac:dyDescent="0.25">
      <c r="U25296" s="76"/>
    </row>
    <row r="25297" spans="21:21" x14ac:dyDescent="0.25">
      <c r="U25297" s="76"/>
    </row>
    <row r="25298" spans="21:21" x14ac:dyDescent="0.25">
      <c r="U25298" s="76"/>
    </row>
    <row r="25299" spans="21:21" x14ac:dyDescent="0.25">
      <c r="U25299" s="76"/>
    </row>
    <row r="25300" spans="21:21" x14ac:dyDescent="0.25">
      <c r="U25300" s="76"/>
    </row>
    <row r="25301" spans="21:21" x14ac:dyDescent="0.25">
      <c r="U25301" s="76"/>
    </row>
    <row r="25302" spans="21:21" x14ac:dyDescent="0.25">
      <c r="U25302" s="76"/>
    </row>
    <row r="25303" spans="21:21" x14ac:dyDescent="0.25">
      <c r="U25303" s="76"/>
    </row>
    <row r="25304" spans="21:21" x14ac:dyDescent="0.25">
      <c r="U25304" s="76"/>
    </row>
    <row r="25305" spans="21:21" x14ac:dyDescent="0.25">
      <c r="U25305" s="76"/>
    </row>
    <row r="25306" spans="21:21" x14ac:dyDescent="0.25">
      <c r="U25306" s="76"/>
    </row>
    <row r="25307" spans="21:21" x14ac:dyDescent="0.25">
      <c r="U25307" s="76"/>
    </row>
    <row r="25308" spans="21:21" x14ac:dyDescent="0.25">
      <c r="U25308" s="76"/>
    </row>
    <row r="25309" spans="21:21" x14ac:dyDescent="0.25">
      <c r="U25309" s="76"/>
    </row>
    <row r="25310" spans="21:21" x14ac:dyDescent="0.25">
      <c r="U25310" s="76"/>
    </row>
    <row r="25311" spans="21:21" x14ac:dyDescent="0.25">
      <c r="U25311" s="76"/>
    </row>
    <row r="25312" spans="21:21" x14ac:dyDescent="0.25">
      <c r="U25312" s="76"/>
    </row>
    <row r="25313" spans="21:21" x14ac:dyDescent="0.25">
      <c r="U25313" s="76"/>
    </row>
    <row r="25314" spans="21:21" x14ac:dyDescent="0.25">
      <c r="U25314" s="76"/>
    </row>
    <row r="25315" spans="21:21" x14ac:dyDescent="0.25">
      <c r="U25315" s="76"/>
    </row>
    <row r="25316" spans="21:21" x14ac:dyDescent="0.25">
      <c r="U25316" s="76"/>
    </row>
    <row r="25317" spans="21:21" x14ac:dyDescent="0.25">
      <c r="U25317" s="76"/>
    </row>
    <row r="25318" spans="21:21" x14ac:dyDescent="0.25">
      <c r="U25318" s="76"/>
    </row>
    <row r="25319" spans="21:21" x14ac:dyDescent="0.25">
      <c r="U25319" s="76"/>
    </row>
    <row r="25320" spans="21:21" x14ac:dyDescent="0.25">
      <c r="U25320" s="76"/>
    </row>
    <row r="25321" spans="21:21" x14ac:dyDescent="0.25">
      <c r="U25321" s="76"/>
    </row>
    <row r="25322" spans="21:21" x14ac:dyDescent="0.25">
      <c r="U25322" s="76"/>
    </row>
    <row r="25323" spans="21:21" x14ac:dyDescent="0.25">
      <c r="U25323" s="76"/>
    </row>
    <row r="25324" spans="21:21" x14ac:dyDescent="0.25">
      <c r="U25324" s="76"/>
    </row>
    <row r="25325" spans="21:21" x14ac:dyDescent="0.25">
      <c r="U25325" s="76"/>
    </row>
    <row r="25326" spans="21:21" x14ac:dyDescent="0.25">
      <c r="U25326" s="76"/>
    </row>
    <row r="25327" spans="21:21" x14ac:dyDescent="0.25">
      <c r="U25327" s="76"/>
    </row>
    <row r="25328" spans="21:21" x14ac:dyDescent="0.25">
      <c r="U25328" s="76"/>
    </row>
    <row r="25329" spans="21:21" x14ac:dyDescent="0.25">
      <c r="U25329" s="76"/>
    </row>
    <row r="25330" spans="21:21" x14ac:dyDescent="0.25">
      <c r="U25330" s="76"/>
    </row>
    <row r="25331" spans="21:21" x14ac:dyDescent="0.25">
      <c r="U25331" s="76"/>
    </row>
    <row r="25332" spans="21:21" x14ac:dyDescent="0.25">
      <c r="U25332" s="76"/>
    </row>
    <row r="25333" spans="21:21" x14ac:dyDescent="0.25">
      <c r="U25333" s="76"/>
    </row>
    <row r="25334" spans="21:21" x14ac:dyDescent="0.25">
      <c r="U25334" s="76"/>
    </row>
    <row r="25335" spans="21:21" x14ac:dyDescent="0.25">
      <c r="U25335" s="76"/>
    </row>
    <row r="25336" spans="21:21" x14ac:dyDescent="0.25">
      <c r="U25336" s="76"/>
    </row>
    <row r="25337" spans="21:21" x14ac:dyDescent="0.25">
      <c r="U25337" s="76"/>
    </row>
    <row r="25338" spans="21:21" x14ac:dyDescent="0.25">
      <c r="U25338" s="76"/>
    </row>
    <row r="25339" spans="21:21" x14ac:dyDescent="0.25">
      <c r="U25339" s="76"/>
    </row>
    <row r="25340" spans="21:21" x14ac:dyDescent="0.25">
      <c r="U25340" s="76"/>
    </row>
    <row r="25341" spans="21:21" x14ac:dyDescent="0.25">
      <c r="U25341" s="76"/>
    </row>
    <row r="25342" spans="21:21" x14ac:dyDescent="0.25">
      <c r="U25342" s="76"/>
    </row>
    <row r="25343" spans="21:21" x14ac:dyDescent="0.25">
      <c r="U25343" s="76"/>
    </row>
    <row r="25344" spans="21:21" x14ac:dyDescent="0.25">
      <c r="U25344" s="76"/>
    </row>
    <row r="25345" spans="21:21" x14ac:dyDescent="0.25">
      <c r="U25345" s="76"/>
    </row>
    <row r="25346" spans="21:21" x14ac:dyDescent="0.25">
      <c r="U25346" s="76"/>
    </row>
    <row r="25347" spans="21:21" x14ac:dyDescent="0.25">
      <c r="U25347" s="76"/>
    </row>
    <row r="25348" spans="21:21" x14ac:dyDescent="0.25">
      <c r="U25348" s="76"/>
    </row>
    <row r="25349" spans="21:21" x14ac:dyDescent="0.25">
      <c r="U25349" s="76"/>
    </row>
    <row r="25350" spans="21:21" x14ac:dyDescent="0.25">
      <c r="U25350" s="76"/>
    </row>
    <row r="25351" spans="21:21" x14ac:dyDescent="0.25">
      <c r="U25351" s="76"/>
    </row>
    <row r="25352" spans="21:21" x14ac:dyDescent="0.25">
      <c r="U25352" s="76"/>
    </row>
    <row r="25353" spans="21:21" x14ac:dyDescent="0.25">
      <c r="U25353" s="76"/>
    </row>
    <row r="25354" spans="21:21" x14ac:dyDescent="0.25">
      <c r="U25354" s="76"/>
    </row>
    <row r="25355" spans="21:21" x14ac:dyDescent="0.25">
      <c r="U25355" s="76"/>
    </row>
    <row r="25356" spans="21:21" x14ac:dyDescent="0.25">
      <c r="U25356" s="76"/>
    </row>
    <row r="25357" spans="21:21" x14ac:dyDescent="0.25">
      <c r="U25357" s="76"/>
    </row>
    <row r="25358" spans="21:21" x14ac:dyDescent="0.25">
      <c r="U25358" s="76"/>
    </row>
    <row r="25359" spans="21:21" x14ac:dyDescent="0.25">
      <c r="U25359" s="76"/>
    </row>
    <row r="25360" spans="21:21" x14ac:dyDescent="0.25">
      <c r="U25360" s="76"/>
    </row>
    <row r="25361" spans="21:21" x14ac:dyDescent="0.25">
      <c r="U25361" s="76"/>
    </row>
    <row r="25362" spans="21:21" x14ac:dyDescent="0.25">
      <c r="U25362" s="76"/>
    </row>
    <row r="25363" spans="21:21" x14ac:dyDescent="0.25">
      <c r="U25363" s="76"/>
    </row>
    <row r="25364" spans="21:21" x14ac:dyDescent="0.25">
      <c r="U25364" s="76"/>
    </row>
    <row r="25365" spans="21:21" x14ac:dyDescent="0.25">
      <c r="U25365" s="76"/>
    </row>
    <row r="25366" spans="21:21" x14ac:dyDescent="0.25">
      <c r="U25366" s="76"/>
    </row>
    <row r="25367" spans="21:21" x14ac:dyDescent="0.25">
      <c r="U25367" s="76"/>
    </row>
    <row r="25368" spans="21:21" x14ac:dyDescent="0.25">
      <c r="U25368" s="76"/>
    </row>
    <row r="25369" spans="21:21" x14ac:dyDescent="0.25">
      <c r="U25369" s="76"/>
    </row>
    <row r="25370" spans="21:21" x14ac:dyDescent="0.25">
      <c r="U25370" s="76"/>
    </row>
    <row r="25371" spans="21:21" x14ac:dyDescent="0.25">
      <c r="U25371" s="76"/>
    </row>
    <row r="25372" spans="21:21" x14ac:dyDescent="0.25">
      <c r="U25372" s="76"/>
    </row>
    <row r="25373" spans="21:21" x14ac:dyDescent="0.25">
      <c r="U25373" s="76"/>
    </row>
    <row r="25374" spans="21:21" x14ac:dyDescent="0.25">
      <c r="U25374" s="76"/>
    </row>
    <row r="25375" spans="21:21" x14ac:dyDescent="0.25">
      <c r="U25375" s="76"/>
    </row>
    <row r="25376" spans="21:21" x14ac:dyDescent="0.25">
      <c r="U25376" s="76"/>
    </row>
    <row r="25377" spans="21:21" x14ac:dyDescent="0.25">
      <c r="U25377" s="76"/>
    </row>
    <row r="25378" spans="21:21" x14ac:dyDescent="0.25">
      <c r="U25378" s="76"/>
    </row>
    <row r="25379" spans="21:21" x14ac:dyDescent="0.25">
      <c r="U25379" s="76"/>
    </row>
    <row r="25380" spans="21:21" x14ac:dyDescent="0.25">
      <c r="U25380" s="76"/>
    </row>
    <row r="25381" spans="21:21" x14ac:dyDescent="0.25">
      <c r="U25381" s="76"/>
    </row>
    <row r="25382" spans="21:21" x14ac:dyDescent="0.25">
      <c r="U25382" s="76"/>
    </row>
    <row r="25383" spans="21:21" x14ac:dyDescent="0.25">
      <c r="U25383" s="76"/>
    </row>
    <row r="25384" spans="21:21" x14ac:dyDescent="0.25">
      <c r="U25384" s="76"/>
    </row>
    <row r="25385" spans="21:21" x14ac:dyDescent="0.25">
      <c r="U25385" s="76"/>
    </row>
    <row r="25386" spans="21:21" x14ac:dyDescent="0.25">
      <c r="U25386" s="76"/>
    </row>
    <row r="25387" spans="21:21" x14ac:dyDescent="0.25">
      <c r="U25387" s="76"/>
    </row>
    <row r="25388" spans="21:21" x14ac:dyDescent="0.25">
      <c r="U25388" s="76"/>
    </row>
    <row r="25389" spans="21:21" x14ac:dyDescent="0.25">
      <c r="U25389" s="76"/>
    </row>
    <row r="25390" spans="21:21" x14ac:dyDescent="0.25">
      <c r="U25390" s="76"/>
    </row>
    <row r="25391" spans="21:21" x14ac:dyDescent="0.25">
      <c r="U25391" s="76"/>
    </row>
    <row r="25392" spans="21:21" x14ac:dyDescent="0.25">
      <c r="U25392" s="76"/>
    </row>
    <row r="25393" spans="21:21" x14ac:dyDescent="0.25">
      <c r="U25393" s="76"/>
    </row>
    <row r="25394" spans="21:21" x14ac:dyDescent="0.25">
      <c r="U25394" s="76"/>
    </row>
    <row r="25395" spans="21:21" x14ac:dyDescent="0.25">
      <c r="U25395" s="76"/>
    </row>
    <row r="25396" spans="21:21" x14ac:dyDescent="0.25">
      <c r="U25396" s="76"/>
    </row>
    <row r="25397" spans="21:21" x14ac:dyDescent="0.25">
      <c r="U25397" s="76"/>
    </row>
    <row r="25398" spans="21:21" x14ac:dyDescent="0.25">
      <c r="U25398" s="76"/>
    </row>
    <row r="25399" spans="21:21" x14ac:dyDescent="0.25">
      <c r="U25399" s="76"/>
    </row>
    <row r="25400" spans="21:21" x14ac:dyDescent="0.25">
      <c r="U25400" s="76"/>
    </row>
    <row r="25401" spans="21:21" x14ac:dyDescent="0.25">
      <c r="U25401" s="76"/>
    </row>
    <row r="25402" spans="21:21" x14ac:dyDescent="0.25">
      <c r="U25402" s="76"/>
    </row>
    <row r="25403" spans="21:21" x14ac:dyDescent="0.25">
      <c r="U25403" s="76"/>
    </row>
    <row r="25404" spans="21:21" x14ac:dyDescent="0.25">
      <c r="U25404" s="76"/>
    </row>
    <row r="25405" spans="21:21" x14ac:dyDescent="0.25">
      <c r="U25405" s="76"/>
    </row>
    <row r="25406" spans="21:21" x14ac:dyDescent="0.25">
      <c r="U25406" s="76"/>
    </row>
    <row r="25407" spans="21:21" x14ac:dyDescent="0.25">
      <c r="U25407" s="76"/>
    </row>
    <row r="25408" spans="21:21" x14ac:dyDescent="0.25">
      <c r="U25408" s="76"/>
    </row>
    <row r="25409" spans="21:21" x14ac:dyDescent="0.25">
      <c r="U25409" s="76"/>
    </row>
    <row r="25410" spans="21:21" x14ac:dyDescent="0.25">
      <c r="U25410" s="76"/>
    </row>
    <row r="25411" spans="21:21" x14ac:dyDescent="0.25">
      <c r="U25411" s="76"/>
    </row>
    <row r="25412" spans="21:21" x14ac:dyDescent="0.25">
      <c r="U25412" s="76"/>
    </row>
    <row r="25413" spans="21:21" x14ac:dyDescent="0.25">
      <c r="U25413" s="76"/>
    </row>
    <row r="25414" spans="21:21" x14ac:dyDescent="0.25">
      <c r="U25414" s="76"/>
    </row>
    <row r="25415" spans="21:21" x14ac:dyDescent="0.25">
      <c r="U25415" s="76"/>
    </row>
    <row r="25416" spans="21:21" x14ac:dyDescent="0.25">
      <c r="U25416" s="76"/>
    </row>
    <row r="25417" spans="21:21" x14ac:dyDescent="0.25">
      <c r="U25417" s="76"/>
    </row>
    <row r="25418" spans="21:21" x14ac:dyDescent="0.25">
      <c r="U25418" s="76"/>
    </row>
    <row r="25419" spans="21:21" x14ac:dyDescent="0.25">
      <c r="U25419" s="76"/>
    </row>
    <row r="25420" spans="21:21" x14ac:dyDescent="0.25">
      <c r="U25420" s="76"/>
    </row>
    <row r="25421" spans="21:21" x14ac:dyDescent="0.25">
      <c r="U25421" s="76"/>
    </row>
    <row r="25422" spans="21:21" x14ac:dyDescent="0.25">
      <c r="U25422" s="76"/>
    </row>
    <row r="25423" spans="21:21" x14ac:dyDescent="0.25">
      <c r="U25423" s="76"/>
    </row>
    <row r="25424" spans="21:21" x14ac:dyDescent="0.25">
      <c r="U25424" s="76"/>
    </row>
    <row r="25425" spans="21:21" x14ac:dyDescent="0.25">
      <c r="U25425" s="76"/>
    </row>
    <row r="25426" spans="21:21" x14ac:dyDescent="0.25">
      <c r="U25426" s="76"/>
    </row>
    <row r="25427" spans="21:21" x14ac:dyDescent="0.25">
      <c r="U25427" s="76"/>
    </row>
    <row r="25428" spans="21:21" x14ac:dyDescent="0.25">
      <c r="U25428" s="76"/>
    </row>
    <row r="25429" spans="21:21" x14ac:dyDescent="0.25">
      <c r="U25429" s="76"/>
    </row>
    <row r="25430" spans="21:21" x14ac:dyDescent="0.25">
      <c r="U25430" s="76"/>
    </row>
    <row r="25431" spans="21:21" x14ac:dyDescent="0.25">
      <c r="U25431" s="76"/>
    </row>
    <row r="25432" spans="21:21" x14ac:dyDescent="0.25">
      <c r="U25432" s="76"/>
    </row>
    <row r="25433" spans="21:21" x14ac:dyDescent="0.25">
      <c r="U25433" s="76"/>
    </row>
    <row r="25434" spans="21:21" x14ac:dyDescent="0.25">
      <c r="U25434" s="76"/>
    </row>
    <row r="25435" spans="21:21" x14ac:dyDescent="0.25">
      <c r="U25435" s="76"/>
    </row>
    <row r="25436" spans="21:21" x14ac:dyDescent="0.25">
      <c r="U25436" s="76"/>
    </row>
    <row r="25437" spans="21:21" x14ac:dyDescent="0.25">
      <c r="U25437" s="76"/>
    </row>
    <row r="25438" spans="21:21" x14ac:dyDescent="0.25">
      <c r="U25438" s="76"/>
    </row>
    <row r="25439" spans="21:21" x14ac:dyDescent="0.25">
      <c r="U25439" s="76"/>
    </row>
    <row r="25440" spans="21:21" x14ac:dyDescent="0.25">
      <c r="U25440" s="76"/>
    </row>
    <row r="25441" spans="21:21" x14ac:dyDescent="0.25">
      <c r="U25441" s="76"/>
    </row>
    <row r="25442" spans="21:21" x14ac:dyDescent="0.25">
      <c r="U25442" s="76"/>
    </row>
    <row r="25443" spans="21:21" x14ac:dyDescent="0.25">
      <c r="U25443" s="76"/>
    </row>
    <row r="25444" spans="21:21" x14ac:dyDescent="0.25">
      <c r="U25444" s="76"/>
    </row>
    <row r="25445" spans="21:21" x14ac:dyDescent="0.25">
      <c r="U25445" s="76"/>
    </row>
    <row r="25446" spans="21:21" x14ac:dyDescent="0.25">
      <c r="U25446" s="76"/>
    </row>
    <row r="25447" spans="21:21" x14ac:dyDescent="0.25">
      <c r="U25447" s="76"/>
    </row>
    <row r="25448" spans="21:21" x14ac:dyDescent="0.25">
      <c r="U25448" s="76"/>
    </row>
    <row r="25449" spans="21:21" x14ac:dyDescent="0.25">
      <c r="U25449" s="76"/>
    </row>
    <row r="25450" spans="21:21" x14ac:dyDescent="0.25">
      <c r="U25450" s="76"/>
    </row>
    <row r="25451" spans="21:21" x14ac:dyDescent="0.25">
      <c r="U25451" s="76"/>
    </row>
    <row r="25452" spans="21:21" x14ac:dyDescent="0.25">
      <c r="U25452" s="76"/>
    </row>
    <row r="25453" spans="21:21" x14ac:dyDescent="0.25">
      <c r="U25453" s="76"/>
    </row>
    <row r="25454" spans="21:21" x14ac:dyDescent="0.25">
      <c r="U25454" s="76"/>
    </row>
    <row r="25455" spans="21:21" x14ac:dyDescent="0.25">
      <c r="U25455" s="76"/>
    </row>
    <row r="25456" spans="21:21" x14ac:dyDescent="0.25">
      <c r="U25456" s="76"/>
    </row>
    <row r="25457" spans="21:21" x14ac:dyDescent="0.25">
      <c r="U25457" s="76"/>
    </row>
    <row r="25458" spans="21:21" x14ac:dyDescent="0.25">
      <c r="U25458" s="76"/>
    </row>
    <row r="25459" spans="21:21" x14ac:dyDescent="0.25">
      <c r="U25459" s="76"/>
    </row>
    <row r="25460" spans="21:21" x14ac:dyDescent="0.25">
      <c r="U25460" s="76"/>
    </row>
    <row r="25461" spans="21:21" x14ac:dyDescent="0.25">
      <c r="U25461" s="76"/>
    </row>
    <row r="25462" spans="21:21" x14ac:dyDescent="0.25">
      <c r="U25462" s="76"/>
    </row>
    <row r="25463" spans="21:21" x14ac:dyDescent="0.25">
      <c r="U25463" s="76"/>
    </row>
    <row r="25464" spans="21:21" x14ac:dyDescent="0.25">
      <c r="U25464" s="76"/>
    </row>
    <row r="25465" spans="21:21" x14ac:dyDescent="0.25">
      <c r="U25465" s="76"/>
    </row>
    <row r="25466" spans="21:21" x14ac:dyDescent="0.25">
      <c r="U25466" s="76"/>
    </row>
    <row r="25467" spans="21:21" x14ac:dyDescent="0.25">
      <c r="U25467" s="76"/>
    </row>
    <row r="25468" spans="21:21" x14ac:dyDescent="0.25">
      <c r="U25468" s="76"/>
    </row>
    <row r="25469" spans="21:21" x14ac:dyDescent="0.25">
      <c r="U25469" s="76"/>
    </row>
    <row r="25470" spans="21:21" x14ac:dyDescent="0.25">
      <c r="U25470" s="76"/>
    </row>
    <row r="25471" spans="21:21" x14ac:dyDescent="0.25">
      <c r="U25471" s="76"/>
    </row>
    <row r="25472" spans="21:21" x14ac:dyDescent="0.25">
      <c r="U25472" s="76"/>
    </row>
    <row r="25473" spans="21:21" x14ac:dyDescent="0.25">
      <c r="U25473" s="76"/>
    </row>
    <row r="25474" spans="21:21" x14ac:dyDescent="0.25">
      <c r="U25474" s="76"/>
    </row>
    <row r="25475" spans="21:21" x14ac:dyDescent="0.25">
      <c r="U25475" s="76"/>
    </row>
    <row r="25476" spans="21:21" x14ac:dyDescent="0.25">
      <c r="U25476" s="76"/>
    </row>
    <row r="25477" spans="21:21" x14ac:dyDescent="0.25">
      <c r="U25477" s="76"/>
    </row>
    <row r="25478" spans="21:21" x14ac:dyDescent="0.25">
      <c r="U25478" s="76"/>
    </row>
    <row r="25479" spans="21:21" x14ac:dyDescent="0.25">
      <c r="U25479" s="76"/>
    </row>
    <row r="25480" spans="21:21" x14ac:dyDescent="0.25">
      <c r="U25480" s="76"/>
    </row>
    <row r="25481" spans="21:21" x14ac:dyDescent="0.25">
      <c r="U25481" s="76"/>
    </row>
    <row r="25482" spans="21:21" x14ac:dyDescent="0.25">
      <c r="U25482" s="76"/>
    </row>
    <row r="25483" spans="21:21" x14ac:dyDescent="0.25">
      <c r="U25483" s="76"/>
    </row>
    <row r="25484" spans="21:21" x14ac:dyDescent="0.25">
      <c r="U25484" s="76"/>
    </row>
    <row r="25485" spans="21:21" x14ac:dyDescent="0.25">
      <c r="U25485" s="76"/>
    </row>
    <row r="25486" spans="21:21" x14ac:dyDescent="0.25">
      <c r="U25486" s="76"/>
    </row>
    <row r="25487" spans="21:21" x14ac:dyDescent="0.25">
      <c r="U25487" s="76"/>
    </row>
    <row r="25488" spans="21:21" x14ac:dyDescent="0.25">
      <c r="U25488" s="76"/>
    </row>
    <row r="25489" spans="21:21" x14ac:dyDescent="0.25">
      <c r="U25489" s="76"/>
    </row>
    <row r="25490" spans="21:21" x14ac:dyDescent="0.25">
      <c r="U25490" s="76"/>
    </row>
    <row r="25491" spans="21:21" x14ac:dyDescent="0.25">
      <c r="U25491" s="76"/>
    </row>
    <row r="25492" spans="21:21" x14ac:dyDescent="0.25">
      <c r="U25492" s="76"/>
    </row>
    <row r="25493" spans="21:21" x14ac:dyDescent="0.25">
      <c r="U25493" s="76"/>
    </row>
    <row r="25494" spans="21:21" x14ac:dyDescent="0.25">
      <c r="U25494" s="76"/>
    </row>
    <row r="25495" spans="21:21" x14ac:dyDescent="0.25">
      <c r="U25495" s="76"/>
    </row>
    <row r="25496" spans="21:21" x14ac:dyDescent="0.25">
      <c r="U25496" s="76"/>
    </row>
    <row r="25497" spans="21:21" x14ac:dyDescent="0.25">
      <c r="U25497" s="76"/>
    </row>
    <row r="25498" spans="21:21" x14ac:dyDescent="0.25">
      <c r="U25498" s="76"/>
    </row>
    <row r="25499" spans="21:21" x14ac:dyDescent="0.25">
      <c r="U25499" s="76"/>
    </row>
    <row r="25500" spans="21:21" x14ac:dyDescent="0.25">
      <c r="U25500" s="76"/>
    </row>
    <row r="25501" spans="21:21" x14ac:dyDescent="0.25">
      <c r="U25501" s="76"/>
    </row>
    <row r="25502" spans="21:21" x14ac:dyDescent="0.25">
      <c r="U25502" s="76"/>
    </row>
    <row r="25503" spans="21:21" x14ac:dyDescent="0.25">
      <c r="U25503" s="76"/>
    </row>
    <row r="25504" spans="21:21" x14ac:dyDescent="0.25">
      <c r="U25504" s="76"/>
    </row>
    <row r="25505" spans="21:21" x14ac:dyDescent="0.25">
      <c r="U25505" s="76"/>
    </row>
    <row r="25506" spans="21:21" x14ac:dyDescent="0.25">
      <c r="U25506" s="76"/>
    </row>
    <row r="25507" spans="21:21" x14ac:dyDescent="0.25">
      <c r="U25507" s="76"/>
    </row>
    <row r="25508" spans="21:21" x14ac:dyDescent="0.25">
      <c r="U25508" s="76"/>
    </row>
    <row r="25509" spans="21:21" x14ac:dyDescent="0.25">
      <c r="U25509" s="76"/>
    </row>
    <row r="25510" spans="21:21" x14ac:dyDescent="0.25">
      <c r="U25510" s="76"/>
    </row>
    <row r="25511" spans="21:21" x14ac:dyDescent="0.25">
      <c r="U25511" s="76"/>
    </row>
    <row r="25512" spans="21:21" x14ac:dyDescent="0.25">
      <c r="U25512" s="76"/>
    </row>
    <row r="25513" spans="21:21" x14ac:dyDescent="0.25">
      <c r="U25513" s="76"/>
    </row>
    <row r="25514" spans="21:21" x14ac:dyDescent="0.25">
      <c r="U25514" s="76"/>
    </row>
    <row r="25515" spans="21:21" x14ac:dyDescent="0.25">
      <c r="U25515" s="76"/>
    </row>
    <row r="25516" spans="21:21" x14ac:dyDescent="0.25">
      <c r="U25516" s="76"/>
    </row>
    <row r="25517" spans="21:21" x14ac:dyDescent="0.25">
      <c r="U25517" s="76"/>
    </row>
    <row r="25518" spans="21:21" x14ac:dyDescent="0.25">
      <c r="U25518" s="76"/>
    </row>
    <row r="25519" spans="21:21" x14ac:dyDescent="0.25">
      <c r="U25519" s="76"/>
    </row>
    <row r="25520" spans="21:21" x14ac:dyDescent="0.25">
      <c r="U25520" s="76"/>
    </row>
    <row r="25521" spans="21:21" x14ac:dyDescent="0.25">
      <c r="U25521" s="76"/>
    </row>
    <row r="25522" spans="21:21" x14ac:dyDescent="0.25">
      <c r="U25522" s="76"/>
    </row>
    <row r="25523" spans="21:21" x14ac:dyDescent="0.25">
      <c r="U25523" s="76"/>
    </row>
    <row r="25524" spans="21:21" x14ac:dyDescent="0.25">
      <c r="U25524" s="76"/>
    </row>
    <row r="25525" spans="21:21" x14ac:dyDescent="0.25">
      <c r="U25525" s="76"/>
    </row>
    <row r="25526" spans="21:21" x14ac:dyDescent="0.25">
      <c r="U25526" s="76"/>
    </row>
    <row r="25527" spans="21:21" x14ac:dyDescent="0.25">
      <c r="U25527" s="76"/>
    </row>
    <row r="25528" spans="21:21" x14ac:dyDescent="0.25">
      <c r="U25528" s="76"/>
    </row>
    <row r="25529" spans="21:21" x14ac:dyDescent="0.25">
      <c r="U25529" s="76"/>
    </row>
    <row r="25530" spans="21:21" x14ac:dyDescent="0.25">
      <c r="U25530" s="76"/>
    </row>
    <row r="25531" spans="21:21" x14ac:dyDescent="0.25">
      <c r="U25531" s="76"/>
    </row>
    <row r="25532" spans="21:21" x14ac:dyDescent="0.25">
      <c r="U25532" s="76"/>
    </row>
    <row r="25533" spans="21:21" x14ac:dyDescent="0.25">
      <c r="U25533" s="76"/>
    </row>
    <row r="25534" spans="21:21" x14ac:dyDescent="0.25">
      <c r="U25534" s="76"/>
    </row>
    <row r="25535" spans="21:21" x14ac:dyDescent="0.25">
      <c r="U25535" s="76"/>
    </row>
    <row r="25536" spans="21:21" x14ac:dyDescent="0.25">
      <c r="U25536" s="76"/>
    </row>
    <row r="25537" spans="21:21" x14ac:dyDescent="0.25">
      <c r="U25537" s="76"/>
    </row>
    <row r="25538" spans="21:21" x14ac:dyDescent="0.25">
      <c r="U25538" s="76"/>
    </row>
    <row r="25539" spans="21:21" x14ac:dyDescent="0.25">
      <c r="U25539" s="76"/>
    </row>
    <row r="25540" spans="21:21" x14ac:dyDescent="0.25">
      <c r="U25540" s="76"/>
    </row>
    <row r="25541" spans="21:21" x14ac:dyDescent="0.25">
      <c r="U25541" s="76"/>
    </row>
    <row r="25542" spans="21:21" x14ac:dyDescent="0.25">
      <c r="U25542" s="76"/>
    </row>
    <row r="25543" spans="21:21" x14ac:dyDescent="0.25">
      <c r="U25543" s="76"/>
    </row>
    <row r="25544" spans="21:21" x14ac:dyDescent="0.25">
      <c r="U25544" s="76"/>
    </row>
    <row r="25545" spans="21:21" x14ac:dyDescent="0.25">
      <c r="U25545" s="76"/>
    </row>
    <row r="25546" spans="21:21" x14ac:dyDescent="0.25">
      <c r="U25546" s="76"/>
    </row>
    <row r="25547" spans="21:21" x14ac:dyDescent="0.25">
      <c r="U25547" s="76"/>
    </row>
    <row r="25548" spans="21:21" x14ac:dyDescent="0.25">
      <c r="U25548" s="76"/>
    </row>
    <row r="25549" spans="21:21" x14ac:dyDescent="0.25">
      <c r="U25549" s="76"/>
    </row>
    <row r="25550" spans="21:21" x14ac:dyDescent="0.25">
      <c r="U25550" s="76"/>
    </row>
    <row r="25551" spans="21:21" x14ac:dyDescent="0.25">
      <c r="U25551" s="76"/>
    </row>
    <row r="25552" spans="21:21" x14ac:dyDescent="0.25">
      <c r="U25552" s="76"/>
    </row>
    <row r="25553" spans="21:21" x14ac:dyDescent="0.25">
      <c r="U25553" s="76"/>
    </row>
    <row r="25554" spans="21:21" x14ac:dyDescent="0.25">
      <c r="U25554" s="76"/>
    </row>
    <row r="25555" spans="21:21" x14ac:dyDescent="0.25">
      <c r="U25555" s="76"/>
    </row>
    <row r="25556" spans="21:21" x14ac:dyDescent="0.25">
      <c r="U25556" s="76"/>
    </row>
    <row r="25557" spans="21:21" x14ac:dyDescent="0.25">
      <c r="U25557" s="76"/>
    </row>
    <row r="25558" spans="21:21" x14ac:dyDescent="0.25">
      <c r="U25558" s="76"/>
    </row>
    <row r="25559" spans="21:21" x14ac:dyDescent="0.25">
      <c r="U25559" s="76"/>
    </row>
    <row r="25560" spans="21:21" x14ac:dyDescent="0.25">
      <c r="U25560" s="76"/>
    </row>
    <row r="25561" spans="21:21" x14ac:dyDescent="0.25">
      <c r="U25561" s="76"/>
    </row>
    <row r="25562" spans="21:21" x14ac:dyDescent="0.25">
      <c r="U25562" s="76"/>
    </row>
    <row r="25563" spans="21:21" x14ac:dyDescent="0.25">
      <c r="U25563" s="76"/>
    </row>
    <row r="25564" spans="21:21" x14ac:dyDescent="0.25">
      <c r="U25564" s="76"/>
    </row>
    <row r="25565" spans="21:21" x14ac:dyDescent="0.25">
      <c r="U25565" s="76"/>
    </row>
    <row r="25566" spans="21:21" x14ac:dyDescent="0.25">
      <c r="U25566" s="76"/>
    </row>
    <row r="25567" spans="21:21" x14ac:dyDescent="0.25">
      <c r="U25567" s="76"/>
    </row>
    <row r="25568" spans="21:21" x14ac:dyDescent="0.25">
      <c r="U25568" s="76"/>
    </row>
    <row r="25569" spans="21:21" x14ac:dyDescent="0.25">
      <c r="U25569" s="76"/>
    </row>
    <row r="25570" spans="21:21" x14ac:dyDescent="0.25">
      <c r="U25570" s="76"/>
    </row>
    <row r="25571" spans="21:21" x14ac:dyDescent="0.25">
      <c r="U25571" s="76"/>
    </row>
    <row r="25572" spans="21:21" x14ac:dyDescent="0.25">
      <c r="U25572" s="76"/>
    </row>
    <row r="25573" spans="21:21" x14ac:dyDescent="0.25">
      <c r="U25573" s="76"/>
    </row>
    <row r="25574" spans="21:21" x14ac:dyDescent="0.25">
      <c r="U25574" s="76"/>
    </row>
    <row r="25575" spans="21:21" x14ac:dyDescent="0.25">
      <c r="U25575" s="76"/>
    </row>
    <row r="25576" spans="21:21" x14ac:dyDescent="0.25">
      <c r="U25576" s="76"/>
    </row>
    <row r="25577" spans="21:21" x14ac:dyDescent="0.25">
      <c r="U25577" s="76"/>
    </row>
    <row r="25578" spans="21:21" x14ac:dyDescent="0.25">
      <c r="U25578" s="76"/>
    </row>
    <row r="25579" spans="21:21" x14ac:dyDescent="0.25">
      <c r="U25579" s="76"/>
    </row>
    <row r="25580" spans="21:21" x14ac:dyDescent="0.25">
      <c r="U25580" s="76"/>
    </row>
    <row r="25581" spans="21:21" x14ac:dyDescent="0.25">
      <c r="U25581" s="76"/>
    </row>
    <row r="25582" spans="21:21" x14ac:dyDescent="0.25">
      <c r="U25582" s="76"/>
    </row>
    <row r="25583" spans="21:21" x14ac:dyDescent="0.25">
      <c r="U25583" s="76"/>
    </row>
    <row r="25584" spans="21:21" x14ac:dyDescent="0.25">
      <c r="U25584" s="76"/>
    </row>
    <row r="25585" spans="21:21" x14ac:dyDescent="0.25">
      <c r="U25585" s="76"/>
    </row>
    <row r="25586" spans="21:21" x14ac:dyDescent="0.25">
      <c r="U25586" s="76"/>
    </row>
    <row r="25587" spans="21:21" x14ac:dyDescent="0.25">
      <c r="U25587" s="76"/>
    </row>
    <row r="25588" spans="21:21" x14ac:dyDescent="0.25">
      <c r="U25588" s="76"/>
    </row>
    <row r="25589" spans="21:21" x14ac:dyDescent="0.25">
      <c r="U25589" s="76"/>
    </row>
    <row r="25590" spans="21:21" x14ac:dyDescent="0.25">
      <c r="U25590" s="76"/>
    </row>
    <row r="25591" spans="21:21" x14ac:dyDescent="0.25">
      <c r="U25591" s="76"/>
    </row>
    <row r="25592" spans="21:21" x14ac:dyDescent="0.25">
      <c r="U25592" s="76"/>
    </row>
    <row r="25593" spans="21:21" x14ac:dyDescent="0.25">
      <c r="U25593" s="76"/>
    </row>
    <row r="25594" spans="21:21" x14ac:dyDescent="0.25">
      <c r="U25594" s="76"/>
    </row>
    <row r="25595" spans="21:21" x14ac:dyDescent="0.25">
      <c r="U25595" s="76"/>
    </row>
    <row r="25596" spans="21:21" x14ac:dyDescent="0.25">
      <c r="U25596" s="76"/>
    </row>
    <row r="25597" spans="21:21" x14ac:dyDescent="0.25">
      <c r="U25597" s="76"/>
    </row>
    <row r="25598" spans="21:21" x14ac:dyDescent="0.25">
      <c r="U25598" s="76"/>
    </row>
    <row r="25599" spans="21:21" x14ac:dyDescent="0.25">
      <c r="U25599" s="76"/>
    </row>
    <row r="25600" spans="21:21" x14ac:dyDescent="0.25">
      <c r="U25600" s="76"/>
    </row>
    <row r="25601" spans="21:21" x14ac:dyDescent="0.25">
      <c r="U25601" s="76"/>
    </row>
    <row r="25602" spans="21:21" x14ac:dyDescent="0.25">
      <c r="U25602" s="76"/>
    </row>
    <row r="25603" spans="21:21" x14ac:dyDescent="0.25">
      <c r="U25603" s="76"/>
    </row>
    <row r="25604" spans="21:21" x14ac:dyDescent="0.25">
      <c r="U25604" s="76"/>
    </row>
    <row r="25605" spans="21:21" x14ac:dyDescent="0.25">
      <c r="U25605" s="76"/>
    </row>
    <row r="25606" spans="21:21" x14ac:dyDescent="0.25">
      <c r="U25606" s="76"/>
    </row>
    <row r="25607" spans="21:21" x14ac:dyDescent="0.25">
      <c r="U25607" s="76"/>
    </row>
    <row r="25608" spans="21:21" x14ac:dyDescent="0.25">
      <c r="U25608" s="76"/>
    </row>
    <row r="25609" spans="21:21" x14ac:dyDescent="0.25">
      <c r="U25609" s="76"/>
    </row>
    <row r="25610" spans="21:21" x14ac:dyDescent="0.25">
      <c r="U25610" s="76"/>
    </row>
    <row r="25611" spans="21:21" x14ac:dyDescent="0.25">
      <c r="U25611" s="76"/>
    </row>
    <row r="25612" spans="21:21" x14ac:dyDescent="0.25">
      <c r="U25612" s="76"/>
    </row>
    <row r="25613" spans="21:21" x14ac:dyDescent="0.25">
      <c r="U25613" s="76"/>
    </row>
    <row r="25614" spans="21:21" x14ac:dyDescent="0.25">
      <c r="U25614" s="76"/>
    </row>
    <row r="25615" spans="21:21" x14ac:dyDescent="0.25">
      <c r="U25615" s="76"/>
    </row>
    <row r="25616" spans="21:21" x14ac:dyDescent="0.25">
      <c r="U25616" s="76"/>
    </row>
    <row r="25617" spans="21:21" x14ac:dyDescent="0.25">
      <c r="U25617" s="76"/>
    </row>
    <row r="25618" spans="21:21" x14ac:dyDescent="0.25">
      <c r="U25618" s="76"/>
    </row>
    <row r="25619" spans="21:21" x14ac:dyDescent="0.25">
      <c r="U25619" s="76"/>
    </row>
    <row r="25620" spans="21:21" x14ac:dyDescent="0.25">
      <c r="U25620" s="76"/>
    </row>
    <row r="25621" spans="21:21" x14ac:dyDescent="0.25">
      <c r="U25621" s="76"/>
    </row>
    <row r="25622" spans="21:21" x14ac:dyDescent="0.25">
      <c r="U25622" s="76"/>
    </row>
    <row r="25623" spans="21:21" x14ac:dyDescent="0.25">
      <c r="U25623" s="76"/>
    </row>
    <row r="25624" spans="21:21" x14ac:dyDescent="0.25">
      <c r="U25624" s="76"/>
    </row>
    <row r="25625" spans="21:21" x14ac:dyDescent="0.25">
      <c r="U25625" s="76"/>
    </row>
    <row r="25626" spans="21:21" x14ac:dyDescent="0.25">
      <c r="U25626" s="76"/>
    </row>
    <row r="25627" spans="21:21" x14ac:dyDescent="0.25">
      <c r="U25627" s="76"/>
    </row>
    <row r="25628" spans="21:21" x14ac:dyDescent="0.25">
      <c r="U25628" s="76"/>
    </row>
    <row r="25629" spans="21:21" x14ac:dyDescent="0.25">
      <c r="U25629" s="76"/>
    </row>
    <row r="25630" spans="21:21" x14ac:dyDescent="0.25">
      <c r="U25630" s="76"/>
    </row>
    <row r="25631" spans="21:21" x14ac:dyDescent="0.25">
      <c r="U25631" s="76"/>
    </row>
    <row r="25632" spans="21:21" x14ac:dyDescent="0.25">
      <c r="U25632" s="76"/>
    </row>
    <row r="25633" spans="21:21" x14ac:dyDescent="0.25">
      <c r="U25633" s="76"/>
    </row>
    <row r="25634" spans="21:21" x14ac:dyDescent="0.25">
      <c r="U25634" s="76"/>
    </row>
    <row r="25635" spans="21:21" x14ac:dyDescent="0.25">
      <c r="U25635" s="76"/>
    </row>
    <row r="25636" spans="21:21" x14ac:dyDescent="0.25">
      <c r="U25636" s="76"/>
    </row>
    <row r="25637" spans="21:21" x14ac:dyDescent="0.25">
      <c r="U25637" s="76"/>
    </row>
    <row r="25638" spans="21:21" x14ac:dyDescent="0.25">
      <c r="U25638" s="76"/>
    </row>
    <row r="25639" spans="21:21" x14ac:dyDescent="0.25">
      <c r="U25639" s="76"/>
    </row>
    <row r="25640" spans="21:21" x14ac:dyDescent="0.25">
      <c r="U25640" s="76"/>
    </row>
    <row r="25641" spans="21:21" x14ac:dyDescent="0.25">
      <c r="U25641" s="76"/>
    </row>
    <row r="25642" spans="21:21" x14ac:dyDescent="0.25">
      <c r="U25642" s="76"/>
    </row>
    <row r="25643" spans="21:21" x14ac:dyDescent="0.25">
      <c r="U25643" s="76"/>
    </row>
    <row r="25644" spans="21:21" x14ac:dyDescent="0.25">
      <c r="U25644" s="76"/>
    </row>
    <row r="25645" spans="21:21" x14ac:dyDescent="0.25">
      <c r="U25645" s="76"/>
    </row>
    <row r="25646" spans="21:21" x14ac:dyDescent="0.25">
      <c r="U25646" s="76"/>
    </row>
    <row r="25647" spans="21:21" x14ac:dyDescent="0.25">
      <c r="U25647" s="76"/>
    </row>
    <row r="25648" spans="21:21" x14ac:dyDescent="0.25">
      <c r="U25648" s="76"/>
    </row>
    <row r="25649" spans="21:21" x14ac:dyDescent="0.25">
      <c r="U25649" s="76"/>
    </row>
    <row r="25650" spans="21:21" x14ac:dyDescent="0.25">
      <c r="U25650" s="76"/>
    </row>
    <row r="25651" spans="21:21" x14ac:dyDescent="0.25">
      <c r="U25651" s="76"/>
    </row>
    <row r="25652" spans="21:21" x14ac:dyDescent="0.25">
      <c r="U25652" s="76"/>
    </row>
    <row r="25653" spans="21:21" x14ac:dyDescent="0.25">
      <c r="U25653" s="76"/>
    </row>
    <row r="25654" spans="21:21" x14ac:dyDescent="0.25">
      <c r="U25654" s="76"/>
    </row>
    <row r="25655" spans="21:21" x14ac:dyDescent="0.25">
      <c r="U25655" s="76"/>
    </row>
    <row r="25656" spans="21:21" x14ac:dyDescent="0.25">
      <c r="U25656" s="76"/>
    </row>
    <row r="25657" spans="21:21" x14ac:dyDescent="0.25">
      <c r="U25657" s="76"/>
    </row>
    <row r="25658" spans="21:21" x14ac:dyDescent="0.25">
      <c r="U25658" s="76"/>
    </row>
    <row r="25659" spans="21:21" x14ac:dyDescent="0.25">
      <c r="U25659" s="76"/>
    </row>
    <row r="25660" spans="21:21" x14ac:dyDescent="0.25">
      <c r="U25660" s="76"/>
    </row>
    <row r="25661" spans="21:21" x14ac:dyDescent="0.25">
      <c r="U25661" s="76"/>
    </row>
    <row r="25662" spans="21:21" x14ac:dyDescent="0.25">
      <c r="U25662" s="76"/>
    </row>
    <row r="25663" spans="21:21" x14ac:dyDescent="0.25">
      <c r="U25663" s="76"/>
    </row>
    <row r="25664" spans="21:21" x14ac:dyDescent="0.25">
      <c r="U25664" s="76"/>
    </row>
    <row r="25665" spans="21:21" x14ac:dyDescent="0.25">
      <c r="U25665" s="76"/>
    </row>
    <row r="25666" spans="21:21" x14ac:dyDescent="0.25">
      <c r="U25666" s="76"/>
    </row>
    <row r="25667" spans="21:21" x14ac:dyDescent="0.25">
      <c r="U25667" s="76"/>
    </row>
    <row r="25668" spans="21:21" x14ac:dyDescent="0.25">
      <c r="U25668" s="76"/>
    </row>
    <row r="25669" spans="21:21" x14ac:dyDescent="0.25">
      <c r="U25669" s="76"/>
    </row>
    <row r="25670" spans="21:21" x14ac:dyDescent="0.25">
      <c r="U25670" s="76"/>
    </row>
    <row r="25671" spans="21:21" x14ac:dyDescent="0.25">
      <c r="U25671" s="76"/>
    </row>
    <row r="25672" spans="21:21" x14ac:dyDescent="0.25">
      <c r="U25672" s="76"/>
    </row>
    <row r="25673" spans="21:21" x14ac:dyDescent="0.25">
      <c r="U25673" s="76"/>
    </row>
    <row r="25674" spans="21:21" x14ac:dyDescent="0.25">
      <c r="U25674" s="76"/>
    </row>
    <row r="25675" spans="21:21" x14ac:dyDescent="0.25">
      <c r="U25675" s="76"/>
    </row>
    <row r="25676" spans="21:21" x14ac:dyDescent="0.25">
      <c r="U25676" s="76"/>
    </row>
    <row r="25677" spans="21:21" x14ac:dyDescent="0.25">
      <c r="U25677" s="76"/>
    </row>
    <row r="25678" spans="21:21" x14ac:dyDescent="0.25">
      <c r="U25678" s="76"/>
    </row>
    <row r="25679" spans="21:21" x14ac:dyDescent="0.25">
      <c r="U25679" s="76"/>
    </row>
    <row r="25680" spans="21:21" x14ac:dyDescent="0.25">
      <c r="U25680" s="76"/>
    </row>
    <row r="25681" spans="21:21" x14ac:dyDescent="0.25">
      <c r="U25681" s="76"/>
    </row>
    <row r="25682" spans="21:21" x14ac:dyDescent="0.25">
      <c r="U25682" s="76"/>
    </row>
    <row r="25683" spans="21:21" x14ac:dyDescent="0.25">
      <c r="U25683" s="76"/>
    </row>
    <row r="25684" spans="21:21" x14ac:dyDescent="0.25">
      <c r="U25684" s="76"/>
    </row>
    <row r="25685" spans="21:21" x14ac:dyDescent="0.25">
      <c r="U25685" s="76"/>
    </row>
    <row r="25686" spans="21:21" x14ac:dyDescent="0.25">
      <c r="U25686" s="76"/>
    </row>
    <row r="25687" spans="21:21" x14ac:dyDescent="0.25">
      <c r="U25687" s="76"/>
    </row>
    <row r="25688" spans="21:21" x14ac:dyDescent="0.25">
      <c r="U25688" s="76"/>
    </row>
    <row r="25689" spans="21:21" x14ac:dyDescent="0.25">
      <c r="U25689" s="76"/>
    </row>
    <row r="25690" spans="21:21" x14ac:dyDescent="0.25">
      <c r="U25690" s="76"/>
    </row>
    <row r="25691" spans="21:21" x14ac:dyDescent="0.25">
      <c r="U25691" s="76"/>
    </row>
    <row r="25692" spans="21:21" x14ac:dyDescent="0.25">
      <c r="U25692" s="76"/>
    </row>
    <row r="25693" spans="21:21" x14ac:dyDescent="0.25">
      <c r="U25693" s="76"/>
    </row>
    <row r="25694" spans="21:21" x14ac:dyDescent="0.25">
      <c r="U25694" s="76"/>
    </row>
    <row r="25695" spans="21:21" x14ac:dyDescent="0.25">
      <c r="U25695" s="76"/>
    </row>
    <row r="25696" spans="21:21" x14ac:dyDescent="0.25">
      <c r="U25696" s="76"/>
    </row>
    <row r="25697" spans="21:21" x14ac:dyDescent="0.25">
      <c r="U25697" s="76"/>
    </row>
    <row r="25698" spans="21:21" x14ac:dyDescent="0.25">
      <c r="U25698" s="76"/>
    </row>
    <row r="25699" spans="21:21" x14ac:dyDescent="0.25">
      <c r="U25699" s="76"/>
    </row>
    <row r="25700" spans="21:21" x14ac:dyDescent="0.25">
      <c r="U25700" s="76"/>
    </row>
    <row r="25701" spans="21:21" x14ac:dyDescent="0.25">
      <c r="U25701" s="76"/>
    </row>
    <row r="25702" spans="21:21" x14ac:dyDescent="0.25">
      <c r="U25702" s="76"/>
    </row>
    <row r="25703" spans="21:21" x14ac:dyDescent="0.25">
      <c r="U25703" s="76"/>
    </row>
    <row r="25704" spans="21:21" x14ac:dyDescent="0.25">
      <c r="U25704" s="76"/>
    </row>
    <row r="25705" spans="21:21" x14ac:dyDescent="0.25">
      <c r="U25705" s="76"/>
    </row>
    <row r="25706" spans="21:21" x14ac:dyDescent="0.25">
      <c r="U25706" s="76"/>
    </row>
    <row r="25707" spans="21:21" x14ac:dyDescent="0.25">
      <c r="U25707" s="76"/>
    </row>
    <row r="25708" spans="21:21" x14ac:dyDescent="0.25">
      <c r="U25708" s="76"/>
    </row>
    <row r="25709" spans="21:21" x14ac:dyDescent="0.25">
      <c r="U25709" s="76"/>
    </row>
    <row r="25710" spans="21:21" x14ac:dyDescent="0.25">
      <c r="U25710" s="76"/>
    </row>
    <row r="25711" spans="21:21" x14ac:dyDescent="0.25">
      <c r="U25711" s="76"/>
    </row>
    <row r="25712" spans="21:21" x14ac:dyDescent="0.25">
      <c r="U25712" s="76"/>
    </row>
    <row r="25713" spans="21:21" x14ac:dyDescent="0.25">
      <c r="U25713" s="76"/>
    </row>
    <row r="25714" spans="21:21" x14ac:dyDescent="0.25">
      <c r="U25714" s="76"/>
    </row>
    <row r="25715" spans="21:21" x14ac:dyDescent="0.25">
      <c r="U25715" s="76"/>
    </row>
    <row r="25716" spans="21:21" x14ac:dyDescent="0.25">
      <c r="U25716" s="76"/>
    </row>
    <row r="25717" spans="21:21" x14ac:dyDescent="0.25">
      <c r="U25717" s="76"/>
    </row>
    <row r="25718" spans="21:21" x14ac:dyDescent="0.25">
      <c r="U25718" s="76"/>
    </row>
    <row r="25719" spans="21:21" x14ac:dyDescent="0.25">
      <c r="U25719" s="76"/>
    </row>
    <row r="25720" spans="21:21" x14ac:dyDescent="0.25">
      <c r="U25720" s="76"/>
    </row>
    <row r="25721" spans="21:21" x14ac:dyDescent="0.25">
      <c r="U25721" s="76"/>
    </row>
    <row r="25722" spans="21:21" x14ac:dyDescent="0.25">
      <c r="U25722" s="76"/>
    </row>
    <row r="25723" spans="21:21" x14ac:dyDescent="0.25">
      <c r="U25723" s="76"/>
    </row>
    <row r="25724" spans="21:21" x14ac:dyDescent="0.25">
      <c r="U25724" s="76"/>
    </row>
    <row r="25725" spans="21:21" x14ac:dyDescent="0.25">
      <c r="U25725" s="76"/>
    </row>
    <row r="25726" spans="21:21" x14ac:dyDescent="0.25">
      <c r="U25726" s="76"/>
    </row>
    <row r="25727" spans="21:21" x14ac:dyDescent="0.25">
      <c r="U25727" s="76"/>
    </row>
    <row r="25728" spans="21:21" x14ac:dyDescent="0.25">
      <c r="U25728" s="76"/>
    </row>
    <row r="25729" spans="21:21" x14ac:dyDescent="0.25">
      <c r="U25729" s="76"/>
    </row>
    <row r="25730" spans="21:21" x14ac:dyDescent="0.25">
      <c r="U25730" s="76"/>
    </row>
    <row r="25731" spans="21:21" x14ac:dyDescent="0.25">
      <c r="U25731" s="76"/>
    </row>
    <row r="25732" spans="21:21" x14ac:dyDescent="0.25">
      <c r="U25732" s="76"/>
    </row>
    <row r="25733" spans="21:21" x14ac:dyDescent="0.25">
      <c r="U25733" s="76"/>
    </row>
    <row r="25734" spans="21:21" x14ac:dyDescent="0.25">
      <c r="U25734" s="76"/>
    </row>
    <row r="25735" spans="21:21" x14ac:dyDescent="0.25">
      <c r="U25735" s="76"/>
    </row>
    <row r="25736" spans="21:21" x14ac:dyDescent="0.25">
      <c r="U25736" s="76"/>
    </row>
    <row r="25737" spans="21:21" x14ac:dyDescent="0.25">
      <c r="U25737" s="76"/>
    </row>
    <row r="25738" spans="21:21" x14ac:dyDescent="0.25">
      <c r="U25738" s="76"/>
    </row>
    <row r="25739" spans="21:21" x14ac:dyDescent="0.25">
      <c r="U25739" s="76"/>
    </row>
    <row r="25740" spans="21:21" x14ac:dyDescent="0.25">
      <c r="U25740" s="76"/>
    </row>
    <row r="25741" spans="21:21" x14ac:dyDescent="0.25">
      <c r="U25741" s="76"/>
    </row>
    <row r="25742" spans="21:21" x14ac:dyDescent="0.25">
      <c r="U25742" s="76"/>
    </row>
    <row r="25743" spans="21:21" x14ac:dyDescent="0.25">
      <c r="U25743" s="76"/>
    </row>
    <row r="25744" spans="21:21" x14ac:dyDescent="0.25">
      <c r="U25744" s="76"/>
    </row>
    <row r="25745" spans="21:21" x14ac:dyDescent="0.25">
      <c r="U25745" s="76"/>
    </row>
    <row r="25746" spans="21:21" x14ac:dyDescent="0.25">
      <c r="U25746" s="76"/>
    </row>
    <row r="25747" spans="21:21" x14ac:dyDescent="0.25">
      <c r="U25747" s="76"/>
    </row>
    <row r="25748" spans="21:21" x14ac:dyDescent="0.25">
      <c r="U25748" s="76"/>
    </row>
    <row r="25749" spans="21:21" x14ac:dyDescent="0.25">
      <c r="U25749" s="76"/>
    </row>
    <row r="25750" spans="21:21" x14ac:dyDescent="0.25">
      <c r="U25750" s="76"/>
    </row>
    <row r="25751" spans="21:21" x14ac:dyDescent="0.25">
      <c r="U25751" s="76"/>
    </row>
    <row r="25752" spans="21:21" x14ac:dyDescent="0.25">
      <c r="U25752" s="76"/>
    </row>
    <row r="25753" spans="21:21" x14ac:dyDescent="0.25">
      <c r="U25753" s="76"/>
    </row>
    <row r="25754" spans="21:21" x14ac:dyDescent="0.25">
      <c r="U25754" s="76"/>
    </row>
    <row r="25755" spans="21:21" x14ac:dyDescent="0.25">
      <c r="U25755" s="76"/>
    </row>
    <row r="25756" spans="21:21" x14ac:dyDescent="0.25">
      <c r="U25756" s="76"/>
    </row>
    <row r="25757" spans="21:21" x14ac:dyDescent="0.25">
      <c r="U25757" s="76"/>
    </row>
    <row r="25758" spans="21:21" x14ac:dyDescent="0.25">
      <c r="U25758" s="76"/>
    </row>
    <row r="25759" spans="21:21" x14ac:dyDescent="0.25">
      <c r="U25759" s="76"/>
    </row>
    <row r="25760" spans="21:21" x14ac:dyDescent="0.25">
      <c r="U25760" s="76"/>
    </row>
    <row r="25761" spans="21:21" x14ac:dyDescent="0.25">
      <c r="U25761" s="76"/>
    </row>
    <row r="25762" spans="21:21" x14ac:dyDescent="0.25">
      <c r="U25762" s="76"/>
    </row>
    <row r="25763" spans="21:21" x14ac:dyDescent="0.25">
      <c r="U25763" s="76"/>
    </row>
    <row r="25764" spans="21:21" x14ac:dyDescent="0.25">
      <c r="U25764" s="76"/>
    </row>
    <row r="25765" spans="21:21" x14ac:dyDescent="0.25">
      <c r="U25765" s="76"/>
    </row>
    <row r="25766" spans="21:21" x14ac:dyDescent="0.25">
      <c r="U25766" s="76"/>
    </row>
    <row r="25767" spans="21:21" x14ac:dyDescent="0.25">
      <c r="U25767" s="76"/>
    </row>
    <row r="25768" spans="21:21" x14ac:dyDescent="0.25">
      <c r="U25768" s="76"/>
    </row>
    <row r="25769" spans="21:21" x14ac:dyDescent="0.25">
      <c r="U25769" s="76"/>
    </row>
    <row r="25770" spans="21:21" x14ac:dyDescent="0.25">
      <c r="U25770" s="76"/>
    </row>
    <row r="25771" spans="21:21" x14ac:dyDescent="0.25">
      <c r="U25771" s="76"/>
    </row>
    <row r="25772" spans="21:21" x14ac:dyDescent="0.25">
      <c r="U25772" s="76"/>
    </row>
    <row r="25773" spans="21:21" x14ac:dyDescent="0.25">
      <c r="U25773" s="76"/>
    </row>
    <row r="25774" spans="21:21" x14ac:dyDescent="0.25">
      <c r="U25774" s="76"/>
    </row>
    <row r="25775" spans="21:21" x14ac:dyDescent="0.25">
      <c r="U25775" s="76"/>
    </row>
    <row r="25776" spans="21:21" x14ac:dyDescent="0.25">
      <c r="U25776" s="76"/>
    </row>
    <row r="25777" spans="21:21" x14ac:dyDescent="0.25">
      <c r="U25777" s="76"/>
    </row>
    <row r="25778" spans="21:21" x14ac:dyDescent="0.25">
      <c r="U25778" s="76"/>
    </row>
    <row r="25779" spans="21:21" x14ac:dyDescent="0.25">
      <c r="U25779" s="76"/>
    </row>
    <row r="25780" spans="21:21" x14ac:dyDescent="0.25">
      <c r="U25780" s="76"/>
    </row>
    <row r="25781" spans="21:21" x14ac:dyDescent="0.25">
      <c r="U25781" s="76"/>
    </row>
    <row r="25782" spans="21:21" x14ac:dyDescent="0.25">
      <c r="U25782" s="76"/>
    </row>
    <row r="25783" spans="21:21" x14ac:dyDescent="0.25">
      <c r="U25783" s="76"/>
    </row>
    <row r="25784" spans="21:21" x14ac:dyDescent="0.25">
      <c r="U25784" s="76"/>
    </row>
    <row r="25785" spans="21:21" x14ac:dyDescent="0.25">
      <c r="U25785" s="76"/>
    </row>
    <row r="25786" spans="21:21" x14ac:dyDescent="0.25">
      <c r="U25786" s="76"/>
    </row>
    <row r="25787" spans="21:21" x14ac:dyDescent="0.25">
      <c r="U25787" s="76"/>
    </row>
    <row r="25788" spans="21:21" x14ac:dyDescent="0.25">
      <c r="U25788" s="76"/>
    </row>
    <row r="25789" spans="21:21" x14ac:dyDescent="0.25">
      <c r="U25789" s="76"/>
    </row>
    <row r="25790" spans="21:21" x14ac:dyDescent="0.25">
      <c r="U25790" s="76"/>
    </row>
    <row r="25791" spans="21:21" x14ac:dyDescent="0.25">
      <c r="U25791" s="76"/>
    </row>
    <row r="25792" spans="21:21" x14ac:dyDescent="0.25">
      <c r="U25792" s="76"/>
    </row>
    <row r="25793" spans="21:21" x14ac:dyDescent="0.25">
      <c r="U25793" s="76"/>
    </row>
    <row r="25794" spans="21:21" x14ac:dyDescent="0.25">
      <c r="U25794" s="76"/>
    </row>
    <row r="25795" spans="21:21" x14ac:dyDescent="0.25">
      <c r="U25795" s="76"/>
    </row>
    <row r="25796" spans="21:21" x14ac:dyDescent="0.25">
      <c r="U25796" s="76"/>
    </row>
    <row r="25797" spans="21:21" x14ac:dyDescent="0.25">
      <c r="U25797" s="76"/>
    </row>
    <row r="25798" spans="21:21" x14ac:dyDescent="0.25">
      <c r="U25798" s="76"/>
    </row>
    <row r="25799" spans="21:21" x14ac:dyDescent="0.25">
      <c r="U25799" s="76"/>
    </row>
    <row r="25800" spans="21:21" x14ac:dyDescent="0.25">
      <c r="U25800" s="76"/>
    </row>
    <row r="25801" spans="21:21" x14ac:dyDescent="0.25">
      <c r="U25801" s="76"/>
    </row>
    <row r="25802" spans="21:21" x14ac:dyDescent="0.25">
      <c r="U25802" s="76"/>
    </row>
    <row r="25803" spans="21:21" x14ac:dyDescent="0.25">
      <c r="U25803" s="76"/>
    </row>
    <row r="25804" spans="21:21" x14ac:dyDescent="0.25">
      <c r="U25804" s="76"/>
    </row>
    <row r="25805" spans="21:21" x14ac:dyDescent="0.25">
      <c r="U25805" s="76"/>
    </row>
    <row r="25806" spans="21:21" x14ac:dyDescent="0.25">
      <c r="U25806" s="76"/>
    </row>
    <row r="25807" spans="21:21" x14ac:dyDescent="0.25">
      <c r="U25807" s="76"/>
    </row>
    <row r="25808" spans="21:21" x14ac:dyDescent="0.25">
      <c r="U25808" s="76"/>
    </row>
    <row r="25809" spans="21:21" x14ac:dyDescent="0.25">
      <c r="U25809" s="76"/>
    </row>
    <row r="25810" spans="21:21" x14ac:dyDescent="0.25">
      <c r="U25810" s="76"/>
    </row>
    <row r="25811" spans="21:21" x14ac:dyDescent="0.25">
      <c r="U25811" s="76"/>
    </row>
    <row r="25812" spans="21:21" x14ac:dyDescent="0.25">
      <c r="U25812" s="76"/>
    </row>
    <row r="25813" spans="21:21" x14ac:dyDescent="0.25">
      <c r="U25813" s="76"/>
    </row>
    <row r="25814" spans="21:21" x14ac:dyDescent="0.25">
      <c r="U25814" s="76"/>
    </row>
    <row r="25815" spans="21:21" x14ac:dyDescent="0.25">
      <c r="U25815" s="76"/>
    </row>
    <row r="25816" spans="21:21" x14ac:dyDescent="0.25">
      <c r="U25816" s="76"/>
    </row>
    <row r="25817" spans="21:21" x14ac:dyDescent="0.25">
      <c r="U25817" s="76"/>
    </row>
    <row r="25818" spans="21:21" x14ac:dyDescent="0.25">
      <c r="U25818" s="76"/>
    </row>
    <row r="25819" spans="21:21" x14ac:dyDescent="0.25">
      <c r="U25819" s="76"/>
    </row>
    <row r="25820" spans="21:21" x14ac:dyDescent="0.25">
      <c r="U25820" s="76"/>
    </row>
    <row r="25821" spans="21:21" x14ac:dyDescent="0.25">
      <c r="U25821" s="76"/>
    </row>
    <row r="25822" spans="21:21" x14ac:dyDescent="0.25">
      <c r="U25822" s="76"/>
    </row>
    <row r="25823" spans="21:21" x14ac:dyDescent="0.25">
      <c r="U25823" s="76"/>
    </row>
    <row r="25824" spans="21:21" x14ac:dyDescent="0.25">
      <c r="U25824" s="76"/>
    </row>
    <row r="25825" spans="21:21" x14ac:dyDescent="0.25">
      <c r="U25825" s="76"/>
    </row>
    <row r="25826" spans="21:21" x14ac:dyDescent="0.25">
      <c r="U25826" s="76"/>
    </row>
    <row r="25827" spans="21:21" x14ac:dyDescent="0.25">
      <c r="U25827" s="76"/>
    </row>
    <row r="25828" spans="21:21" x14ac:dyDescent="0.25">
      <c r="U25828" s="76"/>
    </row>
    <row r="25829" spans="21:21" x14ac:dyDescent="0.25">
      <c r="U25829" s="76"/>
    </row>
    <row r="25830" spans="21:21" x14ac:dyDescent="0.25">
      <c r="U25830" s="76"/>
    </row>
    <row r="25831" spans="21:21" x14ac:dyDescent="0.25">
      <c r="U25831" s="76"/>
    </row>
    <row r="25832" spans="21:21" x14ac:dyDescent="0.25">
      <c r="U25832" s="76"/>
    </row>
    <row r="25833" spans="21:21" x14ac:dyDescent="0.25">
      <c r="U25833" s="76"/>
    </row>
    <row r="25834" spans="21:21" x14ac:dyDescent="0.25">
      <c r="U25834" s="76"/>
    </row>
    <row r="25835" spans="21:21" x14ac:dyDescent="0.25">
      <c r="U25835" s="76"/>
    </row>
    <row r="25836" spans="21:21" x14ac:dyDescent="0.25">
      <c r="U25836" s="76"/>
    </row>
    <row r="25837" spans="21:21" x14ac:dyDescent="0.25">
      <c r="U25837" s="76"/>
    </row>
    <row r="25838" spans="21:21" x14ac:dyDescent="0.25">
      <c r="U25838" s="76"/>
    </row>
    <row r="25839" spans="21:21" x14ac:dyDescent="0.25">
      <c r="U25839" s="76"/>
    </row>
    <row r="25840" spans="21:21" x14ac:dyDescent="0.25">
      <c r="U25840" s="76"/>
    </row>
    <row r="25841" spans="21:21" x14ac:dyDescent="0.25">
      <c r="U25841" s="76"/>
    </row>
    <row r="25842" spans="21:21" x14ac:dyDescent="0.25">
      <c r="U25842" s="76"/>
    </row>
    <row r="25843" spans="21:21" x14ac:dyDescent="0.25">
      <c r="U25843" s="76"/>
    </row>
    <row r="25844" spans="21:21" x14ac:dyDescent="0.25">
      <c r="U25844" s="76"/>
    </row>
    <row r="25845" spans="21:21" x14ac:dyDescent="0.25">
      <c r="U25845" s="76"/>
    </row>
    <row r="25846" spans="21:21" x14ac:dyDescent="0.25">
      <c r="U25846" s="76"/>
    </row>
    <row r="25847" spans="21:21" x14ac:dyDescent="0.25">
      <c r="U25847" s="76"/>
    </row>
    <row r="25848" spans="21:21" x14ac:dyDescent="0.25">
      <c r="U25848" s="76"/>
    </row>
    <row r="25849" spans="21:21" x14ac:dyDescent="0.25">
      <c r="U25849" s="76"/>
    </row>
    <row r="25850" spans="21:21" x14ac:dyDescent="0.25">
      <c r="U25850" s="76"/>
    </row>
    <row r="25851" spans="21:21" x14ac:dyDescent="0.25">
      <c r="U25851" s="76"/>
    </row>
    <row r="25852" spans="21:21" x14ac:dyDescent="0.25">
      <c r="U25852" s="76"/>
    </row>
    <row r="25853" spans="21:21" x14ac:dyDescent="0.25">
      <c r="U25853" s="76"/>
    </row>
    <row r="25854" spans="21:21" x14ac:dyDescent="0.25">
      <c r="U25854" s="76"/>
    </row>
    <row r="25855" spans="21:21" x14ac:dyDescent="0.25">
      <c r="U25855" s="76"/>
    </row>
    <row r="25856" spans="21:21" x14ac:dyDescent="0.25">
      <c r="U25856" s="76"/>
    </row>
    <row r="25857" spans="21:21" x14ac:dyDescent="0.25">
      <c r="U25857" s="76"/>
    </row>
    <row r="25858" spans="21:21" x14ac:dyDescent="0.25">
      <c r="U25858" s="76"/>
    </row>
    <row r="25859" spans="21:21" x14ac:dyDescent="0.25">
      <c r="U25859" s="76"/>
    </row>
    <row r="25860" spans="21:21" x14ac:dyDescent="0.25">
      <c r="U25860" s="76"/>
    </row>
    <row r="25861" spans="21:21" x14ac:dyDescent="0.25">
      <c r="U25861" s="76"/>
    </row>
    <row r="25862" spans="21:21" x14ac:dyDescent="0.25">
      <c r="U25862" s="76"/>
    </row>
    <row r="25863" spans="21:21" x14ac:dyDescent="0.25">
      <c r="U25863" s="76"/>
    </row>
    <row r="25864" spans="21:21" x14ac:dyDescent="0.25">
      <c r="U25864" s="76"/>
    </row>
    <row r="25865" spans="21:21" x14ac:dyDescent="0.25">
      <c r="U25865" s="76"/>
    </row>
    <row r="25866" spans="21:21" x14ac:dyDescent="0.25">
      <c r="U25866" s="76"/>
    </row>
    <row r="25867" spans="21:21" x14ac:dyDescent="0.25">
      <c r="U25867" s="76"/>
    </row>
    <row r="25868" spans="21:21" x14ac:dyDescent="0.25">
      <c r="U25868" s="76"/>
    </row>
    <row r="25869" spans="21:21" x14ac:dyDescent="0.25">
      <c r="U25869" s="76"/>
    </row>
    <row r="25870" spans="21:21" x14ac:dyDescent="0.25">
      <c r="U25870" s="76"/>
    </row>
    <row r="25871" spans="21:21" x14ac:dyDescent="0.25">
      <c r="U25871" s="76"/>
    </row>
    <row r="25872" spans="21:21" x14ac:dyDescent="0.25">
      <c r="U25872" s="76"/>
    </row>
    <row r="25873" spans="21:21" x14ac:dyDescent="0.25">
      <c r="U25873" s="76"/>
    </row>
    <row r="25874" spans="21:21" x14ac:dyDescent="0.25">
      <c r="U25874" s="76"/>
    </row>
    <row r="25875" spans="21:21" x14ac:dyDescent="0.25">
      <c r="U25875" s="76"/>
    </row>
    <row r="25876" spans="21:21" x14ac:dyDescent="0.25">
      <c r="U25876" s="76"/>
    </row>
    <row r="25877" spans="21:21" x14ac:dyDescent="0.25">
      <c r="U25877" s="76"/>
    </row>
    <row r="25878" spans="21:21" x14ac:dyDescent="0.25">
      <c r="U25878" s="76"/>
    </row>
    <row r="25879" spans="21:21" x14ac:dyDescent="0.25">
      <c r="U25879" s="76"/>
    </row>
    <row r="25880" spans="21:21" x14ac:dyDescent="0.25">
      <c r="U25880" s="76"/>
    </row>
    <row r="25881" spans="21:21" x14ac:dyDescent="0.25">
      <c r="U25881" s="76"/>
    </row>
    <row r="25882" spans="21:21" x14ac:dyDescent="0.25">
      <c r="U25882" s="76"/>
    </row>
    <row r="25883" spans="21:21" x14ac:dyDescent="0.25">
      <c r="U25883" s="76"/>
    </row>
    <row r="25884" spans="21:21" x14ac:dyDescent="0.25">
      <c r="U25884" s="76"/>
    </row>
    <row r="25885" spans="21:21" x14ac:dyDescent="0.25">
      <c r="U25885" s="76"/>
    </row>
    <row r="25886" spans="21:21" x14ac:dyDescent="0.25">
      <c r="U25886" s="76"/>
    </row>
    <row r="25887" spans="21:21" x14ac:dyDescent="0.25">
      <c r="U25887" s="76"/>
    </row>
    <row r="25888" spans="21:21" x14ac:dyDescent="0.25">
      <c r="U25888" s="76"/>
    </row>
    <row r="25889" spans="21:21" x14ac:dyDescent="0.25">
      <c r="U25889" s="76"/>
    </row>
    <row r="25890" spans="21:21" x14ac:dyDescent="0.25">
      <c r="U25890" s="76"/>
    </row>
    <row r="25891" spans="21:21" x14ac:dyDescent="0.25">
      <c r="U25891" s="76"/>
    </row>
    <row r="25892" spans="21:21" x14ac:dyDescent="0.25">
      <c r="U25892" s="76"/>
    </row>
    <row r="25893" spans="21:21" x14ac:dyDescent="0.25">
      <c r="U25893" s="76"/>
    </row>
    <row r="25894" spans="21:21" x14ac:dyDescent="0.25">
      <c r="U25894" s="76"/>
    </row>
    <row r="25895" spans="21:21" x14ac:dyDescent="0.25">
      <c r="U25895" s="76"/>
    </row>
    <row r="25896" spans="21:21" x14ac:dyDescent="0.25">
      <c r="U25896" s="76"/>
    </row>
    <row r="25897" spans="21:21" x14ac:dyDescent="0.25">
      <c r="U25897" s="76"/>
    </row>
    <row r="25898" spans="21:21" x14ac:dyDescent="0.25">
      <c r="U25898" s="76"/>
    </row>
    <row r="25899" spans="21:21" x14ac:dyDescent="0.25">
      <c r="U25899" s="76"/>
    </row>
    <row r="25900" spans="21:21" x14ac:dyDescent="0.25">
      <c r="U25900" s="76"/>
    </row>
    <row r="25901" spans="21:21" x14ac:dyDescent="0.25">
      <c r="U25901" s="76"/>
    </row>
    <row r="25902" spans="21:21" x14ac:dyDescent="0.25">
      <c r="U25902" s="76"/>
    </row>
    <row r="25903" spans="21:21" x14ac:dyDescent="0.25">
      <c r="U25903" s="76"/>
    </row>
    <row r="25904" spans="21:21" x14ac:dyDescent="0.25">
      <c r="U25904" s="76"/>
    </row>
    <row r="25905" spans="21:21" x14ac:dyDescent="0.25">
      <c r="U25905" s="76"/>
    </row>
    <row r="25906" spans="21:21" x14ac:dyDescent="0.25">
      <c r="U25906" s="76"/>
    </row>
    <row r="25907" spans="21:21" x14ac:dyDescent="0.25">
      <c r="U25907" s="76"/>
    </row>
    <row r="25908" spans="21:21" x14ac:dyDescent="0.25">
      <c r="U25908" s="76"/>
    </row>
    <row r="25909" spans="21:21" x14ac:dyDescent="0.25">
      <c r="U25909" s="76"/>
    </row>
    <row r="25910" spans="21:21" x14ac:dyDescent="0.25">
      <c r="U25910" s="76"/>
    </row>
    <row r="25911" spans="21:21" x14ac:dyDescent="0.25">
      <c r="U25911" s="76"/>
    </row>
    <row r="25912" spans="21:21" x14ac:dyDescent="0.25">
      <c r="U25912" s="76"/>
    </row>
    <row r="25913" spans="21:21" x14ac:dyDescent="0.25">
      <c r="U25913" s="76"/>
    </row>
    <row r="25914" spans="21:21" x14ac:dyDescent="0.25">
      <c r="U25914" s="76"/>
    </row>
    <row r="25915" spans="21:21" x14ac:dyDescent="0.25">
      <c r="U25915" s="76"/>
    </row>
    <row r="25916" spans="21:21" x14ac:dyDescent="0.25">
      <c r="U25916" s="76"/>
    </row>
    <row r="25917" spans="21:21" x14ac:dyDescent="0.25">
      <c r="U25917" s="76"/>
    </row>
    <row r="25918" spans="21:21" x14ac:dyDescent="0.25">
      <c r="U25918" s="76"/>
    </row>
    <row r="25919" spans="21:21" x14ac:dyDescent="0.25">
      <c r="U25919" s="76"/>
    </row>
    <row r="25920" spans="21:21" x14ac:dyDescent="0.25">
      <c r="U25920" s="76"/>
    </row>
    <row r="25921" spans="21:21" x14ac:dyDescent="0.25">
      <c r="U25921" s="76"/>
    </row>
    <row r="25922" spans="21:21" x14ac:dyDescent="0.25">
      <c r="U25922" s="76"/>
    </row>
    <row r="25923" spans="21:21" x14ac:dyDescent="0.25">
      <c r="U25923" s="76"/>
    </row>
    <row r="25924" spans="21:21" x14ac:dyDescent="0.25">
      <c r="U25924" s="76"/>
    </row>
    <row r="25925" spans="21:21" x14ac:dyDescent="0.25">
      <c r="U25925" s="76"/>
    </row>
    <row r="25926" spans="21:21" x14ac:dyDescent="0.25">
      <c r="U25926" s="76"/>
    </row>
    <row r="25927" spans="21:21" x14ac:dyDescent="0.25">
      <c r="U25927" s="76"/>
    </row>
    <row r="25928" spans="21:21" x14ac:dyDescent="0.25">
      <c r="U25928" s="76"/>
    </row>
    <row r="25929" spans="21:21" x14ac:dyDescent="0.25">
      <c r="U25929" s="76"/>
    </row>
    <row r="25930" spans="21:21" x14ac:dyDescent="0.25">
      <c r="U25930" s="76"/>
    </row>
    <row r="25931" spans="21:21" x14ac:dyDescent="0.25">
      <c r="U25931" s="76"/>
    </row>
    <row r="25932" spans="21:21" x14ac:dyDescent="0.25">
      <c r="U25932" s="76"/>
    </row>
    <row r="25933" spans="21:21" x14ac:dyDescent="0.25">
      <c r="U25933" s="76"/>
    </row>
    <row r="25934" spans="21:21" x14ac:dyDescent="0.25">
      <c r="U25934" s="76"/>
    </row>
    <row r="25935" spans="21:21" x14ac:dyDescent="0.25">
      <c r="U25935" s="76"/>
    </row>
    <row r="25936" spans="21:21" x14ac:dyDescent="0.25">
      <c r="U25936" s="76"/>
    </row>
    <row r="25937" spans="21:21" x14ac:dyDescent="0.25">
      <c r="U25937" s="76"/>
    </row>
    <row r="25938" spans="21:21" x14ac:dyDescent="0.25">
      <c r="U25938" s="76"/>
    </row>
    <row r="25939" spans="21:21" x14ac:dyDescent="0.25">
      <c r="U25939" s="76"/>
    </row>
    <row r="25940" spans="21:21" x14ac:dyDescent="0.25">
      <c r="U25940" s="76"/>
    </row>
    <row r="25941" spans="21:21" x14ac:dyDescent="0.25">
      <c r="U25941" s="76"/>
    </row>
    <row r="25942" spans="21:21" x14ac:dyDescent="0.25">
      <c r="U25942" s="76"/>
    </row>
    <row r="25943" spans="21:21" x14ac:dyDescent="0.25">
      <c r="U25943" s="76"/>
    </row>
    <row r="25944" spans="21:21" x14ac:dyDescent="0.25">
      <c r="U25944" s="76"/>
    </row>
    <row r="25945" spans="21:21" x14ac:dyDescent="0.25">
      <c r="U25945" s="76"/>
    </row>
    <row r="25946" spans="21:21" x14ac:dyDescent="0.25">
      <c r="U25946" s="76"/>
    </row>
    <row r="25947" spans="21:21" x14ac:dyDescent="0.25">
      <c r="U25947" s="76"/>
    </row>
    <row r="25948" spans="21:21" x14ac:dyDescent="0.25">
      <c r="U25948" s="76"/>
    </row>
    <row r="25949" spans="21:21" x14ac:dyDescent="0.25">
      <c r="U25949" s="76"/>
    </row>
    <row r="25950" spans="21:21" x14ac:dyDescent="0.25">
      <c r="U25950" s="76"/>
    </row>
    <row r="25951" spans="21:21" x14ac:dyDescent="0.25">
      <c r="U25951" s="76"/>
    </row>
    <row r="25952" spans="21:21" x14ac:dyDescent="0.25">
      <c r="U25952" s="76"/>
    </row>
    <row r="25953" spans="21:21" x14ac:dyDescent="0.25">
      <c r="U25953" s="76"/>
    </row>
    <row r="25954" spans="21:21" x14ac:dyDescent="0.25">
      <c r="U25954" s="76"/>
    </row>
    <row r="25955" spans="21:21" x14ac:dyDescent="0.25">
      <c r="U25955" s="76"/>
    </row>
    <row r="25956" spans="21:21" x14ac:dyDescent="0.25">
      <c r="U25956" s="76"/>
    </row>
    <row r="25957" spans="21:21" x14ac:dyDescent="0.25">
      <c r="U25957" s="76"/>
    </row>
    <row r="25958" spans="21:21" x14ac:dyDescent="0.25">
      <c r="U25958" s="76"/>
    </row>
    <row r="25959" spans="21:21" x14ac:dyDescent="0.25">
      <c r="U25959" s="76"/>
    </row>
    <row r="25960" spans="21:21" x14ac:dyDescent="0.25">
      <c r="U25960" s="76"/>
    </row>
    <row r="25961" spans="21:21" x14ac:dyDescent="0.25">
      <c r="U25961" s="76"/>
    </row>
    <row r="25962" spans="21:21" x14ac:dyDescent="0.25">
      <c r="U25962" s="76"/>
    </row>
    <row r="25963" spans="21:21" x14ac:dyDescent="0.25">
      <c r="U25963" s="76"/>
    </row>
    <row r="25964" spans="21:21" x14ac:dyDescent="0.25">
      <c r="U25964" s="76"/>
    </row>
    <row r="25965" spans="21:21" x14ac:dyDescent="0.25">
      <c r="U25965" s="76"/>
    </row>
    <row r="25966" spans="21:21" x14ac:dyDescent="0.25">
      <c r="U25966" s="76"/>
    </row>
    <row r="25967" spans="21:21" x14ac:dyDescent="0.25">
      <c r="U25967" s="76"/>
    </row>
    <row r="25968" spans="21:21" x14ac:dyDescent="0.25">
      <c r="U25968" s="76"/>
    </row>
    <row r="25969" spans="21:21" x14ac:dyDescent="0.25">
      <c r="U25969" s="76"/>
    </row>
    <row r="25970" spans="21:21" x14ac:dyDescent="0.25">
      <c r="U25970" s="76"/>
    </row>
    <row r="25971" spans="21:21" x14ac:dyDescent="0.25">
      <c r="U25971" s="76"/>
    </row>
    <row r="25972" spans="21:21" x14ac:dyDescent="0.25">
      <c r="U25972" s="76"/>
    </row>
    <row r="25973" spans="21:21" x14ac:dyDescent="0.25">
      <c r="U25973" s="76"/>
    </row>
    <row r="25974" spans="21:21" x14ac:dyDescent="0.25">
      <c r="U25974" s="76"/>
    </row>
    <row r="25975" spans="21:21" x14ac:dyDescent="0.25">
      <c r="U25975" s="76"/>
    </row>
    <row r="25976" spans="21:21" x14ac:dyDescent="0.25">
      <c r="U25976" s="76"/>
    </row>
    <row r="25977" spans="21:21" x14ac:dyDescent="0.25">
      <c r="U25977" s="76"/>
    </row>
    <row r="25978" spans="21:21" x14ac:dyDescent="0.25">
      <c r="U25978" s="76"/>
    </row>
    <row r="25979" spans="21:21" x14ac:dyDescent="0.25">
      <c r="U25979" s="76"/>
    </row>
    <row r="25980" spans="21:21" x14ac:dyDescent="0.25">
      <c r="U25980" s="76"/>
    </row>
    <row r="25981" spans="21:21" x14ac:dyDescent="0.25">
      <c r="U25981" s="76"/>
    </row>
    <row r="25982" spans="21:21" x14ac:dyDescent="0.25">
      <c r="U25982" s="76"/>
    </row>
    <row r="25983" spans="21:21" x14ac:dyDescent="0.25">
      <c r="U25983" s="76"/>
    </row>
    <row r="25984" spans="21:21" x14ac:dyDescent="0.25">
      <c r="U25984" s="76"/>
    </row>
    <row r="25985" spans="21:21" x14ac:dyDescent="0.25">
      <c r="U25985" s="76"/>
    </row>
    <row r="25986" spans="21:21" x14ac:dyDescent="0.25">
      <c r="U25986" s="76"/>
    </row>
    <row r="25987" spans="21:21" x14ac:dyDescent="0.25">
      <c r="U25987" s="76"/>
    </row>
    <row r="25988" spans="21:21" x14ac:dyDescent="0.25">
      <c r="U25988" s="76"/>
    </row>
    <row r="25989" spans="21:21" x14ac:dyDescent="0.25">
      <c r="U25989" s="76"/>
    </row>
    <row r="25990" spans="21:21" x14ac:dyDescent="0.25">
      <c r="U25990" s="76"/>
    </row>
    <row r="25991" spans="21:21" x14ac:dyDescent="0.25">
      <c r="U25991" s="76"/>
    </row>
    <row r="25992" spans="21:21" x14ac:dyDescent="0.25">
      <c r="U25992" s="76"/>
    </row>
    <row r="25993" spans="21:21" x14ac:dyDescent="0.25">
      <c r="U25993" s="76"/>
    </row>
    <row r="25994" spans="21:21" x14ac:dyDescent="0.25">
      <c r="U25994" s="76"/>
    </row>
    <row r="25995" spans="21:21" x14ac:dyDescent="0.25">
      <c r="U25995" s="76"/>
    </row>
    <row r="25996" spans="21:21" x14ac:dyDescent="0.25">
      <c r="U25996" s="76"/>
    </row>
    <row r="25997" spans="21:21" x14ac:dyDescent="0.25">
      <c r="U25997" s="76"/>
    </row>
    <row r="25998" spans="21:21" x14ac:dyDescent="0.25">
      <c r="U25998" s="76"/>
    </row>
    <row r="25999" spans="21:21" x14ac:dyDescent="0.25">
      <c r="U25999" s="76"/>
    </row>
    <row r="26000" spans="21:21" x14ac:dyDescent="0.25">
      <c r="U26000" s="76"/>
    </row>
    <row r="26001" spans="21:21" x14ac:dyDescent="0.25">
      <c r="U26001" s="76"/>
    </row>
    <row r="26002" spans="21:21" x14ac:dyDescent="0.25">
      <c r="U26002" s="76"/>
    </row>
    <row r="26003" spans="21:21" x14ac:dyDescent="0.25">
      <c r="U26003" s="76"/>
    </row>
    <row r="26004" spans="21:21" x14ac:dyDescent="0.25">
      <c r="U26004" s="76"/>
    </row>
    <row r="26005" spans="21:21" x14ac:dyDescent="0.25">
      <c r="U26005" s="76"/>
    </row>
    <row r="26006" spans="21:21" x14ac:dyDescent="0.25">
      <c r="U26006" s="76"/>
    </row>
    <row r="26007" spans="21:21" x14ac:dyDescent="0.25">
      <c r="U26007" s="76"/>
    </row>
    <row r="26008" spans="21:21" x14ac:dyDescent="0.25">
      <c r="U26008" s="76"/>
    </row>
    <row r="26009" spans="21:21" x14ac:dyDescent="0.25">
      <c r="U26009" s="76"/>
    </row>
    <row r="26010" spans="21:21" x14ac:dyDescent="0.25">
      <c r="U26010" s="76"/>
    </row>
    <row r="26011" spans="21:21" x14ac:dyDescent="0.25">
      <c r="U26011" s="76"/>
    </row>
    <row r="26012" spans="21:21" x14ac:dyDescent="0.25">
      <c r="U26012" s="76"/>
    </row>
    <row r="26013" spans="21:21" x14ac:dyDescent="0.25">
      <c r="U26013" s="76"/>
    </row>
    <row r="26014" spans="21:21" x14ac:dyDescent="0.25">
      <c r="U26014" s="76"/>
    </row>
    <row r="26015" spans="21:21" x14ac:dyDescent="0.25">
      <c r="U26015" s="76"/>
    </row>
    <row r="26016" spans="21:21" x14ac:dyDescent="0.25">
      <c r="U26016" s="76"/>
    </row>
    <row r="26017" spans="21:21" x14ac:dyDescent="0.25">
      <c r="U26017" s="76"/>
    </row>
    <row r="26018" spans="21:21" x14ac:dyDescent="0.25">
      <c r="U26018" s="76"/>
    </row>
    <row r="26019" spans="21:21" x14ac:dyDescent="0.25">
      <c r="U26019" s="76"/>
    </row>
    <row r="26020" spans="21:21" x14ac:dyDescent="0.25">
      <c r="U26020" s="76"/>
    </row>
    <row r="26021" spans="21:21" x14ac:dyDescent="0.25">
      <c r="U26021" s="76"/>
    </row>
    <row r="26022" spans="21:21" x14ac:dyDescent="0.25">
      <c r="U26022" s="76"/>
    </row>
    <row r="26023" spans="21:21" x14ac:dyDescent="0.25">
      <c r="U26023" s="76"/>
    </row>
    <row r="26024" spans="21:21" x14ac:dyDescent="0.25">
      <c r="U26024" s="76"/>
    </row>
    <row r="26025" spans="21:21" x14ac:dyDescent="0.25">
      <c r="U26025" s="76"/>
    </row>
    <row r="26026" spans="21:21" x14ac:dyDescent="0.25">
      <c r="U26026" s="76"/>
    </row>
    <row r="26027" spans="21:21" x14ac:dyDescent="0.25">
      <c r="U26027" s="76"/>
    </row>
    <row r="26028" spans="21:21" x14ac:dyDescent="0.25">
      <c r="U26028" s="76"/>
    </row>
    <row r="26029" spans="21:21" x14ac:dyDescent="0.25">
      <c r="U26029" s="76"/>
    </row>
    <row r="26030" spans="21:21" x14ac:dyDescent="0.25">
      <c r="U26030" s="76"/>
    </row>
    <row r="26031" spans="21:21" x14ac:dyDescent="0.25">
      <c r="U26031" s="76"/>
    </row>
    <row r="26032" spans="21:21" x14ac:dyDescent="0.25">
      <c r="U26032" s="76"/>
    </row>
    <row r="26033" spans="21:21" x14ac:dyDescent="0.25">
      <c r="U26033" s="76"/>
    </row>
    <row r="26034" spans="21:21" x14ac:dyDescent="0.25">
      <c r="U26034" s="76"/>
    </row>
    <row r="26035" spans="21:21" x14ac:dyDescent="0.25">
      <c r="U26035" s="76"/>
    </row>
    <row r="26036" spans="21:21" x14ac:dyDescent="0.25">
      <c r="U26036" s="76"/>
    </row>
    <row r="26037" spans="21:21" x14ac:dyDescent="0.25">
      <c r="U26037" s="76"/>
    </row>
    <row r="26038" spans="21:21" x14ac:dyDescent="0.25">
      <c r="U26038" s="76"/>
    </row>
    <row r="26039" spans="21:21" x14ac:dyDescent="0.25">
      <c r="U26039" s="76"/>
    </row>
    <row r="26040" spans="21:21" x14ac:dyDescent="0.25">
      <c r="U26040" s="76"/>
    </row>
    <row r="26041" spans="21:21" x14ac:dyDescent="0.25">
      <c r="U26041" s="76"/>
    </row>
    <row r="26042" spans="21:21" x14ac:dyDescent="0.25">
      <c r="U26042" s="76"/>
    </row>
    <row r="26043" spans="21:21" x14ac:dyDescent="0.25">
      <c r="U26043" s="76"/>
    </row>
    <row r="26044" spans="21:21" x14ac:dyDescent="0.25">
      <c r="U26044" s="76"/>
    </row>
    <row r="26045" spans="21:21" x14ac:dyDescent="0.25">
      <c r="U26045" s="76"/>
    </row>
    <row r="26046" spans="21:21" x14ac:dyDescent="0.25">
      <c r="U26046" s="76"/>
    </row>
    <row r="26047" spans="21:21" x14ac:dyDescent="0.25">
      <c r="U26047" s="76"/>
    </row>
    <row r="26048" spans="21:21" x14ac:dyDescent="0.25">
      <c r="U26048" s="76"/>
    </row>
    <row r="26049" spans="21:21" x14ac:dyDescent="0.25">
      <c r="U26049" s="76"/>
    </row>
    <row r="26050" spans="21:21" x14ac:dyDescent="0.25">
      <c r="U26050" s="76"/>
    </row>
    <row r="26051" spans="21:21" x14ac:dyDescent="0.25">
      <c r="U26051" s="76"/>
    </row>
    <row r="26052" spans="21:21" x14ac:dyDescent="0.25">
      <c r="U26052" s="76"/>
    </row>
    <row r="26053" spans="21:21" x14ac:dyDescent="0.25">
      <c r="U26053" s="76"/>
    </row>
    <row r="26054" spans="21:21" x14ac:dyDescent="0.25">
      <c r="U26054" s="76"/>
    </row>
    <row r="26055" spans="21:21" x14ac:dyDescent="0.25">
      <c r="U26055" s="76"/>
    </row>
    <row r="26056" spans="21:21" x14ac:dyDescent="0.25">
      <c r="U26056" s="76"/>
    </row>
    <row r="26057" spans="21:21" x14ac:dyDescent="0.25">
      <c r="U26057" s="76"/>
    </row>
    <row r="26058" spans="21:21" x14ac:dyDescent="0.25">
      <c r="U26058" s="76"/>
    </row>
    <row r="26059" spans="21:21" x14ac:dyDescent="0.25">
      <c r="U26059" s="76"/>
    </row>
    <row r="26060" spans="21:21" x14ac:dyDescent="0.25">
      <c r="U26060" s="76"/>
    </row>
    <row r="26061" spans="21:21" x14ac:dyDescent="0.25">
      <c r="U26061" s="76"/>
    </row>
    <row r="26062" spans="21:21" x14ac:dyDescent="0.25">
      <c r="U26062" s="76"/>
    </row>
    <row r="26063" spans="21:21" x14ac:dyDescent="0.25">
      <c r="U26063" s="76"/>
    </row>
    <row r="26064" spans="21:21" x14ac:dyDescent="0.25">
      <c r="U26064" s="76"/>
    </row>
    <row r="26065" spans="21:21" x14ac:dyDescent="0.25">
      <c r="U26065" s="76"/>
    </row>
    <row r="26066" spans="21:21" x14ac:dyDescent="0.25">
      <c r="U26066" s="76"/>
    </row>
    <row r="26067" spans="21:21" x14ac:dyDescent="0.25">
      <c r="U26067" s="76"/>
    </row>
    <row r="26068" spans="21:21" x14ac:dyDescent="0.25">
      <c r="U26068" s="76"/>
    </row>
    <row r="26069" spans="21:21" x14ac:dyDescent="0.25">
      <c r="U26069" s="76"/>
    </row>
    <row r="26070" spans="21:21" x14ac:dyDescent="0.25">
      <c r="U26070" s="76"/>
    </row>
    <row r="26071" spans="21:21" x14ac:dyDescent="0.25">
      <c r="U26071" s="76"/>
    </row>
    <row r="26072" spans="21:21" x14ac:dyDescent="0.25">
      <c r="U26072" s="76"/>
    </row>
    <row r="26073" spans="21:21" x14ac:dyDescent="0.25">
      <c r="U26073" s="76"/>
    </row>
    <row r="26074" spans="21:21" x14ac:dyDescent="0.25">
      <c r="U26074" s="76"/>
    </row>
    <row r="26075" spans="21:21" x14ac:dyDescent="0.25">
      <c r="U26075" s="76"/>
    </row>
    <row r="26076" spans="21:21" x14ac:dyDescent="0.25">
      <c r="U26076" s="76"/>
    </row>
    <row r="26077" spans="21:21" x14ac:dyDescent="0.25">
      <c r="U26077" s="76"/>
    </row>
    <row r="26078" spans="21:21" x14ac:dyDescent="0.25">
      <c r="U26078" s="76"/>
    </row>
    <row r="26079" spans="21:21" x14ac:dyDescent="0.25">
      <c r="U26079" s="76"/>
    </row>
    <row r="26080" spans="21:21" x14ac:dyDescent="0.25">
      <c r="U26080" s="76"/>
    </row>
    <row r="26081" spans="21:21" x14ac:dyDescent="0.25">
      <c r="U26081" s="76"/>
    </row>
    <row r="26082" spans="21:21" x14ac:dyDescent="0.25">
      <c r="U26082" s="76"/>
    </row>
    <row r="26083" spans="21:21" x14ac:dyDescent="0.25">
      <c r="U26083" s="76"/>
    </row>
    <row r="26084" spans="21:21" x14ac:dyDescent="0.25">
      <c r="U26084" s="76"/>
    </row>
    <row r="26085" spans="21:21" x14ac:dyDescent="0.25">
      <c r="U26085" s="76"/>
    </row>
    <row r="26086" spans="21:21" x14ac:dyDescent="0.25">
      <c r="U26086" s="76"/>
    </row>
    <row r="26087" spans="21:21" x14ac:dyDescent="0.25">
      <c r="U26087" s="76"/>
    </row>
    <row r="26088" spans="21:21" x14ac:dyDescent="0.25">
      <c r="U26088" s="76"/>
    </row>
    <row r="26089" spans="21:21" x14ac:dyDescent="0.25">
      <c r="U26089" s="76"/>
    </row>
    <row r="26090" spans="21:21" x14ac:dyDescent="0.25">
      <c r="U26090" s="76"/>
    </row>
    <row r="26091" spans="21:21" x14ac:dyDescent="0.25">
      <c r="U26091" s="76"/>
    </row>
    <row r="26092" spans="21:21" x14ac:dyDescent="0.25">
      <c r="U26092" s="76"/>
    </row>
    <row r="26093" spans="21:21" x14ac:dyDescent="0.25">
      <c r="U26093" s="76"/>
    </row>
    <row r="26094" spans="21:21" x14ac:dyDescent="0.25">
      <c r="U26094" s="76"/>
    </row>
    <row r="26095" spans="21:21" x14ac:dyDescent="0.25">
      <c r="U26095" s="76"/>
    </row>
    <row r="26096" spans="21:21" x14ac:dyDescent="0.25">
      <c r="U26096" s="76"/>
    </row>
    <row r="26097" spans="21:21" x14ac:dyDescent="0.25">
      <c r="U26097" s="76"/>
    </row>
    <row r="26098" spans="21:21" x14ac:dyDescent="0.25">
      <c r="U26098" s="76"/>
    </row>
    <row r="26099" spans="21:21" x14ac:dyDescent="0.25">
      <c r="U26099" s="76"/>
    </row>
    <row r="26100" spans="21:21" x14ac:dyDescent="0.25">
      <c r="U26100" s="76"/>
    </row>
    <row r="26101" spans="21:21" x14ac:dyDescent="0.25">
      <c r="U26101" s="76"/>
    </row>
    <row r="26102" spans="21:21" x14ac:dyDescent="0.25">
      <c r="U26102" s="76"/>
    </row>
    <row r="26103" spans="21:21" x14ac:dyDescent="0.25">
      <c r="U26103" s="76"/>
    </row>
    <row r="26104" spans="21:21" x14ac:dyDescent="0.25">
      <c r="U26104" s="76"/>
    </row>
    <row r="26105" spans="21:21" x14ac:dyDescent="0.25">
      <c r="U26105" s="76"/>
    </row>
    <row r="26106" spans="21:21" x14ac:dyDescent="0.25">
      <c r="U26106" s="76"/>
    </row>
    <row r="26107" spans="21:21" x14ac:dyDescent="0.25">
      <c r="U26107" s="76"/>
    </row>
    <row r="26108" spans="21:21" x14ac:dyDescent="0.25">
      <c r="U26108" s="76"/>
    </row>
    <row r="26109" spans="21:21" x14ac:dyDescent="0.25">
      <c r="U26109" s="76"/>
    </row>
    <row r="26110" spans="21:21" x14ac:dyDescent="0.25">
      <c r="U26110" s="76"/>
    </row>
    <row r="26111" spans="21:21" x14ac:dyDescent="0.25">
      <c r="U26111" s="76"/>
    </row>
    <row r="26112" spans="21:21" x14ac:dyDescent="0.25">
      <c r="U26112" s="76"/>
    </row>
    <row r="26113" spans="21:21" x14ac:dyDescent="0.25">
      <c r="U26113" s="76"/>
    </row>
    <row r="26114" spans="21:21" x14ac:dyDescent="0.25">
      <c r="U26114" s="76"/>
    </row>
    <row r="26115" spans="21:21" x14ac:dyDescent="0.25">
      <c r="U26115" s="76"/>
    </row>
    <row r="26116" spans="21:21" x14ac:dyDescent="0.25">
      <c r="U26116" s="76"/>
    </row>
    <row r="26117" spans="21:21" x14ac:dyDescent="0.25">
      <c r="U26117" s="76"/>
    </row>
    <row r="26118" spans="21:21" x14ac:dyDescent="0.25">
      <c r="U26118" s="76"/>
    </row>
    <row r="26119" spans="21:21" x14ac:dyDescent="0.25">
      <c r="U26119" s="76"/>
    </row>
    <row r="26120" spans="21:21" x14ac:dyDescent="0.25">
      <c r="U26120" s="76"/>
    </row>
    <row r="26121" spans="21:21" x14ac:dyDescent="0.25">
      <c r="U26121" s="76"/>
    </row>
    <row r="26122" spans="21:21" x14ac:dyDescent="0.25">
      <c r="U26122" s="76"/>
    </row>
    <row r="26123" spans="21:21" x14ac:dyDescent="0.25">
      <c r="U26123" s="76"/>
    </row>
    <row r="26124" spans="21:21" x14ac:dyDescent="0.25">
      <c r="U26124" s="76"/>
    </row>
    <row r="26125" spans="21:21" x14ac:dyDescent="0.25">
      <c r="U26125" s="76"/>
    </row>
    <row r="26126" spans="21:21" x14ac:dyDescent="0.25">
      <c r="U26126" s="76"/>
    </row>
    <row r="26127" spans="21:21" x14ac:dyDescent="0.25">
      <c r="U26127" s="76"/>
    </row>
    <row r="26128" spans="21:21" x14ac:dyDescent="0.25">
      <c r="U26128" s="76"/>
    </row>
    <row r="26129" spans="21:21" x14ac:dyDescent="0.25">
      <c r="U26129" s="76"/>
    </row>
    <row r="26130" spans="21:21" x14ac:dyDescent="0.25">
      <c r="U26130" s="76"/>
    </row>
    <row r="26131" spans="21:21" x14ac:dyDescent="0.25">
      <c r="U26131" s="76"/>
    </row>
    <row r="26132" spans="21:21" x14ac:dyDescent="0.25">
      <c r="U26132" s="76"/>
    </row>
    <row r="26133" spans="21:21" x14ac:dyDescent="0.25">
      <c r="U26133" s="76"/>
    </row>
    <row r="26134" spans="21:21" x14ac:dyDescent="0.25">
      <c r="U26134" s="76"/>
    </row>
    <row r="26135" spans="21:21" x14ac:dyDescent="0.25">
      <c r="U26135" s="76"/>
    </row>
    <row r="26136" spans="21:21" x14ac:dyDescent="0.25">
      <c r="U26136" s="76"/>
    </row>
    <row r="26137" spans="21:21" x14ac:dyDescent="0.25">
      <c r="U26137" s="76"/>
    </row>
    <row r="26138" spans="21:21" x14ac:dyDescent="0.25">
      <c r="U26138" s="76"/>
    </row>
    <row r="26139" spans="21:21" x14ac:dyDescent="0.25">
      <c r="U26139" s="76"/>
    </row>
    <row r="26140" spans="21:21" x14ac:dyDescent="0.25">
      <c r="U26140" s="76"/>
    </row>
    <row r="26141" spans="21:21" x14ac:dyDescent="0.25">
      <c r="U26141" s="76"/>
    </row>
    <row r="26142" spans="21:21" x14ac:dyDescent="0.25">
      <c r="U26142" s="76"/>
    </row>
    <row r="26143" spans="21:21" x14ac:dyDescent="0.25">
      <c r="U26143" s="76"/>
    </row>
    <row r="26144" spans="21:21" x14ac:dyDescent="0.25">
      <c r="U26144" s="76"/>
    </row>
    <row r="26145" spans="21:21" x14ac:dyDescent="0.25">
      <c r="U26145" s="76"/>
    </row>
    <row r="26146" spans="21:21" x14ac:dyDescent="0.25">
      <c r="U26146" s="76"/>
    </row>
    <row r="26147" spans="21:21" x14ac:dyDescent="0.25">
      <c r="U26147" s="76"/>
    </row>
    <row r="26148" spans="21:21" x14ac:dyDescent="0.25">
      <c r="U26148" s="76"/>
    </row>
    <row r="26149" spans="21:21" x14ac:dyDescent="0.25">
      <c r="U26149" s="76"/>
    </row>
    <row r="26150" spans="21:21" x14ac:dyDescent="0.25">
      <c r="U26150" s="76"/>
    </row>
    <row r="26151" spans="21:21" x14ac:dyDescent="0.25">
      <c r="U26151" s="76"/>
    </row>
    <row r="26152" spans="21:21" x14ac:dyDescent="0.25">
      <c r="U26152" s="76"/>
    </row>
    <row r="26153" spans="21:21" x14ac:dyDescent="0.25">
      <c r="U26153" s="76"/>
    </row>
    <row r="26154" spans="21:21" x14ac:dyDescent="0.25">
      <c r="U26154" s="76"/>
    </row>
    <row r="26155" spans="21:21" x14ac:dyDescent="0.25">
      <c r="U26155" s="76"/>
    </row>
    <row r="26156" spans="21:21" x14ac:dyDescent="0.25">
      <c r="U26156" s="76"/>
    </row>
    <row r="26157" spans="21:21" x14ac:dyDescent="0.25">
      <c r="U26157" s="76"/>
    </row>
    <row r="26158" spans="21:21" x14ac:dyDescent="0.25">
      <c r="U26158" s="76"/>
    </row>
    <row r="26159" spans="21:21" x14ac:dyDescent="0.25">
      <c r="U26159" s="76"/>
    </row>
    <row r="26160" spans="21:21" x14ac:dyDescent="0.25">
      <c r="U26160" s="76"/>
    </row>
    <row r="26161" spans="21:21" x14ac:dyDescent="0.25">
      <c r="U26161" s="76"/>
    </row>
    <row r="26162" spans="21:21" x14ac:dyDescent="0.25">
      <c r="U26162" s="76"/>
    </row>
    <row r="26163" spans="21:21" x14ac:dyDescent="0.25">
      <c r="U26163" s="76"/>
    </row>
    <row r="26164" spans="21:21" x14ac:dyDescent="0.25">
      <c r="U26164" s="76"/>
    </row>
    <row r="26165" spans="21:21" x14ac:dyDescent="0.25">
      <c r="U26165" s="76"/>
    </row>
    <row r="26166" spans="21:21" x14ac:dyDescent="0.25">
      <c r="U26166" s="76"/>
    </row>
    <row r="26167" spans="21:21" x14ac:dyDescent="0.25">
      <c r="U26167" s="76"/>
    </row>
    <row r="26168" spans="21:21" x14ac:dyDescent="0.25">
      <c r="U26168" s="76"/>
    </row>
    <row r="26169" spans="21:21" x14ac:dyDescent="0.25">
      <c r="U26169" s="76"/>
    </row>
    <row r="26170" spans="21:21" x14ac:dyDescent="0.25">
      <c r="U26170" s="76"/>
    </row>
    <row r="26171" spans="21:21" x14ac:dyDescent="0.25">
      <c r="U26171" s="76"/>
    </row>
    <row r="26172" spans="21:21" x14ac:dyDescent="0.25">
      <c r="U26172" s="76"/>
    </row>
    <row r="26173" spans="21:21" x14ac:dyDescent="0.25">
      <c r="U26173" s="76"/>
    </row>
    <row r="26174" spans="21:21" x14ac:dyDescent="0.25">
      <c r="U26174" s="76"/>
    </row>
    <row r="26175" spans="21:21" x14ac:dyDescent="0.25">
      <c r="U26175" s="76"/>
    </row>
    <row r="26176" spans="21:21" x14ac:dyDescent="0.25">
      <c r="U26176" s="76"/>
    </row>
    <row r="26177" spans="21:21" x14ac:dyDescent="0.25">
      <c r="U26177" s="76"/>
    </row>
    <row r="26178" spans="21:21" x14ac:dyDescent="0.25">
      <c r="U26178" s="76"/>
    </row>
    <row r="26179" spans="21:21" x14ac:dyDescent="0.25">
      <c r="U26179" s="76"/>
    </row>
    <row r="26180" spans="21:21" x14ac:dyDescent="0.25">
      <c r="U26180" s="76"/>
    </row>
    <row r="26181" spans="21:21" x14ac:dyDescent="0.25">
      <c r="U26181" s="76"/>
    </row>
    <row r="26182" spans="21:21" x14ac:dyDescent="0.25">
      <c r="U26182" s="76"/>
    </row>
    <row r="26183" spans="21:21" x14ac:dyDescent="0.25">
      <c r="U26183" s="76"/>
    </row>
    <row r="26184" spans="21:21" x14ac:dyDescent="0.25">
      <c r="U26184" s="76"/>
    </row>
    <row r="26185" spans="21:21" x14ac:dyDescent="0.25">
      <c r="U26185" s="76"/>
    </row>
    <row r="26186" spans="21:21" x14ac:dyDescent="0.25">
      <c r="U26186" s="76"/>
    </row>
    <row r="26187" spans="21:21" x14ac:dyDescent="0.25">
      <c r="U26187" s="76"/>
    </row>
    <row r="26188" spans="21:21" x14ac:dyDescent="0.25">
      <c r="U26188" s="76"/>
    </row>
    <row r="26189" spans="21:21" x14ac:dyDescent="0.25">
      <c r="U26189" s="76"/>
    </row>
    <row r="26190" spans="21:21" x14ac:dyDescent="0.25">
      <c r="U26190" s="76"/>
    </row>
    <row r="26191" spans="21:21" x14ac:dyDescent="0.25">
      <c r="U26191" s="76"/>
    </row>
    <row r="26192" spans="21:21" x14ac:dyDescent="0.25">
      <c r="U26192" s="76"/>
    </row>
    <row r="26193" spans="21:21" x14ac:dyDescent="0.25">
      <c r="U26193" s="76"/>
    </row>
    <row r="26194" spans="21:21" x14ac:dyDescent="0.25">
      <c r="U26194" s="76"/>
    </row>
    <row r="26195" spans="21:21" x14ac:dyDescent="0.25">
      <c r="U26195" s="76"/>
    </row>
    <row r="26196" spans="21:21" x14ac:dyDescent="0.25">
      <c r="U26196" s="76"/>
    </row>
    <row r="26197" spans="21:21" x14ac:dyDescent="0.25">
      <c r="U26197" s="76"/>
    </row>
    <row r="26198" spans="21:21" x14ac:dyDescent="0.25">
      <c r="U26198" s="76"/>
    </row>
    <row r="26199" spans="21:21" x14ac:dyDescent="0.25">
      <c r="U26199" s="76"/>
    </row>
    <row r="26200" spans="21:21" x14ac:dyDescent="0.25">
      <c r="U26200" s="76"/>
    </row>
    <row r="26201" spans="21:21" x14ac:dyDescent="0.25">
      <c r="U26201" s="76"/>
    </row>
    <row r="26202" spans="21:21" x14ac:dyDescent="0.25">
      <c r="U26202" s="76"/>
    </row>
    <row r="26203" spans="21:21" x14ac:dyDescent="0.25">
      <c r="U26203" s="76"/>
    </row>
    <row r="26204" spans="21:21" x14ac:dyDescent="0.25">
      <c r="U26204" s="76"/>
    </row>
    <row r="26205" spans="21:21" x14ac:dyDescent="0.25">
      <c r="U26205" s="76"/>
    </row>
    <row r="26206" spans="21:21" x14ac:dyDescent="0.25">
      <c r="U26206" s="76"/>
    </row>
    <row r="26207" spans="21:21" x14ac:dyDescent="0.25">
      <c r="U26207" s="76"/>
    </row>
    <row r="26208" spans="21:21" x14ac:dyDescent="0.25">
      <c r="U26208" s="76"/>
    </row>
    <row r="26209" spans="21:21" x14ac:dyDescent="0.25">
      <c r="U26209" s="76"/>
    </row>
    <row r="26210" spans="21:21" x14ac:dyDescent="0.25">
      <c r="U26210" s="76"/>
    </row>
    <row r="26211" spans="21:21" x14ac:dyDescent="0.25">
      <c r="U26211" s="76"/>
    </row>
    <row r="26212" spans="21:21" x14ac:dyDescent="0.25">
      <c r="U26212" s="76"/>
    </row>
    <row r="26213" spans="21:21" x14ac:dyDescent="0.25">
      <c r="U26213" s="76"/>
    </row>
    <row r="26214" spans="21:21" x14ac:dyDescent="0.25">
      <c r="U26214" s="76"/>
    </row>
    <row r="26215" spans="21:21" x14ac:dyDescent="0.25">
      <c r="U26215" s="76"/>
    </row>
    <row r="26216" spans="21:21" x14ac:dyDescent="0.25">
      <c r="U26216" s="76"/>
    </row>
    <row r="26217" spans="21:21" x14ac:dyDescent="0.25">
      <c r="U26217" s="76"/>
    </row>
    <row r="26218" spans="21:21" x14ac:dyDescent="0.25">
      <c r="U26218" s="76"/>
    </row>
    <row r="26219" spans="21:21" x14ac:dyDescent="0.25">
      <c r="U26219" s="76"/>
    </row>
    <row r="26220" spans="21:21" x14ac:dyDescent="0.25">
      <c r="U26220" s="76"/>
    </row>
    <row r="26221" spans="21:21" x14ac:dyDescent="0.25">
      <c r="U26221" s="76"/>
    </row>
    <row r="26222" spans="21:21" x14ac:dyDescent="0.25">
      <c r="U26222" s="76"/>
    </row>
    <row r="26223" spans="21:21" x14ac:dyDescent="0.25">
      <c r="U26223" s="76"/>
    </row>
    <row r="26224" spans="21:21" x14ac:dyDescent="0.25">
      <c r="U26224" s="76"/>
    </row>
    <row r="26225" spans="21:21" x14ac:dyDescent="0.25">
      <c r="U26225" s="76"/>
    </row>
    <row r="26226" spans="21:21" x14ac:dyDescent="0.25">
      <c r="U26226" s="76"/>
    </row>
    <row r="26227" spans="21:21" x14ac:dyDescent="0.25">
      <c r="U26227" s="76"/>
    </row>
    <row r="26228" spans="21:21" x14ac:dyDescent="0.25">
      <c r="U26228" s="76"/>
    </row>
    <row r="26229" spans="21:21" x14ac:dyDescent="0.25">
      <c r="U26229" s="76"/>
    </row>
    <row r="26230" spans="21:21" x14ac:dyDescent="0.25">
      <c r="U26230" s="76"/>
    </row>
    <row r="26231" spans="21:21" x14ac:dyDescent="0.25">
      <c r="U26231" s="76"/>
    </row>
    <row r="26232" spans="21:21" x14ac:dyDescent="0.25">
      <c r="U26232" s="76"/>
    </row>
    <row r="26233" spans="21:21" x14ac:dyDescent="0.25">
      <c r="U26233" s="76"/>
    </row>
    <row r="26234" spans="21:21" x14ac:dyDescent="0.25">
      <c r="U26234" s="76"/>
    </row>
    <row r="26235" spans="21:21" x14ac:dyDescent="0.25">
      <c r="U26235" s="76"/>
    </row>
    <row r="26236" spans="21:21" x14ac:dyDescent="0.25">
      <c r="U26236" s="76"/>
    </row>
    <row r="26237" spans="21:21" x14ac:dyDescent="0.25">
      <c r="U26237" s="76"/>
    </row>
    <row r="26238" spans="21:21" x14ac:dyDescent="0.25">
      <c r="U26238" s="76"/>
    </row>
    <row r="26239" spans="21:21" x14ac:dyDescent="0.25">
      <c r="U26239" s="76"/>
    </row>
    <row r="26240" spans="21:21" x14ac:dyDescent="0.25">
      <c r="U26240" s="76"/>
    </row>
    <row r="26241" spans="21:21" x14ac:dyDescent="0.25">
      <c r="U26241" s="76"/>
    </row>
    <row r="26242" spans="21:21" x14ac:dyDescent="0.25">
      <c r="U26242" s="76"/>
    </row>
    <row r="26243" spans="21:21" x14ac:dyDescent="0.25">
      <c r="U26243" s="76"/>
    </row>
    <row r="26244" spans="21:21" x14ac:dyDescent="0.25">
      <c r="U26244" s="76"/>
    </row>
    <row r="26245" spans="21:21" x14ac:dyDescent="0.25">
      <c r="U26245" s="76"/>
    </row>
    <row r="26246" spans="21:21" x14ac:dyDescent="0.25">
      <c r="U26246" s="76"/>
    </row>
    <row r="26247" spans="21:21" x14ac:dyDescent="0.25">
      <c r="U26247" s="76"/>
    </row>
    <row r="26248" spans="21:21" x14ac:dyDescent="0.25">
      <c r="U26248" s="76"/>
    </row>
    <row r="26249" spans="21:21" x14ac:dyDescent="0.25">
      <c r="U26249" s="76"/>
    </row>
    <row r="26250" spans="21:21" x14ac:dyDescent="0.25">
      <c r="U26250" s="76"/>
    </row>
    <row r="26251" spans="21:21" x14ac:dyDescent="0.25">
      <c r="U26251" s="76"/>
    </row>
    <row r="26252" spans="21:21" x14ac:dyDescent="0.25">
      <c r="U26252" s="76"/>
    </row>
    <row r="26253" spans="21:21" x14ac:dyDescent="0.25">
      <c r="U26253" s="76"/>
    </row>
    <row r="26254" spans="21:21" x14ac:dyDescent="0.25">
      <c r="U26254" s="76"/>
    </row>
    <row r="26255" spans="21:21" x14ac:dyDescent="0.25">
      <c r="U26255" s="76"/>
    </row>
    <row r="26256" spans="21:21" x14ac:dyDescent="0.25">
      <c r="U26256" s="76"/>
    </row>
    <row r="26257" spans="21:21" x14ac:dyDescent="0.25">
      <c r="U26257" s="76"/>
    </row>
    <row r="26258" spans="21:21" x14ac:dyDescent="0.25">
      <c r="U26258" s="76"/>
    </row>
    <row r="26259" spans="21:21" x14ac:dyDescent="0.25">
      <c r="U26259" s="76"/>
    </row>
    <row r="26260" spans="21:21" x14ac:dyDescent="0.25">
      <c r="U26260" s="76"/>
    </row>
    <row r="26261" spans="21:21" x14ac:dyDescent="0.25">
      <c r="U26261" s="76"/>
    </row>
    <row r="26262" spans="21:21" x14ac:dyDescent="0.25">
      <c r="U26262" s="76"/>
    </row>
    <row r="26263" spans="21:21" x14ac:dyDescent="0.25">
      <c r="U26263" s="76"/>
    </row>
    <row r="26264" spans="21:21" x14ac:dyDescent="0.25">
      <c r="U26264" s="76"/>
    </row>
    <row r="26265" spans="21:21" x14ac:dyDescent="0.25">
      <c r="U26265" s="76"/>
    </row>
    <row r="26266" spans="21:21" x14ac:dyDescent="0.25">
      <c r="U26266" s="76"/>
    </row>
    <row r="26267" spans="21:21" x14ac:dyDescent="0.25">
      <c r="U26267" s="76"/>
    </row>
    <row r="26268" spans="21:21" x14ac:dyDescent="0.25">
      <c r="U26268" s="76"/>
    </row>
    <row r="26269" spans="21:21" x14ac:dyDescent="0.25">
      <c r="U26269" s="76"/>
    </row>
    <row r="26270" spans="21:21" x14ac:dyDescent="0.25">
      <c r="U26270" s="76"/>
    </row>
    <row r="26271" spans="21:21" x14ac:dyDescent="0.25">
      <c r="U26271" s="76"/>
    </row>
    <row r="26272" spans="21:21" x14ac:dyDescent="0.25">
      <c r="U26272" s="76"/>
    </row>
    <row r="26273" spans="21:21" x14ac:dyDescent="0.25">
      <c r="U26273" s="76"/>
    </row>
    <row r="26274" spans="21:21" x14ac:dyDescent="0.25">
      <c r="U26274" s="76"/>
    </row>
    <row r="26275" spans="21:21" x14ac:dyDescent="0.25">
      <c r="U26275" s="76"/>
    </row>
    <row r="26276" spans="21:21" x14ac:dyDescent="0.25">
      <c r="U26276" s="76"/>
    </row>
    <row r="26277" spans="21:21" x14ac:dyDescent="0.25">
      <c r="U26277" s="76"/>
    </row>
    <row r="26278" spans="21:21" x14ac:dyDescent="0.25">
      <c r="U26278" s="76"/>
    </row>
    <row r="26279" spans="21:21" x14ac:dyDescent="0.25">
      <c r="U26279" s="76"/>
    </row>
    <row r="26280" spans="21:21" x14ac:dyDescent="0.25">
      <c r="U26280" s="76"/>
    </row>
    <row r="26281" spans="21:21" x14ac:dyDescent="0.25">
      <c r="U26281" s="76"/>
    </row>
    <row r="26282" spans="21:21" x14ac:dyDescent="0.25">
      <c r="U26282" s="76"/>
    </row>
    <row r="26283" spans="21:21" x14ac:dyDescent="0.25">
      <c r="U26283" s="76"/>
    </row>
    <row r="26284" spans="21:21" x14ac:dyDescent="0.25">
      <c r="U26284" s="76"/>
    </row>
    <row r="26285" spans="21:21" x14ac:dyDescent="0.25">
      <c r="U26285" s="76"/>
    </row>
    <row r="26286" spans="21:21" x14ac:dyDescent="0.25">
      <c r="U26286" s="76"/>
    </row>
    <row r="26287" spans="21:21" x14ac:dyDescent="0.25">
      <c r="U26287" s="76"/>
    </row>
    <row r="26288" spans="21:21" x14ac:dyDescent="0.25">
      <c r="U26288" s="76"/>
    </row>
    <row r="26289" spans="21:21" x14ac:dyDescent="0.25">
      <c r="U26289" s="76"/>
    </row>
    <row r="26290" spans="21:21" x14ac:dyDescent="0.25">
      <c r="U26290" s="76"/>
    </row>
    <row r="26291" spans="21:21" x14ac:dyDescent="0.25">
      <c r="U26291" s="76"/>
    </row>
    <row r="26292" spans="21:21" x14ac:dyDescent="0.25">
      <c r="U26292" s="76"/>
    </row>
    <row r="26293" spans="21:21" x14ac:dyDescent="0.25">
      <c r="U26293" s="76"/>
    </row>
    <row r="26294" spans="21:21" x14ac:dyDescent="0.25">
      <c r="U26294" s="76"/>
    </row>
    <row r="26295" spans="21:21" x14ac:dyDescent="0.25">
      <c r="U26295" s="76"/>
    </row>
    <row r="26296" spans="21:21" x14ac:dyDescent="0.25">
      <c r="U26296" s="76"/>
    </row>
    <row r="26297" spans="21:21" x14ac:dyDescent="0.25">
      <c r="U26297" s="76"/>
    </row>
    <row r="26298" spans="21:21" x14ac:dyDescent="0.25">
      <c r="U26298" s="76"/>
    </row>
    <row r="26299" spans="21:21" x14ac:dyDescent="0.25">
      <c r="U26299" s="76"/>
    </row>
    <row r="26300" spans="21:21" x14ac:dyDescent="0.25">
      <c r="U26300" s="76"/>
    </row>
    <row r="26301" spans="21:21" x14ac:dyDescent="0.25">
      <c r="U26301" s="76"/>
    </row>
    <row r="26302" spans="21:21" x14ac:dyDescent="0.25">
      <c r="U26302" s="76"/>
    </row>
    <row r="26303" spans="21:21" x14ac:dyDescent="0.25">
      <c r="U26303" s="76"/>
    </row>
    <row r="26304" spans="21:21" x14ac:dyDescent="0.25">
      <c r="U26304" s="76"/>
    </row>
    <row r="26305" spans="21:21" x14ac:dyDescent="0.25">
      <c r="U26305" s="76"/>
    </row>
    <row r="26306" spans="21:21" x14ac:dyDescent="0.25">
      <c r="U26306" s="76"/>
    </row>
    <row r="26307" spans="21:21" x14ac:dyDescent="0.25">
      <c r="U26307" s="76"/>
    </row>
    <row r="26308" spans="21:21" x14ac:dyDescent="0.25">
      <c r="U26308" s="76"/>
    </row>
    <row r="26309" spans="21:21" x14ac:dyDescent="0.25">
      <c r="U26309" s="76"/>
    </row>
    <row r="26310" spans="21:21" x14ac:dyDescent="0.25">
      <c r="U26310" s="76"/>
    </row>
    <row r="26311" spans="21:21" x14ac:dyDescent="0.25">
      <c r="U26311" s="76"/>
    </row>
    <row r="26312" spans="21:21" x14ac:dyDescent="0.25">
      <c r="U26312" s="76"/>
    </row>
    <row r="26313" spans="21:21" x14ac:dyDescent="0.25">
      <c r="U26313" s="76"/>
    </row>
    <row r="26314" spans="21:21" x14ac:dyDescent="0.25">
      <c r="U26314" s="76"/>
    </row>
    <row r="26315" spans="21:21" x14ac:dyDescent="0.25">
      <c r="U26315" s="76"/>
    </row>
    <row r="26316" spans="21:21" x14ac:dyDescent="0.25">
      <c r="U26316" s="76"/>
    </row>
    <row r="26317" spans="21:21" x14ac:dyDescent="0.25">
      <c r="U26317" s="76"/>
    </row>
    <row r="26318" spans="21:21" x14ac:dyDescent="0.25">
      <c r="U26318" s="76"/>
    </row>
    <row r="26319" spans="21:21" x14ac:dyDescent="0.25">
      <c r="U26319" s="76"/>
    </row>
    <row r="26320" spans="21:21" x14ac:dyDescent="0.25">
      <c r="U26320" s="76"/>
    </row>
    <row r="26321" spans="21:21" x14ac:dyDescent="0.25">
      <c r="U26321" s="76"/>
    </row>
    <row r="26322" spans="21:21" x14ac:dyDescent="0.25">
      <c r="U26322" s="76"/>
    </row>
    <row r="26323" spans="21:21" x14ac:dyDescent="0.25">
      <c r="U26323" s="76"/>
    </row>
    <row r="26324" spans="21:21" x14ac:dyDescent="0.25">
      <c r="U26324" s="76"/>
    </row>
    <row r="26325" spans="21:21" x14ac:dyDescent="0.25">
      <c r="U26325" s="76"/>
    </row>
    <row r="26326" spans="21:21" x14ac:dyDescent="0.25">
      <c r="U26326" s="76"/>
    </row>
    <row r="26327" spans="21:21" x14ac:dyDescent="0.25">
      <c r="U26327" s="76"/>
    </row>
    <row r="26328" spans="21:21" x14ac:dyDescent="0.25">
      <c r="U26328" s="76"/>
    </row>
    <row r="26329" spans="21:21" x14ac:dyDescent="0.25">
      <c r="U26329" s="76"/>
    </row>
    <row r="26330" spans="21:21" x14ac:dyDescent="0.25">
      <c r="U26330" s="76"/>
    </row>
    <row r="26331" spans="21:21" x14ac:dyDescent="0.25">
      <c r="U26331" s="76"/>
    </row>
    <row r="26332" spans="21:21" x14ac:dyDescent="0.25">
      <c r="U26332" s="76"/>
    </row>
    <row r="26333" spans="21:21" x14ac:dyDescent="0.25">
      <c r="U26333" s="76"/>
    </row>
    <row r="26334" spans="21:21" x14ac:dyDescent="0.25">
      <c r="U26334" s="76"/>
    </row>
    <row r="26335" spans="21:21" x14ac:dyDescent="0.25">
      <c r="U26335" s="76"/>
    </row>
    <row r="26336" spans="21:21" x14ac:dyDescent="0.25">
      <c r="U26336" s="76"/>
    </row>
    <row r="26337" spans="21:21" x14ac:dyDescent="0.25">
      <c r="U26337" s="76"/>
    </row>
    <row r="26338" spans="21:21" x14ac:dyDescent="0.25">
      <c r="U26338" s="76"/>
    </row>
    <row r="26339" spans="21:21" x14ac:dyDescent="0.25">
      <c r="U26339" s="76"/>
    </row>
    <row r="26340" spans="21:21" x14ac:dyDescent="0.25">
      <c r="U26340" s="76"/>
    </row>
    <row r="26341" spans="21:21" x14ac:dyDescent="0.25">
      <c r="U26341" s="76"/>
    </row>
    <row r="26342" spans="21:21" x14ac:dyDescent="0.25">
      <c r="U26342" s="76"/>
    </row>
    <row r="26343" spans="21:21" x14ac:dyDescent="0.25">
      <c r="U26343" s="76"/>
    </row>
    <row r="26344" spans="21:21" x14ac:dyDescent="0.25">
      <c r="U26344" s="76"/>
    </row>
    <row r="26345" spans="21:21" x14ac:dyDescent="0.25">
      <c r="U26345" s="76"/>
    </row>
    <row r="26346" spans="21:21" x14ac:dyDescent="0.25">
      <c r="U26346" s="76"/>
    </row>
    <row r="26347" spans="21:21" x14ac:dyDescent="0.25">
      <c r="U26347" s="76"/>
    </row>
    <row r="26348" spans="21:21" x14ac:dyDescent="0.25">
      <c r="U26348" s="76"/>
    </row>
    <row r="26349" spans="21:21" x14ac:dyDescent="0.25">
      <c r="U26349" s="76"/>
    </row>
    <row r="26350" spans="21:21" x14ac:dyDescent="0.25">
      <c r="U26350" s="76"/>
    </row>
    <row r="26351" spans="21:21" x14ac:dyDescent="0.25">
      <c r="U26351" s="76"/>
    </row>
    <row r="26352" spans="21:21" x14ac:dyDescent="0.25">
      <c r="U26352" s="76"/>
    </row>
    <row r="26353" spans="21:21" x14ac:dyDescent="0.25">
      <c r="U26353" s="76"/>
    </row>
    <row r="26354" spans="21:21" x14ac:dyDescent="0.25">
      <c r="U26354" s="76"/>
    </row>
    <row r="26355" spans="21:21" x14ac:dyDescent="0.25">
      <c r="U26355" s="76"/>
    </row>
    <row r="26356" spans="21:21" x14ac:dyDescent="0.25">
      <c r="U26356" s="76"/>
    </row>
    <row r="26357" spans="21:21" x14ac:dyDescent="0.25">
      <c r="U26357" s="76"/>
    </row>
    <row r="26358" spans="21:21" x14ac:dyDescent="0.25">
      <c r="U26358" s="76"/>
    </row>
    <row r="26359" spans="21:21" x14ac:dyDescent="0.25">
      <c r="U26359" s="76"/>
    </row>
    <row r="26360" spans="21:21" x14ac:dyDescent="0.25">
      <c r="U26360" s="76"/>
    </row>
    <row r="26361" spans="21:21" x14ac:dyDescent="0.25">
      <c r="U26361" s="76"/>
    </row>
    <row r="26362" spans="21:21" x14ac:dyDescent="0.25">
      <c r="U26362" s="76"/>
    </row>
    <row r="26363" spans="21:21" x14ac:dyDescent="0.25">
      <c r="U26363" s="76"/>
    </row>
    <row r="26364" spans="21:21" x14ac:dyDescent="0.25">
      <c r="U26364" s="76"/>
    </row>
    <row r="26365" spans="21:21" x14ac:dyDescent="0.25">
      <c r="U26365" s="76"/>
    </row>
    <row r="26366" spans="21:21" x14ac:dyDescent="0.25">
      <c r="U26366" s="76"/>
    </row>
    <row r="26367" spans="21:21" x14ac:dyDescent="0.25">
      <c r="U26367" s="76"/>
    </row>
    <row r="26368" spans="21:21" x14ac:dyDescent="0.25">
      <c r="U26368" s="76"/>
    </row>
    <row r="26369" spans="21:21" x14ac:dyDescent="0.25">
      <c r="U26369" s="76"/>
    </row>
    <row r="26370" spans="21:21" x14ac:dyDescent="0.25">
      <c r="U26370" s="76"/>
    </row>
    <row r="26371" spans="21:21" x14ac:dyDescent="0.25">
      <c r="U26371" s="76"/>
    </row>
    <row r="26372" spans="21:21" x14ac:dyDescent="0.25">
      <c r="U26372" s="76"/>
    </row>
    <row r="26373" spans="21:21" x14ac:dyDescent="0.25">
      <c r="U26373" s="76"/>
    </row>
    <row r="26374" spans="21:21" x14ac:dyDescent="0.25">
      <c r="U26374" s="76"/>
    </row>
    <row r="26375" spans="21:21" x14ac:dyDescent="0.25">
      <c r="U26375" s="76"/>
    </row>
    <row r="26376" spans="21:21" x14ac:dyDescent="0.25">
      <c r="U26376" s="76"/>
    </row>
    <row r="26377" spans="21:21" x14ac:dyDescent="0.25">
      <c r="U26377" s="76"/>
    </row>
    <row r="26378" spans="21:21" x14ac:dyDescent="0.25">
      <c r="U26378" s="76"/>
    </row>
    <row r="26379" spans="21:21" x14ac:dyDescent="0.25">
      <c r="U26379" s="76"/>
    </row>
    <row r="26380" spans="21:21" x14ac:dyDescent="0.25">
      <c r="U26380" s="76"/>
    </row>
    <row r="26381" spans="21:21" x14ac:dyDescent="0.25">
      <c r="U26381" s="76"/>
    </row>
    <row r="26382" spans="21:21" x14ac:dyDescent="0.25">
      <c r="U26382" s="76"/>
    </row>
    <row r="26383" spans="21:21" x14ac:dyDescent="0.25">
      <c r="U26383" s="76"/>
    </row>
    <row r="26384" spans="21:21" x14ac:dyDescent="0.25">
      <c r="U26384" s="76"/>
    </row>
    <row r="26385" spans="21:21" x14ac:dyDescent="0.25">
      <c r="U26385" s="76"/>
    </row>
    <row r="26386" spans="21:21" x14ac:dyDescent="0.25">
      <c r="U26386" s="76"/>
    </row>
    <row r="26387" spans="21:21" x14ac:dyDescent="0.25">
      <c r="U26387" s="76"/>
    </row>
    <row r="26388" spans="21:21" x14ac:dyDescent="0.25">
      <c r="U26388" s="76"/>
    </row>
    <row r="26389" spans="21:21" x14ac:dyDescent="0.25">
      <c r="U26389" s="76"/>
    </row>
    <row r="26390" spans="21:21" x14ac:dyDescent="0.25">
      <c r="U26390" s="76"/>
    </row>
    <row r="26391" spans="21:21" x14ac:dyDescent="0.25">
      <c r="U26391" s="76"/>
    </row>
    <row r="26392" spans="21:21" x14ac:dyDescent="0.25">
      <c r="U26392" s="76"/>
    </row>
    <row r="26393" spans="21:21" x14ac:dyDescent="0.25">
      <c r="U26393" s="76"/>
    </row>
    <row r="26394" spans="21:21" x14ac:dyDescent="0.25">
      <c r="U26394" s="76"/>
    </row>
    <row r="26395" spans="21:21" x14ac:dyDescent="0.25">
      <c r="U26395" s="76"/>
    </row>
    <row r="26396" spans="21:21" x14ac:dyDescent="0.25">
      <c r="U26396" s="76"/>
    </row>
    <row r="26397" spans="21:21" x14ac:dyDescent="0.25">
      <c r="U26397" s="76"/>
    </row>
    <row r="26398" spans="21:21" x14ac:dyDescent="0.25">
      <c r="U26398" s="76"/>
    </row>
    <row r="26399" spans="21:21" x14ac:dyDescent="0.25">
      <c r="U26399" s="76"/>
    </row>
    <row r="26400" spans="21:21" x14ac:dyDescent="0.25">
      <c r="U26400" s="76"/>
    </row>
    <row r="26401" spans="21:21" x14ac:dyDescent="0.25">
      <c r="U26401" s="76"/>
    </row>
    <row r="26402" spans="21:21" x14ac:dyDescent="0.25">
      <c r="U26402" s="76"/>
    </row>
    <row r="26403" spans="21:21" x14ac:dyDescent="0.25">
      <c r="U26403" s="76"/>
    </row>
    <row r="26404" spans="21:21" x14ac:dyDescent="0.25">
      <c r="U26404" s="76"/>
    </row>
    <row r="26405" spans="21:21" x14ac:dyDescent="0.25">
      <c r="U26405" s="76"/>
    </row>
    <row r="26406" spans="21:21" x14ac:dyDescent="0.25">
      <c r="U26406" s="76"/>
    </row>
    <row r="26407" spans="21:21" x14ac:dyDescent="0.25">
      <c r="U26407" s="76"/>
    </row>
    <row r="26408" spans="21:21" x14ac:dyDescent="0.25">
      <c r="U26408" s="76"/>
    </row>
    <row r="26409" spans="21:21" x14ac:dyDescent="0.25">
      <c r="U26409" s="76"/>
    </row>
    <row r="26410" spans="21:21" x14ac:dyDescent="0.25">
      <c r="U26410" s="76"/>
    </row>
    <row r="26411" spans="21:21" x14ac:dyDescent="0.25">
      <c r="U26411" s="76"/>
    </row>
    <row r="26412" spans="21:21" x14ac:dyDescent="0.25">
      <c r="U26412" s="76"/>
    </row>
    <row r="26413" spans="21:21" x14ac:dyDescent="0.25">
      <c r="U26413" s="76"/>
    </row>
    <row r="26414" spans="21:21" x14ac:dyDescent="0.25">
      <c r="U26414" s="76"/>
    </row>
    <row r="26415" spans="21:21" x14ac:dyDescent="0.25">
      <c r="U26415" s="76"/>
    </row>
    <row r="26416" spans="21:21" x14ac:dyDescent="0.25">
      <c r="U26416" s="76"/>
    </row>
    <row r="26417" spans="21:21" x14ac:dyDescent="0.25">
      <c r="U26417" s="76"/>
    </row>
    <row r="26418" spans="21:21" x14ac:dyDescent="0.25">
      <c r="U26418" s="76"/>
    </row>
    <row r="26419" spans="21:21" x14ac:dyDescent="0.25">
      <c r="U26419" s="76"/>
    </row>
    <row r="26420" spans="21:21" x14ac:dyDescent="0.25">
      <c r="U26420" s="76"/>
    </row>
    <row r="26421" spans="21:21" x14ac:dyDescent="0.25">
      <c r="U26421" s="76"/>
    </row>
    <row r="26422" spans="21:21" x14ac:dyDescent="0.25">
      <c r="U26422" s="76"/>
    </row>
    <row r="26423" spans="21:21" x14ac:dyDescent="0.25">
      <c r="U26423" s="76"/>
    </row>
    <row r="26424" spans="21:21" x14ac:dyDescent="0.25">
      <c r="U26424" s="76"/>
    </row>
    <row r="26425" spans="21:21" x14ac:dyDescent="0.25">
      <c r="U26425" s="76"/>
    </row>
    <row r="26426" spans="21:21" x14ac:dyDescent="0.25">
      <c r="U26426" s="76"/>
    </row>
    <row r="26427" spans="21:21" x14ac:dyDescent="0.25">
      <c r="U26427" s="76"/>
    </row>
    <row r="26428" spans="21:21" x14ac:dyDescent="0.25">
      <c r="U26428" s="76"/>
    </row>
    <row r="26429" spans="21:21" x14ac:dyDescent="0.25">
      <c r="U26429" s="76"/>
    </row>
    <row r="26430" spans="21:21" x14ac:dyDescent="0.25">
      <c r="U26430" s="76"/>
    </row>
    <row r="26431" spans="21:21" x14ac:dyDescent="0.25">
      <c r="U26431" s="76"/>
    </row>
    <row r="26432" spans="21:21" x14ac:dyDescent="0.25">
      <c r="U26432" s="76"/>
    </row>
    <row r="26433" spans="21:21" x14ac:dyDescent="0.25">
      <c r="U26433" s="76"/>
    </row>
    <row r="26434" spans="21:21" x14ac:dyDescent="0.25">
      <c r="U26434" s="76"/>
    </row>
    <row r="26435" spans="21:21" x14ac:dyDescent="0.25">
      <c r="U26435" s="76"/>
    </row>
    <row r="26436" spans="21:21" x14ac:dyDescent="0.25">
      <c r="U26436" s="76"/>
    </row>
    <row r="26437" spans="21:21" x14ac:dyDescent="0.25">
      <c r="U26437" s="76"/>
    </row>
    <row r="26438" spans="21:21" x14ac:dyDescent="0.25">
      <c r="U26438" s="76"/>
    </row>
    <row r="26439" spans="21:21" x14ac:dyDescent="0.25">
      <c r="U26439" s="76"/>
    </row>
    <row r="26440" spans="21:21" x14ac:dyDescent="0.25">
      <c r="U26440" s="76"/>
    </row>
    <row r="26441" spans="21:21" x14ac:dyDescent="0.25">
      <c r="U26441" s="76"/>
    </row>
    <row r="26442" spans="21:21" x14ac:dyDescent="0.25">
      <c r="U26442" s="76"/>
    </row>
    <row r="26443" spans="21:21" x14ac:dyDescent="0.25">
      <c r="U26443" s="76"/>
    </row>
    <row r="26444" spans="21:21" x14ac:dyDescent="0.25">
      <c r="U26444" s="76"/>
    </row>
    <row r="26445" spans="21:21" x14ac:dyDescent="0.25">
      <c r="U26445" s="76"/>
    </row>
    <row r="26446" spans="21:21" x14ac:dyDescent="0.25">
      <c r="U26446" s="76"/>
    </row>
    <row r="26447" spans="21:21" x14ac:dyDescent="0.25">
      <c r="U26447" s="76"/>
    </row>
    <row r="26448" spans="21:21" x14ac:dyDescent="0.25">
      <c r="U26448" s="76"/>
    </row>
    <row r="26449" spans="21:21" x14ac:dyDescent="0.25">
      <c r="U26449" s="76"/>
    </row>
    <row r="26450" spans="21:21" x14ac:dyDescent="0.25">
      <c r="U26450" s="76"/>
    </row>
    <row r="26451" spans="21:21" x14ac:dyDescent="0.25">
      <c r="U26451" s="76"/>
    </row>
    <row r="26452" spans="21:21" x14ac:dyDescent="0.25">
      <c r="U26452" s="76"/>
    </row>
    <row r="26453" spans="21:21" x14ac:dyDescent="0.25">
      <c r="U26453" s="76"/>
    </row>
    <row r="26454" spans="21:21" x14ac:dyDescent="0.25">
      <c r="U26454" s="76"/>
    </row>
    <row r="26455" spans="21:21" x14ac:dyDescent="0.25">
      <c r="U26455" s="76"/>
    </row>
    <row r="26456" spans="21:21" x14ac:dyDescent="0.25">
      <c r="U26456" s="76"/>
    </row>
    <row r="26457" spans="21:21" x14ac:dyDescent="0.25">
      <c r="U26457" s="76"/>
    </row>
    <row r="26458" spans="21:21" x14ac:dyDescent="0.25">
      <c r="U26458" s="76"/>
    </row>
    <row r="26459" spans="21:21" x14ac:dyDescent="0.25">
      <c r="U26459" s="76"/>
    </row>
    <row r="26460" spans="21:21" x14ac:dyDescent="0.25">
      <c r="U26460" s="76"/>
    </row>
    <row r="26461" spans="21:21" x14ac:dyDescent="0.25">
      <c r="U26461" s="76"/>
    </row>
    <row r="26462" spans="21:21" x14ac:dyDescent="0.25">
      <c r="U26462" s="76"/>
    </row>
    <row r="26463" spans="21:21" x14ac:dyDescent="0.25">
      <c r="U26463" s="76"/>
    </row>
    <row r="26464" spans="21:21" x14ac:dyDescent="0.25">
      <c r="U26464" s="76"/>
    </row>
    <row r="26465" spans="21:21" x14ac:dyDescent="0.25">
      <c r="U26465" s="76"/>
    </row>
    <row r="26466" spans="21:21" x14ac:dyDescent="0.25">
      <c r="U26466" s="76"/>
    </row>
    <row r="26467" spans="21:21" x14ac:dyDescent="0.25">
      <c r="U26467" s="76"/>
    </row>
    <row r="26468" spans="21:21" x14ac:dyDescent="0.25">
      <c r="U26468" s="76"/>
    </row>
    <row r="26469" spans="21:21" x14ac:dyDescent="0.25">
      <c r="U26469" s="76"/>
    </row>
    <row r="26470" spans="21:21" x14ac:dyDescent="0.25">
      <c r="U26470" s="76"/>
    </row>
    <row r="26471" spans="21:21" x14ac:dyDescent="0.25">
      <c r="U26471" s="76"/>
    </row>
    <row r="26472" spans="21:21" x14ac:dyDescent="0.25">
      <c r="U26472" s="76"/>
    </row>
    <row r="26473" spans="21:21" x14ac:dyDescent="0.25">
      <c r="U26473" s="76"/>
    </row>
    <row r="26474" spans="21:21" x14ac:dyDescent="0.25">
      <c r="U26474" s="76"/>
    </row>
    <row r="26475" spans="21:21" x14ac:dyDescent="0.25">
      <c r="U26475" s="76"/>
    </row>
    <row r="26476" spans="21:21" x14ac:dyDescent="0.25">
      <c r="U26476" s="76"/>
    </row>
    <row r="26477" spans="21:21" x14ac:dyDescent="0.25">
      <c r="U26477" s="76"/>
    </row>
    <row r="26478" spans="21:21" x14ac:dyDescent="0.25">
      <c r="U26478" s="76"/>
    </row>
    <row r="26479" spans="21:21" x14ac:dyDescent="0.25">
      <c r="U26479" s="76"/>
    </row>
    <row r="26480" spans="21:21" x14ac:dyDescent="0.25">
      <c r="U26480" s="76"/>
    </row>
    <row r="26481" spans="21:21" x14ac:dyDescent="0.25">
      <c r="U26481" s="76"/>
    </row>
    <row r="26482" spans="21:21" x14ac:dyDescent="0.25">
      <c r="U26482" s="76"/>
    </row>
    <row r="26483" spans="21:21" x14ac:dyDescent="0.25">
      <c r="U26483" s="76"/>
    </row>
    <row r="26484" spans="21:21" x14ac:dyDescent="0.25">
      <c r="U26484" s="76"/>
    </row>
    <row r="26485" spans="21:21" x14ac:dyDescent="0.25">
      <c r="U26485" s="76"/>
    </row>
    <row r="26486" spans="21:21" x14ac:dyDescent="0.25">
      <c r="U26486" s="76"/>
    </row>
    <row r="26487" spans="21:21" x14ac:dyDescent="0.25">
      <c r="U26487" s="76"/>
    </row>
    <row r="26488" spans="21:21" x14ac:dyDescent="0.25">
      <c r="U26488" s="76"/>
    </row>
    <row r="26489" spans="21:21" x14ac:dyDescent="0.25">
      <c r="U26489" s="76"/>
    </row>
    <row r="26490" spans="21:21" x14ac:dyDescent="0.25">
      <c r="U26490" s="76"/>
    </row>
    <row r="26491" spans="21:21" x14ac:dyDescent="0.25">
      <c r="U26491" s="76"/>
    </row>
    <row r="26492" spans="21:21" x14ac:dyDescent="0.25">
      <c r="U26492" s="76"/>
    </row>
    <row r="26493" spans="21:21" x14ac:dyDescent="0.25">
      <c r="U26493" s="76"/>
    </row>
    <row r="26494" spans="21:21" x14ac:dyDescent="0.25">
      <c r="U26494" s="76"/>
    </row>
    <row r="26495" spans="21:21" x14ac:dyDescent="0.25">
      <c r="U26495" s="76"/>
    </row>
    <row r="26496" spans="21:21" x14ac:dyDescent="0.25">
      <c r="U26496" s="76"/>
    </row>
    <row r="26497" spans="21:21" x14ac:dyDescent="0.25">
      <c r="U26497" s="76"/>
    </row>
    <row r="26498" spans="21:21" x14ac:dyDescent="0.25">
      <c r="U26498" s="76"/>
    </row>
    <row r="26499" spans="21:21" x14ac:dyDescent="0.25">
      <c r="U26499" s="76"/>
    </row>
    <row r="26500" spans="21:21" x14ac:dyDescent="0.25">
      <c r="U26500" s="76"/>
    </row>
    <row r="26501" spans="21:21" x14ac:dyDescent="0.25">
      <c r="U26501" s="76"/>
    </row>
    <row r="26502" spans="21:21" x14ac:dyDescent="0.25">
      <c r="U26502" s="76"/>
    </row>
    <row r="26503" spans="21:21" x14ac:dyDescent="0.25">
      <c r="U26503" s="76"/>
    </row>
    <row r="26504" spans="21:21" x14ac:dyDescent="0.25">
      <c r="U26504" s="76"/>
    </row>
    <row r="26505" spans="21:21" x14ac:dyDescent="0.25">
      <c r="U26505" s="76"/>
    </row>
    <row r="26506" spans="21:21" x14ac:dyDescent="0.25">
      <c r="U26506" s="76"/>
    </row>
    <row r="26507" spans="21:21" x14ac:dyDescent="0.25">
      <c r="U26507" s="76"/>
    </row>
    <row r="26508" spans="21:21" x14ac:dyDescent="0.25">
      <c r="U26508" s="76"/>
    </row>
    <row r="26509" spans="21:21" x14ac:dyDescent="0.25">
      <c r="U26509" s="76"/>
    </row>
    <row r="26510" spans="21:21" x14ac:dyDescent="0.25">
      <c r="U26510" s="76"/>
    </row>
    <row r="26511" spans="21:21" x14ac:dyDescent="0.25">
      <c r="U26511" s="76"/>
    </row>
    <row r="26512" spans="21:21" x14ac:dyDescent="0.25">
      <c r="U26512" s="76"/>
    </row>
    <row r="26513" spans="21:21" x14ac:dyDescent="0.25">
      <c r="U26513" s="76"/>
    </row>
    <row r="26514" spans="21:21" x14ac:dyDescent="0.25">
      <c r="U26514" s="76"/>
    </row>
    <row r="26515" spans="21:21" x14ac:dyDescent="0.25">
      <c r="U26515" s="76"/>
    </row>
    <row r="26516" spans="21:21" x14ac:dyDescent="0.25">
      <c r="U26516" s="76"/>
    </row>
    <row r="26517" spans="21:21" x14ac:dyDescent="0.25">
      <c r="U26517" s="76"/>
    </row>
    <row r="26518" spans="21:21" x14ac:dyDescent="0.25">
      <c r="U26518" s="76"/>
    </row>
    <row r="26519" spans="21:21" x14ac:dyDescent="0.25">
      <c r="U26519" s="76"/>
    </row>
    <row r="26520" spans="21:21" x14ac:dyDescent="0.25">
      <c r="U26520" s="76"/>
    </row>
    <row r="26521" spans="21:21" x14ac:dyDescent="0.25">
      <c r="U26521" s="76"/>
    </row>
    <row r="26522" spans="21:21" x14ac:dyDescent="0.25">
      <c r="U26522" s="76"/>
    </row>
    <row r="26523" spans="21:21" x14ac:dyDescent="0.25">
      <c r="U26523" s="76"/>
    </row>
    <row r="26524" spans="21:21" x14ac:dyDescent="0.25">
      <c r="U26524" s="76"/>
    </row>
    <row r="26525" spans="21:21" x14ac:dyDescent="0.25">
      <c r="U26525" s="76"/>
    </row>
    <row r="26526" spans="21:21" x14ac:dyDescent="0.25">
      <c r="U26526" s="76"/>
    </row>
    <row r="26527" spans="21:21" x14ac:dyDescent="0.25">
      <c r="U26527" s="76"/>
    </row>
    <row r="26528" spans="21:21" x14ac:dyDescent="0.25">
      <c r="U26528" s="76"/>
    </row>
    <row r="26529" spans="21:21" x14ac:dyDescent="0.25">
      <c r="U26529" s="76"/>
    </row>
    <row r="26530" spans="21:21" x14ac:dyDescent="0.25">
      <c r="U26530" s="76"/>
    </row>
    <row r="26531" spans="21:21" x14ac:dyDescent="0.25">
      <c r="U26531" s="76"/>
    </row>
    <row r="26532" spans="21:21" x14ac:dyDescent="0.25">
      <c r="U26532" s="76"/>
    </row>
    <row r="26533" spans="21:21" x14ac:dyDescent="0.25">
      <c r="U26533" s="76"/>
    </row>
    <row r="26534" spans="21:21" x14ac:dyDescent="0.25">
      <c r="U26534" s="76"/>
    </row>
    <row r="26535" spans="21:21" x14ac:dyDescent="0.25">
      <c r="U26535" s="76"/>
    </row>
    <row r="26536" spans="21:21" x14ac:dyDescent="0.25">
      <c r="U26536" s="76"/>
    </row>
    <row r="26537" spans="21:21" x14ac:dyDescent="0.25">
      <c r="U26537" s="76"/>
    </row>
    <row r="26538" spans="21:21" x14ac:dyDescent="0.25">
      <c r="U26538" s="76"/>
    </row>
    <row r="26539" spans="21:21" x14ac:dyDescent="0.25">
      <c r="U26539" s="76"/>
    </row>
    <row r="26540" spans="21:21" x14ac:dyDescent="0.25">
      <c r="U26540" s="76"/>
    </row>
    <row r="26541" spans="21:21" x14ac:dyDescent="0.25">
      <c r="U26541" s="76"/>
    </row>
    <row r="26542" spans="21:21" x14ac:dyDescent="0.25">
      <c r="U26542" s="76"/>
    </row>
    <row r="26543" spans="21:21" x14ac:dyDescent="0.25">
      <c r="U26543" s="76"/>
    </row>
    <row r="26544" spans="21:21" x14ac:dyDescent="0.25">
      <c r="U26544" s="76"/>
    </row>
    <row r="26545" spans="21:21" x14ac:dyDescent="0.25">
      <c r="U26545" s="76"/>
    </row>
    <row r="26546" spans="21:21" x14ac:dyDescent="0.25">
      <c r="U26546" s="76"/>
    </row>
    <row r="26547" spans="21:21" x14ac:dyDescent="0.25">
      <c r="U26547" s="76"/>
    </row>
    <row r="26548" spans="21:21" x14ac:dyDescent="0.25">
      <c r="U26548" s="76"/>
    </row>
    <row r="26549" spans="21:21" x14ac:dyDescent="0.25">
      <c r="U26549" s="76"/>
    </row>
    <row r="26550" spans="21:21" x14ac:dyDescent="0.25">
      <c r="U26550" s="76"/>
    </row>
    <row r="26551" spans="21:21" x14ac:dyDescent="0.25">
      <c r="U26551" s="76"/>
    </row>
    <row r="26552" spans="21:21" x14ac:dyDescent="0.25">
      <c r="U26552" s="76"/>
    </row>
    <row r="26553" spans="21:21" x14ac:dyDescent="0.25">
      <c r="U26553" s="76"/>
    </row>
    <row r="26554" spans="21:21" x14ac:dyDescent="0.25">
      <c r="U26554" s="76"/>
    </row>
    <row r="26555" spans="21:21" x14ac:dyDescent="0.25">
      <c r="U26555" s="76"/>
    </row>
    <row r="26556" spans="21:21" x14ac:dyDescent="0.25">
      <c r="U26556" s="76"/>
    </row>
    <row r="26557" spans="21:21" x14ac:dyDescent="0.25">
      <c r="U26557" s="76"/>
    </row>
    <row r="26558" spans="21:21" x14ac:dyDescent="0.25">
      <c r="U26558" s="76"/>
    </row>
    <row r="26559" spans="21:21" x14ac:dyDescent="0.25">
      <c r="U26559" s="76"/>
    </row>
    <row r="26560" spans="21:21" x14ac:dyDescent="0.25">
      <c r="U26560" s="76"/>
    </row>
    <row r="26561" spans="21:21" x14ac:dyDescent="0.25">
      <c r="U26561" s="76"/>
    </row>
    <row r="26562" spans="21:21" x14ac:dyDescent="0.25">
      <c r="U26562" s="76"/>
    </row>
    <row r="26563" spans="21:21" x14ac:dyDescent="0.25">
      <c r="U26563" s="76"/>
    </row>
    <row r="26564" spans="21:21" x14ac:dyDescent="0.25">
      <c r="U26564" s="76"/>
    </row>
    <row r="26565" spans="21:21" x14ac:dyDescent="0.25">
      <c r="U26565" s="76"/>
    </row>
    <row r="26566" spans="21:21" x14ac:dyDescent="0.25">
      <c r="U26566" s="76"/>
    </row>
    <row r="26567" spans="21:21" x14ac:dyDescent="0.25">
      <c r="U26567" s="76"/>
    </row>
    <row r="26568" spans="21:21" x14ac:dyDescent="0.25">
      <c r="U26568" s="76"/>
    </row>
    <row r="26569" spans="21:21" x14ac:dyDescent="0.25">
      <c r="U26569" s="76"/>
    </row>
    <row r="26570" spans="21:21" x14ac:dyDescent="0.25">
      <c r="U26570" s="76"/>
    </row>
    <row r="26571" spans="21:21" x14ac:dyDescent="0.25">
      <c r="U26571" s="76"/>
    </row>
    <row r="26572" spans="21:21" x14ac:dyDescent="0.25">
      <c r="U26572" s="76"/>
    </row>
    <row r="26573" spans="21:21" x14ac:dyDescent="0.25">
      <c r="U26573" s="76"/>
    </row>
    <row r="26574" spans="21:21" x14ac:dyDescent="0.25">
      <c r="U26574" s="76"/>
    </row>
    <row r="26575" spans="21:21" x14ac:dyDescent="0.25">
      <c r="U26575" s="76"/>
    </row>
    <row r="26576" spans="21:21" x14ac:dyDescent="0.25">
      <c r="U26576" s="76"/>
    </row>
    <row r="26577" spans="21:21" x14ac:dyDescent="0.25">
      <c r="U26577" s="76"/>
    </row>
    <row r="26578" spans="21:21" x14ac:dyDescent="0.25">
      <c r="U26578" s="76"/>
    </row>
    <row r="26579" spans="21:21" x14ac:dyDescent="0.25">
      <c r="U26579" s="76"/>
    </row>
    <row r="26580" spans="21:21" x14ac:dyDescent="0.25">
      <c r="U26580" s="76"/>
    </row>
    <row r="26581" spans="21:21" x14ac:dyDescent="0.25">
      <c r="U26581" s="76"/>
    </row>
    <row r="26582" spans="21:21" x14ac:dyDescent="0.25">
      <c r="U26582" s="76"/>
    </row>
    <row r="26583" spans="21:21" x14ac:dyDescent="0.25">
      <c r="U26583" s="76"/>
    </row>
    <row r="26584" spans="21:21" x14ac:dyDescent="0.25">
      <c r="U26584" s="76"/>
    </row>
    <row r="26585" spans="21:21" x14ac:dyDescent="0.25">
      <c r="U26585" s="76"/>
    </row>
    <row r="26586" spans="21:21" x14ac:dyDescent="0.25">
      <c r="U26586" s="76"/>
    </row>
    <row r="26587" spans="21:21" x14ac:dyDescent="0.25">
      <c r="U26587" s="76"/>
    </row>
    <row r="26588" spans="21:21" x14ac:dyDescent="0.25">
      <c r="U26588" s="76"/>
    </row>
    <row r="26589" spans="21:21" x14ac:dyDescent="0.25">
      <c r="U26589" s="76"/>
    </row>
    <row r="26590" spans="21:21" x14ac:dyDescent="0.25">
      <c r="U26590" s="76"/>
    </row>
    <row r="26591" spans="21:21" x14ac:dyDescent="0.25">
      <c r="U26591" s="76"/>
    </row>
    <row r="26592" spans="21:21" x14ac:dyDescent="0.25">
      <c r="U26592" s="76"/>
    </row>
    <row r="26593" spans="21:21" x14ac:dyDescent="0.25">
      <c r="U26593" s="76"/>
    </row>
    <row r="26594" spans="21:21" x14ac:dyDescent="0.25">
      <c r="U26594" s="76"/>
    </row>
    <row r="26595" spans="21:21" x14ac:dyDescent="0.25">
      <c r="U26595" s="76"/>
    </row>
    <row r="26596" spans="21:21" x14ac:dyDescent="0.25">
      <c r="U26596" s="76"/>
    </row>
    <row r="26597" spans="21:21" x14ac:dyDescent="0.25">
      <c r="U26597" s="76"/>
    </row>
    <row r="26598" spans="21:21" x14ac:dyDescent="0.25">
      <c r="U26598" s="76"/>
    </row>
    <row r="26599" spans="21:21" x14ac:dyDescent="0.25">
      <c r="U26599" s="76"/>
    </row>
    <row r="26600" spans="21:21" x14ac:dyDescent="0.25">
      <c r="U26600" s="76"/>
    </row>
    <row r="26601" spans="21:21" x14ac:dyDescent="0.25">
      <c r="U26601" s="76"/>
    </row>
    <row r="26602" spans="21:21" x14ac:dyDescent="0.25">
      <c r="U26602" s="76"/>
    </row>
    <row r="26603" spans="21:21" x14ac:dyDescent="0.25">
      <c r="U26603" s="76"/>
    </row>
    <row r="26604" spans="21:21" x14ac:dyDescent="0.25">
      <c r="U26604" s="76"/>
    </row>
    <row r="26605" spans="21:21" x14ac:dyDescent="0.25">
      <c r="U26605" s="76"/>
    </row>
    <row r="26606" spans="21:21" x14ac:dyDescent="0.25">
      <c r="U26606" s="76"/>
    </row>
    <row r="26607" spans="21:21" x14ac:dyDescent="0.25">
      <c r="U26607" s="76"/>
    </row>
    <row r="26608" spans="21:21" x14ac:dyDescent="0.25">
      <c r="U26608" s="76"/>
    </row>
    <row r="26609" spans="21:21" x14ac:dyDescent="0.25">
      <c r="U26609" s="76"/>
    </row>
    <row r="26610" spans="21:21" x14ac:dyDescent="0.25">
      <c r="U26610" s="76"/>
    </row>
    <row r="26611" spans="21:21" x14ac:dyDescent="0.25">
      <c r="U26611" s="76"/>
    </row>
    <row r="26612" spans="21:21" x14ac:dyDescent="0.25">
      <c r="U26612" s="76"/>
    </row>
    <row r="26613" spans="21:21" x14ac:dyDescent="0.25">
      <c r="U26613" s="76"/>
    </row>
    <row r="26614" spans="21:21" x14ac:dyDescent="0.25">
      <c r="U26614" s="76"/>
    </row>
    <row r="26615" spans="21:21" x14ac:dyDescent="0.25">
      <c r="U26615" s="76"/>
    </row>
    <row r="26616" spans="21:21" x14ac:dyDescent="0.25">
      <c r="U26616" s="76"/>
    </row>
    <row r="26617" spans="21:21" x14ac:dyDescent="0.25">
      <c r="U26617" s="76"/>
    </row>
    <row r="26618" spans="21:21" x14ac:dyDescent="0.25">
      <c r="U26618" s="76"/>
    </row>
    <row r="26619" spans="21:21" x14ac:dyDescent="0.25">
      <c r="U26619" s="76"/>
    </row>
    <row r="26620" spans="21:21" x14ac:dyDescent="0.25">
      <c r="U26620" s="76"/>
    </row>
    <row r="26621" spans="21:21" x14ac:dyDescent="0.25">
      <c r="U26621" s="76"/>
    </row>
    <row r="26622" spans="21:21" x14ac:dyDescent="0.25">
      <c r="U26622" s="76"/>
    </row>
    <row r="26623" spans="21:21" x14ac:dyDescent="0.25">
      <c r="U26623" s="76"/>
    </row>
    <row r="26624" spans="21:21" x14ac:dyDescent="0.25">
      <c r="U26624" s="76"/>
    </row>
    <row r="26625" spans="21:21" x14ac:dyDescent="0.25">
      <c r="U26625" s="76"/>
    </row>
    <row r="26626" spans="21:21" x14ac:dyDescent="0.25">
      <c r="U26626" s="76"/>
    </row>
    <row r="26627" spans="21:21" x14ac:dyDescent="0.25">
      <c r="U26627" s="76"/>
    </row>
    <row r="26628" spans="21:21" x14ac:dyDescent="0.25">
      <c r="U26628" s="76"/>
    </row>
    <row r="26629" spans="21:21" x14ac:dyDescent="0.25">
      <c r="U26629" s="76"/>
    </row>
    <row r="26630" spans="21:21" x14ac:dyDescent="0.25">
      <c r="U26630" s="76"/>
    </row>
    <row r="26631" spans="21:21" x14ac:dyDescent="0.25">
      <c r="U26631" s="76"/>
    </row>
    <row r="26632" spans="21:21" x14ac:dyDescent="0.25">
      <c r="U26632" s="76"/>
    </row>
    <row r="26633" spans="21:21" x14ac:dyDescent="0.25">
      <c r="U26633" s="76"/>
    </row>
    <row r="26634" spans="21:21" x14ac:dyDescent="0.25">
      <c r="U26634" s="76"/>
    </row>
    <row r="26635" spans="21:21" x14ac:dyDescent="0.25">
      <c r="U26635" s="76"/>
    </row>
    <row r="26636" spans="21:21" x14ac:dyDescent="0.25">
      <c r="U26636" s="76"/>
    </row>
    <row r="26637" spans="21:21" x14ac:dyDescent="0.25">
      <c r="U26637" s="76"/>
    </row>
    <row r="26638" spans="21:21" x14ac:dyDescent="0.25">
      <c r="U26638" s="76"/>
    </row>
    <row r="26639" spans="21:21" x14ac:dyDescent="0.25">
      <c r="U26639" s="76"/>
    </row>
    <row r="26640" spans="21:21" x14ac:dyDescent="0.25">
      <c r="U26640" s="76"/>
    </row>
    <row r="26641" spans="21:21" x14ac:dyDescent="0.25">
      <c r="U26641" s="76"/>
    </row>
    <row r="26642" spans="21:21" x14ac:dyDescent="0.25">
      <c r="U26642" s="76"/>
    </row>
    <row r="26643" spans="21:21" x14ac:dyDescent="0.25">
      <c r="U26643" s="76"/>
    </row>
    <row r="26644" spans="21:21" x14ac:dyDescent="0.25">
      <c r="U26644" s="76"/>
    </row>
    <row r="26645" spans="21:21" x14ac:dyDescent="0.25">
      <c r="U26645" s="76"/>
    </row>
    <row r="26646" spans="21:21" x14ac:dyDescent="0.25">
      <c r="U26646" s="76"/>
    </row>
    <row r="26647" spans="21:21" x14ac:dyDescent="0.25">
      <c r="U26647" s="76"/>
    </row>
    <row r="26648" spans="21:21" x14ac:dyDescent="0.25">
      <c r="U26648" s="76"/>
    </row>
    <row r="26649" spans="21:21" x14ac:dyDescent="0.25">
      <c r="U26649" s="76"/>
    </row>
    <row r="26650" spans="21:21" x14ac:dyDescent="0.25">
      <c r="U26650" s="76"/>
    </row>
    <row r="26651" spans="21:21" x14ac:dyDescent="0.25">
      <c r="U26651" s="76"/>
    </row>
    <row r="26652" spans="21:21" x14ac:dyDescent="0.25">
      <c r="U26652" s="76"/>
    </row>
    <row r="26653" spans="21:21" x14ac:dyDescent="0.25">
      <c r="U26653" s="76"/>
    </row>
    <row r="26654" spans="21:21" x14ac:dyDescent="0.25">
      <c r="U26654" s="76"/>
    </row>
    <row r="26655" spans="21:21" x14ac:dyDescent="0.25">
      <c r="U26655" s="76"/>
    </row>
    <row r="26656" spans="21:21" x14ac:dyDescent="0.25">
      <c r="U26656" s="76"/>
    </row>
    <row r="26657" spans="21:21" x14ac:dyDescent="0.25">
      <c r="U26657" s="76"/>
    </row>
    <row r="26658" spans="21:21" x14ac:dyDescent="0.25">
      <c r="U26658" s="76"/>
    </row>
    <row r="26659" spans="21:21" x14ac:dyDescent="0.25">
      <c r="U26659" s="76"/>
    </row>
    <row r="26660" spans="21:21" x14ac:dyDescent="0.25">
      <c r="U26660" s="76"/>
    </row>
    <row r="26661" spans="21:21" x14ac:dyDescent="0.25">
      <c r="U26661" s="76"/>
    </row>
    <row r="26662" spans="21:21" x14ac:dyDescent="0.25">
      <c r="U26662" s="76"/>
    </row>
    <row r="26663" spans="21:21" x14ac:dyDescent="0.25">
      <c r="U26663" s="76"/>
    </row>
    <row r="26664" spans="21:21" x14ac:dyDescent="0.25">
      <c r="U26664" s="76"/>
    </row>
    <row r="26665" spans="21:21" x14ac:dyDescent="0.25">
      <c r="U26665" s="76"/>
    </row>
    <row r="26666" spans="21:21" x14ac:dyDescent="0.25">
      <c r="U26666" s="76"/>
    </row>
    <row r="26667" spans="21:21" x14ac:dyDescent="0.25">
      <c r="U26667" s="76"/>
    </row>
    <row r="26668" spans="21:21" x14ac:dyDescent="0.25">
      <c r="U26668" s="76"/>
    </row>
    <row r="26669" spans="21:21" x14ac:dyDescent="0.25">
      <c r="U26669" s="76"/>
    </row>
    <row r="26670" spans="21:21" x14ac:dyDescent="0.25">
      <c r="U26670" s="76"/>
    </row>
    <row r="26671" spans="21:21" x14ac:dyDescent="0.25">
      <c r="U26671" s="76"/>
    </row>
    <row r="26672" spans="21:21" x14ac:dyDescent="0.25">
      <c r="U26672" s="76"/>
    </row>
    <row r="26673" spans="21:21" x14ac:dyDescent="0.25">
      <c r="U26673" s="76"/>
    </row>
    <row r="26674" spans="21:21" x14ac:dyDescent="0.25">
      <c r="U26674" s="76"/>
    </row>
    <row r="26675" spans="21:21" x14ac:dyDescent="0.25">
      <c r="U26675" s="76"/>
    </row>
    <row r="26676" spans="21:21" x14ac:dyDescent="0.25">
      <c r="U26676" s="76"/>
    </row>
    <row r="26677" spans="21:21" x14ac:dyDescent="0.25">
      <c r="U26677" s="76"/>
    </row>
    <row r="26678" spans="21:21" x14ac:dyDescent="0.25">
      <c r="U26678" s="76"/>
    </row>
    <row r="26679" spans="21:21" x14ac:dyDescent="0.25">
      <c r="U26679" s="76"/>
    </row>
    <row r="26680" spans="21:21" x14ac:dyDescent="0.25">
      <c r="U26680" s="76"/>
    </row>
    <row r="26681" spans="21:21" x14ac:dyDescent="0.25">
      <c r="U26681" s="76"/>
    </row>
    <row r="26682" spans="21:21" x14ac:dyDescent="0.25">
      <c r="U26682" s="76"/>
    </row>
    <row r="26683" spans="21:21" x14ac:dyDescent="0.25">
      <c r="U26683" s="76"/>
    </row>
    <row r="26684" spans="21:21" x14ac:dyDescent="0.25">
      <c r="U26684" s="76"/>
    </row>
    <row r="26685" spans="21:21" x14ac:dyDescent="0.25">
      <c r="U26685" s="76"/>
    </row>
    <row r="26686" spans="21:21" x14ac:dyDescent="0.25">
      <c r="U26686" s="76"/>
    </row>
    <row r="26687" spans="21:21" x14ac:dyDescent="0.25">
      <c r="U26687" s="76"/>
    </row>
    <row r="26688" spans="21:21" x14ac:dyDescent="0.25">
      <c r="U26688" s="76"/>
    </row>
    <row r="26689" spans="21:21" x14ac:dyDescent="0.25">
      <c r="U26689" s="76"/>
    </row>
    <row r="26690" spans="21:21" x14ac:dyDescent="0.25">
      <c r="U26690" s="76"/>
    </row>
    <row r="26691" spans="21:21" x14ac:dyDescent="0.25">
      <c r="U26691" s="76"/>
    </row>
    <row r="26692" spans="21:21" x14ac:dyDescent="0.25">
      <c r="U26692" s="76"/>
    </row>
    <row r="26693" spans="21:21" x14ac:dyDescent="0.25">
      <c r="U26693" s="76"/>
    </row>
    <row r="26694" spans="21:21" x14ac:dyDescent="0.25">
      <c r="U26694" s="76"/>
    </row>
    <row r="26695" spans="21:21" x14ac:dyDescent="0.25">
      <c r="U26695" s="76"/>
    </row>
    <row r="26696" spans="21:21" x14ac:dyDescent="0.25">
      <c r="U26696" s="76"/>
    </row>
    <row r="26697" spans="21:21" x14ac:dyDescent="0.25">
      <c r="U26697" s="76"/>
    </row>
    <row r="26698" spans="21:21" x14ac:dyDescent="0.25">
      <c r="U26698" s="76"/>
    </row>
    <row r="26699" spans="21:21" x14ac:dyDescent="0.25">
      <c r="U26699" s="76"/>
    </row>
    <row r="26700" spans="21:21" x14ac:dyDescent="0.25">
      <c r="U26700" s="76"/>
    </row>
    <row r="26701" spans="21:21" x14ac:dyDescent="0.25">
      <c r="U26701" s="76"/>
    </row>
    <row r="26702" spans="21:21" x14ac:dyDescent="0.25">
      <c r="U26702" s="76"/>
    </row>
    <row r="26703" spans="21:21" x14ac:dyDescent="0.25">
      <c r="U26703" s="76"/>
    </row>
    <row r="26704" spans="21:21" x14ac:dyDescent="0.25">
      <c r="U26704" s="76"/>
    </row>
    <row r="26705" spans="21:21" x14ac:dyDescent="0.25">
      <c r="U26705" s="76"/>
    </row>
    <row r="26706" spans="21:21" x14ac:dyDescent="0.25">
      <c r="U26706" s="76"/>
    </row>
    <row r="26707" spans="21:21" x14ac:dyDescent="0.25">
      <c r="U26707" s="76"/>
    </row>
    <row r="26708" spans="21:21" x14ac:dyDescent="0.25">
      <c r="U26708" s="76"/>
    </row>
    <row r="26709" spans="21:21" x14ac:dyDescent="0.25">
      <c r="U26709" s="76"/>
    </row>
    <row r="26710" spans="21:21" x14ac:dyDescent="0.25">
      <c r="U26710" s="76"/>
    </row>
    <row r="26711" spans="21:21" x14ac:dyDescent="0.25">
      <c r="U26711" s="76"/>
    </row>
    <row r="26712" spans="21:21" x14ac:dyDescent="0.25">
      <c r="U26712" s="76"/>
    </row>
    <row r="26713" spans="21:21" x14ac:dyDescent="0.25">
      <c r="U26713" s="76"/>
    </row>
    <row r="26714" spans="21:21" x14ac:dyDescent="0.25">
      <c r="U26714" s="76"/>
    </row>
    <row r="26715" spans="21:21" x14ac:dyDescent="0.25">
      <c r="U26715" s="76"/>
    </row>
    <row r="26716" spans="21:21" x14ac:dyDescent="0.25">
      <c r="U26716" s="76"/>
    </row>
    <row r="26717" spans="21:21" x14ac:dyDescent="0.25">
      <c r="U26717" s="76"/>
    </row>
    <row r="26718" spans="21:21" x14ac:dyDescent="0.25">
      <c r="U26718" s="76"/>
    </row>
    <row r="26719" spans="21:21" x14ac:dyDescent="0.25">
      <c r="U26719" s="76"/>
    </row>
    <row r="26720" spans="21:21" x14ac:dyDescent="0.25">
      <c r="U26720" s="76"/>
    </row>
    <row r="26721" spans="21:21" x14ac:dyDescent="0.25">
      <c r="U26721" s="76"/>
    </row>
    <row r="26722" spans="21:21" x14ac:dyDescent="0.25">
      <c r="U26722" s="76"/>
    </row>
    <row r="26723" spans="21:21" x14ac:dyDescent="0.25">
      <c r="U26723" s="76"/>
    </row>
    <row r="26724" spans="21:21" x14ac:dyDescent="0.25">
      <c r="U26724" s="76"/>
    </row>
    <row r="26725" spans="21:21" x14ac:dyDescent="0.25">
      <c r="U26725" s="76"/>
    </row>
    <row r="26726" spans="21:21" x14ac:dyDescent="0.25">
      <c r="U26726" s="76"/>
    </row>
    <row r="26727" spans="21:21" x14ac:dyDescent="0.25">
      <c r="U26727" s="76"/>
    </row>
    <row r="26728" spans="21:21" x14ac:dyDescent="0.25">
      <c r="U26728" s="76"/>
    </row>
    <row r="26729" spans="21:21" x14ac:dyDescent="0.25">
      <c r="U26729" s="76"/>
    </row>
    <row r="26730" spans="21:21" x14ac:dyDescent="0.25">
      <c r="U26730" s="76"/>
    </row>
    <row r="26731" spans="21:21" x14ac:dyDescent="0.25">
      <c r="U26731" s="76"/>
    </row>
    <row r="26732" spans="21:21" x14ac:dyDescent="0.25">
      <c r="U26732" s="76"/>
    </row>
    <row r="26733" spans="21:21" x14ac:dyDescent="0.25">
      <c r="U26733" s="76"/>
    </row>
    <row r="26734" spans="21:21" x14ac:dyDescent="0.25">
      <c r="U26734" s="76"/>
    </row>
    <row r="26735" spans="21:21" x14ac:dyDescent="0.25">
      <c r="U26735" s="76"/>
    </row>
    <row r="26736" spans="21:21" x14ac:dyDescent="0.25">
      <c r="U26736" s="76"/>
    </row>
    <row r="26737" spans="21:21" x14ac:dyDescent="0.25">
      <c r="U26737" s="76"/>
    </row>
    <row r="26738" spans="21:21" x14ac:dyDescent="0.25">
      <c r="U26738" s="76"/>
    </row>
    <row r="26739" spans="21:21" x14ac:dyDescent="0.25">
      <c r="U26739" s="76"/>
    </row>
    <row r="26740" spans="21:21" x14ac:dyDescent="0.25">
      <c r="U26740" s="76"/>
    </row>
    <row r="26741" spans="21:21" x14ac:dyDescent="0.25">
      <c r="U26741" s="76"/>
    </row>
    <row r="26742" spans="21:21" x14ac:dyDescent="0.25">
      <c r="U26742" s="76"/>
    </row>
    <row r="26743" spans="21:21" x14ac:dyDescent="0.25">
      <c r="U26743" s="76"/>
    </row>
    <row r="26744" spans="21:21" x14ac:dyDescent="0.25">
      <c r="U26744" s="76"/>
    </row>
    <row r="26745" spans="21:21" x14ac:dyDescent="0.25">
      <c r="U26745" s="76"/>
    </row>
    <row r="26746" spans="21:21" x14ac:dyDescent="0.25">
      <c r="U26746" s="76"/>
    </row>
    <row r="26747" spans="21:21" x14ac:dyDescent="0.25">
      <c r="U26747" s="76"/>
    </row>
    <row r="26748" spans="21:21" x14ac:dyDescent="0.25">
      <c r="U26748" s="76"/>
    </row>
    <row r="26749" spans="21:21" x14ac:dyDescent="0.25">
      <c r="U26749" s="76"/>
    </row>
    <row r="26750" spans="21:21" x14ac:dyDescent="0.25">
      <c r="U26750" s="76"/>
    </row>
    <row r="26751" spans="21:21" x14ac:dyDescent="0.25">
      <c r="U26751" s="76"/>
    </row>
    <row r="26752" spans="21:21" x14ac:dyDescent="0.25">
      <c r="U26752" s="76"/>
    </row>
    <row r="26753" spans="21:21" x14ac:dyDescent="0.25">
      <c r="U26753" s="76"/>
    </row>
    <row r="26754" spans="21:21" x14ac:dyDescent="0.25">
      <c r="U26754" s="76"/>
    </row>
    <row r="26755" spans="21:21" x14ac:dyDescent="0.25">
      <c r="U26755" s="76"/>
    </row>
    <row r="26756" spans="21:21" x14ac:dyDescent="0.25">
      <c r="U26756" s="76"/>
    </row>
    <row r="26757" spans="21:21" x14ac:dyDescent="0.25">
      <c r="U26757" s="76"/>
    </row>
    <row r="26758" spans="21:21" x14ac:dyDescent="0.25">
      <c r="U26758" s="76"/>
    </row>
    <row r="26759" spans="21:21" x14ac:dyDescent="0.25">
      <c r="U26759" s="76"/>
    </row>
    <row r="26760" spans="21:21" x14ac:dyDescent="0.25">
      <c r="U26760" s="76"/>
    </row>
    <row r="26761" spans="21:21" x14ac:dyDescent="0.25">
      <c r="U26761" s="76"/>
    </row>
    <row r="26762" spans="21:21" x14ac:dyDescent="0.25">
      <c r="U26762" s="76"/>
    </row>
    <row r="26763" spans="21:21" x14ac:dyDescent="0.25">
      <c r="U26763" s="76"/>
    </row>
    <row r="26764" spans="21:21" x14ac:dyDescent="0.25">
      <c r="U26764" s="76"/>
    </row>
    <row r="26765" spans="21:21" x14ac:dyDescent="0.25">
      <c r="U26765" s="76"/>
    </row>
    <row r="26766" spans="21:21" x14ac:dyDescent="0.25">
      <c r="U26766" s="76"/>
    </row>
    <row r="26767" spans="21:21" x14ac:dyDescent="0.25">
      <c r="U26767" s="76"/>
    </row>
    <row r="26768" spans="21:21" x14ac:dyDescent="0.25">
      <c r="U26768" s="76"/>
    </row>
    <row r="26769" spans="21:21" x14ac:dyDescent="0.25">
      <c r="U26769" s="76"/>
    </row>
    <row r="26770" spans="21:21" x14ac:dyDescent="0.25">
      <c r="U26770" s="76"/>
    </row>
    <row r="26771" spans="21:21" x14ac:dyDescent="0.25">
      <c r="U26771" s="76"/>
    </row>
    <row r="26772" spans="21:21" x14ac:dyDescent="0.25">
      <c r="U26772" s="76"/>
    </row>
    <row r="26773" spans="21:21" x14ac:dyDescent="0.25">
      <c r="U26773" s="76"/>
    </row>
    <row r="26774" spans="21:21" x14ac:dyDescent="0.25">
      <c r="U26774" s="76"/>
    </row>
    <row r="26775" spans="21:21" x14ac:dyDescent="0.25">
      <c r="U26775" s="76"/>
    </row>
    <row r="26776" spans="21:21" x14ac:dyDescent="0.25">
      <c r="U26776" s="76"/>
    </row>
    <row r="26777" spans="21:21" x14ac:dyDescent="0.25">
      <c r="U26777" s="76"/>
    </row>
    <row r="26778" spans="21:21" x14ac:dyDescent="0.25">
      <c r="U26778" s="76"/>
    </row>
    <row r="26779" spans="21:21" x14ac:dyDescent="0.25">
      <c r="U26779" s="76"/>
    </row>
    <row r="26780" spans="21:21" x14ac:dyDescent="0.25">
      <c r="U26780" s="76"/>
    </row>
    <row r="26781" spans="21:21" x14ac:dyDescent="0.25">
      <c r="U26781" s="76"/>
    </row>
    <row r="26782" spans="21:21" x14ac:dyDescent="0.25">
      <c r="U26782" s="76"/>
    </row>
    <row r="26783" spans="21:21" x14ac:dyDescent="0.25">
      <c r="U26783" s="76"/>
    </row>
    <row r="26784" spans="21:21" x14ac:dyDescent="0.25">
      <c r="U26784" s="76"/>
    </row>
    <row r="26785" spans="21:21" x14ac:dyDescent="0.25">
      <c r="U26785" s="76"/>
    </row>
    <row r="26786" spans="21:21" x14ac:dyDescent="0.25">
      <c r="U26786" s="76"/>
    </row>
    <row r="26787" spans="21:21" x14ac:dyDescent="0.25">
      <c r="U26787" s="76"/>
    </row>
    <row r="26788" spans="21:21" x14ac:dyDescent="0.25">
      <c r="U26788" s="76"/>
    </row>
    <row r="26789" spans="21:21" x14ac:dyDescent="0.25">
      <c r="U26789" s="76"/>
    </row>
    <row r="26790" spans="21:21" x14ac:dyDescent="0.25">
      <c r="U26790" s="76"/>
    </row>
    <row r="26791" spans="21:21" x14ac:dyDescent="0.25">
      <c r="U26791" s="76"/>
    </row>
    <row r="26792" spans="21:21" x14ac:dyDescent="0.25">
      <c r="U26792" s="76"/>
    </row>
    <row r="26793" spans="21:21" x14ac:dyDescent="0.25">
      <c r="U26793" s="76"/>
    </row>
    <row r="26794" spans="21:21" x14ac:dyDescent="0.25">
      <c r="U26794" s="76"/>
    </row>
    <row r="26795" spans="21:21" x14ac:dyDescent="0.25">
      <c r="U26795" s="76"/>
    </row>
    <row r="26796" spans="21:21" x14ac:dyDescent="0.25">
      <c r="U26796" s="76"/>
    </row>
    <row r="26797" spans="21:21" x14ac:dyDescent="0.25">
      <c r="U26797" s="76"/>
    </row>
    <row r="26798" spans="21:21" x14ac:dyDescent="0.25">
      <c r="U26798" s="76"/>
    </row>
    <row r="26799" spans="21:21" x14ac:dyDescent="0.25">
      <c r="U26799" s="76"/>
    </row>
    <row r="26800" spans="21:21" x14ac:dyDescent="0.25">
      <c r="U26800" s="76"/>
    </row>
    <row r="26801" spans="21:21" x14ac:dyDescent="0.25">
      <c r="U26801" s="76"/>
    </row>
    <row r="26802" spans="21:21" x14ac:dyDescent="0.25">
      <c r="U26802" s="76"/>
    </row>
    <row r="26803" spans="21:21" x14ac:dyDescent="0.25">
      <c r="U26803" s="76"/>
    </row>
    <row r="26804" spans="21:21" x14ac:dyDescent="0.25">
      <c r="U26804" s="76"/>
    </row>
    <row r="26805" spans="21:21" x14ac:dyDescent="0.25">
      <c r="U26805" s="76"/>
    </row>
    <row r="26806" spans="21:21" x14ac:dyDescent="0.25">
      <c r="U26806" s="76"/>
    </row>
    <row r="26807" spans="21:21" x14ac:dyDescent="0.25">
      <c r="U26807" s="76"/>
    </row>
    <row r="26808" spans="21:21" x14ac:dyDescent="0.25">
      <c r="U26808" s="76"/>
    </row>
    <row r="26809" spans="21:21" x14ac:dyDescent="0.25">
      <c r="U26809" s="76"/>
    </row>
    <row r="26810" spans="21:21" x14ac:dyDescent="0.25">
      <c r="U26810" s="76"/>
    </row>
    <row r="26811" spans="21:21" x14ac:dyDescent="0.25">
      <c r="U26811" s="76"/>
    </row>
    <row r="26812" spans="21:21" x14ac:dyDescent="0.25">
      <c r="U26812" s="76"/>
    </row>
    <row r="26813" spans="21:21" x14ac:dyDescent="0.25">
      <c r="U26813" s="76"/>
    </row>
    <row r="26814" spans="21:21" x14ac:dyDescent="0.25">
      <c r="U26814" s="76"/>
    </row>
    <row r="26815" spans="21:21" x14ac:dyDescent="0.25">
      <c r="U26815" s="76"/>
    </row>
    <row r="26816" spans="21:21" x14ac:dyDescent="0.25">
      <c r="U26816" s="76"/>
    </row>
    <row r="26817" spans="21:21" x14ac:dyDescent="0.25">
      <c r="U26817" s="76"/>
    </row>
    <row r="26818" spans="21:21" x14ac:dyDescent="0.25">
      <c r="U26818" s="76"/>
    </row>
    <row r="26819" spans="21:21" x14ac:dyDescent="0.25">
      <c r="U26819" s="76"/>
    </row>
    <row r="26820" spans="21:21" x14ac:dyDescent="0.25">
      <c r="U26820" s="76"/>
    </row>
    <row r="26821" spans="21:21" x14ac:dyDescent="0.25">
      <c r="U26821" s="76"/>
    </row>
    <row r="26822" spans="21:21" x14ac:dyDescent="0.25">
      <c r="U26822" s="76"/>
    </row>
    <row r="26823" spans="21:21" x14ac:dyDescent="0.25">
      <c r="U26823" s="76"/>
    </row>
    <row r="26824" spans="21:21" x14ac:dyDescent="0.25">
      <c r="U26824" s="76"/>
    </row>
    <row r="26825" spans="21:21" x14ac:dyDescent="0.25">
      <c r="U26825" s="76"/>
    </row>
    <row r="26826" spans="21:21" x14ac:dyDescent="0.25">
      <c r="U26826" s="76"/>
    </row>
    <row r="26827" spans="21:21" x14ac:dyDescent="0.25">
      <c r="U26827" s="76"/>
    </row>
    <row r="26828" spans="21:21" x14ac:dyDescent="0.25">
      <c r="U26828" s="76"/>
    </row>
    <row r="26829" spans="21:21" x14ac:dyDescent="0.25">
      <c r="U26829" s="76"/>
    </row>
    <row r="26830" spans="21:21" x14ac:dyDescent="0.25">
      <c r="U26830" s="76"/>
    </row>
    <row r="26831" spans="21:21" x14ac:dyDescent="0.25">
      <c r="U26831" s="76"/>
    </row>
    <row r="26832" spans="21:21" x14ac:dyDescent="0.25">
      <c r="U26832" s="76"/>
    </row>
    <row r="26833" spans="21:21" x14ac:dyDescent="0.25">
      <c r="U26833" s="76"/>
    </row>
    <row r="26834" spans="21:21" x14ac:dyDescent="0.25">
      <c r="U26834" s="76"/>
    </row>
    <row r="26835" spans="21:21" x14ac:dyDescent="0.25">
      <c r="U26835" s="76"/>
    </row>
    <row r="26836" spans="21:21" x14ac:dyDescent="0.25">
      <c r="U26836" s="76"/>
    </row>
    <row r="26837" spans="21:21" x14ac:dyDescent="0.25">
      <c r="U26837" s="76"/>
    </row>
    <row r="26838" spans="21:21" x14ac:dyDescent="0.25">
      <c r="U26838" s="76"/>
    </row>
    <row r="26839" spans="21:21" x14ac:dyDescent="0.25">
      <c r="U26839" s="76"/>
    </row>
    <row r="26840" spans="21:21" x14ac:dyDescent="0.25">
      <c r="U26840" s="76"/>
    </row>
    <row r="26841" spans="21:21" x14ac:dyDescent="0.25">
      <c r="U26841" s="76"/>
    </row>
    <row r="26842" spans="21:21" x14ac:dyDescent="0.25">
      <c r="U26842" s="76"/>
    </row>
    <row r="26843" spans="21:21" x14ac:dyDescent="0.25">
      <c r="U26843" s="76"/>
    </row>
    <row r="26844" spans="21:21" x14ac:dyDescent="0.25">
      <c r="U26844" s="76"/>
    </row>
    <row r="26845" spans="21:21" x14ac:dyDescent="0.25">
      <c r="U26845" s="76"/>
    </row>
    <row r="26846" spans="21:21" x14ac:dyDescent="0.25">
      <c r="U26846" s="76"/>
    </row>
    <row r="26847" spans="21:21" x14ac:dyDescent="0.25">
      <c r="U26847" s="76"/>
    </row>
    <row r="26848" spans="21:21" x14ac:dyDescent="0.25">
      <c r="U26848" s="76"/>
    </row>
    <row r="26849" spans="21:21" x14ac:dyDescent="0.25">
      <c r="U26849" s="76"/>
    </row>
    <row r="26850" spans="21:21" x14ac:dyDescent="0.25">
      <c r="U26850" s="76"/>
    </row>
    <row r="26851" spans="21:21" x14ac:dyDescent="0.25">
      <c r="U26851" s="76"/>
    </row>
    <row r="26852" spans="21:21" x14ac:dyDescent="0.25">
      <c r="U26852" s="76"/>
    </row>
    <row r="26853" spans="21:21" x14ac:dyDescent="0.25">
      <c r="U26853" s="76"/>
    </row>
    <row r="26854" spans="21:21" x14ac:dyDescent="0.25">
      <c r="U26854" s="76"/>
    </row>
    <row r="26855" spans="21:21" x14ac:dyDescent="0.25">
      <c r="U26855" s="76"/>
    </row>
    <row r="26856" spans="21:21" x14ac:dyDescent="0.25">
      <c r="U26856" s="76"/>
    </row>
    <row r="26857" spans="21:21" x14ac:dyDescent="0.25">
      <c r="U26857" s="76"/>
    </row>
    <row r="26858" spans="21:21" x14ac:dyDescent="0.25">
      <c r="U26858" s="76"/>
    </row>
    <row r="26859" spans="21:21" x14ac:dyDescent="0.25">
      <c r="U26859" s="76"/>
    </row>
    <row r="26860" spans="21:21" x14ac:dyDescent="0.25">
      <c r="U26860" s="76"/>
    </row>
    <row r="26861" spans="21:21" x14ac:dyDescent="0.25">
      <c r="U26861" s="76"/>
    </row>
    <row r="26862" spans="21:21" x14ac:dyDescent="0.25">
      <c r="U26862" s="76"/>
    </row>
    <row r="26863" spans="21:21" x14ac:dyDescent="0.25">
      <c r="U26863" s="76"/>
    </row>
    <row r="26864" spans="21:21" x14ac:dyDescent="0.25">
      <c r="U26864" s="76"/>
    </row>
    <row r="26865" spans="21:21" x14ac:dyDescent="0.25">
      <c r="U26865" s="76"/>
    </row>
    <row r="26866" spans="21:21" x14ac:dyDescent="0.25">
      <c r="U26866" s="76"/>
    </row>
    <row r="26867" spans="21:21" x14ac:dyDescent="0.25">
      <c r="U26867" s="76"/>
    </row>
    <row r="26868" spans="21:21" x14ac:dyDescent="0.25">
      <c r="U26868" s="76"/>
    </row>
    <row r="26869" spans="21:21" x14ac:dyDescent="0.25">
      <c r="U26869" s="76"/>
    </row>
    <row r="26870" spans="21:21" x14ac:dyDescent="0.25">
      <c r="U26870" s="76"/>
    </row>
    <row r="26871" spans="21:21" x14ac:dyDescent="0.25">
      <c r="U26871" s="76"/>
    </row>
    <row r="26872" spans="21:21" x14ac:dyDescent="0.25">
      <c r="U26872" s="76"/>
    </row>
    <row r="26873" spans="21:21" x14ac:dyDescent="0.25">
      <c r="U26873" s="76"/>
    </row>
    <row r="26874" spans="21:21" x14ac:dyDescent="0.25">
      <c r="U26874" s="76"/>
    </row>
    <row r="26875" spans="21:21" x14ac:dyDescent="0.25">
      <c r="U26875" s="76"/>
    </row>
    <row r="26876" spans="21:21" x14ac:dyDescent="0.25">
      <c r="U26876" s="76"/>
    </row>
    <row r="26877" spans="21:21" x14ac:dyDescent="0.25">
      <c r="U26877" s="76"/>
    </row>
    <row r="26878" spans="21:21" x14ac:dyDescent="0.25">
      <c r="U26878" s="76"/>
    </row>
    <row r="26879" spans="21:21" x14ac:dyDescent="0.25">
      <c r="U26879" s="76"/>
    </row>
    <row r="26880" spans="21:21" x14ac:dyDescent="0.25">
      <c r="U26880" s="76"/>
    </row>
    <row r="26881" spans="21:21" x14ac:dyDescent="0.25">
      <c r="U26881" s="76"/>
    </row>
    <row r="26882" spans="21:21" x14ac:dyDescent="0.25">
      <c r="U26882" s="76"/>
    </row>
    <row r="26883" spans="21:21" x14ac:dyDescent="0.25">
      <c r="U26883" s="76"/>
    </row>
    <row r="26884" spans="21:21" x14ac:dyDescent="0.25">
      <c r="U26884" s="76"/>
    </row>
    <row r="26885" spans="21:21" x14ac:dyDescent="0.25">
      <c r="U26885" s="76"/>
    </row>
    <row r="26886" spans="21:21" x14ac:dyDescent="0.25">
      <c r="U26886" s="76"/>
    </row>
    <row r="26887" spans="21:21" x14ac:dyDescent="0.25">
      <c r="U26887" s="76"/>
    </row>
    <row r="26888" spans="21:21" x14ac:dyDescent="0.25">
      <c r="U26888" s="76"/>
    </row>
    <row r="26889" spans="21:21" x14ac:dyDescent="0.25">
      <c r="U26889" s="76"/>
    </row>
    <row r="26890" spans="21:21" x14ac:dyDescent="0.25">
      <c r="U26890" s="76"/>
    </row>
    <row r="26891" spans="21:21" x14ac:dyDescent="0.25">
      <c r="U26891" s="76"/>
    </row>
    <row r="26892" spans="21:21" x14ac:dyDescent="0.25">
      <c r="U26892" s="76"/>
    </row>
    <row r="26893" spans="21:21" x14ac:dyDescent="0.25">
      <c r="U26893" s="76"/>
    </row>
    <row r="26894" spans="21:21" x14ac:dyDescent="0.25">
      <c r="U26894" s="76"/>
    </row>
    <row r="26895" spans="21:21" x14ac:dyDescent="0.25">
      <c r="U26895" s="76"/>
    </row>
    <row r="26896" spans="21:21" x14ac:dyDescent="0.25">
      <c r="U26896" s="76"/>
    </row>
    <row r="26897" spans="21:21" x14ac:dyDescent="0.25">
      <c r="U26897" s="76"/>
    </row>
    <row r="26898" spans="21:21" x14ac:dyDescent="0.25">
      <c r="U26898" s="76"/>
    </row>
    <row r="26899" spans="21:21" x14ac:dyDescent="0.25">
      <c r="U26899" s="76"/>
    </row>
    <row r="26900" spans="21:21" x14ac:dyDescent="0.25">
      <c r="U26900" s="76"/>
    </row>
    <row r="26901" spans="21:21" x14ac:dyDescent="0.25">
      <c r="U26901" s="76"/>
    </row>
    <row r="26902" spans="21:21" x14ac:dyDescent="0.25">
      <c r="U26902" s="76"/>
    </row>
    <row r="26903" spans="21:21" x14ac:dyDescent="0.25">
      <c r="U26903" s="76"/>
    </row>
    <row r="26904" spans="21:21" x14ac:dyDescent="0.25">
      <c r="U26904" s="76"/>
    </row>
    <row r="26905" spans="21:21" x14ac:dyDescent="0.25">
      <c r="U26905" s="76"/>
    </row>
    <row r="26906" spans="21:21" x14ac:dyDescent="0.25">
      <c r="U26906" s="76"/>
    </row>
    <row r="26907" spans="21:21" x14ac:dyDescent="0.25">
      <c r="U26907" s="76"/>
    </row>
    <row r="26908" spans="21:21" x14ac:dyDescent="0.25">
      <c r="U26908" s="76"/>
    </row>
    <row r="26909" spans="21:21" x14ac:dyDescent="0.25">
      <c r="U26909" s="76"/>
    </row>
    <row r="26910" spans="21:21" x14ac:dyDescent="0.25">
      <c r="U26910" s="76"/>
    </row>
    <row r="26911" spans="21:21" x14ac:dyDescent="0.25">
      <c r="U26911" s="76"/>
    </row>
    <row r="26912" spans="21:21" x14ac:dyDescent="0.25">
      <c r="U26912" s="76"/>
    </row>
    <row r="26913" spans="21:21" x14ac:dyDescent="0.25">
      <c r="U26913" s="76"/>
    </row>
    <row r="26914" spans="21:21" x14ac:dyDescent="0.25">
      <c r="U26914" s="76"/>
    </row>
    <row r="26915" spans="21:21" x14ac:dyDescent="0.25">
      <c r="U26915" s="76"/>
    </row>
    <row r="26916" spans="21:21" x14ac:dyDescent="0.25">
      <c r="U26916" s="76"/>
    </row>
    <row r="26917" spans="21:21" x14ac:dyDescent="0.25">
      <c r="U26917" s="76"/>
    </row>
    <row r="26918" spans="21:21" x14ac:dyDescent="0.25">
      <c r="U26918" s="76"/>
    </row>
    <row r="26919" spans="21:21" x14ac:dyDescent="0.25">
      <c r="U26919" s="76"/>
    </row>
    <row r="26920" spans="21:21" x14ac:dyDescent="0.25">
      <c r="U26920" s="76"/>
    </row>
    <row r="26921" spans="21:21" x14ac:dyDescent="0.25">
      <c r="U26921" s="76"/>
    </row>
    <row r="26922" spans="21:21" x14ac:dyDescent="0.25">
      <c r="U26922" s="76"/>
    </row>
    <row r="26923" spans="21:21" x14ac:dyDescent="0.25">
      <c r="U26923" s="76"/>
    </row>
    <row r="26924" spans="21:21" x14ac:dyDescent="0.25">
      <c r="U26924" s="76"/>
    </row>
    <row r="26925" spans="21:21" x14ac:dyDescent="0.25">
      <c r="U26925" s="76"/>
    </row>
    <row r="26926" spans="21:21" x14ac:dyDescent="0.25">
      <c r="U26926" s="76"/>
    </row>
    <row r="26927" spans="21:21" x14ac:dyDescent="0.25">
      <c r="U26927" s="76"/>
    </row>
    <row r="26928" spans="21:21" x14ac:dyDescent="0.25">
      <c r="U26928" s="76"/>
    </row>
    <row r="26929" spans="21:21" x14ac:dyDescent="0.25">
      <c r="U26929" s="76"/>
    </row>
    <row r="26930" spans="21:21" x14ac:dyDescent="0.25">
      <c r="U26930" s="76"/>
    </row>
    <row r="26931" spans="21:21" x14ac:dyDescent="0.25">
      <c r="U26931" s="76"/>
    </row>
    <row r="26932" spans="21:21" x14ac:dyDescent="0.25">
      <c r="U26932" s="76"/>
    </row>
    <row r="26933" spans="21:21" x14ac:dyDescent="0.25">
      <c r="U26933" s="76"/>
    </row>
    <row r="26934" spans="21:21" x14ac:dyDescent="0.25">
      <c r="U26934" s="76"/>
    </row>
    <row r="26935" spans="21:21" x14ac:dyDescent="0.25">
      <c r="U26935" s="76"/>
    </row>
    <row r="26936" spans="21:21" x14ac:dyDescent="0.25">
      <c r="U26936" s="76"/>
    </row>
    <row r="26937" spans="21:21" x14ac:dyDescent="0.25">
      <c r="U26937" s="76"/>
    </row>
    <row r="26938" spans="21:21" x14ac:dyDescent="0.25">
      <c r="U26938" s="76"/>
    </row>
    <row r="26939" spans="21:21" x14ac:dyDescent="0.25">
      <c r="U26939" s="76"/>
    </row>
    <row r="26940" spans="21:21" x14ac:dyDescent="0.25">
      <c r="U26940" s="76"/>
    </row>
    <row r="26941" spans="21:21" x14ac:dyDescent="0.25">
      <c r="U26941" s="76"/>
    </row>
    <row r="26942" spans="21:21" x14ac:dyDescent="0.25">
      <c r="U26942" s="76"/>
    </row>
    <row r="26943" spans="21:21" x14ac:dyDescent="0.25">
      <c r="U26943" s="76"/>
    </row>
    <row r="26944" spans="21:21" x14ac:dyDescent="0.25">
      <c r="U26944" s="76"/>
    </row>
    <row r="26945" spans="21:21" x14ac:dyDescent="0.25">
      <c r="U26945" s="76"/>
    </row>
    <row r="26946" spans="21:21" x14ac:dyDescent="0.25">
      <c r="U26946" s="76"/>
    </row>
    <row r="26947" spans="21:21" x14ac:dyDescent="0.25">
      <c r="U26947" s="76"/>
    </row>
    <row r="26948" spans="21:21" x14ac:dyDescent="0.25">
      <c r="U26948" s="76"/>
    </row>
    <row r="26949" spans="21:21" x14ac:dyDescent="0.25">
      <c r="U26949" s="76"/>
    </row>
    <row r="26950" spans="21:21" x14ac:dyDescent="0.25">
      <c r="U26950" s="76"/>
    </row>
    <row r="26951" spans="21:21" x14ac:dyDescent="0.25">
      <c r="U26951" s="76"/>
    </row>
    <row r="26952" spans="21:21" x14ac:dyDescent="0.25">
      <c r="U26952" s="76"/>
    </row>
    <row r="26953" spans="21:21" x14ac:dyDescent="0.25">
      <c r="U26953" s="76"/>
    </row>
    <row r="26954" spans="21:21" x14ac:dyDescent="0.25">
      <c r="U26954" s="76"/>
    </row>
    <row r="26955" spans="21:21" x14ac:dyDescent="0.25">
      <c r="U26955" s="76"/>
    </row>
    <row r="26956" spans="21:21" x14ac:dyDescent="0.25">
      <c r="U26956" s="76"/>
    </row>
    <row r="26957" spans="21:21" x14ac:dyDescent="0.25">
      <c r="U26957" s="76"/>
    </row>
    <row r="26958" spans="21:21" x14ac:dyDescent="0.25">
      <c r="U26958" s="76"/>
    </row>
    <row r="26959" spans="21:21" x14ac:dyDescent="0.25">
      <c r="U26959" s="76"/>
    </row>
    <row r="26960" spans="21:21" x14ac:dyDescent="0.25">
      <c r="U26960" s="76"/>
    </row>
    <row r="26961" spans="21:21" x14ac:dyDescent="0.25">
      <c r="U26961" s="76"/>
    </row>
    <row r="26962" spans="21:21" x14ac:dyDescent="0.25">
      <c r="U26962" s="76"/>
    </row>
    <row r="26963" spans="21:21" x14ac:dyDescent="0.25">
      <c r="U26963" s="76"/>
    </row>
    <row r="26964" spans="21:21" x14ac:dyDescent="0.25">
      <c r="U26964" s="76"/>
    </row>
    <row r="26965" spans="21:21" x14ac:dyDescent="0.25">
      <c r="U26965" s="76"/>
    </row>
    <row r="26966" spans="21:21" x14ac:dyDescent="0.25">
      <c r="U26966" s="76"/>
    </row>
    <row r="26967" spans="21:21" x14ac:dyDescent="0.25">
      <c r="U26967" s="76"/>
    </row>
    <row r="26968" spans="21:21" x14ac:dyDescent="0.25">
      <c r="U26968" s="76"/>
    </row>
    <row r="26969" spans="21:21" x14ac:dyDescent="0.25">
      <c r="U26969" s="76"/>
    </row>
    <row r="26970" spans="21:21" x14ac:dyDescent="0.25">
      <c r="U26970" s="76"/>
    </row>
    <row r="26971" spans="21:21" x14ac:dyDescent="0.25">
      <c r="U26971" s="76"/>
    </row>
    <row r="26972" spans="21:21" x14ac:dyDescent="0.25">
      <c r="U26972" s="76"/>
    </row>
    <row r="26973" spans="21:21" x14ac:dyDescent="0.25">
      <c r="U26973" s="76"/>
    </row>
    <row r="26974" spans="21:21" x14ac:dyDescent="0.25">
      <c r="U26974" s="76"/>
    </row>
    <row r="26975" spans="21:21" x14ac:dyDescent="0.25">
      <c r="U26975" s="76"/>
    </row>
    <row r="26976" spans="21:21" x14ac:dyDescent="0.25">
      <c r="U26976" s="76"/>
    </row>
    <row r="26977" spans="21:21" x14ac:dyDescent="0.25">
      <c r="U26977" s="76"/>
    </row>
    <row r="26978" spans="21:21" x14ac:dyDescent="0.25">
      <c r="U26978" s="76"/>
    </row>
    <row r="26979" spans="21:21" x14ac:dyDescent="0.25">
      <c r="U26979" s="76"/>
    </row>
    <row r="26980" spans="21:21" x14ac:dyDescent="0.25">
      <c r="U26980" s="76"/>
    </row>
    <row r="26981" spans="21:21" x14ac:dyDescent="0.25">
      <c r="U26981" s="76"/>
    </row>
    <row r="26982" spans="21:21" x14ac:dyDescent="0.25">
      <c r="U26982" s="76"/>
    </row>
    <row r="26983" spans="21:21" x14ac:dyDescent="0.25">
      <c r="U26983" s="76"/>
    </row>
    <row r="26984" spans="21:21" x14ac:dyDescent="0.25">
      <c r="U26984" s="76"/>
    </row>
    <row r="26985" spans="21:21" x14ac:dyDescent="0.25">
      <c r="U26985" s="76"/>
    </row>
    <row r="26986" spans="21:21" x14ac:dyDescent="0.25">
      <c r="U26986" s="76"/>
    </row>
    <row r="26987" spans="21:21" x14ac:dyDescent="0.25">
      <c r="U26987" s="76"/>
    </row>
    <row r="26988" spans="21:21" x14ac:dyDescent="0.25">
      <c r="U26988" s="76"/>
    </row>
    <row r="26989" spans="21:21" x14ac:dyDescent="0.25">
      <c r="U26989" s="76"/>
    </row>
    <row r="26990" spans="21:21" x14ac:dyDescent="0.25">
      <c r="U26990" s="76"/>
    </row>
    <row r="26991" spans="21:21" x14ac:dyDescent="0.25">
      <c r="U26991" s="76"/>
    </row>
    <row r="26992" spans="21:21" x14ac:dyDescent="0.25">
      <c r="U26992" s="76"/>
    </row>
    <row r="26993" spans="21:21" x14ac:dyDescent="0.25">
      <c r="U26993" s="76"/>
    </row>
    <row r="26994" spans="21:21" x14ac:dyDescent="0.25">
      <c r="U26994" s="76"/>
    </row>
    <row r="26995" spans="21:21" x14ac:dyDescent="0.25">
      <c r="U26995" s="76"/>
    </row>
    <row r="26996" spans="21:21" x14ac:dyDescent="0.25">
      <c r="U26996" s="76"/>
    </row>
    <row r="26997" spans="21:21" x14ac:dyDescent="0.25">
      <c r="U26997" s="76"/>
    </row>
    <row r="26998" spans="21:21" x14ac:dyDescent="0.25">
      <c r="U26998" s="76"/>
    </row>
    <row r="26999" spans="21:21" x14ac:dyDescent="0.25">
      <c r="U26999" s="76"/>
    </row>
    <row r="27000" spans="21:21" x14ac:dyDescent="0.25">
      <c r="U27000" s="76"/>
    </row>
    <row r="27001" spans="21:21" x14ac:dyDescent="0.25">
      <c r="U27001" s="76"/>
    </row>
    <row r="27002" spans="21:21" x14ac:dyDescent="0.25">
      <c r="U27002" s="76"/>
    </row>
    <row r="27003" spans="21:21" x14ac:dyDescent="0.25">
      <c r="U27003" s="76"/>
    </row>
    <row r="27004" spans="21:21" x14ac:dyDescent="0.25">
      <c r="U27004" s="76"/>
    </row>
    <row r="27005" spans="21:21" x14ac:dyDescent="0.25">
      <c r="U27005" s="76"/>
    </row>
    <row r="27006" spans="21:21" x14ac:dyDescent="0.25">
      <c r="U27006" s="76"/>
    </row>
    <row r="27007" spans="21:21" x14ac:dyDescent="0.25">
      <c r="U27007" s="76"/>
    </row>
    <row r="27008" spans="21:21" x14ac:dyDescent="0.25">
      <c r="U27008" s="76"/>
    </row>
    <row r="27009" spans="21:21" x14ac:dyDescent="0.25">
      <c r="U27009" s="76"/>
    </row>
    <row r="27010" spans="21:21" x14ac:dyDescent="0.25">
      <c r="U27010" s="76"/>
    </row>
    <row r="27011" spans="21:21" x14ac:dyDescent="0.25">
      <c r="U27011" s="76"/>
    </row>
    <row r="27012" spans="21:21" x14ac:dyDescent="0.25">
      <c r="U27012" s="76"/>
    </row>
    <row r="27013" spans="21:21" x14ac:dyDescent="0.25">
      <c r="U27013" s="76"/>
    </row>
    <row r="27014" spans="21:21" x14ac:dyDescent="0.25">
      <c r="U27014" s="76"/>
    </row>
    <row r="27015" spans="21:21" x14ac:dyDescent="0.25">
      <c r="U27015" s="76"/>
    </row>
    <row r="27016" spans="21:21" x14ac:dyDescent="0.25">
      <c r="U27016" s="76"/>
    </row>
    <row r="27017" spans="21:21" x14ac:dyDescent="0.25">
      <c r="U27017" s="76"/>
    </row>
    <row r="27018" spans="21:21" x14ac:dyDescent="0.25">
      <c r="U27018" s="76"/>
    </row>
    <row r="27019" spans="21:21" x14ac:dyDescent="0.25">
      <c r="U27019" s="76"/>
    </row>
    <row r="27020" spans="21:21" x14ac:dyDescent="0.25">
      <c r="U27020" s="76"/>
    </row>
    <row r="27021" spans="21:21" x14ac:dyDescent="0.25">
      <c r="U27021" s="76"/>
    </row>
    <row r="27022" spans="21:21" x14ac:dyDescent="0.25">
      <c r="U27022" s="76"/>
    </row>
    <row r="27023" spans="21:21" x14ac:dyDescent="0.25">
      <c r="U27023" s="76"/>
    </row>
    <row r="27024" spans="21:21" x14ac:dyDescent="0.25">
      <c r="U27024" s="76"/>
    </row>
    <row r="27025" spans="21:21" x14ac:dyDescent="0.25">
      <c r="U27025" s="76"/>
    </row>
    <row r="27026" spans="21:21" x14ac:dyDescent="0.25">
      <c r="U27026" s="76"/>
    </row>
    <row r="27027" spans="21:21" x14ac:dyDescent="0.25">
      <c r="U27027" s="76"/>
    </row>
    <row r="27028" spans="21:21" x14ac:dyDescent="0.25">
      <c r="U27028" s="76"/>
    </row>
    <row r="27029" spans="21:21" x14ac:dyDescent="0.25">
      <c r="U27029" s="76"/>
    </row>
    <row r="27030" spans="21:21" x14ac:dyDescent="0.25">
      <c r="U27030" s="76"/>
    </row>
    <row r="27031" spans="21:21" x14ac:dyDescent="0.25">
      <c r="U27031" s="76"/>
    </row>
    <row r="27032" spans="21:21" x14ac:dyDescent="0.25">
      <c r="U27032" s="76"/>
    </row>
    <row r="27033" spans="21:21" x14ac:dyDescent="0.25">
      <c r="U27033" s="76"/>
    </row>
    <row r="27034" spans="21:21" x14ac:dyDescent="0.25">
      <c r="U27034" s="76"/>
    </row>
    <row r="27035" spans="21:21" x14ac:dyDescent="0.25">
      <c r="U27035" s="76"/>
    </row>
    <row r="27036" spans="21:21" x14ac:dyDescent="0.25">
      <c r="U27036" s="76"/>
    </row>
    <row r="27037" spans="21:21" x14ac:dyDescent="0.25">
      <c r="U27037" s="76"/>
    </row>
    <row r="27038" spans="21:21" x14ac:dyDescent="0.25">
      <c r="U27038" s="76"/>
    </row>
    <row r="27039" spans="21:21" x14ac:dyDescent="0.25">
      <c r="U27039" s="76"/>
    </row>
    <row r="27040" spans="21:21" x14ac:dyDescent="0.25">
      <c r="U27040" s="76"/>
    </row>
    <row r="27041" spans="21:21" x14ac:dyDescent="0.25">
      <c r="U27041" s="76"/>
    </row>
    <row r="27042" spans="21:21" x14ac:dyDescent="0.25">
      <c r="U27042" s="76"/>
    </row>
    <row r="27043" spans="21:21" x14ac:dyDescent="0.25">
      <c r="U27043" s="76"/>
    </row>
    <row r="27044" spans="21:21" x14ac:dyDescent="0.25">
      <c r="U27044" s="76"/>
    </row>
    <row r="27045" spans="21:21" x14ac:dyDescent="0.25">
      <c r="U27045" s="76"/>
    </row>
    <row r="27046" spans="21:21" x14ac:dyDescent="0.25">
      <c r="U27046" s="76"/>
    </row>
    <row r="27047" spans="21:21" x14ac:dyDescent="0.25">
      <c r="U27047" s="76"/>
    </row>
    <row r="27048" spans="21:21" x14ac:dyDescent="0.25">
      <c r="U27048" s="76"/>
    </row>
    <row r="27049" spans="21:21" x14ac:dyDescent="0.25">
      <c r="U27049" s="76"/>
    </row>
    <row r="27050" spans="21:21" x14ac:dyDescent="0.25">
      <c r="U27050" s="76"/>
    </row>
    <row r="27051" spans="21:21" x14ac:dyDescent="0.25">
      <c r="U27051" s="76"/>
    </row>
    <row r="27052" spans="21:21" x14ac:dyDescent="0.25">
      <c r="U27052" s="76"/>
    </row>
    <row r="27053" spans="21:21" x14ac:dyDescent="0.25">
      <c r="U27053" s="76"/>
    </row>
    <row r="27054" spans="21:21" x14ac:dyDescent="0.25">
      <c r="U27054" s="76"/>
    </row>
    <row r="27055" spans="21:21" x14ac:dyDescent="0.25">
      <c r="U27055" s="76"/>
    </row>
    <row r="27056" spans="21:21" x14ac:dyDescent="0.25">
      <c r="U27056" s="76"/>
    </row>
    <row r="27057" spans="21:21" x14ac:dyDescent="0.25">
      <c r="U27057" s="76"/>
    </row>
    <row r="27058" spans="21:21" x14ac:dyDescent="0.25">
      <c r="U27058" s="76"/>
    </row>
    <row r="27059" spans="21:21" x14ac:dyDescent="0.25">
      <c r="U27059" s="76"/>
    </row>
    <row r="27060" spans="21:21" x14ac:dyDescent="0.25">
      <c r="U27060" s="76"/>
    </row>
    <row r="27061" spans="21:21" x14ac:dyDescent="0.25">
      <c r="U27061" s="76"/>
    </row>
    <row r="27062" spans="21:21" x14ac:dyDescent="0.25">
      <c r="U27062" s="76"/>
    </row>
    <row r="27063" spans="21:21" x14ac:dyDescent="0.25">
      <c r="U27063" s="76"/>
    </row>
    <row r="27064" spans="21:21" x14ac:dyDescent="0.25">
      <c r="U27064" s="76"/>
    </row>
    <row r="27065" spans="21:21" x14ac:dyDescent="0.25">
      <c r="U27065" s="76"/>
    </row>
    <row r="27066" spans="21:21" x14ac:dyDescent="0.25">
      <c r="U27066" s="76"/>
    </row>
    <row r="27067" spans="21:21" x14ac:dyDescent="0.25">
      <c r="U27067" s="76"/>
    </row>
    <row r="27068" spans="21:21" x14ac:dyDescent="0.25">
      <c r="U27068" s="76"/>
    </row>
    <row r="27069" spans="21:21" x14ac:dyDescent="0.25">
      <c r="U27069" s="76"/>
    </row>
    <row r="27070" spans="21:21" x14ac:dyDescent="0.25">
      <c r="U27070" s="76"/>
    </row>
    <row r="27071" spans="21:21" x14ac:dyDescent="0.25">
      <c r="U27071" s="76"/>
    </row>
    <row r="27072" spans="21:21" x14ac:dyDescent="0.25">
      <c r="U27072" s="76"/>
    </row>
    <row r="27073" spans="21:21" x14ac:dyDescent="0.25">
      <c r="U27073" s="76"/>
    </row>
    <row r="27074" spans="21:21" x14ac:dyDescent="0.25">
      <c r="U27074" s="76"/>
    </row>
    <row r="27075" spans="21:21" x14ac:dyDescent="0.25">
      <c r="U27075" s="76"/>
    </row>
    <row r="27076" spans="21:21" x14ac:dyDescent="0.25">
      <c r="U27076" s="76"/>
    </row>
    <row r="27077" spans="21:21" x14ac:dyDescent="0.25">
      <c r="U27077" s="76"/>
    </row>
    <row r="27078" spans="21:21" x14ac:dyDescent="0.25">
      <c r="U27078" s="76"/>
    </row>
    <row r="27079" spans="21:21" x14ac:dyDescent="0.25">
      <c r="U27079" s="76"/>
    </row>
    <row r="27080" spans="21:21" x14ac:dyDescent="0.25">
      <c r="U27080" s="76"/>
    </row>
    <row r="27081" spans="21:21" x14ac:dyDescent="0.25">
      <c r="U27081" s="76"/>
    </row>
    <row r="27082" spans="21:21" x14ac:dyDescent="0.25">
      <c r="U27082" s="76"/>
    </row>
    <row r="27083" spans="21:21" x14ac:dyDescent="0.25">
      <c r="U27083" s="76"/>
    </row>
    <row r="27084" spans="21:21" x14ac:dyDescent="0.25">
      <c r="U27084" s="76"/>
    </row>
    <row r="27085" spans="21:21" x14ac:dyDescent="0.25">
      <c r="U27085" s="76"/>
    </row>
    <row r="27086" spans="21:21" x14ac:dyDescent="0.25">
      <c r="U27086" s="76"/>
    </row>
    <row r="27087" spans="21:21" x14ac:dyDescent="0.25">
      <c r="U27087" s="76"/>
    </row>
    <row r="27088" spans="21:21" x14ac:dyDescent="0.25">
      <c r="U27088" s="76"/>
    </row>
    <row r="27089" spans="21:21" x14ac:dyDescent="0.25">
      <c r="U27089" s="76"/>
    </row>
    <row r="27090" spans="21:21" x14ac:dyDescent="0.25">
      <c r="U27090" s="76"/>
    </row>
    <row r="27091" spans="21:21" x14ac:dyDescent="0.25">
      <c r="U27091" s="76"/>
    </row>
    <row r="27092" spans="21:21" x14ac:dyDescent="0.25">
      <c r="U27092" s="76"/>
    </row>
    <row r="27093" spans="21:21" x14ac:dyDescent="0.25">
      <c r="U27093" s="76"/>
    </row>
    <row r="27094" spans="21:21" x14ac:dyDescent="0.25">
      <c r="U27094" s="76"/>
    </row>
    <row r="27095" spans="21:21" x14ac:dyDescent="0.25">
      <c r="U27095" s="76"/>
    </row>
    <row r="27096" spans="21:21" x14ac:dyDescent="0.25">
      <c r="U27096" s="76"/>
    </row>
    <row r="27097" spans="21:21" x14ac:dyDescent="0.25">
      <c r="U27097" s="76"/>
    </row>
    <row r="27098" spans="21:21" x14ac:dyDescent="0.25">
      <c r="U27098" s="76"/>
    </row>
    <row r="27099" spans="21:21" x14ac:dyDescent="0.25">
      <c r="U27099" s="76"/>
    </row>
    <row r="27100" spans="21:21" x14ac:dyDescent="0.25">
      <c r="U27100" s="76"/>
    </row>
    <row r="27101" spans="21:21" x14ac:dyDescent="0.25">
      <c r="U27101" s="76"/>
    </row>
    <row r="27102" spans="21:21" x14ac:dyDescent="0.25">
      <c r="U27102" s="76"/>
    </row>
    <row r="27103" spans="21:21" x14ac:dyDescent="0.25">
      <c r="U27103" s="76"/>
    </row>
    <row r="27104" spans="21:21" x14ac:dyDescent="0.25">
      <c r="U27104" s="76"/>
    </row>
    <row r="27105" spans="21:21" x14ac:dyDescent="0.25">
      <c r="U27105" s="76"/>
    </row>
    <row r="27106" spans="21:21" x14ac:dyDescent="0.25">
      <c r="U27106" s="76"/>
    </row>
    <row r="27107" spans="21:21" x14ac:dyDescent="0.25">
      <c r="U27107" s="76"/>
    </row>
    <row r="27108" spans="21:21" x14ac:dyDescent="0.25">
      <c r="U27108" s="76"/>
    </row>
    <row r="27109" spans="21:21" x14ac:dyDescent="0.25">
      <c r="U27109" s="76"/>
    </row>
    <row r="27110" spans="21:21" x14ac:dyDescent="0.25">
      <c r="U27110" s="76"/>
    </row>
    <row r="27111" spans="21:21" x14ac:dyDescent="0.25">
      <c r="U27111" s="76"/>
    </row>
    <row r="27112" spans="21:21" x14ac:dyDescent="0.25">
      <c r="U27112" s="76"/>
    </row>
    <row r="27113" spans="21:21" x14ac:dyDescent="0.25">
      <c r="U27113" s="76"/>
    </row>
    <row r="27114" spans="21:21" x14ac:dyDescent="0.25">
      <c r="U27114" s="76"/>
    </row>
    <row r="27115" spans="21:21" x14ac:dyDescent="0.25">
      <c r="U27115" s="76"/>
    </row>
    <row r="27116" spans="21:21" x14ac:dyDescent="0.25">
      <c r="U27116" s="76"/>
    </row>
    <row r="27117" spans="21:21" x14ac:dyDescent="0.25">
      <c r="U27117" s="76"/>
    </row>
    <row r="27118" spans="21:21" x14ac:dyDescent="0.25">
      <c r="U27118" s="76"/>
    </row>
    <row r="27119" spans="21:21" x14ac:dyDescent="0.25">
      <c r="U27119" s="76"/>
    </row>
    <row r="27120" spans="21:21" x14ac:dyDescent="0.25">
      <c r="U27120" s="76"/>
    </row>
    <row r="27121" spans="21:21" x14ac:dyDescent="0.25">
      <c r="U27121" s="76"/>
    </row>
    <row r="27122" spans="21:21" x14ac:dyDescent="0.25">
      <c r="U27122" s="76"/>
    </row>
    <row r="27123" spans="21:21" x14ac:dyDescent="0.25">
      <c r="U27123" s="76"/>
    </row>
    <row r="27124" spans="21:21" x14ac:dyDescent="0.25">
      <c r="U27124" s="76"/>
    </row>
    <row r="27125" spans="21:21" x14ac:dyDescent="0.25">
      <c r="U27125" s="76"/>
    </row>
    <row r="27126" spans="21:21" x14ac:dyDescent="0.25">
      <c r="U27126" s="76"/>
    </row>
    <row r="27127" spans="21:21" x14ac:dyDescent="0.25">
      <c r="U27127" s="76"/>
    </row>
    <row r="27128" spans="21:21" x14ac:dyDescent="0.25">
      <c r="U27128" s="76"/>
    </row>
    <row r="27129" spans="21:21" x14ac:dyDescent="0.25">
      <c r="U27129" s="76"/>
    </row>
    <row r="27130" spans="21:21" x14ac:dyDescent="0.25">
      <c r="U27130" s="76"/>
    </row>
    <row r="27131" spans="21:21" x14ac:dyDescent="0.25">
      <c r="U27131" s="76"/>
    </row>
    <row r="27132" spans="21:21" x14ac:dyDescent="0.25">
      <c r="U27132" s="76"/>
    </row>
    <row r="27133" spans="21:21" x14ac:dyDescent="0.25">
      <c r="U27133" s="76"/>
    </row>
    <row r="27134" spans="21:21" x14ac:dyDescent="0.25">
      <c r="U27134" s="76"/>
    </row>
    <row r="27135" spans="21:21" x14ac:dyDescent="0.25">
      <c r="U27135" s="76"/>
    </row>
    <row r="27136" spans="21:21" x14ac:dyDescent="0.25">
      <c r="U27136" s="76"/>
    </row>
    <row r="27137" spans="21:21" x14ac:dyDescent="0.25">
      <c r="U27137" s="76"/>
    </row>
    <row r="27138" spans="21:21" x14ac:dyDescent="0.25">
      <c r="U27138" s="76"/>
    </row>
    <row r="27139" spans="21:21" x14ac:dyDescent="0.25">
      <c r="U27139" s="76"/>
    </row>
    <row r="27140" spans="21:21" x14ac:dyDescent="0.25">
      <c r="U27140" s="76"/>
    </row>
    <row r="27141" spans="21:21" x14ac:dyDescent="0.25">
      <c r="U27141" s="76"/>
    </row>
    <row r="27142" spans="21:21" x14ac:dyDescent="0.25">
      <c r="U27142" s="76"/>
    </row>
    <row r="27143" spans="21:21" x14ac:dyDescent="0.25">
      <c r="U27143" s="76"/>
    </row>
    <row r="27144" spans="21:21" x14ac:dyDescent="0.25">
      <c r="U27144" s="76"/>
    </row>
    <row r="27145" spans="21:21" x14ac:dyDescent="0.25">
      <c r="U27145" s="76"/>
    </row>
    <row r="27146" spans="21:21" x14ac:dyDescent="0.25">
      <c r="U27146" s="76"/>
    </row>
    <row r="27147" spans="21:21" x14ac:dyDescent="0.25">
      <c r="U27147" s="76"/>
    </row>
    <row r="27148" spans="21:21" x14ac:dyDescent="0.25">
      <c r="U27148" s="76"/>
    </row>
    <row r="27149" spans="21:21" x14ac:dyDescent="0.25">
      <c r="U27149" s="76"/>
    </row>
    <row r="27150" spans="21:21" x14ac:dyDescent="0.25">
      <c r="U27150" s="76"/>
    </row>
    <row r="27151" spans="21:21" x14ac:dyDescent="0.25">
      <c r="U27151" s="76"/>
    </row>
    <row r="27152" spans="21:21" x14ac:dyDescent="0.25">
      <c r="U27152" s="76"/>
    </row>
    <row r="27153" spans="21:21" x14ac:dyDescent="0.25">
      <c r="U27153" s="76"/>
    </row>
    <row r="27154" spans="21:21" x14ac:dyDescent="0.25">
      <c r="U27154" s="76"/>
    </row>
    <row r="27155" spans="21:21" x14ac:dyDescent="0.25">
      <c r="U27155" s="76"/>
    </row>
    <row r="27156" spans="21:21" x14ac:dyDescent="0.25">
      <c r="U27156" s="76"/>
    </row>
    <row r="27157" spans="21:21" x14ac:dyDescent="0.25">
      <c r="U27157" s="76"/>
    </row>
    <row r="27158" spans="21:21" x14ac:dyDescent="0.25">
      <c r="U27158" s="76"/>
    </row>
    <row r="27159" spans="21:21" x14ac:dyDescent="0.25">
      <c r="U27159" s="76"/>
    </row>
    <row r="27160" spans="21:21" x14ac:dyDescent="0.25">
      <c r="U27160" s="76"/>
    </row>
    <row r="27161" spans="21:21" x14ac:dyDescent="0.25">
      <c r="U27161" s="76"/>
    </row>
    <row r="27162" spans="21:21" x14ac:dyDescent="0.25">
      <c r="U27162" s="76"/>
    </row>
    <row r="27163" spans="21:21" x14ac:dyDescent="0.25">
      <c r="U27163" s="76"/>
    </row>
    <row r="27164" spans="21:21" x14ac:dyDescent="0.25">
      <c r="U27164" s="76"/>
    </row>
    <row r="27165" spans="21:21" x14ac:dyDescent="0.25">
      <c r="U27165" s="76"/>
    </row>
    <row r="27166" spans="21:21" x14ac:dyDescent="0.25">
      <c r="U27166" s="76"/>
    </row>
    <row r="27167" spans="21:21" x14ac:dyDescent="0.25">
      <c r="U27167" s="76"/>
    </row>
    <row r="27168" spans="21:21" x14ac:dyDescent="0.25">
      <c r="U27168" s="76"/>
    </row>
    <row r="27169" spans="21:21" x14ac:dyDescent="0.25">
      <c r="U27169" s="76"/>
    </row>
    <row r="27170" spans="21:21" x14ac:dyDescent="0.25">
      <c r="U27170" s="76"/>
    </row>
    <row r="27171" spans="21:21" x14ac:dyDescent="0.25">
      <c r="U27171" s="76"/>
    </row>
    <row r="27172" spans="21:21" x14ac:dyDescent="0.25">
      <c r="U27172" s="76"/>
    </row>
    <row r="27173" spans="21:21" x14ac:dyDescent="0.25">
      <c r="U27173" s="76"/>
    </row>
    <row r="27174" spans="21:21" x14ac:dyDescent="0.25">
      <c r="U27174" s="76"/>
    </row>
    <row r="27175" spans="21:21" x14ac:dyDescent="0.25">
      <c r="U27175" s="76"/>
    </row>
    <row r="27176" spans="21:21" x14ac:dyDescent="0.25">
      <c r="U27176" s="76"/>
    </row>
    <row r="27177" spans="21:21" x14ac:dyDescent="0.25">
      <c r="U27177" s="76"/>
    </row>
    <row r="27178" spans="21:21" x14ac:dyDescent="0.25">
      <c r="U27178" s="76"/>
    </row>
    <row r="27179" spans="21:21" x14ac:dyDescent="0.25">
      <c r="U27179" s="76"/>
    </row>
    <row r="27180" spans="21:21" x14ac:dyDescent="0.25">
      <c r="U27180" s="76"/>
    </row>
    <row r="27181" spans="21:21" x14ac:dyDescent="0.25">
      <c r="U27181" s="76"/>
    </row>
    <row r="27182" spans="21:21" x14ac:dyDescent="0.25">
      <c r="U27182" s="76"/>
    </row>
    <row r="27183" spans="21:21" x14ac:dyDescent="0.25">
      <c r="U27183" s="76"/>
    </row>
    <row r="27184" spans="21:21" x14ac:dyDescent="0.25">
      <c r="U27184" s="76"/>
    </row>
    <row r="27185" spans="21:21" x14ac:dyDescent="0.25">
      <c r="U27185" s="76"/>
    </row>
    <row r="27186" spans="21:21" x14ac:dyDescent="0.25">
      <c r="U27186" s="76"/>
    </row>
    <row r="27187" spans="21:21" x14ac:dyDescent="0.25">
      <c r="U27187" s="76"/>
    </row>
    <row r="27188" spans="21:21" x14ac:dyDescent="0.25">
      <c r="U27188" s="76"/>
    </row>
    <row r="27189" spans="21:21" x14ac:dyDescent="0.25">
      <c r="U27189" s="76"/>
    </row>
    <row r="27190" spans="21:21" x14ac:dyDescent="0.25">
      <c r="U27190" s="76"/>
    </row>
    <row r="27191" spans="21:21" x14ac:dyDescent="0.25">
      <c r="U27191" s="76"/>
    </row>
    <row r="27192" spans="21:21" x14ac:dyDescent="0.25">
      <c r="U27192" s="76"/>
    </row>
    <row r="27193" spans="21:21" x14ac:dyDescent="0.25">
      <c r="U27193" s="76"/>
    </row>
    <row r="27194" spans="21:21" x14ac:dyDescent="0.25">
      <c r="U27194" s="76"/>
    </row>
    <row r="27195" spans="21:21" x14ac:dyDescent="0.25">
      <c r="U27195" s="76"/>
    </row>
    <row r="27196" spans="21:21" x14ac:dyDescent="0.25">
      <c r="U27196" s="76"/>
    </row>
    <row r="27197" spans="21:21" x14ac:dyDescent="0.25">
      <c r="U27197" s="76"/>
    </row>
    <row r="27198" spans="21:21" x14ac:dyDescent="0.25">
      <c r="U27198" s="76"/>
    </row>
    <row r="27199" spans="21:21" x14ac:dyDescent="0.25">
      <c r="U27199" s="76"/>
    </row>
    <row r="27200" spans="21:21" x14ac:dyDescent="0.25">
      <c r="U27200" s="76"/>
    </row>
    <row r="27201" spans="21:21" x14ac:dyDescent="0.25">
      <c r="U27201" s="76"/>
    </row>
    <row r="27202" spans="21:21" x14ac:dyDescent="0.25">
      <c r="U27202" s="76"/>
    </row>
    <row r="27203" spans="21:21" x14ac:dyDescent="0.25">
      <c r="U27203" s="76"/>
    </row>
    <row r="27204" spans="21:21" x14ac:dyDescent="0.25">
      <c r="U27204" s="76"/>
    </row>
    <row r="27205" spans="21:21" x14ac:dyDescent="0.25">
      <c r="U27205" s="76"/>
    </row>
    <row r="27206" spans="21:21" x14ac:dyDescent="0.25">
      <c r="U27206" s="76"/>
    </row>
    <row r="27207" spans="21:21" x14ac:dyDescent="0.25">
      <c r="U27207" s="76"/>
    </row>
    <row r="27208" spans="21:21" x14ac:dyDescent="0.25">
      <c r="U27208" s="76"/>
    </row>
    <row r="27209" spans="21:21" x14ac:dyDescent="0.25">
      <c r="U27209" s="76"/>
    </row>
    <row r="27210" spans="21:21" x14ac:dyDescent="0.25">
      <c r="U27210" s="76"/>
    </row>
    <row r="27211" spans="21:21" x14ac:dyDescent="0.25">
      <c r="U27211" s="76"/>
    </row>
    <row r="27212" spans="21:21" x14ac:dyDescent="0.25">
      <c r="U27212" s="76"/>
    </row>
    <row r="27213" spans="21:21" x14ac:dyDescent="0.25">
      <c r="U27213" s="76"/>
    </row>
    <row r="27214" spans="21:21" x14ac:dyDescent="0.25">
      <c r="U27214" s="76"/>
    </row>
    <row r="27215" spans="21:21" x14ac:dyDescent="0.25">
      <c r="U27215" s="76"/>
    </row>
    <row r="27216" spans="21:21" x14ac:dyDescent="0.25">
      <c r="U27216" s="76"/>
    </row>
    <row r="27217" spans="21:21" x14ac:dyDescent="0.25">
      <c r="U27217" s="76"/>
    </row>
    <row r="27218" spans="21:21" x14ac:dyDescent="0.25">
      <c r="U27218" s="76"/>
    </row>
    <row r="27219" spans="21:21" x14ac:dyDescent="0.25">
      <c r="U27219" s="76"/>
    </row>
    <row r="27220" spans="21:21" x14ac:dyDescent="0.25">
      <c r="U27220" s="76"/>
    </row>
    <row r="27221" spans="21:21" x14ac:dyDescent="0.25">
      <c r="U27221" s="76"/>
    </row>
    <row r="27222" spans="21:21" x14ac:dyDescent="0.25">
      <c r="U27222" s="76"/>
    </row>
    <row r="27223" spans="21:21" x14ac:dyDescent="0.25">
      <c r="U27223" s="76"/>
    </row>
    <row r="27224" spans="21:21" x14ac:dyDescent="0.25">
      <c r="U27224" s="76"/>
    </row>
    <row r="27225" spans="21:21" x14ac:dyDescent="0.25">
      <c r="U27225" s="76"/>
    </row>
    <row r="27226" spans="21:21" x14ac:dyDescent="0.25">
      <c r="U27226" s="76"/>
    </row>
    <row r="27227" spans="21:21" x14ac:dyDescent="0.25">
      <c r="U27227" s="76"/>
    </row>
    <row r="27228" spans="21:21" x14ac:dyDescent="0.25">
      <c r="U27228" s="76"/>
    </row>
    <row r="27229" spans="21:21" x14ac:dyDescent="0.25">
      <c r="U27229" s="76"/>
    </row>
    <row r="27230" spans="21:21" x14ac:dyDescent="0.25">
      <c r="U27230" s="76"/>
    </row>
    <row r="27231" spans="21:21" x14ac:dyDescent="0.25">
      <c r="U27231" s="76"/>
    </row>
    <row r="27232" spans="21:21" x14ac:dyDescent="0.25">
      <c r="U27232" s="76"/>
    </row>
    <row r="27233" spans="21:21" x14ac:dyDescent="0.25">
      <c r="U27233" s="76"/>
    </row>
    <row r="27234" spans="21:21" x14ac:dyDescent="0.25">
      <c r="U27234" s="76"/>
    </row>
    <row r="27235" spans="21:21" x14ac:dyDescent="0.25">
      <c r="U27235" s="76"/>
    </row>
    <row r="27236" spans="21:21" x14ac:dyDescent="0.25">
      <c r="U27236" s="76"/>
    </row>
    <row r="27237" spans="21:21" x14ac:dyDescent="0.25">
      <c r="U27237" s="76"/>
    </row>
    <row r="27238" spans="21:21" x14ac:dyDescent="0.25">
      <c r="U27238" s="76"/>
    </row>
    <row r="27239" spans="21:21" x14ac:dyDescent="0.25">
      <c r="U27239" s="76"/>
    </row>
    <row r="27240" spans="21:21" x14ac:dyDescent="0.25">
      <c r="U27240" s="76"/>
    </row>
    <row r="27241" spans="21:21" x14ac:dyDescent="0.25">
      <c r="U27241" s="76"/>
    </row>
    <row r="27242" spans="21:21" x14ac:dyDescent="0.25">
      <c r="U27242" s="76"/>
    </row>
    <row r="27243" spans="21:21" x14ac:dyDescent="0.25">
      <c r="U27243" s="76"/>
    </row>
    <row r="27244" spans="21:21" x14ac:dyDescent="0.25">
      <c r="U27244" s="76"/>
    </row>
    <row r="27245" spans="21:21" x14ac:dyDescent="0.25">
      <c r="U27245" s="76"/>
    </row>
    <row r="27246" spans="21:21" x14ac:dyDescent="0.25">
      <c r="U27246" s="76"/>
    </row>
    <row r="27247" spans="21:21" x14ac:dyDescent="0.25">
      <c r="U27247" s="76"/>
    </row>
    <row r="27248" spans="21:21" x14ac:dyDescent="0.25">
      <c r="U27248" s="76"/>
    </row>
    <row r="27249" spans="21:21" x14ac:dyDescent="0.25">
      <c r="U27249" s="76"/>
    </row>
    <row r="27250" spans="21:21" x14ac:dyDescent="0.25">
      <c r="U27250" s="76"/>
    </row>
    <row r="27251" spans="21:21" x14ac:dyDescent="0.25">
      <c r="U27251" s="76"/>
    </row>
    <row r="27252" spans="21:21" x14ac:dyDescent="0.25">
      <c r="U27252" s="76"/>
    </row>
    <row r="27253" spans="21:21" x14ac:dyDescent="0.25">
      <c r="U27253" s="76"/>
    </row>
    <row r="27254" spans="21:21" x14ac:dyDescent="0.25">
      <c r="U27254" s="76"/>
    </row>
    <row r="27255" spans="21:21" x14ac:dyDescent="0.25">
      <c r="U27255" s="76"/>
    </row>
    <row r="27256" spans="21:21" x14ac:dyDescent="0.25">
      <c r="U27256" s="76"/>
    </row>
    <row r="27257" spans="21:21" x14ac:dyDescent="0.25">
      <c r="U27257" s="76"/>
    </row>
    <row r="27258" spans="21:21" x14ac:dyDescent="0.25">
      <c r="U27258" s="76"/>
    </row>
    <row r="27259" spans="21:21" x14ac:dyDescent="0.25">
      <c r="U27259" s="76"/>
    </row>
    <row r="27260" spans="21:21" x14ac:dyDescent="0.25">
      <c r="U27260" s="76"/>
    </row>
    <row r="27261" spans="21:21" x14ac:dyDescent="0.25">
      <c r="U27261" s="76"/>
    </row>
    <row r="27262" spans="21:21" x14ac:dyDescent="0.25">
      <c r="U27262" s="76"/>
    </row>
    <row r="27263" spans="21:21" x14ac:dyDescent="0.25">
      <c r="U27263" s="76"/>
    </row>
    <row r="27264" spans="21:21" x14ac:dyDescent="0.25">
      <c r="U27264" s="76"/>
    </row>
    <row r="27265" spans="21:21" x14ac:dyDescent="0.25">
      <c r="U27265" s="76"/>
    </row>
    <row r="27266" spans="21:21" x14ac:dyDescent="0.25">
      <c r="U27266" s="76"/>
    </row>
    <row r="27267" spans="21:21" x14ac:dyDescent="0.25">
      <c r="U27267" s="76"/>
    </row>
    <row r="27268" spans="21:21" x14ac:dyDescent="0.25">
      <c r="U27268" s="76"/>
    </row>
    <row r="27269" spans="21:21" x14ac:dyDescent="0.25">
      <c r="U27269" s="76"/>
    </row>
    <row r="27270" spans="21:21" x14ac:dyDescent="0.25">
      <c r="U27270" s="76"/>
    </row>
    <row r="27271" spans="21:21" x14ac:dyDescent="0.25">
      <c r="U27271" s="76"/>
    </row>
    <row r="27272" spans="21:21" x14ac:dyDescent="0.25">
      <c r="U27272" s="76"/>
    </row>
    <row r="27273" spans="21:21" x14ac:dyDescent="0.25">
      <c r="U27273" s="76"/>
    </row>
    <row r="27274" spans="21:21" x14ac:dyDescent="0.25">
      <c r="U27274" s="76"/>
    </row>
    <row r="27275" spans="21:21" x14ac:dyDescent="0.25">
      <c r="U27275" s="76"/>
    </row>
    <row r="27276" spans="21:21" x14ac:dyDescent="0.25">
      <c r="U27276" s="76"/>
    </row>
    <row r="27277" spans="21:21" x14ac:dyDescent="0.25">
      <c r="U27277" s="76"/>
    </row>
    <row r="27278" spans="21:21" x14ac:dyDescent="0.25">
      <c r="U27278" s="76"/>
    </row>
    <row r="27279" spans="21:21" x14ac:dyDescent="0.25">
      <c r="U27279" s="76"/>
    </row>
    <row r="27280" spans="21:21" x14ac:dyDescent="0.25">
      <c r="U27280" s="76"/>
    </row>
    <row r="27281" spans="21:21" x14ac:dyDescent="0.25">
      <c r="U27281" s="76"/>
    </row>
    <row r="27282" spans="21:21" x14ac:dyDescent="0.25">
      <c r="U27282" s="76"/>
    </row>
    <row r="27283" spans="21:21" x14ac:dyDescent="0.25">
      <c r="U27283" s="76"/>
    </row>
    <row r="27284" spans="21:21" x14ac:dyDescent="0.25">
      <c r="U27284" s="76"/>
    </row>
    <row r="27285" spans="21:21" x14ac:dyDescent="0.25">
      <c r="U27285" s="76"/>
    </row>
    <row r="27286" spans="21:21" x14ac:dyDescent="0.25">
      <c r="U27286" s="76"/>
    </row>
    <row r="27287" spans="21:21" x14ac:dyDescent="0.25">
      <c r="U27287" s="76"/>
    </row>
    <row r="27288" spans="21:21" x14ac:dyDescent="0.25">
      <c r="U27288" s="76"/>
    </row>
    <row r="27289" spans="21:21" x14ac:dyDescent="0.25">
      <c r="U27289" s="76"/>
    </row>
    <row r="27290" spans="21:21" x14ac:dyDescent="0.25">
      <c r="U27290" s="76"/>
    </row>
    <row r="27291" spans="21:21" x14ac:dyDescent="0.25">
      <c r="U27291" s="76"/>
    </row>
    <row r="27292" spans="21:21" x14ac:dyDescent="0.25">
      <c r="U27292" s="76"/>
    </row>
    <row r="27293" spans="21:21" x14ac:dyDescent="0.25">
      <c r="U27293" s="76"/>
    </row>
    <row r="27294" spans="21:21" x14ac:dyDescent="0.25">
      <c r="U27294" s="76"/>
    </row>
    <row r="27295" spans="21:21" x14ac:dyDescent="0.25">
      <c r="U27295" s="76"/>
    </row>
    <row r="27296" spans="21:21" x14ac:dyDescent="0.25">
      <c r="U27296" s="76"/>
    </row>
    <row r="27297" spans="21:21" x14ac:dyDescent="0.25">
      <c r="U27297" s="76"/>
    </row>
    <row r="27298" spans="21:21" x14ac:dyDescent="0.25">
      <c r="U27298" s="76"/>
    </row>
    <row r="27299" spans="21:21" x14ac:dyDescent="0.25">
      <c r="U27299" s="76"/>
    </row>
    <row r="27300" spans="21:21" x14ac:dyDescent="0.25">
      <c r="U27300" s="76"/>
    </row>
    <row r="27301" spans="21:21" x14ac:dyDescent="0.25">
      <c r="U27301" s="76"/>
    </row>
    <row r="27302" spans="21:21" x14ac:dyDescent="0.25">
      <c r="U27302" s="76"/>
    </row>
    <row r="27303" spans="21:21" x14ac:dyDescent="0.25">
      <c r="U27303" s="76"/>
    </row>
    <row r="27304" spans="21:21" x14ac:dyDescent="0.25">
      <c r="U27304" s="76"/>
    </row>
    <row r="27305" spans="21:21" x14ac:dyDescent="0.25">
      <c r="U27305" s="76"/>
    </row>
    <row r="27306" spans="21:21" x14ac:dyDescent="0.25">
      <c r="U27306" s="76"/>
    </row>
    <row r="27307" spans="21:21" x14ac:dyDescent="0.25">
      <c r="U27307" s="76"/>
    </row>
    <row r="27308" spans="21:21" x14ac:dyDescent="0.25">
      <c r="U27308" s="76"/>
    </row>
    <row r="27309" spans="21:21" x14ac:dyDescent="0.25">
      <c r="U27309" s="76"/>
    </row>
    <row r="27310" spans="21:21" x14ac:dyDescent="0.25">
      <c r="U27310" s="76"/>
    </row>
    <row r="27311" spans="21:21" x14ac:dyDescent="0.25">
      <c r="U27311" s="76"/>
    </row>
    <row r="27312" spans="21:21" x14ac:dyDescent="0.25">
      <c r="U27312" s="76"/>
    </row>
    <row r="27313" spans="21:21" x14ac:dyDescent="0.25">
      <c r="U27313" s="76"/>
    </row>
    <row r="27314" spans="21:21" x14ac:dyDescent="0.25">
      <c r="U27314" s="76"/>
    </row>
    <row r="27315" spans="21:21" x14ac:dyDescent="0.25">
      <c r="U27315" s="76"/>
    </row>
    <row r="27316" spans="21:21" x14ac:dyDescent="0.25">
      <c r="U27316" s="76"/>
    </row>
    <row r="27317" spans="21:21" x14ac:dyDescent="0.25">
      <c r="U27317" s="76"/>
    </row>
    <row r="27318" spans="21:21" x14ac:dyDescent="0.25">
      <c r="U27318" s="76"/>
    </row>
    <row r="27319" spans="21:21" x14ac:dyDescent="0.25">
      <c r="U27319" s="76"/>
    </row>
    <row r="27320" spans="21:21" x14ac:dyDescent="0.25">
      <c r="U27320" s="76"/>
    </row>
    <row r="27321" spans="21:21" x14ac:dyDescent="0.25">
      <c r="U27321" s="76"/>
    </row>
    <row r="27322" spans="21:21" x14ac:dyDescent="0.25">
      <c r="U27322" s="76"/>
    </row>
    <row r="27323" spans="21:21" x14ac:dyDescent="0.25">
      <c r="U27323" s="76"/>
    </row>
    <row r="27324" spans="21:21" x14ac:dyDescent="0.25">
      <c r="U27324" s="76"/>
    </row>
    <row r="27325" spans="21:21" x14ac:dyDescent="0.25">
      <c r="U27325" s="76"/>
    </row>
    <row r="27326" spans="21:21" x14ac:dyDescent="0.25">
      <c r="U27326" s="76"/>
    </row>
    <row r="27327" spans="21:21" x14ac:dyDescent="0.25">
      <c r="U27327" s="76"/>
    </row>
    <row r="27328" spans="21:21" x14ac:dyDescent="0.25">
      <c r="U27328" s="76"/>
    </row>
    <row r="27329" spans="21:21" x14ac:dyDescent="0.25">
      <c r="U27329" s="76"/>
    </row>
    <row r="27330" spans="21:21" x14ac:dyDescent="0.25">
      <c r="U27330" s="76"/>
    </row>
    <row r="27331" spans="21:21" x14ac:dyDescent="0.25">
      <c r="U27331" s="76"/>
    </row>
    <row r="27332" spans="21:21" x14ac:dyDescent="0.25">
      <c r="U27332" s="76"/>
    </row>
    <row r="27333" spans="21:21" x14ac:dyDescent="0.25">
      <c r="U27333" s="76"/>
    </row>
    <row r="27334" spans="21:21" x14ac:dyDescent="0.25">
      <c r="U27334" s="76"/>
    </row>
    <row r="27335" spans="21:21" x14ac:dyDescent="0.25">
      <c r="U27335" s="76"/>
    </row>
    <row r="27336" spans="21:21" x14ac:dyDescent="0.25">
      <c r="U27336" s="76"/>
    </row>
    <row r="27337" spans="21:21" x14ac:dyDescent="0.25">
      <c r="U27337" s="76"/>
    </row>
    <row r="27338" spans="21:21" x14ac:dyDescent="0.25">
      <c r="U27338" s="76"/>
    </row>
    <row r="27339" spans="21:21" x14ac:dyDescent="0.25">
      <c r="U27339" s="76"/>
    </row>
    <row r="27340" spans="21:21" x14ac:dyDescent="0.25">
      <c r="U27340" s="76"/>
    </row>
    <row r="27341" spans="21:21" x14ac:dyDescent="0.25">
      <c r="U27341" s="76"/>
    </row>
    <row r="27342" spans="21:21" x14ac:dyDescent="0.25">
      <c r="U27342" s="76"/>
    </row>
    <row r="27343" spans="21:21" x14ac:dyDescent="0.25">
      <c r="U27343" s="76"/>
    </row>
    <row r="27344" spans="21:21" x14ac:dyDescent="0.25">
      <c r="U27344" s="76"/>
    </row>
    <row r="27345" spans="21:21" x14ac:dyDescent="0.25">
      <c r="U27345" s="76"/>
    </row>
    <row r="27346" spans="21:21" x14ac:dyDescent="0.25">
      <c r="U27346" s="76"/>
    </row>
    <row r="27347" spans="21:21" x14ac:dyDescent="0.25">
      <c r="U27347" s="76"/>
    </row>
    <row r="27348" spans="21:21" x14ac:dyDescent="0.25">
      <c r="U27348" s="76"/>
    </row>
    <row r="27349" spans="21:21" x14ac:dyDescent="0.25">
      <c r="U27349" s="76"/>
    </row>
    <row r="27350" spans="21:21" x14ac:dyDescent="0.25">
      <c r="U27350" s="76"/>
    </row>
    <row r="27351" spans="21:21" x14ac:dyDescent="0.25">
      <c r="U27351" s="76"/>
    </row>
    <row r="27352" spans="21:21" x14ac:dyDescent="0.25">
      <c r="U27352" s="76"/>
    </row>
    <row r="27353" spans="21:21" x14ac:dyDescent="0.25">
      <c r="U27353" s="76"/>
    </row>
    <row r="27354" spans="21:21" x14ac:dyDescent="0.25">
      <c r="U27354" s="76"/>
    </row>
    <row r="27355" spans="21:21" x14ac:dyDescent="0.25">
      <c r="U27355" s="76"/>
    </row>
    <row r="27356" spans="21:21" x14ac:dyDescent="0.25">
      <c r="U27356" s="76"/>
    </row>
    <row r="27357" spans="21:21" x14ac:dyDescent="0.25">
      <c r="U27357" s="76"/>
    </row>
    <row r="27358" spans="21:21" x14ac:dyDescent="0.25">
      <c r="U27358" s="76"/>
    </row>
    <row r="27359" spans="21:21" x14ac:dyDescent="0.25">
      <c r="U27359" s="76"/>
    </row>
    <row r="27360" spans="21:21" x14ac:dyDescent="0.25">
      <c r="U27360" s="76"/>
    </row>
    <row r="27361" spans="21:21" x14ac:dyDescent="0.25">
      <c r="U27361" s="76"/>
    </row>
    <row r="27362" spans="21:21" x14ac:dyDescent="0.25">
      <c r="U27362" s="76"/>
    </row>
    <row r="27363" spans="21:21" x14ac:dyDescent="0.25">
      <c r="U27363" s="76"/>
    </row>
    <row r="27364" spans="21:21" x14ac:dyDescent="0.25">
      <c r="U27364" s="76"/>
    </row>
    <row r="27365" spans="21:21" x14ac:dyDescent="0.25">
      <c r="U27365" s="76"/>
    </row>
    <row r="27366" spans="21:21" x14ac:dyDescent="0.25">
      <c r="U27366" s="76"/>
    </row>
    <row r="27367" spans="21:21" x14ac:dyDescent="0.25">
      <c r="U27367" s="76"/>
    </row>
    <row r="27368" spans="21:21" x14ac:dyDescent="0.25">
      <c r="U27368" s="76"/>
    </row>
    <row r="27369" spans="21:21" x14ac:dyDescent="0.25">
      <c r="U27369" s="76"/>
    </row>
    <row r="27370" spans="21:21" x14ac:dyDescent="0.25">
      <c r="U27370" s="76"/>
    </row>
    <row r="27371" spans="21:21" x14ac:dyDescent="0.25">
      <c r="U27371" s="76"/>
    </row>
    <row r="27372" spans="21:21" x14ac:dyDescent="0.25">
      <c r="U27372" s="76"/>
    </row>
    <row r="27373" spans="21:21" x14ac:dyDescent="0.25">
      <c r="U27373" s="76"/>
    </row>
    <row r="27374" spans="21:21" x14ac:dyDescent="0.25">
      <c r="U27374" s="76"/>
    </row>
    <row r="27375" spans="21:21" x14ac:dyDescent="0.25">
      <c r="U27375" s="76"/>
    </row>
    <row r="27376" spans="21:21" x14ac:dyDescent="0.25">
      <c r="U27376" s="76"/>
    </row>
    <row r="27377" spans="21:21" x14ac:dyDescent="0.25">
      <c r="U27377" s="76"/>
    </row>
    <row r="27378" spans="21:21" x14ac:dyDescent="0.25">
      <c r="U27378" s="76"/>
    </row>
    <row r="27379" spans="21:21" x14ac:dyDescent="0.25">
      <c r="U27379" s="76"/>
    </row>
    <row r="27380" spans="21:21" x14ac:dyDescent="0.25">
      <c r="U27380" s="76"/>
    </row>
    <row r="27381" spans="21:21" x14ac:dyDescent="0.25">
      <c r="U27381" s="76"/>
    </row>
    <row r="27382" spans="21:21" x14ac:dyDescent="0.25">
      <c r="U27382" s="76"/>
    </row>
    <row r="27383" spans="21:21" x14ac:dyDescent="0.25">
      <c r="U27383" s="76"/>
    </row>
    <row r="27384" spans="21:21" x14ac:dyDescent="0.25">
      <c r="U27384" s="76"/>
    </row>
    <row r="27385" spans="21:21" x14ac:dyDescent="0.25">
      <c r="U27385" s="76"/>
    </row>
    <row r="27386" spans="21:21" x14ac:dyDescent="0.25">
      <c r="U27386" s="76"/>
    </row>
    <row r="27387" spans="21:21" x14ac:dyDescent="0.25">
      <c r="U27387" s="76"/>
    </row>
    <row r="27388" spans="21:21" x14ac:dyDescent="0.25">
      <c r="U27388" s="76"/>
    </row>
    <row r="27389" spans="21:21" x14ac:dyDescent="0.25">
      <c r="U27389" s="76"/>
    </row>
    <row r="27390" spans="21:21" x14ac:dyDescent="0.25">
      <c r="U27390" s="76"/>
    </row>
    <row r="27391" spans="21:21" x14ac:dyDescent="0.25">
      <c r="U27391" s="76"/>
    </row>
    <row r="27392" spans="21:21" x14ac:dyDescent="0.25">
      <c r="U27392" s="76"/>
    </row>
    <row r="27393" spans="21:21" x14ac:dyDescent="0.25">
      <c r="U27393" s="76"/>
    </row>
    <row r="27394" spans="21:21" x14ac:dyDescent="0.25">
      <c r="U27394" s="76"/>
    </row>
    <row r="27395" spans="21:21" x14ac:dyDescent="0.25">
      <c r="U27395" s="76"/>
    </row>
    <row r="27396" spans="21:21" x14ac:dyDescent="0.25">
      <c r="U27396" s="76"/>
    </row>
    <row r="27397" spans="21:21" x14ac:dyDescent="0.25">
      <c r="U27397" s="76"/>
    </row>
    <row r="27398" spans="21:21" x14ac:dyDescent="0.25">
      <c r="U27398" s="76"/>
    </row>
    <row r="27399" spans="21:21" x14ac:dyDescent="0.25">
      <c r="U27399" s="76"/>
    </row>
    <row r="27400" spans="21:21" x14ac:dyDescent="0.25">
      <c r="U27400" s="76"/>
    </row>
    <row r="27401" spans="21:21" x14ac:dyDescent="0.25">
      <c r="U27401" s="76"/>
    </row>
    <row r="27402" spans="21:21" x14ac:dyDescent="0.25">
      <c r="U27402" s="76"/>
    </row>
    <row r="27403" spans="21:21" x14ac:dyDescent="0.25">
      <c r="U27403" s="76"/>
    </row>
    <row r="27404" spans="21:21" x14ac:dyDescent="0.25">
      <c r="U27404" s="76"/>
    </row>
    <row r="27405" spans="21:21" x14ac:dyDescent="0.25">
      <c r="U27405" s="76"/>
    </row>
    <row r="27406" spans="21:21" x14ac:dyDescent="0.25">
      <c r="U27406" s="76"/>
    </row>
    <row r="27407" spans="21:21" x14ac:dyDescent="0.25">
      <c r="U27407" s="76"/>
    </row>
    <row r="27408" spans="21:21" x14ac:dyDescent="0.25">
      <c r="U27408" s="76"/>
    </row>
    <row r="27409" spans="21:21" x14ac:dyDescent="0.25">
      <c r="U27409" s="76"/>
    </row>
    <row r="27410" spans="21:21" x14ac:dyDescent="0.25">
      <c r="U27410" s="76"/>
    </row>
    <row r="27411" spans="21:21" x14ac:dyDescent="0.25">
      <c r="U27411" s="76"/>
    </row>
    <row r="27412" spans="21:21" x14ac:dyDescent="0.25">
      <c r="U27412" s="76"/>
    </row>
    <row r="27413" spans="21:21" x14ac:dyDescent="0.25">
      <c r="U27413" s="76"/>
    </row>
    <row r="27414" spans="21:21" x14ac:dyDescent="0.25">
      <c r="U27414" s="76"/>
    </row>
    <row r="27415" spans="21:21" x14ac:dyDescent="0.25">
      <c r="U27415" s="76"/>
    </row>
    <row r="27416" spans="21:21" x14ac:dyDescent="0.25">
      <c r="U27416" s="76"/>
    </row>
    <row r="27417" spans="21:21" x14ac:dyDescent="0.25">
      <c r="U27417" s="76"/>
    </row>
    <row r="27418" spans="21:21" x14ac:dyDescent="0.25">
      <c r="U27418" s="76"/>
    </row>
    <row r="27419" spans="21:21" x14ac:dyDescent="0.25">
      <c r="U27419" s="76"/>
    </row>
    <row r="27420" spans="21:21" x14ac:dyDescent="0.25">
      <c r="U27420" s="76"/>
    </row>
    <row r="27421" spans="21:21" x14ac:dyDescent="0.25">
      <c r="U27421" s="76"/>
    </row>
    <row r="27422" spans="21:21" x14ac:dyDescent="0.25">
      <c r="U27422" s="76"/>
    </row>
    <row r="27423" spans="21:21" x14ac:dyDescent="0.25">
      <c r="U27423" s="76"/>
    </row>
    <row r="27424" spans="21:21" x14ac:dyDescent="0.25">
      <c r="U27424" s="76"/>
    </row>
    <row r="27425" spans="21:21" x14ac:dyDescent="0.25">
      <c r="U27425" s="76"/>
    </row>
    <row r="27426" spans="21:21" x14ac:dyDescent="0.25">
      <c r="U27426" s="76"/>
    </row>
    <row r="27427" spans="21:21" x14ac:dyDescent="0.25">
      <c r="U27427" s="76"/>
    </row>
    <row r="27428" spans="21:21" x14ac:dyDescent="0.25">
      <c r="U27428" s="76"/>
    </row>
    <row r="27429" spans="21:21" x14ac:dyDescent="0.25">
      <c r="U27429" s="76"/>
    </row>
    <row r="27430" spans="21:21" x14ac:dyDescent="0.25">
      <c r="U27430" s="76"/>
    </row>
    <row r="27431" spans="21:21" x14ac:dyDescent="0.25">
      <c r="U27431" s="76"/>
    </row>
    <row r="27432" spans="21:21" x14ac:dyDescent="0.25">
      <c r="U27432" s="76"/>
    </row>
    <row r="27433" spans="21:21" x14ac:dyDescent="0.25">
      <c r="U27433" s="76"/>
    </row>
    <row r="27434" spans="21:21" x14ac:dyDescent="0.25">
      <c r="U27434" s="76"/>
    </row>
    <row r="27435" spans="21:21" x14ac:dyDescent="0.25">
      <c r="U27435" s="76"/>
    </row>
    <row r="27436" spans="21:21" x14ac:dyDescent="0.25">
      <c r="U27436" s="76"/>
    </row>
    <row r="27437" spans="21:21" x14ac:dyDescent="0.25">
      <c r="U27437" s="76"/>
    </row>
    <row r="27438" spans="21:21" x14ac:dyDescent="0.25">
      <c r="U27438" s="76"/>
    </row>
    <row r="27439" spans="21:21" x14ac:dyDescent="0.25">
      <c r="U27439" s="76"/>
    </row>
    <row r="27440" spans="21:21" x14ac:dyDescent="0.25">
      <c r="U27440" s="76"/>
    </row>
    <row r="27441" spans="21:21" x14ac:dyDescent="0.25">
      <c r="U27441" s="76"/>
    </row>
    <row r="27442" spans="21:21" x14ac:dyDescent="0.25">
      <c r="U27442" s="76"/>
    </row>
    <row r="27443" spans="21:21" x14ac:dyDescent="0.25">
      <c r="U27443" s="76"/>
    </row>
    <row r="27444" spans="21:21" x14ac:dyDescent="0.25">
      <c r="U27444" s="76"/>
    </row>
    <row r="27445" spans="21:21" x14ac:dyDescent="0.25">
      <c r="U27445" s="76"/>
    </row>
    <row r="27446" spans="21:21" x14ac:dyDescent="0.25">
      <c r="U27446" s="76"/>
    </row>
    <row r="27447" spans="21:21" x14ac:dyDescent="0.25">
      <c r="U27447" s="76"/>
    </row>
    <row r="27448" spans="21:21" x14ac:dyDescent="0.25">
      <c r="U27448" s="76"/>
    </row>
    <row r="27449" spans="21:21" x14ac:dyDescent="0.25">
      <c r="U27449" s="76"/>
    </row>
    <row r="27450" spans="21:21" x14ac:dyDescent="0.25">
      <c r="U27450" s="76"/>
    </row>
    <row r="27451" spans="21:21" x14ac:dyDescent="0.25">
      <c r="U27451" s="76"/>
    </row>
    <row r="27452" spans="21:21" x14ac:dyDescent="0.25">
      <c r="U27452" s="76"/>
    </row>
    <row r="27453" spans="21:21" x14ac:dyDescent="0.25">
      <c r="U27453" s="76"/>
    </row>
    <row r="27454" spans="21:21" x14ac:dyDescent="0.25">
      <c r="U27454" s="76"/>
    </row>
    <row r="27455" spans="21:21" x14ac:dyDescent="0.25">
      <c r="U27455" s="76"/>
    </row>
    <row r="27456" spans="21:21" x14ac:dyDescent="0.25">
      <c r="U27456" s="76"/>
    </row>
    <row r="27457" spans="21:21" x14ac:dyDescent="0.25">
      <c r="U27457" s="76"/>
    </row>
    <row r="27458" spans="21:21" x14ac:dyDescent="0.25">
      <c r="U27458" s="76"/>
    </row>
    <row r="27459" spans="21:21" x14ac:dyDescent="0.25">
      <c r="U27459" s="76"/>
    </row>
    <row r="27460" spans="21:21" x14ac:dyDescent="0.25">
      <c r="U27460" s="76"/>
    </row>
    <row r="27461" spans="21:21" x14ac:dyDescent="0.25">
      <c r="U27461" s="76"/>
    </row>
    <row r="27462" spans="21:21" x14ac:dyDescent="0.25">
      <c r="U27462" s="76"/>
    </row>
    <row r="27463" spans="21:21" x14ac:dyDescent="0.25">
      <c r="U27463" s="76"/>
    </row>
    <row r="27464" spans="21:21" x14ac:dyDescent="0.25">
      <c r="U27464" s="76"/>
    </row>
    <row r="27465" spans="21:21" x14ac:dyDescent="0.25">
      <c r="U27465" s="76"/>
    </row>
    <row r="27466" spans="21:21" x14ac:dyDescent="0.25">
      <c r="U27466" s="76"/>
    </row>
    <row r="27467" spans="21:21" x14ac:dyDescent="0.25">
      <c r="U27467" s="76"/>
    </row>
    <row r="27468" spans="21:21" x14ac:dyDescent="0.25">
      <c r="U27468" s="76"/>
    </row>
    <row r="27469" spans="21:21" x14ac:dyDescent="0.25">
      <c r="U27469" s="76"/>
    </row>
    <row r="27470" spans="21:21" x14ac:dyDescent="0.25">
      <c r="U27470" s="76"/>
    </row>
    <row r="27471" spans="21:21" x14ac:dyDescent="0.25">
      <c r="U27471" s="76"/>
    </row>
    <row r="27472" spans="21:21" x14ac:dyDescent="0.25">
      <c r="U27472" s="76"/>
    </row>
    <row r="27473" spans="21:21" x14ac:dyDescent="0.25">
      <c r="U27473" s="76"/>
    </row>
    <row r="27474" spans="21:21" x14ac:dyDescent="0.25">
      <c r="U27474" s="76"/>
    </row>
    <row r="27475" spans="21:21" x14ac:dyDescent="0.25">
      <c r="U27475" s="76"/>
    </row>
    <row r="27476" spans="21:21" x14ac:dyDescent="0.25">
      <c r="U27476" s="76"/>
    </row>
    <row r="27477" spans="21:21" x14ac:dyDescent="0.25">
      <c r="U27477" s="76"/>
    </row>
    <row r="27478" spans="21:21" x14ac:dyDescent="0.25">
      <c r="U27478" s="76"/>
    </row>
    <row r="27479" spans="21:21" x14ac:dyDescent="0.25">
      <c r="U27479" s="76"/>
    </row>
    <row r="27480" spans="21:21" x14ac:dyDescent="0.25">
      <c r="U27480" s="76"/>
    </row>
    <row r="27481" spans="21:21" x14ac:dyDescent="0.25">
      <c r="U27481" s="76"/>
    </row>
    <row r="27482" spans="21:21" x14ac:dyDescent="0.25">
      <c r="U27482" s="76"/>
    </row>
    <row r="27483" spans="21:21" x14ac:dyDescent="0.25">
      <c r="U27483" s="76"/>
    </row>
    <row r="27484" spans="21:21" x14ac:dyDescent="0.25">
      <c r="U27484" s="76"/>
    </row>
    <row r="27485" spans="21:21" x14ac:dyDescent="0.25">
      <c r="U27485" s="76"/>
    </row>
    <row r="27486" spans="21:21" x14ac:dyDescent="0.25">
      <c r="U27486" s="76"/>
    </row>
    <row r="27487" spans="21:21" x14ac:dyDescent="0.25">
      <c r="U27487" s="76"/>
    </row>
    <row r="27488" spans="21:21" x14ac:dyDescent="0.25">
      <c r="U27488" s="76"/>
    </row>
    <row r="27489" spans="21:21" x14ac:dyDescent="0.25">
      <c r="U27489" s="76"/>
    </row>
    <row r="27490" spans="21:21" x14ac:dyDescent="0.25">
      <c r="U27490" s="76"/>
    </row>
    <row r="27491" spans="21:21" x14ac:dyDescent="0.25">
      <c r="U27491" s="76"/>
    </row>
    <row r="27492" spans="21:21" x14ac:dyDescent="0.25">
      <c r="U27492" s="76"/>
    </row>
    <row r="27493" spans="21:21" x14ac:dyDescent="0.25">
      <c r="U27493" s="76"/>
    </row>
    <row r="27494" spans="21:21" x14ac:dyDescent="0.25">
      <c r="U27494" s="76"/>
    </row>
    <row r="27495" spans="21:21" x14ac:dyDescent="0.25">
      <c r="U27495" s="76"/>
    </row>
    <row r="27496" spans="21:21" x14ac:dyDescent="0.25">
      <c r="U27496" s="76"/>
    </row>
    <row r="27497" spans="21:21" x14ac:dyDescent="0.25">
      <c r="U27497" s="76"/>
    </row>
    <row r="27498" spans="21:21" x14ac:dyDescent="0.25">
      <c r="U27498" s="76"/>
    </row>
    <row r="27499" spans="21:21" x14ac:dyDescent="0.25">
      <c r="U27499" s="76"/>
    </row>
    <row r="27500" spans="21:21" x14ac:dyDescent="0.25">
      <c r="U27500" s="76"/>
    </row>
    <row r="27501" spans="21:21" x14ac:dyDescent="0.25">
      <c r="U27501" s="76"/>
    </row>
    <row r="27502" spans="21:21" x14ac:dyDescent="0.25">
      <c r="U27502" s="76"/>
    </row>
    <row r="27503" spans="21:21" x14ac:dyDescent="0.25">
      <c r="U27503" s="76"/>
    </row>
    <row r="27504" spans="21:21" x14ac:dyDescent="0.25">
      <c r="U27504" s="76"/>
    </row>
    <row r="27505" spans="21:21" x14ac:dyDescent="0.25">
      <c r="U27505" s="76"/>
    </row>
    <row r="27506" spans="21:21" x14ac:dyDescent="0.25">
      <c r="U27506" s="76"/>
    </row>
    <row r="27507" spans="21:21" x14ac:dyDescent="0.25">
      <c r="U27507" s="76"/>
    </row>
    <row r="27508" spans="21:21" x14ac:dyDescent="0.25">
      <c r="U27508" s="76"/>
    </row>
    <row r="27509" spans="21:21" x14ac:dyDescent="0.25">
      <c r="U27509" s="76"/>
    </row>
    <row r="27510" spans="21:21" x14ac:dyDescent="0.25">
      <c r="U27510" s="76"/>
    </row>
    <row r="27511" spans="21:21" x14ac:dyDescent="0.25">
      <c r="U27511" s="76"/>
    </row>
    <row r="27512" spans="21:21" x14ac:dyDescent="0.25">
      <c r="U27512" s="76"/>
    </row>
    <row r="27513" spans="21:21" x14ac:dyDescent="0.25">
      <c r="U27513" s="76"/>
    </row>
    <row r="27514" spans="21:21" x14ac:dyDescent="0.25">
      <c r="U27514" s="76"/>
    </row>
    <row r="27515" spans="21:21" x14ac:dyDescent="0.25">
      <c r="U27515" s="76"/>
    </row>
    <row r="27516" spans="21:21" x14ac:dyDescent="0.25">
      <c r="U27516" s="76"/>
    </row>
    <row r="27517" spans="21:21" x14ac:dyDescent="0.25">
      <c r="U27517" s="76"/>
    </row>
    <row r="27518" spans="21:21" x14ac:dyDescent="0.25">
      <c r="U27518" s="76"/>
    </row>
    <row r="27519" spans="21:21" x14ac:dyDescent="0.25">
      <c r="U27519" s="76"/>
    </row>
    <row r="27520" spans="21:21" x14ac:dyDescent="0.25">
      <c r="U27520" s="76"/>
    </row>
    <row r="27521" spans="21:21" x14ac:dyDescent="0.25">
      <c r="U27521" s="76"/>
    </row>
    <row r="27522" spans="21:21" x14ac:dyDescent="0.25">
      <c r="U27522" s="76"/>
    </row>
    <row r="27523" spans="21:21" x14ac:dyDescent="0.25">
      <c r="U27523" s="76"/>
    </row>
    <row r="27524" spans="21:21" x14ac:dyDescent="0.25">
      <c r="U27524" s="76"/>
    </row>
    <row r="27525" spans="21:21" x14ac:dyDescent="0.25">
      <c r="U27525" s="76"/>
    </row>
    <row r="27526" spans="21:21" x14ac:dyDescent="0.25">
      <c r="U27526" s="76"/>
    </row>
    <row r="27527" spans="21:21" x14ac:dyDescent="0.25">
      <c r="U27527" s="76"/>
    </row>
    <row r="27528" spans="21:21" x14ac:dyDescent="0.25">
      <c r="U27528" s="76"/>
    </row>
    <row r="27529" spans="21:21" x14ac:dyDescent="0.25">
      <c r="U27529" s="76"/>
    </row>
    <row r="27530" spans="21:21" x14ac:dyDescent="0.25">
      <c r="U27530" s="76"/>
    </row>
    <row r="27531" spans="21:21" x14ac:dyDescent="0.25">
      <c r="U27531" s="76"/>
    </row>
    <row r="27532" spans="21:21" x14ac:dyDescent="0.25">
      <c r="U27532" s="76"/>
    </row>
    <row r="27533" spans="21:21" x14ac:dyDescent="0.25">
      <c r="U27533" s="76"/>
    </row>
    <row r="27534" spans="21:21" x14ac:dyDescent="0.25">
      <c r="U27534" s="76"/>
    </row>
    <row r="27535" spans="21:21" x14ac:dyDescent="0.25">
      <c r="U27535" s="76"/>
    </row>
    <row r="27536" spans="21:21" x14ac:dyDescent="0.25">
      <c r="U27536" s="76"/>
    </row>
    <row r="27537" spans="21:21" x14ac:dyDescent="0.25">
      <c r="U27537" s="76"/>
    </row>
    <row r="27538" spans="21:21" x14ac:dyDescent="0.25">
      <c r="U27538" s="76"/>
    </row>
    <row r="27539" spans="21:21" x14ac:dyDescent="0.25">
      <c r="U27539" s="76"/>
    </row>
    <row r="27540" spans="21:21" x14ac:dyDescent="0.25">
      <c r="U27540" s="76"/>
    </row>
    <row r="27541" spans="21:21" x14ac:dyDescent="0.25">
      <c r="U27541" s="76"/>
    </row>
    <row r="27542" spans="21:21" x14ac:dyDescent="0.25">
      <c r="U27542" s="76"/>
    </row>
    <row r="27543" spans="21:21" x14ac:dyDescent="0.25">
      <c r="U27543" s="76"/>
    </row>
    <row r="27544" spans="21:21" x14ac:dyDescent="0.25">
      <c r="U27544" s="76"/>
    </row>
    <row r="27545" spans="21:21" x14ac:dyDescent="0.25">
      <c r="U27545" s="76"/>
    </row>
    <row r="27546" spans="21:21" x14ac:dyDescent="0.25">
      <c r="U27546" s="76"/>
    </row>
    <row r="27547" spans="21:21" x14ac:dyDescent="0.25">
      <c r="U27547" s="76"/>
    </row>
    <row r="27548" spans="21:21" x14ac:dyDescent="0.25">
      <c r="U27548" s="76"/>
    </row>
    <row r="27549" spans="21:21" x14ac:dyDescent="0.25">
      <c r="U27549" s="76"/>
    </row>
    <row r="27550" spans="21:21" x14ac:dyDescent="0.25">
      <c r="U27550" s="76"/>
    </row>
    <row r="27551" spans="21:21" x14ac:dyDescent="0.25">
      <c r="U27551" s="76"/>
    </row>
    <row r="27552" spans="21:21" x14ac:dyDescent="0.25">
      <c r="U27552" s="76"/>
    </row>
    <row r="27553" spans="21:21" x14ac:dyDescent="0.25">
      <c r="U27553" s="76"/>
    </row>
    <row r="27554" spans="21:21" x14ac:dyDescent="0.25">
      <c r="U27554" s="76"/>
    </row>
    <row r="27555" spans="21:21" x14ac:dyDescent="0.25">
      <c r="U27555" s="76"/>
    </row>
    <row r="27556" spans="21:21" x14ac:dyDescent="0.25">
      <c r="U27556" s="76"/>
    </row>
    <row r="27557" spans="21:21" x14ac:dyDescent="0.25">
      <c r="U27557" s="76"/>
    </row>
    <row r="27558" spans="21:21" x14ac:dyDescent="0.25">
      <c r="U27558" s="76"/>
    </row>
    <row r="27559" spans="21:21" x14ac:dyDescent="0.25">
      <c r="U27559" s="76"/>
    </row>
    <row r="27560" spans="21:21" x14ac:dyDescent="0.25">
      <c r="U27560" s="76"/>
    </row>
    <row r="27561" spans="21:21" x14ac:dyDescent="0.25">
      <c r="U27561" s="76"/>
    </row>
    <row r="27562" spans="21:21" x14ac:dyDescent="0.25">
      <c r="U27562" s="76"/>
    </row>
    <row r="27563" spans="21:21" x14ac:dyDescent="0.25">
      <c r="U27563" s="76"/>
    </row>
    <row r="27564" spans="21:21" x14ac:dyDescent="0.25">
      <c r="U27564" s="76"/>
    </row>
    <row r="27565" spans="21:21" x14ac:dyDescent="0.25">
      <c r="U27565" s="76"/>
    </row>
    <row r="27566" spans="21:21" x14ac:dyDescent="0.25">
      <c r="U27566" s="76"/>
    </row>
    <row r="27567" spans="21:21" x14ac:dyDescent="0.25">
      <c r="U27567" s="76"/>
    </row>
    <row r="27568" spans="21:21" x14ac:dyDescent="0.25">
      <c r="U27568" s="76"/>
    </row>
    <row r="27569" spans="21:21" x14ac:dyDescent="0.25">
      <c r="U27569" s="76"/>
    </row>
    <row r="27570" spans="21:21" x14ac:dyDescent="0.25">
      <c r="U27570" s="76"/>
    </row>
    <row r="27571" spans="21:21" x14ac:dyDescent="0.25">
      <c r="U27571" s="76"/>
    </row>
    <row r="27572" spans="21:21" x14ac:dyDescent="0.25">
      <c r="U27572" s="76"/>
    </row>
    <row r="27573" spans="21:21" x14ac:dyDescent="0.25">
      <c r="U27573" s="76"/>
    </row>
    <row r="27574" spans="21:21" x14ac:dyDescent="0.25">
      <c r="U27574" s="76"/>
    </row>
    <row r="27575" spans="21:21" x14ac:dyDescent="0.25">
      <c r="U27575" s="76"/>
    </row>
    <row r="27576" spans="21:21" x14ac:dyDescent="0.25">
      <c r="U27576" s="76"/>
    </row>
    <row r="27577" spans="21:21" x14ac:dyDescent="0.25">
      <c r="U27577" s="76"/>
    </row>
    <row r="27578" spans="21:21" x14ac:dyDescent="0.25">
      <c r="U27578" s="76"/>
    </row>
    <row r="27579" spans="21:21" x14ac:dyDescent="0.25">
      <c r="U27579" s="76"/>
    </row>
    <row r="27580" spans="21:21" x14ac:dyDescent="0.25">
      <c r="U27580" s="76"/>
    </row>
    <row r="27581" spans="21:21" x14ac:dyDescent="0.25">
      <c r="U27581" s="76"/>
    </row>
    <row r="27582" spans="21:21" x14ac:dyDescent="0.25">
      <c r="U27582" s="76"/>
    </row>
    <row r="27583" spans="21:21" x14ac:dyDescent="0.25">
      <c r="U27583" s="76"/>
    </row>
    <row r="27584" spans="21:21" x14ac:dyDescent="0.25">
      <c r="U27584" s="76"/>
    </row>
    <row r="27585" spans="21:21" x14ac:dyDescent="0.25">
      <c r="U27585" s="76"/>
    </row>
    <row r="27586" spans="21:21" x14ac:dyDescent="0.25">
      <c r="U27586" s="76"/>
    </row>
    <row r="27587" spans="21:21" x14ac:dyDescent="0.25">
      <c r="U27587" s="76"/>
    </row>
    <row r="27588" spans="21:21" x14ac:dyDescent="0.25">
      <c r="U27588" s="76"/>
    </row>
    <row r="27589" spans="21:21" x14ac:dyDescent="0.25">
      <c r="U27589" s="76"/>
    </row>
    <row r="27590" spans="21:21" x14ac:dyDescent="0.25">
      <c r="U27590" s="76"/>
    </row>
    <row r="27591" spans="21:21" x14ac:dyDescent="0.25">
      <c r="U27591" s="76"/>
    </row>
    <row r="27592" spans="21:21" x14ac:dyDescent="0.25">
      <c r="U27592" s="76"/>
    </row>
    <row r="27593" spans="21:21" x14ac:dyDescent="0.25">
      <c r="U27593" s="76"/>
    </row>
    <row r="27594" spans="21:21" x14ac:dyDescent="0.25">
      <c r="U27594" s="76"/>
    </row>
    <row r="27595" spans="21:21" x14ac:dyDescent="0.25">
      <c r="U27595" s="76"/>
    </row>
    <row r="27596" spans="21:21" x14ac:dyDescent="0.25">
      <c r="U27596" s="76"/>
    </row>
    <row r="27597" spans="21:21" x14ac:dyDescent="0.25">
      <c r="U27597" s="76"/>
    </row>
    <row r="27598" spans="21:21" x14ac:dyDescent="0.25">
      <c r="U27598" s="76"/>
    </row>
    <row r="27599" spans="21:21" x14ac:dyDescent="0.25">
      <c r="U27599" s="76"/>
    </row>
    <row r="27600" spans="21:21" x14ac:dyDescent="0.25">
      <c r="U27600" s="76"/>
    </row>
    <row r="27601" spans="21:21" x14ac:dyDescent="0.25">
      <c r="U27601" s="76"/>
    </row>
    <row r="27602" spans="21:21" x14ac:dyDescent="0.25">
      <c r="U27602" s="76"/>
    </row>
    <row r="27603" spans="21:21" x14ac:dyDescent="0.25">
      <c r="U27603" s="76"/>
    </row>
    <row r="27604" spans="21:21" x14ac:dyDescent="0.25">
      <c r="U27604" s="76"/>
    </row>
    <row r="27605" spans="21:21" x14ac:dyDescent="0.25">
      <c r="U27605" s="76"/>
    </row>
    <row r="27606" spans="21:21" x14ac:dyDescent="0.25">
      <c r="U27606" s="76"/>
    </row>
    <row r="27607" spans="21:21" x14ac:dyDescent="0.25">
      <c r="U27607" s="76"/>
    </row>
    <row r="27608" spans="21:21" x14ac:dyDescent="0.25">
      <c r="U27608" s="76"/>
    </row>
    <row r="27609" spans="21:21" x14ac:dyDescent="0.25">
      <c r="U27609" s="76"/>
    </row>
    <row r="27610" spans="21:21" x14ac:dyDescent="0.25">
      <c r="U27610" s="76"/>
    </row>
    <row r="27611" spans="21:21" x14ac:dyDescent="0.25">
      <c r="U27611" s="76"/>
    </row>
    <row r="27612" spans="21:21" x14ac:dyDescent="0.25">
      <c r="U27612" s="76"/>
    </row>
    <row r="27613" spans="21:21" x14ac:dyDescent="0.25">
      <c r="U27613" s="76"/>
    </row>
    <row r="27614" spans="21:21" x14ac:dyDescent="0.25">
      <c r="U27614" s="76"/>
    </row>
    <row r="27615" spans="21:21" x14ac:dyDescent="0.25">
      <c r="U27615" s="76"/>
    </row>
    <row r="27616" spans="21:21" x14ac:dyDescent="0.25">
      <c r="U27616" s="76"/>
    </row>
    <row r="27617" spans="21:21" x14ac:dyDescent="0.25">
      <c r="U27617" s="76"/>
    </row>
    <row r="27618" spans="21:21" x14ac:dyDescent="0.25">
      <c r="U27618" s="76"/>
    </row>
    <row r="27619" spans="21:21" x14ac:dyDescent="0.25">
      <c r="U27619" s="76"/>
    </row>
    <row r="27620" spans="21:21" x14ac:dyDescent="0.25">
      <c r="U27620" s="76"/>
    </row>
    <row r="27621" spans="21:21" x14ac:dyDescent="0.25">
      <c r="U27621" s="76"/>
    </row>
    <row r="27622" spans="21:21" x14ac:dyDescent="0.25">
      <c r="U27622" s="76"/>
    </row>
    <row r="27623" spans="21:21" x14ac:dyDescent="0.25">
      <c r="U27623" s="76"/>
    </row>
    <row r="27624" spans="21:21" x14ac:dyDescent="0.25">
      <c r="U27624" s="76"/>
    </row>
    <row r="27625" spans="21:21" x14ac:dyDescent="0.25">
      <c r="U27625" s="76"/>
    </row>
    <row r="27626" spans="21:21" x14ac:dyDescent="0.25">
      <c r="U27626" s="76"/>
    </row>
    <row r="27627" spans="21:21" x14ac:dyDescent="0.25">
      <c r="U27627" s="76"/>
    </row>
    <row r="27628" spans="21:21" x14ac:dyDescent="0.25">
      <c r="U27628" s="76"/>
    </row>
    <row r="27629" spans="21:21" x14ac:dyDescent="0.25">
      <c r="U27629" s="76"/>
    </row>
    <row r="27630" spans="21:21" x14ac:dyDescent="0.25">
      <c r="U27630" s="76"/>
    </row>
    <row r="27631" spans="21:21" x14ac:dyDescent="0.25">
      <c r="U27631" s="76"/>
    </row>
    <row r="27632" spans="21:21" x14ac:dyDescent="0.25">
      <c r="U27632" s="76"/>
    </row>
    <row r="27633" spans="21:21" x14ac:dyDescent="0.25">
      <c r="U27633" s="76"/>
    </row>
    <row r="27634" spans="21:21" x14ac:dyDescent="0.25">
      <c r="U27634" s="76"/>
    </row>
    <row r="27635" spans="21:21" x14ac:dyDescent="0.25">
      <c r="U27635" s="76"/>
    </row>
    <row r="27636" spans="21:21" x14ac:dyDescent="0.25">
      <c r="U27636" s="76"/>
    </row>
    <row r="27637" spans="21:21" x14ac:dyDescent="0.25">
      <c r="U27637" s="76"/>
    </row>
    <row r="27638" spans="21:21" x14ac:dyDescent="0.25">
      <c r="U27638" s="76"/>
    </row>
    <row r="27639" spans="21:21" x14ac:dyDescent="0.25">
      <c r="U27639" s="76"/>
    </row>
    <row r="27640" spans="21:21" x14ac:dyDescent="0.25">
      <c r="U27640" s="76"/>
    </row>
    <row r="27641" spans="21:21" x14ac:dyDescent="0.25">
      <c r="U27641" s="76"/>
    </row>
    <row r="27642" spans="21:21" x14ac:dyDescent="0.25">
      <c r="U27642" s="76"/>
    </row>
    <row r="27643" spans="21:21" x14ac:dyDescent="0.25">
      <c r="U27643" s="76"/>
    </row>
    <row r="27644" spans="21:21" x14ac:dyDescent="0.25">
      <c r="U27644" s="76"/>
    </row>
    <row r="27645" spans="21:21" x14ac:dyDescent="0.25">
      <c r="U27645" s="76"/>
    </row>
    <row r="27646" spans="21:21" x14ac:dyDescent="0.25">
      <c r="U27646" s="76"/>
    </row>
    <row r="27647" spans="21:21" x14ac:dyDescent="0.25">
      <c r="U27647" s="76"/>
    </row>
    <row r="27648" spans="21:21" x14ac:dyDescent="0.25">
      <c r="U27648" s="76"/>
    </row>
    <row r="27649" spans="21:21" x14ac:dyDescent="0.25">
      <c r="U27649" s="76"/>
    </row>
    <row r="27650" spans="21:21" x14ac:dyDescent="0.25">
      <c r="U27650" s="76"/>
    </row>
    <row r="27651" spans="21:21" x14ac:dyDescent="0.25">
      <c r="U27651" s="76"/>
    </row>
    <row r="27652" spans="21:21" x14ac:dyDescent="0.25">
      <c r="U27652" s="76"/>
    </row>
    <row r="27653" spans="21:21" x14ac:dyDescent="0.25">
      <c r="U27653" s="76"/>
    </row>
    <row r="27654" spans="21:21" x14ac:dyDescent="0.25">
      <c r="U27654" s="76"/>
    </row>
    <row r="27655" spans="21:21" x14ac:dyDescent="0.25">
      <c r="U27655" s="76"/>
    </row>
    <row r="27656" spans="21:21" x14ac:dyDescent="0.25">
      <c r="U27656" s="76"/>
    </row>
    <row r="27657" spans="21:21" x14ac:dyDescent="0.25">
      <c r="U27657" s="76"/>
    </row>
    <row r="27658" spans="21:21" x14ac:dyDescent="0.25">
      <c r="U27658" s="76"/>
    </row>
    <row r="27659" spans="21:21" x14ac:dyDescent="0.25">
      <c r="U27659" s="76"/>
    </row>
    <row r="27660" spans="21:21" x14ac:dyDescent="0.25">
      <c r="U27660" s="76"/>
    </row>
    <row r="27661" spans="21:21" x14ac:dyDescent="0.25">
      <c r="U27661" s="76"/>
    </row>
    <row r="27662" spans="21:21" x14ac:dyDescent="0.25">
      <c r="U27662" s="76"/>
    </row>
    <row r="27663" spans="21:21" x14ac:dyDescent="0.25">
      <c r="U27663" s="76"/>
    </row>
    <row r="27664" spans="21:21" x14ac:dyDescent="0.25">
      <c r="U27664" s="76"/>
    </row>
    <row r="27665" spans="21:21" x14ac:dyDescent="0.25">
      <c r="U27665" s="76"/>
    </row>
    <row r="27666" spans="21:21" x14ac:dyDescent="0.25">
      <c r="U27666" s="76"/>
    </row>
    <row r="27667" spans="21:21" x14ac:dyDescent="0.25">
      <c r="U27667" s="76"/>
    </row>
    <row r="27668" spans="21:21" x14ac:dyDescent="0.25">
      <c r="U27668" s="76"/>
    </row>
    <row r="27669" spans="21:21" x14ac:dyDescent="0.25">
      <c r="U27669" s="76"/>
    </row>
    <row r="27670" spans="21:21" x14ac:dyDescent="0.25">
      <c r="U27670" s="76"/>
    </row>
    <row r="27671" spans="21:21" x14ac:dyDescent="0.25">
      <c r="U27671" s="76"/>
    </row>
    <row r="27672" spans="21:21" x14ac:dyDescent="0.25">
      <c r="U27672" s="76"/>
    </row>
    <row r="27673" spans="21:21" x14ac:dyDescent="0.25">
      <c r="U27673" s="76"/>
    </row>
    <row r="27674" spans="21:21" x14ac:dyDescent="0.25">
      <c r="U27674" s="76"/>
    </row>
    <row r="27675" spans="21:21" x14ac:dyDescent="0.25">
      <c r="U27675" s="76"/>
    </row>
    <row r="27676" spans="21:21" x14ac:dyDescent="0.25">
      <c r="U27676" s="76"/>
    </row>
    <row r="27677" spans="21:21" x14ac:dyDescent="0.25">
      <c r="U27677" s="76"/>
    </row>
    <row r="27678" spans="21:21" x14ac:dyDescent="0.25">
      <c r="U27678" s="76"/>
    </row>
    <row r="27679" spans="21:21" x14ac:dyDescent="0.25">
      <c r="U27679" s="76"/>
    </row>
    <row r="27680" spans="21:21" x14ac:dyDescent="0.25">
      <c r="U27680" s="76"/>
    </row>
    <row r="27681" spans="21:21" x14ac:dyDescent="0.25">
      <c r="U27681" s="76"/>
    </row>
    <row r="27682" spans="21:21" x14ac:dyDescent="0.25">
      <c r="U27682" s="76"/>
    </row>
    <row r="27683" spans="21:21" x14ac:dyDescent="0.25">
      <c r="U27683" s="76"/>
    </row>
    <row r="27684" spans="21:21" x14ac:dyDescent="0.25">
      <c r="U27684" s="76"/>
    </row>
    <row r="27685" spans="21:21" x14ac:dyDescent="0.25">
      <c r="U27685" s="76"/>
    </row>
    <row r="27686" spans="21:21" x14ac:dyDescent="0.25">
      <c r="U27686" s="76"/>
    </row>
    <row r="27687" spans="21:21" x14ac:dyDescent="0.25">
      <c r="U27687" s="76"/>
    </row>
    <row r="27688" spans="21:21" x14ac:dyDescent="0.25">
      <c r="U27688" s="76"/>
    </row>
    <row r="27689" spans="21:21" x14ac:dyDescent="0.25">
      <c r="U27689" s="76"/>
    </row>
    <row r="27690" spans="21:21" x14ac:dyDescent="0.25">
      <c r="U27690" s="76"/>
    </row>
    <row r="27691" spans="21:21" x14ac:dyDescent="0.25">
      <c r="U27691" s="76"/>
    </row>
    <row r="27692" spans="21:21" x14ac:dyDescent="0.25">
      <c r="U27692" s="76"/>
    </row>
    <row r="27693" spans="21:21" x14ac:dyDescent="0.25">
      <c r="U27693" s="76"/>
    </row>
    <row r="27694" spans="21:21" x14ac:dyDescent="0.25">
      <c r="U27694" s="76"/>
    </row>
    <row r="27695" spans="21:21" x14ac:dyDescent="0.25">
      <c r="U27695" s="76"/>
    </row>
    <row r="27696" spans="21:21" x14ac:dyDescent="0.25">
      <c r="U27696" s="76"/>
    </row>
    <row r="27697" spans="21:21" x14ac:dyDescent="0.25">
      <c r="U27697" s="76"/>
    </row>
    <row r="27698" spans="21:21" x14ac:dyDescent="0.25">
      <c r="U27698" s="76"/>
    </row>
    <row r="27699" spans="21:21" x14ac:dyDescent="0.25">
      <c r="U27699" s="76"/>
    </row>
    <row r="27700" spans="21:21" x14ac:dyDescent="0.25">
      <c r="U27700" s="76"/>
    </row>
    <row r="27701" spans="21:21" x14ac:dyDescent="0.25">
      <c r="U27701" s="76"/>
    </row>
    <row r="27702" spans="21:21" x14ac:dyDescent="0.25">
      <c r="U27702" s="76"/>
    </row>
    <row r="27703" spans="21:21" x14ac:dyDescent="0.25">
      <c r="U27703" s="76"/>
    </row>
    <row r="27704" spans="21:21" x14ac:dyDescent="0.25">
      <c r="U27704" s="76"/>
    </row>
    <row r="27705" spans="21:21" x14ac:dyDescent="0.25">
      <c r="U27705" s="76"/>
    </row>
    <row r="27706" spans="21:21" x14ac:dyDescent="0.25">
      <c r="U27706" s="76"/>
    </row>
    <row r="27707" spans="21:21" x14ac:dyDescent="0.25">
      <c r="U27707" s="76"/>
    </row>
    <row r="27708" spans="21:21" x14ac:dyDescent="0.25">
      <c r="U27708" s="76"/>
    </row>
    <row r="27709" spans="21:21" x14ac:dyDescent="0.25">
      <c r="U27709" s="76"/>
    </row>
    <row r="27710" spans="21:21" x14ac:dyDescent="0.25">
      <c r="U27710" s="76"/>
    </row>
    <row r="27711" spans="21:21" x14ac:dyDescent="0.25">
      <c r="U27711" s="76"/>
    </row>
    <row r="27712" spans="21:21" x14ac:dyDescent="0.25">
      <c r="U27712" s="76"/>
    </row>
    <row r="27713" spans="21:21" x14ac:dyDescent="0.25">
      <c r="U27713" s="76"/>
    </row>
    <row r="27714" spans="21:21" x14ac:dyDescent="0.25">
      <c r="U27714" s="76"/>
    </row>
    <row r="27715" spans="21:21" x14ac:dyDescent="0.25">
      <c r="U27715" s="76"/>
    </row>
    <row r="27716" spans="21:21" x14ac:dyDescent="0.25">
      <c r="U27716" s="76"/>
    </row>
    <row r="27717" spans="21:21" x14ac:dyDescent="0.25">
      <c r="U27717" s="76"/>
    </row>
    <row r="27718" spans="21:21" x14ac:dyDescent="0.25">
      <c r="U27718" s="76"/>
    </row>
    <row r="27719" spans="21:21" x14ac:dyDescent="0.25">
      <c r="U27719" s="76"/>
    </row>
    <row r="27720" spans="21:21" x14ac:dyDescent="0.25">
      <c r="U27720" s="76"/>
    </row>
    <row r="27721" spans="21:21" x14ac:dyDescent="0.25">
      <c r="U27721" s="76"/>
    </row>
    <row r="27722" spans="21:21" x14ac:dyDescent="0.25">
      <c r="U27722" s="76"/>
    </row>
    <row r="27723" spans="21:21" x14ac:dyDescent="0.25">
      <c r="U27723" s="76"/>
    </row>
    <row r="27724" spans="21:21" x14ac:dyDescent="0.25">
      <c r="U27724" s="76"/>
    </row>
    <row r="27725" spans="21:21" x14ac:dyDescent="0.25">
      <c r="U27725" s="76"/>
    </row>
    <row r="27726" spans="21:21" x14ac:dyDescent="0.25">
      <c r="U27726" s="76"/>
    </row>
    <row r="27727" spans="21:21" x14ac:dyDescent="0.25">
      <c r="U27727" s="76"/>
    </row>
    <row r="27728" spans="21:21" x14ac:dyDescent="0.25">
      <c r="U27728" s="76"/>
    </row>
    <row r="27729" spans="21:21" x14ac:dyDescent="0.25">
      <c r="U27729" s="76"/>
    </row>
    <row r="27730" spans="21:21" x14ac:dyDescent="0.25">
      <c r="U27730" s="76"/>
    </row>
    <row r="27731" spans="21:21" x14ac:dyDescent="0.25">
      <c r="U27731" s="76"/>
    </row>
    <row r="27732" spans="21:21" x14ac:dyDescent="0.25">
      <c r="U27732" s="76"/>
    </row>
    <row r="27733" spans="21:21" x14ac:dyDescent="0.25">
      <c r="U27733" s="76"/>
    </row>
    <row r="27734" spans="21:21" x14ac:dyDescent="0.25">
      <c r="U27734" s="76"/>
    </row>
    <row r="27735" spans="21:21" x14ac:dyDescent="0.25">
      <c r="U27735" s="76"/>
    </row>
    <row r="27736" spans="21:21" x14ac:dyDescent="0.25">
      <c r="U27736" s="76"/>
    </row>
    <row r="27737" spans="21:21" x14ac:dyDescent="0.25">
      <c r="U27737" s="76"/>
    </row>
    <row r="27738" spans="21:21" x14ac:dyDescent="0.25">
      <c r="U27738" s="76"/>
    </row>
    <row r="27739" spans="21:21" x14ac:dyDescent="0.25">
      <c r="U27739" s="76"/>
    </row>
    <row r="27740" spans="21:21" x14ac:dyDescent="0.25">
      <c r="U27740" s="76"/>
    </row>
    <row r="27741" spans="21:21" x14ac:dyDescent="0.25">
      <c r="U27741" s="76"/>
    </row>
    <row r="27742" spans="21:21" x14ac:dyDescent="0.25">
      <c r="U27742" s="76"/>
    </row>
    <row r="27743" spans="21:21" x14ac:dyDescent="0.25">
      <c r="U27743" s="76"/>
    </row>
    <row r="27744" spans="21:21" x14ac:dyDescent="0.25">
      <c r="U27744" s="76"/>
    </row>
    <row r="27745" spans="21:21" x14ac:dyDescent="0.25">
      <c r="U27745" s="76"/>
    </row>
    <row r="27746" spans="21:21" x14ac:dyDescent="0.25">
      <c r="U27746" s="76"/>
    </row>
    <row r="27747" spans="21:21" x14ac:dyDescent="0.25">
      <c r="U27747" s="76"/>
    </row>
    <row r="27748" spans="21:21" x14ac:dyDescent="0.25">
      <c r="U27748" s="76"/>
    </row>
    <row r="27749" spans="21:21" x14ac:dyDescent="0.25">
      <c r="U27749" s="76"/>
    </row>
    <row r="27750" spans="21:21" x14ac:dyDescent="0.25">
      <c r="U27750" s="76"/>
    </row>
    <row r="27751" spans="21:21" x14ac:dyDescent="0.25">
      <c r="U27751" s="76"/>
    </row>
    <row r="27752" spans="21:21" x14ac:dyDescent="0.25">
      <c r="U27752" s="76"/>
    </row>
    <row r="27753" spans="21:21" x14ac:dyDescent="0.25">
      <c r="U27753" s="76"/>
    </row>
    <row r="27754" spans="21:21" x14ac:dyDescent="0.25">
      <c r="U27754" s="76"/>
    </row>
    <row r="27755" spans="21:21" x14ac:dyDescent="0.25">
      <c r="U27755" s="76"/>
    </row>
    <row r="27756" spans="21:21" x14ac:dyDescent="0.25">
      <c r="U27756" s="76"/>
    </row>
    <row r="27757" spans="21:21" x14ac:dyDescent="0.25">
      <c r="U27757" s="76"/>
    </row>
    <row r="27758" spans="21:21" x14ac:dyDescent="0.25">
      <c r="U27758" s="76"/>
    </row>
    <row r="27759" spans="21:21" x14ac:dyDescent="0.25">
      <c r="U27759" s="76"/>
    </row>
    <row r="27760" spans="21:21" x14ac:dyDescent="0.25">
      <c r="U27760" s="76"/>
    </row>
    <row r="27761" spans="21:21" x14ac:dyDescent="0.25">
      <c r="U27761" s="76"/>
    </row>
    <row r="27762" spans="21:21" x14ac:dyDescent="0.25">
      <c r="U27762" s="76"/>
    </row>
    <row r="27763" spans="21:21" x14ac:dyDescent="0.25">
      <c r="U27763" s="76"/>
    </row>
    <row r="27764" spans="21:21" x14ac:dyDescent="0.25">
      <c r="U27764" s="76"/>
    </row>
    <row r="27765" spans="21:21" x14ac:dyDescent="0.25">
      <c r="U27765" s="76"/>
    </row>
    <row r="27766" spans="21:21" x14ac:dyDescent="0.25">
      <c r="U27766" s="76"/>
    </row>
    <row r="27767" spans="21:21" x14ac:dyDescent="0.25">
      <c r="U27767" s="76"/>
    </row>
    <row r="27768" spans="21:21" x14ac:dyDescent="0.25">
      <c r="U27768" s="76"/>
    </row>
    <row r="27769" spans="21:21" x14ac:dyDescent="0.25">
      <c r="U27769" s="76"/>
    </row>
    <row r="27770" spans="21:21" x14ac:dyDescent="0.25">
      <c r="U27770" s="76"/>
    </row>
    <row r="27771" spans="21:21" x14ac:dyDescent="0.25">
      <c r="U27771" s="76"/>
    </row>
    <row r="27772" spans="21:21" x14ac:dyDescent="0.25">
      <c r="U27772" s="76"/>
    </row>
    <row r="27773" spans="21:21" x14ac:dyDescent="0.25">
      <c r="U27773" s="76"/>
    </row>
    <row r="27774" spans="21:21" x14ac:dyDescent="0.25">
      <c r="U27774" s="76"/>
    </row>
    <row r="27775" spans="21:21" x14ac:dyDescent="0.25">
      <c r="U27775" s="76"/>
    </row>
    <row r="27776" spans="21:21" x14ac:dyDescent="0.25">
      <c r="U27776" s="76"/>
    </row>
    <row r="27777" spans="21:21" x14ac:dyDescent="0.25">
      <c r="U27777" s="76"/>
    </row>
    <row r="27778" spans="21:21" x14ac:dyDescent="0.25">
      <c r="U27778" s="76"/>
    </row>
    <row r="27779" spans="21:21" x14ac:dyDescent="0.25">
      <c r="U27779" s="76"/>
    </row>
    <row r="27780" spans="21:21" x14ac:dyDescent="0.25">
      <c r="U27780" s="76"/>
    </row>
    <row r="27781" spans="21:21" x14ac:dyDescent="0.25">
      <c r="U27781" s="76"/>
    </row>
    <row r="27782" spans="21:21" x14ac:dyDescent="0.25">
      <c r="U27782" s="76"/>
    </row>
    <row r="27783" spans="21:21" x14ac:dyDescent="0.25">
      <c r="U27783" s="76"/>
    </row>
    <row r="27784" spans="21:21" x14ac:dyDescent="0.25">
      <c r="U27784" s="76"/>
    </row>
    <row r="27785" spans="21:21" x14ac:dyDescent="0.25">
      <c r="U27785" s="76"/>
    </row>
    <row r="27786" spans="21:21" x14ac:dyDescent="0.25">
      <c r="U27786" s="76"/>
    </row>
    <row r="27787" spans="21:21" x14ac:dyDescent="0.25">
      <c r="U27787" s="76"/>
    </row>
    <row r="27788" spans="21:21" x14ac:dyDescent="0.25">
      <c r="U27788" s="76"/>
    </row>
    <row r="27789" spans="21:21" x14ac:dyDescent="0.25">
      <c r="U27789" s="76"/>
    </row>
    <row r="27790" spans="21:21" x14ac:dyDescent="0.25">
      <c r="U27790" s="76"/>
    </row>
    <row r="27791" spans="21:21" x14ac:dyDescent="0.25">
      <c r="U27791" s="76"/>
    </row>
    <row r="27792" spans="21:21" x14ac:dyDescent="0.25">
      <c r="U27792" s="76"/>
    </row>
    <row r="27793" spans="21:21" x14ac:dyDescent="0.25">
      <c r="U27793" s="76"/>
    </row>
    <row r="27794" spans="21:21" x14ac:dyDescent="0.25">
      <c r="U27794" s="76"/>
    </row>
    <row r="27795" spans="21:21" x14ac:dyDescent="0.25">
      <c r="U27795" s="76"/>
    </row>
    <row r="27796" spans="21:21" x14ac:dyDescent="0.25">
      <c r="U27796" s="76"/>
    </row>
    <row r="27797" spans="21:21" x14ac:dyDescent="0.25">
      <c r="U27797" s="76"/>
    </row>
    <row r="27798" spans="21:21" x14ac:dyDescent="0.25">
      <c r="U27798" s="76"/>
    </row>
    <row r="27799" spans="21:21" x14ac:dyDescent="0.25">
      <c r="U27799" s="76"/>
    </row>
    <row r="27800" spans="21:21" x14ac:dyDescent="0.25">
      <c r="U27800" s="76"/>
    </row>
    <row r="27801" spans="21:21" x14ac:dyDescent="0.25">
      <c r="U27801" s="76"/>
    </row>
    <row r="27802" spans="21:21" x14ac:dyDescent="0.25">
      <c r="U27802" s="76"/>
    </row>
    <row r="27803" spans="21:21" x14ac:dyDescent="0.25">
      <c r="U27803" s="76"/>
    </row>
    <row r="27804" spans="21:21" x14ac:dyDescent="0.25">
      <c r="U27804" s="76"/>
    </row>
    <row r="27805" spans="21:21" x14ac:dyDescent="0.25">
      <c r="U27805" s="76"/>
    </row>
    <row r="27806" spans="21:21" x14ac:dyDescent="0.25">
      <c r="U27806" s="76"/>
    </row>
    <row r="27807" spans="21:21" x14ac:dyDescent="0.25">
      <c r="U27807" s="76"/>
    </row>
    <row r="27808" spans="21:21" x14ac:dyDescent="0.25">
      <c r="U27808" s="76"/>
    </row>
    <row r="27809" spans="21:21" x14ac:dyDescent="0.25">
      <c r="U27809" s="76"/>
    </row>
    <row r="27810" spans="21:21" x14ac:dyDescent="0.25">
      <c r="U27810" s="76"/>
    </row>
    <row r="27811" spans="21:21" x14ac:dyDescent="0.25">
      <c r="U27811" s="76"/>
    </row>
    <row r="27812" spans="21:21" x14ac:dyDescent="0.25">
      <c r="U27812" s="76"/>
    </row>
    <row r="27813" spans="21:21" x14ac:dyDescent="0.25">
      <c r="U27813" s="76"/>
    </row>
    <row r="27814" spans="21:21" x14ac:dyDescent="0.25">
      <c r="U27814" s="76"/>
    </row>
    <row r="27815" spans="21:21" x14ac:dyDescent="0.25">
      <c r="U27815" s="76"/>
    </row>
    <row r="27816" spans="21:21" x14ac:dyDescent="0.25">
      <c r="U27816" s="76"/>
    </row>
    <row r="27817" spans="21:21" x14ac:dyDescent="0.25">
      <c r="U27817" s="76"/>
    </row>
    <row r="27818" spans="21:21" x14ac:dyDescent="0.25">
      <c r="U27818" s="76"/>
    </row>
    <row r="27819" spans="21:21" x14ac:dyDescent="0.25">
      <c r="U27819" s="76"/>
    </row>
    <row r="27820" spans="21:21" x14ac:dyDescent="0.25">
      <c r="U27820" s="76"/>
    </row>
    <row r="27821" spans="21:21" x14ac:dyDescent="0.25">
      <c r="U27821" s="76"/>
    </row>
    <row r="27822" spans="21:21" x14ac:dyDescent="0.25">
      <c r="U27822" s="76"/>
    </row>
    <row r="27823" spans="21:21" x14ac:dyDescent="0.25">
      <c r="U27823" s="76"/>
    </row>
    <row r="27824" spans="21:21" x14ac:dyDescent="0.25">
      <c r="U27824" s="76"/>
    </row>
    <row r="27825" spans="21:21" x14ac:dyDescent="0.25">
      <c r="U27825" s="76"/>
    </row>
    <row r="27826" spans="21:21" x14ac:dyDescent="0.25">
      <c r="U27826" s="76"/>
    </row>
    <row r="27827" spans="21:21" x14ac:dyDescent="0.25">
      <c r="U27827" s="76"/>
    </row>
    <row r="27828" spans="21:21" x14ac:dyDescent="0.25">
      <c r="U27828" s="76"/>
    </row>
    <row r="27829" spans="21:21" x14ac:dyDescent="0.25">
      <c r="U27829" s="76"/>
    </row>
    <row r="27830" spans="21:21" x14ac:dyDescent="0.25">
      <c r="U27830" s="76"/>
    </row>
    <row r="27831" spans="21:21" x14ac:dyDescent="0.25">
      <c r="U27831" s="76"/>
    </row>
    <row r="27832" spans="21:21" x14ac:dyDescent="0.25">
      <c r="U27832" s="76"/>
    </row>
    <row r="27833" spans="21:21" x14ac:dyDescent="0.25">
      <c r="U27833" s="76"/>
    </row>
    <row r="27834" spans="21:21" x14ac:dyDescent="0.25">
      <c r="U27834" s="76"/>
    </row>
    <row r="27835" spans="21:21" x14ac:dyDescent="0.25">
      <c r="U27835" s="76"/>
    </row>
    <row r="27836" spans="21:21" x14ac:dyDescent="0.25">
      <c r="U27836" s="76"/>
    </row>
    <row r="27837" spans="21:21" x14ac:dyDescent="0.25">
      <c r="U27837" s="76"/>
    </row>
    <row r="27838" spans="21:21" x14ac:dyDescent="0.25">
      <c r="U27838" s="76"/>
    </row>
    <row r="27839" spans="21:21" x14ac:dyDescent="0.25">
      <c r="U27839" s="76"/>
    </row>
    <row r="27840" spans="21:21" x14ac:dyDescent="0.25">
      <c r="U27840" s="76"/>
    </row>
    <row r="27841" spans="21:21" x14ac:dyDescent="0.25">
      <c r="U27841" s="76"/>
    </row>
    <row r="27842" spans="21:21" x14ac:dyDescent="0.25">
      <c r="U27842" s="76"/>
    </row>
    <row r="27843" spans="21:21" x14ac:dyDescent="0.25">
      <c r="U27843" s="76"/>
    </row>
    <row r="27844" spans="21:21" x14ac:dyDescent="0.25">
      <c r="U27844" s="76"/>
    </row>
    <row r="27845" spans="21:21" x14ac:dyDescent="0.25">
      <c r="U27845" s="76"/>
    </row>
    <row r="27846" spans="21:21" x14ac:dyDescent="0.25">
      <c r="U27846" s="76"/>
    </row>
    <row r="27847" spans="21:21" x14ac:dyDescent="0.25">
      <c r="U27847" s="76"/>
    </row>
    <row r="27848" spans="21:21" x14ac:dyDescent="0.25">
      <c r="U27848" s="76"/>
    </row>
    <row r="27849" spans="21:21" x14ac:dyDescent="0.25">
      <c r="U27849" s="76"/>
    </row>
    <row r="27850" spans="21:21" x14ac:dyDescent="0.25">
      <c r="U27850" s="76"/>
    </row>
    <row r="27851" spans="21:21" x14ac:dyDescent="0.25">
      <c r="U27851" s="76"/>
    </row>
    <row r="27852" spans="21:21" x14ac:dyDescent="0.25">
      <c r="U27852" s="76"/>
    </row>
    <row r="27853" spans="21:21" x14ac:dyDescent="0.25">
      <c r="U27853" s="76"/>
    </row>
    <row r="27854" spans="21:21" x14ac:dyDescent="0.25">
      <c r="U27854" s="76"/>
    </row>
    <row r="27855" spans="21:21" x14ac:dyDescent="0.25">
      <c r="U27855" s="76"/>
    </row>
    <row r="27856" spans="21:21" x14ac:dyDescent="0.25">
      <c r="U27856" s="76"/>
    </row>
    <row r="27857" spans="21:21" x14ac:dyDescent="0.25">
      <c r="U27857" s="76"/>
    </row>
    <row r="27858" spans="21:21" x14ac:dyDescent="0.25">
      <c r="U27858" s="76"/>
    </row>
    <row r="27859" spans="21:21" x14ac:dyDescent="0.25">
      <c r="U27859" s="76"/>
    </row>
    <row r="27860" spans="21:21" x14ac:dyDescent="0.25">
      <c r="U27860" s="76"/>
    </row>
    <row r="27861" spans="21:21" x14ac:dyDescent="0.25">
      <c r="U27861" s="76"/>
    </row>
    <row r="27862" spans="21:21" x14ac:dyDescent="0.25">
      <c r="U27862" s="76"/>
    </row>
    <row r="27863" spans="21:21" x14ac:dyDescent="0.25">
      <c r="U27863" s="76"/>
    </row>
    <row r="27864" spans="21:21" x14ac:dyDescent="0.25">
      <c r="U27864" s="76"/>
    </row>
    <row r="27865" spans="21:21" x14ac:dyDescent="0.25">
      <c r="U27865" s="76"/>
    </row>
    <row r="27866" spans="21:21" x14ac:dyDescent="0.25">
      <c r="U27866" s="76"/>
    </row>
    <row r="27867" spans="21:21" x14ac:dyDescent="0.25">
      <c r="U27867" s="76"/>
    </row>
    <row r="27868" spans="21:21" x14ac:dyDescent="0.25">
      <c r="U27868" s="76"/>
    </row>
    <row r="27869" spans="21:21" x14ac:dyDescent="0.25">
      <c r="U27869" s="76"/>
    </row>
    <row r="27870" spans="21:21" x14ac:dyDescent="0.25">
      <c r="U27870" s="76"/>
    </row>
    <row r="27871" spans="21:21" x14ac:dyDescent="0.25">
      <c r="U27871" s="76"/>
    </row>
    <row r="27872" spans="21:21" x14ac:dyDescent="0.25">
      <c r="U27872" s="76"/>
    </row>
    <row r="27873" spans="21:21" x14ac:dyDescent="0.25">
      <c r="U27873" s="76"/>
    </row>
    <row r="27874" spans="21:21" x14ac:dyDescent="0.25">
      <c r="U27874" s="76"/>
    </row>
    <row r="27875" spans="21:21" x14ac:dyDescent="0.25">
      <c r="U27875" s="76"/>
    </row>
    <row r="27876" spans="21:21" x14ac:dyDescent="0.25">
      <c r="U27876" s="76"/>
    </row>
    <row r="27877" spans="21:21" x14ac:dyDescent="0.25">
      <c r="U27877" s="76"/>
    </row>
    <row r="27878" spans="21:21" x14ac:dyDescent="0.25">
      <c r="U27878" s="76"/>
    </row>
    <row r="27879" spans="21:21" x14ac:dyDescent="0.25">
      <c r="U27879" s="76"/>
    </row>
    <row r="27880" spans="21:21" x14ac:dyDescent="0.25">
      <c r="U27880" s="76"/>
    </row>
    <row r="27881" spans="21:21" x14ac:dyDescent="0.25">
      <c r="U27881" s="76"/>
    </row>
    <row r="27882" spans="21:21" x14ac:dyDescent="0.25">
      <c r="U27882" s="76"/>
    </row>
    <row r="27883" spans="21:21" x14ac:dyDescent="0.25">
      <c r="U27883" s="76"/>
    </row>
    <row r="27884" spans="21:21" x14ac:dyDescent="0.25">
      <c r="U27884" s="76"/>
    </row>
    <row r="27885" spans="21:21" x14ac:dyDescent="0.25">
      <c r="U27885" s="76"/>
    </row>
    <row r="27886" spans="21:21" x14ac:dyDescent="0.25">
      <c r="U27886" s="76"/>
    </row>
    <row r="27887" spans="21:21" x14ac:dyDescent="0.25">
      <c r="U27887" s="76"/>
    </row>
    <row r="27888" spans="21:21" x14ac:dyDescent="0.25">
      <c r="U27888" s="76"/>
    </row>
    <row r="27889" spans="21:21" x14ac:dyDescent="0.25">
      <c r="U27889" s="76"/>
    </row>
    <row r="27890" spans="21:21" x14ac:dyDescent="0.25">
      <c r="U27890" s="76"/>
    </row>
    <row r="27891" spans="21:21" x14ac:dyDescent="0.25">
      <c r="U27891" s="76"/>
    </row>
    <row r="27892" spans="21:21" x14ac:dyDescent="0.25">
      <c r="U27892" s="76"/>
    </row>
    <row r="27893" spans="21:21" x14ac:dyDescent="0.25">
      <c r="U27893" s="76"/>
    </row>
    <row r="27894" spans="21:21" x14ac:dyDescent="0.25">
      <c r="U27894" s="76"/>
    </row>
    <row r="27895" spans="21:21" x14ac:dyDescent="0.25">
      <c r="U27895" s="76"/>
    </row>
    <row r="27896" spans="21:21" x14ac:dyDescent="0.25">
      <c r="U27896" s="76"/>
    </row>
    <row r="27897" spans="21:21" x14ac:dyDescent="0.25">
      <c r="U27897" s="76"/>
    </row>
    <row r="27898" spans="21:21" x14ac:dyDescent="0.25">
      <c r="U27898" s="76"/>
    </row>
    <row r="27899" spans="21:21" x14ac:dyDescent="0.25">
      <c r="U27899" s="76"/>
    </row>
    <row r="27900" spans="21:21" x14ac:dyDescent="0.25">
      <c r="U27900" s="76"/>
    </row>
    <row r="27901" spans="21:21" x14ac:dyDescent="0.25">
      <c r="U27901" s="76"/>
    </row>
    <row r="27902" spans="21:21" x14ac:dyDescent="0.25">
      <c r="U27902" s="76"/>
    </row>
    <row r="27903" spans="21:21" x14ac:dyDescent="0.25">
      <c r="U27903" s="76"/>
    </row>
    <row r="27904" spans="21:21" x14ac:dyDescent="0.25">
      <c r="U27904" s="76"/>
    </row>
    <row r="27905" spans="21:21" x14ac:dyDescent="0.25">
      <c r="U27905" s="76"/>
    </row>
    <row r="27906" spans="21:21" x14ac:dyDescent="0.25">
      <c r="U27906" s="76"/>
    </row>
    <row r="27907" spans="21:21" x14ac:dyDescent="0.25">
      <c r="U27907" s="76"/>
    </row>
    <row r="27908" spans="21:21" x14ac:dyDescent="0.25">
      <c r="U27908" s="76"/>
    </row>
    <row r="27909" spans="21:21" x14ac:dyDescent="0.25">
      <c r="U27909" s="76"/>
    </row>
    <row r="27910" spans="21:21" x14ac:dyDescent="0.25">
      <c r="U27910" s="76"/>
    </row>
    <row r="27911" spans="21:21" x14ac:dyDescent="0.25">
      <c r="U27911" s="76"/>
    </row>
    <row r="27912" spans="21:21" x14ac:dyDescent="0.25">
      <c r="U27912" s="76"/>
    </row>
    <row r="27913" spans="21:21" x14ac:dyDescent="0.25">
      <c r="U27913" s="76"/>
    </row>
    <row r="27914" spans="21:21" x14ac:dyDescent="0.25">
      <c r="U27914" s="76"/>
    </row>
    <row r="27915" spans="21:21" x14ac:dyDescent="0.25">
      <c r="U27915" s="76"/>
    </row>
    <row r="27916" spans="21:21" x14ac:dyDescent="0.25">
      <c r="U27916" s="76"/>
    </row>
    <row r="27917" spans="21:21" x14ac:dyDescent="0.25">
      <c r="U27917" s="76"/>
    </row>
    <row r="27918" spans="21:21" x14ac:dyDescent="0.25">
      <c r="U27918" s="76"/>
    </row>
    <row r="27919" spans="21:21" x14ac:dyDescent="0.25">
      <c r="U27919" s="76"/>
    </row>
    <row r="27920" spans="21:21" x14ac:dyDescent="0.25">
      <c r="U27920" s="76"/>
    </row>
    <row r="27921" spans="21:21" x14ac:dyDescent="0.25">
      <c r="U27921" s="76"/>
    </row>
    <row r="27922" spans="21:21" x14ac:dyDescent="0.25">
      <c r="U27922" s="76"/>
    </row>
    <row r="27923" spans="21:21" x14ac:dyDescent="0.25">
      <c r="U27923" s="76"/>
    </row>
    <row r="27924" spans="21:21" x14ac:dyDescent="0.25">
      <c r="U27924" s="76"/>
    </row>
    <row r="27925" spans="21:21" x14ac:dyDescent="0.25">
      <c r="U27925" s="76"/>
    </row>
    <row r="27926" spans="21:21" x14ac:dyDescent="0.25">
      <c r="U27926" s="76"/>
    </row>
    <row r="27927" spans="21:21" x14ac:dyDescent="0.25">
      <c r="U27927" s="76"/>
    </row>
    <row r="27928" spans="21:21" x14ac:dyDescent="0.25">
      <c r="U27928" s="76"/>
    </row>
    <row r="27929" spans="21:21" x14ac:dyDescent="0.25">
      <c r="U27929" s="76"/>
    </row>
    <row r="27930" spans="21:21" x14ac:dyDescent="0.25">
      <c r="U27930" s="76"/>
    </row>
    <row r="27931" spans="21:21" x14ac:dyDescent="0.25">
      <c r="U27931" s="76"/>
    </row>
    <row r="27932" spans="21:21" x14ac:dyDescent="0.25">
      <c r="U27932" s="76"/>
    </row>
    <row r="27933" spans="21:21" x14ac:dyDescent="0.25">
      <c r="U27933" s="76"/>
    </row>
    <row r="27934" spans="21:21" x14ac:dyDescent="0.25">
      <c r="U27934" s="76"/>
    </row>
    <row r="27935" spans="21:21" x14ac:dyDescent="0.25">
      <c r="U27935" s="76"/>
    </row>
    <row r="27936" spans="21:21" x14ac:dyDescent="0.25">
      <c r="U27936" s="76"/>
    </row>
    <row r="27937" spans="21:21" x14ac:dyDescent="0.25">
      <c r="U27937" s="76"/>
    </row>
    <row r="27938" spans="21:21" x14ac:dyDescent="0.25">
      <c r="U27938" s="76"/>
    </row>
    <row r="27939" spans="21:21" x14ac:dyDescent="0.25">
      <c r="U27939" s="76"/>
    </row>
    <row r="27940" spans="21:21" x14ac:dyDescent="0.25">
      <c r="U27940" s="76"/>
    </row>
    <row r="27941" spans="21:21" x14ac:dyDescent="0.25">
      <c r="U27941" s="76"/>
    </row>
    <row r="27942" spans="21:21" x14ac:dyDescent="0.25">
      <c r="U27942" s="76"/>
    </row>
    <row r="27943" spans="21:21" x14ac:dyDescent="0.25">
      <c r="U27943" s="76"/>
    </row>
    <row r="27944" spans="21:21" x14ac:dyDescent="0.25">
      <c r="U27944" s="76"/>
    </row>
    <row r="27945" spans="21:21" x14ac:dyDescent="0.25">
      <c r="U27945" s="76"/>
    </row>
    <row r="27946" spans="21:21" x14ac:dyDescent="0.25">
      <c r="U27946" s="76"/>
    </row>
    <row r="27947" spans="21:21" x14ac:dyDescent="0.25">
      <c r="U27947" s="76"/>
    </row>
    <row r="27948" spans="21:21" x14ac:dyDescent="0.25">
      <c r="U27948" s="76"/>
    </row>
    <row r="27949" spans="21:21" x14ac:dyDescent="0.25">
      <c r="U27949" s="76"/>
    </row>
    <row r="27950" spans="21:21" x14ac:dyDescent="0.25">
      <c r="U27950" s="76"/>
    </row>
    <row r="27951" spans="21:21" x14ac:dyDescent="0.25">
      <c r="U27951" s="76"/>
    </row>
    <row r="27952" spans="21:21" x14ac:dyDescent="0.25">
      <c r="U27952" s="76"/>
    </row>
    <row r="27953" spans="21:21" x14ac:dyDescent="0.25">
      <c r="U27953" s="76"/>
    </row>
    <row r="27954" spans="21:21" x14ac:dyDescent="0.25">
      <c r="U27954" s="76"/>
    </row>
    <row r="27955" spans="21:21" x14ac:dyDescent="0.25">
      <c r="U27955" s="76"/>
    </row>
    <row r="27956" spans="21:21" x14ac:dyDescent="0.25">
      <c r="U27956" s="76"/>
    </row>
    <row r="27957" spans="21:21" x14ac:dyDescent="0.25">
      <c r="U27957" s="76"/>
    </row>
    <row r="27958" spans="21:21" x14ac:dyDescent="0.25">
      <c r="U27958" s="76"/>
    </row>
    <row r="27959" spans="21:21" x14ac:dyDescent="0.25">
      <c r="U27959" s="76"/>
    </row>
    <row r="27960" spans="21:21" x14ac:dyDescent="0.25">
      <c r="U27960" s="76"/>
    </row>
    <row r="27961" spans="21:21" x14ac:dyDescent="0.25">
      <c r="U27961" s="76"/>
    </row>
    <row r="27962" spans="21:21" x14ac:dyDescent="0.25">
      <c r="U27962" s="76"/>
    </row>
    <row r="27963" spans="21:21" x14ac:dyDescent="0.25">
      <c r="U27963" s="76"/>
    </row>
    <row r="27964" spans="21:21" x14ac:dyDescent="0.25">
      <c r="U27964" s="76"/>
    </row>
    <row r="27965" spans="21:21" x14ac:dyDescent="0.25">
      <c r="U27965" s="76"/>
    </row>
    <row r="27966" spans="21:21" x14ac:dyDescent="0.25">
      <c r="U27966" s="76"/>
    </row>
    <row r="27967" spans="21:21" x14ac:dyDescent="0.25">
      <c r="U27967" s="76"/>
    </row>
    <row r="27968" spans="21:21" x14ac:dyDescent="0.25">
      <c r="U27968" s="76"/>
    </row>
    <row r="27969" spans="21:21" x14ac:dyDescent="0.25">
      <c r="U27969" s="76"/>
    </row>
    <row r="27970" spans="21:21" x14ac:dyDescent="0.25">
      <c r="U27970" s="76"/>
    </row>
    <row r="27971" spans="21:21" x14ac:dyDescent="0.25">
      <c r="U27971" s="76"/>
    </row>
    <row r="27972" spans="21:21" x14ac:dyDescent="0.25">
      <c r="U27972" s="76"/>
    </row>
    <row r="27973" spans="21:21" x14ac:dyDescent="0.25">
      <c r="U27973" s="76"/>
    </row>
    <row r="27974" spans="21:21" x14ac:dyDescent="0.25">
      <c r="U27974" s="76"/>
    </row>
    <row r="27975" spans="21:21" x14ac:dyDescent="0.25">
      <c r="U27975" s="76"/>
    </row>
    <row r="27976" spans="21:21" x14ac:dyDescent="0.25">
      <c r="U27976" s="76"/>
    </row>
    <row r="27977" spans="21:21" x14ac:dyDescent="0.25">
      <c r="U27977" s="76"/>
    </row>
    <row r="27978" spans="21:21" x14ac:dyDescent="0.25">
      <c r="U27978" s="76"/>
    </row>
    <row r="27979" spans="21:21" x14ac:dyDescent="0.25">
      <c r="U27979" s="76"/>
    </row>
    <row r="27980" spans="21:21" x14ac:dyDescent="0.25">
      <c r="U27980" s="76"/>
    </row>
    <row r="27981" spans="21:21" x14ac:dyDescent="0.25">
      <c r="U27981" s="76"/>
    </row>
    <row r="27982" spans="21:21" x14ac:dyDescent="0.25">
      <c r="U27982" s="76"/>
    </row>
    <row r="27983" spans="21:21" x14ac:dyDescent="0.25">
      <c r="U27983" s="76"/>
    </row>
    <row r="27984" spans="21:21" x14ac:dyDescent="0.25">
      <c r="U27984" s="76"/>
    </row>
    <row r="27985" spans="21:21" x14ac:dyDescent="0.25">
      <c r="U27985" s="76"/>
    </row>
    <row r="27986" spans="21:21" x14ac:dyDescent="0.25">
      <c r="U27986" s="76"/>
    </row>
    <row r="27987" spans="21:21" x14ac:dyDescent="0.25">
      <c r="U27987" s="76"/>
    </row>
    <row r="27988" spans="21:21" x14ac:dyDescent="0.25">
      <c r="U27988" s="76"/>
    </row>
    <row r="27989" spans="21:21" x14ac:dyDescent="0.25">
      <c r="U27989" s="76"/>
    </row>
    <row r="27990" spans="21:21" x14ac:dyDescent="0.25">
      <c r="U27990" s="76"/>
    </row>
    <row r="27991" spans="21:21" x14ac:dyDescent="0.25">
      <c r="U27991" s="76"/>
    </row>
    <row r="27992" spans="21:21" x14ac:dyDescent="0.25">
      <c r="U27992" s="76"/>
    </row>
    <row r="27993" spans="21:21" x14ac:dyDescent="0.25">
      <c r="U27993" s="76"/>
    </row>
    <row r="27994" spans="21:21" x14ac:dyDescent="0.25">
      <c r="U27994" s="76"/>
    </row>
    <row r="27995" spans="21:21" x14ac:dyDescent="0.25">
      <c r="U27995" s="76"/>
    </row>
    <row r="27996" spans="21:21" x14ac:dyDescent="0.25">
      <c r="U27996" s="76"/>
    </row>
    <row r="27997" spans="21:21" x14ac:dyDescent="0.25">
      <c r="U27997" s="76"/>
    </row>
    <row r="27998" spans="21:21" x14ac:dyDescent="0.25">
      <c r="U27998" s="76"/>
    </row>
    <row r="27999" spans="21:21" x14ac:dyDescent="0.25">
      <c r="U27999" s="76"/>
    </row>
    <row r="28000" spans="21:21" x14ac:dyDescent="0.25">
      <c r="U28000" s="76"/>
    </row>
    <row r="28001" spans="21:21" x14ac:dyDescent="0.25">
      <c r="U28001" s="76"/>
    </row>
    <row r="28002" spans="21:21" x14ac:dyDescent="0.25">
      <c r="U28002" s="76"/>
    </row>
    <row r="28003" spans="21:21" x14ac:dyDescent="0.25">
      <c r="U28003" s="76"/>
    </row>
    <row r="28004" spans="21:21" x14ac:dyDescent="0.25">
      <c r="U28004" s="76"/>
    </row>
    <row r="28005" spans="21:21" x14ac:dyDescent="0.25">
      <c r="U28005" s="76"/>
    </row>
    <row r="28006" spans="21:21" x14ac:dyDescent="0.25">
      <c r="U28006" s="76"/>
    </row>
    <row r="28007" spans="21:21" x14ac:dyDescent="0.25">
      <c r="U28007" s="76"/>
    </row>
    <row r="28008" spans="21:21" x14ac:dyDescent="0.25">
      <c r="U28008" s="76"/>
    </row>
    <row r="28009" spans="21:21" x14ac:dyDescent="0.25">
      <c r="U28009" s="76"/>
    </row>
    <row r="28010" spans="21:21" x14ac:dyDescent="0.25">
      <c r="U28010" s="76"/>
    </row>
    <row r="28011" spans="21:21" x14ac:dyDescent="0.25">
      <c r="U28011" s="76"/>
    </row>
    <row r="28012" spans="21:21" x14ac:dyDescent="0.25">
      <c r="U28012" s="76"/>
    </row>
    <row r="28013" spans="21:21" x14ac:dyDescent="0.25">
      <c r="U28013" s="76"/>
    </row>
    <row r="28014" spans="21:21" x14ac:dyDescent="0.25">
      <c r="U28014" s="76"/>
    </row>
    <row r="28015" spans="21:21" x14ac:dyDescent="0.25">
      <c r="U28015" s="76"/>
    </row>
    <row r="28016" spans="21:21" x14ac:dyDescent="0.25">
      <c r="U28016" s="76"/>
    </row>
    <row r="28017" spans="21:21" x14ac:dyDescent="0.25">
      <c r="U28017" s="76"/>
    </row>
    <row r="28018" spans="21:21" x14ac:dyDescent="0.25">
      <c r="U28018" s="76"/>
    </row>
    <row r="28019" spans="21:21" x14ac:dyDescent="0.25">
      <c r="U28019" s="76"/>
    </row>
    <row r="28020" spans="21:21" x14ac:dyDescent="0.25">
      <c r="U28020" s="76"/>
    </row>
    <row r="28021" spans="21:21" x14ac:dyDescent="0.25">
      <c r="U28021" s="76"/>
    </row>
    <row r="28022" spans="21:21" x14ac:dyDescent="0.25">
      <c r="U28022" s="76"/>
    </row>
    <row r="28023" spans="21:21" x14ac:dyDescent="0.25">
      <c r="U28023" s="76"/>
    </row>
    <row r="28024" spans="21:21" x14ac:dyDescent="0.25">
      <c r="U28024" s="76"/>
    </row>
    <row r="28025" spans="21:21" x14ac:dyDescent="0.25">
      <c r="U28025" s="76"/>
    </row>
    <row r="28026" spans="21:21" x14ac:dyDescent="0.25">
      <c r="U28026" s="76"/>
    </row>
    <row r="28027" spans="21:21" x14ac:dyDescent="0.25">
      <c r="U28027" s="76"/>
    </row>
    <row r="28028" spans="21:21" x14ac:dyDescent="0.25">
      <c r="U28028" s="76"/>
    </row>
    <row r="28029" spans="21:21" x14ac:dyDescent="0.25">
      <c r="U28029" s="76"/>
    </row>
    <row r="28030" spans="21:21" x14ac:dyDescent="0.25">
      <c r="U28030" s="76"/>
    </row>
    <row r="28031" spans="21:21" x14ac:dyDescent="0.25">
      <c r="U28031" s="76"/>
    </row>
    <row r="28032" spans="21:21" x14ac:dyDescent="0.25">
      <c r="U28032" s="76"/>
    </row>
    <row r="28033" spans="21:21" x14ac:dyDescent="0.25">
      <c r="U28033" s="76"/>
    </row>
    <row r="28034" spans="21:21" x14ac:dyDescent="0.25">
      <c r="U28034" s="76"/>
    </row>
    <row r="28035" spans="21:21" x14ac:dyDescent="0.25">
      <c r="U28035" s="76"/>
    </row>
    <row r="28036" spans="21:21" x14ac:dyDescent="0.25">
      <c r="U28036" s="76"/>
    </row>
    <row r="28037" spans="21:21" x14ac:dyDescent="0.25">
      <c r="U28037" s="76"/>
    </row>
    <row r="28038" spans="21:21" x14ac:dyDescent="0.25">
      <c r="U28038" s="76"/>
    </row>
    <row r="28039" spans="21:21" x14ac:dyDescent="0.25">
      <c r="U28039" s="76"/>
    </row>
    <row r="28040" spans="21:21" x14ac:dyDescent="0.25">
      <c r="U28040" s="76"/>
    </row>
    <row r="28041" spans="21:21" x14ac:dyDescent="0.25">
      <c r="U28041" s="76"/>
    </row>
    <row r="28042" spans="21:21" x14ac:dyDescent="0.25">
      <c r="U28042" s="76"/>
    </row>
    <row r="28043" spans="21:21" x14ac:dyDescent="0.25">
      <c r="U28043" s="76"/>
    </row>
    <row r="28044" spans="21:21" x14ac:dyDescent="0.25">
      <c r="U28044" s="76"/>
    </row>
    <row r="28045" spans="21:21" x14ac:dyDescent="0.25">
      <c r="U28045" s="76"/>
    </row>
    <row r="28046" spans="21:21" x14ac:dyDescent="0.25">
      <c r="U28046" s="76"/>
    </row>
    <row r="28047" spans="21:21" x14ac:dyDescent="0.25">
      <c r="U28047" s="76"/>
    </row>
    <row r="28048" spans="21:21" x14ac:dyDescent="0.25">
      <c r="U28048" s="76"/>
    </row>
    <row r="28049" spans="21:21" x14ac:dyDescent="0.25">
      <c r="U28049" s="76"/>
    </row>
    <row r="28050" spans="21:21" x14ac:dyDescent="0.25">
      <c r="U28050" s="76"/>
    </row>
    <row r="28051" spans="21:21" x14ac:dyDescent="0.25">
      <c r="U28051" s="76"/>
    </row>
    <row r="28052" spans="21:21" x14ac:dyDescent="0.25">
      <c r="U28052" s="76"/>
    </row>
    <row r="28053" spans="21:21" x14ac:dyDescent="0.25">
      <c r="U28053" s="76"/>
    </row>
    <row r="28054" spans="21:21" x14ac:dyDescent="0.25">
      <c r="U28054" s="76"/>
    </row>
    <row r="28055" spans="21:21" x14ac:dyDescent="0.25">
      <c r="U28055" s="76"/>
    </row>
    <row r="28056" spans="21:21" x14ac:dyDescent="0.25">
      <c r="U28056" s="76"/>
    </row>
    <row r="28057" spans="21:21" x14ac:dyDescent="0.25">
      <c r="U28057" s="76"/>
    </row>
    <row r="28058" spans="21:21" x14ac:dyDescent="0.25">
      <c r="U28058" s="76"/>
    </row>
    <row r="28059" spans="21:21" x14ac:dyDescent="0.25">
      <c r="U28059" s="76"/>
    </row>
    <row r="28060" spans="21:21" x14ac:dyDescent="0.25">
      <c r="U28060" s="76"/>
    </row>
    <row r="28061" spans="21:21" x14ac:dyDescent="0.25">
      <c r="U28061" s="76"/>
    </row>
    <row r="28062" spans="21:21" x14ac:dyDescent="0.25">
      <c r="U28062" s="76"/>
    </row>
    <row r="28063" spans="21:21" x14ac:dyDescent="0.25">
      <c r="U28063" s="76"/>
    </row>
    <row r="28064" spans="21:21" x14ac:dyDescent="0.25">
      <c r="U28064" s="76"/>
    </row>
    <row r="28065" spans="21:21" x14ac:dyDescent="0.25">
      <c r="U28065" s="76"/>
    </row>
    <row r="28066" spans="21:21" x14ac:dyDescent="0.25">
      <c r="U28066" s="76"/>
    </row>
    <row r="28067" spans="21:21" x14ac:dyDescent="0.25">
      <c r="U28067" s="76"/>
    </row>
    <row r="28068" spans="21:21" x14ac:dyDescent="0.25">
      <c r="U28068" s="76"/>
    </row>
    <row r="28069" spans="21:21" x14ac:dyDescent="0.25">
      <c r="U28069" s="76"/>
    </row>
    <row r="28070" spans="21:21" x14ac:dyDescent="0.25">
      <c r="U28070" s="76"/>
    </row>
    <row r="28071" spans="21:21" x14ac:dyDescent="0.25">
      <c r="U28071" s="76"/>
    </row>
    <row r="28072" spans="21:21" x14ac:dyDescent="0.25">
      <c r="U28072" s="76"/>
    </row>
    <row r="28073" spans="21:21" x14ac:dyDescent="0.25">
      <c r="U28073" s="76"/>
    </row>
    <row r="28074" spans="21:21" x14ac:dyDescent="0.25">
      <c r="U28074" s="76"/>
    </row>
    <row r="28075" spans="21:21" x14ac:dyDescent="0.25">
      <c r="U28075" s="76"/>
    </row>
    <row r="28076" spans="21:21" x14ac:dyDescent="0.25">
      <c r="U28076" s="76"/>
    </row>
    <row r="28077" spans="21:21" x14ac:dyDescent="0.25">
      <c r="U28077" s="76"/>
    </row>
    <row r="28078" spans="21:21" x14ac:dyDescent="0.25">
      <c r="U28078" s="76"/>
    </row>
    <row r="28079" spans="21:21" x14ac:dyDescent="0.25">
      <c r="U28079" s="76"/>
    </row>
    <row r="28080" spans="21:21" x14ac:dyDescent="0.25">
      <c r="U28080" s="76"/>
    </row>
    <row r="28081" spans="21:21" x14ac:dyDescent="0.25">
      <c r="U28081" s="76"/>
    </row>
    <row r="28082" spans="21:21" x14ac:dyDescent="0.25">
      <c r="U28082" s="76"/>
    </row>
    <row r="28083" spans="21:21" x14ac:dyDescent="0.25">
      <c r="U28083" s="76"/>
    </row>
    <row r="28084" spans="21:21" x14ac:dyDescent="0.25">
      <c r="U28084" s="76"/>
    </row>
    <row r="28085" spans="21:21" x14ac:dyDescent="0.25">
      <c r="U28085" s="76"/>
    </row>
    <row r="28086" spans="21:21" x14ac:dyDescent="0.25">
      <c r="U28086" s="76"/>
    </row>
    <row r="28087" spans="21:21" x14ac:dyDescent="0.25">
      <c r="U28087" s="76"/>
    </row>
    <row r="28088" spans="21:21" x14ac:dyDescent="0.25">
      <c r="U28088" s="76"/>
    </row>
    <row r="28089" spans="21:21" x14ac:dyDescent="0.25">
      <c r="U28089" s="76"/>
    </row>
    <row r="28090" spans="21:21" x14ac:dyDescent="0.25">
      <c r="U28090" s="76"/>
    </row>
    <row r="28091" spans="21:21" x14ac:dyDescent="0.25">
      <c r="U28091" s="76"/>
    </row>
    <row r="28092" spans="21:21" x14ac:dyDescent="0.25">
      <c r="U28092" s="76"/>
    </row>
    <row r="28093" spans="21:21" x14ac:dyDescent="0.25">
      <c r="U28093" s="76"/>
    </row>
    <row r="28094" spans="21:21" x14ac:dyDescent="0.25">
      <c r="U28094" s="76"/>
    </row>
    <row r="28095" spans="21:21" x14ac:dyDescent="0.25">
      <c r="U28095" s="76"/>
    </row>
    <row r="28096" spans="21:21" x14ac:dyDescent="0.25">
      <c r="U28096" s="76"/>
    </row>
    <row r="28097" spans="21:21" x14ac:dyDescent="0.25">
      <c r="U28097" s="76"/>
    </row>
    <row r="28098" spans="21:21" x14ac:dyDescent="0.25">
      <c r="U28098" s="76"/>
    </row>
    <row r="28099" spans="21:21" x14ac:dyDescent="0.25">
      <c r="U28099" s="76"/>
    </row>
    <row r="28100" spans="21:21" x14ac:dyDescent="0.25">
      <c r="U28100" s="76"/>
    </row>
    <row r="28101" spans="21:21" x14ac:dyDescent="0.25">
      <c r="U28101" s="76"/>
    </row>
    <row r="28102" spans="21:21" x14ac:dyDescent="0.25">
      <c r="U28102" s="76"/>
    </row>
    <row r="28103" spans="21:21" x14ac:dyDescent="0.25">
      <c r="U28103" s="76"/>
    </row>
    <row r="28104" spans="21:21" x14ac:dyDescent="0.25">
      <c r="U28104" s="76"/>
    </row>
    <row r="28105" spans="21:21" x14ac:dyDescent="0.25">
      <c r="U28105" s="76"/>
    </row>
    <row r="28106" spans="21:21" x14ac:dyDescent="0.25">
      <c r="U28106" s="76"/>
    </row>
    <row r="28107" spans="21:21" x14ac:dyDescent="0.25">
      <c r="U28107" s="76"/>
    </row>
    <row r="28108" spans="21:21" x14ac:dyDescent="0.25">
      <c r="U28108" s="76"/>
    </row>
    <row r="28109" spans="21:21" x14ac:dyDescent="0.25">
      <c r="U28109" s="76"/>
    </row>
    <row r="28110" spans="21:21" x14ac:dyDescent="0.25">
      <c r="U28110" s="76"/>
    </row>
    <row r="28111" spans="21:21" x14ac:dyDescent="0.25">
      <c r="U28111" s="76"/>
    </row>
    <row r="28112" spans="21:21" x14ac:dyDescent="0.25">
      <c r="U28112" s="76"/>
    </row>
    <row r="28113" spans="21:21" x14ac:dyDescent="0.25">
      <c r="U28113" s="76"/>
    </row>
    <row r="28114" spans="21:21" x14ac:dyDescent="0.25">
      <c r="U28114" s="76"/>
    </row>
    <row r="28115" spans="21:21" x14ac:dyDescent="0.25">
      <c r="U28115" s="76"/>
    </row>
    <row r="28116" spans="21:21" x14ac:dyDescent="0.25">
      <c r="U28116" s="76"/>
    </row>
    <row r="28117" spans="21:21" x14ac:dyDescent="0.25">
      <c r="U28117" s="76"/>
    </row>
    <row r="28118" spans="21:21" x14ac:dyDescent="0.25">
      <c r="U28118" s="76"/>
    </row>
    <row r="28119" spans="21:21" x14ac:dyDescent="0.25">
      <c r="U28119" s="76"/>
    </row>
    <row r="28120" spans="21:21" x14ac:dyDescent="0.25">
      <c r="U28120" s="76"/>
    </row>
    <row r="28121" spans="21:21" x14ac:dyDescent="0.25">
      <c r="U28121" s="76"/>
    </row>
    <row r="28122" spans="21:21" x14ac:dyDescent="0.25">
      <c r="U28122" s="76"/>
    </row>
    <row r="28123" spans="21:21" x14ac:dyDescent="0.25">
      <c r="U28123" s="76"/>
    </row>
    <row r="28124" spans="21:21" x14ac:dyDescent="0.25">
      <c r="U28124" s="76"/>
    </row>
    <row r="28125" spans="21:21" x14ac:dyDescent="0.25">
      <c r="U28125" s="76"/>
    </row>
    <row r="28126" spans="21:21" x14ac:dyDescent="0.25">
      <c r="U28126" s="76"/>
    </row>
    <row r="28127" spans="21:21" x14ac:dyDescent="0.25">
      <c r="U28127" s="76"/>
    </row>
    <row r="28128" spans="21:21" x14ac:dyDescent="0.25">
      <c r="U28128" s="76"/>
    </row>
    <row r="28129" spans="21:21" x14ac:dyDescent="0.25">
      <c r="U28129" s="76"/>
    </row>
    <row r="28130" spans="21:21" x14ac:dyDescent="0.25">
      <c r="U28130" s="76"/>
    </row>
    <row r="28131" spans="21:21" x14ac:dyDescent="0.25">
      <c r="U28131" s="76"/>
    </row>
    <row r="28132" spans="21:21" x14ac:dyDescent="0.25">
      <c r="U28132" s="76"/>
    </row>
    <row r="28133" spans="21:21" x14ac:dyDescent="0.25">
      <c r="U28133" s="76"/>
    </row>
    <row r="28134" spans="21:21" x14ac:dyDescent="0.25">
      <c r="U28134" s="76"/>
    </row>
    <row r="28135" spans="21:21" x14ac:dyDescent="0.25">
      <c r="U28135" s="76"/>
    </row>
    <row r="28136" spans="21:21" x14ac:dyDescent="0.25">
      <c r="U28136" s="76"/>
    </row>
    <row r="28137" spans="21:21" x14ac:dyDescent="0.25">
      <c r="U28137" s="76"/>
    </row>
    <row r="28138" spans="21:21" x14ac:dyDescent="0.25">
      <c r="U28138" s="76"/>
    </row>
    <row r="28139" spans="21:21" x14ac:dyDescent="0.25">
      <c r="U28139" s="76"/>
    </row>
    <row r="28140" spans="21:21" x14ac:dyDescent="0.25">
      <c r="U28140" s="76"/>
    </row>
    <row r="28141" spans="21:21" x14ac:dyDescent="0.25">
      <c r="U28141" s="76"/>
    </row>
    <row r="28142" spans="21:21" x14ac:dyDescent="0.25">
      <c r="U28142" s="76"/>
    </row>
    <row r="28143" spans="21:21" x14ac:dyDescent="0.25">
      <c r="U28143" s="76"/>
    </row>
    <row r="28144" spans="21:21" x14ac:dyDescent="0.25">
      <c r="U28144" s="76"/>
    </row>
    <row r="28145" spans="21:21" x14ac:dyDescent="0.25">
      <c r="U28145" s="76"/>
    </row>
    <row r="28146" spans="21:21" x14ac:dyDescent="0.25">
      <c r="U28146" s="76"/>
    </row>
    <row r="28147" spans="21:21" x14ac:dyDescent="0.25">
      <c r="U28147" s="76"/>
    </row>
    <row r="28148" spans="21:21" x14ac:dyDescent="0.25">
      <c r="U28148" s="76"/>
    </row>
    <row r="28149" spans="21:21" x14ac:dyDescent="0.25">
      <c r="U28149" s="76"/>
    </row>
    <row r="28150" spans="21:21" x14ac:dyDescent="0.25">
      <c r="U28150" s="76"/>
    </row>
    <row r="28151" spans="21:21" x14ac:dyDescent="0.25">
      <c r="U28151" s="76"/>
    </row>
    <row r="28152" spans="21:21" x14ac:dyDescent="0.25">
      <c r="U28152" s="76"/>
    </row>
    <row r="28153" spans="21:21" x14ac:dyDescent="0.25">
      <c r="U28153" s="76"/>
    </row>
    <row r="28154" spans="21:21" x14ac:dyDescent="0.25">
      <c r="U28154" s="76"/>
    </row>
    <row r="28155" spans="21:21" x14ac:dyDescent="0.25">
      <c r="U28155" s="76"/>
    </row>
    <row r="28156" spans="21:21" x14ac:dyDescent="0.25">
      <c r="U28156" s="76"/>
    </row>
    <row r="28157" spans="21:21" x14ac:dyDescent="0.25">
      <c r="U28157" s="76"/>
    </row>
    <row r="28158" spans="21:21" x14ac:dyDescent="0.25">
      <c r="U28158" s="76"/>
    </row>
    <row r="28159" spans="21:21" x14ac:dyDescent="0.25">
      <c r="U28159" s="76"/>
    </row>
    <row r="28160" spans="21:21" x14ac:dyDescent="0.25">
      <c r="U28160" s="76"/>
    </row>
    <row r="28161" spans="21:21" x14ac:dyDescent="0.25">
      <c r="U28161" s="76"/>
    </row>
    <row r="28162" spans="21:21" x14ac:dyDescent="0.25">
      <c r="U28162" s="76"/>
    </row>
    <row r="28163" spans="21:21" x14ac:dyDescent="0.25">
      <c r="U28163" s="76"/>
    </row>
    <row r="28164" spans="21:21" x14ac:dyDescent="0.25">
      <c r="U28164" s="76"/>
    </row>
    <row r="28165" spans="21:21" x14ac:dyDescent="0.25">
      <c r="U28165" s="76"/>
    </row>
    <row r="28166" spans="21:21" x14ac:dyDescent="0.25">
      <c r="U28166" s="76"/>
    </row>
    <row r="28167" spans="21:21" x14ac:dyDescent="0.25">
      <c r="U28167" s="76"/>
    </row>
    <row r="28168" spans="21:21" x14ac:dyDescent="0.25">
      <c r="U28168" s="76"/>
    </row>
    <row r="28169" spans="21:21" x14ac:dyDescent="0.25">
      <c r="U28169" s="76"/>
    </row>
    <row r="28170" spans="21:21" x14ac:dyDescent="0.25">
      <c r="U28170" s="76"/>
    </row>
    <row r="28171" spans="21:21" x14ac:dyDescent="0.25">
      <c r="U28171" s="76"/>
    </row>
    <row r="28172" spans="21:21" x14ac:dyDescent="0.25">
      <c r="U28172" s="76"/>
    </row>
    <row r="28173" spans="21:21" x14ac:dyDescent="0.25">
      <c r="U28173" s="76"/>
    </row>
    <row r="28174" spans="21:21" x14ac:dyDescent="0.25">
      <c r="U28174" s="76"/>
    </row>
    <row r="28175" spans="21:21" x14ac:dyDescent="0.25">
      <c r="U28175" s="76"/>
    </row>
    <row r="28176" spans="21:21" x14ac:dyDescent="0.25">
      <c r="U28176" s="76"/>
    </row>
    <row r="28177" spans="21:21" x14ac:dyDescent="0.25">
      <c r="U28177" s="76"/>
    </row>
    <row r="28178" spans="21:21" x14ac:dyDescent="0.25">
      <c r="U28178" s="76"/>
    </row>
    <row r="28179" spans="21:21" x14ac:dyDescent="0.25">
      <c r="U28179" s="76"/>
    </row>
    <row r="28180" spans="21:21" x14ac:dyDescent="0.25">
      <c r="U28180" s="76"/>
    </row>
    <row r="28181" spans="21:21" x14ac:dyDescent="0.25">
      <c r="U28181" s="76"/>
    </row>
    <row r="28182" spans="21:21" x14ac:dyDescent="0.25">
      <c r="U28182" s="76"/>
    </row>
    <row r="28183" spans="21:21" x14ac:dyDescent="0.25">
      <c r="U28183" s="76"/>
    </row>
    <row r="28184" spans="21:21" x14ac:dyDescent="0.25">
      <c r="U28184" s="76"/>
    </row>
    <row r="28185" spans="21:21" x14ac:dyDescent="0.25">
      <c r="U28185" s="76"/>
    </row>
    <row r="28186" spans="21:21" x14ac:dyDescent="0.25">
      <c r="U28186" s="76"/>
    </row>
    <row r="28187" spans="21:21" x14ac:dyDescent="0.25">
      <c r="U28187" s="76"/>
    </row>
    <row r="28188" spans="21:21" x14ac:dyDescent="0.25">
      <c r="U28188" s="76"/>
    </row>
    <row r="28189" spans="21:21" x14ac:dyDescent="0.25">
      <c r="U28189" s="76"/>
    </row>
    <row r="28190" spans="21:21" x14ac:dyDescent="0.25">
      <c r="U28190" s="76"/>
    </row>
    <row r="28191" spans="21:21" x14ac:dyDescent="0.25">
      <c r="U28191" s="76"/>
    </row>
    <row r="28192" spans="21:21" x14ac:dyDescent="0.25">
      <c r="U28192" s="76"/>
    </row>
    <row r="28193" spans="21:21" x14ac:dyDescent="0.25">
      <c r="U28193" s="76"/>
    </row>
    <row r="28194" spans="21:21" x14ac:dyDescent="0.25">
      <c r="U28194" s="76"/>
    </row>
    <row r="28195" spans="21:21" x14ac:dyDescent="0.25">
      <c r="U28195" s="76"/>
    </row>
    <row r="28196" spans="21:21" x14ac:dyDescent="0.25">
      <c r="U28196" s="76"/>
    </row>
    <row r="28197" spans="21:21" x14ac:dyDescent="0.25">
      <c r="U28197" s="76"/>
    </row>
    <row r="28198" spans="21:21" x14ac:dyDescent="0.25">
      <c r="U28198" s="76"/>
    </row>
    <row r="28199" spans="21:21" x14ac:dyDescent="0.25">
      <c r="U28199" s="76"/>
    </row>
    <row r="28200" spans="21:21" x14ac:dyDescent="0.25">
      <c r="U28200" s="76"/>
    </row>
    <row r="28201" spans="21:21" x14ac:dyDescent="0.25">
      <c r="U28201" s="76"/>
    </row>
    <row r="28202" spans="21:21" x14ac:dyDescent="0.25">
      <c r="U28202" s="76"/>
    </row>
    <row r="28203" spans="21:21" x14ac:dyDescent="0.25">
      <c r="U28203" s="76"/>
    </row>
    <row r="28204" spans="21:21" x14ac:dyDescent="0.25">
      <c r="U28204" s="76"/>
    </row>
    <row r="28205" spans="21:21" x14ac:dyDescent="0.25">
      <c r="U28205" s="76"/>
    </row>
    <row r="28206" spans="21:21" x14ac:dyDescent="0.25">
      <c r="U28206" s="76"/>
    </row>
    <row r="28207" spans="21:21" x14ac:dyDescent="0.25">
      <c r="U28207" s="76"/>
    </row>
    <row r="28208" spans="21:21" x14ac:dyDescent="0.25">
      <c r="U28208" s="76"/>
    </row>
    <row r="28209" spans="21:21" x14ac:dyDescent="0.25">
      <c r="U28209" s="76"/>
    </row>
    <row r="28210" spans="21:21" x14ac:dyDescent="0.25">
      <c r="U28210" s="76"/>
    </row>
    <row r="28211" spans="21:21" x14ac:dyDescent="0.25">
      <c r="U28211" s="76"/>
    </row>
    <row r="28212" spans="21:21" x14ac:dyDescent="0.25">
      <c r="U28212" s="76"/>
    </row>
    <row r="28213" spans="21:21" x14ac:dyDescent="0.25">
      <c r="U28213" s="76"/>
    </row>
    <row r="28214" spans="21:21" x14ac:dyDescent="0.25">
      <c r="U28214" s="76"/>
    </row>
    <row r="28215" spans="21:21" x14ac:dyDescent="0.25">
      <c r="U28215" s="76"/>
    </row>
    <row r="28216" spans="21:21" x14ac:dyDescent="0.25">
      <c r="U28216" s="76"/>
    </row>
    <row r="28217" spans="21:21" x14ac:dyDescent="0.25">
      <c r="U28217" s="76"/>
    </row>
    <row r="28218" spans="21:21" x14ac:dyDescent="0.25">
      <c r="U28218" s="76"/>
    </row>
    <row r="28219" spans="21:21" x14ac:dyDescent="0.25">
      <c r="U28219" s="76"/>
    </row>
    <row r="28220" spans="21:21" x14ac:dyDescent="0.25">
      <c r="U28220" s="76"/>
    </row>
    <row r="28221" spans="21:21" x14ac:dyDescent="0.25">
      <c r="U28221" s="76"/>
    </row>
    <row r="28222" spans="21:21" x14ac:dyDescent="0.25">
      <c r="U28222" s="76"/>
    </row>
    <row r="28223" spans="21:21" x14ac:dyDescent="0.25">
      <c r="U28223" s="76"/>
    </row>
    <row r="28224" spans="21:21" x14ac:dyDescent="0.25">
      <c r="U28224" s="76"/>
    </row>
    <row r="28225" spans="21:21" x14ac:dyDescent="0.25">
      <c r="U28225" s="76"/>
    </row>
    <row r="28226" spans="21:21" x14ac:dyDescent="0.25">
      <c r="U28226" s="76"/>
    </row>
    <row r="28227" spans="21:21" x14ac:dyDescent="0.25">
      <c r="U28227" s="76"/>
    </row>
    <row r="28228" spans="21:21" x14ac:dyDescent="0.25">
      <c r="U28228" s="76"/>
    </row>
    <row r="28229" spans="21:21" x14ac:dyDescent="0.25">
      <c r="U28229" s="76"/>
    </row>
    <row r="28230" spans="21:21" x14ac:dyDescent="0.25">
      <c r="U28230" s="76"/>
    </row>
    <row r="28231" spans="21:21" x14ac:dyDescent="0.25">
      <c r="U28231" s="76"/>
    </row>
    <row r="28232" spans="21:21" x14ac:dyDescent="0.25">
      <c r="U28232" s="76"/>
    </row>
    <row r="28233" spans="21:21" x14ac:dyDescent="0.25">
      <c r="U28233" s="76"/>
    </row>
    <row r="28234" spans="21:21" x14ac:dyDescent="0.25">
      <c r="U28234" s="76"/>
    </row>
    <row r="28235" spans="21:21" x14ac:dyDescent="0.25">
      <c r="U28235" s="76"/>
    </row>
    <row r="28236" spans="21:21" x14ac:dyDescent="0.25">
      <c r="U28236" s="76"/>
    </row>
    <row r="28237" spans="21:21" x14ac:dyDescent="0.25">
      <c r="U28237" s="76"/>
    </row>
    <row r="28238" spans="21:21" x14ac:dyDescent="0.25">
      <c r="U28238" s="76"/>
    </row>
    <row r="28239" spans="21:21" x14ac:dyDescent="0.25">
      <c r="U28239" s="76"/>
    </row>
    <row r="28240" spans="21:21" x14ac:dyDescent="0.25">
      <c r="U28240" s="76"/>
    </row>
    <row r="28241" spans="21:21" x14ac:dyDescent="0.25">
      <c r="U28241" s="76"/>
    </row>
    <row r="28242" spans="21:21" x14ac:dyDescent="0.25">
      <c r="U28242" s="76"/>
    </row>
    <row r="28243" spans="21:21" x14ac:dyDescent="0.25">
      <c r="U28243" s="76"/>
    </row>
    <row r="28244" spans="21:21" x14ac:dyDescent="0.25">
      <c r="U28244" s="76"/>
    </row>
    <row r="28245" spans="21:21" x14ac:dyDescent="0.25">
      <c r="U28245" s="76"/>
    </row>
    <row r="28246" spans="21:21" x14ac:dyDescent="0.25">
      <c r="U28246" s="76"/>
    </row>
    <row r="28247" spans="21:21" x14ac:dyDescent="0.25">
      <c r="U28247" s="76"/>
    </row>
    <row r="28248" spans="21:21" x14ac:dyDescent="0.25">
      <c r="U28248" s="76"/>
    </row>
    <row r="28249" spans="21:21" x14ac:dyDescent="0.25">
      <c r="U28249" s="76"/>
    </row>
    <row r="28250" spans="21:21" x14ac:dyDescent="0.25">
      <c r="U28250" s="76"/>
    </row>
    <row r="28251" spans="21:21" x14ac:dyDescent="0.25">
      <c r="U28251" s="76"/>
    </row>
    <row r="28252" spans="21:21" x14ac:dyDescent="0.25">
      <c r="U28252" s="76"/>
    </row>
    <row r="28253" spans="21:21" x14ac:dyDescent="0.25">
      <c r="U28253" s="76"/>
    </row>
    <row r="28254" spans="21:21" x14ac:dyDescent="0.25">
      <c r="U28254" s="76"/>
    </row>
    <row r="28255" spans="21:21" x14ac:dyDescent="0.25">
      <c r="U28255" s="76"/>
    </row>
    <row r="28256" spans="21:21" x14ac:dyDescent="0.25">
      <c r="U28256" s="76"/>
    </row>
    <row r="28257" spans="21:21" x14ac:dyDescent="0.25">
      <c r="U28257" s="76"/>
    </row>
    <row r="28258" spans="21:21" x14ac:dyDescent="0.25">
      <c r="U28258" s="76"/>
    </row>
    <row r="28259" spans="21:21" x14ac:dyDescent="0.25">
      <c r="U28259" s="76"/>
    </row>
    <row r="28260" spans="21:21" x14ac:dyDescent="0.25">
      <c r="U28260" s="76"/>
    </row>
    <row r="28261" spans="21:21" x14ac:dyDescent="0.25">
      <c r="U28261" s="76"/>
    </row>
    <row r="28262" spans="21:21" x14ac:dyDescent="0.25">
      <c r="U28262" s="76"/>
    </row>
    <row r="28263" spans="21:21" x14ac:dyDescent="0.25">
      <c r="U28263" s="76"/>
    </row>
    <row r="28264" spans="21:21" x14ac:dyDescent="0.25">
      <c r="U28264" s="76"/>
    </row>
    <row r="28265" spans="21:21" x14ac:dyDescent="0.25">
      <c r="U28265" s="76"/>
    </row>
    <row r="28266" spans="21:21" x14ac:dyDescent="0.25">
      <c r="U28266" s="76"/>
    </row>
    <row r="28267" spans="21:21" x14ac:dyDescent="0.25">
      <c r="U28267" s="76"/>
    </row>
    <row r="28268" spans="21:21" x14ac:dyDescent="0.25">
      <c r="U28268" s="76"/>
    </row>
    <row r="28269" spans="21:21" x14ac:dyDescent="0.25">
      <c r="U28269" s="76"/>
    </row>
    <row r="28270" spans="21:21" x14ac:dyDescent="0.25">
      <c r="U28270" s="76"/>
    </row>
    <row r="28271" spans="21:21" x14ac:dyDescent="0.25">
      <c r="U28271" s="76"/>
    </row>
    <row r="28272" spans="21:21" x14ac:dyDescent="0.25">
      <c r="U28272" s="76"/>
    </row>
    <row r="28273" spans="21:21" x14ac:dyDescent="0.25">
      <c r="U28273" s="76"/>
    </row>
    <row r="28274" spans="21:21" x14ac:dyDescent="0.25">
      <c r="U28274" s="76"/>
    </row>
    <row r="28275" spans="21:21" x14ac:dyDescent="0.25">
      <c r="U28275" s="76"/>
    </row>
    <row r="28276" spans="21:21" x14ac:dyDescent="0.25">
      <c r="U28276" s="76"/>
    </row>
    <row r="28277" spans="21:21" x14ac:dyDescent="0.25">
      <c r="U28277" s="76"/>
    </row>
    <row r="28278" spans="21:21" x14ac:dyDescent="0.25">
      <c r="U28278" s="76"/>
    </row>
    <row r="28279" spans="21:21" x14ac:dyDescent="0.25">
      <c r="U28279" s="76"/>
    </row>
    <row r="28280" spans="21:21" x14ac:dyDescent="0.25">
      <c r="U28280" s="76"/>
    </row>
    <row r="28281" spans="21:21" x14ac:dyDescent="0.25">
      <c r="U28281" s="76"/>
    </row>
    <row r="28282" spans="21:21" x14ac:dyDescent="0.25">
      <c r="U28282" s="76"/>
    </row>
    <row r="28283" spans="21:21" x14ac:dyDescent="0.25">
      <c r="U28283" s="76"/>
    </row>
    <row r="28284" spans="21:21" x14ac:dyDescent="0.25">
      <c r="U28284" s="76"/>
    </row>
    <row r="28285" spans="21:21" x14ac:dyDescent="0.25">
      <c r="U28285" s="76"/>
    </row>
    <row r="28286" spans="21:21" x14ac:dyDescent="0.25">
      <c r="U28286" s="76"/>
    </row>
    <row r="28287" spans="21:21" x14ac:dyDescent="0.25">
      <c r="U28287" s="76"/>
    </row>
    <row r="28288" spans="21:21" x14ac:dyDescent="0.25">
      <c r="U28288" s="76"/>
    </row>
    <row r="28289" spans="21:21" x14ac:dyDescent="0.25">
      <c r="U28289" s="76"/>
    </row>
    <row r="28290" spans="21:21" x14ac:dyDescent="0.25">
      <c r="U28290" s="76"/>
    </row>
    <row r="28291" spans="21:21" x14ac:dyDescent="0.25">
      <c r="U28291" s="76"/>
    </row>
    <row r="28292" spans="21:21" x14ac:dyDescent="0.25">
      <c r="U28292" s="76"/>
    </row>
    <row r="28293" spans="21:21" x14ac:dyDescent="0.25">
      <c r="U28293" s="76"/>
    </row>
    <row r="28294" spans="21:21" x14ac:dyDescent="0.25">
      <c r="U28294" s="76"/>
    </row>
    <row r="28295" spans="21:21" x14ac:dyDescent="0.25">
      <c r="U28295" s="76"/>
    </row>
    <row r="28296" spans="21:21" x14ac:dyDescent="0.25">
      <c r="U28296" s="76"/>
    </row>
    <row r="28297" spans="21:21" x14ac:dyDescent="0.25">
      <c r="U28297" s="76"/>
    </row>
    <row r="28298" spans="21:21" x14ac:dyDescent="0.25">
      <c r="U28298" s="76"/>
    </row>
    <row r="28299" spans="21:21" x14ac:dyDescent="0.25">
      <c r="U28299" s="76"/>
    </row>
    <row r="28300" spans="21:21" x14ac:dyDescent="0.25">
      <c r="U28300" s="76"/>
    </row>
    <row r="28301" spans="21:21" x14ac:dyDescent="0.25">
      <c r="U28301" s="76"/>
    </row>
    <row r="28302" spans="21:21" x14ac:dyDescent="0.25">
      <c r="U28302" s="76"/>
    </row>
    <row r="28303" spans="21:21" x14ac:dyDescent="0.25">
      <c r="U28303" s="76"/>
    </row>
    <row r="28304" spans="21:21" x14ac:dyDescent="0.25">
      <c r="U28304" s="76"/>
    </row>
    <row r="28305" spans="21:21" x14ac:dyDescent="0.25">
      <c r="U28305" s="76"/>
    </row>
    <row r="28306" spans="21:21" x14ac:dyDescent="0.25">
      <c r="U28306" s="76"/>
    </row>
    <row r="28307" spans="21:21" x14ac:dyDescent="0.25">
      <c r="U28307" s="76"/>
    </row>
    <row r="28308" spans="21:21" x14ac:dyDescent="0.25">
      <c r="U28308" s="76"/>
    </row>
    <row r="28309" spans="21:21" x14ac:dyDescent="0.25">
      <c r="U28309" s="76"/>
    </row>
    <row r="28310" spans="21:21" x14ac:dyDescent="0.25">
      <c r="U28310" s="76"/>
    </row>
    <row r="28311" spans="21:21" x14ac:dyDescent="0.25">
      <c r="U28311" s="76"/>
    </row>
    <row r="28312" spans="21:21" x14ac:dyDescent="0.25">
      <c r="U28312" s="76"/>
    </row>
    <row r="28313" spans="21:21" x14ac:dyDescent="0.25">
      <c r="U28313" s="76"/>
    </row>
    <row r="28314" spans="21:21" x14ac:dyDescent="0.25">
      <c r="U28314" s="76"/>
    </row>
    <row r="28315" spans="21:21" x14ac:dyDescent="0.25">
      <c r="U28315" s="76"/>
    </row>
    <row r="28316" spans="21:21" x14ac:dyDescent="0.25">
      <c r="U28316" s="76"/>
    </row>
    <row r="28317" spans="21:21" x14ac:dyDescent="0.25">
      <c r="U28317" s="76"/>
    </row>
    <row r="28318" spans="21:21" x14ac:dyDescent="0.25">
      <c r="U28318" s="76"/>
    </row>
    <row r="28319" spans="21:21" x14ac:dyDescent="0.25">
      <c r="U28319" s="76"/>
    </row>
    <row r="28320" spans="21:21" x14ac:dyDescent="0.25">
      <c r="U28320" s="76"/>
    </row>
    <row r="28321" spans="21:21" x14ac:dyDescent="0.25">
      <c r="U28321" s="76"/>
    </row>
    <row r="28322" spans="21:21" x14ac:dyDescent="0.25">
      <c r="U28322" s="76"/>
    </row>
    <row r="28323" spans="21:21" x14ac:dyDescent="0.25">
      <c r="U28323" s="76"/>
    </row>
    <row r="28324" spans="21:21" x14ac:dyDescent="0.25">
      <c r="U28324" s="76"/>
    </row>
    <row r="28325" spans="21:21" x14ac:dyDescent="0.25">
      <c r="U28325" s="76"/>
    </row>
    <row r="28326" spans="21:21" x14ac:dyDescent="0.25">
      <c r="U28326" s="76"/>
    </row>
    <row r="28327" spans="21:21" x14ac:dyDescent="0.25">
      <c r="U28327" s="76"/>
    </row>
    <row r="28328" spans="21:21" x14ac:dyDescent="0.25">
      <c r="U28328" s="76"/>
    </row>
    <row r="28329" spans="21:21" x14ac:dyDescent="0.25">
      <c r="U28329" s="76"/>
    </row>
    <row r="28330" spans="21:21" x14ac:dyDescent="0.25">
      <c r="U28330" s="76"/>
    </row>
    <row r="28331" spans="21:21" x14ac:dyDescent="0.25">
      <c r="U28331" s="76"/>
    </row>
    <row r="28332" spans="21:21" x14ac:dyDescent="0.25">
      <c r="U28332" s="76"/>
    </row>
    <row r="28333" spans="21:21" x14ac:dyDescent="0.25">
      <c r="U28333" s="76"/>
    </row>
    <row r="28334" spans="21:21" x14ac:dyDescent="0.25">
      <c r="U28334" s="76"/>
    </row>
    <row r="28335" spans="21:21" x14ac:dyDescent="0.25">
      <c r="U28335" s="76"/>
    </row>
    <row r="28336" spans="21:21" x14ac:dyDescent="0.25">
      <c r="U28336" s="76"/>
    </row>
    <row r="28337" spans="21:21" x14ac:dyDescent="0.25">
      <c r="U28337" s="76"/>
    </row>
    <row r="28338" spans="21:21" x14ac:dyDescent="0.25">
      <c r="U28338" s="76"/>
    </row>
    <row r="28339" spans="21:21" x14ac:dyDescent="0.25">
      <c r="U28339" s="76"/>
    </row>
    <row r="28340" spans="21:21" x14ac:dyDescent="0.25">
      <c r="U28340" s="76"/>
    </row>
    <row r="28341" spans="21:21" x14ac:dyDescent="0.25">
      <c r="U28341" s="76"/>
    </row>
    <row r="28342" spans="21:21" x14ac:dyDescent="0.25">
      <c r="U28342" s="76"/>
    </row>
    <row r="28343" spans="21:21" x14ac:dyDescent="0.25">
      <c r="U28343" s="76"/>
    </row>
    <row r="28344" spans="21:21" x14ac:dyDescent="0.25">
      <c r="U28344" s="76"/>
    </row>
    <row r="28345" spans="21:21" x14ac:dyDescent="0.25">
      <c r="U28345" s="76"/>
    </row>
    <row r="28346" spans="21:21" x14ac:dyDescent="0.25">
      <c r="U28346" s="76"/>
    </row>
    <row r="28347" spans="21:21" x14ac:dyDescent="0.25">
      <c r="U28347" s="76"/>
    </row>
    <row r="28348" spans="21:21" x14ac:dyDescent="0.25">
      <c r="U28348" s="76"/>
    </row>
    <row r="28349" spans="21:21" x14ac:dyDescent="0.25">
      <c r="U28349" s="76"/>
    </row>
    <row r="28350" spans="21:21" x14ac:dyDescent="0.25">
      <c r="U28350" s="76"/>
    </row>
    <row r="28351" spans="21:21" x14ac:dyDescent="0.25">
      <c r="U28351" s="76"/>
    </row>
    <row r="28352" spans="21:21" x14ac:dyDescent="0.25">
      <c r="U28352" s="76"/>
    </row>
    <row r="28353" spans="21:21" x14ac:dyDescent="0.25">
      <c r="U28353" s="76"/>
    </row>
    <row r="28354" spans="21:21" x14ac:dyDescent="0.25">
      <c r="U28354" s="76"/>
    </row>
    <row r="28355" spans="21:21" x14ac:dyDescent="0.25">
      <c r="U28355" s="76"/>
    </row>
    <row r="28356" spans="21:21" x14ac:dyDescent="0.25">
      <c r="U28356" s="76"/>
    </row>
    <row r="28357" spans="21:21" x14ac:dyDescent="0.25">
      <c r="U28357" s="76"/>
    </row>
    <row r="28358" spans="21:21" x14ac:dyDescent="0.25">
      <c r="U28358" s="76"/>
    </row>
    <row r="28359" spans="21:21" x14ac:dyDescent="0.25">
      <c r="U28359" s="76"/>
    </row>
    <row r="28360" spans="21:21" x14ac:dyDescent="0.25">
      <c r="U28360" s="76"/>
    </row>
    <row r="28361" spans="21:21" x14ac:dyDescent="0.25">
      <c r="U28361" s="76"/>
    </row>
    <row r="28362" spans="21:21" x14ac:dyDescent="0.25">
      <c r="U28362" s="76"/>
    </row>
    <row r="28363" spans="21:21" x14ac:dyDescent="0.25">
      <c r="U28363" s="76"/>
    </row>
    <row r="28364" spans="21:21" x14ac:dyDescent="0.25">
      <c r="U28364" s="76"/>
    </row>
    <row r="28365" spans="21:21" x14ac:dyDescent="0.25">
      <c r="U28365" s="76"/>
    </row>
    <row r="28366" spans="21:21" x14ac:dyDescent="0.25">
      <c r="U28366" s="76"/>
    </row>
    <row r="28367" spans="21:21" x14ac:dyDescent="0.25">
      <c r="U28367" s="76"/>
    </row>
    <row r="28368" spans="21:21" x14ac:dyDescent="0.25">
      <c r="U28368" s="76"/>
    </row>
    <row r="28369" spans="21:21" x14ac:dyDescent="0.25">
      <c r="U28369" s="76"/>
    </row>
    <row r="28370" spans="21:21" x14ac:dyDescent="0.25">
      <c r="U28370" s="76"/>
    </row>
    <row r="28371" spans="21:21" x14ac:dyDescent="0.25">
      <c r="U28371" s="76"/>
    </row>
    <row r="28372" spans="21:21" x14ac:dyDescent="0.25">
      <c r="U28372" s="76"/>
    </row>
    <row r="28373" spans="21:21" x14ac:dyDescent="0.25">
      <c r="U28373" s="76"/>
    </row>
    <row r="28374" spans="21:21" x14ac:dyDescent="0.25">
      <c r="U28374" s="76"/>
    </row>
    <row r="28375" spans="21:21" x14ac:dyDescent="0.25">
      <c r="U28375" s="76"/>
    </row>
    <row r="28376" spans="21:21" x14ac:dyDescent="0.25">
      <c r="U28376" s="76"/>
    </row>
    <row r="28377" spans="21:21" x14ac:dyDescent="0.25">
      <c r="U28377" s="76"/>
    </row>
    <row r="28378" spans="21:21" x14ac:dyDescent="0.25">
      <c r="U28378" s="76"/>
    </row>
    <row r="28379" spans="21:21" x14ac:dyDescent="0.25">
      <c r="U28379" s="76"/>
    </row>
    <row r="28380" spans="21:21" x14ac:dyDescent="0.25">
      <c r="U28380" s="76"/>
    </row>
    <row r="28381" spans="21:21" x14ac:dyDescent="0.25">
      <c r="U28381" s="76"/>
    </row>
    <row r="28382" spans="21:21" x14ac:dyDescent="0.25">
      <c r="U28382" s="76"/>
    </row>
    <row r="28383" spans="21:21" x14ac:dyDescent="0.25">
      <c r="U28383" s="76"/>
    </row>
    <row r="28384" spans="21:21" x14ac:dyDescent="0.25">
      <c r="U28384" s="76"/>
    </row>
    <row r="28385" spans="21:21" x14ac:dyDescent="0.25">
      <c r="U28385" s="76"/>
    </row>
    <row r="28386" spans="21:21" x14ac:dyDescent="0.25">
      <c r="U28386" s="76"/>
    </row>
    <row r="28387" spans="21:21" x14ac:dyDescent="0.25">
      <c r="U28387" s="76"/>
    </row>
    <row r="28388" spans="21:21" x14ac:dyDescent="0.25">
      <c r="U28388" s="76"/>
    </row>
    <row r="28389" spans="21:21" x14ac:dyDescent="0.25">
      <c r="U28389" s="76"/>
    </row>
    <row r="28390" spans="21:21" x14ac:dyDescent="0.25">
      <c r="U28390" s="76"/>
    </row>
    <row r="28391" spans="21:21" x14ac:dyDescent="0.25">
      <c r="U28391" s="76"/>
    </row>
    <row r="28392" spans="21:21" x14ac:dyDescent="0.25">
      <c r="U28392" s="76"/>
    </row>
    <row r="28393" spans="21:21" x14ac:dyDescent="0.25">
      <c r="U28393" s="76"/>
    </row>
    <row r="28394" spans="21:21" x14ac:dyDescent="0.25">
      <c r="U28394" s="76"/>
    </row>
    <row r="28395" spans="21:21" x14ac:dyDescent="0.25">
      <c r="U28395" s="76"/>
    </row>
    <row r="28396" spans="21:21" x14ac:dyDescent="0.25">
      <c r="U28396" s="76"/>
    </row>
    <row r="28397" spans="21:21" x14ac:dyDescent="0.25">
      <c r="U28397" s="76"/>
    </row>
    <row r="28398" spans="21:21" x14ac:dyDescent="0.25">
      <c r="U28398" s="76"/>
    </row>
    <row r="28399" spans="21:21" x14ac:dyDescent="0.25">
      <c r="U28399" s="76"/>
    </row>
    <row r="28400" spans="21:21" x14ac:dyDescent="0.25">
      <c r="U28400" s="76"/>
    </row>
    <row r="28401" spans="21:21" x14ac:dyDescent="0.25">
      <c r="U28401" s="76"/>
    </row>
    <row r="28402" spans="21:21" x14ac:dyDescent="0.25">
      <c r="U28402" s="76"/>
    </row>
    <row r="28403" spans="21:21" x14ac:dyDescent="0.25">
      <c r="U28403" s="76"/>
    </row>
    <row r="28404" spans="21:21" x14ac:dyDescent="0.25">
      <c r="U28404" s="76"/>
    </row>
    <row r="28405" spans="21:21" x14ac:dyDescent="0.25">
      <c r="U28405" s="76"/>
    </row>
    <row r="28406" spans="21:21" x14ac:dyDescent="0.25">
      <c r="U28406" s="76"/>
    </row>
    <row r="28407" spans="21:21" x14ac:dyDescent="0.25">
      <c r="U28407" s="76"/>
    </row>
    <row r="28408" spans="21:21" x14ac:dyDescent="0.25">
      <c r="U28408" s="76"/>
    </row>
    <row r="28409" spans="21:21" x14ac:dyDescent="0.25">
      <c r="U28409" s="76"/>
    </row>
    <row r="28410" spans="21:21" x14ac:dyDescent="0.25">
      <c r="U28410" s="76"/>
    </row>
    <row r="28411" spans="21:21" x14ac:dyDescent="0.25">
      <c r="U28411" s="76"/>
    </row>
    <row r="28412" spans="21:21" x14ac:dyDescent="0.25">
      <c r="U28412" s="76"/>
    </row>
    <row r="28413" spans="21:21" x14ac:dyDescent="0.25">
      <c r="U28413" s="76"/>
    </row>
    <row r="28414" spans="21:21" x14ac:dyDescent="0.25">
      <c r="U28414" s="76"/>
    </row>
    <row r="28415" spans="21:21" x14ac:dyDescent="0.25">
      <c r="U28415" s="76"/>
    </row>
    <row r="28416" spans="21:21" x14ac:dyDescent="0.25">
      <c r="U28416" s="76"/>
    </row>
    <row r="28417" spans="21:21" x14ac:dyDescent="0.25">
      <c r="U28417" s="76"/>
    </row>
    <row r="28418" spans="21:21" x14ac:dyDescent="0.25">
      <c r="U28418" s="76"/>
    </row>
    <row r="28419" spans="21:21" x14ac:dyDescent="0.25">
      <c r="U28419" s="76"/>
    </row>
    <row r="28420" spans="21:21" x14ac:dyDescent="0.25">
      <c r="U28420" s="76"/>
    </row>
    <row r="28421" spans="21:21" x14ac:dyDescent="0.25">
      <c r="U28421" s="76"/>
    </row>
    <row r="28422" spans="21:21" x14ac:dyDescent="0.25">
      <c r="U28422" s="76"/>
    </row>
    <row r="28423" spans="21:21" x14ac:dyDescent="0.25">
      <c r="U28423" s="76"/>
    </row>
    <row r="28424" spans="21:21" x14ac:dyDescent="0.25">
      <c r="U28424" s="76"/>
    </row>
    <row r="28425" spans="21:21" x14ac:dyDescent="0.25">
      <c r="U28425" s="76"/>
    </row>
    <row r="28426" spans="21:21" x14ac:dyDescent="0.25">
      <c r="U28426" s="76"/>
    </row>
    <row r="28427" spans="21:21" x14ac:dyDescent="0.25">
      <c r="U28427" s="76"/>
    </row>
    <row r="28428" spans="21:21" x14ac:dyDescent="0.25">
      <c r="U28428" s="76"/>
    </row>
    <row r="28429" spans="21:21" x14ac:dyDescent="0.25">
      <c r="U28429" s="76"/>
    </row>
    <row r="28430" spans="21:21" x14ac:dyDescent="0.25">
      <c r="U28430" s="76"/>
    </row>
    <row r="28431" spans="21:21" x14ac:dyDescent="0.25">
      <c r="U28431" s="76"/>
    </row>
    <row r="28432" spans="21:21" x14ac:dyDescent="0.25">
      <c r="U28432" s="76"/>
    </row>
    <row r="28433" spans="21:21" x14ac:dyDescent="0.25">
      <c r="U28433" s="76"/>
    </row>
    <row r="28434" spans="21:21" x14ac:dyDescent="0.25">
      <c r="U28434" s="76"/>
    </row>
    <row r="28435" spans="21:21" x14ac:dyDescent="0.25">
      <c r="U28435" s="76"/>
    </row>
    <row r="28436" spans="21:21" x14ac:dyDescent="0.25">
      <c r="U28436" s="76"/>
    </row>
    <row r="28437" spans="21:21" x14ac:dyDescent="0.25">
      <c r="U28437" s="76"/>
    </row>
    <row r="28438" spans="21:21" x14ac:dyDescent="0.25">
      <c r="U28438" s="76"/>
    </row>
    <row r="28439" spans="21:21" x14ac:dyDescent="0.25">
      <c r="U28439" s="76"/>
    </row>
    <row r="28440" spans="21:21" x14ac:dyDescent="0.25">
      <c r="U28440" s="76"/>
    </row>
    <row r="28441" spans="21:21" x14ac:dyDescent="0.25">
      <c r="U28441" s="76"/>
    </row>
    <row r="28442" spans="21:21" x14ac:dyDescent="0.25">
      <c r="U28442" s="76"/>
    </row>
    <row r="28443" spans="21:21" x14ac:dyDescent="0.25">
      <c r="U28443" s="76"/>
    </row>
    <row r="28444" spans="21:21" x14ac:dyDescent="0.25">
      <c r="U28444" s="76"/>
    </row>
    <row r="28445" spans="21:21" x14ac:dyDescent="0.25">
      <c r="U28445" s="76"/>
    </row>
    <row r="28446" spans="21:21" x14ac:dyDescent="0.25">
      <c r="U28446" s="76"/>
    </row>
    <row r="28447" spans="21:21" x14ac:dyDescent="0.25">
      <c r="U28447" s="76"/>
    </row>
    <row r="28448" spans="21:21" x14ac:dyDescent="0.25">
      <c r="U28448" s="76"/>
    </row>
    <row r="28449" spans="21:21" x14ac:dyDescent="0.25">
      <c r="U28449" s="76"/>
    </row>
    <row r="28450" spans="21:21" x14ac:dyDescent="0.25">
      <c r="U28450" s="76"/>
    </row>
    <row r="28451" spans="21:21" x14ac:dyDescent="0.25">
      <c r="U28451" s="76"/>
    </row>
    <row r="28452" spans="21:21" x14ac:dyDescent="0.25">
      <c r="U28452" s="76"/>
    </row>
    <row r="28453" spans="21:21" x14ac:dyDescent="0.25">
      <c r="U28453" s="76"/>
    </row>
    <row r="28454" spans="21:21" x14ac:dyDescent="0.25">
      <c r="U28454" s="76"/>
    </row>
    <row r="28455" spans="21:21" x14ac:dyDescent="0.25">
      <c r="U28455" s="76"/>
    </row>
    <row r="28456" spans="21:21" x14ac:dyDescent="0.25">
      <c r="U28456" s="76"/>
    </row>
    <row r="28457" spans="21:21" x14ac:dyDescent="0.25">
      <c r="U28457" s="76"/>
    </row>
    <row r="28458" spans="21:21" x14ac:dyDescent="0.25">
      <c r="U28458" s="76"/>
    </row>
    <row r="28459" spans="21:21" x14ac:dyDescent="0.25">
      <c r="U28459" s="76"/>
    </row>
    <row r="28460" spans="21:21" x14ac:dyDescent="0.25">
      <c r="U28460" s="76"/>
    </row>
    <row r="28461" spans="21:21" x14ac:dyDescent="0.25">
      <c r="U28461" s="76"/>
    </row>
    <row r="28462" spans="21:21" x14ac:dyDescent="0.25">
      <c r="U28462" s="76"/>
    </row>
    <row r="28463" spans="21:21" x14ac:dyDescent="0.25">
      <c r="U28463" s="76"/>
    </row>
    <row r="28464" spans="21:21" x14ac:dyDescent="0.25">
      <c r="U28464" s="76"/>
    </row>
    <row r="28465" spans="21:21" x14ac:dyDescent="0.25">
      <c r="U28465" s="76"/>
    </row>
    <row r="28466" spans="21:21" x14ac:dyDescent="0.25">
      <c r="U28466" s="76"/>
    </row>
    <row r="28467" spans="21:21" x14ac:dyDescent="0.25">
      <c r="U28467" s="76"/>
    </row>
    <row r="28468" spans="21:21" x14ac:dyDescent="0.25">
      <c r="U28468" s="76"/>
    </row>
    <row r="28469" spans="21:21" x14ac:dyDescent="0.25">
      <c r="U28469" s="76"/>
    </row>
    <row r="28470" spans="21:21" x14ac:dyDescent="0.25">
      <c r="U28470" s="76"/>
    </row>
    <row r="28471" spans="21:21" x14ac:dyDescent="0.25">
      <c r="U28471" s="76"/>
    </row>
    <row r="28472" spans="21:21" x14ac:dyDescent="0.25">
      <c r="U28472" s="76"/>
    </row>
    <row r="28473" spans="21:21" x14ac:dyDescent="0.25">
      <c r="U28473" s="76"/>
    </row>
    <row r="28474" spans="21:21" x14ac:dyDescent="0.25">
      <c r="U28474" s="76"/>
    </row>
    <row r="28475" spans="21:21" x14ac:dyDescent="0.25">
      <c r="U28475" s="76"/>
    </row>
    <row r="28476" spans="21:21" x14ac:dyDescent="0.25">
      <c r="U28476" s="76"/>
    </row>
    <row r="28477" spans="21:21" x14ac:dyDescent="0.25">
      <c r="U28477" s="76"/>
    </row>
    <row r="28478" spans="21:21" x14ac:dyDescent="0.25">
      <c r="U28478" s="76"/>
    </row>
    <row r="28479" spans="21:21" x14ac:dyDescent="0.25">
      <c r="U28479" s="76"/>
    </row>
    <row r="28480" spans="21:21" x14ac:dyDescent="0.25">
      <c r="U28480" s="76"/>
    </row>
    <row r="28481" spans="21:21" x14ac:dyDescent="0.25">
      <c r="U28481" s="76"/>
    </row>
    <row r="28482" spans="21:21" x14ac:dyDescent="0.25">
      <c r="U28482" s="76"/>
    </row>
    <row r="28483" spans="21:21" x14ac:dyDescent="0.25">
      <c r="U28483" s="76"/>
    </row>
    <row r="28484" spans="21:21" x14ac:dyDescent="0.25">
      <c r="U28484" s="76"/>
    </row>
    <row r="28485" spans="21:21" x14ac:dyDescent="0.25">
      <c r="U28485" s="76"/>
    </row>
    <row r="28486" spans="21:21" x14ac:dyDescent="0.25">
      <c r="U28486" s="76"/>
    </row>
    <row r="28487" spans="21:21" x14ac:dyDescent="0.25">
      <c r="U28487" s="76"/>
    </row>
    <row r="28488" spans="21:21" x14ac:dyDescent="0.25">
      <c r="U28488" s="76"/>
    </row>
    <row r="28489" spans="21:21" x14ac:dyDescent="0.25">
      <c r="U28489" s="76"/>
    </row>
    <row r="28490" spans="21:21" x14ac:dyDescent="0.25">
      <c r="U28490" s="76"/>
    </row>
    <row r="28491" spans="21:21" x14ac:dyDescent="0.25">
      <c r="U28491" s="76"/>
    </row>
    <row r="28492" spans="21:21" x14ac:dyDescent="0.25">
      <c r="U28492" s="76"/>
    </row>
    <row r="28493" spans="21:21" x14ac:dyDescent="0.25">
      <c r="U28493" s="76"/>
    </row>
    <row r="28494" spans="21:21" x14ac:dyDescent="0.25">
      <c r="U28494" s="76"/>
    </row>
    <row r="28495" spans="21:21" x14ac:dyDescent="0.25">
      <c r="U28495" s="76"/>
    </row>
    <row r="28496" spans="21:21" x14ac:dyDescent="0.25">
      <c r="U28496" s="76"/>
    </row>
    <row r="28497" spans="21:21" x14ac:dyDescent="0.25">
      <c r="U28497" s="76"/>
    </row>
    <row r="28498" spans="21:21" x14ac:dyDescent="0.25">
      <c r="U28498" s="76"/>
    </row>
    <row r="28499" spans="21:21" x14ac:dyDescent="0.25">
      <c r="U28499" s="76"/>
    </row>
    <row r="28500" spans="21:21" x14ac:dyDescent="0.25">
      <c r="U28500" s="76"/>
    </row>
    <row r="28501" spans="21:21" x14ac:dyDescent="0.25">
      <c r="U28501" s="76"/>
    </row>
    <row r="28502" spans="21:21" x14ac:dyDescent="0.25">
      <c r="U28502" s="76"/>
    </row>
    <row r="28503" spans="21:21" x14ac:dyDescent="0.25">
      <c r="U28503" s="76"/>
    </row>
    <row r="28504" spans="21:21" x14ac:dyDescent="0.25">
      <c r="U28504" s="76"/>
    </row>
    <row r="28505" spans="21:21" x14ac:dyDescent="0.25">
      <c r="U28505" s="76"/>
    </row>
    <row r="28506" spans="21:21" x14ac:dyDescent="0.25">
      <c r="U28506" s="76"/>
    </row>
    <row r="28507" spans="21:21" x14ac:dyDescent="0.25">
      <c r="U28507" s="76"/>
    </row>
    <row r="28508" spans="21:21" x14ac:dyDescent="0.25">
      <c r="U28508" s="76"/>
    </row>
    <row r="28509" spans="21:21" x14ac:dyDescent="0.25">
      <c r="U28509" s="76"/>
    </row>
    <row r="28510" spans="21:21" x14ac:dyDescent="0.25">
      <c r="U28510" s="76"/>
    </row>
    <row r="28511" spans="21:21" x14ac:dyDescent="0.25">
      <c r="U28511" s="76"/>
    </row>
    <row r="28512" spans="21:21" x14ac:dyDescent="0.25">
      <c r="U28512" s="76"/>
    </row>
    <row r="28513" spans="21:21" x14ac:dyDescent="0.25">
      <c r="U28513" s="76"/>
    </row>
    <row r="28514" spans="21:21" x14ac:dyDescent="0.25">
      <c r="U28514" s="76"/>
    </row>
    <row r="28515" spans="21:21" x14ac:dyDescent="0.25">
      <c r="U28515" s="76"/>
    </row>
    <row r="28516" spans="21:21" x14ac:dyDescent="0.25">
      <c r="U28516" s="76"/>
    </row>
    <row r="28517" spans="21:21" x14ac:dyDescent="0.25">
      <c r="U28517" s="76"/>
    </row>
    <row r="28518" spans="21:21" x14ac:dyDescent="0.25">
      <c r="U28518" s="76"/>
    </row>
    <row r="28519" spans="21:21" x14ac:dyDescent="0.25">
      <c r="U28519" s="76"/>
    </row>
    <row r="28520" spans="21:21" x14ac:dyDescent="0.25">
      <c r="U28520" s="76"/>
    </row>
    <row r="28521" spans="21:21" x14ac:dyDescent="0.25">
      <c r="U28521" s="76"/>
    </row>
    <row r="28522" spans="21:21" x14ac:dyDescent="0.25">
      <c r="U28522" s="76"/>
    </row>
    <row r="28523" spans="21:21" x14ac:dyDescent="0.25">
      <c r="U28523" s="76"/>
    </row>
    <row r="28524" spans="21:21" x14ac:dyDescent="0.25">
      <c r="U28524" s="76"/>
    </row>
    <row r="28525" spans="21:21" x14ac:dyDescent="0.25">
      <c r="U28525" s="76"/>
    </row>
    <row r="28526" spans="21:21" x14ac:dyDescent="0.25">
      <c r="U28526" s="76"/>
    </row>
    <row r="28527" spans="21:21" x14ac:dyDescent="0.25">
      <c r="U28527" s="76"/>
    </row>
    <row r="28528" spans="21:21" x14ac:dyDescent="0.25">
      <c r="U28528" s="76"/>
    </row>
    <row r="28529" spans="21:21" x14ac:dyDescent="0.25">
      <c r="U28529" s="76"/>
    </row>
    <row r="28530" spans="21:21" x14ac:dyDescent="0.25">
      <c r="U28530" s="76"/>
    </row>
    <row r="28531" spans="21:21" x14ac:dyDescent="0.25">
      <c r="U28531" s="76"/>
    </row>
    <row r="28532" spans="21:21" x14ac:dyDescent="0.25">
      <c r="U28532" s="76"/>
    </row>
    <row r="28533" spans="21:21" x14ac:dyDescent="0.25">
      <c r="U28533" s="76"/>
    </row>
    <row r="28534" spans="21:21" x14ac:dyDescent="0.25">
      <c r="U28534" s="76"/>
    </row>
    <row r="28535" spans="21:21" x14ac:dyDescent="0.25">
      <c r="U28535" s="76"/>
    </row>
    <row r="28536" spans="21:21" x14ac:dyDescent="0.25">
      <c r="U28536" s="76"/>
    </row>
    <row r="28537" spans="21:21" x14ac:dyDescent="0.25">
      <c r="U28537" s="76"/>
    </row>
    <row r="28538" spans="21:21" x14ac:dyDescent="0.25">
      <c r="U28538" s="76"/>
    </row>
    <row r="28539" spans="21:21" x14ac:dyDescent="0.25">
      <c r="U28539" s="76"/>
    </row>
    <row r="28540" spans="21:21" x14ac:dyDescent="0.25">
      <c r="U28540" s="76"/>
    </row>
    <row r="28541" spans="21:21" x14ac:dyDescent="0.25">
      <c r="U28541" s="76"/>
    </row>
    <row r="28542" spans="21:21" x14ac:dyDescent="0.25">
      <c r="U28542" s="76"/>
    </row>
    <row r="28543" spans="21:21" x14ac:dyDescent="0.25">
      <c r="U28543" s="76"/>
    </row>
    <row r="28544" spans="21:21" x14ac:dyDescent="0.25">
      <c r="U28544" s="76"/>
    </row>
    <row r="28545" spans="21:21" x14ac:dyDescent="0.25">
      <c r="U28545" s="76"/>
    </row>
    <row r="28546" spans="21:21" x14ac:dyDescent="0.25">
      <c r="U28546" s="76"/>
    </row>
    <row r="28547" spans="21:21" x14ac:dyDescent="0.25">
      <c r="U28547" s="76"/>
    </row>
    <row r="28548" spans="21:21" x14ac:dyDescent="0.25">
      <c r="U28548" s="76"/>
    </row>
    <row r="28549" spans="21:21" x14ac:dyDescent="0.25">
      <c r="U28549" s="76"/>
    </row>
    <row r="28550" spans="21:21" x14ac:dyDescent="0.25">
      <c r="U28550" s="76"/>
    </row>
    <row r="28551" spans="21:21" x14ac:dyDescent="0.25">
      <c r="U28551" s="76"/>
    </row>
    <row r="28552" spans="21:21" x14ac:dyDescent="0.25">
      <c r="U28552" s="76"/>
    </row>
    <row r="28553" spans="21:21" x14ac:dyDescent="0.25">
      <c r="U28553" s="76"/>
    </row>
    <row r="28554" spans="21:21" x14ac:dyDescent="0.25">
      <c r="U28554" s="76"/>
    </row>
    <row r="28555" spans="21:21" x14ac:dyDescent="0.25">
      <c r="U28555" s="76"/>
    </row>
    <row r="28556" spans="21:21" x14ac:dyDescent="0.25">
      <c r="U28556" s="76"/>
    </row>
    <row r="28557" spans="21:21" x14ac:dyDescent="0.25">
      <c r="U28557" s="76"/>
    </row>
    <row r="28558" spans="21:21" x14ac:dyDescent="0.25">
      <c r="U28558" s="76"/>
    </row>
    <row r="28559" spans="21:21" x14ac:dyDescent="0.25">
      <c r="U28559" s="76"/>
    </row>
    <row r="28560" spans="21:21" x14ac:dyDescent="0.25">
      <c r="U28560" s="76"/>
    </row>
    <row r="28561" spans="21:21" x14ac:dyDescent="0.25">
      <c r="U28561" s="76"/>
    </row>
    <row r="28562" spans="21:21" x14ac:dyDescent="0.25">
      <c r="U28562" s="76"/>
    </row>
    <row r="28563" spans="21:21" x14ac:dyDescent="0.25">
      <c r="U28563" s="76"/>
    </row>
    <row r="28564" spans="21:21" x14ac:dyDescent="0.25">
      <c r="U28564" s="76"/>
    </row>
    <row r="28565" spans="21:21" x14ac:dyDescent="0.25">
      <c r="U28565" s="76"/>
    </row>
    <row r="28566" spans="21:21" x14ac:dyDescent="0.25">
      <c r="U28566" s="76"/>
    </row>
    <row r="28567" spans="21:21" x14ac:dyDescent="0.25">
      <c r="U28567" s="76"/>
    </row>
    <row r="28568" spans="21:21" x14ac:dyDescent="0.25">
      <c r="U28568" s="76"/>
    </row>
    <row r="28569" spans="21:21" x14ac:dyDescent="0.25">
      <c r="U28569" s="76"/>
    </row>
    <row r="28570" spans="21:21" x14ac:dyDescent="0.25">
      <c r="U28570" s="76"/>
    </row>
    <row r="28571" spans="21:21" x14ac:dyDescent="0.25">
      <c r="U28571" s="76"/>
    </row>
    <row r="28572" spans="21:21" x14ac:dyDescent="0.25">
      <c r="U28572" s="76"/>
    </row>
    <row r="28573" spans="21:21" x14ac:dyDescent="0.25">
      <c r="U28573" s="76"/>
    </row>
    <row r="28574" spans="21:21" x14ac:dyDescent="0.25">
      <c r="U28574" s="76"/>
    </row>
    <row r="28575" spans="21:21" x14ac:dyDescent="0.25">
      <c r="U28575" s="76"/>
    </row>
    <row r="28576" spans="21:21" x14ac:dyDescent="0.25">
      <c r="U28576" s="76"/>
    </row>
    <row r="28577" spans="21:21" x14ac:dyDescent="0.25">
      <c r="U28577" s="76"/>
    </row>
    <row r="28578" spans="21:21" x14ac:dyDescent="0.25">
      <c r="U28578" s="76"/>
    </row>
    <row r="28579" spans="21:21" x14ac:dyDescent="0.25">
      <c r="U28579" s="76"/>
    </row>
    <row r="28580" spans="21:21" x14ac:dyDescent="0.25">
      <c r="U28580" s="76"/>
    </row>
    <row r="28581" spans="21:21" x14ac:dyDescent="0.25">
      <c r="U28581" s="76"/>
    </row>
    <row r="28582" spans="21:21" x14ac:dyDescent="0.25">
      <c r="U28582" s="76"/>
    </row>
    <row r="28583" spans="21:21" x14ac:dyDescent="0.25">
      <c r="U28583" s="76"/>
    </row>
    <row r="28584" spans="21:21" x14ac:dyDescent="0.25">
      <c r="U28584" s="76"/>
    </row>
    <row r="28585" spans="21:21" x14ac:dyDescent="0.25">
      <c r="U28585" s="76"/>
    </row>
    <row r="28586" spans="21:21" x14ac:dyDescent="0.25">
      <c r="U28586" s="76"/>
    </row>
    <row r="28587" spans="21:21" x14ac:dyDescent="0.25">
      <c r="U28587" s="76"/>
    </row>
    <row r="28588" spans="21:21" x14ac:dyDescent="0.25">
      <c r="U28588" s="76"/>
    </row>
    <row r="28589" spans="21:21" x14ac:dyDescent="0.25">
      <c r="U28589" s="76"/>
    </row>
    <row r="28590" spans="21:21" x14ac:dyDescent="0.25">
      <c r="U28590" s="76"/>
    </row>
    <row r="28591" spans="21:21" x14ac:dyDescent="0.25">
      <c r="U28591" s="76"/>
    </row>
    <row r="28592" spans="21:21" x14ac:dyDescent="0.25">
      <c r="U28592" s="76"/>
    </row>
    <row r="28593" spans="21:21" x14ac:dyDescent="0.25">
      <c r="U28593" s="76"/>
    </row>
    <row r="28594" spans="21:21" x14ac:dyDescent="0.25">
      <c r="U28594" s="76"/>
    </row>
    <row r="28595" spans="21:21" x14ac:dyDescent="0.25">
      <c r="U28595" s="76"/>
    </row>
    <row r="28596" spans="21:21" x14ac:dyDescent="0.25">
      <c r="U28596" s="76"/>
    </row>
    <row r="28597" spans="21:21" x14ac:dyDescent="0.25">
      <c r="U28597" s="76"/>
    </row>
    <row r="28598" spans="21:21" x14ac:dyDescent="0.25">
      <c r="U28598" s="76"/>
    </row>
    <row r="28599" spans="21:21" x14ac:dyDescent="0.25">
      <c r="U28599" s="76"/>
    </row>
    <row r="28600" spans="21:21" x14ac:dyDescent="0.25">
      <c r="U28600" s="76"/>
    </row>
    <row r="28601" spans="21:21" x14ac:dyDescent="0.25">
      <c r="U28601" s="76"/>
    </row>
    <row r="28602" spans="21:21" x14ac:dyDescent="0.25">
      <c r="U28602" s="76"/>
    </row>
    <row r="28603" spans="21:21" x14ac:dyDescent="0.25">
      <c r="U28603" s="76"/>
    </row>
    <row r="28604" spans="21:21" x14ac:dyDescent="0.25">
      <c r="U28604" s="76"/>
    </row>
    <row r="28605" spans="21:21" x14ac:dyDescent="0.25">
      <c r="U28605" s="76"/>
    </row>
    <row r="28606" spans="21:21" x14ac:dyDescent="0.25">
      <c r="U28606" s="76"/>
    </row>
    <row r="28607" spans="21:21" x14ac:dyDescent="0.25">
      <c r="U28607" s="76"/>
    </row>
    <row r="28608" spans="21:21" x14ac:dyDescent="0.25">
      <c r="U28608" s="76"/>
    </row>
    <row r="28609" spans="21:21" x14ac:dyDescent="0.25">
      <c r="U28609" s="76"/>
    </row>
    <row r="28610" spans="21:21" x14ac:dyDescent="0.25">
      <c r="U28610" s="76"/>
    </row>
    <row r="28611" spans="21:21" x14ac:dyDescent="0.25">
      <c r="U28611" s="76"/>
    </row>
    <row r="28612" spans="21:21" x14ac:dyDescent="0.25">
      <c r="U28612" s="76"/>
    </row>
    <row r="28613" spans="21:21" x14ac:dyDescent="0.25">
      <c r="U28613" s="76"/>
    </row>
    <row r="28614" spans="21:21" x14ac:dyDescent="0.25">
      <c r="U28614" s="76"/>
    </row>
    <row r="28615" spans="21:21" x14ac:dyDescent="0.25">
      <c r="U28615" s="76"/>
    </row>
    <row r="28616" spans="21:21" x14ac:dyDescent="0.25">
      <c r="U28616" s="76"/>
    </row>
    <row r="28617" spans="21:21" x14ac:dyDescent="0.25">
      <c r="U28617" s="76"/>
    </row>
    <row r="28618" spans="21:21" x14ac:dyDescent="0.25">
      <c r="U28618" s="76"/>
    </row>
    <row r="28619" spans="21:21" x14ac:dyDescent="0.25">
      <c r="U28619" s="76"/>
    </row>
    <row r="28620" spans="21:21" x14ac:dyDescent="0.25">
      <c r="U28620" s="76"/>
    </row>
    <row r="28621" spans="21:21" x14ac:dyDescent="0.25">
      <c r="U28621" s="76"/>
    </row>
    <row r="28622" spans="21:21" x14ac:dyDescent="0.25">
      <c r="U28622" s="76"/>
    </row>
    <row r="28623" spans="21:21" x14ac:dyDescent="0.25">
      <c r="U28623" s="76"/>
    </row>
    <row r="28624" spans="21:21" x14ac:dyDescent="0.25">
      <c r="U28624" s="76"/>
    </row>
    <row r="28625" spans="21:21" x14ac:dyDescent="0.25">
      <c r="U28625" s="76"/>
    </row>
    <row r="28626" spans="21:21" x14ac:dyDescent="0.25">
      <c r="U28626" s="76"/>
    </row>
    <row r="28627" spans="21:21" x14ac:dyDescent="0.25">
      <c r="U28627" s="76"/>
    </row>
    <row r="28628" spans="21:21" x14ac:dyDescent="0.25">
      <c r="U28628" s="76"/>
    </row>
    <row r="28629" spans="21:21" x14ac:dyDescent="0.25">
      <c r="U28629" s="76"/>
    </row>
    <row r="28630" spans="21:21" x14ac:dyDescent="0.25">
      <c r="U28630" s="76"/>
    </row>
    <row r="28631" spans="21:21" x14ac:dyDescent="0.25">
      <c r="U28631" s="76"/>
    </row>
    <row r="28632" spans="21:21" x14ac:dyDescent="0.25">
      <c r="U28632" s="76"/>
    </row>
    <row r="28633" spans="21:21" x14ac:dyDescent="0.25">
      <c r="U28633" s="76"/>
    </row>
    <row r="28634" spans="21:21" x14ac:dyDescent="0.25">
      <c r="U28634" s="76"/>
    </row>
    <row r="28635" spans="21:21" x14ac:dyDescent="0.25">
      <c r="U28635" s="76"/>
    </row>
    <row r="28636" spans="21:21" x14ac:dyDescent="0.25">
      <c r="U28636" s="76"/>
    </row>
    <row r="28637" spans="21:21" x14ac:dyDescent="0.25">
      <c r="U28637" s="76"/>
    </row>
    <row r="28638" spans="21:21" x14ac:dyDescent="0.25">
      <c r="U28638" s="76"/>
    </row>
    <row r="28639" spans="21:21" x14ac:dyDescent="0.25">
      <c r="U28639" s="76"/>
    </row>
    <row r="28640" spans="21:21" x14ac:dyDescent="0.25">
      <c r="U28640" s="76"/>
    </row>
    <row r="28641" spans="21:21" x14ac:dyDescent="0.25">
      <c r="U28641" s="76"/>
    </row>
    <row r="28642" spans="21:21" x14ac:dyDescent="0.25">
      <c r="U28642" s="76"/>
    </row>
    <row r="28643" spans="21:21" x14ac:dyDescent="0.25">
      <c r="U28643" s="76"/>
    </row>
    <row r="28644" spans="21:21" x14ac:dyDescent="0.25">
      <c r="U28644" s="76"/>
    </row>
    <row r="28645" spans="21:21" x14ac:dyDescent="0.25">
      <c r="U28645" s="76"/>
    </row>
    <row r="28646" spans="21:21" x14ac:dyDescent="0.25">
      <c r="U28646" s="76"/>
    </row>
    <row r="28647" spans="21:21" x14ac:dyDescent="0.25">
      <c r="U28647" s="76"/>
    </row>
    <row r="28648" spans="21:21" x14ac:dyDescent="0.25">
      <c r="U28648" s="76"/>
    </row>
    <row r="28649" spans="21:21" x14ac:dyDescent="0.25">
      <c r="U28649" s="76"/>
    </row>
    <row r="28650" spans="21:21" x14ac:dyDescent="0.25">
      <c r="U28650" s="76"/>
    </row>
    <row r="28651" spans="21:21" x14ac:dyDescent="0.25">
      <c r="U28651" s="76"/>
    </row>
    <row r="28652" spans="21:21" x14ac:dyDescent="0.25">
      <c r="U28652" s="76"/>
    </row>
    <row r="28653" spans="21:21" x14ac:dyDescent="0.25">
      <c r="U28653" s="76"/>
    </row>
    <row r="28654" spans="21:21" x14ac:dyDescent="0.25">
      <c r="U28654" s="76"/>
    </row>
    <row r="28655" spans="21:21" x14ac:dyDescent="0.25">
      <c r="U28655" s="76"/>
    </row>
    <row r="28656" spans="21:21" x14ac:dyDescent="0.25">
      <c r="U28656" s="76"/>
    </row>
    <row r="28657" spans="21:21" x14ac:dyDescent="0.25">
      <c r="U28657" s="76"/>
    </row>
    <row r="28658" spans="21:21" x14ac:dyDescent="0.25">
      <c r="U28658" s="76"/>
    </row>
    <row r="28659" spans="21:21" x14ac:dyDescent="0.25">
      <c r="U28659" s="76"/>
    </row>
    <row r="28660" spans="21:21" x14ac:dyDescent="0.25">
      <c r="U28660" s="76"/>
    </row>
    <row r="28661" spans="21:21" x14ac:dyDescent="0.25">
      <c r="U28661" s="76"/>
    </row>
    <row r="28662" spans="21:21" x14ac:dyDescent="0.25">
      <c r="U28662" s="76"/>
    </row>
    <row r="28663" spans="21:21" x14ac:dyDescent="0.25">
      <c r="U28663" s="76"/>
    </row>
    <row r="28664" spans="21:21" x14ac:dyDescent="0.25">
      <c r="U28664" s="76"/>
    </row>
    <row r="28665" spans="21:21" x14ac:dyDescent="0.25">
      <c r="U28665" s="76"/>
    </row>
    <row r="28666" spans="21:21" x14ac:dyDescent="0.25">
      <c r="U28666" s="76"/>
    </row>
    <row r="28667" spans="21:21" x14ac:dyDescent="0.25">
      <c r="U28667" s="76"/>
    </row>
    <row r="28668" spans="21:21" x14ac:dyDescent="0.25">
      <c r="U28668" s="76"/>
    </row>
    <row r="28669" spans="21:21" x14ac:dyDescent="0.25">
      <c r="U28669" s="76"/>
    </row>
    <row r="28670" spans="21:21" x14ac:dyDescent="0.25">
      <c r="U28670" s="76"/>
    </row>
    <row r="28671" spans="21:21" x14ac:dyDescent="0.25">
      <c r="U28671" s="76"/>
    </row>
    <row r="28672" spans="21:21" x14ac:dyDescent="0.25">
      <c r="U28672" s="76"/>
    </row>
    <row r="28673" spans="21:21" x14ac:dyDescent="0.25">
      <c r="U28673" s="76"/>
    </row>
    <row r="28674" spans="21:21" x14ac:dyDescent="0.25">
      <c r="U28674" s="76"/>
    </row>
    <row r="28675" spans="21:21" x14ac:dyDescent="0.25">
      <c r="U28675" s="76"/>
    </row>
    <row r="28676" spans="21:21" x14ac:dyDescent="0.25">
      <c r="U28676" s="76"/>
    </row>
    <row r="28677" spans="21:21" x14ac:dyDescent="0.25">
      <c r="U28677" s="76"/>
    </row>
    <row r="28678" spans="21:21" x14ac:dyDescent="0.25">
      <c r="U28678" s="76"/>
    </row>
    <row r="28679" spans="21:21" x14ac:dyDescent="0.25">
      <c r="U28679" s="76"/>
    </row>
    <row r="28680" spans="21:21" x14ac:dyDescent="0.25">
      <c r="U28680" s="76"/>
    </row>
    <row r="28681" spans="21:21" x14ac:dyDescent="0.25">
      <c r="U28681" s="76"/>
    </row>
    <row r="28682" spans="21:21" x14ac:dyDescent="0.25">
      <c r="U28682" s="76"/>
    </row>
    <row r="28683" spans="21:21" x14ac:dyDescent="0.25">
      <c r="U28683" s="76"/>
    </row>
    <row r="28684" spans="21:21" x14ac:dyDescent="0.25">
      <c r="U28684" s="76"/>
    </row>
    <row r="28685" spans="21:21" x14ac:dyDescent="0.25">
      <c r="U28685" s="76"/>
    </row>
    <row r="28686" spans="21:21" x14ac:dyDescent="0.25">
      <c r="U28686" s="76"/>
    </row>
    <row r="28687" spans="21:21" x14ac:dyDescent="0.25">
      <c r="U28687" s="76"/>
    </row>
    <row r="28688" spans="21:21" x14ac:dyDescent="0.25">
      <c r="U28688" s="76"/>
    </row>
    <row r="28689" spans="21:21" x14ac:dyDescent="0.25">
      <c r="U28689" s="76"/>
    </row>
    <row r="28690" spans="21:21" x14ac:dyDescent="0.25">
      <c r="U28690" s="76"/>
    </row>
    <row r="28691" spans="21:21" x14ac:dyDescent="0.25">
      <c r="U28691" s="76"/>
    </row>
    <row r="28692" spans="21:21" x14ac:dyDescent="0.25">
      <c r="U28692" s="76"/>
    </row>
    <row r="28693" spans="21:21" x14ac:dyDescent="0.25">
      <c r="U28693" s="76"/>
    </row>
    <row r="28694" spans="21:21" x14ac:dyDescent="0.25">
      <c r="U28694" s="76"/>
    </row>
    <row r="28695" spans="21:21" x14ac:dyDescent="0.25">
      <c r="U28695" s="76"/>
    </row>
    <row r="28696" spans="21:21" x14ac:dyDescent="0.25">
      <c r="U28696" s="76"/>
    </row>
    <row r="28697" spans="21:21" x14ac:dyDescent="0.25">
      <c r="U28697" s="76"/>
    </row>
    <row r="28698" spans="21:21" x14ac:dyDescent="0.25">
      <c r="U28698" s="76"/>
    </row>
    <row r="28699" spans="21:21" x14ac:dyDescent="0.25">
      <c r="U28699" s="76"/>
    </row>
    <row r="28700" spans="21:21" x14ac:dyDescent="0.25">
      <c r="U28700" s="76"/>
    </row>
    <row r="28701" spans="21:21" x14ac:dyDescent="0.25">
      <c r="U28701" s="76"/>
    </row>
    <row r="28702" spans="21:21" x14ac:dyDescent="0.25">
      <c r="U28702" s="76"/>
    </row>
    <row r="28703" spans="21:21" x14ac:dyDescent="0.25">
      <c r="U28703" s="76"/>
    </row>
    <row r="28704" spans="21:21" x14ac:dyDescent="0.25">
      <c r="U28704" s="76"/>
    </row>
    <row r="28705" spans="21:21" x14ac:dyDescent="0.25">
      <c r="U28705" s="76"/>
    </row>
    <row r="28706" spans="21:21" x14ac:dyDescent="0.25">
      <c r="U28706" s="76"/>
    </row>
    <row r="28707" spans="21:21" x14ac:dyDescent="0.25">
      <c r="U28707" s="76"/>
    </row>
    <row r="28708" spans="21:21" x14ac:dyDescent="0.25">
      <c r="U28708" s="76"/>
    </row>
    <row r="28709" spans="21:21" x14ac:dyDescent="0.25">
      <c r="U28709" s="76"/>
    </row>
    <row r="28710" spans="21:21" x14ac:dyDescent="0.25">
      <c r="U28710" s="76"/>
    </row>
    <row r="28711" spans="21:21" x14ac:dyDescent="0.25">
      <c r="U28711" s="76"/>
    </row>
    <row r="28712" spans="21:21" x14ac:dyDescent="0.25">
      <c r="U28712" s="76"/>
    </row>
    <row r="28713" spans="21:21" x14ac:dyDescent="0.25">
      <c r="U28713" s="76"/>
    </row>
    <row r="28714" spans="21:21" x14ac:dyDescent="0.25">
      <c r="U28714" s="76"/>
    </row>
    <row r="28715" spans="21:21" x14ac:dyDescent="0.25">
      <c r="U28715" s="76"/>
    </row>
    <row r="28716" spans="21:21" x14ac:dyDescent="0.25">
      <c r="U28716" s="76"/>
    </row>
    <row r="28717" spans="21:21" x14ac:dyDescent="0.25">
      <c r="U28717" s="76"/>
    </row>
    <row r="28718" spans="21:21" x14ac:dyDescent="0.25">
      <c r="U28718" s="76"/>
    </row>
    <row r="28719" spans="21:21" x14ac:dyDescent="0.25">
      <c r="U28719" s="76"/>
    </row>
    <row r="28720" spans="21:21" x14ac:dyDescent="0.25">
      <c r="U28720" s="76"/>
    </row>
    <row r="28721" spans="21:21" x14ac:dyDescent="0.25">
      <c r="U28721" s="76"/>
    </row>
    <row r="28722" spans="21:21" x14ac:dyDescent="0.25">
      <c r="U28722" s="76"/>
    </row>
    <row r="28723" spans="21:21" x14ac:dyDescent="0.25">
      <c r="U28723" s="76"/>
    </row>
    <row r="28724" spans="21:21" x14ac:dyDescent="0.25">
      <c r="U28724" s="76"/>
    </row>
    <row r="28725" spans="21:21" x14ac:dyDescent="0.25">
      <c r="U28725" s="76"/>
    </row>
    <row r="28726" spans="21:21" x14ac:dyDescent="0.25">
      <c r="U28726" s="76"/>
    </row>
    <row r="28727" spans="21:21" x14ac:dyDescent="0.25">
      <c r="U28727" s="76"/>
    </row>
    <row r="28728" spans="21:21" x14ac:dyDescent="0.25">
      <c r="U28728" s="76"/>
    </row>
    <row r="28729" spans="21:21" x14ac:dyDescent="0.25">
      <c r="U28729" s="76"/>
    </row>
    <row r="28730" spans="21:21" x14ac:dyDescent="0.25">
      <c r="U28730" s="76"/>
    </row>
    <row r="28731" spans="21:21" x14ac:dyDescent="0.25">
      <c r="U28731" s="76"/>
    </row>
    <row r="28732" spans="21:21" x14ac:dyDescent="0.25">
      <c r="U28732" s="76"/>
    </row>
    <row r="28733" spans="21:21" x14ac:dyDescent="0.25">
      <c r="U28733" s="76"/>
    </row>
    <row r="28734" spans="21:21" x14ac:dyDescent="0.25">
      <c r="U28734" s="76"/>
    </row>
    <row r="28735" spans="21:21" x14ac:dyDescent="0.25">
      <c r="U28735" s="76"/>
    </row>
    <row r="28736" spans="21:21" x14ac:dyDescent="0.25">
      <c r="U28736" s="76"/>
    </row>
    <row r="28737" spans="21:21" x14ac:dyDescent="0.25">
      <c r="U28737" s="76"/>
    </row>
    <row r="28738" spans="21:21" x14ac:dyDescent="0.25">
      <c r="U28738" s="76"/>
    </row>
    <row r="28739" spans="21:21" x14ac:dyDescent="0.25">
      <c r="U28739" s="76"/>
    </row>
    <row r="28740" spans="21:21" x14ac:dyDescent="0.25">
      <c r="U28740" s="76"/>
    </row>
    <row r="28741" spans="21:21" x14ac:dyDescent="0.25">
      <c r="U28741" s="76"/>
    </row>
    <row r="28742" spans="21:21" x14ac:dyDescent="0.25">
      <c r="U28742" s="76"/>
    </row>
    <row r="28743" spans="21:21" x14ac:dyDescent="0.25">
      <c r="U28743" s="76"/>
    </row>
    <row r="28744" spans="21:21" x14ac:dyDescent="0.25">
      <c r="U28744" s="76"/>
    </row>
    <row r="28745" spans="21:21" x14ac:dyDescent="0.25">
      <c r="U28745" s="76"/>
    </row>
    <row r="28746" spans="21:21" x14ac:dyDescent="0.25">
      <c r="U28746" s="76"/>
    </row>
    <row r="28747" spans="21:21" x14ac:dyDescent="0.25">
      <c r="U28747" s="76"/>
    </row>
    <row r="28748" spans="21:21" x14ac:dyDescent="0.25">
      <c r="U28748" s="76"/>
    </row>
    <row r="28749" spans="21:21" x14ac:dyDescent="0.25">
      <c r="U28749" s="76"/>
    </row>
    <row r="28750" spans="21:21" x14ac:dyDescent="0.25">
      <c r="U28750" s="76"/>
    </row>
    <row r="28751" spans="21:21" x14ac:dyDescent="0.25">
      <c r="U28751" s="76"/>
    </row>
    <row r="28752" spans="21:21" x14ac:dyDescent="0.25">
      <c r="U28752" s="76"/>
    </row>
    <row r="28753" spans="21:21" x14ac:dyDescent="0.25">
      <c r="U28753" s="76"/>
    </row>
    <row r="28754" spans="21:21" x14ac:dyDescent="0.25">
      <c r="U28754" s="76"/>
    </row>
    <row r="28755" spans="21:21" x14ac:dyDescent="0.25">
      <c r="U28755" s="76"/>
    </row>
    <row r="28756" spans="21:21" x14ac:dyDescent="0.25">
      <c r="U28756" s="76"/>
    </row>
    <row r="28757" spans="21:21" x14ac:dyDescent="0.25">
      <c r="U28757" s="76"/>
    </row>
    <row r="28758" spans="21:21" x14ac:dyDescent="0.25">
      <c r="U28758" s="76"/>
    </row>
    <row r="28759" spans="21:21" x14ac:dyDescent="0.25">
      <c r="U28759" s="76"/>
    </row>
    <row r="28760" spans="21:21" x14ac:dyDescent="0.25">
      <c r="U28760" s="76"/>
    </row>
    <row r="28761" spans="21:21" x14ac:dyDescent="0.25">
      <c r="U28761" s="76"/>
    </row>
    <row r="28762" spans="21:21" x14ac:dyDescent="0.25">
      <c r="U28762" s="76"/>
    </row>
    <row r="28763" spans="21:21" x14ac:dyDescent="0.25">
      <c r="U28763" s="76"/>
    </row>
    <row r="28764" spans="21:21" x14ac:dyDescent="0.25">
      <c r="U28764" s="76"/>
    </row>
    <row r="28765" spans="21:21" x14ac:dyDescent="0.25">
      <c r="U28765" s="76"/>
    </row>
    <row r="28766" spans="21:21" x14ac:dyDescent="0.25">
      <c r="U28766" s="76"/>
    </row>
    <row r="28767" spans="21:21" x14ac:dyDescent="0.25">
      <c r="U28767" s="76"/>
    </row>
    <row r="28768" spans="21:21" x14ac:dyDescent="0.25">
      <c r="U28768" s="76"/>
    </row>
    <row r="28769" spans="21:21" x14ac:dyDescent="0.25">
      <c r="U28769" s="76"/>
    </row>
    <row r="28770" spans="21:21" x14ac:dyDescent="0.25">
      <c r="U28770" s="76"/>
    </row>
    <row r="28771" spans="21:21" x14ac:dyDescent="0.25">
      <c r="U28771" s="76"/>
    </row>
    <row r="28772" spans="21:21" x14ac:dyDescent="0.25">
      <c r="U28772" s="76"/>
    </row>
    <row r="28773" spans="21:21" x14ac:dyDescent="0.25">
      <c r="U28773" s="76"/>
    </row>
    <row r="28774" spans="21:21" x14ac:dyDescent="0.25">
      <c r="U28774" s="76"/>
    </row>
    <row r="28775" spans="21:21" x14ac:dyDescent="0.25">
      <c r="U28775" s="76"/>
    </row>
    <row r="28776" spans="21:21" x14ac:dyDescent="0.25">
      <c r="U28776" s="76"/>
    </row>
    <row r="28777" spans="21:21" x14ac:dyDescent="0.25">
      <c r="U28777" s="76"/>
    </row>
    <row r="28778" spans="21:21" x14ac:dyDescent="0.25">
      <c r="U28778" s="76"/>
    </row>
    <row r="28779" spans="21:21" x14ac:dyDescent="0.25">
      <c r="U28779" s="76"/>
    </row>
    <row r="28780" spans="21:21" x14ac:dyDescent="0.25">
      <c r="U28780" s="76"/>
    </row>
    <row r="28781" spans="21:21" x14ac:dyDescent="0.25">
      <c r="U28781" s="76"/>
    </row>
    <row r="28782" spans="21:21" x14ac:dyDescent="0.25">
      <c r="U28782" s="76"/>
    </row>
    <row r="28783" spans="21:21" x14ac:dyDescent="0.25">
      <c r="U28783" s="76"/>
    </row>
    <row r="28784" spans="21:21" x14ac:dyDescent="0.25">
      <c r="U28784" s="76"/>
    </row>
    <row r="28785" spans="21:21" x14ac:dyDescent="0.25">
      <c r="U28785" s="76"/>
    </row>
    <row r="28786" spans="21:21" x14ac:dyDescent="0.25">
      <c r="U28786" s="76"/>
    </row>
    <row r="28787" spans="21:21" x14ac:dyDescent="0.25">
      <c r="U28787" s="76"/>
    </row>
    <row r="28788" spans="21:21" x14ac:dyDescent="0.25">
      <c r="U28788" s="76"/>
    </row>
    <row r="28789" spans="21:21" x14ac:dyDescent="0.25">
      <c r="U28789" s="76"/>
    </row>
    <row r="28790" spans="21:21" x14ac:dyDescent="0.25">
      <c r="U28790" s="76"/>
    </row>
    <row r="28791" spans="21:21" x14ac:dyDescent="0.25">
      <c r="U28791" s="76"/>
    </row>
    <row r="28792" spans="21:21" x14ac:dyDescent="0.25">
      <c r="U28792" s="76"/>
    </row>
    <row r="28793" spans="21:21" x14ac:dyDescent="0.25">
      <c r="U28793" s="76"/>
    </row>
    <row r="28794" spans="21:21" x14ac:dyDescent="0.25">
      <c r="U28794" s="76"/>
    </row>
    <row r="28795" spans="21:21" x14ac:dyDescent="0.25">
      <c r="U28795" s="76"/>
    </row>
    <row r="28796" spans="21:21" x14ac:dyDescent="0.25">
      <c r="U28796" s="76"/>
    </row>
    <row r="28797" spans="21:21" x14ac:dyDescent="0.25">
      <c r="U28797" s="76"/>
    </row>
    <row r="28798" spans="21:21" x14ac:dyDescent="0.25">
      <c r="U28798" s="76"/>
    </row>
    <row r="28799" spans="21:21" x14ac:dyDescent="0.25">
      <c r="U28799" s="76"/>
    </row>
    <row r="28800" spans="21:21" x14ac:dyDescent="0.25">
      <c r="U28800" s="76"/>
    </row>
    <row r="28801" spans="21:21" x14ac:dyDescent="0.25">
      <c r="U28801" s="76"/>
    </row>
    <row r="28802" spans="21:21" x14ac:dyDescent="0.25">
      <c r="U28802" s="76"/>
    </row>
    <row r="28803" spans="21:21" x14ac:dyDescent="0.25">
      <c r="U28803" s="76"/>
    </row>
    <row r="28804" spans="21:21" x14ac:dyDescent="0.25">
      <c r="U28804" s="76"/>
    </row>
    <row r="28805" spans="21:21" x14ac:dyDescent="0.25">
      <c r="U28805" s="76"/>
    </row>
    <row r="28806" spans="21:21" x14ac:dyDescent="0.25">
      <c r="U28806" s="76"/>
    </row>
    <row r="28807" spans="21:21" x14ac:dyDescent="0.25">
      <c r="U28807" s="76"/>
    </row>
    <row r="28808" spans="21:21" x14ac:dyDescent="0.25">
      <c r="U28808" s="76"/>
    </row>
    <row r="28809" spans="21:21" x14ac:dyDescent="0.25">
      <c r="U28809" s="76"/>
    </row>
    <row r="28810" spans="21:21" x14ac:dyDescent="0.25">
      <c r="U28810" s="76"/>
    </row>
    <row r="28811" spans="21:21" x14ac:dyDescent="0.25">
      <c r="U28811" s="76"/>
    </row>
    <row r="28812" spans="21:21" x14ac:dyDescent="0.25">
      <c r="U28812" s="76"/>
    </row>
    <row r="28813" spans="21:21" x14ac:dyDescent="0.25">
      <c r="U28813" s="76"/>
    </row>
    <row r="28814" spans="21:21" x14ac:dyDescent="0.25">
      <c r="U28814" s="76"/>
    </row>
    <row r="28815" spans="21:21" x14ac:dyDescent="0.25">
      <c r="U28815" s="76"/>
    </row>
    <row r="28816" spans="21:21" x14ac:dyDescent="0.25">
      <c r="U28816" s="76"/>
    </row>
    <row r="28817" spans="21:21" x14ac:dyDescent="0.25">
      <c r="U28817" s="76"/>
    </row>
    <row r="28818" spans="21:21" x14ac:dyDescent="0.25">
      <c r="U28818" s="76"/>
    </row>
    <row r="28819" spans="21:21" x14ac:dyDescent="0.25">
      <c r="U28819" s="76"/>
    </row>
    <row r="28820" spans="21:21" x14ac:dyDescent="0.25">
      <c r="U28820" s="76"/>
    </row>
    <row r="28821" spans="21:21" x14ac:dyDescent="0.25">
      <c r="U28821" s="76"/>
    </row>
    <row r="28822" spans="21:21" x14ac:dyDescent="0.25">
      <c r="U28822" s="76"/>
    </row>
    <row r="28823" spans="21:21" x14ac:dyDescent="0.25">
      <c r="U28823" s="76"/>
    </row>
    <row r="28824" spans="21:21" x14ac:dyDescent="0.25">
      <c r="U28824" s="76"/>
    </row>
    <row r="28825" spans="21:21" x14ac:dyDescent="0.25">
      <c r="U28825" s="76"/>
    </row>
    <row r="28826" spans="21:21" x14ac:dyDescent="0.25">
      <c r="U28826" s="76"/>
    </row>
    <row r="28827" spans="21:21" x14ac:dyDescent="0.25">
      <c r="U28827" s="76"/>
    </row>
    <row r="28828" spans="21:21" x14ac:dyDescent="0.25">
      <c r="U28828" s="76"/>
    </row>
    <row r="28829" spans="21:21" x14ac:dyDescent="0.25">
      <c r="U28829" s="76"/>
    </row>
    <row r="28830" spans="21:21" x14ac:dyDescent="0.25">
      <c r="U28830" s="76"/>
    </row>
    <row r="28831" spans="21:21" x14ac:dyDescent="0.25">
      <c r="U28831" s="76"/>
    </row>
    <row r="28832" spans="21:21" x14ac:dyDescent="0.25">
      <c r="U28832" s="76"/>
    </row>
    <row r="28833" spans="21:21" x14ac:dyDescent="0.25">
      <c r="U28833" s="76"/>
    </row>
    <row r="28834" spans="21:21" x14ac:dyDescent="0.25">
      <c r="U28834" s="76"/>
    </row>
    <row r="28835" spans="21:21" x14ac:dyDescent="0.25">
      <c r="U28835" s="76"/>
    </row>
    <row r="28836" spans="21:21" x14ac:dyDescent="0.25">
      <c r="U28836" s="76"/>
    </row>
    <row r="28837" spans="21:21" x14ac:dyDescent="0.25">
      <c r="U28837" s="76"/>
    </row>
    <row r="28838" spans="21:21" x14ac:dyDescent="0.25">
      <c r="U28838" s="76"/>
    </row>
    <row r="28839" spans="21:21" x14ac:dyDescent="0.25">
      <c r="U28839" s="76"/>
    </row>
    <row r="28840" spans="21:21" x14ac:dyDescent="0.25">
      <c r="U28840" s="76"/>
    </row>
    <row r="28841" spans="21:21" x14ac:dyDescent="0.25">
      <c r="U28841" s="76"/>
    </row>
    <row r="28842" spans="21:21" x14ac:dyDescent="0.25">
      <c r="U28842" s="76"/>
    </row>
    <row r="28843" spans="21:21" x14ac:dyDescent="0.25">
      <c r="U28843" s="76"/>
    </row>
    <row r="28844" spans="21:21" x14ac:dyDescent="0.25">
      <c r="U28844" s="76"/>
    </row>
    <row r="28845" spans="21:21" x14ac:dyDescent="0.25">
      <c r="U28845" s="76"/>
    </row>
    <row r="28846" spans="21:21" x14ac:dyDescent="0.25">
      <c r="U28846" s="76"/>
    </row>
    <row r="28847" spans="21:21" x14ac:dyDescent="0.25">
      <c r="U28847" s="76"/>
    </row>
    <row r="28848" spans="21:21" x14ac:dyDescent="0.25">
      <c r="U28848" s="76"/>
    </row>
    <row r="28849" spans="21:21" x14ac:dyDescent="0.25">
      <c r="U28849" s="76"/>
    </row>
    <row r="28850" spans="21:21" x14ac:dyDescent="0.25">
      <c r="U28850" s="76"/>
    </row>
    <row r="28851" spans="21:21" x14ac:dyDescent="0.25">
      <c r="U28851" s="76"/>
    </row>
    <row r="28852" spans="21:21" x14ac:dyDescent="0.25">
      <c r="U28852" s="76"/>
    </row>
    <row r="28853" spans="21:21" x14ac:dyDescent="0.25">
      <c r="U28853" s="76"/>
    </row>
    <row r="28854" spans="21:21" x14ac:dyDescent="0.25">
      <c r="U28854" s="76"/>
    </row>
    <row r="28855" spans="21:21" x14ac:dyDescent="0.25">
      <c r="U28855" s="76"/>
    </row>
    <row r="28856" spans="21:21" x14ac:dyDescent="0.25">
      <c r="U28856" s="76"/>
    </row>
    <row r="28857" spans="21:21" x14ac:dyDescent="0.25">
      <c r="U28857" s="76"/>
    </row>
    <row r="28858" spans="21:21" x14ac:dyDescent="0.25">
      <c r="U28858" s="76"/>
    </row>
    <row r="28859" spans="21:21" x14ac:dyDescent="0.25">
      <c r="U28859" s="76"/>
    </row>
    <row r="28860" spans="21:21" x14ac:dyDescent="0.25">
      <c r="U28860" s="76"/>
    </row>
    <row r="28861" spans="21:21" x14ac:dyDescent="0.25">
      <c r="U28861" s="76"/>
    </row>
    <row r="28862" spans="21:21" x14ac:dyDescent="0.25">
      <c r="U28862" s="76"/>
    </row>
    <row r="28863" spans="21:21" x14ac:dyDescent="0.25">
      <c r="U28863" s="76"/>
    </row>
    <row r="28864" spans="21:21" x14ac:dyDescent="0.25">
      <c r="U28864" s="76"/>
    </row>
    <row r="28865" spans="21:21" x14ac:dyDescent="0.25">
      <c r="U28865" s="76"/>
    </row>
    <row r="28866" spans="21:21" x14ac:dyDescent="0.25">
      <c r="U28866" s="76"/>
    </row>
    <row r="28867" spans="21:21" x14ac:dyDescent="0.25">
      <c r="U28867" s="76"/>
    </row>
    <row r="28868" spans="21:21" x14ac:dyDescent="0.25">
      <c r="U28868" s="76"/>
    </row>
    <row r="28869" spans="21:21" x14ac:dyDescent="0.25">
      <c r="U28869" s="76"/>
    </row>
    <row r="28870" spans="21:21" x14ac:dyDescent="0.25">
      <c r="U28870" s="76"/>
    </row>
    <row r="28871" spans="21:21" x14ac:dyDescent="0.25">
      <c r="U28871" s="76"/>
    </row>
    <row r="28872" spans="21:21" x14ac:dyDescent="0.25">
      <c r="U28872" s="76"/>
    </row>
    <row r="28873" spans="21:21" x14ac:dyDescent="0.25">
      <c r="U28873" s="76"/>
    </row>
    <row r="28874" spans="21:21" x14ac:dyDescent="0.25">
      <c r="U28874" s="76"/>
    </row>
    <row r="28875" spans="21:21" x14ac:dyDescent="0.25">
      <c r="U28875" s="76"/>
    </row>
    <row r="28876" spans="21:21" x14ac:dyDescent="0.25">
      <c r="U28876" s="76"/>
    </row>
    <row r="28877" spans="21:21" x14ac:dyDescent="0.25">
      <c r="U28877" s="76"/>
    </row>
    <row r="28878" spans="21:21" x14ac:dyDescent="0.25">
      <c r="U28878" s="76"/>
    </row>
    <row r="28879" spans="21:21" x14ac:dyDescent="0.25">
      <c r="U28879" s="76"/>
    </row>
    <row r="28880" spans="21:21" x14ac:dyDescent="0.25">
      <c r="U28880" s="76"/>
    </row>
    <row r="28881" spans="21:21" x14ac:dyDescent="0.25">
      <c r="U28881" s="76"/>
    </row>
    <row r="28882" spans="21:21" x14ac:dyDescent="0.25">
      <c r="U28882" s="76"/>
    </row>
    <row r="28883" spans="21:21" x14ac:dyDescent="0.25">
      <c r="U28883" s="76"/>
    </row>
    <row r="28884" spans="21:21" x14ac:dyDescent="0.25">
      <c r="U28884" s="76"/>
    </row>
    <row r="28885" spans="21:21" x14ac:dyDescent="0.25">
      <c r="U28885" s="76"/>
    </row>
    <row r="28886" spans="21:21" x14ac:dyDescent="0.25">
      <c r="U28886" s="76"/>
    </row>
    <row r="28887" spans="21:21" x14ac:dyDescent="0.25">
      <c r="U28887" s="76"/>
    </row>
    <row r="28888" spans="21:21" x14ac:dyDescent="0.25">
      <c r="U28888" s="76"/>
    </row>
    <row r="28889" spans="21:21" x14ac:dyDescent="0.25">
      <c r="U28889" s="76"/>
    </row>
    <row r="28890" spans="21:21" x14ac:dyDescent="0.25">
      <c r="U28890" s="76"/>
    </row>
    <row r="28891" spans="21:21" x14ac:dyDescent="0.25">
      <c r="U28891" s="76"/>
    </row>
    <row r="28892" spans="21:21" x14ac:dyDescent="0.25">
      <c r="U28892" s="76"/>
    </row>
    <row r="28893" spans="21:21" x14ac:dyDescent="0.25">
      <c r="U28893" s="76"/>
    </row>
    <row r="28894" spans="21:21" x14ac:dyDescent="0.25">
      <c r="U28894" s="76"/>
    </row>
    <row r="28895" spans="21:21" x14ac:dyDescent="0.25">
      <c r="U28895" s="76"/>
    </row>
    <row r="28896" spans="21:21" x14ac:dyDescent="0.25">
      <c r="U28896" s="76"/>
    </row>
    <row r="28897" spans="21:21" x14ac:dyDescent="0.25">
      <c r="U28897" s="76"/>
    </row>
    <row r="28898" spans="21:21" x14ac:dyDescent="0.25">
      <c r="U28898" s="76"/>
    </row>
    <row r="28899" spans="21:21" x14ac:dyDescent="0.25">
      <c r="U28899" s="76"/>
    </row>
    <row r="28900" spans="21:21" x14ac:dyDescent="0.25">
      <c r="U28900" s="76"/>
    </row>
    <row r="28901" spans="21:21" x14ac:dyDescent="0.25">
      <c r="U28901" s="76"/>
    </row>
    <row r="28902" spans="21:21" x14ac:dyDescent="0.25">
      <c r="U28902" s="76"/>
    </row>
    <row r="28903" spans="21:21" x14ac:dyDescent="0.25">
      <c r="U28903" s="76"/>
    </row>
    <row r="28904" spans="21:21" x14ac:dyDescent="0.25">
      <c r="U28904" s="76"/>
    </row>
    <row r="28905" spans="21:21" x14ac:dyDescent="0.25">
      <c r="U28905" s="76"/>
    </row>
    <row r="28906" spans="21:21" x14ac:dyDescent="0.25">
      <c r="U28906" s="76"/>
    </row>
    <row r="28907" spans="21:21" x14ac:dyDescent="0.25">
      <c r="U28907" s="76"/>
    </row>
    <row r="28908" spans="21:21" x14ac:dyDescent="0.25">
      <c r="U28908" s="76"/>
    </row>
    <row r="28909" spans="21:21" x14ac:dyDescent="0.25">
      <c r="U28909" s="76"/>
    </row>
    <row r="28910" spans="21:21" x14ac:dyDescent="0.25">
      <c r="U28910" s="76"/>
    </row>
    <row r="28911" spans="21:21" x14ac:dyDescent="0.25">
      <c r="U28911" s="76"/>
    </row>
    <row r="28912" spans="21:21" x14ac:dyDescent="0.25">
      <c r="U28912" s="76"/>
    </row>
    <row r="28913" spans="21:21" x14ac:dyDescent="0.25">
      <c r="U28913" s="76"/>
    </row>
    <row r="28914" spans="21:21" x14ac:dyDescent="0.25">
      <c r="U28914" s="76"/>
    </row>
    <row r="28915" spans="21:21" x14ac:dyDescent="0.25">
      <c r="U28915" s="76"/>
    </row>
    <row r="28916" spans="21:21" x14ac:dyDescent="0.25">
      <c r="U28916" s="76"/>
    </row>
    <row r="28917" spans="21:21" x14ac:dyDescent="0.25">
      <c r="U28917" s="76"/>
    </row>
    <row r="28918" spans="21:21" x14ac:dyDescent="0.25">
      <c r="U28918" s="76"/>
    </row>
    <row r="28919" spans="21:21" x14ac:dyDescent="0.25">
      <c r="U28919" s="76"/>
    </row>
    <row r="28920" spans="21:21" x14ac:dyDescent="0.25">
      <c r="U28920" s="76"/>
    </row>
    <row r="28921" spans="21:21" x14ac:dyDescent="0.25">
      <c r="U28921" s="76"/>
    </row>
    <row r="28922" spans="21:21" x14ac:dyDescent="0.25">
      <c r="U28922" s="76"/>
    </row>
    <row r="28923" spans="21:21" x14ac:dyDescent="0.25">
      <c r="U28923" s="76"/>
    </row>
    <row r="28924" spans="21:21" x14ac:dyDescent="0.25">
      <c r="U28924" s="76"/>
    </row>
    <row r="28925" spans="21:21" x14ac:dyDescent="0.25">
      <c r="U28925" s="76"/>
    </row>
    <row r="28926" spans="21:21" x14ac:dyDescent="0.25">
      <c r="U28926" s="76"/>
    </row>
    <row r="28927" spans="21:21" x14ac:dyDescent="0.25">
      <c r="U28927" s="76"/>
    </row>
    <row r="28928" spans="21:21" x14ac:dyDescent="0.25">
      <c r="U28928" s="76"/>
    </row>
    <row r="28929" spans="21:21" x14ac:dyDescent="0.25">
      <c r="U28929" s="76"/>
    </row>
    <row r="28930" spans="21:21" x14ac:dyDescent="0.25">
      <c r="U28930" s="76"/>
    </row>
    <row r="28931" spans="21:21" x14ac:dyDescent="0.25">
      <c r="U28931" s="76"/>
    </row>
    <row r="28932" spans="21:21" x14ac:dyDescent="0.25">
      <c r="U28932" s="76"/>
    </row>
    <row r="28933" spans="21:21" x14ac:dyDescent="0.25">
      <c r="U28933" s="76"/>
    </row>
    <row r="28934" spans="21:21" x14ac:dyDescent="0.25">
      <c r="U28934" s="76"/>
    </row>
    <row r="28935" spans="21:21" x14ac:dyDescent="0.25">
      <c r="U28935" s="76"/>
    </row>
    <row r="28936" spans="21:21" x14ac:dyDescent="0.25">
      <c r="U28936" s="76"/>
    </row>
    <row r="28937" spans="21:21" x14ac:dyDescent="0.25">
      <c r="U28937" s="76"/>
    </row>
    <row r="28938" spans="21:21" x14ac:dyDescent="0.25">
      <c r="U28938" s="76"/>
    </row>
    <row r="28939" spans="21:21" x14ac:dyDescent="0.25">
      <c r="U28939" s="76"/>
    </row>
    <row r="28940" spans="21:21" x14ac:dyDescent="0.25">
      <c r="U28940" s="76"/>
    </row>
    <row r="28941" spans="21:21" x14ac:dyDescent="0.25">
      <c r="U28941" s="76"/>
    </row>
    <row r="28942" spans="21:21" x14ac:dyDescent="0.25">
      <c r="U28942" s="76"/>
    </row>
    <row r="28943" spans="21:21" x14ac:dyDescent="0.25">
      <c r="U28943" s="76"/>
    </row>
    <row r="28944" spans="21:21" x14ac:dyDescent="0.25">
      <c r="U28944" s="76"/>
    </row>
    <row r="28945" spans="21:21" x14ac:dyDescent="0.25">
      <c r="U28945" s="76"/>
    </row>
    <row r="28946" spans="21:21" x14ac:dyDescent="0.25">
      <c r="U28946" s="76"/>
    </row>
    <row r="28947" spans="21:21" x14ac:dyDescent="0.25">
      <c r="U28947" s="76"/>
    </row>
    <row r="28948" spans="21:21" x14ac:dyDescent="0.25">
      <c r="U28948" s="76"/>
    </row>
    <row r="28949" spans="21:21" x14ac:dyDescent="0.25">
      <c r="U28949" s="76"/>
    </row>
    <row r="28950" spans="21:21" x14ac:dyDescent="0.25">
      <c r="U28950" s="76"/>
    </row>
    <row r="28951" spans="21:21" x14ac:dyDescent="0.25">
      <c r="U28951" s="76"/>
    </row>
    <row r="28952" spans="21:21" x14ac:dyDescent="0.25">
      <c r="U28952" s="76"/>
    </row>
    <row r="28953" spans="21:21" x14ac:dyDescent="0.25">
      <c r="U28953" s="76"/>
    </row>
    <row r="28954" spans="21:21" x14ac:dyDescent="0.25">
      <c r="U28954" s="76"/>
    </row>
    <row r="28955" spans="21:21" x14ac:dyDescent="0.25">
      <c r="U28955" s="76"/>
    </row>
    <row r="28956" spans="21:21" x14ac:dyDescent="0.25">
      <c r="U28956" s="76"/>
    </row>
    <row r="28957" spans="21:21" x14ac:dyDescent="0.25">
      <c r="U28957" s="76"/>
    </row>
    <row r="28958" spans="21:21" x14ac:dyDescent="0.25">
      <c r="U28958" s="76"/>
    </row>
    <row r="28959" spans="21:21" x14ac:dyDescent="0.25">
      <c r="U28959" s="76"/>
    </row>
    <row r="28960" spans="21:21" x14ac:dyDescent="0.25">
      <c r="U28960" s="76"/>
    </row>
    <row r="28961" spans="21:21" x14ac:dyDescent="0.25">
      <c r="U28961" s="76"/>
    </row>
    <row r="28962" spans="21:21" x14ac:dyDescent="0.25">
      <c r="U28962" s="76"/>
    </row>
    <row r="28963" spans="21:21" x14ac:dyDescent="0.25">
      <c r="U28963" s="76"/>
    </row>
    <row r="28964" spans="21:21" x14ac:dyDescent="0.25">
      <c r="U28964" s="76"/>
    </row>
    <row r="28965" spans="21:21" x14ac:dyDescent="0.25">
      <c r="U28965" s="76"/>
    </row>
    <row r="28966" spans="21:21" x14ac:dyDescent="0.25">
      <c r="U28966" s="76"/>
    </row>
    <row r="28967" spans="21:21" x14ac:dyDescent="0.25">
      <c r="U28967" s="76"/>
    </row>
    <row r="28968" spans="21:21" x14ac:dyDescent="0.25">
      <c r="U28968" s="76"/>
    </row>
    <row r="28969" spans="21:21" x14ac:dyDescent="0.25">
      <c r="U28969" s="76"/>
    </row>
    <row r="28970" spans="21:21" x14ac:dyDescent="0.25">
      <c r="U28970" s="76"/>
    </row>
    <row r="28971" spans="21:21" x14ac:dyDescent="0.25">
      <c r="U28971" s="76"/>
    </row>
    <row r="28972" spans="21:21" x14ac:dyDescent="0.25">
      <c r="U28972" s="76"/>
    </row>
    <row r="28973" spans="21:21" x14ac:dyDescent="0.25">
      <c r="U28973" s="76"/>
    </row>
    <row r="28974" spans="21:21" x14ac:dyDescent="0.25">
      <c r="U28974" s="76"/>
    </row>
    <row r="28975" spans="21:21" x14ac:dyDescent="0.25">
      <c r="U28975" s="76"/>
    </row>
    <row r="28976" spans="21:21" x14ac:dyDescent="0.25">
      <c r="U28976" s="76"/>
    </row>
    <row r="28977" spans="21:21" x14ac:dyDescent="0.25">
      <c r="U28977" s="76"/>
    </row>
    <row r="28978" spans="21:21" x14ac:dyDescent="0.25">
      <c r="U28978" s="76"/>
    </row>
    <row r="28979" spans="21:21" x14ac:dyDescent="0.25">
      <c r="U28979" s="76"/>
    </row>
    <row r="28980" spans="21:21" x14ac:dyDescent="0.25">
      <c r="U28980" s="76"/>
    </row>
    <row r="28981" spans="21:21" x14ac:dyDescent="0.25">
      <c r="U28981" s="76"/>
    </row>
    <row r="28982" spans="21:21" x14ac:dyDescent="0.25">
      <c r="U28982" s="76"/>
    </row>
    <row r="28983" spans="21:21" x14ac:dyDescent="0.25">
      <c r="U28983" s="76"/>
    </row>
    <row r="28984" spans="21:21" x14ac:dyDescent="0.25">
      <c r="U28984" s="76"/>
    </row>
    <row r="28985" spans="21:21" x14ac:dyDescent="0.25">
      <c r="U28985" s="76"/>
    </row>
    <row r="28986" spans="21:21" x14ac:dyDescent="0.25">
      <c r="U28986" s="76"/>
    </row>
    <row r="28987" spans="21:21" x14ac:dyDescent="0.25">
      <c r="U28987" s="76"/>
    </row>
    <row r="28988" spans="21:21" x14ac:dyDescent="0.25">
      <c r="U28988" s="76"/>
    </row>
    <row r="28989" spans="21:21" x14ac:dyDescent="0.25">
      <c r="U28989" s="76"/>
    </row>
    <row r="28990" spans="21:21" x14ac:dyDescent="0.25">
      <c r="U28990" s="76"/>
    </row>
    <row r="28991" spans="21:21" x14ac:dyDescent="0.25">
      <c r="U28991" s="76"/>
    </row>
    <row r="28992" spans="21:21" x14ac:dyDescent="0.25">
      <c r="U28992" s="76"/>
    </row>
    <row r="28993" spans="21:21" x14ac:dyDescent="0.25">
      <c r="U28993" s="76"/>
    </row>
    <row r="28994" spans="21:21" x14ac:dyDescent="0.25">
      <c r="U28994" s="76"/>
    </row>
    <row r="28995" spans="21:21" x14ac:dyDescent="0.25">
      <c r="U28995" s="76"/>
    </row>
    <row r="28996" spans="21:21" x14ac:dyDescent="0.25">
      <c r="U28996" s="76"/>
    </row>
    <row r="28997" spans="21:21" x14ac:dyDescent="0.25">
      <c r="U28997" s="76"/>
    </row>
    <row r="28998" spans="21:21" x14ac:dyDescent="0.25">
      <c r="U28998" s="76"/>
    </row>
    <row r="28999" spans="21:21" x14ac:dyDescent="0.25">
      <c r="U28999" s="76"/>
    </row>
    <row r="29000" spans="21:21" x14ac:dyDescent="0.25">
      <c r="U29000" s="76"/>
    </row>
    <row r="29001" spans="21:21" x14ac:dyDescent="0.25">
      <c r="U29001" s="76"/>
    </row>
    <row r="29002" spans="21:21" x14ac:dyDescent="0.25">
      <c r="U29002" s="76"/>
    </row>
    <row r="29003" spans="21:21" x14ac:dyDescent="0.25">
      <c r="U29003" s="76"/>
    </row>
    <row r="29004" spans="21:21" x14ac:dyDescent="0.25">
      <c r="U29004" s="76"/>
    </row>
    <row r="29005" spans="21:21" x14ac:dyDescent="0.25">
      <c r="U29005" s="76"/>
    </row>
    <row r="29006" spans="21:21" x14ac:dyDescent="0.25">
      <c r="U29006" s="76"/>
    </row>
    <row r="29007" spans="21:21" x14ac:dyDescent="0.25">
      <c r="U29007" s="76"/>
    </row>
    <row r="29008" spans="21:21" x14ac:dyDescent="0.25">
      <c r="U29008" s="76"/>
    </row>
    <row r="29009" spans="21:21" x14ac:dyDescent="0.25">
      <c r="U29009" s="76"/>
    </row>
    <row r="29010" spans="21:21" x14ac:dyDescent="0.25">
      <c r="U29010" s="76"/>
    </row>
    <row r="29011" spans="21:21" x14ac:dyDescent="0.25">
      <c r="U29011" s="76"/>
    </row>
    <row r="29012" spans="21:21" x14ac:dyDescent="0.25">
      <c r="U29012" s="76"/>
    </row>
    <row r="29013" spans="21:21" x14ac:dyDescent="0.25">
      <c r="U29013" s="76"/>
    </row>
    <row r="29014" spans="21:21" x14ac:dyDescent="0.25">
      <c r="U29014" s="76"/>
    </row>
    <row r="29015" spans="21:21" x14ac:dyDescent="0.25">
      <c r="U29015" s="76"/>
    </row>
    <row r="29016" spans="21:21" x14ac:dyDescent="0.25">
      <c r="U29016" s="76"/>
    </row>
    <row r="29017" spans="21:21" x14ac:dyDescent="0.25">
      <c r="U29017" s="76"/>
    </row>
    <row r="29018" spans="21:21" x14ac:dyDescent="0.25">
      <c r="U29018" s="76"/>
    </row>
    <row r="29019" spans="21:21" x14ac:dyDescent="0.25">
      <c r="U29019" s="76"/>
    </row>
    <row r="29020" spans="21:21" x14ac:dyDescent="0.25">
      <c r="U29020" s="76"/>
    </row>
    <row r="29021" spans="21:21" x14ac:dyDescent="0.25">
      <c r="U29021" s="76"/>
    </row>
    <row r="29022" spans="21:21" x14ac:dyDescent="0.25">
      <c r="U29022" s="76"/>
    </row>
    <row r="29023" spans="21:21" x14ac:dyDescent="0.25">
      <c r="U29023" s="76"/>
    </row>
    <row r="29024" spans="21:21" x14ac:dyDescent="0.25">
      <c r="U29024" s="76"/>
    </row>
    <row r="29025" spans="21:21" x14ac:dyDescent="0.25">
      <c r="U29025" s="76"/>
    </row>
    <row r="29026" spans="21:21" x14ac:dyDescent="0.25">
      <c r="U29026" s="76"/>
    </row>
    <row r="29027" spans="21:21" x14ac:dyDescent="0.25">
      <c r="U29027" s="76"/>
    </row>
    <row r="29028" spans="21:21" x14ac:dyDescent="0.25">
      <c r="U29028" s="76"/>
    </row>
    <row r="29029" spans="21:21" x14ac:dyDescent="0.25">
      <c r="U29029" s="76"/>
    </row>
    <row r="29030" spans="21:21" x14ac:dyDescent="0.25">
      <c r="U29030" s="76"/>
    </row>
    <row r="29031" spans="21:21" x14ac:dyDescent="0.25">
      <c r="U29031" s="76"/>
    </row>
    <row r="29032" spans="21:21" x14ac:dyDescent="0.25">
      <c r="U29032" s="76"/>
    </row>
    <row r="29033" spans="21:21" x14ac:dyDescent="0.25">
      <c r="U29033" s="76"/>
    </row>
    <row r="29034" spans="21:21" x14ac:dyDescent="0.25">
      <c r="U29034" s="76"/>
    </row>
    <row r="29035" spans="21:21" x14ac:dyDescent="0.25">
      <c r="U29035" s="76"/>
    </row>
    <row r="29036" spans="21:21" x14ac:dyDescent="0.25">
      <c r="U29036" s="76"/>
    </row>
    <row r="29037" spans="21:21" x14ac:dyDescent="0.25">
      <c r="U29037" s="76"/>
    </row>
    <row r="29038" spans="21:21" x14ac:dyDescent="0.25">
      <c r="U29038" s="76"/>
    </row>
    <row r="29039" spans="21:21" x14ac:dyDescent="0.25">
      <c r="U29039" s="76"/>
    </row>
    <row r="29040" spans="21:21" x14ac:dyDescent="0.25">
      <c r="U29040" s="76"/>
    </row>
    <row r="29041" spans="21:21" x14ac:dyDescent="0.25">
      <c r="U29041" s="76"/>
    </row>
    <row r="29042" spans="21:21" x14ac:dyDescent="0.25">
      <c r="U29042" s="76"/>
    </row>
    <row r="29043" spans="21:21" x14ac:dyDescent="0.25">
      <c r="U29043" s="76"/>
    </row>
    <row r="29044" spans="21:21" x14ac:dyDescent="0.25">
      <c r="U29044" s="76"/>
    </row>
    <row r="29045" spans="21:21" x14ac:dyDescent="0.25">
      <c r="U29045" s="76"/>
    </row>
    <row r="29046" spans="21:21" x14ac:dyDescent="0.25">
      <c r="U29046" s="76"/>
    </row>
    <row r="29047" spans="21:21" x14ac:dyDescent="0.25">
      <c r="U29047" s="76"/>
    </row>
    <row r="29048" spans="21:21" x14ac:dyDescent="0.25">
      <c r="U29048" s="76"/>
    </row>
    <row r="29049" spans="21:21" x14ac:dyDescent="0.25">
      <c r="U29049" s="76"/>
    </row>
    <row r="29050" spans="21:21" x14ac:dyDescent="0.25">
      <c r="U29050" s="76"/>
    </row>
    <row r="29051" spans="21:21" x14ac:dyDescent="0.25">
      <c r="U29051" s="76"/>
    </row>
    <row r="29052" spans="21:21" x14ac:dyDescent="0.25">
      <c r="U29052" s="76"/>
    </row>
    <row r="29053" spans="21:21" x14ac:dyDescent="0.25">
      <c r="U29053" s="76"/>
    </row>
    <row r="29054" spans="21:21" x14ac:dyDescent="0.25">
      <c r="U29054" s="76"/>
    </row>
    <row r="29055" spans="21:21" x14ac:dyDescent="0.25">
      <c r="U29055" s="76"/>
    </row>
    <row r="29056" spans="21:21" x14ac:dyDescent="0.25">
      <c r="U29056" s="76"/>
    </row>
    <row r="29057" spans="21:21" x14ac:dyDescent="0.25">
      <c r="U29057" s="76"/>
    </row>
    <row r="29058" spans="21:21" x14ac:dyDescent="0.25">
      <c r="U29058" s="76"/>
    </row>
    <row r="29059" spans="21:21" x14ac:dyDescent="0.25">
      <c r="U29059" s="76"/>
    </row>
    <row r="29060" spans="21:21" x14ac:dyDescent="0.25">
      <c r="U29060" s="76"/>
    </row>
    <row r="29061" spans="21:21" x14ac:dyDescent="0.25">
      <c r="U29061" s="76"/>
    </row>
    <row r="29062" spans="21:21" x14ac:dyDescent="0.25">
      <c r="U29062" s="76"/>
    </row>
    <row r="29063" spans="21:21" x14ac:dyDescent="0.25">
      <c r="U29063" s="76"/>
    </row>
    <row r="29064" spans="21:21" x14ac:dyDescent="0.25">
      <c r="U29064" s="76"/>
    </row>
    <row r="29065" spans="21:21" x14ac:dyDescent="0.25">
      <c r="U29065" s="76"/>
    </row>
    <row r="29066" spans="21:21" x14ac:dyDescent="0.25">
      <c r="U29066" s="76"/>
    </row>
    <row r="29067" spans="21:21" x14ac:dyDescent="0.25">
      <c r="U29067" s="76"/>
    </row>
    <row r="29068" spans="21:21" x14ac:dyDescent="0.25">
      <c r="U29068" s="76"/>
    </row>
    <row r="29069" spans="21:21" x14ac:dyDescent="0.25">
      <c r="U29069" s="76"/>
    </row>
    <row r="29070" spans="21:21" x14ac:dyDescent="0.25">
      <c r="U29070" s="76"/>
    </row>
    <row r="29071" spans="21:21" x14ac:dyDescent="0.25">
      <c r="U29071" s="76"/>
    </row>
    <row r="29072" spans="21:21" x14ac:dyDescent="0.25">
      <c r="U29072" s="76"/>
    </row>
    <row r="29073" spans="21:21" x14ac:dyDescent="0.25">
      <c r="U29073" s="76"/>
    </row>
    <row r="29074" spans="21:21" x14ac:dyDescent="0.25">
      <c r="U29074" s="76"/>
    </row>
    <row r="29075" spans="21:21" x14ac:dyDescent="0.25">
      <c r="U29075" s="76"/>
    </row>
    <row r="29076" spans="21:21" x14ac:dyDescent="0.25">
      <c r="U29076" s="76"/>
    </row>
    <row r="29077" spans="21:21" x14ac:dyDescent="0.25">
      <c r="U29077" s="76"/>
    </row>
    <row r="29078" spans="21:21" x14ac:dyDescent="0.25">
      <c r="U29078" s="76"/>
    </row>
    <row r="29079" spans="21:21" x14ac:dyDescent="0.25">
      <c r="U29079" s="76"/>
    </row>
    <row r="29080" spans="21:21" x14ac:dyDescent="0.25">
      <c r="U29080" s="76"/>
    </row>
    <row r="29081" spans="21:21" x14ac:dyDescent="0.25">
      <c r="U29081" s="76"/>
    </row>
    <row r="29082" spans="21:21" x14ac:dyDescent="0.25">
      <c r="U29082" s="76"/>
    </row>
    <row r="29083" spans="21:21" x14ac:dyDescent="0.25">
      <c r="U29083" s="76"/>
    </row>
    <row r="29084" spans="21:21" x14ac:dyDescent="0.25">
      <c r="U29084" s="76"/>
    </row>
    <row r="29085" spans="21:21" x14ac:dyDescent="0.25">
      <c r="U29085" s="76"/>
    </row>
    <row r="29086" spans="21:21" x14ac:dyDescent="0.25">
      <c r="U29086" s="76"/>
    </row>
    <row r="29087" spans="21:21" x14ac:dyDescent="0.25">
      <c r="U29087" s="76"/>
    </row>
    <row r="29088" spans="21:21" x14ac:dyDescent="0.25">
      <c r="U29088" s="76"/>
    </row>
    <row r="29089" spans="21:21" x14ac:dyDescent="0.25">
      <c r="U29089" s="76"/>
    </row>
    <row r="29090" spans="21:21" x14ac:dyDescent="0.25">
      <c r="U29090" s="76"/>
    </row>
    <row r="29091" spans="21:21" x14ac:dyDescent="0.25">
      <c r="U29091" s="76"/>
    </row>
    <row r="29092" spans="21:21" x14ac:dyDescent="0.25">
      <c r="U29092" s="76"/>
    </row>
    <row r="29093" spans="21:21" x14ac:dyDescent="0.25">
      <c r="U29093" s="76"/>
    </row>
    <row r="29094" spans="21:21" x14ac:dyDescent="0.25">
      <c r="U29094" s="76"/>
    </row>
    <row r="29095" spans="21:21" x14ac:dyDescent="0.25">
      <c r="U29095" s="76"/>
    </row>
    <row r="29096" spans="21:21" x14ac:dyDescent="0.25">
      <c r="U29096" s="76"/>
    </row>
    <row r="29097" spans="21:21" x14ac:dyDescent="0.25">
      <c r="U29097" s="76"/>
    </row>
    <row r="29098" spans="21:21" x14ac:dyDescent="0.25">
      <c r="U29098" s="76"/>
    </row>
    <row r="29099" spans="21:21" x14ac:dyDescent="0.25">
      <c r="U29099" s="76"/>
    </row>
    <row r="29100" spans="21:21" x14ac:dyDescent="0.25">
      <c r="U29100" s="76"/>
    </row>
    <row r="29101" spans="21:21" x14ac:dyDescent="0.25">
      <c r="U29101" s="76"/>
    </row>
    <row r="29102" spans="21:21" x14ac:dyDescent="0.25">
      <c r="U29102" s="76"/>
    </row>
    <row r="29103" spans="21:21" x14ac:dyDescent="0.25">
      <c r="U29103" s="76"/>
    </row>
    <row r="29104" spans="21:21" x14ac:dyDescent="0.25">
      <c r="U29104" s="76"/>
    </row>
    <row r="29105" spans="21:21" x14ac:dyDescent="0.25">
      <c r="U29105" s="76"/>
    </row>
    <row r="29106" spans="21:21" x14ac:dyDescent="0.25">
      <c r="U29106" s="76"/>
    </row>
    <row r="29107" spans="21:21" x14ac:dyDescent="0.25">
      <c r="U29107" s="76"/>
    </row>
    <row r="29108" spans="21:21" x14ac:dyDescent="0.25">
      <c r="U29108" s="76"/>
    </row>
    <row r="29109" spans="21:21" x14ac:dyDescent="0.25">
      <c r="U29109" s="76"/>
    </row>
    <row r="29110" spans="21:21" x14ac:dyDescent="0.25">
      <c r="U29110" s="76"/>
    </row>
    <row r="29111" spans="21:21" x14ac:dyDescent="0.25">
      <c r="U29111" s="76"/>
    </row>
    <row r="29112" spans="21:21" x14ac:dyDescent="0.25">
      <c r="U29112" s="76"/>
    </row>
    <row r="29113" spans="21:21" x14ac:dyDescent="0.25">
      <c r="U29113" s="76"/>
    </row>
    <row r="29114" spans="21:21" x14ac:dyDescent="0.25">
      <c r="U29114" s="76"/>
    </row>
    <row r="29115" spans="21:21" x14ac:dyDescent="0.25">
      <c r="U29115" s="76"/>
    </row>
    <row r="29116" spans="21:21" x14ac:dyDescent="0.25">
      <c r="U29116" s="76"/>
    </row>
    <row r="29117" spans="21:21" x14ac:dyDescent="0.25">
      <c r="U29117" s="76"/>
    </row>
    <row r="29118" spans="21:21" x14ac:dyDescent="0.25">
      <c r="U29118" s="76"/>
    </row>
    <row r="29119" spans="21:21" x14ac:dyDescent="0.25">
      <c r="U29119" s="76"/>
    </row>
    <row r="29120" spans="21:21" x14ac:dyDescent="0.25">
      <c r="U29120" s="76"/>
    </row>
    <row r="29121" spans="21:21" x14ac:dyDescent="0.25">
      <c r="U29121" s="76"/>
    </row>
    <row r="29122" spans="21:21" x14ac:dyDescent="0.25">
      <c r="U29122" s="76"/>
    </row>
    <row r="29123" spans="21:21" x14ac:dyDescent="0.25">
      <c r="U29123" s="76"/>
    </row>
    <row r="29124" spans="21:21" x14ac:dyDescent="0.25">
      <c r="U29124" s="76"/>
    </row>
    <row r="29125" spans="21:21" x14ac:dyDescent="0.25">
      <c r="U29125" s="76"/>
    </row>
    <row r="29126" spans="21:21" x14ac:dyDescent="0.25">
      <c r="U29126" s="76"/>
    </row>
    <row r="29127" spans="21:21" x14ac:dyDescent="0.25">
      <c r="U29127" s="76"/>
    </row>
    <row r="29128" spans="21:21" x14ac:dyDescent="0.25">
      <c r="U29128" s="76"/>
    </row>
    <row r="29129" spans="21:21" x14ac:dyDescent="0.25">
      <c r="U29129" s="76"/>
    </row>
    <row r="29130" spans="21:21" x14ac:dyDescent="0.25">
      <c r="U29130" s="76"/>
    </row>
    <row r="29131" spans="21:21" x14ac:dyDescent="0.25">
      <c r="U29131" s="76"/>
    </row>
    <row r="29132" spans="21:21" x14ac:dyDescent="0.25">
      <c r="U29132" s="76"/>
    </row>
    <row r="29133" spans="21:21" x14ac:dyDescent="0.25">
      <c r="U29133" s="76"/>
    </row>
    <row r="29134" spans="21:21" x14ac:dyDescent="0.25">
      <c r="U29134" s="76"/>
    </row>
    <row r="29135" spans="21:21" x14ac:dyDescent="0.25">
      <c r="U29135" s="76"/>
    </row>
    <row r="29136" spans="21:21" x14ac:dyDescent="0.25">
      <c r="U29136" s="76"/>
    </row>
    <row r="29137" spans="21:21" x14ac:dyDescent="0.25">
      <c r="U29137" s="76"/>
    </row>
    <row r="29138" spans="21:21" x14ac:dyDescent="0.25">
      <c r="U29138" s="76"/>
    </row>
    <row r="29139" spans="21:21" x14ac:dyDescent="0.25">
      <c r="U29139" s="76"/>
    </row>
    <row r="29140" spans="21:21" x14ac:dyDescent="0.25">
      <c r="U29140" s="76"/>
    </row>
    <row r="29141" spans="21:21" x14ac:dyDescent="0.25">
      <c r="U29141" s="76"/>
    </row>
    <row r="29142" spans="21:21" x14ac:dyDescent="0.25">
      <c r="U29142" s="76"/>
    </row>
    <row r="29143" spans="21:21" x14ac:dyDescent="0.25">
      <c r="U29143" s="76"/>
    </row>
    <row r="29144" spans="21:21" x14ac:dyDescent="0.25">
      <c r="U29144" s="76"/>
    </row>
    <row r="29145" spans="21:21" x14ac:dyDescent="0.25">
      <c r="U29145" s="76"/>
    </row>
    <row r="29146" spans="21:21" x14ac:dyDescent="0.25">
      <c r="U29146" s="76"/>
    </row>
    <row r="29147" spans="21:21" x14ac:dyDescent="0.25">
      <c r="U29147" s="76"/>
    </row>
    <row r="29148" spans="21:21" x14ac:dyDescent="0.25">
      <c r="U29148" s="76"/>
    </row>
    <row r="29149" spans="21:21" x14ac:dyDescent="0.25">
      <c r="U29149" s="76"/>
    </row>
    <row r="29150" spans="21:21" x14ac:dyDescent="0.25">
      <c r="U29150" s="76"/>
    </row>
    <row r="29151" spans="21:21" x14ac:dyDescent="0.25">
      <c r="U29151" s="76"/>
    </row>
    <row r="29152" spans="21:21" x14ac:dyDescent="0.25">
      <c r="U29152" s="76"/>
    </row>
    <row r="29153" spans="21:21" x14ac:dyDescent="0.25">
      <c r="U29153" s="76"/>
    </row>
    <row r="29154" spans="21:21" x14ac:dyDescent="0.25">
      <c r="U29154" s="76"/>
    </row>
    <row r="29155" spans="21:21" x14ac:dyDescent="0.25">
      <c r="U29155" s="76"/>
    </row>
    <row r="29156" spans="21:21" x14ac:dyDescent="0.25">
      <c r="U29156" s="76"/>
    </row>
    <row r="29157" spans="21:21" x14ac:dyDescent="0.25">
      <c r="U29157" s="76"/>
    </row>
    <row r="29158" spans="21:21" x14ac:dyDescent="0.25">
      <c r="U29158" s="76"/>
    </row>
    <row r="29159" spans="21:21" x14ac:dyDescent="0.25">
      <c r="U29159" s="76"/>
    </row>
    <row r="29160" spans="21:21" x14ac:dyDescent="0.25">
      <c r="U29160" s="76"/>
    </row>
    <row r="29161" spans="21:21" x14ac:dyDescent="0.25">
      <c r="U29161" s="76"/>
    </row>
    <row r="29162" spans="21:21" x14ac:dyDescent="0.25">
      <c r="U29162" s="76"/>
    </row>
    <row r="29163" spans="21:21" x14ac:dyDescent="0.25">
      <c r="U29163" s="76"/>
    </row>
    <row r="29164" spans="21:21" x14ac:dyDescent="0.25">
      <c r="U29164" s="76"/>
    </row>
    <row r="29165" spans="21:21" x14ac:dyDescent="0.25">
      <c r="U29165" s="76"/>
    </row>
    <row r="29166" spans="21:21" x14ac:dyDescent="0.25">
      <c r="U29166" s="76"/>
    </row>
    <row r="29167" spans="21:21" x14ac:dyDescent="0.25">
      <c r="U29167" s="76"/>
    </row>
    <row r="29168" spans="21:21" x14ac:dyDescent="0.25">
      <c r="U29168" s="76"/>
    </row>
    <row r="29169" spans="21:21" x14ac:dyDescent="0.25">
      <c r="U29169" s="76"/>
    </row>
    <row r="29170" spans="21:21" x14ac:dyDescent="0.25">
      <c r="U29170" s="76"/>
    </row>
    <row r="29171" spans="21:21" x14ac:dyDescent="0.25">
      <c r="U29171" s="76"/>
    </row>
    <row r="29172" spans="21:21" x14ac:dyDescent="0.25">
      <c r="U29172" s="76"/>
    </row>
    <row r="29173" spans="21:21" x14ac:dyDescent="0.25">
      <c r="U29173" s="76"/>
    </row>
    <row r="29174" spans="21:21" x14ac:dyDescent="0.25">
      <c r="U29174" s="76"/>
    </row>
    <row r="29175" spans="21:21" x14ac:dyDescent="0.25">
      <c r="U29175" s="76"/>
    </row>
    <row r="29176" spans="21:21" x14ac:dyDescent="0.25">
      <c r="U29176" s="76"/>
    </row>
    <row r="29177" spans="21:21" x14ac:dyDescent="0.25">
      <c r="U29177" s="76"/>
    </row>
    <row r="29178" spans="21:21" x14ac:dyDescent="0.25">
      <c r="U29178" s="76"/>
    </row>
    <row r="29179" spans="21:21" x14ac:dyDescent="0.25">
      <c r="U29179" s="76"/>
    </row>
    <row r="29180" spans="21:21" x14ac:dyDescent="0.25">
      <c r="U29180" s="76"/>
    </row>
    <row r="29181" spans="21:21" x14ac:dyDescent="0.25">
      <c r="U29181" s="76"/>
    </row>
    <row r="29182" spans="21:21" x14ac:dyDescent="0.25">
      <c r="U29182" s="76"/>
    </row>
    <row r="29183" spans="21:21" x14ac:dyDescent="0.25">
      <c r="U29183" s="76"/>
    </row>
    <row r="29184" spans="21:21" x14ac:dyDescent="0.25">
      <c r="U29184" s="76"/>
    </row>
    <row r="29185" spans="21:21" x14ac:dyDescent="0.25">
      <c r="U29185" s="76"/>
    </row>
    <row r="29186" spans="21:21" x14ac:dyDescent="0.25">
      <c r="U29186" s="76"/>
    </row>
    <row r="29187" spans="21:21" x14ac:dyDescent="0.25">
      <c r="U29187" s="76"/>
    </row>
    <row r="29188" spans="21:21" x14ac:dyDescent="0.25">
      <c r="U29188" s="76"/>
    </row>
    <row r="29189" spans="21:21" x14ac:dyDescent="0.25">
      <c r="U29189" s="76"/>
    </row>
    <row r="29190" spans="21:21" x14ac:dyDescent="0.25">
      <c r="U29190" s="76"/>
    </row>
    <row r="29191" spans="21:21" x14ac:dyDescent="0.25">
      <c r="U29191" s="76"/>
    </row>
    <row r="29192" spans="21:21" x14ac:dyDescent="0.25">
      <c r="U29192" s="76"/>
    </row>
    <row r="29193" spans="21:21" x14ac:dyDescent="0.25">
      <c r="U29193" s="76"/>
    </row>
    <row r="29194" spans="21:21" x14ac:dyDescent="0.25">
      <c r="U29194" s="76"/>
    </row>
    <row r="29195" spans="21:21" x14ac:dyDescent="0.25">
      <c r="U29195" s="76"/>
    </row>
    <row r="29196" spans="21:21" x14ac:dyDescent="0.25">
      <c r="U29196" s="76"/>
    </row>
    <row r="29197" spans="21:21" x14ac:dyDescent="0.25">
      <c r="U29197" s="76"/>
    </row>
    <row r="29198" spans="21:21" x14ac:dyDescent="0.25">
      <c r="U29198" s="76"/>
    </row>
    <row r="29199" spans="21:21" x14ac:dyDescent="0.25">
      <c r="U29199" s="76"/>
    </row>
    <row r="29200" spans="21:21" x14ac:dyDescent="0.25">
      <c r="U29200" s="76"/>
    </row>
    <row r="29201" spans="21:21" x14ac:dyDescent="0.25">
      <c r="U29201" s="76"/>
    </row>
    <row r="29202" spans="21:21" x14ac:dyDescent="0.25">
      <c r="U29202" s="76"/>
    </row>
    <row r="29203" spans="21:21" x14ac:dyDescent="0.25">
      <c r="U29203" s="76"/>
    </row>
    <row r="29204" spans="21:21" x14ac:dyDescent="0.25">
      <c r="U29204" s="76"/>
    </row>
    <row r="29205" spans="21:21" x14ac:dyDescent="0.25">
      <c r="U29205" s="76"/>
    </row>
    <row r="29206" spans="21:21" x14ac:dyDescent="0.25">
      <c r="U29206" s="76"/>
    </row>
    <row r="29207" spans="21:21" x14ac:dyDescent="0.25">
      <c r="U29207" s="76"/>
    </row>
    <row r="29208" spans="21:21" x14ac:dyDescent="0.25">
      <c r="U29208" s="76"/>
    </row>
    <row r="29209" spans="21:21" x14ac:dyDescent="0.25">
      <c r="U29209" s="76"/>
    </row>
    <row r="29210" spans="21:21" x14ac:dyDescent="0.25">
      <c r="U29210" s="76"/>
    </row>
    <row r="29211" spans="21:21" x14ac:dyDescent="0.25">
      <c r="U29211" s="76"/>
    </row>
    <row r="29212" spans="21:21" x14ac:dyDescent="0.25">
      <c r="U29212" s="76"/>
    </row>
    <row r="29213" spans="21:21" x14ac:dyDescent="0.25">
      <c r="U29213" s="76"/>
    </row>
    <row r="29214" spans="21:21" x14ac:dyDescent="0.25">
      <c r="U29214" s="76"/>
    </row>
    <row r="29215" spans="21:21" x14ac:dyDescent="0.25">
      <c r="U29215" s="76"/>
    </row>
    <row r="29216" spans="21:21" x14ac:dyDescent="0.25">
      <c r="U29216" s="76"/>
    </row>
    <row r="29217" spans="21:21" x14ac:dyDescent="0.25">
      <c r="U29217" s="76"/>
    </row>
    <row r="29218" spans="21:21" x14ac:dyDescent="0.25">
      <c r="U29218" s="76"/>
    </row>
    <row r="29219" spans="21:21" x14ac:dyDescent="0.25">
      <c r="U29219" s="76"/>
    </row>
    <row r="29220" spans="21:21" x14ac:dyDescent="0.25">
      <c r="U29220" s="76"/>
    </row>
    <row r="29221" spans="21:21" x14ac:dyDescent="0.25">
      <c r="U29221" s="76"/>
    </row>
    <row r="29222" spans="21:21" x14ac:dyDescent="0.25">
      <c r="U29222" s="76"/>
    </row>
    <row r="29223" spans="21:21" x14ac:dyDescent="0.25">
      <c r="U29223" s="76"/>
    </row>
    <row r="29224" spans="21:21" x14ac:dyDescent="0.25">
      <c r="U29224" s="76"/>
    </row>
    <row r="29225" spans="21:21" x14ac:dyDescent="0.25">
      <c r="U29225" s="76"/>
    </row>
    <row r="29226" spans="21:21" x14ac:dyDescent="0.25">
      <c r="U29226" s="76"/>
    </row>
    <row r="29227" spans="21:21" x14ac:dyDescent="0.25">
      <c r="U29227" s="76"/>
    </row>
    <row r="29228" spans="21:21" x14ac:dyDescent="0.25">
      <c r="U29228" s="76"/>
    </row>
    <row r="29229" spans="21:21" x14ac:dyDescent="0.25">
      <c r="U29229" s="76"/>
    </row>
    <row r="29230" spans="21:21" x14ac:dyDescent="0.25">
      <c r="U29230" s="76"/>
    </row>
    <row r="29231" spans="21:21" x14ac:dyDescent="0.25">
      <c r="U29231" s="76"/>
    </row>
    <row r="29232" spans="21:21" x14ac:dyDescent="0.25">
      <c r="U29232" s="76"/>
    </row>
    <row r="29233" spans="21:21" x14ac:dyDescent="0.25">
      <c r="U29233" s="76"/>
    </row>
    <row r="29234" spans="21:21" x14ac:dyDescent="0.25">
      <c r="U29234" s="76"/>
    </row>
    <row r="29235" spans="21:21" x14ac:dyDescent="0.25">
      <c r="U29235" s="76"/>
    </row>
    <row r="29236" spans="21:21" x14ac:dyDescent="0.25">
      <c r="U29236" s="76"/>
    </row>
    <row r="29237" spans="21:21" x14ac:dyDescent="0.25">
      <c r="U29237" s="76"/>
    </row>
    <row r="29238" spans="21:21" x14ac:dyDescent="0.25">
      <c r="U29238" s="76"/>
    </row>
    <row r="29239" spans="21:21" x14ac:dyDescent="0.25">
      <c r="U29239" s="76"/>
    </row>
    <row r="29240" spans="21:21" x14ac:dyDescent="0.25">
      <c r="U29240" s="76"/>
    </row>
    <row r="29241" spans="21:21" x14ac:dyDescent="0.25">
      <c r="U29241" s="76"/>
    </row>
    <row r="29242" spans="21:21" x14ac:dyDescent="0.25">
      <c r="U29242" s="76"/>
    </row>
    <row r="29243" spans="21:21" x14ac:dyDescent="0.25">
      <c r="U29243" s="76"/>
    </row>
    <row r="29244" spans="21:21" x14ac:dyDescent="0.25">
      <c r="U29244" s="76"/>
    </row>
    <row r="29245" spans="21:21" x14ac:dyDescent="0.25">
      <c r="U29245" s="76"/>
    </row>
    <row r="29246" spans="21:21" x14ac:dyDescent="0.25">
      <c r="U29246" s="76"/>
    </row>
    <row r="29247" spans="21:21" x14ac:dyDescent="0.25">
      <c r="U29247" s="76"/>
    </row>
    <row r="29248" spans="21:21" x14ac:dyDescent="0.25">
      <c r="U29248" s="76"/>
    </row>
    <row r="29249" spans="21:21" x14ac:dyDescent="0.25">
      <c r="U29249" s="76"/>
    </row>
    <row r="29250" spans="21:21" x14ac:dyDescent="0.25">
      <c r="U29250" s="76"/>
    </row>
    <row r="29251" spans="21:21" x14ac:dyDescent="0.25">
      <c r="U29251" s="76"/>
    </row>
    <row r="29252" spans="21:21" x14ac:dyDescent="0.25">
      <c r="U29252" s="76"/>
    </row>
    <row r="29253" spans="21:21" x14ac:dyDescent="0.25">
      <c r="U29253" s="76"/>
    </row>
    <row r="29254" spans="21:21" x14ac:dyDescent="0.25">
      <c r="U29254" s="76"/>
    </row>
    <row r="29255" spans="21:21" x14ac:dyDescent="0.25">
      <c r="U29255" s="76"/>
    </row>
    <row r="29256" spans="21:21" x14ac:dyDescent="0.25">
      <c r="U29256" s="76"/>
    </row>
    <row r="29257" spans="21:21" x14ac:dyDescent="0.25">
      <c r="U29257" s="76"/>
    </row>
    <row r="29258" spans="21:21" x14ac:dyDescent="0.25">
      <c r="U29258" s="76"/>
    </row>
    <row r="29259" spans="21:21" x14ac:dyDescent="0.25">
      <c r="U29259" s="76"/>
    </row>
    <row r="29260" spans="21:21" x14ac:dyDescent="0.25">
      <c r="U29260" s="76"/>
    </row>
    <row r="29261" spans="21:21" x14ac:dyDescent="0.25">
      <c r="U29261" s="76"/>
    </row>
    <row r="29262" spans="21:21" x14ac:dyDescent="0.25">
      <c r="U29262" s="76"/>
    </row>
    <row r="29263" spans="21:21" x14ac:dyDescent="0.25">
      <c r="U29263" s="76"/>
    </row>
    <row r="29264" spans="21:21" x14ac:dyDescent="0.25">
      <c r="U29264" s="76"/>
    </row>
    <row r="29265" spans="21:21" x14ac:dyDescent="0.25">
      <c r="U29265" s="76"/>
    </row>
    <row r="29266" spans="21:21" x14ac:dyDescent="0.25">
      <c r="U29266" s="76"/>
    </row>
    <row r="29267" spans="21:21" x14ac:dyDescent="0.25">
      <c r="U29267" s="76"/>
    </row>
    <row r="29268" spans="21:21" x14ac:dyDescent="0.25">
      <c r="U29268" s="76"/>
    </row>
    <row r="29269" spans="21:21" x14ac:dyDescent="0.25">
      <c r="U29269" s="76"/>
    </row>
    <row r="29270" spans="21:21" x14ac:dyDescent="0.25">
      <c r="U29270" s="76"/>
    </row>
    <row r="29271" spans="21:21" x14ac:dyDescent="0.25">
      <c r="U29271" s="76"/>
    </row>
    <row r="29272" spans="21:21" x14ac:dyDescent="0.25">
      <c r="U29272" s="76"/>
    </row>
    <row r="29273" spans="21:21" x14ac:dyDescent="0.25">
      <c r="U29273" s="76"/>
    </row>
    <row r="29274" spans="21:21" x14ac:dyDescent="0.25">
      <c r="U29274" s="76"/>
    </row>
    <row r="29275" spans="21:21" x14ac:dyDescent="0.25">
      <c r="U29275" s="76"/>
    </row>
    <row r="29276" spans="21:21" x14ac:dyDescent="0.25">
      <c r="U29276" s="76"/>
    </row>
    <row r="29277" spans="21:21" x14ac:dyDescent="0.25">
      <c r="U29277" s="76"/>
    </row>
    <row r="29278" spans="21:21" x14ac:dyDescent="0.25">
      <c r="U29278" s="76"/>
    </row>
    <row r="29279" spans="21:21" x14ac:dyDescent="0.25">
      <c r="U29279" s="76"/>
    </row>
    <row r="29280" spans="21:21" x14ac:dyDescent="0.25">
      <c r="U29280" s="76"/>
    </row>
    <row r="29281" spans="21:21" x14ac:dyDescent="0.25">
      <c r="U29281" s="76"/>
    </row>
    <row r="29282" spans="21:21" x14ac:dyDescent="0.25">
      <c r="U29282" s="76"/>
    </row>
    <row r="29283" spans="21:21" x14ac:dyDescent="0.25">
      <c r="U29283" s="76"/>
    </row>
    <row r="29284" spans="21:21" x14ac:dyDescent="0.25">
      <c r="U29284" s="76"/>
    </row>
    <row r="29285" spans="21:21" x14ac:dyDescent="0.25">
      <c r="U29285" s="76"/>
    </row>
    <row r="29286" spans="21:21" x14ac:dyDescent="0.25">
      <c r="U29286" s="76"/>
    </row>
    <row r="29287" spans="21:21" x14ac:dyDescent="0.25">
      <c r="U29287" s="76"/>
    </row>
    <row r="29288" spans="21:21" x14ac:dyDescent="0.25">
      <c r="U29288" s="76"/>
    </row>
    <row r="29289" spans="21:21" x14ac:dyDescent="0.25">
      <c r="U29289" s="76"/>
    </row>
    <row r="29290" spans="21:21" x14ac:dyDescent="0.25">
      <c r="U29290" s="76"/>
    </row>
    <row r="29291" spans="21:21" x14ac:dyDescent="0.25">
      <c r="U29291" s="76"/>
    </row>
    <row r="29292" spans="21:21" x14ac:dyDescent="0.25">
      <c r="U29292" s="76"/>
    </row>
    <row r="29293" spans="21:21" x14ac:dyDescent="0.25">
      <c r="U29293" s="76"/>
    </row>
    <row r="29294" spans="21:21" x14ac:dyDescent="0.25">
      <c r="U29294" s="76"/>
    </row>
    <row r="29295" spans="21:21" x14ac:dyDescent="0.25">
      <c r="U29295" s="76"/>
    </row>
    <row r="29296" spans="21:21" x14ac:dyDescent="0.25">
      <c r="U29296" s="76"/>
    </row>
    <row r="29297" spans="21:21" x14ac:dyDescent="0.25">
      <c r="U29297" s="76"/>
    </row>
    <row r="29298" spans="21:21" x14ac:dyDescent="0.25">
      <c r="U29298" s="76"/>
    </row>
    <row r="29299" spans="21:21" x14ac:dyDescent="0.25">
      <c r="U29299" s="76"/>
    </row>
    <row r="29300" spans="21:21" x14ac:dyDescent="0.25">
      <c r="U29300" s="76"/>
    </row>
    <row r="29301" spans="21:21" x14ac:dyDescent="0.25">
      <c r="U29301" s="76"/>
    </row>
    <row r="29302" spans="21:21" x14ac:dyDescent="0.25">
      <c r="U29302" s="76"/>
    </row>
    <row r="29303" spans="21:21" x14ac:dyDescent="0.25">
      <c r="U29303" s="76"/>
    </row>
    <row r="29304" spans="21:21" x14ac:dyDescent="0.25">
      <c r="U29304" s="76"/>
    </row>
    <row r="29305" spans="21:21" x14ac:dyDescent="0.25">
      <c r="U29305" s="76"/>
    </row>
    <row r="29306" spans="21:21" x14ac:dyDescent="0.25">
      <c r="U29306" s="76"/>
    </row>
    <row r="29307" spans="21:21" x14ac:dyDescent="0.25">
      <c r="U29307" s="76"/>
    </row>
    <row r="29308" spans="21:21" x14ac:dyDescent="0.25">
      <c r="U29308" s="76"/>
    </row>
    <row r="29309" spans="21:21" x14ac:dyDescent="0.25">
      <c r="U29309" s="76"/>
    </row>
    <row r="29310" spans="21:21" x14ac:dyDescent="0.25">
      <c r="U29310" s="76"/>
    </row>
    <row r="29311" spans="21:21" x14ac:dyDescent="0.25">
      <c r="U29311" s="76"/>
    </row>
    <row r="29312" spans="21:21" x14ac:dyDescent="0.25">
      <c r="U29312" s="76"/>
    </row>
    <row r="29313" spans="21:21" x14ac:dyDescent="0.25">
      <c r="U29313" s="76"/>
    </row>
    <row r="29314" spans="21:21" x14ac:dyDescent="0.25">
      <c r="U29314" s="76"/>
    </row>
    <row r="29315" spans="21:21" x14ac:dyDescent="0.25">
      <c r="U29315" s="76"/>
    </row>
    <row r="29316" spans="21:21" x14ac:dyDescent="0.25">
      <c r="U29316" s="76"/>
    </row>
    <row r="29317" spans="21:21" x14ac:dyDescent="0.25">
      <c r="U29317" s="76"/>
    </row>
    <row r="29318" spans="21:21" x14ac:dyDescent="0.25">
      <c r="U29318" s="76"/>
    </row>
    <row r="29319" spans="21:21" x14ac:dyDescent="0.25">
      <c r="U29319" s="76"/>
    </row>
    <row r="29320" spans="21:21" x14ac:dyDescent="0.25">
      <c r="U29320" s="76"/>
    </row>
    <row r="29321" spans="21:21" x14ac:dyDescent="0.25">
      <c r="U29321" s="76"/>
    </row>
    <row r="29322" spans="21:21" x14ac:dyDescent="0.25">
      <c r="U29322" s="76"/>
    </row>
    <row r="29323" spans="21:21" x14ac:dyDescent="0.25">
      <c r="U29323" s="76"/>
    </row>
    <row r="29324" spans="21:21" x14ac:dyDescent="0.25">
      <c r="U29324" s="76"/>
    </row>
    <row r="29325" spans="21:21" x14ac:dyDescent="0.25">
      <c r="U29325" s="76"/>
    </row>
    <row r="29326" spans="21:21" x14ac:dyDescent="0.25">
      <c r="U29326" s="76"/>
    </row>
    <row r="29327" spans="21:21" x14ac:dyDescent="0.25">
      <c r="U29327" s="76"/>
    </row>
    <row r="29328" spans="21:21" x14ac:dyDescent="0.25">
      <c r="U29328" s="76"/>
    </row>
    <row r="29329" spans="21:21" x14ac:dyDescent="0.25">
      <c r="U29329" s="76"/>
    </row>
    <row r="29330" spans="21:21" x14ac:dyDescent="0.25">
      <c r="U29330" s="76"/>
    </row>
    <row r="29331" spans="21:21" x14ac:dyDescent="0.25">
      <c r="U29331" s="76"/>
    </row>
    <row r="29332" spans="21:21" x14ac:dyDescent="0.25">
      <c r="U29332" s="76"/>
    </row>
    <row r="29333" spans="21:21" x14ac:dyDescent="0.25">
      <c r="U29333" s="76"/>
    </row>
    <row r="29334" spans="21:21" x14ac:dyDescent="0.25">
      <c r="U29334" s="76"/>
    </row>
    <row r="29335" spans="21:21" x14ac:dyDescent="0.25">
      <c r="U29335" s="76"/>
    </row>
    <row r="29336" spans="21:21" x14ac:dyDescent="0.25">
      <c r="U29336" s="76"/>
    </row>
    <row r="29337" spans="21:21" x14ac:dyDescent="0.25">
      <c r="U29337" s="76"/>
    </row>
    <row r="29338" spans="21:21" x14ac:dyDescent="0.25">
      <c r="U29338" s="76"/>
    </row>
    <row r="29339" spans="21:21" x14ac:dyDescent="0.25">
      <c r="U29339" s="76"/>
    </row>
    <row r="29340" spans="21:21" x14ac:dyDescent="0.25">
      <c r="U29340" s="76"/>
    </row>
    <row r="29341" spans="21:21" x14ac:dyDescent="0.25">
      <c r="U29341" s="76"/>
    </row>
    <row r="29342" spans="21:21" x14ac:dyDescent="0.25">
      <c r="U29342" s="76"/>
    </row>
    <row r="29343" spans="21:21" x14ac:dyDescent="0.25">
      <c r="U29343" s="76"/>
    </row>
    <row r="29344" spans="21:21" x14ac:dyDescent="0.25">
      <c r="U29344" s="76"/>
    </row>
    <row r="29345" spans="21:21" x14ac:dyDescent="0.25">
      <c r="U29345" s="76"/>
    </row>
    <row r="29346" spans="21:21" x14ac:dyDescent="0.25">
      <c r="U29346" s="76"/>
    </row>
    <row r="29347" spans="21:21" x14ac:dyDescent="0.25">
      <c r="U29347" s="76"/>
    </row>
    <row r="29348" spans="21:21" x14ac:dyDescent="0.25">
      <c r="U29348" s="76"/>
    </row>
    <row r="29349" spans="21:21" x14ac:dyDescent="0.25">
      <c r="U29349" s="76"/>
    </row>
    <row r="29350" spans="21:21" x14ac:dyDescent="0.25">
      <c r="U29350" s="76"/>
    </row>
    <row r="29351" spans="21:21" x14ac:dyDescent="0.25">
      <c r="U29351" s="76"/>
    </row>
    <row r="29352" spans="21:21" x14ac:dyDescent="0.25">
      <c r="U29352" s="76"/>
    </row>
    <row r="29353" spans="21:21" x14ac:dyDescent="0.25">
      <c r="U29353" s="76"/>
    </row>
    <row r="29354" spans="21:21" x14ac:dyDescent="0.25">
      <c r="U29354" s="76"/>
    </row>
    <row r="29355" spans="21:21" x14ac:dyDescent="0.25">
      <c r="U29355" s="76"/>
    </row>
    <row r="29356" spans="21:21" x14ac:dyDescent="0.25">
      <c r="U29356" s="76"/>
    </row>
    <row r="29357" spans="21:21" x14ac:dyDescent="0.25">
      <c r="U29357" s="76"/>
    </row>
    <row r="29358" spans="21:21" x14ac:dyDescent="0.25">
      <c r="U29358" s="76"/>
    </row>
    <row r="29359" spans="21:21" x14ac:dyDescent="0.25">
      <c r="U29359" s="76"/>
    </row>
    <row r="29360" spans="21:21" x14ac:dyDescent="0.25">
      <c r="U29360" s="76"/>
    </row>
    <row r="29361" spans="21:21" x14ac:dyDescent="0.25">
      <c r="U29361" s="76"/>
    </row>
    <row r="29362" spans="21:21" x14ac:dyDescent="0.25">
      <c r="U29362" s="76"/>
    </row>
    <row r="29363" spans="21:21" x14ac:dyDescent="0.25">
      <c r="U29363" s="76"/>
    </row>
    <row r="29364" spans="21:21" x14ac:dyDescent="0.25">
      <c r="U29364" s="76"/>
    </row>
    <row r="29365" spans="21:21" x14ac:dyDescent="0.25">
      <c r="U29365" s="76"/>
    </row>
    <row r="29366" spans="21:21" x14ac:dyDescent="0.25">
      <c r="U29366" s="76"/>
    </row>
    <row r="29367" spans="21:21" x14ac:dyDescent="0.25">
      <c r="U29367" s="76"/>
    </row>
    <row r="29368" spans="21:21" x14ac:dyDescent="0.25">
      <c r="U29368" s="76"/>
    </row>
    <row r="29369" spans="21:21" x14ac:dyDescent="0.25">
      <c r="U29369" s="76"/>
    </row>
    <row r="29370" spans="21:21" x14ac:dyDescent="0.25">
      <c r="U29370" s="76"/>
    </row>
    <row r="29371" spans="21:21" x14ac:dyDescent="0.25">
      <c r="U29371" s="76"/>
    </row>
    <row r="29372" spans="21:21" x14ac:dyDescent="0.25">
      <c r="U29372" s="76"/>
    </row>
    <row r="29373" spans="21:21" x14ac:dyDescent="0.25">
      <c r="U29373" s="76"/>
    </row>
    <row r="29374" spans="21:21" x14ac:dyDescent="0.25">
      <c r="U29374" s="76"/>
    </row>
    <row r="29375" spans="21:21" x14ac:dyDescent="0.25">
      <c r="U29375" s="76"/>
    </row>
    <row r="29376" spans="21:21" x14ac:dyDescent="0.25">
      <c r="U29376" s="76"/>
    </row>
    <row r="29377" spans="21:21" x14ac:dyDescent="0.25">
      <c r="U29377" s="76"/>
    </row>
    <row r="29378" spans="21:21" x14ac:dyDescent="0.25">
      <c r="U29378" s="76"/>
    </row>
    <row r="29379" spans="21:21" x14ac:dyDescent="0.25">
      <c r="U29379" s="76"/>
    </row>
    <row r="29380" spans="21:21" x14ac:dyDescent="0.25">
      <c r="U29380" s="76"/>
    </row>
    <row r="29381" spans="21:21" x14ac:dyDescent="0.25">
      <c r="U29381" s="76"/>
    </row>
    <row r="29382" spans="21:21" x14ac:dyDescent="0.25">
      <c r="U29382" s="76"/>
    </row>
    <row r="29383" spans="21:21" x14ac:dyDescent="0.25">
      <c r="U29383" s="76"/>
    </row>
    <row r="29384" spans="21:21" x14ac:dyDescent="0.25">
      <c r="U29384" s="76"/>
    </row>
    <row r="29385" spans="21:21" x14ac:dyDescent="0.25">
      <c r="U29385" s="76"/>
    </row>
    <row r="29386" spans="21:21" x14ac:dyDescent="0.25">
      <c r="U29386" s="76"/>
    </row>
    <row r="29387" spans="21:21" x14ac:dyDescent="0.25">
      <c r="U29387" s="76"/>
    </row>
    <row r="29388" spans="21:21" x14ac:dyDescent="0.25">
      <c r="U29388" s="76"/>
    </row>
    <row r="29389" spans="21:21" x14ac:dyDescent="0.25">
      <c r="U29389" s="76"/>
    </row>
    <row r="29390" spans="21:21" x14ac:dyDescent="0.25">
      <c r="U29390" s="76"/>
    </row>
    <row r="29391" spans="21:21" x14ac:dyDescent="0.25">
      <c r="U29391" s="76"/>
    </row>
    <row r="29392" spans="21:21" x14ac:dyDescent="0.25">
      <c r="U29392" s="76"/>
    </row>
    <row r="29393" spans="21:21" x14ac:dyDescent="0.25">
      <c r="U29393" s="76"/>
    </row>
    <row r="29394" spans="21:21" x14ac:dyDescent="0.25">
      <c r="U29394" s="76"/>
    </row>
    <row r="29395" spans="21:21" x14ac:dyDescent="0.25">
      <c r="U29395" s="76"/>
    </row>
    <row r="29396" spans="21:21" x14ac:dyDescent="0.25">
      <c r="U29396" s="76"/>
    </row>
    <row r="29397" spans="21:21" x14ac:dyDescent="0.25">
      <c r="U29397" s="76"/>
    </row>
    <row r="29398" spans="21:21" x14ac:dyDescent="0.25">
      <c r="U29398" s="76"/>
    </row>
    <row r="29399" spans="21:21" x14ac:dyDescent="0.25">
      <c r="U29399" s="76"/>
    </row>
    <row r="29400" spans="21:21" x14ac:dyDescent="0.25">
      <c r="U29400" s="76"/>
    </row>
    <row r="29401" spans="21:21" x14ac:dyDescent="0.25">
      <c r="U29401" s="76"/>
    </row>
    <row r="29402" spans="21:21" x14ac:dyDescent="0.25">
      <c r="U29402" s="76"/>
    </row>
    <row r="29403" spans="21:21" x14ac:dyDescent="0.25">
      <c r="U29403" s="76"/>
    </row>
    <row r="29404" spans="21:21" x14ac:dyDescent="0.25">
      <c r="U29404" s="76"/>
    </row>
    <row r="29405" spans="21:21" x14ac:dyDescent="0.25">
      <c r="U29405" s="76"/>
    </row>
    <row r="29406" spans="21:21" x14ac:dyDescent="0.25">
      <c r="U29406" s="76"/>
    </row>
    <row r="29407" spans="21:21" x14ac:dyDescent="0.25">
      <c r="U29407" s="76"/>
    </row>
    <row r="29408" spans="21:21" x14ac:dyDescent="0.25">
      <c r="U29408" s="76"/>
    </row>
    <row r="29409" spans="21:21" x14ac:dyDescent="0.25">
      <c r="U29409" s="76"/>
    </row>
    <row r="29410" spans="21:21" x14ac:dyDescent="0.25">
      <c r="U29410" s="76"/>
    </row>
    <row r="29411" spans="21:21" x14ac:dyDescent="0.25">
      <c r="U29411" s="76"/>
    </row>
    <row r="29412" spans="21:21" x14ac:dyDescent="0.25">
      <c r="U29412" s="76"/>
    </row>
    <row r="29413" spans="21:21" x14ac:dyDescent="0.25">
      <c r="U29413" s="76"/>
    </row>
    <row r="29414" spans="21:21" x14ac:dyDescent="0.25">
      <c r="U29414" s="76"/>
    </row>
    <row r="29415" spans="21:21" x14ac:dyDescent="0.25">
      <c r="U29415" s="76"/>
    </row>
    <row r="29416" spans="21:21" x14ac:dyDescent="0.25">
      <c r="U29416" s="76"/>
    </row>
    <row r="29417" spans="21:21" x14ac:dyDescent="0.25">
      <c r="U29417" s="76"/>
    </row>
    <row r="29418" spans="21:21" x14ac:dyDescent="0.25">
      <c r="U29418" s="76"/>
    </row>
    <row r="29419" spans="21:21" x14ac:dyDescent="0.25">
      <c r="U29419" s="76"/>
    </row>
    <row r="29420" spans="21:21" x14ac:dyDescent="0.25">
      <c r="U29420" s="76"/>
    </row>
    <row r="29421" spans="21:21" x14ac:dyDescent="0.25">
      <c r="U29421" s="76"/>
    </row>
    <row r="29422" spans="21:21" x14ac:dyDescent="0.25">
      <c r="U29422" s="76"/>
    </row>
    <row r="29423" spans="21:21" x14ac:dyDescent="0.25">
      <c r="U29423" s="76"/>
    </row>
    <row r="29424" spans="21:21" x14ac:dyDescent="0.25">
      <c r="U29424" s="76"/>
    </row>
    <row r="29425" spans="21:21" x14ac:dyDescent="0.25">
      <c r="U29425" s="76"/>
    </row>
    <row r="29426" spans="21:21" x14ac:dyDescent="0.25">
      <c r="U29426" s="76"/>
    </row>
    <row r="29427" spans="21:21" x14ac:dyDescent="0.25">
      <c r="U29427" s="76"/>
    </row>
    <row r="29428" spans="21:21" x14ac:dyDescent="0.25">
      <c r="U29428" s="76"/>
    </row>
    <row r="29429" spans="21:21" x14ac:dyDescent="0.25">
      <c r="U29429" s="76"/>
    </row>
    <row r="29430" spans="21:21" x14ac:dyDescent="0.25">
      <c r="U29430" s="76"/>
    </row>
    <row r="29431" spans="21:21" x14ac:dyDescent="0.25">
      <c r="U29431" s="76"/>
    </row>
    <row r="29432" spans="21:21" x14ac:dyDescent="0.25">
      <c r="U29432" s="76"/>
    </row>
    <row r="29433" spans="21:21" x14ac:dyDescent="0.25">
      <c r="U29433" s="76"/>
    </row>
    <row r="29434" spans="21:21" x14ac:dyDescent="0.25">
      <c r="U29434" s="76"/>
    </row>
    <row r="29435" spans="21:21" x14ac:dyDescent="0.25">
      <c r="U29435" s="76"/>
    </row>
    <row r="29436" spans="21:21" x14ac:dyDescent="0.25">
      <c r="U29436" s="76"/>
    </row>
    <row r="29437" spans="21:21" x14ac:dyDescent="0.25">
      <c r="U29437" s="76"/>
    </row>
    <row r="29438" spans="21:21" x14ac:dyDescent="0.25">
      <c r="U29438" s="76"/>
    </row>
    <row r="29439" spans="21:21" x14ac:dyDescent="0.25">
      <c r="U29439" s="76"/>
    </row>
    <row r="29440" spans="21:21" x14ac:dyDescent="0.25">
      <c r="U29440" s="76"/>
    </row>
    <row r="29441" spans="21:21" x14ac:dyDescent="0.25">
      <c r="U29441" s="76"/>
    </row>
    <row r="29442" spans="21:21" x14ac:dyDescent="0.25">
      <c r="U29442" s="76"/>
    </row>
    <row r="29443" spans="21:21" x14ac:dyDescent="0.25">
      <c r="U29443" s="76"/>
    </row>
    <row r="29444" spans="21:21" x14ac:dyDescent="0.25">
      <c r="U29444" s="76"/>
    </row>
    <row r="29445" spans="21:21" x14ac:dyDescent="0.25">
      <c r="U29445" s="76"/>
    </row>
    <row r="29446" spans="21:21" x14ac:dyDescent="0.25">
      <c r="U29446" s="76"/>
    </row>
    <row r="29447" spans="21:21" x14ac:dyDescent="0.25">
      <c r="U29447" s="76"/>
    </row>
    <row r="29448" spans="21:21" x14ac:dyDescent="0.25">
      <c r="U29448" s="76"/>
    </row>
    <row r="29449" spans="21:21" x14ac:dyDescent="0.25">
      <c r="U29449" s="76"/>
    </row>
    <row r="29450" spans="21:21" x14ac:dyDescent="0.25">
      <c r="U29450" s="76"/>
    </row>
    <row r="29451" spans="21:21" x14ac:dyDescent="0.25">
      <c r="U29451" s="76"/>
    </row>
    <row r="29452" spans="21:21" x14ac:dyDescent="0.25">
      <c r="U29452" s="76"/>
    </row>
    <row r="29453" spans="21:21" x14ac:dyDescent="0.25">
      <c r="U29453" s="76"/>
    </row>
    <row r="29454" spans="21:21" x14ac:dyDescent="0.25">
      <c r="U29454" s="76"/>
    </row>
    <row r="29455" spans="21:21" x14ac:dyDescent="0.25">
      <c r="U29455" s="76"/>
    </row>
    <row r="29456" spans="21:21" x14ac:dyDescent="0.25">
      <c r="U29456" s="76"/>
    </row>
    <row r="29457" spans="21:21" x14ac:dyDescent="0.25">
      <c r="U29457" s="76"/>
    </row>
    <row r="29458" spans="21:21" x14ac:dyDescent="0.25">
      <c r="U29458" s="76"/>
    </row>
    <row r="29459" spans="21:21" x14ac:dyDescent="0.25">
      <c r="U29459" s="76"/>
    </row>
    <row r="29460" spans="21:21" x14ac:dyDescent="0.25">
      <c r="U29460" s="76"/>
    </row>
    <row r="29461" spans="21:21" x14ac:dyDescent="0.25">
      <c r="U29461" s="76"/>
    </row>
    <row r="29462" spans="21:21" x14ac:dyDescent="0.25">
      <c r="U29462" s="76"/>
    </row>
    <row r="29463" spans="21:21" x14ac:dyDescent="0.25">
      <c r="U29463" s="76"/>
    </row>
    <row r="29464" spans="21:21" x14ac:dyDescent="0.25">
      <c r="U29464" s="76"/>
    </row>
    <row r="29465" spans="21:21" x14ac:dyDescent="0.25">
      <c r="U29465" s="76"/>
    </row>
    <row r="29466" spans="21:21" x14ac:dyDescent="0.25">
      <c r="U29466" s="76"/>
    </row>
    <row r="29467" spans="21:21" x14ac:dyDescent="0.25">
      <c r="U29467" s="76"/>
    </row>
    <row r="29468" spans="21:21" x14ac:dyDescent="0.25">
      <c r="U29468" s="76"/>
    </row>
    <row r="29469" spans="21:21" x14ac:dyDescent="0.25">
      <c r="U29469" s="76"/>
    </row>
    <row r="29470" spans="21:21" x14ac:dyDescent="0.25">
      <c r="U29470" s="76"/>
    </row>
    <row r="29471" spans="21:21" x14ac:dyDescent="0.25">
      <c r="U29471" s="76"/>
    </row>
    <row r="29472" spans="21:21" x14ac:dyDescent="0.25">
      <c r="U29472" s="76"/>
    </row>
    <row r="29473" spans="21:21" x14ac:dyDescent="0.25">
      <c r="U29473" s="76"/>
    </row>
    <row r="29474" spans="21:21" x14ac:dyDescent="0.25">
      <c r="U29474" s="76"/>
    </row>
    <row r="29475" spans="21:21" x14ac:dyDescent="0.25">
      <c r="U29475" s="76"/>
    </row>
    <row r="29476" spans="21:21" x14ac:dyDescent="0.25">
      <c r="U29476" s="76"/>
    </row>
    <row r="29477" spans="21:21" x14ac:dyDescent="0.25">
      <c r="U29477" s="76"/>
    </row>
    <row r="29478" spans="21:21" x14ac:dyDescent="0.25">
      <c r="U29478" s="76"/>
    </row>
    <row r="29479" spans="21:21" x14ac:dyDescent="0.25">
      <c r="U29479" s="76"/>
    </row>
    <row r="29480" spans="21:21" x14ac:dyDescent="0.25">
      <c r="U29480" s="76"/>
    </row>
    <row r="29481" spans="21:21" x14ac:dyDescent="0.25">
      <c r="U29481" s="76"/>
    </row>
    <row r="29482" spans="21:21" x14ac:dyDescent="0.25">
      <c r="U29482" s="76"/>
    </row>
    <row r="29483" spans="21:21" x14ac:dyDescent="0.25">
      <c r="U29483" s="76"/>
    </row>
    <row r="29484" spans="21:21" x14ac:dyDescent="0.25">
      <c r="U29484" s="76"/>
    </row>
    <row r="29485" spans="21:21" x14ac:dyDescent="0.25">
      <c r="U29485" s="76"/>
    </row>
    <row r="29486" spans="21:21" x14ac:dyDescent="0.25">
      <c r="U29486" s="76"/>
    </row>
    <row r="29487" spans="21:21" x14ac:dyDescent="0.25">
      <c r="U29487" s="76"/>
    </row>
    <row r="29488" spans="21:21" x14ac:dyDescent="0.25">
      <c r="U29488" s="76"/>
    </row>
    <row r="29489" spans="21:21" x14ac:dyDescent="0.25">
      <c r="U29489" s="76"/>
    </row>
    <row r="29490" spans="21:21" x14ac:dyDescent="0.25">
      <c r="U29490" s="76"/>
    </row>
    <row r="29491" spans="21:21" x14ac:dyDescent="0.25">
      <c r="U29491" s="76"/>
    </row>
    <row r="29492" spans="21:21" x14ac:dyDescent="0.25">
      <c r="U29492" s="76"/>
    </row>
    <row r="29493" spans="21:21" x14ac:dyDescent="0.25">
      <c r="U29493" s="76"/>
    </row>
    <row r="29494" spans="21:21" x14ac:dyDescent="0.25">
      <c r="U29494" s="76"/>
    </row>
    <row r="29495" spans="21:21" x14ac:dyDescent="0.25">
      <c r="U29495" s="76"/>
    </row>
    <row r="29496" spans="21:21" x14ac:dyDescent="0.25">
      <c r="U29496" s="76"/>
    </row>
    <row r="29497" spans="21:21" x14ac:dyDescent="0.25">
      <c r="U29497" s="76"/>
    </row>
    <row r="29498" spans="21:21" x14ac:dyDescent="0.25">
      <c r="U29498" s="76"/>
    </row>
    <row r="29499" spans="21:21" x14ac:dyDescent="0.25">
      <c r="U29499" s="76"/>
    </row>
    <row r="29500" spans="21:21" x14ac:dyDescent="0.25">
      <c r="U29500" s="76"/>
    </row>
    <row r="29501" spans="21:21" x14ac:dyDescent="0.25">
      <c r="U29501" s="76"/>
    </row>
    <row r="29502" spans="21:21" x14ac:dyDescent="0.25">
      <c r="U29502" s="76"/>
    </row>
    <row r="29503" spans="21:21" x14ac:dyDescent="0.25">
      <c r="U29503" s="76"/>
    </row>
    <row r="29504" spans="21:21" x14ac:dyDescent="0.25">
      <c r="U29504" s="76"/>
    </row>
    <row r="29505" spans="21:21" x14ac:dyDescent="0.25">
      <c r="U29505" s="76"/>
    </row>
    <row r="29506" spans="21:21" x14ac:dyDescent="0.25">
      <c r="U29506" s="76"/>
    </row>
    <row r="29507" spans="21:21" x14ac:dyDescent="0.25">
      <c r="U29507" s="76"/>
    </row>
    <row r="29508" spans="21:21" x14ac:dyDescent="0.25">
      <c r="U29508" s="76"/>
    </row>
    <row r="29509" spans="21:21" x14ac:dyDescent="0.25">
      <c r="U29509" s="76"/>
    </row>
    <row r="29510" spans="21:21" x14ac:dyDescent="0.25">
      <c r="U29510" s="76"/>
    </row>
    <row r="29511" spans="21:21" x14ac:dyDescent="0.25">
      <c r="U29511" s="76"/>
    </row>
    <row r="29512" spans="21:21" x14ac:dyDescent="0.25">
      <c r="U29512" s="76"/>
    </row>
    <row r="29513" spans="21:21" x14ac:dyDescent="0.25">
      <c r="U29513" s="76"/>
    </row>
    <row r="29514" spans="21:21" x14ac:dyDescent="0.25">
      <c r="U29514" s="76"/>
    </row>
    <row r="29515" spans="21:21" x14ac:dyDescent="0.25">
      <c r="U29515" s="76"/>
    </row>
    <row r="29516" spans="21:21" x14ac:dyDescent="0.25">
      <c r="U29516" s="76"/>
    </row>
    <row r="29517" spans="21:21" x14ac:dyDescent="0.25">
      <c r="U29517" s="76"/>
    </row>
    <row r="29518" spans="21:21" x14ac:dyDescent="0.25">
      <c r="U29518" s="76"/>
    </row>
    <row r="29519" spans="21:21" x14ac:dyDescent="0.25">
      <c r="U29519" s="76"/>
    </row>
    <row r="29520" spans="21:21" x14ac:dyDescent="0.25">
      <c r="U29520" s="76"/>
    </row>
    <row r="29521" spans="21:21" x14ac:dyDescent="0.25">
      <c r="U29521" s="76"/>
    </row>
    <row r="29522" spans="21:21" x14ac:dyDescent="0.25">
      <c r="U29522" s="76"/>
    </row>
    <row r="29523" spans="21:21" x14ac:dyDescent="0.25">
      <c r="U29523" s="76"/>
    </row>
    <row r="29524" spans="21:21" x14ac:dyDescent="0.25">
      <c r="U29524" s="76"/>
    </row>
    <row r="29525" spans="21:21" x14ac:dyDescent="0.25">
      <c r="U29525" s="76"/>
    </row>
    <row r="29526" spans="21:21" x14ac:dyDescent="0.25">
      <c r="U29526" s="76"/>
    </row>
    <row r="29527" spans="21:21" x14ac:dyDescent="0.25">
      <c r="U29527" s="76"/>
    </row>
    <row r="29528" spans="21:21" x14ac:dyDescent="0.25">
      <c r="U29528" s="76"/>
    </row>
    <row r="29529" spans="21:21" x14ac:dyDescent="0.25">
      <c r="U29529" s="76"/>
    </row>
    <row r="29530" spans="21:21" x14ac:dyDescent="0.25">
      <c r="U29530" s="76"/>
    </row>
    <row r="29531" spans="21:21" x14ac:dyDescent="0.25">
      <c r="U29531" s="76"/>
    </row>
    <row r="29532" spans="21:21" x14ac:dyDescent="0.25">
      <c r="U29532" s="76"/>
    </row>
    <row r="29533" spans="21:21" x14ac:dyDescent="0.25">
      <c r="U29533" s="76"/>
    </row>
    <row r="29534" spans="21:21" x14ac:dyDescent="0.25">
      <c r="U29534" s="76"/>
    </row>
    <row r="29535" spans="21:21" x14ac:dyDescent="0.25">
      <c r="U29535" s="76"/>
    </row>
    <row r="29536" spans="21:21" x14ac:dyDescent="0.25">
      <c r="U29536" s="76"/>
    </row>
    <row r="29537" spans="21:21" x14ac:dyDescent="0.25">
      <c r="U29537" s="76"/>
    </row>
    <row r="29538" spans="21:21" x14ac:dyDescent="0.25">
      <c r="U29538" s="76"/>
    </row>
    <row r="29539" spans="21:21" x14ac:dyDescent="0.25">
      <c r="U29539" s="76"/>
    </row>
    <row r="29540" spans="21:21" x14ac:dyDescent="0.25">
      <c r="U29540" s="76"/>
    </row>
    <row r="29541" spans="21:21" x14ac:dyDescent="0.25">
      <c r="U29541" s="76"/>
    </row>
    <row r="29542" spans="21:21" x14ac:dyDescent="0.25">
      <c r="U29542" s="76"/>
    </row>
    <row r="29543" spans="21:21" x14ac:dyDescent="0.25">
      <c r="U29543" s="76"/>
    </row>
    <row r="29544" spans="21:21" x14ac:dyDescent="0.25">
      <c r="U29544" s="76"/>
    </row>
    <row r="29545" spans="21:21" x14ac:dyDescent="0.25">
      <c r="U29545" s="76"/>
    </row>
    <row r="29546" spans="21:21" x14ac:dyDescent="0.25">
      <c r="U29546" s="76"/>
    </row>
    <row r="29547" spans="21:21" x14ac:dyDescent="0.25">
      <c r="U29547" s="76"/>
    </row>
    <row r="29548" spans="21:21" x14ac:dyDescent="0.25">
      <c r="U29548" s="76"/>
    </row>
    <row r="29549" spans="21:21" x14ac:dyDescent="0.25">
      <c r="U29549" s="76"/>
    </row>
    <row r="29550" spans="21:21" x14ac:dyDescent="0.25">
      <c r="U29550" s="76"/>
    </row>
    <row r="29551" spans="21:21" x14ac:dyDescent="0.25">
      <c r="U29551" s="76"/>
    </row>
    <row r="29552" spans="21:21" x14ac:dyDescent="0.25">
      <c r="U29552" s="76"/>
    </row>
    <row r="29553" spans="21:21" x14ac:dyDescent="0.25">
      <c r="U29553" s="76"/>
    </row>
    <row r="29554" spans="21:21" x14ac:dyDescent="0.25">
      <c r="U29554" s="76"/>
    </row>
    <row r="29555" spans="21:21" x14ac:dyDescent="0.25">
      <c r="U29555" s="76"/>
    </row>
    <row r="29556" spans="21:21" x14ac:dyDescent="0.25">
      <c r="U29556" s="76"/>
    </row>
    <row r="29557" spans="21:21" x14ac:dyDescent="0.25">
      <c r="U29557" s="76"/>
    </row>
    <row r="29558" spans="21:21" x14ac:dyDescent="0.25">
      <c r="U29558" s="76"/>
    </row>
    <row r="29559" spans="21:21" x14ac:dyDescent="0.25">
      <c r="U29559" s="76"/>
    </row>
    <row r="29560" spans="21:21" x14ac:dyDescent="0.25">
      <c r="U29560" s="76"/>
    </row>
    <row r="29561" spans="21:21" x14ac:dyDescent="0.25">
      <c r="U29561" s="76"/>
    </row>
    <row r="29562" spans="21:21" x14ac:dyDescent="0.25">
      <c r="U29562" s="76"/>
    </row>
    <row r="29563" spans="21:21" x14ac:dyDescent="0.25">
      <c r="U29563" s="76"/>
    </row>
    <row r="29564" spans="21:21" x14ac:dyDescent="0.25">
      <c r="U29564" s="76"/>
    </row>
    <row r="29565" spans="21:21" x14ac:dyDescent="0.25">
      <c r="U29565" s="76"/>
    </row>
    <row r="29566" spans="21:21" x14ac:dyDescent="0.25">
      <c r="U29566" s="76"/>
    </row>
    <row r="29567" spans="21:21" x14ac:dyDescent="0.25">
      <c r="U29567" s="76"/>
    </row>
    <row r="29568" spans="21:21" x14ac:dyDescent="0.25">
      <c r="U29568" s="76"/>
    </row>
    <row r="29569" spans="21:21" x14ac:dyDescent="0.25">
      <c r="U29569" s="76"/>
    </row>
    <row r="29570" spans="21:21" x14ac:dyDescent="0.25">
      <c r="U29570" s="76"/>
    </row>
    <row r="29571" spans="21:21" x14ac:dyDescent="0.25">
      <c r="U29571" s="76"/>
    </row>
    <row r="29572" spans="21:21" x14ac:dyDescent="0.25">
      <c r="U29572" s="76"/>
    </row>
    <row r="29573" spans="21:21" x14ac:dyDescent="0.25">
      <c r="U29573" s="76"/>
    </row>
    <row r="29574" spans="21:21" x14ac:dyDescent="0.25">
      <c r="U29574" s="76"/>
    </row>
    <row r="29575" spans="21:21" x14ac:dyDescent="0.25">
      <c r="U29575" s="76"/>
    </row>
    <row r="29576" spans="21:21" x14ac:dyDescent="0.25">
      <c r="U29576" s="76"/>
    </row>
    <row r="29577" spans="21:21" x14ac:dyDescent="0.25">
      <c r="U29577" s="76"/>
    </row>
    <row r="29578" spans="21:21" x14ac:dyDescent="0.25">
      <c r="U29578" s="76"/>
    </row>
    <row r="29579" spans="21:21" x14ac:dyDescent="0.25">
      <c r="U29579" s="76"/>
    </row>
    <row r="29580" spans="21:21" x14ac:dyDescent="0.25">
      <c r="U29580" s="76"/>
    </row>
    <row r="29581" spans="21:21" x14ac:dyDescent="0.25">
      <c r="U29581" s="76"/>
    </row>
    <row r="29582" spans="21:21" x14ac:dyDescent="0.25">
      <c r="U29582" s="76"/>
    </row>
    <row r="29583" spans="21:21" x14ac:dyDescent="0.25">
      <c r="U29583" s="76"/>
    </row>
    <row r="29584" spans="21:21" x14ac:dyDescent="0.25">
      <c r="U29584" s="76"/>
    </row>
    <row r="29585" spans="21:21" x14ac:dyDescent="0.25">
      <c r="U29585" s="76"/>
    </row>
    <row r="29586" spans="21:21" x14ac:dyDescent="0.25">
      <c r="U29586" s="76"/>
    </row>
    <row r="29587" spans="21:21" x14ac:dyDescent="0.25">
      <c r="U29587" s="76"/>
    </row>
    <row r="29588" spans="21:21" x14ac:dyDescent="0.25">
      <c r="U29588" s="76"/>
    </row>
    <row r="29589" spans="21:21" x14ac:dyDescent="0.25">
      <c r="U29589" s="76"/>
    </row>
    <row r="29590" spans="21:21" x14ac:dyDescent="0.25">
      <c r="U29590" s="76"/>
    </row>
    <row r="29591" spans="21:21" x14ac:dyDescent="0.25">
      <c r="U29591" s="76"/>
    </row>
    <row r="29592" spans="21:21" x14ac:dyDescent="0.25">
      <c r="U29592" s="76"/>
    </row>
    <row r="29593" spans="21:21" x14ac:dyDescent="0.25">
      <c r="U29593" s="76"/>
    </row>
    <row r="29594" spans="21:21" x14ac:dyDescent="0.25">
      <c r="U29594" s="76"/>
    </row>
    <row r="29595" spans="21:21" x14ac:dyDescent="0.25">
      <c r="U29595" s="76"/>
    </row>
    <row r="29596" spans="21:21" x14ac:dyDescent="0.25">
      <c r="U29596" s="76"/>
    </row>
    <row r="29597" spans="21:21" x14ac:dyDescent="0.25">
      <c r="U29597" s="76"/>
    </row>
    <row r="29598" spans="21:21" x14ac:dyDescent="0.25">
      <c r="U29598" s="76"/>
    </row>
    <row r="29599" spans="21:21" x14ac:dyDescent="0.25">
      <c r="U29599" s="76"/>
    </row>
    <row r="29600" spans="21:21" x14ac:dyDescent="0.25">
      <c r="U29600" s="76"/>
    </row>
    <row r="29601" spans="21:21" x14ac:dyDescent="0.25">
      <c r="U29601" s="76"/>
    </row>
    <row r="29602" spans="21:21" x14ac:dyDescent="0.25">
      <c r="U29602" s="76"/>
    </row>
    <row r="29603" spans="21:21" x14ac:dyDescent="0.25">
      <c r="U29603" s="76"/>
    </row>
    <row r="29604" spans="21:21" x14ac:dyDescent="0.25">
      <c r="U29604" s="76"/>
    </row>
    <row r="29605" spans="21:21" x14ac:dyDescent="0.25">
      <c r="U29605" s="76"/>
    </row>
    <row r="29606" spans="21:21" x14ac:dyDescent="0.25">
      <c r="U29606" s="76"/>
    </row>
    <row r="29607" spans="21:21" x14ac:dyDescent="0.25">
      <c r="U29607" s="76"/>
    </row>
    <row r="29608" spans="21:21" x14ac:dyDescent="0.25">
      <c r="U29608" s="76"/>
    </row>
    <row r="29609" spans="21:21" x14ac:dyDescent="0.25">
      <c r="U29609" s="76"/>
    </row>
    <row r="29610" spans="21:21" x14ac:dyDescent="0.25">
      <c r="U29610" s="76"/>
    </row>
    <row r="29611" spans="21:21" x14ac:dyDescent="0.25">
      <c r="U29611" s="76"/>
    </row>
    <row r="29612" spans="21:21" x14ac:dyDescent="0.25">
      <c r="U29612" s="76"/>
    </row>
    <row r="29613" spans="21:21" x14ac:dyDescent="0.25">
      <c r="U29613" s="76"/>
    </row>
    <row r="29614" spans="21:21" x14ac:dyDescent="0.25">
      <c r="U29614" s="76"/>
    </row>
    <row r="29615" spans="21:21" x14ac:dyDescent="0.25">
      <c r="U29615" s="76"/>
    </row>
    <row r="29616" spans="21:21" x14ac:dyDescent="0.25">
      <c r="U29616" s="76"/>
    </row>
    <row r="29617" spans="21:21" x14ac:dyDescent="0.25">
      <c r="U29617" s="76"/>
    </row>
    <row r="29618" spans="21:21" x14ac:dyDescent="0.25">
      <c r="U29618" s="76"/>
    </row>
    <row r="29619" spans="21:21" x14ac:dyDescent="0.25">
      <c r="U29619" s="76"/>
    </row>
    <row r="29620" spans="21:21" x14ac:dyDescent="0.25">
      <c r="U29620" s="76"/>
    </row>
    <row r="29621" spans="21:21" x14ac:dyDescent="0.25">
      <c r="U29621" s="76"/>
    </row>
    <row r="29622" spans="21:21" x14ac:dyDescent="0.25">
      <c r="U29622" s="76"/>
    </row>
    <row r="29623" spans="21:21" x14ac:dyDescent="0.25">
      <c r="U29623" s="76"/>
    </row>
    <row r="29624" spans="21:21" x14ac:dyDescent="0.25">
      <c r="U29624" s="76"/>
    </row>
    <row r="29625" spans="21:21" x14ac:dyDescent="0.25">
      <c r="U29625" s="76"/>
    </row>
    <row r="29626" spans="21:21" x14ac:dyDescent="0.25">
      <c r="U29626" s="76"/>
    </row>
    <row r="29627" spans="21:21" x14ac:dyDescent="0.25">
      <c r="U29627" s="76"/>
    </row>
    <row r="29628" spans="21:21" x14ac:dyDescent="0.25">
      <c r="U29628" s="76"/>
    </row>
    <row r="29629" spans="21:21" x14ac:dyDescent="0.25">
      <c r="U29629" s="76"/>
    </row>
    <row r="29630" spans="21:21" x14ac:dyDescent="0.25">
      <c r="U29630" s="76"/>
    </row>
    <row r="29631" spans="21:21" x14ac:dyDescent="0.25">
      <c r="U29631" s="76"/>
    </row>
    <row r="29632" spans="21:21" x14ac:dyDescent="0.25">
      <c r="U29632" s="76"/>
    </row>
    <row r="29633" spans="21:21" x14ac:dyDescent="0.25">
      <c r="U29633" s="76"/>
    </row>
    <row r="29634" spans="21:21" x14ac:dyDescent="0.25">
      <c r="U29634" s="76"/>
    </row>
    <row r="29635" spans="21:21" x14ac:dyDescent="0.25">
      <c r="U29635" s="76"/>
    </row>
    <row r="29636" spans="21:21" x14ac:dyDescent="0.25">
      <c r="U29636" s="76"/>
    </row>
    <row r="29637" spans="21:21" x14ac:dyDescent="0.25">
      <c r="U29637" s="76"/>
    </row>
    <row r="29638" spans="21:21" x14ac:dyDescent="0.25">
      <c r="U29638" s="76"/>
    </row>
    <row r="29639" spans="21:21" x14ac:dyDescent="0.25">
      <c r="U29639" s="76"/>
    </row>
    <row r="29640" spans="21:21" x14ac:dyDescent="0.25">
      <c r="U29640" s="76"/>
    </row>
    <row r="29641" spans="21:21" x14ac:dyDescent="0.25">
      <c r="U29641" s="76"/>
    </row>
    <row r="29642" spans="21:21" x14ac:dyDescent="0.25">
      <c r="U29642" s="76"/>
    </row>
    <row r="29643" spans="21:21" x14ac:dyDescent="0.25">
      <c r="U29643" s="76"/>
    </row>
    <row r="29644" spans="21:21" x14ac:dyDescent="0.25">
      <c r="U29644" s="76"/>
    </row>
    <row r="29645" spans="21:21" x14ac:dyDescent="0.25">
      <c r="U29645" s="76"/>
    </row>
    <row r="29646" spans="21:21" x14ac:dyDescent="0.25">
      <c r="U29646" s="76"/>
    </row>
    <row r="29647" spans="21:21" x14ac:dyDescent="0.25">
      <c r="U29647" s="76"/>
    </row>
    <row r="29648" spans="21:21" x14ac:dyDescent="0.25">
      <c r="U29648" s="76"/>
    </row>
    <row r="29649" spans="21:21" x14ac:dyDescent="0.25">
      <c r="U29649" s="76"/>
    </row>
    <row r="29650" spans="21:21" x14ac:dyDescent="0.25">
      <c r="U29650" s="76"/>
    </row>
    <row r="29651" spans="21:21" x14ac:dyDescent="0.25">
      <c r="U29651" s="76"/>
    </row>
    <row r="29652" spans="21:21" x14ac:dyDescent="0.25">
      <c r="U29652" s="76"/>
    </row>
    <row r="29653" spans="21:21" x14ac:dyDescent="0.25">
      <c r="U29653" s="76"/>
    </row>
    <row r="29654" spans="21:21" x14ac:dyDescent="0.25">
      <c r="U29654" s="76"/>
    </row>
    <row r="29655" spans="21:21" x14ac:dyDescent="0.25">
      <c r="U29655" s="76"/>
    </row>
    <row r="29656" spans="21:21" x14ac:dyDescent="0.25">
      <c r="U29656" s="76"/>
    </row>
    <row r="29657" spans="21:21" x14ac:dyDescent="0.25">
      <c r="U29657" s="76"/>
    </row>
    <row r="29658" spans="21:21" x14ac:dyDescent="0.25">
      <c r="U29658" s="76"/>
    </row>
    <row r="29659" spans="21:21" x14ac:dyDescent="0.25">
      <c r="U29659" s="76"/>
    </row>
    <row r="29660" spans="21:21" x14ac:dyDescent="0.25">
      <c r="U29660" s="76"/>
    </row>
    <row r="29661" spans="21:21" x14ac:dyDescent="0.25">
      <c r="U29661" s="76"/>
    </row>
    <row r="29662" spans="21:21" x14ac:dyDescent="0.25">
      <c r="U29662" s="76"/>
    </row>
    <row r="29663" spans="21:21" x14ac:dyDescent="0.25">
      <c r="U29663" s="76"/>
    </row>
    <row r="29664" spans="21:21" x14ac:dyDescent="0.25">
      <c r="U29664" s="76"/>
    </row>
    <row r="29665" spans="21:21" x14ac:dyDescent="0.25">
      <c r="U29665" s="76"/>
    </row>
    <row r="29666" spans="21:21" x14ac:dyDescent="0.25">
      <c r="U29666" s="76"/>
    </row>
    <row r="29667" spans="21:21" x14ac:dyDescent="0.25">
      <c r="U29667" s="76"/>
    </row>
    <row r="29668" spans="21:21" x14ac:dyDescent="0.25">
      <c r="U29668" s="76"/>
    </row>
    <row r="29669" spans="21:21" x14ac:dyDescent="0.25">
      <c r="U29669" s="76"/>
    </row>
    <row r="29670" spans="21:21" x14ac:dyDescent="0.25">
      <c r="U29670" s="76"/>
    </row>
    <row r="29671" spans="21:21" x14ac:dyDescent="0.25">
      <c r="U29671" s="76"/>
    </row>
    <row r="29672" spans="21:21" x14ac:dyDescent="0.25">
      <c r="U29672" s="76"/>
    </row>
    <row r="29673" spans="21:21" x14ac:dyDescent="0.25">
      <c r="U29673" s="76"/>
    </row>
    <row r="29674" spans="21:21" x14ac:dyDescent="0.25">
      <c r="U29674" s="76"/>
    </row>
    <row r="29675" spans="21:21" x14ac:dyDescent="0.25">
      <c r="U29675" s="76"/>
    </row>
    <row r="29676" spans="21:21" x14ac:dyDescent="0.25">
      <c r="U29676" s="76"/>
    </row>
    <row r="29677" spans="21:21" x14ac:dyDescent="0.25">
      <c r="U29677" s="76"/>
    </row>
    <row r="29678" spans="21:21" x14ac:dyDescent="0.25">
      <c r="U29678" s="76"/>
    </row>
    <row r="29679" spans="21:21" x14ac:dyDescent="0.25">
      <c r="U29679" s="76"/>
    </row>
    <row r="29680" spans="21:21" x14ac:dyDescent="0.25">
      <c r="U29680" s="76"/>
    </row>
    <row r="29681" spans="21:21" x14ac:dyDescent="0.25">
      <c r="U29681" s="76"/>
    </row>
    <row r="29682" spans="21:21" x14ac:dyDescent="0.25">
      <c r="U29682" s="76"/>
    </row>
    <row r="29683" spans="21:21" x14ac:dyDescent="0.25">
      <c r="U29683" s="76"/>
    </row>
    <row r="29684" spans="21:21" x14ac:dyDescent="0.25">
      <c r="U29684" s="76"/>
    </row>
    <row r="29685" spans="21:21" x14ac:dyDescent="0.25">
      <c r="U29685" s="76"/>
    </row>
    <row r="29686" spans="21:21" x14ac:dyDescent="0.25">
      <c r="U29686" s="76"/>
    </row>
    <row r="29687" spans="21:21" x14ac:dyDescent="0.25">
      <c r="U29687" s="76"/>
    </row>
    <row r="29688" spans="21:21" x14ac:dyDescent="0.25">
      <c r="U29688" s="76"/>
    </row>
    <row r="29689" spans="21:21" x14ac:dyDescent="0.25">
      <c r="U29689" s="76"/>
    </row>
    <row r="29690" spans="21:21" x14ac:dyDescent="0.25">
      <c r="U29690" s="76"/>
    </row>
    <row r="29691" spans="21:21" x14ac:dyDescent="0.25">
      <c r="U29691" s="76"/>
    </row>
    <row r="29692" spans="21:21" x14ac:dyDescent="0.25">
      <c r="U29692" s="76"/>
    </row>
    <row r="29693" spans="21:21" x14ac:dyDescent="0.25">
      <c r="U29693" s="76"/>
    </row>
    <row r="29694" spans="21:21" x14ac:dyDescent="0.25">
      <c r="U29694" s="76"/>
    </row>
    <row r="29695" spans="21:21" x14ac:dyDescent="0.25">
      <c r="U29695" s="76"/>
    </row>
    <row r="29696" spans="21:21" x14ac:dyDescent="0.25">
      <c r="U29696" s="76"/>
    </row>
    <row r="29697" spans="21:21" x14ac:dyDescent="0.25">
      <c r="U29697" s="76"/>
    </row>
    <row r="29698" spans="21:21" x14ac:dyDescent="0.25">
      <c r="U29698" s="76"/>
    </row>
    <row r="29699" spans="21:21" x14ac:dyDescent="0.25">
      <c r="U29699" s="76"/>
    </row>
    <row r="29700" spans="21:21" x14ac:dyDescent="0.25">
      <c r="U29700" s="76"/>
    </row>
    <row r="29701" spans="21:21" x14ac:dyDescent="0.25">
      <c r="U29701" s="76"/>
    </row>
    <row r="29702" spans="21:21" x14ac:dyDescent="0.25">
      <c r="U29702" s="76"/>
    </row>
    <row r="29703" spans="21:21" x14ac:dyDescent="0.25">
      <c r="U29703" s="76"/>
    </row>
    <row r="29704" spans="21:21" x14ac:dyDescent="0.25">
      <c r="U29704" s="76"/>
    </row>
    <row r="29705" spans="21:21" x14ac:dyDescent="0.25">
      <c r="U29705" s="76"/>
    </row>
    <row r="29706" spans="21:21" x14ac:dyDescent="0.25">
      <c r="U29706" s="76"/>
    </row>
    <row r="29707" spans="21:21" x14ac:dyDescent="0.25">
      <c r="U29707" s="76"/>
    </row>
    <row r="29708" spans="21:21" x14ac:dyDescent="0.25">
      <c r="U29708" s="76"/>
    </row>
    <row r="29709" spans="21:21" x14ac:dyDescent="0.25">
      <c r="U29709" s="76"/>
    </row>
    <row r="29710" spans="21:21" x14ac:dyDescent="0.25">
      <c r="U29710" s="76"/>
    </row>
    <row r="29711" spans="21:21" x14ac:dyDescent="0.25">
      <c r="U29711" s="76"/>
    </row>
    <row r="29712" spans="21:21" x14ac:dyDescent="0.25">
      <c r="U29712" s="76"/>
    </row>
    <row r="29713" spans="21:21" x14ac:dyDescent="0.25">
      <c r="U29713" s="76"/>
    </row>
    <row r="29714" spans="21:21" x14ac:dyDescent="0.25">
      <c r="U29714" s="76"/>
    </row>
    <row r="29715" spans="21:21" x14ac:dyDescent="0.25">
      <c r="U29715" s="76"/>
    </row>
    <row r="29716" spans="21:21" x14ac:dyDescent="0.25">
      <c r="U29716" s="76"/>
    </row>
    <row r="29717" spans="21:21" x14ac:dyDescent="0.25">
      <c r="U29717" s="76"/>
    </row>
    <row r="29718" spans="21:21" x14ac:dyDescent="0.25">
      <c r="U29718" s="76"/>
    </row>
    <row r="29719" spans="21:21" x14ac:dyDescent="0.25">
      <c r="U29719" s="76"/>
    </row>
    <row r="29720" spans="21:21" x14ac:dyDescent="0.25">
      <c r="U29720" s="76"/>
    </row>
    <row r="29721" spans="21:21" x14ac:dyDescent="0.25">
      <c r="U29721" s="76"/>
    </row>
    <row r="29722" spans="21:21" x14ac:dyDescent="0.25">
      <c r="U29722" s="76"/>
    </row>
    <row r="29723" spans="21:21" x14ac:dyDescent="0.25">
      <c r="U29723" s="76"/>
    </row>
    <row r="29724" spans="21:21" x14ac:dyDescent="0.25">
      <c r="U29724" s="76"/>
    </row>
    <row r="29725" spans="21:21" x14ac:dyDescent="0.25">
      <c r="U29725" s="76"/>
    </row>
    <row r="29726" spans="21:21" x14ac:dyDescent="0.25">
      <c r="U29726" s="76"/>
    </row>
    <row r="29727" spans="21:21" x14ac:dyDescent="0.25">
      <c r="U29727" s="76"/>
    </row>
    <row r="29728" spans="21:21" x14ac:dyDescent="0.25">
      <c r="U29728" s="76"/>
    </row>
    <row r="29729" spans="21:21" x14ac:dyDescent="0.25">
      <c r="U29729" s="76"/>
    </row>
    <row r="29730" spans="21:21" x14ac:dyDescent="0.25">
      <c r="U29730" s="76"/>
    </row>
    <row r="29731" spans="21:21" x14ac:dyDescent="0.25">
      <c r="U29731" s="76"/>
    </row>
    <row r="29732" spans="21:21" x14ac:dyDescent="0.25">
      <c r="U29732" s="76"/>
    </row>
    <row r="29733" spans="21:21" x14ac:dyDescent="0.25">
      <c r="U29733" s="76"/>
    </row>
    <row r="29734" spans="21:21" x14ac:dyDescent="0.25">
      <c r="U29734" s="76"/>
    </row>
    <row r="29735" spans="21:21" x14ac:dyDescent="0.25">
      <c r="U29735" s="76"/>
    </row>
    <row r="29736" spans="21:21" x14ac:dyDescent="0.25">
      <c r="U29736" s="76"/>
    </row>
    <row r="29737" spans="21:21" x14ac:dyDescent="0.25">
      <c r="U29737" s="76"/>
    </row>
    <row r="29738" spans="21:21" x14ac:dyDescent="0.25">
      <c r="U29738" s="76"/>
    </row>
    <row r="29739" spans="21:21" x14ac:dyDescent="0.25">
      <c r="U29739" s="76"/>
    </row>
    <row r="29740" spans="21:21" x14ac:dyDescent="0.25">
      <c r="U29740" s="76"/>
    </row>
    <row r="29741" spans="21:21" x14ac:dyDescent="0.25">
      <c r="U29741" s="76"/>
    </row>
    <row r="29742" spans="21:21" x14ac:dyDescent="0.25">
      <c r="U29742" s="76"/>
    </row>
    <row r="29743" spans="21:21" x14ac:dyDescent="0.25">
      <c r="U29743" s="76"/>
    </row>
    <row r="29744" spans="21:21" x14ac:dyDescent="0.25">
      <c r="U29744" s="76"/>
    </row>
    <row r="29745" spans="21:21" x14ac:dyDescent="0.25">
      <c r="U29745" s="76"/>
    </row>
    <row r="29746" spans="21:21" x14ac:dyDescent="0.25">
      <c r="U29746" s="76"/>
    </row>
    <row r="29747" spans="21:21" x14ac:dyDescent="0.25">
      <c r="U29747" s="76"/>
    </row>
    <row r="29748" spans="21:21" x14ac:dyDescent="0.25">
      <c r="U29748" s="76"/>
    </row>
    <row r="29749" spans="21:21" x14ac:dyDescent="0.25">
      <c r="U29749" s="76"/>
    </row>
    <row r="29750" spans="21:21" x14ac:dyDescent="0.25">
      <c r="U29750" s="76"/>
    </row>
    <row r="29751" spans="21:21" x14ac:dyDescent="0.25">
      <c r="U29751" s="76"/>
    </row>
    <row r="29752" spans="21:21" x14ac:dyDescent="0.25">
      <c r="U29752" s="76"/>
    </row>
    <row r="29753" spans="21:21" x14ac:dyDescent="0.25">
      <c r="U29753" s="76"/>
    </row>
    <row r="29754" spans="21:21" x14ac:dyDescent="0.25">
      <c r="U29754" s="76"/>
    </row>
    <row r="29755" spans="21:21" x14ac:dyDescent="0.25">
      <c r="U29755" s="76"/>
    </row>
    <row r="29756" spans="21:21" x14ac:dyDescent="0.25">
      <c r="U29756" s="76"/>
    </row>
    <row r="29757" spans="21:21" x14ac:dyDescent="0.25">
      <c r="U29757" s="76"/>
    </row>
    <row r="29758" spans="21:21" x14ac:dyDescent="0.25">
      <c r="U29758" s="76"/>
    </row>
    <row r="29759" spans="21:21" x14ac:dyDescent="0.25">
      <c r="U29759" s="76"/>
    </row>
    <row r="29760" spans="21:21" x14ac:dyDescent="0.25">
      <c r="U29760" s="76"/>
    </row>
    <row r="29761" spans="21:21" x14ac:dyDescent="0.25">
      <c r="U29761" s="76"/>
    </row>
    <row r="29762" spans="21:21" x14ac:dyDescent="0.25">
      <c r="U29762" s="76"/>
    </row>
    <row r="29763" spans="21:21" x14ac:dyDescent="0.25">
      <c r="U29763" s="76"/>
    </row>
    <row r="29764" spans="21:21" x14ac:dyDescent="0.25">
      <c r="U29764" s="76"/>
    </row>
    <row r="29765" spans="21:21" x14ac:dyDescent="0.25">
      <c r="U29765" s="76"/>
    </row>
    <row r="29766" spans="21:21" x14ac:dyDescent="0.25">
      <c r="U29766" s="76"/>
    </row>
    <row r="29767" spans="21:21" x14ac:dyDescent="0.25">
      <c r="U29767" s="76"/>
    </row>
    <row r="29768" spans="21:21" x14ac:dyDescent="0.25">
      <c r="U29768" s="76"/>
    </row>
    <row r="29769" spans="21:21" x14ac:dyDescent="0.25">
      <c r="U29769" s="76"/>
    </row>
    <row r="29770" spans="21:21" x14ac:dyDescent="0.25">
      <c r="U29770" s="76"/>
    </row>
    <row r="29771" spans="21:21" x14ac:dyDescent="0.25">
      <c r="U29771" s="76"/>
    </row>
    <row r="29772" spans="21:21" x14ac:dyDescent="0.25">
      <c r="U29772" s="76"/>
    </row>
    <row r="29773" spans="21:21" x14ac:dyDescent="0.25">
      <c r="U29773" s="76"/>
    </row>
    <row r="29774" spans="21:21" x14ac:dyDescent="0.25">
      <c r="U29774" s="76"/>
    </row>
    <row r="29775" spans="21:21" x14ac:dyDescent="0.25">
      <c r="U29775" s="76"/>
    </row>
    <row r="29776" spans="21:21" x14ac:dyDescent="0.25">
      <c r="U29776" s="76"/>
    </row>
    <row r="29777" spans="21:21" x14ac:dyDescent="0.25">
      <c r="U29777" s="76"/>
    </row>
    <row r="29778" spans="21:21" x14ac:dyDescent="0.25">
      <c r="U29778" s="76"/>
    </row>
    <row r="29779" spans="21:21" x14ac:dyDescent="0.25">
      <c r="U29779" s="76"/>
    </row>
    <row r="29780" spans="21:21" x14ac:dyDescent="0.25">
      <c r="U29780" s="76"/>
    </row>
    <row r="29781" spans="21:21" x14ac:dyDescent="0.25">
      <c r="U29781" s="76"/>
    </row>
    <row r="29782" spans="21:21" x14ac:dyDescent="0.25">
      <c r="U29782" s="76"/>
    </row>
    <row r="29783" spans="21:21" x14ac:dyDescent="0.25">
      <c r="U29783" s="76"/>
    </row>
    <row r="29784" spans="21:21" x14ac:dyDescent="0.25">
      <c r="U29784" s="76"/>
    </row>
    <row r="29785" spans="21:21" x14ac:dyDescent="0.25">
      <c r="U29785" s="76"/>
    </row>
    <row r="29786" spans="21:21" x14ac:dyDescent="0.25">
      <c r="U29786" s="76"/>
    </row>
    <row r="29787" spans="21:21" x14ac:dyDescent="0.25">
      <c r="U29787" s="76"/>
    </row>
    <row r="29788" spans="21:21" x14ac:dyDescent="0.25">
      <c r="U29788" s="76"/>
    </row>
    <row r="29789" spans="21:21" x14ac:dyDescent="0.25">
      <c r="U29789" s="76"/>
    </row>
    <row r="29790" spans="21:21" x14ac:dyDescent="0.25">
      <c r="U29790" s="76"/>
    </row>
    <row r="29791" spans="21:21" x14ac:dyDescent="0.25">
      <c r="U29791" s="76"/>
    </row>
    <row r="29792" spans="21:21" x14ac:dyDescent="0.25">
      <c r="U29792" s="76"/>
    </row>
    <row r="29793" spans="21:21" x14ac:dyDescent="0.25">
      <c r="U29793" s="76"/>
    </row>
    <row r="29794" spans="21:21" x14ac:dyDescent="0.25">
      <c r="U29794" s="76"/>
    </row>
    <row r="29795" spans="21:21" x14ac:dyDescent="0.25">
      <c r="U29795" s="76"/>
    </row>
    <row r="29796" spans="21:21" x14ac:dyDescent="0.25">
      <c r="U29796" s="76"/>
    </row>
    <row r="29797" spans="21:21" x14ac:dyDescent="0.25">
      <c r="U29797" s="76"/>
    </row>
    <row r="29798" spans="21:21" x14ac:dyDescent="0.25">
      <c r="U29798" s="76"/>
    </row>
    <row r="29799" spans="21:21" x14ac:dyDescent="0.25">
      <c r="U29799" s="76"/>
    </row>
    <row r="29800" spans="21:21" x14ac:dyDescent="0.25">
      <c r="U29800" s="76"/>
    </row>
    <row r="29801" spans="21:21" x14ac:dyDescent="0.25">
      <c r="U29801" s="76"/>
    </row>
    <row r="29802" spans="21:21" x14ac:dyDescent="0.25">
      <c r="U29802" s="76"/>
    </row>
    <row r="29803" spans="21:21" x14ac:dyDescent="0.25">
      <c r="U29803" s="76"/>
    </row>
    <row r="29804" spans="21:21" x14ac:dyDescent="0.25">
      <c r="U29804" s="76"/>
    </row>
    <row r="29805" spans="21:21" x14ac:dyDescent="0.25">
      <c r="U29805" s="76"/>
    </row>
    <row r="29806" spans="21:21" x14ac:dyDescent="0.25">
      <c r="U29806" s="76"/>
    </row>
    <row r="29807" spans="21:21" x14ac:dyDescent="0.25">
      <c r="U29807" s="76"/>
    </row>
    <row r="29808" spans="21:21" x14ac:dyDescent="0.25">
      <c r="U29808" s="76"/>
    </row>
    <row r="29809" spans="21:21" x14ac:dyDescent="0.25">
      <c r="U29809" s="76"/>
    </row>
    <row r="29810" spans="21:21" x14ac:dyDescent="0.25">
      <c r="U29810" s="76"/>
    </row>
    <row r="29811" spans="21:21" x14ac:dyDescent="0.25">
      <c r="U29811" s="76"/>
    </row>
    <row r="29812" spans="21:21" x14ac:dyDescent="0.25">
      <c r="U29812" s="76"/>
    </row>
    <row r="29813" spans="21:21" x14ac:dyDescent="0.25">
      <c r="U29813" s="76"/>
    </row>
    <row r="29814" spans="21:21" x14ac:dyDescent="0.25">
      <c r="U29814" s="76"/>
    </row>
    <row r="29815" spans="21:21" x14ac:dyDescent="0.25">
      <c r="U29815" s="76"/>
    </row>
    <row r="29816" spans="21:21" x14ac:dyDescent="0.25">
      <c r="U29816" s="76"/>
    </row>
    <row r="29817" spans="21:21" x14ac:dyDescent="0.25">
      <c r="U29817" s="76"/>
    </row>
    <row r="29818" spans="21:21" x14ac:dyDescent="0.25">
      <c r="U29818" s="76"/>
    </row>
    <row r="29819" spans="21:21" x14ac:dyDescent="0.25">
      <c r="U29819" s="76"/>
    </row>
    <row r="29820" spans="21:21" x14ac:dyDescent="0.25">
      <c r="U29820" s="76"/>
    </row>
    <row r="29821" spans="21:21" x14ac:dyDescent="0.25">
      <c r="U29821" s="76"/>
    </row>
    <row r="29822" spans="21:21" x14ac:dyDescent="0.25">
      <c r="U29822" s="76"/>
    </row>
    <row r="29823" spans="21:21" x14ac:dyDescent="0.25">
      <c r="U29823" s="76"/>
    </row>
    <row r="29824" spans="21:21" x14ac:dyDescent="0.25">
      <c r="U29824" s="76"/>
    </row>
    <row r="29825" spans="21:21" x14ac:dyDescent="0.25">
      <c r="U29825" s="76"/>
    </row>
    <row r="29826" spans="21:21" x14ac:dyDescent="0.25">
      <c r="U29826" s="76"/>
    </row>
    <row r="29827" spans="21:21" x14ac:dyDescent="0.25">
      <c r="U29827" s="76"/>
    </row>
    <row r="29828" spans="21:21" x14ac:dyDescent="0.25">
      <c r="U29828" s="76"/>
    </row>
    <row r="29829" spans="21:21" x14ac:dyDescent="0.25">
      <c r="U29829" s="76"/>
    </row>
    <row r="29830" spans="21:21" x14ac:dyDescent="0.25">
      <c r="U29830" s="76"/>
    </row>
    <row r="29831" spans="21:21" x14ac:dyDescent="0.25">
      <c r="U29831" s="76"/>
    </row>
    <row r="29832" spans="21:21" x14ac:dyDescent="0.25">
      <c r="U29832" s="76"/>
    </row>
    <row r="29833" spans="21:21" x14ac:dyDescent="0.25">
      <c r="U29833" s="76"/>
    </row>
    <row r="29834" spans="21:21" x14ac:dyDescent="0.25">
      <c r="U29834" s="76"/>
    </row>
    <row r="29835" spans="21:21" x14ac:dyDescent="0.25">
      <c r="U29835" s="76"/>
    </row>
    <row r="29836" spans="21:21" x14ac:dyDescent="0.25">
      <c r="U29836" s="76"/>
    </row>
    <row r="29837" spans="21:21" x14ac:dyDescent="0.25">
      <c r="U29837" s="76"/>
    </row>
    <row r="29838" spans="21:21" x14ac:dyDescent="0.25">
      <c r="U29838" s="76"/>
    </row>
    <row r="29839" spans="21:21" x14ac:dyDescent="0.25">
      <c r="U29839" s="76"/>
    </row>
    <row r="29840" spans="21:21" x14ac:dyDescent="0.25">
      <c r="U29840" s="76"/>
    </row>
    <row r="29841" spans="21:21" x14ac:dyDescent="0.25">
      <c r="U29841" s="76"/>
    </row>
    <row r="29842" spans="21:21" x14ac:dyDescent="0.25">
      <c r="U29842" s="76"/>
    </row>
    <row r="29843" spans="21:21" x14ac:dyDescent="0.25">
      <c r="U29843" s="76"/>
    </row>
    <row r="29844" spans="21:21" x14ac:dyDescent="0.25">
      <c r="U29844" s="76"/>
    </row>
    <row r="29845" spans="21:21" x14ac:dyDescent="0.25">
      <c r="U29845" s="76"/>
    </row>
    <row r="29846" spans="21:21" x14ac:dyDescent="0.25">
      <c r="U29846" s="76"/>
    </row>
    <row r="29847" spans="21:21" x14ac:dyDescent="0.25">
      <c r="U29847" s="76"/>
    </row>
    <row r="29848" spans="21:21" x14ac:dyDescent="0.25">
      <c r="U29848" s="76"/>
    </row>
    <row r="29849" spans="21:21" x14ac:dyDescent="0.25">
      <c r="U29849" s="76"/>
    </row>
    <row r="29850" spans="21:21" x14ac:dyDescent="0.25">
      <c r="U29850" s="76"/>
    </row>
    <row r="29851" spans="21:21" x14ac:dyDescent="0.25">
      <c r="U29851" s="76"/>
    </row>
    <row r="29852" spans="21:21" x14ac:dyDescent="0.25">
      <c r="U29852" s="76"/>
    </row>
    <row r="29853" spans="21:21" x14ac:dyDescent="0.25">
      <c r="U29853" s="76"/>
    </row>
    <row r="29854" spans="21:21" x14ac:dyDescent="0.25">
      <c r="U29854" s="76"/>
    </row>
    <row r="29855" spans="21:21" x14ac:dyDescent="0.25">
      <c r="U29855" s="76"/>
    </row>
    <row r="29856" spans="21:21" x14ac:dyDescent="0.25">
      <c r="U29856" s="76"/>
    </row>
    <row r="29857" spans="21:21" x14ac:dyDescent="0.25">
      <c r="U29857" s="76"/>
    </row>
    <row r="29858" spans="21:21" x14ac:dyDescent="0.25">
      <c r="U29858" s="76"/>
    </row>
    <row r="29859" spans="21:21" x14ac:dyDescent="0.25">
      <c r="U29859" s="76"/>
    </row>
    <row r="29860" spans="21:21" x14ac:dyDescent="0.25">
      <c r="U29860" s="76"/>
    </row>
    <row r="29861" spans="21:21" x14ac:dyDescent="0.25">
      <c r="U29861" s="76"/>
    </row>
    <row r="29862" spans="21:21" x14ac:dyDescent="0.25">
      <c r="U29862" s="76"/>
    </row>
    <row r="29863" spans="21:21" x14ac:dyDescent="0.25">
      <c r="U29863" s="76"/>
    </row>
    <row r="29864" spans="21:21" x14ac:dyDescent="0.25">
      <c r="U29864" s="76"/>
    </row>
    <row r="29865" spans="21:21" x14ac:dyDescent="0.25">
      <c r="U29865" s="76"/>
    </row>
    <row r="29866" spans="21:21" x14ac:dyDescent="0.25">
      <c r="U29866" s="76"/>
    </row>
    <row r="29867" spans="21:21" x14ac:dyDescent="0.25">
      <c r="U29867" s="76"/>
    </row>
    <row r="29868" spans="21:21" x14ac:dyDescent="0.25">
      <c r="U29868" s="76"/>
    </row>
    <row r="29869" spans="21:21" x14ac:dyDescent="0.25">
      <c r="U29869" s="76"/>
    </row>
    <row r="29870" spans="21:21" x14ac:dyDescent="0.25">
      <c r="U29870" s="76"/>
    </row>
    <row r="29871" spans="21:21" x14ac:dyDescent="0.25">
      <c r="U29871" s="76"/>
    </row>
    <row r="29872" spans="21:21" x14ac:dyDescent="0.25">
      <c r="U29872" s="76"/>
    </row>
    <row r="29873" spans="21:21" x14ac:dyDescent="0.25">
      <c r="U29873" s="76"/>
    </row>
    <row r="29874" spans="21:21" x14ac:dyDescent="0.25">
      <c r="U29874" s="76"/>
    </row>
    <row r="29875" spans="21:21" x14ac:dyDescent="0.25">
      <c r="U29875" s="76"/>
    </row>
    <row r="29876" spans="21:21" x14ac:dyDescent="0.25">
      <c r="U29876" s="76"/>
    </row>
    <row r="29877" spans="21:21" x14ac:dyDescent="0.25">
      <c r="U29877" s="76"/>
    </row>
    <row r="29878" spans="21:21" x14ac:dyDescent="0.25">
      <c r="U29878" s="76"/>
    </row>
    <row r="29879" spans="21:21" x14ac:dyDescent="0.25">
      <c r="U29879" s="76"/>
    </row>
    <row r="29880" spans="21:21" x14ac:dyDescent="0.25">
      <c r="U29880" s="76"/>
    </row>
    <row r="29881" spans="21:21" x14ac:dyDescent="0.25">
      <c r="U29881" s="76"/>
    </row>
    <row r="29882" spans="21:21" x14ac:dyDescent="0.25">
      <c r="U29882" s="76"/>
    </row>
    <row r="29883" spans="21:21" x14ac:dyDescent="0.25">
      <c r="U29883" s="76"/>
    </row>
    <row r="29884" spans="21:21" x14ac:dyDescent="0.25">
      <c r="U29884" s="76"/>
    </row>
    <row r="29885" spans="21:21" x14ac:dyDescent="0.25">
      <c r="U29885" s="76"/>
    </row>
    <row r="29886" spans="21:21" x14ac:dyDescent="0.25">
      <c r="U29886" s="76"/>
    </row>
    <row r="29887" spans="21:21" x14ac:dyDescent="0.25">
      <c r="U29887" s="76"/>
    </row>
    <row r="29888" spans="21:21" x14ac:dyDescent="0.25">
      <c r="U29888" s="76"/>
    </row>
    <row r="29889" spans="21:21" x14ac:dyDescent="0.25">
      <c r="U29889" s="76"/>
    </row>
    <row r="29890" spans="21:21" x14ac:dyDescent="0.25">
      <c r="U29890" s="76"/>
    </row>
    <row r="29891" spans="21:21" x14ac:dyDescent="0.25">
      <c r="U29891" s="76"/>
    </row>
    <row r="29892" spans="21:21" x14ac:dyDescent="0.25">
      <c r="U29892" s="76"/>
    </row>
    <row r="29893" spans="21:21" x14ac:dyDescent="0.25">
      <c r="U29893" s="76"/>
    </row>
    <row r="29894" spans="21:21" x14ac:dyDescent="0.25">
      <c r="U29894" s="76"/>
    </row>
    <row r="29895" spans="21:21" x14ac:dyDescent="0.25">
      <c r="U29895" s="76"/>
    </row>
    <row r="29896" spans="21:21" x14ac:dyDescent="0.25">
      <c r="U29896" s="76"/>
    </row>
    <row r="29897" spans="21:21" x14ac:dyDescent="0.25">
      <c r="U29897" s="76"/>
    </row>
    <row r="29898" spans="21:21" x14ac:dyDescent="0.25">
      <c r="U29898" s="76"/>
    </row>
    <row r="29899" spans="21:21" x14ac:dyDescent="0.25">
      <c r="U29899" s="76"/>
    </row>
    <row r="29900" spans="21:21" x14ac:dyDescent="0.25">
      <c r="U29900" s="76"/>
    </row>
    <row r="29901" spans="21:21" x14ac:dyDescent="0.25">
      <c r="U29901" s="76"/>
    </row>
    <row r="29902" spans="21:21" x14ac:dyDescent="0.25">
      <c r="U29902" s="76"/>
    </row>
    <row r="29903" spans="21:21" x14ac:dyDescent="0.25">
      <c r="U29903" s="76"/>
    </row>
    <row r="29904" spans="21:21" x14ac:dyDescent="0.25">
      <c r="U29904" s="76"/>
    </row>
    <row r="29905" spans="21:21" x14ac:dyDescent="0.25">
      <c r="U29905" s="76"/>
    </row>
    <row r="29906" spans="21:21" x14ac:dyDescent="0.25">
      <c r="U29906" s="76"/>
    </row>
    <row r="29907" spans="21:21" x14ac:dyDescent="0.25">
      <c r="U29907" s="76"/>
    </row>
    <row r="29908" spans="21:21" x14ac:dyDescent="0.25">
      <c r="U29908" s="76"/>
    </row>
    <row r="29909" spans="21:21" x14ac:dyDescent="0.25">
      <c r="U29909" s="76"/>
    </row>
    <row r="29910" spans="21:21" x14ac:dyDescent="0.25">
      <c r="U29910" s="76"/>
    </row>
    <row r="29911" spans="21:21" x14ac:dyDescent="0.25">
      <c r="U29911" s="76"/>
    </row>
    <row r="29912" spans="21:21" x14ac:dyDescent="0.25">
      <c r="U29912" s="76"/>
    </row>
    <row r="29913" spans="21:21" x14ac:dyDescent="0.25">
      <c r="U29913" s="76"/>
    </row>
    <row r="29914" spans="21:21" x14ac:dyDescent="0.25">
      <c r="U29914" s="76"/>
    </row>
    <row r="29915" spans="21:21" x14ac:dyDescent="0.25">
      <c r="U29915" s="76"/>
    </row>
    <row r="29916" spans="21:21" x14ac:dyDescent="0.25">
      <c r="U29916" s="76"/>
    </row>
    <row r="29917" spans="21:21" x14ac:dyDescent="0.25">
      <c r="U29917" s="76"/>
    </row>
    <row r="29918" spans="21:21" x14ac:dyDescent="0.25">
      <c r="U29918" s="76"/>
    </row>
    <row r="29919" spans="21:21" x14ac:dyDescent="0.25">
      <c r="U29919" s="76"/>
    </row>
    <row r="29920" spans="21:21" x14ac:dyDescent="0.25">
      <c r="U29920" s="76"/>
    </row>
    <row r="29921" spans="21:21" x14ac:dyDescent="0.25">
      <c r="U29921" s="76"/>
    </row>
    <row r="29922" spans="21:21" x14ac:dyDescent="0.25">
      <c r="U29922" s="76"/>
    </row>
    <row r="29923" spans="21:21" x14ac:dyDescent="0.25">
      <c r="U29923" s="76"/>
    </row>
    <row r="29924" spans="21:21" x14ac:dyDescent="0.25">
      <c r="U29924" s="76"/>
    </row>
    <row r="29925" spans="21:21" x14ac:dyDescent="0.25">
      <c r="U29925" s="76"/>
    </row>
    <row r="29926" spans="21:21" x14ac:dyDescent="0.25">
      <c r="U29926" s="76"/>
    </row>
    <row r="29927" spans="21:21" x14ac:dyDescent="0.25">
      <c r="U29927" s="76"/>
    </row>
    <row r="29928" spans="21:21" x14ac:dyDescent="0.25">
      <c r="U29928" s="76"/>
    </row>
    <row r="29929" spans="21:21" x14ac:dyDescent="0.25">
      <c r="U29929" s="76"/>
    </row>
    <row r="29930" spans="21:21" x14ac:dyDescent="0.25">
      <c r="U29930" s="76"/>
    </row>
    <row r="29931" spans="21:21" x14ac:dyDescent="0.25">
      <c r="U29931" s="76"/>
    </row>
    <row r="29932" spans="21:21" x14ac:dyDescent="0.25">
      <c r="U29932" s="76"/>
    </row>
    <row r="29933" spans="21:21" x14ac:dyDescent="0.25">
      <c r="U29933" s="76"/>
    </row>
    <row r="29934" spans="21:21" x14ac:dyDescent="0.25">
      <c r="U29934" s="76"/>
    </row>
    <row r="29935" spans="21:21" x14ac:dyDescent="0.25">
      <c r="U29935" s="76"/>
    </row>
    <row r="29936" spans="21:21" x14ac:dyDescent="0.25">
      <c r="U29936" s="76"/>
    </row>
    <row r="29937" spans="21:21" x14ac:dyDescent="0.25">
      <c r="U29937" s="76"/>
    </row>
    <row r="29938" spans="21:21" x14ac:dyDescent="0.25">
      <c r="U29938" s="76"/>
    </row>
    <row r="29939" spans="21:21" x14ac:dyDescent="0.25">
      <c r="U29939" s="76"/>
    </row>
    <row r="29940" spans="21:21" x14ac:dyDescent="0.25">
      <c r="U29940" s="76"/>
    </row>
    <row r="29941" spans="21:21" x14ac:dyDescent="0.25">
      <c r="U29941" s="76"/>
    </row>
    <row r="29942" spans="21:21" x14ac:dyDescent="0.25">
      <c r="U29942" s="76"/>
    </row>
    <row r="29943" spans="21:21" x14ac:dyDescent="0.25">
      <c r="U29943" s="76"/>
    </row>
    <row r="29944" spans="21:21" x14ac:dyDescent="0.25">
      <c r="U29944" s="76"/>
    </row>
    <row r="29945" spans="21:21" x14ac:dyDescent="0.25">
      <c r="U29945" s="76"/>
    </row>
    <row r="29946" spans="21:21" x14ac:dyDescent="0.25">
      <c r="U29946" s="76"/>
    </row>
    <row r="29947" spans="21:21" x14ac:dyDescent="0.25">
      <c r="U29947" s="76"/>
    </row>
    <row r="29948" spans="21:21" x14ac:dyDescent="0.25">
      <c r="U29948" s="76"/>
    </row>
    <row r="29949" spans="21:21" x14ac:dyDescent="0.25">
      <c r="U29949" s="76"/>
    </row>
    <row r="29950" spans="21:21" x14ac:dyDescent="0.25">
      <c r="U29950" s="76"/>
    </row>
    <row r="29951" spans="21:21" x14ac:dyDescent="0.25">
      <c r="U29951" s="76"/>
    </row>
    <row r="29952" spans="21:21" x14ac:dyDescent="0.25">
      <c r="U29952" s="76"/>
    </row>
    <row r="29953" spans="21:21" x14ac:dyDescent="0.25">
      <c r="U29953" s="76"/>
    </row>
    <row r="29954" spans="21:21" x14ac:dyDescent="0.25">
      <c r="U29954" s="76"/>
    </row>
    <row r="29955" spans="21:21" x14ac:dyDescent="0.25">
      <c r="U29955" s="76"/>
    </row>
    <row r="29956" spans="21:21" x14ac:dyDescent="0.25">
      <c r="U29956" s="76"/>
    </row>
    <row r="29957" spans="21:21" x14ac:dyDescent="0.25">
      <c r="U29957" s="76"/>
    </row>
    <row r="29958" spans="21:21" x14ac:dyDescent="0.25">
      <c r="U29958" s="76"/>
    </row>
    <row r="29959" spans="21:21" x14ac:dyDescent="0.25">
      <c r="U29959" s="76"/>
    </row>
    <row r="29960" spans="21:21" x14ac:dyDescent="0.25">
      <c r="U29960" s="76"/>
    </row>
    <row r="29961" spans="21:21" x14ac:dyDescent="0.25">
      <c r="U29961" s="76"/>
    </row>
    <row r="29962" spans="21:21" x14ac:dyDescent="0.25">
      <c r="U29962" s="76"/>
    </row>
    <row r="29963" spans="21:21" x14ac:dyDescent="0.25">
      <c r="U29963" s="76"/>
    </row>
    <row r="29964" spans="21:21" x14ac:dyDescent="0.25">
      <c r="U29964" s="76"/>
    </row>
    <row r="29965" spans="21:21" x14ac:dyDescent="0.25">
      <c r="U29965" s="76"/>
    </row>
    <row r="29966" spans="21:21" x14ac:dyDescent="0.25">
      <c r="U29966" s="76"/>
    </row>
    <row r="29967" spans="21:21" x14ac:dyDescent="0.25">
      <c r="U29967" s="76"/>
    </row>
    <row r="29968" spans="21:21" x14ac:dyDescent="0.25">
      <c r="U29968" s="76"/>
    </row>
    <row r="29969" spans="21:21" x14ac:dyDescent="0.25">
      <c r="U29969" s="76"/>
    </row>
    <row r="29970" spans="21:21" x14ac:dyDescent="0.25">
      <c r="U29970" s="76"/>
    </row>
    <row r="29971" spans="21:21" x14ac:dyDescent="0.25">
      <c r="U29971" s="76"/>
    </row>
    <row r="29972" spans="21:21" x14ac:dyDescent="0.25">
      <c r="U29972" s="76"/>
    </row>
    <row r="29973" spans="21:21" x14ac:dyDescent="0.25">
      <c r="U29973" s="76"/>
    </row>
    <row r="29974" spans="21:21" x14ac:dyDescent="0.25">
      <c r="U29974" s="76"/>
    </row>
    <row r="29975" spans="21:21" x14ac:dyDescent="0.25">
      <c r="U29975" s="76"/>
    </row>
    <row r="29976" spans="21:21" x14ac:dyDescent="0.25">
      <c r="U29976" s="76"/>
    </row>
    <row r="29977" spans="21:21" x14ac:dyDescent="0.25">
      <c r="U29977" s="76"/>
    </row>
    <row r="29978" spans="21:21" x14ac:dyDescent="0.25">
      <c r="U29978" s="76"/>
    </row>
    <row r="29979" spans="21:21" x14ac:dyDescent="0.25">
      <c r="U29979" s="76"/>
    </row>
    <row r="29980" spans="21:21" x14ac:dyDescent="0.25">
      <c r="U29980" s="76"/>
    </row>
    <row r="29981" spans="21:21" x14ac:dyDescent="0.25">
      <c r="U29981" s="76"/>
    </row>
    <row r="29982" spans="21:21" x14ac:dyDescent="0.25">
      <c r="U29982" s="76"/>
    </row>
    <row r="29983" spans="21:21" x14ac:dyDescent="0.25">
      <c r="U29983" s="76"/>
    </row>
    <row r="29984" spans="21:21" x14ac:dyDescent="0.25">
      <c r="U29984" s="76"/>
    </row>
    <row r="29985" spans="21:21" x14ac:dyDescent="0.25">
      <c r="U29985" s="76"/>
    </row>
    <row r="29986" spans="21:21" x14ac:dyDescent="0.25">
      <c r="U29986" s="76"/>
    </row>
    <row r="29987" spans="21:21" x14ac:dyDescent="0.25">
      <c r="U29987" s="76"/>
    </row>
    <row r="29988" spans="21:21" x14ac:dyDescent="0.25">
      <c r="U29988" s="76"/>
    </row>
    <row r="29989" spans="21:21" x14ac:dyDescent="0.25">
      <c r="U29989" s="76"/>
    </row>
    <row r="29990" spans="21:21" x14ac:dyDescent="0.25">
      <c r="U29990" s="76"/>
    </row>
    <row r="29991" spans="21:21" x14ac:dyDescent="0.25">
      <c r="U29991" s="76"/>
    </row>
    <row r="29992" spans="21:21" x14ac:dyDescent="0.25">
      <c r="U29992" s="76"/>
    </row>
    <row r="29993" spans="21:21" x14ac:dyDescent="0.25">
      <c r="U29993" s="76"/>
    </row>
    <row r="29994" spans="21:21" x14ac:dyDescent="0.25">
      <c r="U29994" s="76"/>
    </row>
    <row r="29995" spans="21:21" x14ac:dyDescent="0.25">
      <c r="U29995" s="76"/>
    </row>
    <row r="29996" spans="21:21" x14ac:dyDescent="0.25">
      <c r="U29996" s="76"/>
    </row>
    <row r="29997" spans="21:21" x14ac:dyDescent="0.25">
      <c r="U29997" s="76"/>
    </row>
    <row r="29998" spans="21:21" x14ac:dyDescent="0.25">
      <c r="U29998" s="76"/>
    </row>
    <row r="29999" spans="21:21" x14ac:dyDescent="0.25">
      <c r="U29999" s="76"/>
    </row>
    <row r="30000" spans="21:21" x14ac:dyDescent="0.25">
      <c r="U30000" s="76"/>
    </row>
    <row r="30001" spans="21:21" x14ac:dyDescent="0.25">
      <c r="U30001" s="76"/>
    </row>
    <row r="30002" spans="21:21" x14ac:dyDescent="0.25">
      <c r="U30002" s="76"/>
    </row>
    <row r="30003" spans="21:21" x14ac:dyDescent="0.25">
      <c r="U30003" s="76"/>
    </row>
    <row r="30004" spans="21:21" x14ac:dyDescent="0.25">
      <c r="U30004" s="76"/>
    </row>
    <row r="30005" spans="21:21" x14ac:dyDescent="0.25">
      <c r="U30005" s="76"/>
    </row>
    <row r="30006" spans="21:21" x14ac:dyDescent="0.25">
      <c r="U30006" s="76"/>
    </row>
    <row r="30007" spans="21:21" x14ac:dyDescent="0.25">
      <c r="U30007" s="76"/>
    </row>
    <row r="30008" spans="21:21" x14ac:dyDescent="0.25">
      <c r="U30008" s="76"/>
    </row>
    <row r="30009" spans="21:21" x14ac:dyDescent="0.25">
      <c r="U30009" s="76"/>
    </row>
    <row r="30010" spans="21:21" x14ac:dyDescent="0.25">
      <c r="U30010" s="76"/>
    </row>
    <row r="30011" spans="21:21" x14ac:dyDescent="0.25">
      <c r="U30011" s="76"/>
    </row>
    <row r="30012" spans="21:21" x14ac:dyDescent="0.25">
      <c r="U30012" s="76"/>
    </row>
    <row r="30013" spans="21:21" x14ac:dyDescent="0.25">
      <c r="U30013" s="76"/>
    </row>
    <row r="30014" spans="21:21" x14ac:dyDescent="0.25">
      <c r="U30014" s="76"/>
    </row>
    <row r="30015" spans="21:21" x14ac:dyDescent="0.25">
      <c r="U30015" s="76"/>
    </row>
    <row r="30016" spans="21:21" x14ac:dyDescent="0.25">
      <c r="U30016" s="76"/>
    </row>
    <row r="30017" spans="21:21" x14ac:dyDescent="0.25">
      <c r="U30017" s="76"/>
    </row>
    <row r="30018" spans="21:21" x14ac:dyDescent="0.25">
      <c r="U30018" s="76"/>
    </row>
    <row r="30019" spans="21:21" x14ac:dyDescent="0.25">
      <c r="U30019" s="76"/>
    </row>
    <row r="30020" spans="21:21" x14ac:dyDescent="0.25">
      <c r="U30020" s="76"/>
    </row>
    <row r="30021" spans="21:21" x14ac:dyDescent="0.25">
      <c r="U30021" s="76"/>
    </row>
    <row r="30022" spans="21:21" x14ac:dyDescent="0.25">
      <c r="U30022" s="76"/>
    </row>
    <row r="30023" spans="21:21" x14ac:dyDescent="0.25">
      <c r="U30023" s="76"/>
    </row>
    <row r="30024" spans="21:21" x14ac:dyDescent="0.25">
      <c r="U30024" s="76"/>
    </row>
    <row r="30025" spans="21:21" x14ac:dyDescent="0.25">
      <c r="U30025" s="76"/>
    </row>
    <row r="30026" spans="21:21" x14ac:dyDescent="0.25">
      <c r="U30026" s="76"/>
    </row>
    <row r="30027" spans="21:21" x14ac:dyDescent="0.25">
      <c r="U30027" s="76"/>
    </row>
    <row r="30028" spans="21:21" x14ac:dyDescent="0.25">
      <c r="U30028" s="76"/>
    </row>
    <row r="30029" spans="21:21" x14ac:dyDescent="0.25">
      <c r="U30029" s="76"/>
    </row>
    <row r="30030" spans="21:21" x14ac:dyDescent="0.25">
      <c r="U30030" s="76"/>
    </row>
    <row r="30031" spans="21:21" x14ac:dyDescent="0.25">
      <c r="U30031" s="76"/>
    </row>
    <row r="30032" spans="21:21" x14ac:dyDescent="0.25">
      <c r="U30032" s="76"/>
    </row>
    <row r="30033" spans="21:21" x14ac:dyDescent="0.25">
      <c r="U30033" s="76"/>
    </row>
    <row r="30034" spans="21:21" x14ac:dyDescent="0.25">
      <c r="U30034" s="76"/>
    </row>
    <row r="30035" spans="21:21" x14ac:dyDescent="0.25">
      <c r="U30035" s="76"/>
    </row>
    <row r="30036" spans="21:21" x14ac:dyDescent="0.25">
      <c r="U30036" s="76"/>
    </row>
    <row r="30037" spans="21:21" x14ac:dyDescent="0.25">
      <c r="U30037" s="76"/>
    </row>
    <row r="30038" spans="21:21" x14ac:dyDescent="0.25">
      <c r="U30038" s="76"/>
    </row>
    <row r="30039" spans="21:21" x14ac:dyDescent="0.25">
      <c r="U30039" s="76"/>
    </row>
    <row r="30040" spans="21:21" x14ac:dyDescent="0.25">
      <c r="U30040" s="76"/>
    </row>
    <row r="30041" spans="21:21" x14ac:dyDescent="0.25">
      <c r="U30041" s="76"/>
    </row>
    <row r="30042" spans="21:21" x14ac:dyDescent="0.25">
      <c r="U30042" s="76"/>
    </row>
    <row r="30043" spans="21:21" x14ac:dyDescent="0.25">
      <c r="U30043" s="76"/>
    </row>
    <row r="30044" spans="21:21" x14ac:dyDescent="0.25">
      <c r="U30044" s="76"/>
    </row>
    <row r="30045" spans="21:21" x14ac:dyDescent="0.25">
      <c r="U30045" s="76"/>
    </row>
    <row r="30046" spans="21:21" x14ac:dyDescent="0.25">
      <c r="U30046" s="76"/>
    </row>
    <row r="30047" spans="21:21" x14ac:dyDescent="0.25">
      <c r="U30047" s="76"/>
    </row>
    <row r="30048" spans="21:21" x14ac:dyDescent="0.25">
      <c r="U30048" s="76"/>
    </row>
    <row r="30049" spans="21:21" x14ac:dyDescent="0.25">
      <c r="U30049" s="76"/>
    </row>
    <row r="30050" spans="21:21" x14ac:dyDescent="0.25">
      <c r="U30050" s="76"/>
    </row>
    <row r="30051" spans="21:21" x14ac:dyDescent="0.25">
      <c r="U30051" s="76"/>
    </row>
    <row r="30052" spans="21:21" x14ac:dyDescent="0.25">
      <c r="U30052" s="76"/>
    </row>
    <row r="30053" spans="21:21" x14ac:dyDescent="0.25">
      <c r="U30053" s="76"/>
    </row>
    <row r="30054" spans="21:21" x14ac:dyDescent="0.25">
      <c r="U30054" s="76"/>
    </row>
    <row r="30055" spans="21:21" x14ac:dyDescent="0.25">
      <c r="U30055" s="76"/>
    </row>
    <row r="30056" spans="21:21" x14ac:dyDescent="0.25">
      <c r="U30056" s="76"/>
    </row>
    <row r="30057" spans="21:21" x14ac:dyDescent="0.25">
      <c r="U30057" s="76"/>
    </row>
    <row r="30058" spans="21:21" x14ac:dyDescent="0.25">
      <c r="U30058" s="76"/>
    </row>
    <row r="30059" spans="21:21" x14ac:dyDescent="0.25">
      <c r="U30059" s="76"/>
    </row>
    <row r="30060" spans="21:21" x14ac:dyDescent="0.25">
      <c r="U30060" s="76"/>
    </row>
    <row r="30061" spans="21:21" x14ac:dyDescent="0.25">
      <c r="U30061" s="76"/>
    </row>
    <row r="30062" spans="21:21" x14ac:dyDescent="0.25">
      <c r="U30062" s="76"/>
    </row>
    <row r="30063" spans="21:21" x14ac:dyDescent="0.25">
      <c r="U30063" s="76"/>
    </row>
    <row r="30064" spans="21:21" x14ac:dyDescent="0.25">
      <c r="U30064" s="76"/>
    </row>
    <row r="30065" spans="21:21" x14ac:dyDescent="0.25">
      <c r="U30065" s="76"/>
    </row>
    <row r="30066" spans="21:21" x14ac:dyDescent="0.25">
      <c r="U30066" s="76"/>
    </row>
    <row r="30067" spans="21:21" x14ac:dyDescent="0.25">
      <c r="U30067" s="76"/>
    </row>
    <row r="30068" spans="21:21" x14ac:dyDescent="0.25">
      <c r="U30068" s="76"/>
    </row>
    <row r="30069" spans="21:21" x14ac:dyDescent="0.25">
      <c r="U30069" s="76"/>
    </row>
    <row r="30070" spans="21:21" x14ac:dyDescent="0.25">
      <c r="U30070" s="76"/>
    </row>
    <row r="30071" spans="21:21" x14ac:dyDescent="0.25">
      <c r="U30071" s="76"/>
    </row>
    <row r="30072" spans="21:21" x14ac:dyDescent="0.25">
      <c r="U30072" s="76"/>
    </row>
    <row r="30073" spans="21:21" x14ac:dyDescent="0.25">
      <c r="U30073" s="76"/>
    </row>
    <row r="30074" spans="21:21" x14ac:dyDescent="0.25">
      <c r="U30074" s="76"/>
    </row>
    <row r="30075" spans="21:21" x14ac:dyDescent="0.25">
      <c r="U30075" s="76"/>
    </row>
    <row r="30076" spans="21:21" x14ac:dyDescent="0.25">
      <c r="U30076" s="76"/>
    </row>
    <row r="30077" spans="21:21" x14ac:dyDescent="0.25">
      <c r="U30077" s="76"/>
    </row>
    <row r="30078" spans="21:21" x14ac:dyDescent="0.25">
      <c r="U30078" s="76"/>
    </row>
    <row r="30079" spans="21:21" x14ac:dyDescent="0.25">
      <c r="U30079" s="76"/>
    </row>
    <row r="30080" spans="21:21" x14ac:dyDescent="0.25">
      <c r="U30080" s="76"/>
    </row>
    <row r="30081" spans="21:21" x14ac:dyDescent="0.25">
      <c r="U30081" s="76"/>
    </row>
    <row r="30082" spans="21:21" x14ac:dyDescent="0.25">
      <c r="U30082" s="76"/>
    </row>
    <row r="30083" spans="21:21" x14ac:dyDescent="0.25">
      <c r="U30083" s="76"/>
    </row>
    <row r="30084" spans="21:21" x14ac:dyDescent="0.25">
      <c r="U30084" s="76"/>
    </row>
    <row r="30085" spans="21:21" x14ac:dyDescent="0.25">
      <c r="U30085" s="76"/>
    </row>
    <row r="30086" spans="21:21" x14ac:dyDescent="0.25">
      <c r="U30086" s="76"/>
    </row>
    <row r="30087" spans="21:21" x14ac:dyDescent="0.25">
      <c r="U30087" s="76"/>
    </row>
    <row r="30088" spans="21:21" x14ac:dyDescent="0.25">
      <c r="U30088" s="76"/>
    </row>
    <row r="30089" spans="21:21" x14ac:dyDescent="0.25">
      <c r="U30089" s="76"/>
    </row>
    <row r="30090" spans="21:21" x14ac:dyDescent="0.25">
      <c r="U30090" s="76"/>
    </row>
    <row r="30091" spans="21:21" x14ac:dyDescent="0.25">
      <c r="U30091" s="76"/>
    </row>
    <row r="30092" spans="21:21" x14ac:dyDescent="0.25">
      <c r="U30092" s="76"/>
    </row>
    <row r="30093" spans="21:21" x14ac:dyDescent="0.25">
      <c r="U30093" s="76"/>
    </row>
    <row r="30094" spans="21:21" x14ac:dyDescent="0.25">
      <c r="U30094" s="76"/>
    </row>
    <row r="30095" spans="21:21" x14ac:dyDescent="0.25">
      <c r="U30095" s="76"/>
    </row>
    <row r="30096" spans="21:21" x14ac:dyDescent="0.25">
      <c r="U30096" s="76"/>
    </row>
    <row r="30097" spans="21:21" x14ac:dyDescent="0.25">
      <c r="U30097" s="76"/>
    </row>
    <row r="30098" spans="21:21" x14ac:dyDescent="0.25">
      <c r="U30098" s="76"/>
    </row>
    <row r="30099" spans="21:21" x14ac:dyDescent="0.25">
      <c r="U30099" s="76"/>
    </row>
    <row r="30100" spans="21:21" x14ac:dyDescent="0.25">
      <c r="U30100" s="76"/>
    </row>
    <row r="30101" spans="21:21" x14ac:dyDescent="0.25">
      <c r="U30101" s="76"/>
    </row>
    <row r="30102" spans="21:21" x14ac:dyDescent="0.25">
      <c r="U30102" s="76"/>
    </row>
    <row r="30103" spans="21:21" x14ac:dyDescent="0.25">
      <c r="U30103" s="76"/>
    </row>
    <row r="30104" spans="21:21" x14ac:dyDescent="0.25">
      <c r="U30104" s="76"/>
    </row>
    <row r="30105" spans="21:21" x14ac:dyDescent="0.25">
      <c r="U30105" s="76"/>
    </row>
    <row r="30106" spans="21:21" x14ac:dyDescent="0.25">
      <c r="U30106" s="76"/>
    </row>
    <row r="30107" spans="21:21" x14ac:dyDescent="0.25">
      <c r="U30107" s="76"/>
    </row>
    <row r="30108" spans="21:21" x14ac:dyDescent="0.25">
      <c r="U30108" s="76"/>
    </row>
    <row r="30109" spans="21:21" x14ac:dyDescent="0.25">
      <c r="U30109" s="76"/>
    </row>
    <row r="30110" spans="21:21" x14ac:dyDescent="0.25">
      <c r="U30110" s="76"/>
    </row>
    <row r="30111" spans="21:21" x14ac:dyDescent="0.25">
      <c r="U30111" s="76"/>
    </row>
    <row r="30112" spans="21:21" x14ac:dyDescent="0.25">
      <c r="U30112" s="76"/>
    </row>
    <row r="30113" spans="21:21" x14ac:dyDescent="0.25">
      <c r="U30113" s="76"/>
    </row>
    <row r="30114" spans="21:21" x14ac:dyDescent="0.25">
      <c r="U30114" s="76"/>
    </row>
    <row r="30115" spans="21:21" x14ac:dyDescent="0.25">
      <c r="U30115" s="76"/>
    </row>
    <row r="30116" spans="21:21" x14ac:dyDescent="0.25">
      <c r="U30116" s="76"/>
    </row>
    <row r="30117" spans="21:21" x14ac:dyDescent="0.25">
      <c r="U30117" s="76"/>
    </row>
    <row r="30118" spans="21:21" x14ac:dyDescent="0.25">
      <c r="U30118" s="76"/>
    </row>
    <row r="30119" spans="21:21" x14ac:dyDescent="0.25">
      <c r="U30119" s="76"/>
    </row>
    <row r="30120" spans="21:21" x14ac:dyDescent="0.25">
      <c r="U30120" s="76"/>
    </row>
    <row r="30121" spans="21:21" x14ac:dyDescent="0.25">
      <c r="U30121" s="76"/>
    </row>
    <row r="30122" spans="21:21" x14ac:dyDescent="0.25">
      <c r="U30122" s="76"/>
    </row>
    <row r="30123" spans="21:21" x14ac:dyDescent="0.25">
      <c r="U30123" s="76"/>
    </row>
    <row r="30124" spans="21:21" x14ac:dyDescent="0.25">
      <c r="U30124" s="76"/>
    </row>
    <row r="30125" spans="21:21" x14ac:dyDescent="0.25">
      <c r="U30125" s="76"/>
    </row>
    <row r="30126" spans="21:21" x14ac:dyDescent="0.25">
      <c r="U30126" s="76"/>
    </row>
    <row r="30127" spans="21:21" x14ac:dyDescent="0.25">
      <c r="U30127" s="76"/>
    </row>
    <row r="30128" spans="21:21" x14ac:dyDescent="0.25">
      <c r="U30128" s="76"/>
    </row>
    <row r="30129" spans="21:21" x14ac:dyDescent="0.25">
      <c r="U30129" s="76"/>
    </row>
    <row r="30130" spans="21:21" x14ac:dyDescent="0.25">
      <c r="U30130" s="76"/>
    </row>
    <row r="30131" spans="21:21" x14ac:dyDescent="0.25">
      <c r="U30131" s="76"/>
    </row>
    <row r="30132" spans="21:21" x14ac:dyDescent="0.25">
      <c r="U30132" s="76"/>
    </row>
    <row r="30133" spans="21:21" x14ac:dyDescent="0.25">
      <c r="U30133" s="76"/>
    </row>
    <row r="30134" spans="21:21" x14ac:dyDescent="0.25">
      <c r="U30134" s="76"/>
    </row>
    <row r="30135" spans="21:21" x14ac:dyDescent="0.25">
      <c r="U30135" s="76"/>
    </row>
    <row r="30136" spans="21:21" x14ac:dyDescent="0.25">
      <c r="U30136" s="76"/>
    </row>
    <row r="30137" spans="21:21" x14ac:dyDescent="0.25">
      <c r="U30137" s="76"/>
    </row>
    <row r="30138" spans="21:21" x14ac:dyDescent="0.25">
      <c r="U30138" s="76"/>
    </row>
    <row r="30139" spans="21:21" x14ac:dyDescent="0.25">
      <c r="U30139" s="76"/>
    </row>
    <row r="30140" spans="21:21" x14ac:dyDescent="0.25">
      <c r="U30140" s="76"/>
    </row>
    <row r="30141" spans="21:21" x14ac:dyDescent="0.25">
      <c r="U30141" s="76"/>
    </row>
    <row r="30142" spans="21:21" x14ac:dyDescent="0.25">
      <c r="U30142" s="76"/>
    </row>
    <row r="30143" spans="21:21" x14ac:dyDescent="0.25">
      <c r="U30143" s="76"/>
    </row>
    <row r="30144" spans="21:21" x14ac:dyDescent="0.25">
      <c r="U30144" s="76"/>
    </row>
    <row r="30145" spans="21:21" x14ac:dyDescent="0.25">
      <c r="U30145" s="76"/>
    </row>
    <row r="30146" spans="21:21" x14ac:dyDescent="0.25">
      <c r="U30146" s="76"/>
    </row>
    <row r="30147" spans="21:21" x14ac:dyDescent="0.25">
      <c r="U30147" s="76"/>
    </row>
    <row r="30148" spans="21:21" x14ac:dyDescent="0.25">
      <c r="U30148" s="76"/>
    </row>
    <row r="30149" spans="21:21" x14ac:dyDescent="0.25">
      <c r="U30149" s="76"/>
    </row>
    <row r="30150" spans="21:21" x14ac:dyDescent="0.25">
      <c r="U30150" s="76"/>
    </row>
    <row r="30151" spans="21:21" x14ac:dyDescent="0.25">
      <c r="U30151" s="76"/>
    </row>
    <row r="30152" spans="21:21" x14ac:dyDescent="0.25">
      <c r="U30152" s="76"/>
    </row>
    <row r="30153" spans="21:21" x14ac:dyDescent="0.25">
      <c r="U30153" s="76"/>
    </row>
    <row r="30154" spans="21:21" x14ac:dyDescent="0.25">
      <c r="U30154" s="76"/>
    </row>
    <row r="30155" spans="21:21" x14ac:dyDescent="0.25">
      <c r="U30155" s="76"/>
    </row>
    <row r="30156" spans="21:21" x14ac:dyDescent="0.25">
      <c r="U30156" s="76"/>
    </row>
    <row r="30157" spans="21:21" x14ac:dyDescent="0.25">
      <c r="U30157" s="76"/>
    </row>
    <row r="30158" spans="21:21" x14ac:dyDescent="0.25">
      <c r="U30158" s="76"/>
    </row>
    <row r="30159" spans="21:21" x14ac:dyDescent="0.25">
      <c r="U30159" s="76"/>
    </row>
    <row r="30160" spans="21:21" x14ac:dyDescent="0.25">
      <c r="U30160" s="76"/>
    </row>
    <row r="30161" spans="21:21" x14ac:dyDescent="0.25">
      <c r="U30161" s="76"/>
    </row>
    <row r="30162" spans="21:21" x14ac:dyDescent="0.25">
      <c r="U30162" s="76"/>
    </row>
    <row r="30163" spans="21:21" x14ac:dyDescent="0.25">
      <c r="U30163" s="76"/>
    </row>
    <row r="30164" spans="21:21" x14ac:dyDescent="0.25">
      <c r="U30164" s="76"/>
    </row>
    <row r="30165" spans="21:21" x14ac:dyDescent="0.25">
      <c r="U30165" s="76"/>
    </row>
    <row r="30166" spans="21:21" x14ac:dyDescent="0.25">
      <c r="U30166" s="76"/>
    </row>
    <row r="30167" spans="21:21" x14ac:dyDescent="0.25">
      <c r="U30167" s="76"/>
    </row>
    <row r="30168" spans="21:21" x14ac:dyDescent="0.25">
      <c r="U30168" s="76"/>
    </row>
    <row r="30169" spans="21:21" x14ac:dyDescent="0.25">
      <c r="U30169" s="76"/>
    </row>
    <row r="30170" spans="21:21" x14ac:dyDescent="0.25">
      <c r="U30170" s="76"/>
    </row>
    <row r="30171" spans="21:21" x14ac:dyDescent="0.25">
      <c r="U30171" s="76"/>
    </row>
    <row r="30172" spans="21:21" x14ac:dyDescent="0.25">
      <c r="U30172" s="76"/>
    </row>
    <row r="30173" spans="21:21" x14ac:dyDescent="0.25">
      <c r="U30173" s="76"/>
    </row>
    <row r="30174" spans="21:21" x14ac:dyDescent="0.25">
      <c r="U30174" s="76"/>
    </row>
    <row r="30175" spans="21:21" x14ac:dyDescent="0.25">
      <c r="U30175" s="76"/>
    </row>
    <row r="30176" spans="21:21" x14ac:dyDescent="0.25">
      <c r="U30176" s="76"/>
    </row>
    <row r="30177" spans="21:21" x14ac:dyDescent="0.25">
      <c r="U30177" s="76"/>
    </row>
    <row r="30178" spans="21:21" x14ac:dyDescent="0.25">
      <c r="U30178" s="76"/>
    </row>
    <row r="30179" spans="21:21" x14ac:dyDescent="0.25">
      <c r="U30179" s="76"/>
    </row>
    <row r="30180" spans="21:21" x14ac:dyDescent="0.25">
      <c r="U30180" s="76"/>
    </row>
    <row r="30181" spans="21:21" x14ac:dyDescent="0.25">
      <c r="U30181" s="76"/>
    </row>
    <row r="30182" spans="21:21" x14ac:dyDescent="0.25">
      <c r="U30182" s="76"/>
    </row>
    <row r="30183" spans="21:21" x14ac:dyDescent="0.25">
      <c r="U30183" s="76"/>
    </row>
    <row r="30184" spans="21:21" x14ac:dyDescent="0.25">
      <c r="U30184" s="76"/>
    </row>
    <row r="30185" spans="21:21" x14ac:dyDescent="0.25">
      <c r="U30185" s="76"/>
    </row>
    <row r="30186" spans="21:21" x14ac:dyDescent="0.25">
      <c r="U30186" s="76"/>
    </row>
    <row r="30187" spans="21:21" x14ac:dyDescent="0.25">
      <c r="U30187" s="76"/>
    </row>
    <row r="30188" spans="21:21" x14ac:dyDescent="0.25">
      <c r="U30188" s="76"/>
    </row>
    <row r="30189" spans="21:21" x14ac:dyDescent="0.25">
      <c r="U30189" s="76"/>
    </row>
    <row r="30190" spans="21:21" x14ac:dyDescent="0.25">
      <c r="U30190" s="76"/>
    </row>
    <row r="30191" spans="21:21" x14ac:dyDescent="0.25">
      <c r="U30191" s="76"/>
    </row>
    <row r="30192" spans="21:21" x14ac:dyDescent="0.25">
      <c r="U30192" s="76"/>
    </row>
    <row r="30193" spans="21:21" x14ac:dyDescent="0.25">
      <c r="U30193" s="76"/>
    </row>
    <row r="30194" spans="21:21" x14ac:dyDescent="0.25">
      <c r="U30194" s="76"/>
    </row>
    <row r="30195" spans="21:21" x14ac:dyDescent="0.25">
      <c r="U30195" s="76"/>
    </row>
    <row r="30196" spans="21:21" x14ac:dyDescent="0.25">
      <c r="U30196" s="76"/>
    </row>
    <row r="30197" spans="21:21" x14ac:dyDescent="0.25">
      <c r="U30197" s="76"/>
    </row>
    <row r="30198" spans="21:21" x14ac:dyDescent="0.25">
      <c r="U30198" s="76"/>
    </row>
    <row r="30199" spans="21:21" x14ac:dyDescent="0.25">
      <c r="U30199" s="76"/>
    </row>
    <row r="30200" spans="21:21" x14ac:dyDescent="0.25">
      <c r="U30200" s="76"/>
    </row>
    <row r="30201" spans="21:21" x14ac:dyDescent="0.25">
      <c r="U30201" s="76"/>
    </row>
    <row r="30202" spans="21:21" x14ac:dyDescent="0.25">
      <c r="U30202" s="76"/>
    </row>
    <row r="30203" spans="21:21" x14ac:dyDescent="0.25">
      <c r="U30203" s="76"/>
    </row>
    <row r="30204" spans="21:21" x14ac:dyDescent="0.25">
      <c r="U30204" s="76"/>
    </row>
    <row r="30205" spans="21:21" x14ac:dyDescent="0.25">
      <c r="U30205" s="76"/>
    </row>
    <row r="30206" spans="21:21" x14ac:dyDescent="0.25">
      <c r="U30206" s="76"/>
    </row>
    <row r="30207" spans="21:21" x14ac:dyDescent="0.25">
      <c r="U30207" s="76"/>
    </row>
    <row r="30208" spans="21:21" x14ac:dyDescent="0.25">
      <c r="U30208" s="76"/>
    </row>
    <row r="30209" spans="21:21" x14ac:dyDescent="0.25">
      <c r="U30209" s="76"/>
    </row>
    <row r="30210" spans="21:21" x14ac:dyDescent="0.25">
      <c r="U30210" s="76"/>
    </row>
    <row r="30211" spans="21:21" x14ac:dyDescent="0.25">
      <c r="U30211" s="76"/>
    </row>
    <row r="30212" spans="21:21" x14ac:dyDescent="0.25">
      <c r="U30212" s="76"/>
    </row>
    <row r="30213" spans="21:21" x14ac:dyDescent="0.25">
      <c r="U30213" s="76"/>
    </row>
    <row r="30214" spans="21:21" x14ac:dyDescent="0.25">
      <c r="U30214" s="76"/>
    </row>
    <row r="30215" spans="21:21" x14ac:dyDescent="0.25">
      <c r="U30215" s="76"/>
    </row>
    <row r="30216" spans="21:21" x14ac:dyDescent="0.25">
      <c r="U30216" s="76"/>
    </row>
    <row r="30217" spans="21:21" x14ac:dyDescent="0.25">
      <c r="U30217" s="76"/>
    </row>
    <row r="30218" spans="21:21" x14ac:dyDescent="0.25">
      <c r="U30218" s="76"/>
    </row>
    <row r="30219" spans="21:21" x14ac:dyDescent="0.25">
      <c r="U30219" s="76"/>
    </row>
    <row r="30220" spans="21:21" x14ac:dyDescent="0.25">
      <c r="U30220" s="76"/>
    </row>
    <row r="30221" spans="21:21" x14ac:dyDescent="0.25">
      <c r="U30221" s="76"/>
    </row>
    <row r="30222" spans="21:21" x14ac:dyDescent="0.25">
      <c r="U30222" s="76"/>
    </row>
    <row r="30223" spans="21:21" x14ac:dyDescent="0.25">
      <c r="U30223" s="76"/>
    </row>
    <row r="30224" spans="21:21" x14ac:dyDescent="0.25">
      <c r="U30224" s="76"/>
    </row>
    <row r="30225" spans="21:21" x14ac:dyDescent="0.25">
      <c r="U30225" s="76"/>
    </row>
    <row r="30226" spans="21:21" x14ac:dyDescent="0.25">
      <c r="U30226" s="76"/>
    </row>
    <row r="30227" spans="21:21" x14ac:dyDescent="0.25">
      <c r="U30227" s="76"/>
    </row>
    <row r="30228" spans="21:21" x14ac:dyDescent="0.25">
      <c r="U30228" s="76"/>
    </row>
    <row r="30229" spans="21:21" x14ac:dyDescent="0.25">
      <c r="U30229" s="76"/>
    </row>
    <row r="30230" spans="21:21" x14ac:dyDescent="0.25">
      <c r="U30230" s="76"/>
    </row>
    <row r="30231" spans="21:21" x14ac:dyDescent="0.25">
      <c r="U30231" s="76"/>
    </row>
    <row r="30232" spans="21:21" x14ac:dyDescent="0.25">
      <c r="U30232" s="76"/>
    </row>
    <row r="30233" spans="21:21" x14ac:dyDescent="0.25">
      <c r="U30233" s="76"/>
    </row>
    <row r="30234" spans="21:21" x14ac:dyDescent="0.25">
      <c r="U30234" s="76"/>
    </row>
    <row r="30235" spans="21:21" x14ac:dyDescent="0.25">
      <c r="U30235" s="76"/>
    </row>
    <row r="30236" spans="21:21" x14ac:dyDescent="0.25">
      <c r="U30236" s="76"/>
    </row>
    <row r="30237" spans="21:21" x14ac:dyDescent="0.25">
      <c r="U30237" s="76"/>
    </row>
    <row r="30238" spans="21:21" x14ac:dyDescent="0.25">
      <c r="U30238" s="76"/>
    </row>
    <row r="30239" spans="21:21" x14ac:dyDescent="0.25">
      <c r="U30239" s="76"/>
    </row>
    <row r="30240" spans="21:21" x14ac:dyDescent="0.25">
      <c r="U30240" s="76"/>
    </row>
    <row r="30241" spans="21:21" x14ac:dyDescent="0.25">
      <c r="U30241" s="76"/>
    </row>
    <row r="30242" spans="21:21" x14ac:dyDescent="0.25">
      <c r="U30242" s="76"/>
    </row>
    <row r="30243" spans="21:21" x14ac:dyDescent="0.25">
      <c r="U30243" s="76"/>
    </row>
    <row r="30244" spans="21:21" x14ac:dyDescent="0.25">
      <c r="U30244" s="76"/>
    </row>
    <row r="30245" spans="21:21" x14ac:dyDescent="0.25">
      <c r="U30245" s="76"/>
    </row>
    <row r="30246" spans="21:21" x14ac:dyDescent="0.25">
      <c r="U30246" s="76"/>
    </row>
    <row r="30247" spans="21:21" x14ac:dyDescent="0.25">
      <c r="U30247" s="76"/>
    </row>
    <row r="30248" spans="21:21" x14ac:dyDescent="0.25">
      <c r="U30248" s="76"/>
    </row>
    <row r="30249" spans="21:21" x14ac:dyDescent="0.25">
      <c r="U30249" s="76"/>
    </row>
    <row r="30250" spans="21:21" x14ac:dyDescent="0.25">
      <c r="U30250" s="76"/>
    </row>
    <row r="30251" spans="21:21" x14ac:dyDescent="0.25">
      <c r="U30251" s="76"/>
    </row>
    <row r="30252" spans="21:21" x14ac:dyDescent="0.25">
      <c r="U30252" s="76"/>
    </row>
    <row r="30253" spans="21:21" x14ac:dyDescent="0.25">
      <c r="U30253" s="76"/>
    </row>
    <row r="30254" spans="21:21" x14ac:dyDescent="0.25">
      <c r="U30254" s="76"/>
    </row>
    <row r="30255" spans="21:21" x14ac:dyDescent="0.25">
      <c r="U30255" s="76"/>
    </row>
    <row r="30256" spans="21:21" x14ac:dyDescent="0.25">
      <c r="U30256" s="76"/>
    </row>
    <row r="30257" spans="21:21" x14ac:dyDescent="0.25">
      <c r="U30257" s="76"/>
    </row>
    <row r="30258" spans="21:21" x14ac:dyDescent="0.25">
      <c r="U30258" s="76"/>
    </row>
    <row r="30259" spans="21:21" x14ac:dyDescent="0.25">
      <c r="U30259" s="76"/>
    </row>
    <row r="30260" spans="21:21" x14ac:dyDescent="0.25">
      <c r="U30260" s="76"/>
    </row>
    <row r="30261" spans="21:21" x14ac:dyDescent="0.25">
      <c r="U30261" s="76"/>
    </row>
    <row r="30262" spans="21:21" x14ac:dyDescent="0.25">
      <c r="U30262" s="76"/>
    </row>
    <row r="30263" spans="21:21" x14ac:dyDescent="0.25">
      <c r="U30263" s="76"/>
    </row>
    <row r="30264" spans="21:21" x14ac:dyDescent="0.25">
      <c r="U30264" s="76"/>
    </row>
    <row r="30265" spans="21:21" x14ac:dyDescent="0.25">
      <c r="U30265" s="76"/>
    </row>
    <row r="30266" spans="21:21" x14ac:dyDescent="0.25">
      <c r="U30266" s="76"/>
    </row>
    <row r="30267" spans="21:21" x14ac:dyDescent="0.25">
      <c r="U30267" s="76"/>
    </row>
    <row r="30268" spans="21:21" x14ac:dyDescent="0.25">
      <c r="U30268" s="76"/>
    </row>
    <row r="30269" spans="21:21" x14ac:dyDescent="0.25">
      <c r="U30269" s="76"/>
    </row>
    <row r="30270" spans="21:21" x14ac:dyDescent="0.25">
      <c r="U30270" s="76"/>
    </row>
    <row r="30271" spans="21:21" x14ac:dyDescent="0.25">
      <c r="U30271" s="76"/>
    </row>
    <row r="30272" spans="21:21" x14ac:dyDescent="0.25">
      <c r="U30272" s="76"/>
    </row>
    <row r="30273" spans="21:21" x14ac:dyDescent="0.25">
      <c r="U30273" s="76"/>
    </row>
    <row r="30274" spans="21:21" x14ac:dyDescent="0.25">
      <c r="U30274" s="76"/>
    </row>
    <row r="30275" spans="21:21" x14ac:dyDescent="0.25">
      <c r="U30275" s="76"/>
    </row>
    <row r="30276" spans="21:21" x14ac:dyDescent="0.25">
      <c r="U30276" s="76"/>
    </row>
    <row r="30277" spans="21:21" x14ac:dyDescent="0.25">
      <c r="U30277" s="76"/>
    </row>
    <row r="30278" spans="21:21" x14ac:dyDescent="0.25">
      <c r="U30278" s="76"/>
    </row>
    <row r="30279" spans="21:21" x14ac:dyDescent="0.25">
      <c r="U30279" s="76"/>
    </row>
    <row r="30280" spans="21:21" x14ac:dyDescent="0.25">
      <c r="U30280" s="76"/>
    </row>
    <row r="30281" spans="21:21" x14ac:dyDescent="0.25">
      <c r="U30281" s="76"/>
    </row>
    <row r="30282" spans="21:21" x14ac:dyDescent="0.25">
      <c r="U30282" s="76"/>
    </row>
    <row r="30283" spans="21:21" x14ac:dyDescent="0.25">
      <c r="U30283" s="76"/>
    </row>
    <row r="30284" spans="21:21" x14ac:dyDescent="0.25">
      <c r="U30284" s="76"/>
    </row>
    <row r="30285" spans="21:21" x14ac:dyDescent="0.25">
      <c r="U30285" s="76"/>
    </row>
    <row r="30286" spans="21:21" x14ac:dyDescent="0.25">
      <c r="U30286" s="76"/>
    </row>
    <row r="30287" spans="21:21" x14ac:dyDescent="0.25">
      <c r="U30287" s="76"/>
    </row>
    <row r="30288" spans="21:21" x14ac:dyDescent="0.25">
      <c r="U30288" s="76"/>
    </row>
    <row r="30289" spans="21:21" x14ac:dyDescent="0.25">
      <c r="U30289" s="76"/>
    </row>
    <row r="30290" spans="21:21" x14ac:dyDescent="0.25">
      <c r="U30290" s="76"/>
    </row>
    <row r="30291" spans="21:21" x14ac:dyDescent="0.25">
      <c r="U30291" s="76"/>
    </row>
    <row r="30292" spans="21:21" x14ac:dyDescent="0.25">
      <c r="U30292" s="76"/>
    </row>
    <row r="30293" spans="21:21" x14ac:dyDescent="0.25">
      <c r="U30293" s="76"/>
    </row>
    <row r="30294" spans="21:21" x14ac:dyDescent="0.25">
      <c r="U30294" s="76"/>
    </row>
    <row r="30295" spans="21:21" x14ac:dyDescent="0.25">
      <c r="U30295" s="76"/>
    </row>
    <row r="30296" spans="21:21" x14ac:dyDescent="0.25">
      <c r="U30296" s="76"/>
    </row>
    <row r="30297" spans="21:21" x14ac:dyDescent="0.25">
      <c r="U30297" s="76"/>
    </row>
    <row r="30298" spans="21:21" x14ac:dyDescent="0.25">
      <c r="U30298" s="76"/>
    </row>
    <row r="30299" spans="21:21" x14ac:dyDescent="0.25">
      <c r="U30299" s="76"/>
    </row>
    <row r="30300" spans="21:21" x14ac:dyDescent="0.25">
      <c r="U30300" s="76"/>
    </row>
    <row r="30301" spans="21:21" x14ac:dyDescent="0.25">
      <c r="U30301" s="76"/>
    </row>
    <row r="30302" spans="21:21" x14ac:dyDescent="0.25">
      <c r="U30302" s="76"/>
    </row>
    <row r="30303" spans="21:21" x14ac:dyDescent="0.25">
      <c r="U30303" s="76"/>
    </row>
    <row r="30304" spans="21:21" x14ac:dyDescent="0.25">
      <c r="U30304" s="76"/>
    </row>
    <row r="30305" spans="21:21" x14ac:dyDescent="0.25">
      <c r="U30305" s="76"/>
    </row>
    <row r="30306" spans="21:21" x14ac:dyDescent="0.25">
      <c r="U30306" s="76"/>
    </row>
    <row r="30307" spans="21:21" x14ac:dyDescent="0.25">
      <c r="U30307" s="76"/>
    </row>
    <row r="30308" spans="21:21" x14ac:dyDescent="0.25">
      <c r="U30308" s="76"/>
    </row>
    <row r="30309" spans="21:21" x14ac:dyDescent="0.25">
      <c r="U30309" s="76"/>
    </row>
    <row r="30310" spans="21:21" x14ac:dyDescent="0.25">
      <c r="U30310" s="76"/>
    </row>
    <row r="30311" spans="21:21" x14ac:dyDescent="0.25">
      <c r="U30311" s="76"/>
    </row>
    <row r="30312" spans="21:21" x14ac:dyDescent="0.25">
      <c r="U30312" s="76"/>
    </row>
    <row r="30313" spans="21:21" x14ac:dyDescent="0.25">
      <c r="U30313" s="76"/>
    </row>
    <row r="30314" spans="21:21" x14ac:dyDescent="0.25">
      <c r="U30314" s="76"/>
    </row>
    <row r="30315" spans="21:21" x14ac:dyDescent="0.25">
      <c r="U30315" s="76"/>
    </row>
    <row r="30316" spans="21:21" x14ac:dyDescent="0.25">
      <c r="U30316" s="76"/>
    </row>
    <row r="30317" spans="21:21" x14ac:dyDescent="0.25">
      <c r="U30317" s="76"/>
    </row>
    <row r="30318" spans="21:21" x14ac:dyDescent="0.25">
      <c r="U30318" s="76"/>
    </row>
    <row r="30319" spans="21:21" x14ac:dyDescent="0.25">
      <c r="U30319" s="76"/>
    </row>
    <row r="30320" spans="21:21" x14ac:dyDescent="0.25">
      <c r="U30320" s="76"/>
    </row>
    <row r="30321" spans="21:21" x14ac:dyDescent="0.25">
      <c r="U30321" s="76"/>
    </row>
    <row r="30322" spans="21:21" x14ac:dyDescent="0.25">
      <c r="U30322" s="76"/>
    </row>
    <row r="30323" spans="21:21" x14ac:dyDescent="0.25">
      <c r="U30323" s="76"/>
    </row>
    <row r="30324" spans="21:21" x14ac:dyDescent="0.25">
      <c r="U30324" s="76"/>
    </row>
    <row r="30325" spans="21:21" x14ac:dyDescent="0.25">
      <c r="U30325" s="76"/>
    </row>
    <row r="30326" spans="21:21" x14ac:dyDescent="0.25">
      <c r="U30326" s="76"/>
    </row>
    <row r="30327" spans="21:21" x14ac:dyDescent="0.25">
      <c r="U30327" s="76"/>
    </row>
    <row r="30328" spans="21:21" x14ac:dyDescent="0.25">
      <c r="U30328" s="76"/>
    </row>
    <row r="30329" spans="21:21" x14ac:dyDescent="0.25">
      <c r="U30329" s="76"/>
    </row>
    <row r="30330" spans="21:21" x14ac:dyDescent="0.25">
      <c r="U30330" s="76"/>
    </row>
    <row r="30331" spans="21:21" x14ac:dyDescent="0.25">
      <c r="U30331" s="76"/>
    </row>
    <row r="30332" spans="21:21" x14ac:dyDescent="0.25">
      <c r="U30332" s="76"/>
    </row>
    <row r="30333" spans="21:21" x14ac:dyDescent="0.25">
      <c r="U30333" s="76"/>
    </row>
    <row r="30334" spans="21:21" x14ac:dyDescent="0.25">
      <c r="U30334" s="76"/>
    </row>
    <row r="30335" spans="21:21" x14ac:dyDescent="0.25">
      <c r="U30335" s="76"/>
    </row>
    <row r="30336" spans="21:21" x14ac:dyDescent="0.25">
      <c r="U30336" s="76"/>
    </row>
    <row r="30337" spans="21:21" x14ac:dyDescent="0.25">
      <c r="U30337" s="76"/>
    </row>
    <row r="30338" spans="21:21" x14ac:dyDescent="0.25">
      <c r="U30338" s="76"/>
    </row>
    <row r="30339" spans="21:21" x14ac:dyDescent="0.25">
      <c r="U30339" s="76"/>
    </row>
    <row r="30340" spans="21:21" x14ac:dyDescent="0.25">
      <c r="U30340" s="76"/>
    </row>
    <row r="30341" spans="21:21" x14ac:dyDescent="0.25">
      <c r="U30341" s="76"/>
    </row>
    <row r="30342" spans="21:21" x14ac:dyDescent="0.25">
      <c r="U30342" s="76"/>
    </row>
    <row r="30343" spans="21:21" x14ac:dyDescent="0.25">
      <c r="U30343" s="76"/>
    </row>
    <row r="30344" spans="21:21" x14ac:dyDescent="0.25">
      <c r="U30344" s="76"/>
    </row>
    <row r="30345" spans="21:21" x14ac:dyDescent="0.25">
      <c r="U30345" s="76"/>
    </row>
    <row r="30346" spans="21:21" x14ac:dyDescent="0.25">
      <c r="U30346" s="76"/>
    </row>
    <row r="30347" spans="21:21" x14ac:dyDescent="0.25">
      <c r="U30347" s="76"/>
    </row>
    <row r="30348" spans="21:21" x14ac:dyDescent="0.25">
      <c r="U30348" s="76"/>
    </row>
    <row r="30349" spans="21:21" x14ac:dyDescent="0.25">
      <c r="U30349" s="76"/>
    </row>
    <row r="30350" spans="21:21" x14ac:dyDescent="0.25">
      <c r="U30350" s="76"/>
    </row>
    <row r="30351" spans="21:21" x14ac:dyDescent="0.25">
      <c r="U30351" s="76"/>
    </row>
    <row r="30352" spans="21:21" x14ac:dyDescent="0.25">
      <c r="U30352" s="76"/>
    </row>
    <row r="30353" spans="21:21" x14ac:dyDescent="0.25">
      <c r="U30353" s="76"/>
    </row>
    <row r="30354" spans="21:21" x14ac:dyDescent="0.25">
      <c r="U30354" s="76"/>
    </row>
    <row r="30355" spans="21:21" x14ac:dyDescent="0.25">
      <c r="U30355" s="76"/>
    </row>
    <row r="30356" spans="21:21" x14ac:dyDescent="0.25">
      <c r="U30356" s="76"/>
    </row>
    <row r="30357" spans="21:21" x14ac:dyDescent="0.25">
      <c r="U30357" s="76"/>
    </row>
    <row r="30358" spans="21:21" x14ac:dyDescent="0.25">
      <c r="U30358" s="76"/>
    </row>
    <row r="30359" spans="21:21" x14ac:dyDescent="0.25">
      <c r="U30359" s="76"/>
    </row>
    <row r="30360" spans="21:21" x14ac:dyDescent="0.25">
      <c r="U30360" s="76"/>
    </row>
    <row r="30361" spans="21:21" x14ac:dyDescent="0.25">
      <c r="U30361" s="76"/>
    </row>
    <row r="30362" spans="21:21" x14ac:dyDescent="0.25">
      <c r="U30362" s="76"/>
    </row>
    <row r="30363" spans="21:21" x14ac:dyDescent="0.25">
      <c r="U30363" s="76"/>
    </row>
    <row r="30364" spans="21:21" x14ac:dyDescent="0.25">
      <c r="U30364" s="76"/>
    </row>
    <row r="30365" spans="21:21" x14ac:dyDescent="0.25">
      <c r="U30365" s="76"/>
    </row>
    <row r="30366" spans="21:21" x14ac:dyDescent="0.25">
      <c r="U30366" s="76"/>
    </row>
    <row r="30367" spans="21:21" x14ac:dyDescent="0.25">
      <c r="U30367" s="76"/>
    </row>
    <row r="30368" spans="21:21" x14ac:dyDescent="0.25">
      <c r="U30368" s="76"/>
    </row>
    <row r="30369" spans="21:21" x14ac:dyDescent="0.25">
      <c r="U30369" s="76"/>
    </row>
    <row r="30370" spans="21:21" x14ac:dyDescent="0.25">
      <c r="U30370" s="76"/>
    </row>
    <row r="30371" spans="21:21" x14ac:dyDescent="0.25">
      <c r="U30371" s="76"/>
    </row>
    <row r="30372" spans="21:21" x14ac:dyDescent="0.25">
      <c r="U30372" s="76"/>
    </row>
    <row r="30373" spans="21:21" x14ac:dyDescent="0.25">
      <c r="U30373" s="76"/>
    </row>
    <row r="30374" spans="21:21" x14ac:dyDescent="0.25">
      <c r="U30374" s="76"/>
    </row>
    <row r="30375" spans="21:21" x14ac:dyDescent="0.25">
      <c r="U30375" s="76"/>
    </row>
    <row r="30376" spans="21:21" x14ac:dyDescent="0.25">
      <c r="U30376" s="76"/>
    </row>
    <row r="30377" spans="21:21" x14ac:dyDescent="0.25">
      <c r="U30377" s="76"/>
    </row>
    <row r="30378" spans="21:21" x14ac:dyDescent="0.25">
      <c r="U30378" s="76"/>
    </row>
    <row r="30379" spans="21:21" x14ac:dyDescent="0.25">
      <c r="U30379" s="76"/>
    </row>
    <row r="30380" spans="21:21" x14ac:dyDescent="0.25">
      <c r="U30380" s="76"/>
    </row>
    <row r="30381" spans="21:21" x14ac:dyDescent="0.25">
      <c r="U30381" s="76"/>
    </row>
    <row r="30382" spans="21:21" x14ac:dyDescent="0.25">
      <c r="U30382" s="76"/>
    </row>
    <row r="30383" spans="21:21" x14ac:dyDescent="0.25">
      <c r="U30383" s="76"/>
    </row>
    <row r="30384" spans="21:21" x14ac:dyDescent="0.25">
      <c r="U30384" s="76"/>
    </row>
    <row r="30385" spans="21:21" x14ac:dyDescent="0.25">
      <c r="U30385" s="76"/>
    </row>
    <row r="30386" spans="21:21" x14ac:dyDescent="0.25">
      <c r="U30386" s="76"/>
    </row>
    <row r="30387" spans="21:21" x14ac:dyDescent="0.25">
      <c r="U30387" s="76"/>
    </row>
    <row r="30388" spans="21:21" x14ac:dyDescent="0.25">
      <c r="U30388" s="76"/>
    </row>
    <row r="30389" spans="21:21" x14ac:dyDescent="0.25">
      <c r="U30389" s="76"/>
    </row>
    <row r="30390" spans="21:21" x14ac:dyDescent="0.25">
      <c r="U30390" s="76"/>
    </row>
    <row r="30391" spans="21:21" x14ac:dyDescent="0.25">
      <c r="U30391" s="76"/>
    </row>
    <row r="30392" spans="21:21" x14ac:dyDescent="0.25">
      <c r="U30392" s="76"/>
    </row>
    <row r="30393" spans="21:21" x14ac:dyDescent="0.25">
      <c r="U30393" s="76"/>
    </row>
    <row r="30394" spans="21:21" x14ac:dyDescent="0.25">
      <c r="U30394" s="76"/>
    </row>
    <row r="30395" spans="21:21" x14ac:dyDescent="0.25">
      <c r="U30395" s="76"/>
    </row>
    <row r="30396" spans="21:21" x14ac:dyDescent="0.25">
      <c r="U30396" s="76"/>
    </row>
    <row r="30397" spans="21:21" x14ac:dyDescent="0.25">
      <c r="U30397" s="76"/>
    </row>
    <row r="30398" spans="21:21" x14ac:dyDescent="0.25">
      <c r="U30398" s="76"/>
    </row>
    <row r="30399" spans="21:21" x14ac:dyDescent="0.25">
      <c r="U30399" s="76"/>
    </row>
    <row r="30400" spans="21:21" x14ac:dyDescent="0.25">
      <c r="U30400" s="76"/>
    </row>
    <row r="30401" spans="21:21" x14ac:dyDescent="0.25">
      <c r="U30401" s="76"/>
    </row>
    <row r="30402" spans="21:21" x14ac:dyDescent="0.25">
      <c r="U30402" s="76"/>
    </row>
    <row r="30403" spans="21:21" x14ac:dyDescent="0.25">
      <c r="U30403" s="76"/>
    </row>
    <row r="30404" spans="21:21" x14ac:dyDescent="0.25">
      <c r="U30404" s="76"/>
    </row>
    <row r="30405" spans="21:21" x14ac:dyDescent="0.25">
      <c r="U30405" s="76"/>
    </row>
    <row r="30406" spans="21:21" x14ac:dyDescent="0.25">
      <c r="U30406" s="76"/>
    </row>
    <row r="30407" spans="21:21" x14ac:dyDescent="0.25">
      <c r="U30407" s="76"/>
    </row>
    <row r="30408" spans="21:21" x14ac:dyDescent="0.25">
      <c r="U30408" s="76"/>
    </row>
    <row r="30409" spans="21:21" x14ac:dyDescent="0.25">
      <c r="U30409" s="76"/>
    </row>
    <row r="30410" spans="21:21" x14ac:dyDescent="0.25">
      <c r="U30410" s="76"/>
    </row>
    <row r="30411" spans="21:21" x14ac:dyDescent="0.25">
      <c r="U30411" s="76"/>
    </row>
    <row r="30412" spans="21:21" x14ac:dyDescent="0.25">
      <c r="U30412" s="76"/>
    </row>
    <row r="30413" spans="21:21" x14ac:dyDescent="0.25">
      <c r="U30413" s="76"/>
    </row>
    <row r="30414" spans="21:21" x14ac:dyDescent="0.25">
      <c r="U30414" s="76"/>
    </row>
    <row r="30415" spans="21:21" x14ac:dyDescent="0.25">
      <c r="U30415" s="76"/>
    </row>
    <row r="30416" spans="21:21" x14ac:dyDescent="0.25">
      <c r="U30416" s="76"/>
    </row>
    <row r="30417" spans="21:21" x14ac:dyDescent="0.25">
      <c r="U30417" s="76"/>
    </row>
    <row r="30418" spans="21:21" x14ac:dyDescent="0.25">
      <c r="U30418" s="76"/>
    </row>
    <row r="30419" spans="21:21" x14ac:dyDescent="0.25">
      <c r="U30419" s="76"/>
    </row>
    <row r="30420" spans="21:21" x14ac:dyDescent="0.25">
      <c r="U30420" s="76"/>
    </row>
    <row r="30421" spans="21:21" x14ac:dyDescent="0.25">
      <c r="U30421" s="76"/>
    </row>
    <row r="30422" spans="21:21" x14ac:dyDescent="0.25">
      <c r="U30422" s="76"/>
    </row>
    <row r="30423" spans="21:21" x14ac:dyDescent="0.25">
      <c r="U30423" s="76"/>
    </row>
    <row r="30424" spans="21:21" x14ac:dyDescent="0.25">
      <c r="U30424" s="76"/>
    </row>
    <row r="30425" spans="21:21" x14ac:dyDescent="0.25">
      <c r="U30425" s="76"/>
    </row>
    <row r="30426" spans="21:21" x14ac:dyDescent="0.25">
      <c r="U30426" s="76"/>
    </row>
    <row r="30427" spans="21:21" x14ac:dyDescent="0.25">
      <c r="U30427" s="76"/>
    </row>
    <row r="30428" spans="21:21" x14ac:dyDescent="0.25">
      <c r="U30428" s="76"/>
    </row>
    <row r="30429" spans="21:21" x14ac:dyDescent="0.25">
      <c r="U30429" s="76"/>
    </row>
    <row r="30430" spans="21:21" x14ac:dyDescent="0.25">
      <c r="U30430" s="76"/>
    </row>
    <row r="30431" spans="21:21" x14ac:dyDescent="0.25">
      <c r="U30431" s="76"/>
    </row>
    <row r="30432" spans="21:21" x14ac:dyDescent="0.25">
      <c r="U30432" s="76"/>
    </row>
    <row r="30433" spans="21:21" x14ac:dyDescent="0.25">
      <c r="U30433" s="76"/>
    </row>
    <row r="30434" spans="21:21" x14ac:dyDescent="0.25">
      <c r="U30434" s="76"/>
    </row>
    <row r="30435" spans="21:21" x14ac:dyDescent="0.25">
      <c r="U30435" s="76"/>
    </row>
    <row r="30436" spans="21:21" x14ac:dyDescent="0.25">
      <c r="U30436" s="76"/>
    </row>
    <row r="30437" spans="21:21" x14ac:dyDescent="0.25">
      <c r="U30437" s="76"/>
    </row>
    <row r="30438" spans="21:21" x14ac:dyDescent="0.25">
      <c r="U30438" s="76"/>
    </row>
    <row r="30439" spans="21:21" x14ac:dyDescent="0.25">
      <c r="U30439" s="76"/>
    </row>
    <row r="30440" spans="21:21" x14ac:dyDescent="0.25">
      <c r="U30440" s="76"/>
    </row>
    <row r="30441" spans="21:21" x14ac:dyDescent="0.25">
      <c r="U30441" s="76"/>
    </row>
    <row r="30442" spans="21:21" x14ac:dyDescent="0.25">
      <c r="U30442" s="76"/>
    </row>
    <row r="30443" spans="21:21" x14ac:dyDescent="0.25">
      <c r="U30443" s="76"/>
    </row>
    <row r="30444" spans="21:21" x14ac:dyDescent="0.25">
      <c r="U30444" s="76"/>
    </row>
    <row r="30445" spans="21:21" x14ac:dyDescent="0.25">
      <c r="U30445" s="76"/>
    </row>
    <row r="30446" spans="21:21" x14ac:dyDescent="0.25">
      <c r="U30446" s="76"/>
    </row>
    <row r="30447" spans="21:21" x14ac:dyDescent="0.25">
      <c r="U30447" s="76"/>
    </row>
    <row r="30448" spans="21:21" x14ac:dyDescent="0.25">
      <c r="U30448" s="76"/>
    </row>
    <row r="30449" spans="21:21" x14ac:dyDescent="0.25">
      <c r="U30449" s="76"/>
    </row>
    <row r="30450" spans="21:21" x14ac:dyDescent="0.25">
      <c r="U30450" s="76"/>
    </row>
    <row r="30451" spans="21:21" x14ac:dyDescent="0.25">
      <c r="U30451" s="76"/>
    </row>
    <row r="30452" spans="21:21" x14ac:dyDescent="0.25">
      <c r="U30452" s="76"/>
    </row>
    <row r="30453" spans="21:21" x14ac:dyDescent="0.25">
      <c r="U30453" s="76"/>
    </row>
    <row r="30454" spans="21:21" x14ac:dyDescent="0.25">
      <c r="U30454" s="76"/>
    </row>
    <row r="30455" spans="21:21" x14ac:dyDescent="0.25">
      <c r="U30455" s="76"/>
    </row>
    <row r="30456" spans="21:21" x14ac:dyDescent="0.25">
      <c r="U30456" s="76"/>
    </row>
    <row r="30457" spans="21:21" x14ac:dyDescent="0.25">
      <c r="U30457" s="76"/>
    </row>
    <row r="30458" spans="21:21" x14ac:dyDescent="0.25">
      <c r="U30458" s="76"/>
    </row>
    <row r="30459" spans="21:21" x14ac:dyDescent="0.25">
      <c r="U30459" s="76"/>
    </row>
    <row r="30460" spans="21:21" x14ac:dyDescent="0.25">
      <c r="U30460" s="76"/>
    </row>
    <row r="30461" spans="21:21" x14ac:dyDescent="0.25">
      <c r="U30461" s="76"/>
    </row>
    <row r="30462" spans="21:21" x14ac:dyDescent="0.25">
      <c r="U30462" s="76"/>
    </row>
    <row r="30463" spans="21:21" x14ac:dyDescent="0.25">
      <c r="U30463" s="76"/>
    </row>
    <row r="30464" spans="21:21" x14ac:dyDescent="0.25">
      <c r="U30464" s="76"/>
    </row>
    <row r="30465" spans="21:21" x14ac:dyDescent="0.25">
      <c r="U30465" s="76"/>
    </row>
    <row r="30466" spans="21:21" x14ac:dyDescent="0.25">
      <c r="U30466" s="76"/>
    </row>
    <row r="30467" spans="21:21" x14ac:dyDescent="0.25">
      <c r="U30467" s="76"/>
    </row>
    <row r="30468" spans="21:21" x14ac:dyDescent="0.25">
      <c r="U30468" s="76"/>
    </row>
    <row r="30469" spans="21:21" x14ac:dyDescent="0.25">
      <c r="U30469" s="76"/>
    </row>
    <row r="30470" spans="21:21" x14ac:dyDescent="0.25">
      <c r="U30470" s="76"/>
    </row>
    <row r="30471" spans="21:21" x14ac:dyDescent="0.25">
      <c r="U30471" s="76"/>
    </row>
    <row r="30472" spans="21:21" x14ac:dyDescent="0.25">
      <c r="U30472" s="76"/>
    </row>
    <row r="30473" spans="21:21" x14ac:dyDescent="0.25">
      <c r="U30473" s="76"/>
    </row>
    <row r="30474" spans="21:21" x14ac:dyDescent="0.25">
      <c r="U30474" s="76"/>
    </row>
    <row r="30475" spans="21:21" x14ac:dyDescent="0.25">
      <c r="U30475" s="76"/>
    </row>
    <row r="30476" spans="21:21" x14ac:dyDescent="0.25">
      <c r="U30476" s="76"/>
    </row>
    <row r="30477" spans="21:21" x14ac:dyDescent="0.25">
      <c r="U30477" s="76"/>
    </row>
    <row r="30478" spans="21:21" x14ac:dyDescent="0.25">
      <c r="U30478" s="76"/>
    </row>
    <row r="30479" spans="21:21" x14ac:dyDescent="0.25">
      <c r="U30479" s="76"/>
    </row>
    <row r="30480" spans="21:21" x14ac:dyDescent="0.25">
      <c r="U30480" s="76"/>
    </row>
    <row r="30481" spans="21:21" x14ac:dyDescent="0.25">
      <c r="U30481" s="76"/>
    </row>
    <row r="30482" spans="21:21" x14ac:dyDescent="0.25">
      <c r="U30482" s="76"/>
    </row>
    <row r="30483" spans="21:21" x14ac:dyDescent="0.25">
      <c r="U30483" s="76"/>
    </row>
    <row r="30484" spans="21:21" x14ac:dyDescent="0.25">
      <c r="U30484" s="76"/>
    </row>
    <row r="30485" spans="21:21" x14ac:dyDescent="0.25">
      <c r="U30485" s="76"/>
    </row>
    <row r="30486" spans="21:21" x14ac:dyDescent="0.25">
      <c r="U30486" s="76"/>
    </row>
    <row r="30487" spans="21:21" x14ac:dyDescent="0.25">
      <c r="U30487" s="76"/>
    </row>
    <row r="30488" spans="21:21" x14ac:dyDescent="0.25">
      <c r="U30488" s="76"/>
    </row>
    <row r="30489" spans="21:21" x14ac:dyDescent="0.25">
      <c r="U30489" s="76"/>
    </row>
    <row r="30490" spans="21:21" x14ac:dyDescent="0.25">
      <c r="U30490" s="76"/>
    </row>
    <row r="30491" spans="21:21" x14ac:dyDescent="0.25">
      <c r="U30491" s="76"/>
    </row>
    <row r="30492" spans="21:21" x14ac:dyDescent="0.25">
      <c r="U30492" s="76"/>
    </row>
    <row r="30493" spans="21:21" x14ac:dyDescent="0.25">
      <c r="U30493" s="76"/>
    </row>
    <row r="30494" spans="21:21" x14ac:dyDescent="0.25">
      <c r="U30494" s="76"/>
    </row>
    <row r="30495" spans="21:21" x14ac:dyDescent="0.25">
      <c r="U30495" s="76"/>
    </row>
    <row r="30496" spans="21:21" x14ac:dyDescent="0.25">
      <c r="U30496" s="76"/>
    </row>
    <row r="30497" spans="21:21" x14ac:dyDescent="0.25">
      <c r="U30497" s="76"/>
    </row>
    <row r="30498" spans="21:21" x14ac:dyDescent="0.25">
      <c r="U30498" s="76"/>
    </row>
    <row r="30499" spans="21:21" x14ac:dyDescent="0.25">
      <c r="U30499" s="76"/>
    </row>
    <row r="30500" spans="21:21" x14ac:dyDescent="0.25">
      <c r="U30500" s="76"/>
    </row>
    <row r="30501" spans="21:21" x14ac:dyDescent="0.25">
      <c r="U30501" s="76"/>
    </row>
    <row r="30502" spans="21:21" x14ac:dyDescent="0.25">
      <c r="U30502" s="76"/>
    </row>
    <row r="30503" spans="21:21" x14ac:dyDescent="0.25">
      <c r="U30503" s="76"/>
    </row>
    <row r="30504" spans="21:21" x14ac:dyDescent="0.25">
      <c r="U30504" s="76"/>
    </row>
    <row r="30505" spans="21:21" x14ac:dyDescent="0.25">
      <c r="U30505" s="76"/>
    </row>
    <row r="30506" spans="21:21" x14ac:dyDescent="0.25">
      <c r="U30506" s="76"/>
    </row>
    <row r="30507" spans="21:21" x14ac:dyDescent="0.25">
      <c r="U30507" s="76"/>
    </row>
    <row r="30508" spans="21:21" x14ac:dyDescent="0.25">
      <c r="U30508" s="76"/>
    </row>
    <row r="30509" spans="21:21" x14ac:dyDescent="0.25">
      <c r="U30509" s="76"/>
    </row>
    <row r="30510" spans="21:21" x14ac:dyDescent="0.25">
      <c r="U30510" s="76"/>
    </row>
    <row r="30511" spans="21:21" x14ac:dyDescent="0.25">
      <c r="U30511" s="76"/>
    </row>
    <row r="30512" spans="21:21" x14ac:dyDescent="0.25">
      <c r="U30512" s="76"/>
    </row>
    <row r="30513" spans="21:21" x14ac:dyDescent="0.25">
      <c r="U30513" s="76"/>
    </row>
    <row r="30514" spans="21:21" x14ac:dyDescent="0.25">
      <c r="U30514" s="76"/>
    </row>
    <row r="30515" spans="21:21" x14ac:dyDescent="0.25">
      <c r="U30515" s="76"/>
    </row>
    <row r="30516" spans="21:21" x14ac:dyDescent="0.25">
      <c r="U30516" s="76"/>
    </row>
    <row r="30517" spans="21:21" x14ac:dyDescent="0.25">
      <c r="U30517" s="76"/>
    </row>
    <row r="30518" spans="21:21" x14ac:dyDescent="0.25">
      <c r="U30518" s="76"/>
    </row>
    <row r="30519" spans="21:21" x14ac:dyDescent="0.25">
      <c r="U30519" s="76"/>
    </row>
    <row r="30520" spans="21:21" x14ac:dyDescent="0.25">
      <c r="U30520" s="76"/>
    </row>
    <row r="30521" spans="21:21" x14ac:dyDescent="0.25">
      <c r="U30521" s="76"/>
    </row>
    <row r="30522" spans="21:21" x14ac:dyDescent="0.25">
      <c r="U30522" s="76"/>
    </row>
    <row r="30523" spans="21:21" x14ac:dyDescent="0.25">
      <c r="U30523" s="76"/>
    </row>
    <row r="30524" spans="21:21" x14ac:dyDescent="0.25">
      <c r="U30524" s="76"/>
    </row>
    <row r="30525" spans="21:21" x14ac:dyDescent="0.25">
      <c r="U30525" s="76"/>
    </row>
    <row r="30526" spans="21:21" x14ac:dyDescent="0.25">
      <c r="U30526" s="76"/>
    </row>
    <row r="30527" spans="21:21" x14ac:dyDescent="0.25">
      <c r="U30527" s="76"/>
    </row>
    <row r="30528" spans="21:21" x14ac:dyDescent="0.25">
      <c r="U30528" s="76"/>
    </row>
    <row r="30529" spans="21:21" x14ac:dyDescent="0.25">
      <c r="U30529" s="76"/>
    </row>
    <row r="30530" spans="21:21" x14ac:dyDescent="0.25">
      <c r="U30530" s="76"/>
    </row>
    <row r="30531" spans="21:21" x14ac:dyDescent="0.25">
      <c r="U30531" s="76"/>
    </row>
    <row r="30532" spans="21:21" x14ac:dyDescent="0.25">
      <c r="U30532" s="76"/>
    </row>
    <row r="30533" spans="21:21" x14ac:dyDescent="0.25">
      <c r="U30533" s="76"/>
    </row>
    <row r="30534" spans="21:21" x14ac:dyDescent="0.25">
      <c r="U30534" s="76"/>
    </row>
    <row r="30535" spans="21:21" x14ac:dyDescent="0.25">
      <c r="U30535" s="76"/>
    </row>
    <row r="30536" spans="21:21" x14ac:dyDescent="0.25">
      <c r="U30536" s="76"/>
    </row>
    <row r="30537" spans="21:21" x14ac:dyDescent="0.25">
      <c r="U30537" s="76"/>
    </row>
    <row r="30538" spans="21:21" x14ac:dyDescent="0.25">
      <c r="U30538" s="76"/>
    </row>
    <row r="30539" spans="21:21" x14ac:dyDescent="0.25">
      <c r="U30539" s="76"/>
    </row>
    <row r="30540" spans="21:21" x14ac:dyDescent="0.25">
      <c r="U30540" s="76"/>
    </row>
    <row r="30541" spans="21:21" x14ac:dyDescent="0.25">
      <c r="U30541" s="76"/>
    </row>
    <row r="30542" spans="21:21" x14ac:dyDescent="0.25">
      <c r="U30542" s="76"/>
    </row>
    <row r="30543" spans="21:21" x14ac:dyDescent="0.25">
      <c r="U30543" s="76"/>
    </row>
    <row r="30544" spans="21:21" x14ac:dyDescent="0.25">
      <c r="U30544" s="76"/>
    </row>
    <row r="30545" spans="21:21" x14ac:dyDescent="0.25">
      <c r="U30545" s="76"/>
    </row>
    <row r="30546" spans="21:21" x14ac:dyDescent="0.25">
      <c r="U30546" s="76"/>
    </row>
    <row r="30547" spans="21:21" x14ac:dyDescent="0.25">
      <c r="U30547" s="76"/>
    </row>
    <row r="30548" spans="21:21" x14ac:dyDescent="0.25">
      <c r="U30548" s="76"/>
    </row>
    <row r="30549" spans="21:21" x14ac:dyDescent="0.25">
      <c r="U30549" s="76"/>
    </row>
    <row r="30550" spans="21:21" x14ac:dyDescent="0.25">
      <c r="U30550" s="76"/>
    </row>
    <row r="30551" spans="21:21" x14ac:dyDescent="0.25">
      <c r="U30551" s="76"/>
    </row>
    <row r="30552" spans="21:21" x14ac:dyDescent="0.25">
      <c r="U30552" s="76"/>
    </row>
    <row r="30553" spans="21:21" x14ac:dyDescent="0.25">
      <c r="U30553" s="76"/>
    </row>
    <row r="30554" spans="21:21" x14ac:dyDescent="0.25">
      <c r="U30554" s="76"/>
    </row>
    <row r="30555" spans="21:21" x14ac:dyDescent="0.25">
      <c r="U30555" s="76"/>
    </row>
    <row r="30556" spans="21:21" x14ac:dyDescent="0.25">
      <c r="U30556" s="76"/>
    </row>
    <row r="30557" spans="21:21" x14ac:dyDescent="0.25">
      <c r="U30557" s="76"/>
    </row>
    <row r="30558" spans="21:21" x14ac:dyDescent="0.25">
      <c r="U30558" s="76"/>
    </row>
    <row r="30559" spans="21:21" x14ac:dyDescent="0.25">
      <c r="U30559" s="76"/>
    </row>
    <row r="30560" spans="21:21" x14ac:dyDescent="0.25">
      <c r="U30560" s="76"/>
    </row>
    <row r="30561" spans="21:21" x14ac:dyDescent="0.25">
      <c r="U30561" s="76"/>
    </row>
    <row r="30562" spans="21:21" x14ac:dyDescent="0.25">
      <c r="U30562" s="76"/>
    </row>
    <row r="30563" spans="21:21" x14ac:dyDescent="0.25">
      <c r="U30563" s="76"/>
    </row>
    <row r="30564" spans="21:21" x14ac:dyDescent="0.25">
      <c r="U30564" s="76"/>
    </row>
    <row r="30565" spans="21:21" x14ac:dyDescent="0.25">
      <c r="U30565" s="76"/>
    </row>
    <row r="30566" spans="21:21" x14ac:dyDescent="0.25">
      <c r="U30566" s="76"/>
    </row>
    <row r="30567" spans="21:21" x14ac:dyDescent="0.25">
      <c r="U30567" s="76"/>
    </row>
    <row r="30568" spans="21:21" x14ac:dyDescent="0.25">
      <c r="U30568" s="76"/>
    </row>
    <row r="30569" spans="21:21" x14ac:dyDescent="0.25">
      <c r="U30569" s="76"/>
    </row>
    <row r="30570" spans="21:21" x14ac:dyDescent="0.25">
      <c r="U30570" s="76"/>
    </row>
    <row r="30571" spans="21:21" x14ac:dyDescent="0.25">
      <c r="U30571" s="76"/>
    </row>
    <row r="30572" spans="21:21" x14ac:dyDescent="0.25">
      <c r="U30572" s="76"/>
    </row>
    <row r="30573" spans="21:21" x14ac:dyDescent="0.25">
      <c r="U30573" s="76"/>
    </row>
    <row r="30574" spans="21:21" x14ac:dyDescent="0.25">
      <c r="U30574" s="76"/>
    </row>
    <row r="30575" spans="21:21" x14ac:dyDescent="0.25">
      <c r="U30575" s="76"/>
    </row>
    <row r="30576" spans="21:21" x14ac:dyDescent="0.25">
      <c r="U30576" s="76"/>
    </row>
    <row r="30577" spans="21:21" x14ac:dyDescent="0.25">
      <c r="U30577" s="76"/>
    </row>
    <row r="30578" spans="21:21" x14ac:dyDescent="0.25">
      <c r="U30578" s="76"/>
    </row>
    <row r="30579" spans="21:21" x14ac:dyDescent="0.25">
      <c r="U30579" s="76"/>
    </row>
    <row r="30580" spans="21:21" x14ac:dyDescent="0.25">
      <c r="U30580" s="76"/>
    </row>
    <row r="30581" spans="21:21" x14ac:dyDescent="0.25">
      <c r="U30581" s="76"/>
    </row>
    <row r="30582" spans="21:21" x14ac:dyDescent="0.25">
      <c r="U30582" s="76"/>
    </row>
    <row r="30583" spans="21:21" x14ac:dyDescent="0.25">
      <c r="U30583" s="76"/>
    </row>
    <row r="30584" spans="21:21" x14ac:dyDescent="0.25">
      <c r="U30584" s="76"/>
    </row>
    <row r="30585" spans="21:21" x14ac:dyDescent="0.25">
      <c r="U30585" s="76"/>
    </row>
    <row r="30586" spans="21:21" x14ac:dyDescent="0.25">
      <c r="U30586" s="76"/>
    </row>
    <row r="30587" spans="21:21" x14ac:dyDescent="0.25">
      <c r="U30587" s="76"/>
    </row>
    <row r="30588" spans="21:21" x14ac:dyDescent="0.25">
      <c r="U30588" s="76"/>
    </row>
    <row r="30589" spans="21:21" x14ac:dyDescent="0.25">
      <c r="U30589" s="76"/>
    </row>
    <row r="30590" spans="21:21" x14ac:dyDescent="0.25">
      <c r="U30590" s="76"/>
    </row>
    <row r="30591" spans="21:21" x14ac:dyDescent="0.25">
      <c r="U30591" s="76"/>
    </row>
    <row r="30592" spans="21:21" x14ac:dyDescent="0.25">
      <c r="U30592" s="76"/>
    </row>
    <row r="30593" spans="21:21" x14ac:dyDescent="0.25">
      <c r="U30593" s="76"/>
    </row>
    <row r="30594" spans="21:21" x14ac:dyDescent="0.25">
      <c r="U30594" s="76"/>
    </row>
    <row r="30595" spans="21:21" x14ac:dyDescent="0.25">
      <c r="U30595" s="76"/>
    </row>
    <row r="30596" spans="21:21" x14ac:dyDescent="0.25">
      <c r="U30596" s="76"/>
    </row>
    <row r="30597" spans="21:21" x14ac:dyDescent="0.25">
      <c r="U30597" s="76"/>
    </row>
    <row r="30598" spans="21:21" x14ac:dyDescent="0.25">
      <c r="U30598" s="76"/>
    </row>
    <row r="30599" spans="21:21" x14ac:dyDescent="0.25">
      <c r="U30599" s="76"/>
    </row>
    <row r="30600" spans="21:21" x14ac:dyDescent="0.25">
      <c r="U30600" s="76"/>
    </row>
    <row r="30601" spans="21:21" x14ac:dyDescent="0.25">
      <c r="U30601" s="76"/>
    </row>
    <row r="30602" spans="21:21" x14ac:dyDescent="0.25">
      <c r="U30602" s="76"/>
    </row>
    <row r="30603" spans="21:21" x14ac:dyDescent="0.25">
      <c r="U30603" s="76"/>
    </row>
    <row r="30604" spans="21:21" x14ac:dyDescent="0.25">
      <c r="U30604" s="76"/>
    </row>
    <row r="30605" spans="21:21" x14ac:dyDescent="0.25">
      <c r="U30605" s="76"/>
    </row>
    <row r="30606" spans="21:21" x14ac:dyDescent="0.25">
      <c r="U30606" s="76"/>
    </row>
    <row r="30607" spans="21:21" x14ac:dyDescent="0.25">
      <c r="U30607" s="76"/>
    </row>
    <row r="30608" spans="21:21" x14ac:dyDescent="0.25">
      <c r="U30608" s="76"/>
    </row>
    <row r="30609" spans="21:21" x14ac:dyDescent="0.25">
      <c r="U30609" s="76"/>
    </row>
    <row r="30610" spans="21:21" x14ac:dyDescent="0.25">
      <c r="U30610" s="76"/>
    </row>
    <row r="30611" spans="21:21" x14ac:dyDescent="0.25">
      <c r="U30611" s="76"/>
    </row>
    <row r="30612" spans="21:21" x14ac:dyDescent="0.25">
      <c r="U30612" s="76"/>
    </row>
    <row r="30613" spans="21:21" x14ac:dyDescent="0.25">
      <c r="U30613" s="76"/>
    </row>
    <row r="30614" spans="21:21" x14ac:dyDescent="0.25">
      <c r="U30614" s="76"/>
    </row>
    <row r="30615" spans="21:21" x14ac:dyDescent="0.25">
      <c r="U30615" s="76"/>
    </row>
    <row r="30616" spans="21:21" x14ac:dyDescent="0.25">
      <c r="U30616" s="76"/>
    </row>
    <row r="30617" spans="21:21" x14ac:dyDescent="0.25">
      <c r="U30617" s="76"/>
    </row>
    <row r="30618" spans="21:21" x14ac:dyDescent="0.25">
      <c r="U30618" s="76"/>
    </row>
    <row r="30619" spans="21:21" x14ac:dyDescent="0.25">
      <c r="U30619" s="76"/>
    </row>
    <row r="30620" spans="21:21" x14ac:dyDescent="0.25">
      <c r="U30620" s="76"/>
    </row>
    <row r="30621" spans="21:21" x14ac:dyDescent="0.25">
      <c r="U30621" s="76"/>
    </row>
    <row r="30622" spans="21:21" x14ac:dyDescent="0.25">
      <c r="U30622" s="76"/>
    </row>
    <row r="30623" spans="21:21" x14ac:dyDescent="0.25">
      <c r="U30623" s="76"/>
    </row>
    <row r="30624" spans="21:21" x14ac:dyDescent="0.25">
      <c r="U30624" s="76"/>
    </row>
    <row r="30625" spans="21:21" x14ac:dyDescent="0.25">
      <c r="U30625" s="76"/>
    </row>
    <row r="30626" spans="21:21" x14ac:dyDescent="0.25">
      <c r="U30626" s="76"/>
    </row>
    <row r="30627" spans="21:21" x14ac:dyDescent="0.25">
      <c r="U30627" s="76"/>
    </row>
    <row r="30628" spans="21:21" x14ac:dyDescent="0.25">
      <c r="U30628" s="76"/>
    </row>
    <row r="30629" spans="21:21" x14ac:dyDescent="0.25">
      <c r="U30629" s="76"/>
    </row>
    <row r="30630" spans="21:21" x14ac:dyDescent="0.25">
      <c r="U30630" s="76"/>
    </row>
    <row r="30631" spans="21:21" x14ac:dyDescent="0.25">
      <c r="U30631" s="76"/>
    </row>
    <row r="30632" spans="21:21" x14ac:dyDescent="0.25">
      <c r="U30632" s="76"/>
    </row>
    <row r="30633" spans="21:21" x14ac:dyDescent="0.25">
      <c r="U30633" s="76"/>
    </row>
    <row r="30634" spans="21:21" x14ac:dyDescent="0.25">
      <c r="U30634" s="76"/>
    </row>
    <row r="30635" spans="21:21" x14ac:dyDescent="0.25">
      <c r="U30635" s="76"/>
    </row>
    <row r="30636" spans="21:21" x14ac:dyDescent="0.25">
      <c r="U30636" s="76"/>
    </row>
    <row r="30637" spans="21:21" x14ac:dyDescent="0.25">
      <c r="U30637" s="76"/>
    </row>
    <row r="30638" spans="21:21" x14ac:dyDescent="0.25">
      <c r="U30638" s="76"/>
    </row>
    <row r="30639" spans="21:21" x14ac:dyDescent="0.25">
      <c r="U30639" s="76"/>
    </row>
    <row r="30640" spans="21:21" x14ac:dyDescent="0.25">
      <c r="U30640" s="76"/>
    </row>
    <row r="30641" spans="21:21" x14ac:dyDescent="0.25">
      <c r="U30641" s="76"/>
    </row>
    <row r="30642" spans="21:21" x14ac:dyDescent="0.25">
      <c r="U30642" s="76"/>
    </row>
    <row r="30643" spans="21:21" x14ac:dyDescent="0.25">
      <c r="U30643" s="76"/>
    </row>
    <row r="30644" spans="21:21" x14ac:dyDescent="0.25">
      <c r="U30644" s="76"/>
    </row>
    <row r="30645" spans="21:21" x14ac:dyDescent="0.25">
      <c r="U30645" s="76"/>
    </row>
    <row r="30646" spans="21:21" x14ac:dyDescent="0.25">
      <c r="U30646" s="76"/>
    </row>
    <row r="30647" spans="21:21" x14ac:dyDescent="0.25">
      <c r="U30647" s="76"/>
    </row>
    <row r="30648" spans="21:21" x14ac:dyDescent="0.25">
      <c r="U30648" s="76"/>
    </row>
    <row r="30649" spans="21:21" x14ac:dyDescent="0.25">
      <c r="U30649" s="76"/>
    </row>
    <row r="30650" spans="21:21" x14ac:dyDescent="0.25">
      <c r="U30650" s="76"/>
    </row>
    <row r="30651" spans="21:21" x14ac:dyDescent="0.25">
      <c r="U30651" s="76"/>
    </row>
    <row r="30652" spans="21:21" x14ac:dyDescent="0.25">
      <c r="U30652" s="76"/>
    </row>
    <row r="30653" spans="21:21" x14ac:dyDescent="0.25">
      <c r="U30653" s="76"/>
    </row>
    <row r="30654" spans="21:21" x14ac:dyDescent="0.25">
      <c r="U30654" s="76"/>
    </row>
    <row r="30655" spans="21:21" x14ac:dyDescent="0.25">
      <c r="U30655" s="76"/>
    </row>
    <row r="30656" spans="21:21" x14ac:dyDescent="0.25">
      <c r="U30656" s="76"/>
    </row>
    <row r="30657" spans="21:21" x14ac:dyDescent="0.25">
      <c r="U30657" s="76"/>
    </row>
    <row r="30658" spans="21:21" x14ac:dyDescent="0.25">
      <c r="U30658" s="76"/>
    </row>
    <row r="30659" spans="21:21" x14ac:dyDescent="0.25">
      <c r="U30659" s="76"/>
    </row>
    <row r="30660" spans="21:21" x14ac:dyDescent="0.25">
      <c r="U30660" s="76"/>
    </row>
    <row r="30661" spans="21:21" x14ac:dyDescent="0.25">
      <c r="U30661" s="76"/>
    </row>
    <row r="30662" spans="21:21" x14ac:dyDescent="0.25">
      <c r="U30662" s="76"/>
    </row>
    <row r="30663" spans="21:21" x14ac:dyDescent="0.25">
      <c r="U30663" s="76"/>
    </row>
    <row r="30664" spans="21:21" x14ac:dyDescent="0.25">
      <c r="U30664" s="76"/>
    </row>
    <row r="30665" spans="21:21" x14ac:dyDescent="0.25">
      <c r="U30665" s="76"/>
    </row>
    <row r="30666" spans="21:21" x14ac:dyDescent="0.25">
      <c r="U30666" s="76"/>
    </row>
    <row r="30667" spans="21:21" x14ac:dyDescent="0.25">
      <c r="U30667" s="76"/>
    </row>
    <row r="30668" spans="21:21" x14ac:dyDescent="0.25">
      <c r="U30668" s="76"/>
    </row>
    <row r="30669" spans="21:21" x14ac:dyDescent="0.25">
      <c r="U30669" s="76"/>
    </row>
    <row r="30670" spans="21:21" x14ac:dyDescent="0.25">
      <c r="U30670" s="76"/>
    </row>
    <row r="30671" spans="21:21" x14ac:dyDescent="0.25">
      <c r="U30671" s="76"/>
    </row>
    <row r="30672" spans="21:21" x14ac:dyDescent="0.25">
      <c r="U30672" s="76"/>
    </row>
    <row r="30673" spans="21:21" x14ac:dyDescent="0.25">
      <c r="U30673" s="76"/>
    </row>
    <row r="30674" spans="21:21" x14ac:dyDescent="0.25">
      <c r="U30674" s="76"/>
    </row>
    <row r="30675" spans="21:21" x14ac:dyDescent="0.25">
      <c r="U30675" s="76"/>
    </row>
    <row r="30676" spans="21:21" x14ac:dyDescent="0.25">
      <c r="U30676" s="76"/>
    </row>
    <row r="30677" spans="21:21" x14ac:dyDescent="0.25">
      <c r="U30677" s="76"/>
    </row>
    <row r="30678" spans="21:21" x14ac:dyDescent="0.25">
      <c r="U30678" s="76"/>
    </row>
    <row r="30679" spans="21:21" x14ac:dyDescent="0.25">
      <c r="U30679" s="76"/>
    </row>
    <row r="30680" spans="21:21" x14ac:dyDescent="0.25">
      <c r="U30680" s="76"/>
    </row>
    <row r="30681" spans="21:21" x14ac:dyDescent="0.25">
      <c r="U30681" s="76"/>
    </row>
    <row r="30682" spans="21:21" x14ac:dyDescent="0.25">
      <c r="U30682" s="76"/>
    </row>
    <row r="30683" spans="21:21" x14ac:dyDescent="0.25">
      <c r="U30683" s="76"/>
    </row>
    <row r="30684" spans="21:21" x14ac:dyDescent="0.25">
      <c r="U30684" s="76"/>
    </row>
    <row r="30685" spans="21:21" x14ac:dyDescent="0.25">
      <c r="U30685" s="76"/>
    </row>
    <row r="30686" spans="21:21" x14ac:dyDescent="0.25">
      <c r="U30686" s="76"/>
    </row>
    <row r="30687" spans="21:21" x14ac:dyDescent="0.25">
      <c r="U30687" s="76"/>
    </row>
    <row r="30688" spans="21:21" x14ac:dyDescent="0.25">
      <c r="U30688" s="76"/>
    </row>
    <row r="30689" spans="21:21" x14ac:dyDescent="0.25">
      <c r="U30689" s="76"/>
    </row>
    <row r="30690" spans="21:21" x14ac:dyDescent="0.25">
      <c r="U30690" s="76"/>
    </row>
    <row r="30691" spans="21:21" x14ac:dyDescent="0.25">
      <c r="U30691" s="76"/>
    </row>
    <row r="30692" spans="21:21" x14ac:dyDescent="0.25">
      <c r="U30692" s="76"/>
    </row>
    <row r="30693" spans="21:21" x14ac:dyDescent="0.25">
      <c r="U30693" s="76"/>
    </row>
    <row r="30694" spans="21:21" x14ac:dyDescent="0.25">
      <c r="U30694" s="76"/>
    </row>
    <row r="30695" spans="21:21" x14ac:dyDescent="0.25">
      <c r="U30695" s="76"/>
    </row>
    <row r="30696" spans="21:21" x14ac:dyDescent="0.25">
      <c r="U30696" s="76"/>
    </row>
    <row r="30697" spans="21:21" x14ac:dyDescent="0.25">
      <c r="U30697" s="76"/>
    </row>
    <row r="30698" spans="21:21" x14ac:dyDescent="0.25">
      <c r="U30698" s="76"/>
    </row>
    <row r="30699" spans="21:21" x14ac:dyDescent="0.25">
      <c r="U30699" s="76"/>
    </row>
    <row r="30700" spans="21:21" x14ac:dyDescent="0.25">
      <c r="U30700" s="76"/>
    </row>
    <row r="30701" spans="21:21" x14ac:dyDescent="0.25">
      <c r="U30701" s="76"/>
    </row>
    <row r="30702" spans="21:21" x14ac:dyDescent="0.25">
      <c r="U30702" s="76"/>
    </row>
    <row r="30703" spans="21:21" x14ac:dyDescent="0.25">
      <c r="U30703" s="76"/>
    </row>
    <row r="30704" spans="21:21" x14ac:dyDescent="0.25">
      <c r="U30704" s="76"/>
    </row>
    <row r="30705" spans="21:21" x14ac:dyDescent="0.25">
      <c r="U30705" s="76"/>
    </row>
    <row r="30706" spans="21:21" x14ac:dyDescent="0.25">
      <c r="U30706" s="76"/>
    </row>
    <row r="30707" spans="21:21" x14ac:dyDescent="0.25">
      <c r="U30707" s="76"/>
    </row>
    <row r="30708" spans="21:21" x14ac:dyDescent="0.25">
      <c r="U30708" s="76"/>
    </row>
    <row r="30709" spans="21:21" x14ac:dyDescent="0.25">
      <c r="U30709" s="76"/>
    </row>
    <row r="30710" spans="21:21" x14ac:dyDescent="0.25">
      <c r="U30710" s="76"/>
    </row>
    <row r="30711" spans="21:21" x14ac:dyDescent="0.25">
      <c r="U30711" s="76"/>
    </row>
    <row r="30712" spans="21:21" x14ac:dyDescent="0.25">
      <c r="U30712" s="76"/>
    </row>
    <row r="30713" spans="21:21" x14ac:dyDescent="0.25">
      <c r="U30713" s="76"/>
    </row>
    <row r="30714" spans="21:21" x14ac:dyDescent="0.25">
      <c r="U30714" s="76"/>
    </row>
    <row r="30715" spans="21:21" x14ac:dyDescent="0.25">
      <c r="U30715" s="76"/>
    </row>
    <row r="30716" spans="21:21" x14ac:dyDescent="0.25">
      <c r="U30716" s="76"/>
    </row>
    <row r="30717" spans="21:21" x14ac:dyDescent="0.25">
      <c r="U30717" s="76"/>
    </row>
    <row r="30718" spans="21:21" x14ac:dyDescent="0.25">
      <c r="U30718" s="76"/>
    </row>
    <row r="30719" spans="21:21" x14ac:dyDescent="0.25">
      <c r="U30719" s="76"/>
    </row>
    <row r="30720" spans="21:21" x14ac:dyDescent="0.25">
      <c r="U30720" s="76"/>
    </row>
    <row r="30721" spans="21:21" x14ac:dyDescent="0.25">
      <c r="U30721" s="76"/>
    </row>
    <row r="30722" spans="21:21" x14ac:dyDescent="0.25">
      <c r="U30722" s="76"/>
    </row>
    <row r="30723" spans="21:21" x14ac:dyDescent="0.25">
      <c r="U30723" s="76"/>
    </row>
    <row r="30724" spans="21:21" x14ac:dyDescent="0.25">
      <c r="U30724" s="76"/>
    </row>
    <row r="30725" spans="21:21" x14ac:dyDescent="0.25">
      <c r="U30725" s="76"/>
    </row>
    <row r="30726" spans="21:21" x14ac:dyDescent="0.25">
      <c r="U30726" s="76"/>
    </row>
    <row r="30727" spans="21:21" x14ac:dyDescent="0.25">
      <c r="U30727" s="76"/>
    </row>
    <row r="30728" spans="21:21" x14ac:dyDescent="0.25">
      <c r="U30728" s="76"/>
    </row>
    <row r="30729" spans="21:21" x14ac:dyDescent="0.25">
      <c r="U30729" s="76"/>
    </row>
    <row r="30730" spans="21:21" x14ac:dyDescent="0.25">
      <c r="U30730" s="76"/>
    </row>
    <row r="30731" spans="21:21" x14ac:dyDescent="0.25">
      <c r="U30731" s="76"/>
    </row>
    <row r="30732" spans="21:21" x14ac:dyDescent="0.25">
      <c r="U30732" s="76"/>
    </row>
    <row r="30733" spans="21:21" x14ac:dyDescent="0.25">
      <c r="U30733" s="76"/>
    </row>
    <row r="30734" spans="21:21" x14ac:dyDescent="0.25">
      <c r="U30734" s="76"/>
    </row>
    <row r="30735" spans="21:21" x14ac:dyDescent="0.25">
      <c r="U30735" s="76"/>
    </row>
    <row r="30736" spans="21:21" x14ac:dyDescent="0.25">
      <c r="U30736" s="76"/>
    </row>
    <row r="30737" spans="21:21" x14ac:dyDescent="0.25">
      <c r="U30737" s="76"/>
    </row>
    <row r="30738" spans="21:21" x14ac:dyDescent="0.25">
      <c r="U30738" s="76"/>
    </row>
    <row r="30739" spans="21:21" x14ac:dyDescent="0.25">
      <c r="U30739" s="76"/>
    </row>
    <row r="30740" spans="21:21" x14ac:dyDescent="0.25">
      <c r="U30740" s="76"/>
    </row>
    <row r="30741" spans="21:21" x14ac:dyDescent="0.25">
      <c r="U30741" s="76"/>
    </row>
    <row r="30742" spans="21:21" x14ac:dyDescent="0.25">
      <c r="U30742" s="76"/>
    </row>
    <row r="30743" spans="21:21" x14ac:dyDescent="0.25">
      <c r="U30743" s="76"/>
    </row>
    <row r="30744" spans="21:21" x14ac:dyDescent="0.25">
      <c r="U30744" s="76"/>
    </row>
    <row r="30745" spans="21:21" x14ac:dyDescent="0.25">
      <c r="U30745" s="76"/>
    </row>
    <row r="30746" spans="21:21" x14ac:dyDescent="0.25">
      <c r="U30746" s="76"/>
    </row>
    <row r="30747" spans="21:21" x14ac:dyDescent="0.25">
      <c r="U30747" s="76"/>
    </row>
    <row r="30748" spans="21:21" x14ac:dyDescent="0.25">
      <c r="U30748" s="76"/>
    </row>
    <row r="30749" spans="21:21" x14ac:dyDescent="0.25">
      <c r="U30749" s="76"/>
    </row>
    <row r="30750" spans="21:21" x14ac:dyDescent="0.25">
      <c r="U30750" s="76"/>
    </row>
    <row r="30751" spans="21:21" x14ac:dyDescent="0.25">
      <c r="U30751" s="76"/>
    </row>
    <row r="30752" spans="21:21" x14ac:dyDescent="0.25">
      <c r="U30752" s="76"/>
    </row>
    <row r="30753" spans="21:21" x14ac:dyDescent="0.25">
      <c r="U30753" s="76"/>
    </row>
    <row r="30754" spans="21:21" x14ac:dyDescent="0.25">
      <c r="U30754" s="76"/>
    </row>
    <row r="30755" spans="21:21" x14ac:dyDescent="0.25">
      <c r="U30755" s="76"/>
    </row>
    <row r="30756" spans="21:21" x14ac:dyDescent="0.25">
      <c r="U30756" s="76"/>
    </row>
    <row r="30757" spans="21:21" x14ac:dyDescent="0.25">
      <c r="U30757" s="76"/>
    </row>
    <row r="30758" spans="21:21" x14ac:dyDescent="0.25">
      <c r="U30758" s="76"/>
    </row>
    <row r="30759" spans="21:21" x14ac:dyDescent="0.25">
      <c r="U30759" s="76"/>
    </row>
    <row r="30760" spans="21:21" x14ac:dyDescent="0.25">
      <c r="U30760" s="76"/>
    </row>
    <row r="30761" spans="21:21" x14ac:dyDescent="0.25">
      <c r="U30761" s="76"/>
    </row>
    <row r="30762" spans="21:21" x14ac:dyDescent="0.25">
      <c r="U30762" s="76"/>
    </row>
    <row r="30763" spans="21:21" x14ac:dyDescent="0.25">
      <c r="U30763" s="76"/>
    </row>
    <row r="30764" spans="21:21" x14ac:dyDescent="0.25">
      <c r="U30764" s="76"/>
    </row>
    <row r="30765" spans="21:21" x14ac:dyDescent="0.25">
      <c r="U30765" s="76"/>
    </row>
    <row r="30766" spans="21:21" x14ac:dyDescent="0.25">
      <c r="U30766" s="76"/>
    </row>
    <row r="30767" spans="21:21" x14ac:dyDescent="0.25">
      <c r="U30767" s="76"/>
    </row>
    <row r="30768" spans="21:21" x14ac:dyDescent="0.25">
      <c r="U30768" s="76"/>
    </row>
    <row r="30769" spans="21:21" x14ac:dyDescent="0.25">
      <c r="U30769" s="76"/>
    </row>
    <row r="30770" spans="21:21" x14ac:dyDescent="0.25">
      <c r="U30770" s="76"/>
    </row>
    <row r="30771" spans="21:21" x14ac:dyDescent="0.25">
      <c r="U30771" s="76"/>
    </row>
    <row r="30772" spans="21:21" x14ac:dyDescent="0.25">
      <c r="U30772" s="76"/>
    </row>
    <row r="30773" spans="21:21" x14ac:dyDescent="0.25">
      <c r="U30773" s="76"/>
    </row>
    <row r="30774" spans="21:21" x14ac:dyDescent="0.25">
      <c r="U30774" s="76"/>
    </row>
    <row r="30775" spans="21:21" x14ac:dyDescent="0.25">
      <c r="U30775" s="76"/>
    </row>
    <row r="30776" spans="21:21" x14ac:dyDescent="0.25">
      <c r="U30776" s="76"/>
    </row>
    <row r="30777" spans="21:21" x14ac:dyDescent="0.25">
      <c r="U30777" s="76"/>
    </row>
    <row r="30778" spans="21:21" x14ac:dyDescent="0.25">
      <c r="U30778" s="76"/>
    </row>
    <row r="30779" spans="21:21" x14ac:dyDescent="0.25">
      <c r="U30779" s="76"/>
    </row>
    <row r="30780" spans="21:21" x14ac:dyDescent="0.25">
      <c r="U30780" s="76"/>
    </row>
    <row r="30781" spans="21:21" x14ac:dyDescent="0.25">
      <c r="U30781" s="76"/>
    </row>
    <row r="30782" spans="21:21" x14ac:dyDescent="0.25">
      <c r="U30782" s="76"/>
    </row>
    <row r="30783" spans="21:21" x14ac:dyDescent="0.25">
      <c r="U30783" s="76"/>
    </row>
    <row r="30784" spans="21:21" x14ac:dyDescent="0.25">
      <c r="U30784" s="76"/>
    </row>
    <row r="30785" spans="21:21" x14ac:dyDescent="0.25">
      <c r="U30785" s="76"/>
    </row>
    <row r="30786" spans="21:21" x14ac:dyDescent="0.25">
      <c r="U30786" s="76"/>
    </row>
    <row r="30787" spans="21:21" x14ac:dyDescent="0.25">
      <c r="U30787" s="76"/>
    </row>
    <row r="30788" spans="21:21" x14ac:dyDescent="0.25">
      <c r="U30788" s="76"/>
    </row>
    <row r="30789" spans="21:21" x14ac:dyDescent="0.25">
      <c r="U30789" s="76"/>
    </row>
    <row r="30790" spans="21:21" x14ac:dyDescent="0.25">
      <c r="U30790" s="76"/>
    </row>
    <row r="30791" spans="21:21" x14ac:dyDescent="0.25">
      <c r="U30791" s="76"/>
    </row>
    <row r="30792" spans="21:21" x14ac:dyDescent="0.25">
      <c r="U30792" s="76"/>
    </row>
    <row r="30793" spans="21:21" x14ac:dyDescent="0.25">
      <c r="U30793" s="76"/>
    </row>
    <row r="30794" spans="21:21" x14ac:dyDescent="0.25">
      <c r="U30794" s="76"/>
    </row>
    <row r="30795" spans="21:21" x14ac:dyDescent="0.25">
      <c r="U30795" s="76"/>
    </row>
    <row r="30796" spans="21:21" x14ac:dyDescent="0.25">
      <c r="U30796" s="76"/>
    </row>
    <row r="30797" spans="21:21" x14ac:dyDescent="0.25">
      <c r="U30797" s="76"/>
    </row>
    <row r="30798" spans="21:21" x14ac:dyDescent="0.25">
      <c r="U30798" s="76"/>
    </row>
    <row r="30799" spans="21:21" x14ac:dyDescent="0.25">
      <c r="U30799" s="76"/>
    </row>
    <row r="30800" spans="21:21" x14ac:dyDescent="0.25">
      <c r="U30800" s="76"/>
    </row>
    <row r="30801" spans="21:21" x14ac:dyDescent="0.25">
      <c r="U30801" s="76"/>
    </row>
    <row r="30802" spans="21:21" x14ac:dyDescent="0.25">
      <c r="U30802" s="76"/>
    </row>
    <row r="30803" spans="21:21" x14ac:dyDescent="0.25">
      <c r="U30803" s="76"/>
    </row>
    <row r="30804" spans="21:21" x14ac:dyDescent="0.25">
      <c r="U30804" s="76"/>
    </row>
    <row r="30805" spans="21:21" x14ac:dyDescent="0.25">
      <c r="U30805" s="76"/>
    </row>
    <row r="30806" spans="21:21" x14ac:dyDescent="0.25">
      <c r="U30806" s="76"/>
    </row>
    <row r="30807" spans="21:21" x14ac:dyDescent="0.25">
      <c r="U30807" s="76"/>
    </row>
    <row r="30808" spans="21:21" x14ac:dyDescent="0.25">
      <c r="U30808" s="76"/>
    </row>
    <row r="30809" spans="21:21" x14ac:dyDescent="0.25">
      <c r="U30809" s="76"/>
    </row>
    <row r="30810" spans="21:21" x14ac:dyDescent="0.25">
      <c r="U30810" s="76"/>
    </row>
    <row r="30811" spans="21:21" x14ac:dyDescent="0.25">
      <c r="U30811" s="76"/>
    </row>
    <row r="30812" spans="21:21" x14ac:dyDescent="0.25">
      <c r="U30812" s="76"/>
    </row>
    <row r="30813" spans="21:21" x14ac:dyDescent="0.25">
      <c r="U30813" s="76"/>
    </row>
    <row r="30814" spans="21:21" x14ac:dyDescent="0.25">
      <c r="U30814" s="76"/>
    </row>
    <row r="30815" spans="21:21" x14ac:dyDescent="0.25">
      <c r="U30815" s="76"/>
    </row>
    <row r="30816" spans="21:21" x14ac:dyDescent="0.25">
      <c r="U30816" s="76"/>
    </row>
    <row r="30817" spans="21:21" x14ac:dyDescent="0.25">
      <c r="U30817" s="76"/>
    </row>
    <row r="30818" spans="21:21" x14ac:dyDescent="0.25">
      <c r="U30818" s="76"/>
    </row>
    <row r="30819" spans="21:21" x14ac:dyDescent="0.25">
      <c r="U30819" s="76"/>
    </row>
    <row r="30820" spans="21:21" x14ac:dyDescent="0.25">
      <c r="U30820" s="76"/>
    </row>
    <row r="30821" spans="21:21" x14ac:dyDescent="0.25">
      <c r="U30821" s="76"/>
    </row>
    <row r="30822" spans="21:21" x14ac:dyDescent="0.25">
      <c r="U30822" s="76"/>
    </row>
    <row r="30823" spans="21:21" x14ac:dyDescent="0.25">
      <c r="U30823" s="76"/>
    </row>
    <row r="30824" spans="21:21" x14ac:dyDescent="0.25">
      <c r="U30824" s="76"/>
    </row>
    <row r="30825" spans="21:21" x14ac:dyDescent="0.25">
      <c r="U30825" s="76"/>
    </row>
    <row r="30826" spans="21:21" x14ac:dyDescent="0.25">
      <c r="U30826" s="76"/>
    </row>
    <row r="30827" spans="21:21" x14ac:dyDescent="0.25">
      <c r="U30827" s="76"/>
    </row>
    <row r="30828" spans="21:21" x14ac:dyDescent="0.25">
      <c r="U30828" s="76"/>
    </row>
    <row r="30829" spans="21:21" x14ac:dyDescent="0.25">
      <c r="U30829" s="76"/>
    </row>
    <row r="30830" spans="21:21" x14ac:dyDescent="0.25">
      <c r="U30830" s="76"/>
    </row>
    <row r="30831" spans="21:21" x14ac:dyDescent="0.25">
      <c r="U30831" s="76"/>
    </row>
    <row r="30832" spans="21:21" x14ac:dyDescent="0.25">
      <c r="U30832" s="76"/>
    </row>
    <row r="30833" spans="21:21" x14ac:dyDescent="0.25">
      <c r="U30833" s="76"/>
    </row>
    <row r="30834" spans="21:21" x14ac:dyDescent="0.25">
      <c r="U30834" s="76"/>
    </row>
    <row r="30835" spans="21:21" x14ac:dyDescent="0.25">
      <c r="U30835" s="76"/>
    </row>
    <row r="30836" spans="21:21" x14ac:dyDescent="0.25">
      <c r="U30836" s="76"/>
    </row>
    <row r="30837" spans="21:21" x14ac:dyDescent="0.25">
      <c r="U30837" s="76"/>
    </row>
    <row r="30838" spans="21:21" x14ac:dyDescent="0.25">
      <c r="U30838" s="76"/>
    </row>
    <row r="30839" spans="21:21" x14ac:dyDescent="0.25">
      <c r="U30839" s="76"/>
    </row>
    <row r="30840" spans="21:21" x14ac:dyDescent="0.25">
      <c r="U30840" s="76"/>
    </row>
    <row r="30841" spans="21:21" x14ac:dyDescent="0.25">
      <c r="U30841" s="76"/>
    </row>
    <row r="30842" spans="21:21" x14ac:dyDescent="0.25">
      <c r="U30842" s="76"/>
    </row>
    <row r="30843" spans="21:21" x14ac:dyDescent="0.25">
      <c r="U30843" s="76"/>
    </row>
    <row r="30844" spans="21:21" x14ac:dyDescent="0.25">
      <c r="U30844" s="76"/>
    </row>
    <row r="30845" spans="21:21" x14ac:dyDescent="0.25">
      <c r="U30845" s="76"/>
    </row>
    <row r="30846" spans="21:21" x14ac:dyDescent="0.25">
      <c r="U30846" s="76"/>
    </row>
    <row r="30847" spans="21:21" x14ac:dyDescent="0.25">
      <c r="U30847" s="76"/>
    </row>
    <row r="30848" spans="21:21" x14ac:dyDescent="0.25">
      <c r="U30848" s="76"/>
    </row>
    <row r="30849" spans="21:21" x14ac:dyDescent="0.25">
      <c r="U30849" s="76"/>
    </row>
    <row r="30850" spans="21:21" x14ac:dyDescent="0.25">
      <c r="U30850" s="76"/>
    </row>
    <row r="30851" spans="21:21" x14ac:dyDescent="0.25">
      <c r="U30851" s="76"/>
    </row>
    <row r="30852" spans="21:21" x14ac:dyDescent="0.25">
      <c r="U30852" s="76"/>
    </row>
    <row r="30853" spans="21:21" x14ac:dyDescent="0.25">
      <c r="U30853" s="76"/>
    </row>
    <row r="30854" spans="21:21" x14ac:dyDescent="0.25">
      <c r="U30854" s="76"/>
    </row>
    <row r="30855" spans="21:21" x14ac:dyDescent="0.25">
      <c r="U30855" s="76"/>
    </row>
    <row r="30856" spans="21:21" x14ac:dyDescent="0.25">
      <c r="U30856" s="76"/>
    </row>
    <row r="30857" spans="21:21" x14ac:dyDescent="0.25">
      <c r="U30857" s="76"/>
    </row>
    <row r="30858" spans="21:21" x14ac:dyDescent="0.25">
      <c r="U30858" s="76"/>
    </row>
    <row r="30859" spans="21:21" x14ac:dyDescent="0.25">
      <c r="U30859" s="76"/>
    </row>
    <row r="30860" spans="21:21" x14ac:dyDescent="0.25">
      <c r="U30860" s="76"/>
    </row>
    <row r="30861" spans="21:21" x14ac:dyDescent="0.25">
      <c r="U30861" s="76"/>
    </row>
    <row r="30862" spans="21:21" x14ac:dyDescent="0.25">
      <c r="U30862" s="76"/>
    </row>
    <row r="30863" spans="21:21" x14ac:dyDescent="0.25">
      <c r="U30863" s="76"/>
    </row>
    <row r="30864" spans="21:21" x14ac:dyDescent="0.25">
      <c r="U30864" s="76"/>
    </row>
    <row r="30865" spans="21:21" x14ac:dyDescent="0.25">
      <c r="U30865" s="76"/>
    </row>
    <row r="30866" spans="21:21" x14ac:dyDescent="0.25">
      <c r="U30866" s="76"/>
    </row>
    <row r="30867" spans="21:21" x14ac:dyDescent="0.25">
      <c r="U30867" s="76"/>
    </row>
    <row r="30868" spans="21:21" x14ac:dyDescent="0.25">
      <c r="U30868" s="76"/>
    </row>
    <row r="30869" spans="21:21" x14ac:dyDescent="0.25">
      <c r="U30869" s="76"/>
    </row>
    <row r="30870" spans="21:21" x14ac:dyDescent="0.25">
      <c r="U30870" s="76"/>
    </row>
    <row r="30871" spans="21:21" x14ac:dyDescent="0.25">
      <c r="U30871" s="76"/>
    </row>
    <row r="30872" spans="21:21" x14ac:dyDescent="0.25">
      <c r="U30872" s="76"/>
    </row>
    <row r="30873" spans="21:21" x14ac:dyDescent="0.25">
      <c r="U30873" s="76"/>
    </row>
    <row r="30874" spans="21:21" x14ac:dyDescent="0.25">
      <c r="U30874" s="76"/>
    </row>
    <row r="30875" spans="21:21" x14ac:dyDescent="0.25">
      <c r="U30875" s="76"/>
    </row>
    <row r="30876" spans="21:21" x14ac:dyDescent="0.25">
      <c r="U30876" s="76"/>
    </row>
    <row r="30877" spans="21:21" x14ac:dyDescent="0.25">
      <c r="U30877" s="76"/>
    </row>
    <row r="30878" spans="21:21" x14ac:dyDescent="0.25">
      <c r="U30878" s="76"/>
    </row>
    <row r="30879" spans="21:21" x14ac:dyDescent="0.25">
      <c r="U30879" s="76"/>
    </row>
    <row r="30880" spans="21:21" x14ac:dyDescent="0.25">
      <c r="U30880" s="76"/>
    </row>
    <row r="30881" spans="21:21" x14ac:dyDescent="0.25">
      <c r="U30881" s="76"/>
    </row>
    <row r="30882" spans="21:21" x14ac:dyDescent="0.25">
      <c r="U30882" s="76"/>
    </row>
    <row r="30883" spans="21:21" x14ac:dyDescent="0.25">
      <c r="U30883" s="76"/>
    </row>
    <row r="30884" spans="21:21" x14ac:dyDescent="0.25">
      <c r="U30884" s="76"/>
    </row>
    <row r="30885" spans="21:21" x14ac:dyDescent="0.25">
      <c r="U30885" s="76"/>
    </row>
    <row r="30886" spans="21:21" x14ac:dyDescent="0.25">
      <c r="U30886" s="76"/>
    </row>
    <row r="30887" spans="21:21" x14ac:dyDescent="0.25">
      <c r="U30887" s="76"/>
    </row>
    <row r="30888" spans="21:21" x14ac:dyDescent="0.25">
      <c r="U30888" s="76"/>
    </row>
    <row r="30889" spans="21:21" x14ac:dyDescent="0.25">
      <c r="U30889" s="76"/>
    </row>
    <row r="30890" spans="21:21" x14ac:dyDescent="0.25">
      <c r="U30890" s="76"/>
    </row>
    <row r="30891" spans="21:21" x14ac:dyDescent="0.25">
      <c r="U30891" s="76"/>
    </row>
    <row r="30892" spans="21:21" x14ac:dyDescent="0.25">
      <c r="U30892" s="76"/>
    </row>
    <row r="30893" spans="21:21" x14ac:dyDescent="0.25">
      <c r="U30893" s="76"/>
    </row>
    <row r="30894" spans="21:21" x14ac:dyDescent="0.25">
      <c r="U30894" s="76"/>
    </row>
    <row r="30895" spans="21:21" x14ac:dyDescent="0.25">
      <c r="U30895" s="76"/>
    </row>
    <row r="30896" spans="21:21" x14ac:dyDescent="0.25">
      <c r="U30896" s="76"/>
    </row>
    <row r="30897" spans="21:21" x14ac:dyDescent="0.25">
      <c r="U30897" s="76"/>
    </row>
    <row r="30898" spans="21:21" x14ac:dyDescent="0.25">
      <c r="U30898" s="76"/>
    </row>
    <row r="30899" spans="21:21" x14ac:dyDescent="0.25">
      <c r="U30899" s="76"/>
    </row>
    <row r="30900" spans="21:21" x14ac:dyDescent="0.25">
      <c r="U30900" s="76"/>
    </row>
    <row r="30901" spans="21:21" x14ac:dyDescent="0.25">
      <c r="U30901" s="76"/>
    </row>
    <row r="30902" spans="21:21" x14ac:dyDescent="0.25">
      <c r="U30902" s="76"/>
    </row>
    <row r="30903" spans="21:21" x14ac:dyDescent="0.25">
      <c r="U30903" s="76"/>
    </row>
    <row r="30904" spans="21:21" x14ac:dyDescent="0.25">
      <c r="U30904" s="76"/>
    </row>
    <row r="30905" spans="21:21" x14ac:dyDescent="0.25">
      <c r="U30905" s="76"/>
    </row>
    <row r="30906" spans="21:21" x14ac:dyDescent="0.25">
      <c r="U30906" s="76"/>
    </row>
    <row r="30907" spans="21:21" x14ac:dyDescent="0.25">
      <c r="U30907" s="76"/>
    </row>
    <row r="30908" spans="21:21" x14ac:dyDescent="0.25">
      <c r="U30908" s="76"/>
    </row>
    <row r="30909" spans="21:21" x14ac:dyDescent="0.25">
      <c r="U30909" s="76"/>
    </row>
    <row r="30910" spans="21:21" x14ac:dyDescent="0.25">
      <c r="U30910" s="76"/>
    </row>
    <row r="30911" spans="21:21" x14ac:dyDescent="0.25">
      <c r="U30911" s="76"/>
    </row>
    <row r="30912" spans="21:21" x14ac:dyDescent="0.25">
      <c r="U30912" s="76"/>
    </row>
    <row r="30913" spans="21:21" x14ac:dyDescent="0.25">
      <c r="U30913" s="76"/>
    </row>
    <row r="30914" spans="21:21" x14ac:dyDescent="0.25">
      <c r="U30914" s="76"/>
    </row>
    <row r="30915" spans="21:21" x14ac:dyDescent="0.25">
      <c r="U30915" s="76"/>
    </row>
    <row r="30916" spans="21:21" x14ac:dyDescent="0.25">
      <c r="U30916" s="76"/>
    </row>
    <row r="30917" spans="21:21" x14ac:dyDescent="0.25">
      <c r="U30917" s="76"/>
    </row>
    <row r="30918" spans="21:21" x14ac:dyDescent="0.25">
      <c r="U30918" s="76"/>
    </row>
    <row r="30919" spans="21:21" x14ac:dyDescent="0.25">
      <c r="U30919" s="76"/>
    </row>
    <row r="30920" spans="21:21" x14ac:dyDescent="0.25">
      <c r="U30920" s="76"/>
    </row>
    <row r="30921" spans="21:21" x14ac:dyDescent="0.25">
      <c r="U30921" s="76"/>
    </row>
    <row r="30922" spans="21:21" x14ac:dyDescent="0.25">
      <c r="U30922" s="76"/>
    </row>
    <row r="30923" spans="21:21" x14ac:dyDescent="0.25">
      <c r="U30923" s="76"/>
    </row>
    <row r="30924" spans="21:21" x14ac:dyDescent="0.25">
      <c r="U30924" s="76"/>
    </row>
    <row r="30925" spans="21:21" x14ac:dyDescent="0.25">
      <c r="U30925" s="76"/>
    </row>
    <row r="30926" spans="21:21" x14ac:dyDescent="0.25">
      <c r="U30926" s="76"/>
    </row>
    <row r="30927" spans="21:21" x14ac:dyDescent="0.25">
      <c r="U30927" s="76"/>
    </row>
    <row r="30928" spans="21:21" x14ac:dyDescent="0.25">
      <c r="U30928" s="76"/>
    </row>
    <row r="30929" spans="21:21" x14ac:dyDescent="0.25">
      <c r="U30929" s="76"/>
    </row>
    <row r="30930" spans="21:21" x14ac:dyDescent="0.25">
      <c r="U30930" s="76"/>
    </row>
    <row r="30931" spans="21:21" x14ac:dyDescent="0.25">
      <c r="U30931" s="76"/>
    </row>
    <row r="30932" spans="21:21" x14ac:dyDescent="0.25">
      <c r="U30932" s="76"/>
    </row>
    <row r="30933" spans="21:21" x14ac:dyDescent="0.25">
      <c r="U30933" s="76"/>
    </row>
    <row r="30934" spans="21:21" x14ac:dyDescent="0.25">
      <c r="U30934" s="76"/>
    </row>
    <row r="30935" spans="21:21" x14ac:dyDescent="0.25">
      <c r="U30935" s="76"/>
    </row>
    <row r="30936" spans="21:21" x14ac:dyDescent="0.25">
      <c r="U30936" s="76"/>
    </row>
    <row r="30937" spans="21:21" x14ac:dyDescent="0.25">
      <c r="U30937" s="76"/>
    </row>
    <row r="30938" spans="21:21" x14ac:dyDescent="0.25">
      <c r="U30938" s="76"/>
    </row>
    <row r="30939" spans="21:21" x14ac:dyDescent="0.25">
      <c r="U30939" s="76"/>
    </row>
    <row r="30940" spans="21:21" x14ac:dyDescent="0.25">
      <c r="U30940" s="76"/>
    </row>
    <row r="30941" spans="21:21" x14ac:dyDescent="0.25">
      <c r="U30941" s="76"/>
    </row>
    <row r="30942" spans="21:21" x14ac:dyDescent="0.25">
      <c r="U30942" s="76"/>
    </row>
    <row r="30943" spans="21:21" x14ac:dyDescent="0.25">
      <c r="U30943" s="76"/>
    </row>
    <row r="30944" spans="21:21" x14ac:dyDescent="0.25">
      <c r="U30944" s="76"/>
    </row>
    <row r="30945" spans="21:21" x14ac:dyDescent="0.25">
      <c r="U30945" s="76"/>
    </row>
    <row r="30946" spans="21:21" x14ac:dyDescent="0.25">
      <c r="U30946" s="76"/>
    </row>
    <row r="30947" spans="21:21" x14ac:dyDescent="0.25">
      <c r="U30947" s="76"/>
    </row>
    <row r="30948" spans="21:21" x14ac:dyDescent="0.25">
      <c r="U30948" s="76"/>
    </row>
    <row r="30949" spans="21:21" x14ac:dyDescent="0.25">
      <c r="U30949" s="76"/>
    </row>
    <row r="30950" spans="21:21" x14ac:dyDescent="0.25">
      <c r="U30950" s="76"/>
    </row>
    <row r="30951" spans="21:21" x14ac:dyDescent="0.25">
      <c r="U30951" s="76"/>
    </row>
    <row r="30952" spans="21:21" x14ac:dyDescent="0.25">
      <c r="U30952" s="76"/>
    </row>
    <row r="30953" spans="21:21" x14ac:dyDescent="0.25">
      <c r="U30953" s="76"/>
    </row>
    <row r="30954" spans="21:21" x14ac:dyDescent="0.25">
      <c r="U30954" s="76"/>
    </row>
    <row r="30955" spans="21:21" x14ac:dyDescent="0.25">
      <c r="U30955" s="76"/>
    </row>
    <row r="30956" spans="21:21" x14ac:dyDescent="0.25">
      <c r="U30956" s="76"/>
    </row>
    <row r="30957" spans="21:21" x14ac:dyDescent="0.25">
      <c r="U30957" s="76"/>
    </row>
    <row r="30958" spans="21:21" x14ac:dyDescent="0.25">
      <c r="U30958" s="76"/>
    </row>
    <row r="30959" spans="21:21" x14ac:dyDescent="0.25">
      <c r="U30959" s="76"/>
    </row>
    <row r="30960" spans="21:21" x14ac:dyDescent="0.25">
      <c r="U30960" s="76"/>
    </row>
    <row r="30961" spans="21:21" x14ac:dyDescent="0.25">
      <c r="U30961" s="76"/>
    </row>
    <row r="30962" spans="21:21" x14ac:dyDescent="0.25">
      <c r="U30962" s="76"/>
    </row>
    <row r="30963" spans="21:21" x14ac:dyDescent="0.25">
      <c r="U30963" s="76"/>
    </row>
    <row r="30964" spans="21:21" x14ac:dyDescent="0.25">
      <c r="U30964" s="76"/>
    </row>
    <row r="30965" spans="21:21" x14ac:dyDescent="0.25">
      <c r="U30965" s="76"/>
    </row>
    <row r="30966" spans="21:21" x14ac:dyDescent="0.25">
      <c r="U30966" s="76"/>
    </row>
    <row r="30967" spans="21:21" x14ac:dyDescent="0.25">
      <c r="U30967" s="76"/>
    </row>
    <row r="30968" spans="21:21" x14ac:dyDescent="0.25">
      <c r="U30968" s="76"/>
    </row>
    <row r="30969" spans="21:21" x14ac:dyDescent="0.25">
      <c r="U30969" s="76"/>
    </row>
    <row r="30970" spans="21:21" x14ac:dyDescent="0.25">
      <c r="U30970" s="76"/>
    </row>
    <row r="30971" spans="21:21" x14ac:dyDescent="0.25">
      <c r="U30971" s="76"/>
    </row>
    <row r="30972" spans="21:21" x14ac:dyDescent="0.25">
      <c r="U30972" s="76"/>
    </row>
    <row r="30973" spans="21:21" x14ac:dyDescent="0.25">
      <c r="U30973" s="76"/>
    </row>
    <row r="30974" spans="21:21" x14ac:dyDescent="0.25">
      <c r="U30974" s="76"/>
    </row>
    <row r="30975" spans="21:21" x14ac:dyDescent="0.25">
      <c r="U30975" s="76"/>
    </row>
    <row r="30976" spans="21:21" x14ac:dyDescent="0.25">
      <c r="U30976" s="76"/>
    </row>
    <row r="30977" spans="21:21" x14ac:dyDescent="0.25">
      <c r="U30977" s="76"/>
    </row>
    <row r="30978" spans="21:21" x14ac:dyDescent="0.25">
      <c r="U30978" s="76"/>
    </row>
    <row r="30979" spans="21:21" x14ac:dyDescent="0.25">
      <c r="U30979" s="76"/>
    </row>
    <row r="30980" spans="21:21" x14ac:dyDescent="0.25">
      <c r="U30980" s="76"/>
    </row>
    <row r="30981" spans="21:21" x14ac:dyDescent="0.25">
      <c r="U30981" s="76"/>
    </row>
    <row r="30982" spans="21:21" x14ac:dyDescent="0.25">
      <c r="U30982" s="76"/>
    </row>
    <row r="30983" spans="21:21" x14ac:dyDescent="0.25">
      <c r="U30983" s="76"/>
    </row>
    <row r="30984" spans="21:21" x14ac:dyDescent="0.25">
      <c r="U30984" s="76"/>
    </row>
    <row r="30985" spans="21:21" x14ac:dyDescent="0.25">
      <c r="U30985" s="76"/>
    </row>
    <row r="30986" spans="21:21" x14ac:dyDescent="0.25">
      <c r="U30986" s="76"/>
    </row>
    <row r="30987" spans="21:21" x14ac:dyDescent="0.25">
      <c r="U30987" s="76"/>
    </row>
    <row r="30988" spans="21:21" x14ac:dyDescent="0.25">
      <c r="U30988" s="76"/>
    </row>
    <row r="30989" spans="21:21" x14ac:dyDescent="0.25">
      <c r="U30989" s="76"/>
    </row>
    <row r="30990" spans="21:21" x14ac:dyDescent="0.25">
      <c r="U30990" s="76"/>
    </row>
    <row r="30991" spans="21:21" x14ac:dyDescent="0.25">
      <c r="U30991" s="76"/>
    </row>
    <row r="30992" spans="21:21" x14ac:dyDescent="0.25">
      <c r="U30992" s="76"/>
    </row>
    <row r="30993" spans="21:21" x14ac:dyDescent="0.25">
      <c r="U30993" s="76"/>
    </row>
    <row r="30994" spans="21:21" x14ac:dyDescent="0.25">
      <c r="U30994" s="76"/>
    </row>
    <row r="30995" spans="21:21" x14ac:dyDescent="0.25">
      <c r="U30995" s="76"/>
    </row>
    <row r="30996" spans="21:21" x14ac:dyDescent="0.25">
      <c r="U30996" s="76"/>
    </row>
    <row r="30997" spans="21:21" x14ac:dyDescent="0.25">
      <c r="U30997" s="76"/>
    </row>
    <row r="30998" spans="21:21" x14ac:dyDescent="0.25">
      <c r="U30998" s="76"/>
    </row>
    <row r="30999" spans="21:21" x14ac:dyDescent="0.25">
      <c r="U30999" s="76"/>
    </row>
    <row r="31000" spans="21:21" x14ac:dyDescent="0.25">
      <c r="U31000" s="76"/>
    </row>
    <row r="31001" spans="21:21" x14ac:dyDescent="0.25">
      <c r="U31001" s="76"/>
    </row>
    <row r="31002" spans="21:21" x14ac:dyDescent="0.25">
      <c r="U31002" s="76"/>
    </row>
    <row r="31003" spans="21:21" x14ac:dyDescent="0.25">
      <c r="U31003" s="76"/>
    </row>
    <row r="31004" spans="21:21" x14ac:dyDescent="0.25">
      <c r="U31004" s="76"/>
    </row>
    <row r="31005" spans="21:21" x14ac:dyDescent="0.25">
      <c r="U31005" s="76"/>
    </row>
    <row r="31006" spans="21:21" x14ac:dyDescent="0.25">
      <c r="U31006" s="76"/>
    </row>
    <row r="31007" spans="21:21" x14ac:dyDescent="0.25">
      <c r="U31007" s="76"/>
    </row>
    <row r="31008" spans="21:21" x14ac:dyDescent="0.25">
      <c r="U31008" s="76"/>
    </row>
    <row r="31009" spans="21:21" x14ac:dyDescent="0.25">
      <c r="U31009" s="76"/>
    </row>
    <row r="31010" spans="21:21" x14ac:dyDescent="0.25">
      <c r="U31010" s="76"/>
    </row>
    <row r="31011" spans="21:21" x14ac:dyDescent="0.25">
      <c r="U31011" s="76"/>
    </row>
    <row r="31012" spans="21:21" x14ac:dyDescent="0.25">
      <c r="U31012" s="76"/>
    </row>
    <row r="31013" spans="21:21" x14ac:dyDescent="0.25">
      <c r="U31013" s="76"/>
    </row>
    <row r="31014" spans="21:21" x14ac:dyDescent="0.25">
      <c r="U31014" s="76"/>
    </row>
    <row r="31015" spans="21:21" x14ac:dyDescent="0.25">
      <c r="U31015" s="76"/>
    </row>
    <row r="31016" spans="21:21" x14ac:dyDescent="0.25">
      <c r="U31016" s="76"/>
    </row>
    <row r="31017" spans="21:21" x14ac:dyDescent="0.25">
      <c r="U31017" s="76"/>
    </row>
    <row r="31018" spans="21:21" x14ac:dyDescent="0.25">
      <c r="U31018" s="76"/>
    </row>
    <row r="31019" spans="21:21" x14ac:dyDescent="0.25">
      <c r="U31019" s="76"/>
    </row>
    <row r="31020" spans="21:21" x14ac:dyDescent="0.25">
      <c r="U31020" s="76"/>
    </row>
    <row r="31021" spans="21:21" x14ac:dyDescent="0.25">
      <c r="U31021" s="76"/>
    </row>
    <row r="31022" spans="21:21" x14ac:dyDescent="0.25">
      <c r="U31022" s="76"/>
    </row>
    <row r="31023" spans="21:21" x14ac:dyDescent="0.25">
      <c r="U31023" s="76"/>
    </row>
    <row r="31024" spans="21:21" x14ac:dyDescent="0.25">
      <c r="U31024" s="76"/>
    </row>
    <row r="31025" spans="21:21" x14ac:dyDescent="0.25">
      <c r="U31025" s="76"/>
    </row>
    <row r="31026" spans="21:21" x14ac:dyDescent="0.25">
      <c r="U31026" s="76"/>
    </row>
    <row r="31027" spans="21:21" x14ac:dyDescent="0.25">
      <c r="U31027" s="76"/>
    </row>
    <row r="31028" spans="21:21" x14ac:dyDescent="0.25">
      <c r="U31028" s="76"/>
    </row>
    <row r="31029" spans="21:21" x14ac:dyDescent="0.25">
      <c r="U31029" s="76"/>
    </row>
    <row r="31030" spans="21:21" x14ac:dyDescent="0.25">
      <c r="U31030" s="76"/>
    </row>
    <row r="31031" spans="21:21" x14ac:dyDescent="0.25">
      <c r="U31031" s="76"/>
    </row>
    <row r="31032" spans="21:21" x14ac:dyDescent="0.25">
      <c r="U31032" s="76"/>
    </row>
    <row r="31033" spans="21:21" x14ac:dyDescent="0.25">
      <c r="U31033" s="76"/>
    </row>
    <row r="31034" spans="21:21" x14ac:dyDescent="0.25">
      <c r="U31034" s="76"/>
    </row>
    <row r="31035" spans="21:21" x14ac:dyDescent="0.25">
      <c r="U31035" s="76"/>
    </row>
    <row r="31036" spans="21:21" x14ac:dyDescent="0.25">
      <c r="U31036" s="76"/>
    </row>
    <row r="31037" spans="21:21" x14ac:dyDescent="0.25">
      <c r="U31037" s="76"/>
    </row>
    <row r="31038" spans="21:21" x14ac:dyDescent="0.25">
      <c r="U31038" s="76"/>
    </row>
    <row r="31039" spans="21:21" x14ac:dyDescent="0.25">
      <c r="U31039" s="76"/>
    </row>
    <row r="31040" spans="21:21" x14ac:dyDescent="0.25">
      <c r="U31040" s="76"/>
    </row>
    <row r="31041" spans="21:21" x14ac:dyDescent="0.25">
      <c r="U31041" s="76"/>
    </row>
    <row r="31042" spans="21:21" x14ac:dyDescent="0.25">
      <c r="U31042" s="76"/>
    </row>
    <row r="31043" spans="21:21" x14ac:dyDescent="0.25">
      <c r="U31043" s="76"/>
    </row>
    <row r="31044" spans="21:21" x14ac:dyDescent="0.25">
      <c r="U31044" s="76"/>
    </row>
    <row r="31045" spans="21:21" x14ac:dyDescent="0.25">
      <c r="U31045" s="76"/>
    </row>
    <row r="31046" spans="21:21" x14ac:dyDescent="0.25">
      <c r="U31046" s="76"/>
    </row>
    <row r="31047" spans="21:21" x14ac:dyDescent="0.25">
      <c r="U31047" s="76"/>
    </row>
    <row r="31048" spans="21:21" x14ac:dyDescent="0.25">
      <c r="U31048" s="76"/>
    </row>
    <row r="31049" spans="21:21" x14ac:dyDescent="0.25">
      <c r="U31049" s="76"/>
    </row>
    <row r="31050" spans="21:21" x14ac:dyDescent="0.25">
      <c r="U31050" s="76"/>
    </row>
    <row r="31051" spans="21:21" x14ac:dyDescent="0.25">
      <c r="U31051" s="76"/>
    </row>
    <row r="31052" spans="21:21" x14ac:dyDescent="0.25">
      <c r="U31052" s="76"/>
    </row>
    <row r="31053" spans="21:21" x14ac:dyDescent="0.25">
      <c r="U31053" s="76"/>
    </row>
    <row r="31054" spans="21:21" x14ac:dyDescent="0.25">
      <c r="U31054" s="76"/>
    </row>
    <row r="31055" spans="21:21" x14ac:dyDescent="0.25">
      <c r="U31055" s="76"/>
    </row>
    <row r="31056" spans="21:21" x14ac:dyDescent="0.25">
      <c r="U31056" s="76"/>
    </row>
    <row r="31057" spans="21:21" x14ac:dyDescent="0.25">
      <c r="U31057" s="76"/>
    </row>
    <row r="31058" spans="21:21" x14ac:dyDescent="0.25">
      <c r="U31058" s="76"/>
    </row>
    <row r="31059" spans="21:21" x14ac:dyDescent="0.25">
      <c r="U31059" s="76"/>
    </row>
    <row r="31060" spans="21:21" x14ac:dyDescent="0.25">
      <c r="U31060" s="76"/>
    </row>
    <row r="31061" spans="21:21" x14ac:dyDescent="0.25">
      <c r="U31061" s="76"/>
    </row>
    <row r="31062" spans="21:21" x14ac:dyDescent="0.25">
      <c r="U31062" s="76"/>
    </row>
    <row r="31063" spans="21:21" x14ac:dyDescent="0.25">
      <c r="U31063" s="76"/>
    </row>
    <row r="31064" spans="21:21" x14ac:dyDescent="0.25">
      <c r="U31064" s="76"/>
    </row>
    <row r="31065" spans="21:21" x14ac:dyDescent="0.25">
      <c r="U31065" s="76"/>
    </row>
    <row r="31066" spans="21:21" x14ac:dyDescent="0.25">
      <c r="U31066" s="76"/>
    </row>
    <row r="31067" spans="21:21" x14ac:dyDescent="0.25">
      <c r="U31067" s="76"/>
    </row>
    <row r="31068" spans="21:21" x14ac:dyDescent="0.25">
      <c r="U31068" s="76"/>
    </row>
    <row r="31069" spans="21:21" x14ac:dyDescent="0.25">
      <c r="U31069" s="76"/>
    </row>
    <row r="31070" spans="21:21" x14ac:dyDescent="0.25">
      <c r="U31070" s="76"/>
    </row>
    <row r="31071" spans="21:21" x14ac:dyDescent="0.25">
      <c r="U31071" s="76"/>
    </row>
    <row r="31072" spans="21:21" x14ac:dyDescent="0.25">
      <c r="U31072" s="76"/>
    </row>
    <row r="31073" spans="21:21" x14ac:dyDescent="0.25">
      <c r="U31073" s="76"/>
    </row>
    <row r="31074" spans="21:21" x14ac:dyDescent="0.25">
      <c r="U31074" s="76"/>
    </row>
    <row r="31075" spans="21:21" x14ac:dyDescent="0.25">
      <c r="U31075" s="76"/>
    </row>
    <row r="31076" spans="21:21" x14ac:dyDescent="0.25">
      <c r="U31076" s="76"/>
    </row>
    <row r="31077" spans="21:21" x14ac:dyDescent="0.25">
      <c r="U31077" s="76"/>
    </row>
    <row r="31078" spans="21:21" x14ac:dyDescent="0.25">
      <c r="U31078" s="76"/>
    </row>
    <row r="31079" spans="21:21" x14ac:dyDescent="0.25">
      <c r="U31079" s="76"/>
    </row>
    <row r="31080" spans="21:21" x14ac:dyDescent="0.25">
      <c r="U31080" s="76"/>
    </row>
    <row r="31081" spans="21:21" x14ac:dyDescent="0.25">
      <c r="U31081" s="76"/>
    </row>
    <row r="31082" spans="21:21" x14ac:dyDescent="0.25">
      <c r="U31082" s="76"/>
    </row>
    <row r="31083" spans="21:21" x14ac:dyDescent="0.25">
      <c r="U31083" s="76"/>
    </row>
    <row r="31084" spans="21:21" x14ac:dyDescent="0.25">
      <c r="U31084" s="76"/>
    </row>
    <row r="31085" spans="21:21" x14ac:dyDescent="0.25">
      <c r="U31085" s="76"/>
    </row>
    <row r="31086" spans="21:21" x14ac:dyDescent="0.25">
      <c r="U31086" s="76"/>
    </row>
    <row r="31087" spans="21:21" x14ac:dyDescent="0.25">
      <c r="U31087" s="76"/>
    </row>
    <row r="31088" spans="21:21" x14ac:dyDescent="0.25">
      <c r="U31088" s="76"/>
    </row>
    <row r="31089" spans="21:21" x14ac:dyDescent="0.25">
      <c r="U31089" s="76"/>
    </row>
    <row r="31090" spans="21:21" x14ac:dyDescent="0.25">
      <c r="U31090" s="76"/>
    </row>
    <row r="31091" spans="21:21" x14ac:dyDescent="0.25">
      <c r="U31091" s="76"/>
    </row>
    <row r="31092" spans="21:21" x14ac:dyDescent="0.25">
      <c r="U31092" s="76"/>
    </row>
    <row r="31093" spans="21:21" x14ac:dyDescent="0.25">
      <c r="U31093" s="76"/>
    </row>
    <row r="31094" spans="21:21" x14ac:dyDescent="0.25">
      <c r="U31094" s="76"/>
    </row>
    <row r="31095" spans="21:21" x14ac:dyDescent="0.25">
      <c r="U31095" s="76"/>
    </row>
    <row r="31096" spans="21:21" x14ac:dyDescent="0.25">
      <c r="U31096" s="76"/>
    </row>
    <row r="31097" spans="21:21" x14ac:dyDescent="0.25">
      <c r="U31097" s="76"/>
    </row>
    <row r="31098" spans="21:21" x14ac:dyDescent="0.25">
      <c r="U31098" s="76"/>
    </row>
    <row r="31099" spans="21:21" x14ac:dyDescent="0.25">
      <c r="U31099" s="76"/>
    </row>
    <row r="31100" spans="21:21" x14ac:dyDescent="0.25">
      <c r="U31100" s="76"/>
    </row>
    <row r="31101" spans="21:21" x14ac:dyDescent="0.25">
      <c r="U31101" s="76"/>
    </row>
    <row r="31102" spans="21:21" x14ac:dyDescent="0.25">
      <c r="U31102" s="76"/>
    </row>
    <row r="31103" spans="21:21" x14ac:dyDescent="0.25">
      <c r="U31103" s="76"/>
    </row>
    <row r="31104" spans="21:21" x14ac:dyDescent="0.25">
      <c r="U31104" s="76"/>
    </row>
    <row r="31105" spans="21:21" x14ac:dyDescent="0.25">
      <c r="U31105" s="76"/>
    </row>
    <row r="31106" spans="21:21" x14ac:dyDescent="0.25">
      <c r="U31106" s="76"/>
    </row>
    <row r="31107" spans="21:21" x14ac:dyDescent="0.25">
      <c r="U31107" s="76"/>
    </row>
    <row r="31108" spans="21:21" x14ac:dyDescent="0.25">
      <c r="U31108" s="76"/>
    </row>
    <row r="31109" spans="21:21" x14ac:dyDescent="0.25">
      <c r="U31109" s="76"/>
    </row>
    <row r="31110" spans="21:21" x14ac:dyDescent="0.25">
      <c r="U31110" s="76"/>
    </row>
    <row r="31111" spans="21:21" x14ac:dyDescent="0.25">
      <c r="U31111" s="76"/>
    </row>
    <row r="31112" spans="21:21" x14ac:dyDescent="0.25">
      <c r="U31112" s="76"/>
    </row>
    <row r="31113" spans="21:21" x14ac:dyDescent="0.25">
      <c r="U31113" s="76"/>
    </row>
    <row r="31114" spans="21:21" x14ac:dyDescent="0.25">
      <c r="U31114" s="76"/>
    </row>
    <row r="31115" spans="21:21" x14ac:dyDescent="0.25">
      <c r="U31115" s="76"/>
    </row>
    <row r="31116" spans="21:21" x14ac:dyDescent="0.25">
      <c r="U31116" s="76"/>
    </row>
    <row r="31117" spans="21:21" x14ac:dyDescent="0.25">
      <c r="U31117" s="76"/>
    </row>
    <row r="31118" spans="21:21" x14ac:dyDescent="0.25">
      <c r="U31118" s="76"/>
    </row>
    <row r="31119" spans="21:21" x14ac:dyDescent="0.25">
      <c r="U31119" s="76"/>
    </row>
    <row r="31120" spans="21:21" x14ac:dyDescent="0.25">
      <c r="U31120" s="76"/>
    </row>
    <row r="31121" spans="21:21" x14ac:dyDescent="0.25">
      <c r="U31121" s="76"/>
    </row>
    <row r="31122" spans="21:21" x14ac:dyDescent="0.25">
      <c r="U31122" s="76"/>
    </row>
    <row r="31123" spans="21:21" x14ac:dyDescent="0.25">
      <c r="U31123" s="76"/>
    </row>
    <row r="31124" spans="21:21" x14ac:dyDescent="0.25">
      <c r="U31124" s="76"/>
    </row>
    <row r="31125" spans="21:21" x14ac:dyDescent="0.25">
      <c r="U31125" s="76"/>
    </row>
    <row r="31126" spans="21:21" x14ac:dyDescent="0.25">
      <c r="U31126" s="76"/>
    </row>
    <row r="31127" spans="21:21" x14ac:dyDescent="0.25">
      <c r="U31127" s="76"/>
    </row>
    <row r="31128" spans="21:21" x14ac:dyDescent="0.25">
      <c r="U31128" s="76"/>
    </row>
    <row r="31129" spans="21:21" x14ac:dyDescent="0.25">
      <c r="U31129" s="76"/>
    </row>
    <row r="31130" spans="21:21" x14ac:dyDescent="0.25">
      <c r="U31130" s="76"/>
    </row>
    <row r="31131" spans="21:21" x14ac:dyDescent="0.25">
      <c r="U31131" s="76"/>
    </row>
    <row r="31132" spans="21:21" x14ac:dyDescent="0.25">
      <c r="U31132" s="76"/>
    </row>
    <row r="31133" spans="21:21" x14ac:dyDescent="0.25">
      <c r="U31133" s="76"/>
    </row>
    <row r="31134" spans="21:21" x14ac:dyDescent="0.25">
      <c r="U31134" s="76"/>
    </row>
    <row r="31135" spans="21:21" x14ac:dyDescent="0.25">
      <c r="U31135" s="76"/>
    </row>
    <row r="31136" spans="21:21" x14ac:dyDescent="0.25">
      <c r="U31136" s="76"/>
    </row>
    <row r="31137" spans="21:21" x14ac:dyDescent="0.25">
      <c r="U31137" s="76"/>
    </row>
    <row r="31138" spans="21:21" x14ac:dyDescent="0.25">
      <c r="U31138" s="76"/>
    </row>
    <row r="31139" spans="21:21" x14ac:dyDescent="0.25">
      <c r="U31139" s="76"/>
    </row>
    <row r="31140" spans="21:21" x14ac:dyDescent="0.25">
      <c r="U31140" s="76"/>
    </row>
    <row r="31141" spans="21:21" x14ac:dyDescent="0.25">
      <c r="U31141" s="76"/>
    </row>
    <row r="31142" spans="21:21" x14ac:dyDescent="0.25">
      <c r="U31142" s="76"/>
    </row>
    <row r="31143" spans="21:21" x14ac:dyDescent="0.25">
      <c r="U31143" s="76"/>
    </row>
    <row r="31144" spans="21:21" x14ac:dyDescent="0.25">
      <c r="U31144" s="76"/>
    </row>
    <row r="31145" spans="21:21" x14ac:dyDescent="0.25">
      <c r="U31145" s="76"/>
    </row>
    <row r="31146" spans="21:21" x14ac:dyDescent="0.25">
      <c r="U31146" s="76"/>
    </row>
    <row r="31147" spans="21:21" x14ac:dyDescent="0.25">
      <c r="U31147" s="76"/>
    </row>
    <row r="31148" spans="21:21" x14ac:dyDescent="0.25">
      <c r="U31148" s="76"/>
    </row>
    <row r="31149" spans="21:21" x14ac:dyDescent="0.25">
      <c r="U31149" s="76"/>
    </row>
    <row r="31150" spans="21:21" x14ac:dyDescent="0.25">
      <c r="U31150" s="76"/>
    </row>
    <row r="31151" spans="21:21" x14ac:dyDescent="0.25">
      <c r="U31151" s="76"/>
    </row>
    <row r="31152" spans="21:21" x14ac:dyDescent="0.25">
      <c r="U31152" s="76"/>
    </row>
    <row r="31153" spans="21:21" x14ac:dyDescent="0.25">
      <c r="U31153" s="76"/>
    </row>
    <row r="31154" spans="21:21" x14ac:dyDescent="0.25">
      <c r="U31154" s="76"/>
    </row>
    <row r="31155" spans="21:21" x14ac:dyDescent="0.25">
      <c r="U31155" s="76"/>
    </row>
    <row r="31156" spans="21:21" x14ac:dyDescent="0.25">
      <c r="U31156" s="76"/>
    </row>
    <row r="31157" spans="21:21" x14ac:dyDescent="0.25">
      <c r="U31157" s="76"/>
    </row>
    <row r="31158" spans="21:21" x14ac:dyDescent="0.25">
      <c r="U31158" s="76"/>
    </row>
    <row r="31159" spans="21:21" x14ac:dyDescent="0.25">
      <c r="U31159" s="76"/>
    </row>
    <row r="31160" spans="21:21" x14ac:dyDescent="0.25">
      <c r="U31160" s="76"/>
    </row>
    <row r="31161" spans="21:21" x14ac:dyDescent="0.25">
      <c r="U31161" s="76"/>
    </row>
    <row r="31162" spans="21:21" x14ac:dyDescent="0.25">
      <c r="U31162" s="76"/>
    </row>
    <row r="31163" spans="21:21" x14ac:dyDescent="0.25">
      <c r="U31163" s="76"/>
    </row>
    <row r="31164" spans="21:21" x14ac:dyDescent="0.25">
      <c r="U31164" s="76"/>
    </row>
    <row r="31165" spans="21:21" x14ac:dyDescent="0.25">
      <c r="U31165" s="76"/>
    </row>
    <row r="31166" spans="21:21" x14ac:dyDescent="0.25">
      <c r="U31166" s="76"/>
    </row>
    <row r="31167" spans="21:21" x14ac:dyDescent="0.25">
      <c r="U31167" s="76"/>
    </row>
    <row r="31168" spans="21:21" x14ac:dyDescent="0.25">
      <c r="U31168" s="76"/>
    </row>
    <row r="31169" spans="21:21" x14ac:dyDescent="0.25">
      <c r="U31169" s="76"/>
    </row>
    <row r="31170" spans="21:21" x14ac:dyDescent="0.25">
      <c r="U31170" s="76"/>
    </row>
    <row r="31171" spans="21:21" x14ac:dyDescent="0.25">
      <c r="U31171" s="76"/>
    </row>
    <row r="31172" spans="21:21" x14ac:dyDescent="0.25">
      <c r="U31172" s="76"/>
    </row>
    <row r="31173" spans="21:21" x14ac:dyDescent="0.25">
      <c r="U31173" s="76"/>
    </row>
    <row r="31174" spans="21:21" x14ac:dyDescent="0.25">
      <c r="U31174" s="76"/>
    </row>
    <row r="31175" spans="21:21" x14ac:dyDescent="0.25">
      <c r="U31175" s="76"/>
    </row>
    <row r="31176" spans="21:21" x14ac:dyDescent="0.25">
      <c r="U31176" s="76"/>
    </row>
    <row r="31177" spans="21:21" x14ac:dyDescent="0.25">
      <c r="U31177" s="76"/>
    </row>
    <row r="31178" spans="21:21" x14ac:dyDescent="0.25">
      <c r="U31178" s="76"/>
    </row>
    <row r="31179" spans="21:21" x14ac:dyDescent="0.25">
      <c r="U31179" s="76"/>
    </row>
    <row r="31180" spans="21:21" x14ac:dyDescent="0.25">
      <c r="U31180" s="76"/>
    </row>
    <row r="31181" spans="21:21" x14ac:dyDescent="0.25">
      <c r="U31181" s="76"/>
    </row>
    <row r="31182" spans="21:21" x14ac:dyDescent="0.25">
      <c r="U31182" s="76"/>
    </row>
    <row r="31183" spans="21:21" x14ac:dyDescent="0.25">
      <c r="U31183" s="76"/>
    </row>
    <row r="31184" spans="21:21" x14ac:dyDescent="0.25">
      <c r="U31184" s="76"/>
    </row>
    <row r="31185" spans="21:21" x14ac:dyDescent="0.25">
      <c r="U31185" s="76"/>
    </row>
    <row r="31186" spans="21:21" x14ac:dyDescent="0.25">
      <c r="U31186" s="76"/>
    </row>
    <row r="31187" spans="21:21" x14ac:dyDescent="0.25">
      <c r="U31187" s="76"/>
    </row>
    <row r="31188" spans="21:21" x14ac:dyDescent="0.25">
      <c r="U31188" s="76"/>
    </row>
    <row r="31189" spans="21:21" x14ac:dyDescent="0.25">
      <c r="U31189" s="76"/>
    </row>
    <row r="31190" spans="21:21" x14ac:dyDescent="0.25">
      <c r="U31190" s="76"/>
    </row>
    <row r="31191" spans="21:21" x14ac:dyDescent="0.25">
      <c r="U31191" s="76"/>
    </row>
    <row r="31192" spans="21:21" x14ac:dyDescent="0.25">
      <c r="U31192" s="76"/>
    </row>
    <row r="31193" spans="21:21" x14ac:dyDescent="0.25">
      <c r="U31193" s="76"/>
    </row>
    <row r="31194" spans="21:21" x14ac:dyDescent="0.25">
      <c r="U31194" s="76"/>
    </row>
    <row r="31195" spans="21:21" x14ac:dyDescent="0.25">
      <c r="U31195" s="76"/>
    </row>
    <row r="31196" spans="21:21" x14ac:dyDescent="0.25">
      <c r="U31196" s="76"/>
    </row>
    <row r="31197" spans="21:21" x14ac:dyDescent="0.25">
      <c r="U31197" s="76"/>
    </row>
    <row r="31198" spans="21:21" x14ac:dyDescent="0.25">
      <c r="U31198" s="76"/>
    </row>
    <row r="31199" spans="21:21" x14ac:dyDescent="0.25">
      <c r="U31199" s="76"/>
    </row>
    <row r="31200" spans="21:21" x14ac:dyDescent="0.25">
      <c r="U31200" s="76"/>
    </row>
    <row r="31201" spans="21:21" x14ac:dyDescent="0.25">
      <c r="U31201" s="76"/>
    </row>
    <row r="31202" spans="21:21" x14ac:dyDescent="0.25">
      <c r="U31202" s="76"/>
    </row>
    <row r="31203" spans="21:21" x14ac:dyDescent="0.25">
      <c r="U31203" s="76"/>
    </row>
    <row r="31204" spans="21:21" x14ac:dyDescent="0.25">
      <c r="U31204" s="76"/>
    </row>
    <row r="31205" spans="21:21" x14ac:dyDescent="0.25">
      <c r="U31205" s="76"/>
    </row>
    <row r="31206" spans="21:21" x14ac:dyDescent="0.25">
      <c r="U31206" s="76"/>
    </row>
    <row r="31207" spans="21:21" x14ac:dyDescent="0.25">
      <c r="U31207" s="76"/>
    </row>
    <row r="31208" spans="21:21" x14ac:dyDescent="0.25">
      <c r="U31208" s="76"/>
    </row>
    <row r="31209" spans="21:21" x14ac:dyDescent="0.25">
      <c r="U31209" s="76"/>
    </row>
    <row r="31210" spans="21:21" x14ac:dyDescent="0.25">
      <c r="U31210" s="76"/>
    </row>
    <row r="31211" spans="21:21" x14ac:dyDescent="0.25">
      <c r="U31211" s="76"/>
    </row>
    <row r="31212" spans="21:21" x14ac:dyDescent="0.25">
      <c r="U31212" s="76"/>
    </row>
    <row r="31213" spans="21:21" x14ac:dyDescent="0.25">
      <c r="U31213" s="76"/>
    </row>
    <row r="31214" spans="21:21" x14ac:dyDescent="0.25">
      <c r="U31214" s="76"/>
    </row>
    <row r="31215" spans="21:21" x14ac:dyDescent="0.25">
      <c r="U31215" s="76"/>
    </row>
    <row r="31216" spans="21:21" x14ac:dyDescent="0.25">
      <c r="U31216" s="76"/>
    </row>
    <row r="31217" spans="21:21" x14ac:dyDescent="0.25">
      <c r="U31217" s="76"/>
    </row>
    <row r="31218" spans="21:21" x14ac:dyDescent="0.25">
      <c r="U31218" s="76"/>
    </row>
    <row r="31219" spans="21:21" x14ac:dyDescent="0.25">
      <c r="U31219" s="76"/>
    </row>
    <row r="31220" spans="21:21" x14ac:dyDescent="0.25">
      <c r="U31220" s="76"/>
    </row>
    <row r="31221" spans="21:21" x14ac:dyDescent="0.25">
      <c r="U31221" s="76"/>
    </row>
    <row r="31222" spans="21:21" x14ac:dyDescent="0.25">
      <c r="U31222" s="76"/>
    </row>
    <row r="31223" spans="21:21" x14ac:dyDescent="0.25">
      <c r="U31223" s="76"/>
    </row>
    <row r="31224" spans="21:21" x14ac:dyDescent="0.25">
      <c r="U31224" s="76"/>
    </row>
    <row r="31225" spans="21:21" x14ac:dyDescent="0.25">
      <c r="U31225" s="76"/>
    </row>
    <row r="31226" spans="21:21" x14ac:dyDescent="0.25">
      <c r="U31226" s="76"/>
    </row>
    <row r="31227" spans="21:21" x14ac:dyDescent="0.25">
      <c r="U31227" s="76"/>
    </row>
    <row r="31228" spans="21:21" x14ac:dyDescent="0.25">
      <c r="U31228" s="76"/>
    </row>
    <row r="31229" spans="21:21" x14ac:dyDescent="0.25">
      <c r="U31229" s="76"/>
    </row>
    <row r="31230" spans="21:21" x14ac:dyDescent="0.25">
      <c r="U31230" s="76"/>
    </row>
    <row r="31231" spans="21:21" x14ac:dyDescent="0.25">
      <c r="U31231" s="76"/>
    </row>
    <row r="31232" spans="21:21" x14ac:dyDescent="0.25">
      <c r="U31232" s="76"/>
    </row>
    <row r="31233" spans="21:21" x14ac:dyDescent="0.25">
      <c r="U31233" s="76"/>
    </row>
    <row r="31234" spans="21:21" x14ac:dyDescent="0.25">
      <c r="U31234" s="76"/>
    </row>
    <row r="31235" spans="21:21" x14ac:dyDescent="0.25">
      <c r="U31235" s="76"/>
    </row>
    <row r="31236" spans="21:21" x14ac:dyDescent="0.25">
      <c r="U31236" s="76"/>
    </row>
    <row r="31237" spans="21:21" x14ac:dyDescent="0.25">
      <c r="U31237" s="76"/>
    </row>
    <row r="31238" spans="21:21" x14ac:dyDescent="0.25">
      <c r="U31238" s="76"/>
    </row>
    <row r="31239" spans="21:21" x14ac:dyDescent="0.25">
      <c r="U31239" s="76"/>
    </row>
    <row r="31240" spans="21:21" x14ac:dyDescent="0.25">
      <c r="U31240" s="76"/>
    </row>
    <row r="31241" spans="21:21" x14ac:dyDescent="0.25">
      <c r="U31241" s="76"/>
    </row>
    <row r="31242" spans="21:21" x14ac:dyDescent="0.25">
      <c r="U31242" s="76"/>
    </row>
    <row r="31243" spans="21:21" x14ac:dyDescent="0.25">
      <c r="U31243" s="76"/>
    </row>
    <row r="31244" spans="21:21" x14ac:dyDescent="0.25">
      <c r="U31244" s="76"/>
    </row>
    <row r="31245" spans="21:21" x14ac:dyDescent="0.25">
      <c r="U31245" s="76"/>
    </row>
    <row r="31246" spans="21:21" x14ac:dyDescent="0.25">
      <c r="U31246" s="76"/>
    </row>
    <row r="31247" spans="21:21" x14ac:dyDescent="0.25">
      <c r="U31247" s="76"/>
    </row>
    <row r="31248" spans="21:21" x14ac:dyDescent="0.25">
      <c r="U31248" s="76"/>
    </row>
    <row r="31249" spans="21:21" x14ac:dyDescent="0.25">
      <c r="U31249" s="76"/>
    </row>
    <row r="31250" spans="21:21" x14ac:dyDescent="0.25">
      <c r="U31250" s="76"/>
    </row>
    <row r="31251" spans="21:21" x14ac:dyDescent="0.25">
      <c r="U31251" s="76"/>
    </row>
    <row r="31252" spans="21:21" x14ac:dyDescent="0.25">
      <c r="U31252" s="76"/>
    </row>
    <row r="31253" spans="21:21" x14ac:dyDescent="0.25">
      <c r="U31253" s="76"/>
    </row>
    <row r="31254" spans="21:21" x14ac:dyDescent="0.25">
      <c r="U31254" s="76"/>
    </row>
    <row r="31255" spans="21:21" x14ac:dyDescent="0.25">
      <c r="U31255" s="76"/>
    </row>
    <row r="31256" spans="21:21" x14ac:dyDescent="0.25">
      <c r="U31256" s="76"/>
    </row>
    <row r="31257" spans="21:21" x14ac:dyDescent="0.25">
      <c r="U31257" s="76"/>
    </row>
    <row r="31258" spans="21:21" x14ac:dyDescent="0.25">
      <c r="U31258" s="76"/>
    </row>
    <row r="31259" spans="21:21" x14ac:dyDescent="0.25">
      <c r="U31259" s="76"/>
    </row>
    <row r="31260" spans="21:21" x14ac:dyDescent="0.25">
      <c r="U31260" s="76"/>
    </row>
    <row r="31261" spans="21:21" x14ac:dyDescent="0.25">
      <c r="U31261" s="76"/>
    </row>
    <row r="31262" spans="21:21" x14ac:dyDescent="0.25">
      <c r="U31262" s="76"/>
    </row>
    <row r="31263" spans="21:21" x14ac:dyDescent="0.25">
      <c r="U31263" s="76"/>
    </row>
    <row r="31264" spans="21:21" x14ac:dyDescent="0.25">
      <c r="U31264" s="76"/>
    </row>
    <row r="31265" spans="21:21" x14ac:dyDescent="0.25">
      <c r="U31265" s="76"/>
    </row>
    <row r="31266" spans="21:21" x14ac:dyDescent="0.25">
      <c r="U31266" s="76"/>
    </row>
    <row r="31267" spans="21:21" x14ac:dyDescent="0.25">
      <c r="U31267" s="76"/>
    </row>
    <row r="31268" spans="21:21" x14ac:dyDescent="0.25">
      <c r="U31268" s="76"/>
    </row>
    <row r="31269" spans="21:21" x14ac:dyDescent="0.25">
      <c r="U31269" s="76"/>
    </row>
    <row r="31270" spans="21:21" x14ac:dyDescent="0.25">
      <c r="U31270" s="76"/>
    </row>
    <row r="31271" spans="21:21" x14ac:dyDescent="0.25">
      <c r="U31271" s="76"/>
    </row>
    <row r="31272" spans="21:21" x14ac:dyDescent="0.25">
      <c r="U31272" s="76"/>
    </row>
    <row r="31273" spans="21:21" x14ac:dyDescent="0.25">
      <c r="U31273" s="76"/>
    </row>
    <row r="31274" spans="21:21" x14ac:dyDescent="0.25">
      <c r="U31274" s="76"/>
    </row>
    <row r="31275" spans="21:21" x14ac:dyDescent="0.25">
      <c r="U31275" s="76"/>
    </row>
    <row r="31276" spans="21:21" x14ac:dyDescent="0.25">
      <c r="U31276" s="76"/>
    </row>
    <row r="31277" spans="21:21" x14ac:dyDescent="0.25">
      <c r="U31277" s="76"/>
    </row>
    <row r="31278" spans="21:21" x14ac:dyDescent="0.25">
      <c r="U31278" s="76"/>
    </row>
    <row r="31279" spans="21:21" x14ac:dyDescent="0.25">
      <c r="U31279" s="76"/>
    </row>
    <row r="31280" spans="21:21" x14ac:dyDescent="0.25">
      <c r="U31280" s="76"/>
    </row>
    <row r="31281" spans="21:21" x14ac:dyDescent="0.25">
      <c r="U31281" s="76"/>
    </row>
    <row r="31282" spans="21:21" x14ac:dyDescent="0.25">
      <c r="U31282" s="76"/>
    </row>
    <row r="31283" spans="21:21" x14ac:dyDescent="0.25">
      <c r="U31283" s="76"/>
    </row>
    <row r="31284" spans="21:21" x14ac:dyDescent="0.25">
      <c r="U31284" s="76"/>
    </row>
    <row r="31285" spans="21:21" x14ac:dyDescent="0.25">
      <c r="U31285" s="76"/>
    </row>
    <row r="31286" spans="21:21" x14ac:dyDescent="0.25">
      <c r="U31286" s="76"/>
    </row>
    <row r="31287" spans="21:21" x14ac:dyDescent="0.25">
      <c r="U31287" s="76"/>
    </row>
    <row r="31288" spans="21:21" x14ac:dyDescent="0.25">
      <c r="U31288" s="76"/>
    </row>
    <row r="31289" spans="21:21" x14ac:dyDescent="0.25">
      <c r="U31289" s="76"/>
    </row>
    <row r="31290" spans="21:21" x14ac:dyDescent="0.25">
      <c r="U31290" s="76"/>
    </row>
    <row r="31291" spans="21:21" x14ac:dyDescent="0.25">
      <c r="U31291" s="76"/>
    </row>
    <row r="31292" spans="21:21" x14ac:dyDescent="0.25">
      <c r="U31292" s="76"/>
    </row>
    <row r="31293" spans="21:21" x14ac:dyDescent="0.25">
      <c r="U31293" s="76"/>
    </row>
    <row r="31294" spans="21:21" x14ac:dyDescent="0.25">
      <c r="U31294" s="76"/>
    </row>
    <row r="31295" spans="21:21" x14ac:dyDescent="0.25">
      <c r="U31295" s="76"/>
    </row>
    <row r="31296" spans="21:21" x14ac:dyDescent="0.25">
      <c r="U31296" s="76"/>
    </row>
    <row r="31297" spans="21:21" x14ac:dyDescent="0.25">
      <c r="U31297" s="76"/>
    </row>
    <row r="31298" spans="21:21" x14ac:dyDescent="0.25">
      <c r="U31298" s="76"/>
    </row>
    <row r="31299" spans="21:21" x14ac:dyDescent="0.25">
      <c r="U31299" s="76"/>
    </row>
    <row r="31300" spans="21:21" x14ac:dyDescent="0.25">
      <c r="U31300" s="76"/>
    </row>
    <row r="31301" spans="21:21" x14ac:dyDescent="0.25">
      <c r="U31301" s="76"/>
    </row>
    <row r="31302" spans="21:21" x14ac:dyDescent="0.25">
      <c r="U31302" s="76"/>
    </row>
    <row r="31303" spans="21:21" x14ac:dyDescent="0.25">
      <c r="U31303" s="76"/>
    </row>
    <row r="31304" spans="21:21" x14ac:dyDescent="0.25">
      <c r="U31304" s="76"/>
    </row>
    <row r="31305" spans="21:21" x14ac:dyDescent="0.25">
      <c r="U31305" s="76"/>
    </row>
    <row r="31306" spans="21:21" x14ac:dyDescent="0.25">
      <c r="U31306" s="76"/>
    </row>
    <row r="31307" spans="21:21" x14ac:dyDescent="0.25">
      <c r="U31307" s="76"/>
    </row>
    <row r="31308" spans="21:21" x14ac:dyDescent="0.25">
      <c r="U31308" s="76"/>
    </row>
    <row r="31309" spans="21:21" x14ac:dyDescent="0.25">
      <c r="U31309" s="76"/>
    </row>
    <row r="31310" spans="21:21" x14ac:dyDescent="0.25">
      <c r="U31310" s="76"/>
    </row>
    <row r="31311" spans="21:21" x14ac:dyDescent="0.25">
      <c r="U31311" s="76"/>
    </row>
    <row r="31312" spans="21:21" x14ac:dyDescent="0.25">
      <c r="U31312" s="76"/>
    </row>
    <row r="31313" spans="21:21" x14ac:dyDescent="0.25">
      <c r="U31313" s="76"/>
    </row>
    <row r="31314" spans="21:21" x14ac:dyDescent="0.25">
      <c r="U31314" s="76"/>
    </row>
    <row r="31315" spans="21:21" x14ac:dyDescent="0.25">
      <c r="U31315" s="76"/>
    </row>
    <row r="31316" spans="21:21" x14ac:dyDescent="0.25">
      <c r="U31316" s="76"/>
    </row>
    <row r="31317" spans="21:21" x14ac:dyDescent="0.25">
      <c r="U31317" s="76"/>
    </row>
    <row r="31318" spans="21:21" x14ac:dyDescent="0.25">
      <c r="U31318" s="76"/>
    </row>
    <row r="31319" spans="21:21" x14ac:dyDescent="0.25">
      <c r="U31319" s="76"/>
    </row>
    <row r="31320" spans="21:21" x14ac:dyDescent="0.25">
      <c r="U31320" s="76"/>
    </row>
    <row r="31321" spans="21:21" x14ac:dyDescent="0.25">
      <c r="U31321" s="76"/>
    </row>
    <row r="31322" spans="21:21" x14ac:dyDescent="0.25">
      <c r="U31322" s="76"/>
    </row>
    <row r="31323" spans="21:21" x14ac:dyDescent="0.25">
      <c r="U31323" s="76"/>
    </row>
    <row r="31324" spans="21:21" x14ac:dyDescent="0.25">
      <c r="U31324" s="76"/>
    </row>
    <row r="31325" spans="21:21" x14ac:dyDescent="0.25">
      <c r="U31325" s="76"/>
    </row>
    <row r="31326" spans="21:21" x14ac:dyDescent="0.25">
      <c r="U31326" s="76"/>
    </row>
    <row r="31327" spans="21:21" x14ac:dyDescent="0.25">
      <c r="U31327" s="76"/>
    </row>
    <row r="31328" spans="21:21" x14ac:dyDescent="0.25">
      <c r="U31328" s="76"/>
    </row>
    <row r="31329" spans="21:21" x14ac:dyDescent="0.25">
      <c r="U31329" s="76"/>
    </row>
    <row r="31330" spans="21:21" x14ac:dyDescent="0.25">
      <c r="U31330" s="76"/>
    </row>
    <row r="31331" spans="21:21" x14ac:dyDescent="0.25">
      <c r="U31331" s="76"/>
    </row>
    <row r="31332" spans="21:21" x14ac:dyDescent="0.25">
      <c r="U31332" s="76"/>
    </row>
    <row r="31333" spans="21:21" x14ac:dyDescent="0.25">
      <c r="U31333" s="76"/>
    </row>
    <row r="31334" spans="21:21" x14ac:dyDescent="0.25">
      <c r="U31334" s="76"/>
    </row>
    <row r="31335" spans="21:21" x14ac:dyDescent="0.25">
      <c r="U31335" s="76"/>
    </row>
    <row r="31336" spans="21:21" x14ac:dyDescent="0.25">
      <c r="U31336" s="76"/>
    </row>
    <row r="31337" spans="21:21" x14ac:dyDescent="0.25">
      <c r="U31337" s="76"/>
    </row>
    <row r="31338" spans="21:21" x14ac:dyDescent="0.25">
      <c r="U31338" s="76"/>
    </row>
    <row r="31339" spans="21:21" x14ac:dyDescent="0.25">
      <c r="U31339" s="76"/>
    </row>
    <row r="31340" spans="21:21" x14ac:dyDescent="0.25">
      <c r="U31340" s="76"/>
    </row>
    <row r="31341" spans="21:21" x14ac:dyDescent="0.25">
      <c r="U31341" s="76"/>
    </row>
    <row r="31342" spans="21:21" x14ac:dyDescent="0.25">
      <c r="U31342" s="76"/>
    </row>
    <row r="31343" spans="21:21" x14ac:dyDescent="0.25">
      <c r="U31343" s="76"/>
    </row>
    <row r="31344" spans="21:21" x14ac:dyDescent="0.25">
      <c r="U31344" s="76"/>
    </row>
    <row r="31345" spans="21:21" x14ac:dyDescent="0.25">
      <c r="U31345" s="76"/>
    </row>
    <row r="31346" spans="21:21" x14ac:dyDescent="0.25">
      <c r="U31346" s="76"/>
    </row>
    <row r="31347" spans="21:21" x14ac:dyDescent="0.25">
      <c r="U31347" s="76"/>
    </row>
    <row r="31348" spans="21:21" x14ac:dyDescent="0.25">
      <c r="U31348" s="76"/>
    </row>
    <row r="31349" spans="21:21" x14ac:dyDescent="0.25">
      <c r="U31349" s="76"/>
    </row>
    <row r="31350" spans="21:21" x14ac:dyDescent="0.25">
      <c r="U31350" s="76"/>
    </row>
    <row r="31351" spans="21:21" x14ac:dyDescent="0.25">
      <c r="U31351" s="76"/>
    </row>
    <row r="31352" spans="21:21" x14ac:dyDescent="0.25">
      <c r="U31352" s="76"/>
    </row>
    <row r="31353" spans="21:21" x14ac:dyDescent="0.25">
      <c r="U31353" s="76"/>
    </row>
    <row r="31354" spans="21:21" x14ac:dyDescent="0.25">
      <c r="U31354" s="76"/>
    </row>
    <row r="31355" spans="21:21" x14ac:dyDescent="0.25">
      <c r="U31355" s="76"/>
    </row>
    <row r="31356" spans="21:21" x14ac:dyDescent="0.25">
      <c r="U31356" s="76"/>
    </row>
    <row r="31357" spans="21:21" x14ac:dyDescent="0.25">
      <c r="U31357" s="76"/>
    </row>
    <row r="31358" spans="21:21" x14ac:dyDescent="0.25">
      <c r="U31358" s="76"/>
    </row>
    <row r="31359" spans="21:21" x14ac:dyDescent="0.25">
      <c r="U31359" s="76"/>
    </row>
    <row r="31360" spans="21:21" x14ac:dyDescent="0.25">
      <c r="U31360" s="76"/>
    </row>
    <row r="31361" spans="21:21" x14ac:dyDescent="0.25">
      <c r="U31361" s="76"/>
    </row>
    <row r="31362" spans="21:21" x14ac:dyDescent="0.25">
      <c r="U31362" s="76"/>
    </row>
    <row r="31363" spans="21:21" x14ac:dyDescent="0.25">
      <c r="U31363" s="76"/>
    </row>
    <row r="31364" spans="21:21" x14ac:dyDescent="0.25">
      <c r="U31364" s="76"/>
    </row>
    <row r="31365" spans="21:21" x14ac:dyDescent="0.25">
      <c r="U31365" s="76"/>
    </row>
    <row r="31366" spans="21:21" x14ac:dyDescent="0.25">
      <c r="U31366" s="76"/>
    </row>
    <row r="31367" spans="21:21" x14ac:dyDescent="0.25">
      <c r="U31367" s="76"/>
    </row>
    <row r="31368" spans="21:21" x14ac:dyDescent="0.25">
      <c r="U31368" s="76"/>
    </row>
    <row r="31369" spans="21:21" x14ac:dyDescent="0.25">
      <c r="U31369" s="76"/>
    </row>
    <row r="31370" spans="21:21" x14ac:dyDescent="0.25">
      <c r="U31370" s="76"/>
    </row>
    <row r="31371" spans="21:21" x14ac:dyDescent="0.25">
      <c r="U31371" s="76"/>
    </row>
    <row r="31372" spans="21:21" x14ac:dyDescent="0.25">
      <c r="U31372" s="76"/>
    </row>
    <row r="31373" spans="21:21" x14ac:dyDescent="0.25">
      <c r="U31373" s="76"/>
    </row>
    <row r="31374" spans="21:21" x14ac:dyDescent="0.25">
      <c r="U31374" s="76"/>
    </row>
    <row r="31375" spans="21:21" x14ac:dyDescent="0.25">
      <c r="U31375" s="76"/>
    </row>
    <row r="31376" spans="21:21" x14ac:dyDescent="0.25">
      <c r="U31376" s="76"/>
    </row>
    <row r="31377" spans="21:21" x14ac:dyDescent="0.25">
      <c r="U31377" s="76"/>
    </row>
    <row r="31378" spans="21:21" x14ac:dyDescent="0.25">
      <c r="U31378" s="76"/>
    </row>
    <row r="31379" spans="21:21" x14ac:dyDescent="0.25">
      <c r="U31379" s="76"/>
    </row>
    <row r="31380" spans="21:21" x14ac:dyDescent="0.25">
      <c r="U31380" s="76"/>
    </row>
    <row r="31381" spans="21:21" x14ac:dyDescent="0.25">
      <c r="U31381" s="76"/>
    </row>
    <row r="31382" spans="21:21" x14ac:dyDescent="0.25">
      <c r="U31382" s="76"/>
    </row>
    <row r="31383" spans="21:21" x14ac:dyDescent="0.25">
      <c r="U31383" s="76"/>
    </row>
    <row r="31384" spans="21:21" x14ac:dyDescent="0.25">
      <c r="U31384" s="76"/>
    </row>
    <row r="31385" spans="21:21" x14ac:dyDescent="0.25">
      <c r="U31385" s="76"/>
    </row>
    <row r="31386" spans="21:21" x14ac:dyDescent="0.25">
      <c r="U31386" s="76"/>
    </row>
    <row r="31387" spans="21:21" x14ac:dyDescent="0.25">
      <c r="U31387" s="76"/>
    </row>
    <row r="31388" spans="21:21" x14ac:dyDescent="0.25">
      <c r="U31388" s="76"/>
    </row>
    <row r="31389" spans="21:21" x14ac:dyDescent="0.25">
      <c r="U31389" s="76"/>
    </row>
    <row r="31390" spans="21:21" x14ac:dyDescent="0.25">
      <c r="U31390" s="76"/>
    </row>
    <row r="31391" spans="21:21" x14ac:dyDescent="0.25">
      <c r="U31391" s="76"/>
    </row>
    <row r="31392" spans="21:21" x14ac:dyDescent="0.25">
      <c r="U31392" s="76"/>
    </row>
    <row r="31393" spans="21:21" x14ac:dyDescent="0.25">
      <c r="U31393" s="76"/>
    </row>
    <row r="31394" spans="21:21" x14ac:dyDescent="0.25">
      <c r="U31394" s="76"/>
    </row>
    <row r="31395" spans="21:21" x14ac:dyDescent="0.25">
      <c r="U31395" s="76"/>
    </row>
    <row r="31396" spans="21:21" x14ac:dyDescent="0.25">
      <c r="U31396" s="76"/>
    </row>
    <row r="31397" spans="21:21" x14ac:dyDescent="0.25">
      <c r="U31397" s="76"/>
    </row>
    <row r="31398" spans="21:21" x14ac:dyDescent="0.25">
      <c r="U31398" s="76"/>
    </row>
    <row r="31399" spans="21:21" x14ac:dyDescent="0.25">
      <c r="U31399" s="76"/>
    </row>
    <row r="31400" spans="21:21" x14ac:dyDescent="0.25">
      <c r="U31400" s="76"/>
    </row>
    <row r="31401" spans="21:21" x14ac:dyDescent="0.25">
      <c r="U31401" s="76"/>
    </row>
    <row r="31402" spans="21:21" x14ac:dyDescent="0.25">
      <c r="U31402" s="76"/>
    </row>
    <row r="31403" spans="21:21" x14ac:dyDescent="0.25">
      <c r="U31403" s="76"/>
    </row>
    <row r="31404" spans="21:21" x14ac:dyDescent="0.25">
      <c r="U31404" s="76"/>
    </row>
    <row r="31405" spans="21:21" x14ac:dyDescent="0.25">
      <c r="U31405" s="76"/>
    </row>
    <row r="31406" spans="21:21" x14ac:dyDescent="0.25">
      <c r="U31406" s="76"/>
    </row>
    <row r="31407" spans="21:21" x14ac:dyDescent="0.25">
      <c r="U31407" s="76"/>
    </row>
    <row r="31408" spans="21:21" x14ac:dyDescent="0.25">
      <c r="U31408" s="76"/>
    </row>
    <row r="31409" spans="21:21" x14ac:dyDescent="0.25">
      <c r="U31409" s="76"/>
    </row>
    <row r="31410" spans="21:21" x14ac:dyDescent="0.25">
      <c r="U31410" s="76"/>
    </row>
    <row r="31411" spans="21:21" x14ac:dyDescent="0.25">
      <c r="U31411" s="76"/>
    </row>
    <row r="31412" spans="21:21" x14ac:dyDescent="0.25">
      <c r="U31412" s="76"/>
    </row>
    <row r="31413" spans="21:21" x14ac:dyDescent="0.25">
      <c r="U31413" s="76"/>
    </row>
    <row r="31414" spans="21:21" x14ac:dyDescent="0.25">
      <c r="U31414" s="76"/>
    </row>
    <row r="31415" spans="21:21" x14ac:dyDescent="0.25">
      <c r="U31415" s="76"/>
    </row>
    <row r="31416" spans="21:21" x14ac:dyDescent="0.25">
      <c r="U31416" s="76"/>
    </row>
    <row r="31417" spans="21:21" x14ac:dyDescent="0.25">
      <c r="U31417" s="76"/>
    </row>
    <row r="31418" spans="21:21" x14ac:dyDescent="0.25">
      <c r="U31418" s="76"/>
    </row>
    <row r="31419" spans="21:21" x14ac:dyDescent="0.25">
      <c r="U31419" s="76"/>
    </row>
    <row r="31420" spans="21:21" x14ac:dyDescent="0.25">
      <c r="U31420" s="76"/>
    </row>
    <row r="31421" spans="21:21" x14ac:dyDescent="0.25">
      <c r="U31421" s="76"/>
    </row>
    <row r="31422" spans="21:21" x14ac:dyDescent="0.25">
      <c r="U31422" s="76"/>
    </row>
    <row r="31423" spans="21:21" x14ac:dyDescent="0.25">
      <c r="U31423" s="76"/>
    </row>
    <row r="31424" spans="21:21" x14ac:dyDescent="0.25">
      <c r="U31424" s="76"/>
    </row>
    <row r="31425" spans="21:21" x14ac:dyDescent="0.25">
      <c r="U31425" s="76"/>
    </row>
    <row r="31426" spans="21:21" x14ac:dyDescent="0.25">
      <c r="U31426" s="76"/>
    </row>
    <row r="31427" spans="21:21" x14ac:dyDescent="0.25">
      <c r="U31427" s="76"/>
    </row>
    <row r="31428" spans="21:21" x14ac:dyDescent="0.25">
      <c r="U31428" s="76"/>
    </row>
    <row r="31429" spans="21:21" x14ac:dyDescent="0.25">
      <c r="U31429" s="76"/>
    </row>
    <row r="31430" spans="21:21" x14ac:dyDescent="0.25">
      <c r="U31430" s="76"/>
    </row>
    <row r="31431" spans="21:21" x14ac:dyDescent="0.25">
      <c r="U31431" s="76"/>
    </row>
    <row r="31432" spans="21:21" x14ac:dyDescent="0.25">
      <c r="U31432" s="76"/>
    </row>
    <row r="31433" spans="21:21" x14ac:dyDescent="0.25">
      <c r="U31433" s="76"/>
    </row>
    <row r="31434" spans="21:21" x14ac:dyDescent="0.25">
      <c r="U31434" s="76"/>
    </row>
    <row r="31435" spans="21:21" x14ac:dyDescent="0.25">
      <c r="U31435" s="76"/>
    </row>
    <row r="31436" spans="21:21" x14ac:dyDescent="0.25">
      <c r="U31436" s="76"/>
    </row>
    <row r="31437" spans="21:21" x14ac:dyDescent="0.25">
      <c r="U31437" s="76"/>
    </row>
    <row r="31438" spans="21:21" x14ac:dyDescent="0.25">
      <c r="U31438" s="76"/>
    </row>
    <row r="31439" spans="21:21" x14ac:dyDescent="0.25">
      <c r="U31439" s="76"/>
    </row>
    <row r="31440" spans="21:21" x14ac:dyDescent="0.25">
      <c r="U31440" s="76"/>
    </row>
    <row r="31441" spans="21:21" x14ac:dyDescent="0.25">
      <c r="U31441" s="76"/>
    </row>
    <row r="31442" spans="21:21" x14ac:dyDescent="0.25">
      <c r="U31442" s="76"/>
    </row>
    <row r="31443" spans="21:21" x14ac:dyDescent="0.25">
      <c r="U31443" s="76"/>
    </row>
    <row r="31444" spans="21:21" x14ac:dyDescent="0.25">
      <c r="U31444" s="76"/>
    </row>
    <row r="31445" spans="21:21" x14ac:dyDescent="0.25">
      <c r="U31445" s="76"/>
    </row>
    <row r="31446" spans="21:21" x14ac:dyDescent="0.25">
      <c r="U31446" s="76"/>
    </row>
    <row r="31447" spans="21:21" x14ac:dyDescent="0.25">
      <c r="U31447" s="76"/>
    </row>
    <row r="31448" spans="21:21" x14ac:dyDescent="0.25">
      <c r="U31448" s="76"/>
    </row>
    <row r="31449" spans="21:21" x14ac:dyDescent="0.25">
      <c r="U31449" s="76"/>
    </row>
    <row r="31450" spans="21:21" x14ac:dyDescent="0.25">
      <c r="U31450" s="76"/>
    </row>
    <row r="31451" spans="21:21" x14ac:dyDescent="0.25">
      <c r="U31451" s="76"/>
    </row>
    <row r="31452" spans="21:21" x14ac:dyDescent="0.25">
      <c r="U31452" s="76"/>
    </row>
    <row r="31453" spans="21:21" x14ac:dyDescent="0.25">
      <c r="U31453" s="76"/>
    </row>
    <row r="31454" spans="21:21" x14ac:dyDescent="0.25">
      <c r="U31454" s="76"/>
    </row>
    <row r="31455" spans="21:21" x14ac:dyDescent="0.25">
      <c r="U31455" s="76"/>
    </row>
    <row r="31456" spans="21:21" x14ac:dyDescent="0.25">
      <c r="U31456" s="76"/>
    </row>
    <row r="31457" spans="21:21" x14ac:dyDescent="0.25">
      <c r="U31457" s="76"/>
    </row>
    <row r="31458" spans="21:21" x14ac:dyDescent="0.25">
      <c r="U31458" s="76"/>
    </row>
    <row r="31459" spans="21:21" x14ac:dyDescent="0.25">
      <c r="U31459" s="76"/>
    </row>
    <row r="31460" spans="21:21" x14ac:dyDescent="0.25">
      <c r="U31460" s="76"/>
    </row>
    <row r="31461" spans="21:21" x14ac:dyDescent="0.25">
      <c r="U31461" s="76"/>
    </row>
    <row r="31462" spans="21:21" x14ac:dyDescent="0.25">
      <c r="U31462" s="76"/>
    </row>
    <row r="31463" spans="21:21" x14ac:dyDescent="0.25">
      <c r="U31463" s="76"/>
    </row>
    <row r="31464" spans="21:21" x14ac:dyDescent="0.25">
      <c r="U31464" s="76"/>
    </row>
    <row r="31465" spans="21:21" x14ac:dyDescent="0.25">
      <c r="U31465" s="76"/>
    </row>
    <row r="31466" spans="21:21" x14ac:dyDescent="0.25">
      <c r="U31466" s="76"/>
    </row>
    <row r="31467" spans="21:21" x14ac:dyDescent="0.25">
      <c r="U31467" s="76"/>
    </row>
    <row r="31468" spans="21:21" x14ac:dyDescent="0.25">
      <c r="U31468" s="76"/>
    </row>
    <row r="31469" spans="21:21" x14ac:dyDescent="0.25">
      <c r="U31469" s="76"/>
    </row>
    <row r="31470" spans="21:21" x14ac:dyDescent="0.25">
      <c r="U31470" s="76"/>
    </row>
    <row r="31471" spans="21:21" x14ac:dyDescent="0.25">
      <c r="U31471" s="76"/>
    </row>
    <row r="31472" spans="21:21" x14ac:dyDescent="0.25">
      <c r="U31472" s="76"/>
    </row>
    <row r="31473" spans="21:21" x14ac:dyDescent="0.25">
      <c r="U31473" s="76"/>
    </row>
    <row r="31474" spans="21:21" x14ac:dyDescent="0.25">
      <c r="U31474" s="76"/>
    </row>
    <row r="31475" spans="21:21" x14ac:dyDescent="0.25">
      <c r="U31475" s="76"/>
    </row>
    <row r="31476" spans="21:21" x14ac:dyDescent="0.25">
      <c r="U31476" s="76"/>
    </row>
    <row r="31477" spans="21:21" x14ac:dyDescent="0.25">
      <c r="U31477" s="76"/>
    </row>
    <row r="31478" spans="21:21" x14ac:dyDescent="0.25">
      <c r="U31478" s="76"/>
    </row>
    <row r="31479" spans="21:21" x14ac:dyDescent="0.25">
      <c r="U31479" s="76"/>
    </row>
    <row r="31480" spans="21:21" x14ac:dyDescent="0.25">
      <c r="U31480" s="76"/>
    </row>
    <row r="31481" spans="21:21" x14ac:dyDescent="0.25">
      <c r="U31481" s="76"/>
    </row>
    <row r="31482" spans="21:21" x14ac:dyDescent="0.25">
      <c r="U31482" s="76"/>
    </row>
    <row r="31483" spans="21:21" x14ac:dyDescent="0.25">
      <c r="U31483" s="76"/>
    </row>
    <row r="31484" spans="21:21" x14ac:dyDescent="0.25">
      <c r="U31484" s="76"/>
    </row>
    <row r="31485" spans="21:21" x14ac:dyDescent="0.25">
      <c r="U31485" s="76"/>
    </row>
    <row r="31486" spans="21:21" x14ac:dyDescent="0.25">
      <c r="U31486" s="76"/>
    </row>
    <row r="31487" spans="21:21" x14ac:dyDescent="0.25">
      <c r="U31487" s="76"/>
    </row>
    <row r="31488" spans="21:21" x14ac:dyDescent="0.25">
      <c r="U31488" s="76"/>
    </row>
    <row r="31489" spans="21:21" x14ac:dyDescent="0.25">
      <c r="U31489" s="76"/>
    </row>
    <row r="31490" spans="21:21" x14ac:dyDescent="0.25">
      <c r="U31490" s="76"/>
    </row>
    <row r="31491" spans="21:21" x14ac:dyDescent="0.25">
      <c r="U31491" s="76"/>
    </row>
    <row r="31492" spans="21:21" x14ac:dyDescent="0.25">
      <c r="U31492" s="76"/>
    </row>
    <row r="31493" spans="21:21" x14ac:dyDescent="0.25">
      <c r="U31493" s="76"/>
    </row>
    <row r="31494" spans="21:21" x14ac:dyDescent="0.25">
      <c r="U31494" s="76"/>
    </row>
    <row r="31495" spans="21:21" x14ac:dyDescent="0.25">
      <c r="U31495" s="76"/>
    </row>
    <row r="31496" spans="21:21" x14ac:dyDescent="0.25">
      <c r="U31496" s="76"/>
    </row>
    <row r="31497" spans="21:21" x14ac:dyDescent="0.25">
      <c r="U31497" s="76"/>
    </row>
    <row r="31498" spans="21:21" x14ac:dyDescent="0.25">
      <c r="U31498" s="76"/>
    </row>
    <row r="31499" spans="21:21" x14ac:dyDescent="0.25">
      <c r="U31499" s="76"/>
    </row>
    <row r="31500" spans="21:21" x14ac:dyDescent="0.25">
      <c r="U31500" s="76"/>
    </row>
    <row r="31501" spans="21:21" x14ac:dyDescent="0.25">
      <c r="U31501" s="76"/>
    </row>
    <row r="31502" spans="21:21" x14ac:dyDescent="0.25">
      <c r="U31502" s="76"/>
    </row>
    <row r="31503" spans="21:21" x14ac:dyDescent="0.25">
      <c r="U31503" s="76"/>
    </row>
    <row r="31504" spans="21:21" x14ac:dyDescent="0.25">
      <c r="U31504" s="76"/>
    </row>
    <row r="31505" spans="21:21" x14ac:dyDescent="0.25">
      <c r="U31505" s="76"/>
    </row>
    <row r="31506" spans="21:21" x14ac:dyDescent="0.25">
      <c r="U31506" s="76"/>
    </row>
    <row r="31507" spans="21:21" x14ac:dyDescent="0.25">
      <c r="U31507" s="76"/>
    </row>
    <row r="31508" spans="21:21" x14ac:dyDescent="0.25">
      <c r="U31508" s="76"/>
    </row>
    <row r="31509" spans="21:21" x14ac:dyDescent="0.25">
      <c r="U31509" s="76"/>
    </row>
    <row r="31510" spans="21:21" x14ac:dyDescent="0.25">
      <c r="U31510" s="76"/>
    </row>
    <row r="31511" spans="21:21" x14ac:dyDescent="0.25">
      <c r="U31511" s="76"/>
    </row>
    <row r="31512" spans="21:21" x14ac:dyDescent="0.25">
      <c r="U31512" s="76"/>
    </row>
    <row r="31513" spans="21:21" x14ac:dyDescent="0.25">
      <c r="U31513" s="76"/>
    </row>
    <row r="31514" spans="21:21" x14ac:dyDescent="0.25">
      <c r="U31514" s="76"/>
    </row>
    <row r="31515" spans="21:21" x14ac:dyDescent="0.25">
      <c r="U31515" s="76"/>
    </row>
    <row r="31516" spans="21:21" x14ac:dyDescent="0.25">
      <c r="U31516" s="76"/>
    </row>
    <row r="31517" spans="21:21" x14ac:dyDescent="0.25">
      <c r="U31517" s="76"/>
    </row>
    <row r="31518" spans="21:21" x14ac:dyDescent="0.25">
      <c r="U31518" s="76"/>
    </row>
    <row r="31519" spans="21:21" x14ac:dyDescent="0.25">
      <c r="U31519" s="76"/>
    </row>
    <row r="31520" spans="21:21" x14ac:dyDescent="0.25">
      <c r="U31520" s="76"/>
    </row>
    <row r="31521" spans="21:21" x14ac:dyDescent="0.25">
      <c r="U31521" s="76"/>
    </row>
    <row r="31522" spans="21:21" x14ac:dyDescent="0.25">
      <c r="U31522" s="76"/>
    </row>
    <row r="31523" spans="21:21" x14ac:dyDescent="0.25">
      <c r="U31523" s="76"/>
    </row>
    <row r="31524" spans="21:21" x14ac:dyDescent="0.25">
      <c r="U31524" s="76"/>
    </row>
    <row r="31525" spans="21:21" x14ac:dyDescent="0.25">
      <c r="U31525" s="76"/>
    </row>
    <row r="31526" spans="21:21" x14ac:dyDescent="0.25">
      <c r="U31526" s="76"/>
    </row>
    <row r="31527" spans="21:21" x14ac:dyDescent="0.25">
      <c r="U31527" s="76"/>
    </row>
    <row r="31528" spans="21:21" x14ac:dyDescent="0.25">
      <c r="U31528" s="76"/>
    </row>
    <row r="31529" spans="21:21" x14ac:dyDescent="0.25">
      <c r="U31529" s="76"/>
    </row>
    <row r="31530" spans="21:21" x14ac:dyDescent="0.25">
      <c r="U31530" s="76"/>
    </row>
    <row r="31531" spans="21:21" x14ac:dyDescent="0.25">
      <c r="U31531" s="76"/>
    </row>
    <row r="31532" spans="21:21" x14ac:dyDescent="0.25">
      <c r="U31532" s="76"/>
    </row>
    <row r="31533" spans="21:21" x14ac:dyDescent="0.25">
      <c r="U31533" s="76"/>
    </row>
    <row r="31534" spans="21:21" x14ac:dyDescent="0.25">
      <c r="U31534" s="76"/>
    </row>
    <row r="31535" spans="21:21" x14ac:dyDescent="0.25">
      <c r="U31535" s="76"/>
    </row>
    <row r="31536" spans="21:21" x14ac:dyDescent="0.25">
      <c r="U31536" s="76"/>
    </row>
    <row r="31537" spans="21:21" x14ac:dyDescent="0.25">
      <c r="U31537" s="76"/>
    </row>
    <row r="31538" spans="21:21" x14ac:dyDescent="0.25">
      <c r="U31538" s="76"/>
    </row>
    <row r="31539" spans="21:21" x14ac:dyDescent="0.25">
      <c r="U31539" s="76"/>
    </row>
    <row r="31540" spans="21:21" x14ac:dyDescent="0.25">
      <c r="U31540" s="76"/>
    </row>
    <row r="31541" spans="21:21" x14ac:dyDescent="0.25">
      <c r="U31541" s="76"/>
    </row>
    <row r="31542" spans="21:21" x14ac:dyDescent="0.25">
      <c r="U31542" s="76"/>
    </row>
    <row r="31543" spans="21:21" x14ac:dyDescent="0.25">
      <c r="U31543" s="76"/>
    </row>
    <row r="31544" spans="21:21" x14ac:dyDescent="0.25">
      <c r="U31544" s="76"/>
    </row>
    <row r="31545" spans="21:21" x14ac:dyDescent="0.25">
      <c r="U31545" s="76"/>
    </row>
    <row r="31546" spans="21:21" x14ac:dyDescent="0.25">
      <c r="U31546" s="76"/>
    </row>
    <row r="31547" spans="21:21" x14ac:dyDescent="0.25">
      <c r="U31547" s="76"/>
    </row>
    <row r="31548" spans="21:21" x14ac:dyDescent="0.25">
      <c r="U31548" s="76"/>
    </row>
    <row r="31549" spans="21:21" x14ac:dyDescent="0.25">
      <c r="U31549" s="76"/>
    </row>
    <row r="31550" spans="21:21" x14ac:dyDescent="0.25">
      <c r="U31550" s="76"/>
    </row>
    <row r="31551" spans="21:21" x14ac:dyDescent="0.25">
      <c r="U31551" s="76"/>
    </row>
    <row r="31552" spans="21:21" x14ac:dyDescent="0.25">
      <c r="U31552" s="76"/>
    </row>
    <row r="31553" spans="21:21" x14ac:dyDescent="0.25">
      <c r="U31553" s="76"/>
    </row>
    <row r="31554" spans="21:21" x14ac:dyDescent="0.25">
      <c r="U31554" s="76"/>
    </row>
    <row r="31555" spans="21:21" x14ac:dyDescent="0.25">
      <c r="U31555" s="76"/>
    </row>
    <row r="31556" spans="21:21" x14ac:dyDescent="0.25">
      <c r="U31556" s="76"/>
    </row>
    <row r="31557" spans="21:21" x14ac:dyDescent="0.25">
      <c r="U31557" s="76"/>
    </row>
    <row r="31558" spans="21:21" x14ac:dyDescent="0.25">
      <c r="U31558" s="76"/>
    </row>
    <row r="31559" spans="21:21" x14ac:dyDescent="0.25">
      <c r="U31559" s="76"/>
    </row>
    <row r="31560" spans="21:21" x14ac:dyDescent="0.25">
      <c r="U31560" s="76"/>
    </row>
    <row r="31561" spans="21:21" x14ac:dyDescent="0.25">
      <c r="U31561" s="76"/>
    </row>
    <row r="31562" spans="21:21" x14ac:dyDescent="0.25">
      <c r="U31562" s="76"/>
    </row>
    <row r="31563" spans="21:21" x14ac:dyDescent="0.25">
      <c r="U31563" s="76"/>
    </row>
    <row r="31564" spans="21:21" x14ac:dyDescent="0.25">
      <c r="U31564" s="76"/>
    </row>
    <row r="31565" spans="21:21" x14ac:dyDescent="0.25">
      <c r="U31565" s="76"/>
    </row>
    <row r="31566" spans="21:21" x14ac:dyDescent="0.25">
      <c r="U31566" s="76"/>
    </row>
    <row r="31567" spans="21:21" x14ac:dyDescent="0.25">
      <c r="U31567" s="76"/>
    </row>
    <row r="31568" spans="21:21" x14ac:dyDescent="0.25">
      <c r="U31568" s="76"/>
    </row>
    <row r="31569" spans="21:21" x14ac:dyDescent="0.25">
      <c r="U31569" s="76"/>
    </row>
    <row r="31570" spans="21:21" x14ac:dyDescent="0.25">
      <c r="U31570" s="76"/>
    </row>
    <row r="31571" spans="21:21" x14ac:dyDescent="0.25">
      <c r="U31571" s="76"/>
    </row>
    <row r="31572" spans="21:21" x14ac:dyDescent="0.25">
      <c r="U31572" s="76"/>
    </row>
    <row r="31573" spans="21:21" x14ac:dyDescent="0.25">
      <c r="U31573" s="76"/>
    </row>
    <row r="31574" spans="21:21" x14ac:dyDescent="0.25">
      <c r="U31574" s="76"/>
    </row>
    <row r="31575" spans="21:21" x14ac:dyDescent="0.25">
      <c r="U31575" s="76"/>
    </row>
    <row r="31576" spans="21:21" x14ac:dyDescent="0.25">
      <c r="U31576" s="76"/>
    </row>
    <row r="31577" spans="21:21" x14ac:dyDescent="0.25">
      <c r="U31577" s="76"/>
    </row>
    <row r="31578" spans="21:21" x14ac:dyDescent="0.25">
      <c r="U31578" s="76"/>
    </row>
    <row r="31579" spans="21:21" x14ac:dyDescent="0.25">
      <c r="U31579" s="76"/>
    </row>
    <row r="31580" spans="21:21" x14ac:dyDescent="0.25">
      <c r="U31580" s="76"/>
    </row>
    <row r="31581" spans="21:21" x14ac:dyDescent="0.25">
      <c r="U31581" s="76"/>
    </row>
    <row r="31582" spans="21:21" x14ac:dyDescent="0.25">
      <c r="U31582" s="76"/>
    </row>
    <row r="31583" spans="21:21" x14ac:dyDescent="0.25">
      <c r="U31583" s="76"/>
    </row>
    <row r="31584" spans="21:21" x14ac:dyDescent="0.25">
      <c r="U31584" s="76"/>
    </row>
    <row r="31585" spans="21:21" x14ac:dyDescent="0.25">
      <c r="U31585" s="76"/>
    </row>
    <row r="31586" spans="21:21" x14ac:dyDescent="0.25">
      <c r="U31586" s="76"/>
    </row>
    <row r="31587" spans="21:21" x14ac:dyDescent="0.25">
      <c r="U31587" s="76"/>
    </row>
    <row r="31588" spans="21:21" x14ac:dyDescent="0.25">
      <c r="U31588" s="76"/>
    </row>
    <row r="31589" spans="21:21" x14ac:dyDescent="0.25">
      <c r="U31589" s="76"/>
    </row>
    <row r="31590" spans="21:21" x14ac:dyDescent="0.25">
      <c r="U31590" s="76"/>
    </row>
    <row r="31591" spans="21:21" x14ac:dyDescent="0.25">
      <c r="U31591" s="76"/>
    </row>
    <row r="31592" spans="21:21" x14ac:dyDescent="0.25">
      <c r="U31592" s="76"/>
    </row>
    <row r="31593" spans="21:21" x14ac:dyDescent="0.25">
      <c r="U31593" s="76"/>
    </row>
    <row r="31594" spans="21:21" x14ac:dyDescent="0.25">
      <c r="U31594" s="76"/>
    </row>
    <row r="31595" spans="21:21" x14ac:dyDescent="0.25">
      <c r="U31595" s="76"/>
    </row>
    <row r="31596" spans="21:21" x14ac:dyDescent="0.25">
      <c r="U31596" s="76"/>
    </row>
    <row r="31597" spans="21:21" x14ac:dyDescent="0.25">
      <c r="U31597" s="76"/>
    </row>
    <row r="31598" spans="21:21" x14ac:dyDescent="0.25">
      <c r="U31598" s="76"/>
    </row>
    <row r="31599" spans="21:21" x14ac:dyDescent="0.25">
      <c r="U31599" s="76"/>
    </row>
    <row r="31600" spans="21:21" x14ac:dyDescent="0.25">
      <c r="U31600" s="76"/>
    </row>
    <row r="31601" spans="21:21" x14ac:dyDescent="0.25">
      <c r="U31601" s="76"/>
    </row>
    <row r="31602" spans="21:21" x14ac:dyDescent="0.25">
      <c r="U31602" s="76"/>
    </row>
    <row r="31603" spans="21:21" x14ac:dyDescent="0.25">
      <c r="U31603" s="76"/>
    </row>
    <row r="31604" spans="21:21" x14ac:dyDescent="0.25">
      <c r="U31604" s="76"/>
    </row>
    <row r="31605" spans="21:21" x14ac:dyDescent="0.25">
      <c r="U31605" s="76"/>
    </row>
    <row r="31606" spans="21:21" x14ac:dyDescent="0.25">
      <c r="U31606" s="76"/>
    </row>
    <row r="31607" spans="21:21" x14ac:dyDescent="0.25">
      <c r="U31607" s="76"/>
    </row>
    <row r="31608" spans="21:21" x14ac:dyDescent="0.25">
      <c r="U31608" s="76"/>
    </row>
    <row r="31609" spans="21:21" x14ac:dyDescent="0.25">
      <c r="U31609" s="76"/>
    </row>
    <row r="31610" spans="21:21" x14ac:dyDescent="0.25">
      <c r="U31610" s="76"/>
    </row>
    <row r="31611" spans="21:21" x14ac:dyDescent="0.25">
      <c r="U31611" s="76"/>
    </row>
    <row r="31612" spans="21:21" x14ac:dyDescent="0.25">
      <c r="U31612" s="76"/>
    </row>
    <row r="31613" spans="21:21" x14ac:dyDescent="0.25">
      <c r="U31613" s="76"/>
    </row>
    <row r="31614" spans="21:21" x14ac:dyDescent="0.25">
      <c r="U31614" s="76"/>
    </row>
    <row r="31615" spans="21:21" x14ac:dyDescent="0.25">
      <c r="U31615" s="76"/>
    </row>
    <row r="31616" spans="21:21" x14ac:dyDescent="0.25">
      <c r="U31616" s="76"/>
    </row>
    <row r="31617" spans="21:21" x14ac:dyDescent="0.25">
      <c r="U31617" s="76"/>
    </row>
    <row r="31618" spans="21:21" x14ac:dyDescent="0.25">
      <c r="U31618" s="76"/>
    </row>
    <row r="31619" spans="21:21" x14ac:dyDescent="0.25">
      <c r="U31619" s="76"/>
    </row>
    <row r="31620" spans="21:21" x14ac:dyDescent="0.25">
      <c r="U31620" s="76"/>
    </row>
    <row r="31621" spans="21:21" x14ac:dyDescent="0.25">
      <c r="U31621" s="76"/>
    </row>
    <row r="31622" spans="21:21" x14ac:dyDescent="0.25">
      <c r="U31622" s="76"/>
    </row>
    <row r="31623" spans="21:21" x14ac:dyDescent="0.25">
      <c r="U31623" s="76"/>
    </row>
    <row r="31624" spans="21:21" x14ac:dyDescent="0.25">
      <c r="U31624" s="76"/>
    </row>
    <row r="31625" spans="21:21" x14ac:dyDescent="0.25">
      <c r="U31625" s="76"/>
    </row>
    <row r="31626" spans="21:21" x14ac:dyDescent="0.25">
      <c r="U31626" s="76"/>
    </row>
    <row r="31627" spans="21:21" x14ac:dyDescent="0.25">
      <c r="U31627" s="76"/>
    </row>
    <row r="31628" spans="21:21" x14ac:dyDescent="0.25">
      <c r="U31628" s="76"/>
    </row>
    <row r="31629" spans="21:21" x14ac:dyDescent="0.25">
      <c r="U31629" s="76"/>
    </row>
    <row r="31630" spans="21:21" x14ac:dyDescent="0.25">
      <c r="U31630" s="76"/>
    </row>
    <row r="31631" spans="21:21" x14ac:dyDescent="0.25">
      <c r="U31631" s="76"/>
    </row>
    <row r="31632" spans="21:21" x14ac:dyDescent="0.25">
      <c r="U31632" s="76"/>
    </row>
    <row r="31633" spans="21:21" x14ac:dyDescent="0.25">
      <c r="U31633" s="76"/>
    </row>
    <row r="31634" spans="21:21" x14ac:dyDescent="0.25">
      <c r="U31634" s="76"/>
    </row>
    <row r="31635" spans="21:21" x14ac:dyDescent="0.25">
      <c r="U31635" s="76"/>
    </row>
    <row r="31636" spans="21:21" x14ac:dyDescent="0.25">
      <c r="U31636" s="76"/>
    </row>
    <row r="31637" spans="21:21" x14ac:dyDescent="0.25">
      <c r="U31637" s="76"/>
    </row>
    <row r="31638" spans="21:21" x14ac:dyDescent="0.25">
      <c r="U31638" s="76"/>
    </row>
    <row r="31639" spans="21:21" x14ac:dyDescent="0.25">
      <c r="U31639" s="76"/>
    </row>
    <row r="31640" spans="21:21" x14ac:dyDescent="0.25">
      <c r="U31640" s="76"/>
    </row>
    <row r="31641" spans="21:21" x14ac:dyDescent="0.25">
      <c r="U31641" s="76"/>
    </row>
    <row r="31642" spans="21:21" x14ac:dyDescent="0.25">
      <c r="U31642" s="76"/>
    </row>
    <row r="31643" spans="21:21" x14ac:dyDescent="0.25">
      <c r="U31643" s="76"/>
    </row>
    <row r="31644" spans="21:21" x14ac:dyDescent="0.25">
      <c r="U31644" s="76"/>
    </row>
    <row r="31645" spans="21:21" x14ac:dyDescent="0.25">
      <c r="U31645" s="76"/>
    </row>
    <row r="31646" spans="21:21" x14ac:dyDescent="0.25">
      <c r="U31646" s="76"/>
    </row>
    <row r="31647" spans="21:21" x14ac:dyDescent="0.25">
      <c r="U31647" s="76"/>
    </row>
    <row r="31648" spans="21:21" x14ac:dyDescent="0.25">
      <c r="U31648" s="76"/>
    </row>
    <row r="31649" spans="21:21" x14ac:dyDescent="0.25">
      <c r="U31649" s="76"/>
    </row>
    <row r="31650" spans="21:21" x14ac:dyDescent="0.25">
      <c r="U31650" s="76"/>
    </row>
    <row r="31651" spans="21:21" x14ac:dyDescent="0.25">
      <c r="U31651" s="76"/>
    </row>
    <row r="31652" spans="21:21" x14ac:dyDescent="0.25">
      <c r="U31652" s="76"/>
    </row>
    <row r="31653" spans="21:21" x14ac:dyDescent="0.25">
      <c r="U31653" s="76"/>
    </row>
    <row r="31654" spans="21:21" x14ac:dyDescent="0.25">
      <c r="U31654" s="76"/>
    </row>
    <row r="31655" spans="21:21" x14ac:dyDescent="0.25">
      <c r="U31655" s="76"/>
    </row>
    <row r="31656" spans="21:21" x14ac:dyDescent="0.25">
      <c r="U31656" s="76"/>
    </row>
    <row r="31657" spans="21:21" x14ac:dyDescent="0.25">
      <c r="U31657" s="76"/>
    </row>
    <row r="31658" spans="21:21" x14ac:dyDescent="0.25">
      <c r="U31658" s="76"/>
    </row>
    <row r="31659" spans="21:21" x14ac:dyDescent="0.25">
      <c r="U31659" s="76"/>
    </row>
    <row r="31660" spans="21:21" x14ac:dyDescent="0.25">
      <c r="U31660" s="76"/>
    </row>
    <row r="31661" spans="21:21" x14ac:dyDescent="0.25">
      <c r="U31661" s="76"/>
    </row>
    <row r="31662" spans="21:21" x14ac:dyDescent="0.25">
      <c r="U31662" s="76"/>
    </row>
    <row r="31663" spans="21:21" x14ac:dyDescent="0.25">
      <c r="U31663" s="76"/>
    </row>
    <row r="31664" spans="21:21" x14ac:dyDescent="0.25">
      <c r="U31664" s="76"/>
    </row>
    <row r="31665" spans="21:21" x14ac:dyDescent="0.25">
      <c r="U31665" s="76"/>
    </row>
    <row r="31666" spans="21:21" x14ac:dyDescent="0.25">
      <c r="U31666" s="76"/>
    </row>
    <row r="31667" spans="21:21" x14ac:dyDescent="0.25">
      <c r="U31667" s="76"/>
    </row>
    <row r="31668" spans="21:21" x14ac:dyDescent="0.25">
      <c r="U31668" s="76"/>
    </row>
    <row r="31669" spans="21:21" x14ac:dyDescent="0.25">
      <c r="U31669" s="76"/>
    </row>
    <row r="31670" spans="21:21" x14ac:dyDescent="0.25">
      <c r="U31670" s="76"/>
    </row>
    <row r="31671" spans="21:21" x14ac:dyDescent="0.25">
      <c r="U31671" s="76"/>
    </row>
    <row r="31672" spans="21:21" x14ac:dyDescent="0.25">
      <c r="U31672" s="76"/>
    </row>
    <row r="31673" spans="21:21" x14ac:dyDescent="0.25">
      <c r="U31673" s="76"/>
    </row>
    <row r="31674" spans="21:21" x14ac:dyDescent="0.25">
      <c r="U31674" s="76"/>
    </row>
    <row r="31675" spans="21:21" x14ac:dyDescent="0.25">
      <c r="U31675" s="76"/>
    </row>
    <row r="31676" spans="21:21" x14ac:dyDescent="0.25">
      <c r="U31676" s="76"/>
    </row>
    <row r="31677" spans="21:21" x14ac:dyDescent="0.25">
      <c r="U31677" s="76"/>
    </row>
    <row r="31678" spans="21:21" x14ac:dyDescent="0.25">
      <c r="U31678" s="76"/>
    </row>
    <row r="31679" spans="21:21" x14ac:dyDescent="0.25">
      <c r="U31679" s="76"/>
    </row>
    <row r="31680" spans="21:21" x14ac:dyDescent="0.25">
      <c r="U31680" s="76"/>
    </row>
    <row r="31681" spans="21:21" x14ac:dyDescent="0.25">
      <c r="U31681" s="76"/>
    </row>
    <row r="31682" spans="21:21" x14ac:dyDescent="0.25">
      <c r="U31682" s="76"/>
    </row>
    <row r="31683" spans="21:21" x14ac:dyDescent="0.25">
      <c r="U31683" s="76"/>
    </row>
    <row r="31684" spans="21:21" x14ac:dyDescent="0.25">
      <c r="U31684" s="76"/>
    </row>
    <row r="31685" spans="21:21" x14ac:dyDescent="0.25">
      <c r="U31685" s="76"/>
    </row>
    <row r="31686" spans="21:21" x14ac:dyDescent="0.25">
      <c r="U31686" s="76"/>
    </row>
    <row r="31687" spans="21:21" x14ac:dyDescent="0.25">
      <c r="U31687" s="76"/>
    </row>
    <row r="31688" spans="21:21" x14ac:dyDescent="0.25">
      <c r="U31688" s="76"/>
    </row>
    <row r="31689" spans="21:21" x14ac:dyDescent="0.25">
      <c r="U31689" s="76"/>
    </row>
    <row r="31690" spans="21:21" x14ac:dyDescent="0.25">
      <c r="U31690" s="76"/>
    </row>
    <row r="31691" spans="21:21" x14ac:dyDescent="0.25">
      <c r="U31691" s="76"/>
    </row>
    <row r="31692" spans="21:21" x14ac:dyDescent="0.25">
      <c r="U31692" s="76"/>
    </row>
    <row r="31693" spans="21:21" x14ac:dyDescent="0.25">
      <c r="U31693" s="76"/>
    </row>
    <row r="31694" spans="21:21" x14ac:dyDescent="0.25">
      <c r="U31694" s="76"/>
    </row>
    <row r="31695" spans="21:21" x14ac:dyDescent="0.25">
      <c r="U31695" s="76"/>
    </row>
    <row r="31696" spans="21:21" x14ac:dyDescent="0.25">
      <c r="U31696" s="76"/>
    </row>
    <row r="31697" spans="21:21" x14ac:dyDescent="0.25">
      <c r="U31697" s="76"/>
    </row>
    <row r="31698" spans="21:21" x14ac:dyDescent="0.25">
      <c r="U31698" s="76"/>
    </row>
    <row r="31699" spans="21:21" x14ac:dyDescent="0.25">
      <c r="U31699" s="76"/>
    </row>
    <row r="31700" spans="21:21" x14ac:dyDescent="0.25">
      <c r="U31700" s="76"/>
    </row>
    <row r="31701" spans="21:21" x14ac:dyDescent="0.25">
      <c r="U31701" s="76"/>
    </row>
    <row r="31702" spans="21:21" x14ac:dyDescent="0.25">
      <c r="U31702" s="76"/>
    </row>
    <row r="31703" spans="21:21" x14ac:dyDescent="0.25">
      <c r="U31703" s="76"/>
    </row>
    <row r="31704" spans="21:21" x14ac:dyDescent="0.25">
      <c r="U31704" s="76"/>
    </row>
    <row r="31705" spans="21:21" x14ac:dyDescent="0.25">
      <c r="U31705" s="76"/>
    </row>
    <row r="31706" spans="21:21" x14ac:dyDescent="0.25">
      <c r="U31706" s="76"/>
    </row>
    <row r="31707" spans="21:21" x14ac:dyDescent="0.25">
      <c r="U31707" s="76"/>
    </row>
    <row r="31708" spans="21:21" x14ac:dyDescent="0.25">
      <c r="U31708" s="76"/>
    </row>
    <row r="31709" spans="21:21" x14ac:dyDescent="0.25">
      <c r="U31709" s="76"/>
    </row>
    <row r="31710" spans="21:21" x14ac:dyDescent="0.25">
      <c r="U31710" s="76"/>
    </row>
    <row r="31711" spans="21:21" x14ac:dyDescent="0.25">
      <c r="U31711" s="76"/>
    </row>
    <row r="31712" spans="21:21" x14ac:dyDescent="0.25">
      <c r="U31712" s="76"/>
    </row>
    <row r="31713" spans="21:21" x14ac:dyDescent="0.25">
      <c r="U31713" s="76"/>
    </row>
    <row r="31714" spans="21:21" x14ac:dyDescent="0.25">
      <c r="U31714" s="76"/>
    </row>
    <row r="31715" spans="21:21" x14ac:dyDescent="0.25">
      <c r="U31715" s="76"/>
    </row>
    <row r="31716" spans="21:21" x14ac:dyDescent="0.25">
      <c r="U31716" s="76"/>
    </row>
    <row r="31717" spans="21:21" x14ac:dyDescent="0.25">
      <c r="U31717" s="76"/>
    </row>
    <row r="31718" spans="21:21" x14ac:dyDescent="0.25">
      <c r="U31718" s="76"/>
    </row>
    <row r="31719" spans="21:21" x14ac:dyDescent="0.25">
      <c r="U31719" s="76"/>
    </row>
    <row r="31720" spans="21:21" x14ac:dyDescent="0.25">
      <c r="U31720" s="76"/>
    </row>
    <row r="31721" spans="21:21" x14ac:dyDescent="0.25">
      <c r="U31721" s="76"/>
    </row>
    <row r="31722" spans="21:21" x14ac:dyDescent="0.25">
      <c r="U31722" s="76"/>
    </row>
    <row r="31723" spans="21:21" x14ac:dyDescent="0.25">
      <c r="U31723" s="76"/>
    </row>
    <row r="31724" spans="21:21" x14ac:dyDescent="0.25">
      <c r="U31724" s="76"/>
    </row>
    <row r="31725" spans="21:21" x14ac:dyDescent="0.25">
      <c r="U31725" s="76"/>
    </row>
    <row r="31726" spans="21:21" x14ac:dyDescent="0.25">
      <c r="U31726" s="76"/>
    </row>
    <row r="31727" spans="21:21" x14ac:dyDescent="0.25">
      <c r="U31727" s="76"/>
    </row>
    <row r="31728" spans="21:21" x14ac:dyDescent="0.25">
      <c r="U31728" s="76"/>
    </row>
    <row r="31729" spans="21:21" x14ac:dyDescent="0.25">
      <c r="U31729" s="76"/>
    </row>
    <row r="31730" spans="21:21" x14ac:dyDescent="0.25">
      <c r="U31730" s="76"/>
    </row>
    <row r="31731" spans="21:21" x14ac:dyDescent="0.25">
      <c r="U31731" s="76"/>
    </row>
    <row r="31732" spans="21:21" x14ac:dyDescent="0.25">
      <c r="U31732" s="76"/>
    </row>
    <row r="31733" spans="21:21" x14ac:dyDescent="0.25">
      <c r="U31733" s="76"/>
    </row>
    <row r="31734" spans="21:21" x14ac:dyDescent="0.25">
      <c r="U31734" s="76"/>
    </row>
    <row r="31735" spans="21:21" x14ac:dyDescent="0.25">
      <c r="U31735" s="76"/>
    </row>
    <row r="31736" spans="21:21" x14ac:dyDescent="0.25">
      <c r="U31736" s="76"/>
    </row>
    <row r="31737" spans="21:21" x14ac:dyDescent="0.25">
      <c r="U31737" s="76"/>
    </row>
    <row r="31738" spans="21:21" x14ac:dyDescent="0.25">
      <c r="U31738" s="76"/>
    </row>
    <row r="31739" spans="21:21" x14ac:dyDescent="0.25">
      <c r="U31739" s="76"/>
    </row>
    <row r="31740" spans="21:21" x14ac:dyDescent="0.25">
      <c r="U31740" s="76"/>
    </row>
    <row r="31741" spans="21:21" x14ac:dyDescent="0.25">
      <c r="U31741" s="76"/>
    </row>
    <row r="31742" spans="21:21" x14ac:dyDescent="0.25">
      <c r="U31742" s="76"/>
    </row>
    <row r="31743" spans="21:21" x14ac:dyDescent="0.25">
      <c r="U31743" s="76"/>
    </row>
    <row r="31744" spans="21:21" x14ac:dyDescent="0.25">
      <c r="U31744" s="76"/>
    </row>
    <row r="31745" spans="21:21" x14ac:dyDescent="0.25">
      <c r="U31745" s="76"/>
    </row>
    <row r="31746" spans="21:21" x14ac:dyDescent="0.25">
      <c r="U31746" s="76"/>
    </row>
    <row r="31747" spans="21:21" x14ac:dyDescent="0.25">
      <c r="U31747" s="76"/>
    </row>
    <row r="31748" spans="21:21" x14ac:dyDescent="0.25">
      <c r="U31748" s="76"/>
    </row>
    <row r="31749" spans="21:21" x14ac:dyDescent="0.25">
      <c r="U31749" s="76"/>
    </row>
    <row r="31750" spans="21:21" x14ac:dyDescent="0.25">
      <c r="U31750" s="76"/>
    </row>
    <row r="31751" spans="21:21" x14ac:dyDescent="0.25">
      <c r="U31751" s="76"/>
    </row>
    <row r="31752" spans="21:21" x14ac:dyDescent="0.25">
      <c r="U31752" s="76"/>
    </row>
    <row r="31753" spans="21:21" x14ac:dyDescent="0.25">
      <c r="U31753" s="76"/>
    </row>
    <row r="31754" spans="21:21" x14ac:dyDescent="0.25">
      <c r="U31754" s="76"/>
    </row>
    <row r="31755" spans="21:21" x14ac:dyDescent="0.25">
      <c r="U31755" s="76"/>
    </row>
    <row r="31756" spans="21:21" x14ac:dyDescent="0.25">
      <c r="U31756" s="76"/>
    </row>
    <row r="31757" spans="21:21" x14ac:dyDescent="0.25">
      <c r="U31757" s="76"/>
    </row>
    <row r="31758" spans="21:21" x14ac:dyDescent="0.25">
      <c r="U31758" s="76"/>
    </row>
    <row r="31759" spans="21:21" x14ac:dyDescent="0.25">
      <c r="U31759" s="76"/>
    </row>
    <row r="31760" spans="21:21" x14ac:dyDescent="0.25">
      <c r="U31760" s="76"/>
    </row>
    <row r="31761" spans="21:21" x14ac:dyDescent="0.25">
      <c r="U31761" s="76"/>
    </row>
    <row r="31762" spans="21:21" x14ac:dyDescent="0.25">
      <c r="U31762" s="76"/>
    </row>
    <row r="31763" spans="21:21" x14ac:dyDescent="0.25">
      <c r="U31763" s="76"/>
    </row>
    <row r="31764" spans="21:21" x14ac:dyDescent="0.25">
      <c r="U31764" s="76"/>
    </row>
    <row r="31765" spans="21:21" x14ac:dyDescent="0.25">
      <c r="U31765" s="76"/>
    </row>
    <row r="31766" spans="21:21" x14ac:dyDescent="0.25">
      <c r="U31766" s="76"/>
    </row>
    <row r="31767" spans="21:21" x14ac:dyDescent="0.25">
      <c r="U31767" s="76"/>
    </row>
    <row r="31768" spans="21:21" x14ac:dyDescent="0.25">
      <c r="U31768" s="76"/>
    </row>
    <row r="31769" spans="21:21" x14ac:dyDescent="0.25">
      <c r="U31769" s="76"/>
    </row>
    <row r="31770" spans="21:21" x14ac:dyDescent="0.25">
      <c r="U31770" s="76"/>
    </row>
    <row r="31771" spans="21:21" x14ac:dyDescent="0.25">
      <c r="U31771" s="76"/>
    </row>
    <row r="31772" spans="21:21" x14ac:dyDescent="0.25">
      <c r="U31772" s="76"/>
    </row>
    <row r="31773" spans="21:21" x14ac:dyDescent="0.25">
      <c r="U31773" s="76"/>
    </row>
    <row r="31774" spans="21:21" x14ac:dyDescent="0.25">
      <c r="U31774" s="76"/>
    </row>
    <row r="31775" spans="21:21" x14ac:dyDescent="0.25">
      <c r="U31775" s="76"/>
    </row>
    <row r="31776" spans="21:21" x14ac:dyDescent="0.25">
      <c r="U31776" s="76"/>
    </row>
    <row r="31777" spans="21:21" x14ac:dyDescent="0.25">
      <c r="U31777" s="76"/>
    </row>
    <row r="31778" spans="21:21" x14ac:dyDescent="0.25">
      <c r="U31778" s="76"/>
    </row>
    <row r="31779" spans="21:21" x14ac:dyDescent="0.25">
      <c r="U31779" s="76"/>
    </row>
    <row r="31780" spans="21:21" x14ac:dyDescent="0.25">
      <c r="U31780" s="76"/>
    </row>
    <row r="31781" spans="21:21" x14ac:dyDescent="0.25">
      <c r="U31781" s="76"/>
    </row>
    <row r="31782" spans="21:21" x14ac:dyDescent="0.25">
      <c r="U31782" s="76"/>
    </row>
    <row r="31783" spans="21:21" x14ac:dyDescent="0.25">
      <c r="U31783" s="76"/>
    </row>
    <row r="31784" spans="21:21" x14ac:dyDescent="0.25">
      <c r="U31784" s="76"/>
    </row>
    <row r="31785" spans="21:21" x14ac:dyDescent="0.25">
      <c r="U31785" s="76"/>
    </row>
    <row r="31786" spans="21:21" x14ac:dyDescent="0.25">
      <c r="U31786" s="76"/>
    </row>
    <row r="31787" spans="21:21" x14ac:dyDescent="0.25">
      <c r="U31787" s="76"/>
    </row>
    <row r="31788" spans="21:21" x14ac:dyDescent="0.25">
      <c r="U31788" s="76"/>
    </row>
    <row r="31789" spans="21:21" x14ac:dyDescent="0.25">
      <c r="U31789" s="76"/>
    </row>
    <row r="31790" spans="21:21" x14ac:dyDescent="0.25">
      <c r="U31790" s="76"/>
    </row>
    <row r="31791" spans="21:21" x14ac:dyDescent="0.25">
      <c r="U31791" s="76"/>
    </row>
    <row r="31792" spans="21:21" x14ac:dyDescent="0.25">
      <c r="U31792" s="76"/>
    </row>
    <row r="31793" spans="21:21" x14ac:dyDescent="0.25">
      <c r="U31793" s="76"/>
    </row>
    <row r="31794" spans="21:21" x14ac:dyDescent="0.25">
      <c r="U31794" s="76"/>
    </row>
    <row r="31795" spans="21:21" x14ac:dyDescent="0.25">
      <c r="U31795" s="76"/>
    </row>
    <row r="31796" spans="21:21" x14ac:dyDescent="0.25">
      <c r="U31796" s="76"/>
    </row>
    <row r="31797" spans="21:21" x14ac:dyDescent="0.25">
      <c r="U31797" s="76"/>
    </row>
    <row r="31798" spans="21:21" x14ac:dyDescent="0.25">
      <c r="U31798" s="76"/>
    </row>
    <row r="31799" spans="21:21" x14ac:dyDescent="0.25">
      <c r="U31799" s="76"/>
    </row>
    <row r="31800" spans="21:21" x14ac:dyDescent="0.25">
      <c r="U31800" s="76"/>
    </row>
    <row r="31801" spans="21:21" x14ac:dyDescent="0.25">
      <c r="U31801" s="76"/>
    </row>
    <row r="31802" spans="21:21" x14ac:dyDescent="0.25">
      <c r="U31802" s="76"/>
    </row>
    <row r="31803" spans="21:21" x14ac:dyDescent="0.25">
      <c r="U31803" s="76"/>
    </row>
    <row r="31804" spans="21:21" x14ac:dyDescent="0.25">
      <c r="U31804" s="76"/>
    </row>
    <row r="31805" spans="21:21" x14ac:dyDescent="0.25">
      <c r="U31805" s="76"/>
    </row>
    <row r="31806" spans="21:21" x14ac:dyDescent="0.25">
      <c r="U31806" s="76"/>
    </row>
    <row r="31807" spans="21:21" x14ac:dyDescent="0.25">
      <c r="U31807" s="76"/>
    </row>
    <row r="31808" spans="21:21" x14ac:dyDescent="0.25">
      <c r="U31808" s="76"/>
    </row>
    <row r="31809" spans="21:21" x14ac:dyDescent="0.25">
      <c r="U31809" s="76"/>
    </row>
    <row r="31810" spans="21:21" x14ac:dyDescent="0.25">
      <c r="U31810" s="76"/>
    </row>
    <row r="31811" spans="21:21" x14ac:dyDescent="0.25">
      <c r="U31811" s="76"/>
    </row>
    <row r="31812" spans="21:21" x14ac:dyDescent="0.25">
      <c r="U31812" s="76"/>
    </row>
    <row r="31813" spans="21:21" x14ac:dyDescent="0.25">
      <c r="U31813" s="76"/>
    </row>
    <row r="31814" spans="21:21" x14ac:dyDescent="0.25">
      <c r="U31814" s="76"/>
    </row>
    <row r="31815" spans="21:21" x14ac:dyDescent="0.25">
      <c r="U31815" s="76"/>
    </row>
    <row r="31816" spans="21:21" x14ac:dyDescent="0.25">
      <c r="U31816" s="76"/>
    </row>
    <row r="31817" spans="21:21" x14ac:dyDescent="0.25">
      <c r="U31817" s="76"/>
    </row>
    <row r="31818" spans="21:21" x14ac:dyDescent="0.25">
      <c r="U31818" s="76"/>
    </row>
    <row r="31819" spans="21:21" x14ac:dyDescent="0.25">
      <c r="U31819" s="76"/>
    </row>
    <row r="31820" spans="21:21" x14ac:dyDescent="0.25">
      <c r="U31820" s="76"/>
    </row>
    <row r="31821" spans="21:21" x14ac:dyDescent="0.25">
      <c r="U31821" s="76"/>
    </row>
    <row r="31822" spans="21:21" x14ac:dyDescent="0.25">
      <c r="U31822" s="76"/>
    </row>
    <row r="31823" spans="21:21" x14ac:dyDescent="0.25">
      <c r="U31823" s="76"/>
    </row>
    <row r="31824" spans="21:21" x14ac:dyDescent="0.25">
      <c r="U31824" s="76"/>
    </row>
    <row r="31825" spans="21:21" x14ac:dyDescent="0.25">
      <c r="U31825" s="76"/>
    </row>
    <row r="31826" spans="21:21" x14ac:dyDescent="0.25">
      <c r="U31826" s="76"/>
    </row>
    <row r="31827" spans="21:21" x14ac:dyDescent="0.25">
      <c r="U31827" s="76"/>
    </row>
    <row r="31828" spans="21:21" x14ac:dyDescent="0.25">
      <c r="U31828" s="76"/>
    </row>
    <row r="31829" spans="21:21" x14ac:dyDescent="0.25">
      <c r="U31829" s="76"/>
    </row>
    <row r="31830" spans="21:21" x14ac:dyDescent="0.25">
      <c r="U31830" s="76"/>
    </row>
    <row r="31831" spans="21:21" x14ac:dyDescent="0.25">
      <c r="U31831" s="76"/>
    </row>
    <row r="31832" spans="21:21" x14ac:dyDescent="0.25">
      <c r="U31832" s="76"/>
    </row>
    <row r="31833" spans="21:21" x14ac:dyDescent="0.25">
      <c r="U31833" s="76"/>
    </row>
    <row r="31834" spans="21:21" x14ac:dyDescent="0.25">
      <c r="U31834" s="76"/>
    </row>
    <row r="31835" spans="21:21" x14ac:dyDescent="0.25">
      <c r="U31835" s="76"/>
    </row>
    <row r="31836" spans="21:21" x14ac:dyDescent="0.25">
      <c r="U31836" s="76"/>
    </row>
    <row r="31837" spans="21:21" x14ac:dyDescent="0.25">
      <c r="U31837" s="76"/>
    </row>
    <row r="31838" spans="21:21" x14ac:dyDescent="0.25">
      <c r="U31838" s="76"/>
    </row>
    <row r="31839" spans="21:21" x14ac:dyDescent="0.25">
      <c r="U31839" s="76"/>
    </row>
    <row r="31840" spans="21:21" x14ac:dyDescent="0.25">
      <c r="U31840" s="76"/>
    </row>
    <row r="31841" spans="21:21" x14ac:dyDescent="0.25">
      <c r="U31841" s="76"/>
    </row>
    <row r="31842" spans="21:21" x14ac:dyDescent="0.25">
      <c r="U31842" s="76"/>
    </row>
    <row r="31843" spans="21:21" x14ac:dyDescent="0.25">
      <c r="U31843" s="76"/>
    </row>
    <row r="31844" spans="21:21" x14ac:dyDescent="0.25">
      <c r="U31844" s="76"/>
    </row>
    <row r="31845" spans="21:21" x14ac:dyDescent="0.25">
      <c r="U31845" s="76"/>
    </row>
    <row r="31846" spans="21:21" x14ac:dyDescent="0.25">
      <c r="U31846" s="76"/>
    </row>
    <row r="31847" spans="21:21" x14ac:dyDescent="0.25">
      <c r="U31847" s="76"/>
    </row>
    <row r="31848" spans="21:21" x14ac:dyDescent="0.25">
      <c r="U31848" s="76"/>
    </row>
    <row r="31849" spans="21:21" x14ac:dyDescent="0.25">
      <c r="U31849" s="76"/>
    </row>
    <row r="31850" spans="21:21" x14ac:dyDescent="0.25">
      <c r="U31850" s="76"/>
    </row>
    <row r="31851" spans="21:21" x14ac:dyDescent="0.25">
      <c r="U31851" s="76"/>
    </row>
    <row r="31852" spans="21:21" x14ac:dyDescent="0.25">
      <c r="U31852" s="76"/>
    </row>
    <row r="31853" spans="21:21" x14ac:dyDescent="0.25">
      <c r="U31853" s="76"/>
    </row>
    <row r="31854" spans="21:21" x14ac:dyDescent="0.25">
      <c r="U31854" s="76"/>
    </row>
    <row r="31855" spans="21:21" x14ac:dyDescent="0.25">
      <c r="U31855" s="76"/>
    </row>
    <row r="31856" spans="21:21" x14ac:dyDescent="0.25">
      <c r="U31856" s="76"/>
    </row>
    <row r="31857" spans="21:21" x14ac:dyDescent="0.25">
      <c r="U31857" s="76"/>
    </row>
    <row r="31858" spans="21:21" x14ac:dyDescent="0.25">
      <c r="U31858" s="76"/>
    </row>
    <row r="31859" spans="21:21" x14ac:dyDescent="0.25">
      <c r="U31859" s="76"/>
    </row>
    <row r="31860" spans="21:21" x14ac:dyDescent="0.25">
      <c r="U31860" s="76"/>
    </row>
    <row r="31861" spans="21:21" x14ac:dyDescent="0.25">
      <c r="U31861" s="76"/>
    </row>
    <row r="31862" spans="21:21" x14ac:dyDescent="0.25">
      <c r="U31862" s="76"/>
    </row>
    <row r="31863" spans="21:21" x14ac:dyDescent="0.25">
      <c r="U31863" s="76"/>
    </row>
    <row r="31864" spans="21:21" x14ac:dyDescent="0.25">
      <c r="U31864" s="76"/>
    </row>
    <row r="31865" spans="21:21" x14ac:dyDescent="0.25">
      <c r="U31865" s="76"/>
    </row>
    <row r="31866" spans="21:21" x14ac:dyDescent="0.25">
      <c r="U31866" s="76"/>
    </row>
    <row r="31867" spans="21:21" x14ac:dyDescent="0.25">
      <c r="U31867" s="76"/>
    </row>
    <row r="31868" spans="21:21" x14ac:dyDescent="0.25">
      <c r="U31868" s="76"/>
    </row>
    <row r="31869" spans="21:21" x14ac:dyDescent="0.25">
      <c r="U31869" s="76"/>
    </row>
    <row r="31870" spans="21:21" x14ac:dyDescent="0.25">
      <c r="U31870" s="76"/>
    </row>
    <row r="31871" spans="21:21" x14ac:dyDescent="0.25">
      <c r="U31871" s="76"/>
    </row>
    <row r="31872" spans="21:21" x14ac:dyDescent="0.25">
      <c r="U31872" s="76"/>
    </row>
    <row r="31873" spans="21:21" x14ac:dyDescent="0.25">
      <c r="U31873" s="76"/>
    </row>
    <row r="31874" spans="21:21" x14ac:dyDescent="0.25">
      <c r="U31874" s="76"/>
    </row>
    <row r="31875" spans="21:21" x14ac:dyDescent="0.25">
      <c r="U31875" s="76"/>
    </row>
    <row r="31876" spans="21:21" x14ac:dyDescent="0.25">
      <c r="U31876" s="76"/>
    </row>
    <row r="31877" spans="21:21" x14ac:dyDescent="0.25">
      <c r="U31877" s="76"/>
    </row>
    <row r="31878" spans="21:21" x14ac:dyDescent="0.25">
      <c r="U31878" s="76"/>
    </row>
    <row r="31879" spans="21:21" x14ac:dyDescent="0.25">
      <c r="U31879" s="76"/>
    </row>
    <row r="31880" spans="21:21" x14ac:dyDescent="0.25">
      <c r="U31880" s="76"/>
    </row>
    <row r="31881" spans="21:21" x14ac:dyDescent="0.25">
      <c r="U31881" s="76"/>
    </row>
    <row r="31882" spans="21:21" x14ac:dyDescent="0.25">
      <c r="U31882" s="76"/>
    </row>
    <row r="31883" spans="21:21" x14ac:dyDescent="0.25">
      <c r="U31883" s="76"/>
    </row>
    <row r="31884" spans="21:21" x14ac:dyDescent="0.25">
      <c r="U31884" s="76"/>
    </row>
    <row r="31885" spans="21:21" x14ac:dyDescent="0.25">
      <c r="U31885" s="76"/>
    </row>
    <row r="31886" spans="21:21" x14ac:dyDescent="0.25">
      <c r="U31886" s="76"/>
    </row>
    <row r="31887" spans="21:21" x14ac:dyDescent="0.25">
      <c r="U31887" s="76"/>
    </row>
    <row r="31888" spans="21:21" x14ac:dyDescent="0.25">
      <c r="U31888" s="76"/>
    </row>
    <row r="31889" spans="21:21" x14ac:dyDescent="0.25">
      <c r="U31889" s="76"/>
    </row>
    <row r="31890" spans="21:21" x14ac:dyDescent="0.25">
      <c r="U31890" s="76"/>
    </row>
    <row r="31891" spans="21:21" x14ac:dyDescent="0.25">
      <c r="U31891" s="76"/>
    </row>
    <row r="31892" spans="21:21" x14ac:dyDescent="0.25">
      <c r="U31892" s="76"/>
    </row>
    <row r="31893" spans="21:21" x14ac:dyDescent="0.25">
      <c r="U31893" s="76"/>
    </row>
    <row r="31894" spans="21:21" x14ac:dyDescent="0.25">
      <c r="U31894" s="76"/>
    </row>
    <row r="31895" spans="21:21" x14ac:dyDescent="0.25">
      <c r="U31895" s="76"/>
    </row>
    <row r="31896" spans="21:21" x14ac:dyDescent="0.25">
      <c r="U31896" s="76"/>
    </row>
    <row r="31897" spans="21:21" x14ac:dyDescent="0.25">
      <c r="U31897" s="76"/>
    </row>
    <row r="31898" spans="21:21" x14ac:dyDescent="0.25">
      <c r="U31898" s="76"/>
    </row>
    <row r="31899" spans="21:21" x14ac:dyDescent="0.25">
      <c r="U31899" s="76"/>
    </row>
    <row r="31900" spans="21:21" x14ac:dyDescent="0.25">
      <c r="U31900" s="76"/>
    </row>
    <row r="31901" spans="21:21" x14ac:dyDescent="0.25">
      <c r="U31901" s="76"/>
    </row>
    <row r="31902" spans="21:21" x14ac:dyDescent="0.25">
      <c r="U31902" s="76"/>
    </row>
    <row r="31903" spans="21:21" x14ac:dyDescent="0.25">
      <c r="U31903" s="76"/>
    </row>
    <row r="31904" spans="21:21" x14ac:dyDescent="0.25">
      <c r="U31904" s="76"/>
    </row>
    <row r="31905" spans="21:21" x14ac:dyDescent="0.25">
      <c r="U31905" s="76"/>
    </row>
    <row r="31906" spans="21:21" x14ac:dyDescent="0.25">
      <c r="U31906" s="76"/>
    </row>
    <row r="31907" spans="21:21" x14ac:dyDescent="0.25">
      <c r="U31907" s="76"/>
    </row>
    <row r="31908" spans="21:21" x14ac:dyDescent="0.25">
      <c r="U31908" s="76"/>
    </row>
    <row r="31909" spans="21:21" x14ac:dyDescent="0.25">
      <c r="U31909" s="76"/>
    </row>
    <row r="31910" spans="21:21" x14ac:dyDescent="0.25">
      <c r="U31910" s="76"/>
    </row>
    <row r="31911" spans="21:21" x14ac:dyDescent="0.25">
      <c r="U31911" s="76"/>
    </row>
    <row r="31912" spans="21:21" x14ac:dyDescent="0.25">
      <c r="U31912" s="76"/>
    </row>
    <row r="31913" spans="21:21" x14ac:dyDescent="0.25">
      <c r="U31913" s="76"/>
    </row>
    <row r="31914" spans="21:21" x14ac:dyDescent="0.25">
      <c r="U31914" s="76"/>
    </row>
    <row r="31915" spans="21:21" x14ac:dyDescent="0.25">
      <c r="U31915" s="76"/>
    </row>
    <row r="31916" spans="21:21" x14ac:dyDescent="0.25">
      <c r="U31916" s="76"/>
    </row>
    <row r="31917" spans="21:21" x14ac:dyDescent="0.25">
      <c r="U31917" s="76"/>
    </row>
    <row r="31918" spans="21:21" x14ac:dyDescent="0.25">
      <c r="U31918" s="76"/>
    </row>
    <row r="31919" spans="21:21" x14ac:dyDescent="0.25">
      <c r="U31919" s="76"/>
    </row>
    <row r="31920" spans="21:21" x14ac:dyDescent="0.25">
      <c r="U31920" s="76"/>
    </row>
    <row r="31921" spans="21:21" x14ac:dyDescent="0.25">
      <c r="U31921" s="76"/>
    </row>
    <row r="31922" spans="21:21" x14ac:dyDescent="0.25">
      <c r="U31922" s="76"/>
    </row>
    <row r="31923" spans="21:21" x14ac:dyDescent="0.25">
      <c r="U31923" s="76"/>
    </row>
    <row r="31924" spans="21:21" x14ac:dyDescent="0.25">
      <c r="U31924" s="76"/>
    </row>
    <row r="31925" spans="21:21" x14ac:dyDescent="0.25">
      <c r="U31925" s="76"/>
    </row>
    <row r="31926" spans="21:21" x14ac:dyDescent="0.25">
      <c r="U31926" s="76"/>
    </row>
    <row r="31927" spans="21:21" x14ac:dyDescent="0.25">
      <c r="U31927" s="76"/>
    </row>
    <row r="31928" spans="21:21" x14ac:dyDescent="0.25">
      <c r="U31928" s="76"/>
    </row>
    <row r="31929" spans="21:21" x14ac:dyDescent="0.25">
      <c r="U31929" s="76"/>
    </row>
    <row r="31930" spans="21:21" x14ac:dyDescent="0.25">
      <c r="U31930" s="76"/>
    </row>
    <row r="31931" spans="21:21" x14ac:dyDescent="0.25">
      <c r="U31931" s="76"/>
    </row>
    <row r="31932" spans="21:21" x14ac:dyDescent="0.25">
      <c r="U31932" s="76"/>
    </row>
    <row r="31933" spans="21:21" x14ac:dyDescent="0.25">
      <c r="U31933" s="76"/>
    </row>
    <row r="31934" spans="21:21" x14ac:dyDescent="0.25">
      <c r="U31934" s="76"/>
    </row>
    <row r="31935" spans="21:21" x14ac:dyDescent="0.25">
      <c r="U31935" s="76"/>
    </row>
    <row r="31936" spans="21:21" x14ac:dyDescent="0.25">
      <c r="U31936" s="76"/>
    </row>
    <row r="31937" spans="21:21" x14ac:dyDescent="0.25">
      <c r="U31937" s="76"/>
    </row>
    <row r="31938" spans="21:21" x14ac:dyDescent="0.25">
      <c r="U31938" s="76"/>
    </row>
    <row r="31939" spans="21:21" x14ac:dyDescent="0.25">
      <c r="U31939" s="76"/>
    </row>
    <row r="31940" spans="21:21" x14ac:dyDescent="0.25">
      <c r="U31940" s="76"/>
    </row>
    <row r="31941" spans="21:21" x14ac:dyDescent="0.25">
      <c r="U31941" s="76"/>
    </row>
    <row r="31942" spans="21:21" x14ac:dyDescent="0.25">
      <c r="U31942" s="76"/>
    </row>
    <row r="31943" spans="21:21" x14ac:dyDescent="0.25">
      <c r="U31943" s="76"/>
    </row>
    <row r="31944" spans="21:21" x14ac:dyDescent="0.25">
      <c r="U31944" s="76"/>
    </row>
    <row r="31945" spans="21:21" x14ac:dyDescent="0.25">
      <c r="U31945" s="76"/>
    </row>
    <row r="31946" spans="21:21" x14ac:dyDescent="0.25">
      <c r="U31946" s="76"/>
    </row>
    <row r="31947" spans="21:21" x14ac:dyDescent="0.25">
      <c r="U31947" s="76"/>
    </row>
    <row r="31948" spans="21:21" x14ac:dyDescent="0.25">
      <c r="U31948" s="76"/>
    </row>
    <row r="31949" spans="21:21" x14ac:dyDescent="0.25">
      <c r="U31949" s="76"/>
    </row>
    <row r="31950" spans="21:21" x14ac:dyDescent="0.25">
      <c r="U31950" s="76"/>
    </row>
    <row r="31951" spans="21:21" x14ac:dyDescent="0.25">
      <c r="U31951" s="76"/>
    </row>
    <row r="31952" spans="21:21" x14ac:dyDescent="0.25">
      <c r="U31952" s="76"/>
    </row>
    <row r="31953" spans="21:21" x14ac:dyDescent="0.25">
      <c r="U31953" s="76"/>
    </row>
    <row r="31954" spans="21:21" x14ac:dyDescent="0.25">
      <c r="U31954" s="76"/>
    </row>
    <row r="31955" spans="21:21" x14ac:dyDescent="0.25">
      <c r="U31955" s="76"/>
    </row>
    <row r="31956" spans="21:21" x14ac:dyDescent="0.25">
      <c r="U31956" s="76"/>
    </row>
    <row r="31957" spans="21:21" x14ac:dyDescent="0.25">
      <c r="U31957" s="76"/>
    </row>
    <row r="31958" spans="21:21" x14ac:dyDescent="0.25">
      <c r="U31958" s="76"/>
    </row>
    <row r="31959" spans="21:21" x14ac:dyDescent="0.25">
      <c r="U31959" s="76"/>
    </row>
    <row r="31960" spans="21:21" x14ac:dyDescent="0.25">
      <c r="U31960" s="76"/>
    </row>
    <row r="31961" spans="21:21" x14ac:dyDescent="0.25">
      <c r="U31961" s="76"/>
    </row>
    <row r="31962" spans="21:21" x14ac:dyDescent="0.25">
      <c r="U31962" s="76"/>
    </row>
    <row r="31963" spans="21:21" x14ac:dyDescent="0.25">
      <c r="U31963" s="76"/>
    </row>
    <row r="31964" spans="21:21" x14ac:dyDescent="0.25">
      <c r="U31964" s="76"/>
    </row>
    <row r="31965" spans="21:21" x14ac:dyDescent="0.25">
      <c r="U31965" s="76"/>
    </row>
    <row r="31966" spans="21:21" x14ac:dyDescent="0.25">
      <c r="U31966" s="76"/>
    </row>
    <row r="31967" spans="21:21" x14ac:dyDescent="0.25">
      <c r="U31967" s="76"/>
    </row>
    <row r="31968" spans="21:21" x14ac:dyDescent="0.25">
      <c r="U31968" s="76"/>
    </row>
    <row r="31969" spans="21:21" x14ac:dyDescent="0.25">
      <c r="U31969" s="76"/>
    </row>
    <row r="31970" spans="21:21" x14ac:dyDescent="0.25">
      <c r="U31970" s="76"/>
    </row>
    <row r="31971" spans="21:21" x14ac:dyDescent="0.25">
      <c r="U31971" s="76"/>
    </row>
    <row r="31972" spans="21:21" x14ac:dyDescent="0.25">
      <c r="U31972" s="76"/>
    </row>
    <row r="31973" spans="21:21" x14ac:dyDescent="0.25">
      <c r="U31973" s="76"/>
    </row>
    <row r="31974" spans="21:21" x14ac:dyDescent="0.25">
      <c r="U31974" s="76"/>
    </row>
    <row r="31975" spans="21:21" x14ac:dyDescent="0.25">
      <c r="U31975" s="76"/>
    </row>
    <row r="31976" spans="21:21" x14ac:dyDescent="0.25">
      <c r="U31976" s="76"/>
    </row>
    <row r="31977" spans="21:21" x14ac:dyDescent="0.25">
      <c r="U31977" s="76"/>
    </row>
    <row r="31978" spans="21:21" x14ac:dyDescent="0.25">
      <c r="U31978" s="76"/>
    </row>
    <row r="31979" spans="21:21" x14ac:dyDescent="0.25">
      <c r="U31979" s="76"/>
    </row>
    <row r="31980" spans="21:21" x14ac:dyDescent="0.25">
      <c r="U31980" s="76"/>
    </row>
    <row r="31981" spans="21:21" x14ac:dyDescent="0.25">
      <c r="U31981" s="76"/>
    </row>
    <row r="31982" spans="21:21" x14ac:dyDescent="0.25">
      <c r="U31982" s="76"/>
    </row>
    <row r="31983" spans="21:21" x14ac:dyDescent="0.25">
      <c r="U31983" s="76"/>
    </row>
    <row r="31984" spans="21:21" x14ac:dyDescent="0.25">
      <c r="U31984" s="76"/>
    </row>
    <row r="31985" spans="21:21" x14ac:dyDescent="0.25">
      <c r="U31985" s="76"/>
    </row>
    <row r="31986" spans="21:21" x14ac:dyDescent="0.25">
      <c r="U31986" s="76"/>
    </row>
    <row r="31987" spans="21:21" x14ac:dyDescent="0.25">
      <c r="U31987" s="76"/>
    </row>
    <row r="31988" spans="21:21" x14ac:dyDescent="0.25">
      <c r="U31988" s="76"/>
    </row>
    <row r="31989" spans="21:21" x14ac:dyDescent="0.25">
      <c r="U31989" s="76"/>
    </row>
    <row r="31990" spans="21:21" x14ac:dyDescent="0.25">
      <c r="U31990" s="76"/>
    </row>
    <row r="31991" spans="21:21" x14ac:dyDescent="0.25">
      <c r="U31991" s="76"/>
    </row>
    <row r="31992" spans="21:21" x14ac:dyDescent="0.25">
      <c r="U31992" s="76"/>
    </row>
    <row r="31993" spans="21:21" x14ac:dyDescent="0.25">
      <c r="U31993" s="76"/>
    </row>
    <row r="31994" spans="21:21" x14ac:dyDescent="0.25">
      <c r="U31994" s="76"/>
    </row>
    <row r="31995" spans="21:21" x14ac:dyDescent="0.25">
      <c r="U31995" s="76"/>
    </row>
    <row r="31996" spans="21:21" x14ac:dyDescent="0.25">
      <c r="U31996" s="76"/>
    </row>
    <row r="31997" spans="21:21" x14ac:dyDescent="0.25">
      <c r="U31997" s="76"/>
    </row>
    <row r="31998" spans="21:21" x14ac:dyDescent="0.25">
      <c r="U31998" s="76"/>
    </row>
    <row r="31999" spans="21:21" x14ac:dyDescent="0.25">
      <c r="U31999" s="76"/>
    </row>
    <row r="32000" spans="21:21" x14ac:dyDescent="0.25">
      <c r="U32000" s="76"/>
    </row>
    <row r="32001" spans="21:21" x14ac:dyDescent="0.25">
      <c r="U32001" s="76"/>
    </row>
    <row r="32002" spans="21:21" x14ac:dyDescent="0.25">
      <c r="U32002" s="76"/>
    </row>
    <row r="32003" spans="21:21" x14ac:dyDescent="0.25">
      <c r="U32003" s="76"/>
    </row>
    <row r="32004" spans="21:21" x14ac:dyDescent="0.25">
      <c r="U32004" s="76"/>
    </row>
    <row r="32005" spans="21:21" x14ac:dyDescent="0.25">
      <c r="U32005" s="76"/>
    </row>
    <row r="32006" spans="21:21" x14ac:dyDescent="0.25">
      <c r="U32006" s="76"/>
    </row>
    <row r="32007" spans="21:21" x14ac:dyDescent="0.25">
      <c r="U32007" s="76"/>
    </row>
    <row r="32008" spans="21:21" x14ac:dyDescent="0.25">
      <c r="U32008" s="76"/>
    </row>
    <row r="32009" spans="21:21" x14ac:dyDescent="0.25">
      <c r="U32009" s="76"/>
    </row>
    <row r="32010" spans="21:21" x14ac:dyDescent="0.25">
      <c r="U32010" s="76"/>
    </row>
    <row r="32011" spans="21:21" x14ac:dyDescent="0.25">
      <c r="U32011" s="76"/>
    </row>
    <row r="32012" spans="21:21" x14ac:dyDescent="0.25">
      <c r="U32012" s="76"/>
    </row>
    <row r="32013" spans="21:21" x14ac:dyDescent="0.25">
      <c r="U32013" s="76"/>
    </row>
    <row r="32014" spans="21:21" x14ac:dyDescent="0.25">
      <c r="U32014" s="76"/>
    </row>
    <row r="32015" spans="21:21" x14ac:dyDescent="0.25">
      <c r="U32015" s="76"/>
    </row>
    <row r="32016" spans="21:21" x14ac:dyDescent="0.25">
      <c r="U32016" s="76"/>
    </row>
    <row r="32017" spans="21:21" x14ac:dyDescent="0.25">
      <c r="U32017" s="76"/>
    </row>
    <row r="32018" spans="21:21" x14ac:dyDescent="0.25">
      <c r="U32018" s="76"/>
    </row>
    <row r="32019" spans="21:21" x14ac:dyDescent="0.25">
      <c r="U32019" s="76"/>
    </row>
    <row r="32020" spans="21:21" x14ac:dyDescent="0.25">
      <c r="U32020" s="76"/>
    </row>
    <row r="32021" spans="21:21" x14ac:dyDescent="0.25">
      <c r="U32021" s="76"/>
    </row>
    <row r="32022" spans="21:21" x14ac:dyDescent="0.25">
      <c r="U32022" s="76"/>
    </row>
    <row r="32023" spans="21:21" x14ac:dyDescent="0.25">
      <c r="U32023" s="76"/>
    </row>
    <row r="32024" spans="21:21" x14ac:dyDescent="0.25">
      <c r="U32024" s="76"/>
    </row>
    <row r="32025" spans="21:21" x14ac:dyDescent="0.25">
      <c r="U32025" s="76"/>
    </row>
    <row r="32026" spans="21:21" x14ac:dyDescent="0.25">
      <c r="U32026" s="76"/>
    </row>
    <row r="32027" spans="21:21" x14ac:dyDescent="0.25">
      <c r="U32027" s="76"/>
    </row>
    <row r="32028" spans="21:21" x14ac:dyDescent="0.25">
      <c r="U32028" s="76"/>
    </row>
    <row r="32029" spans="21:21" x14ac:dyDescent="0.25">
      <c r="U32029" s="76"/>
    </row>
    <row r="32030" spans="21:21" x14ac:dyDescent="0.25">
      <c r="U32030" s="76"/>
    </row>
    <row r="32031" spans="21:21" x14ac:dyDescent="0.25">
      <c r="U32031" s="76"/>
    </row>
    <row r="32032" spans="21:21" x14ac:dyDescent="0.25">
      <c r="U32032" s="76"/>
    </row>
    <row r="32033" spans="21:21" x14ac:dyDescent="0.25">
      <c r="U32033" s="76"/>
    </row>
    <row r="32034" spans="21:21" x14ac:dyDescent="0.25">
      <c r="U32034" s="76"/>
    </row>
    <row r="32035" spans="21:21" x14ac:dyDescent="0.25">
      <c r="U32035" s="76"/>
    </row>
    <row r="32036" spans="21:21" x14ac:dyDescent="0.25">
      <c r="U32036" s="76"/>
    </row>
    <row r="32037" spans="21:21" x14ac:dyDescent="0.25">
      <c r="U32037" s="76"/>
    </row>
    <row r="32038" spans="21:21" x14ac:dyDescent="0.25">
      <c r="U32038" s="76"/>
    </row>
    <row r="32039" spans="21:21" x14ac:dyDescent="0.25">
      <c r="U32039" s="76"/>
    </row>
    <row r="32040" spans="21:21" x14ac:dyDescent="0.25">
      <c r="U32040" s="76"/>
    </row>
    <row r="32041" spans="21:21" x14ac:dyDescent="0.25">
      <c r="U32041" s="76"/>
    </row>
    <row r="32042" spans="21:21" x14ac:dyDescent="0.25">
      <c r="U32042" s="76"/>
    </row>
    <row r="32043" spans="21:21" x14ac:dyDescent="0.25">
      <c r="U32043" s="76"/>
    </row>
    <row r="32044" spans="21:21" x14ac:dyDescent="0.25">
      <c r="U32044" s="76"/>
    </row>
    <row r="32045" spans="21:21" x14ac:dyDescent="0.25">
      <c r="U32045" s="76"/>
    </row>
    <row r="32046" spans="21:21" x14ac:dyDescent="0.25">
      <c r="U32046" s="76"/>
    </row>
    <row r="32047" spans="21:21" x14ac:dyDescent="0.25">
      <c r="U32047" s="76"/>
    </row>
    <row r="32048" spans="21:21" x14ac:dyDescent="0.25">
      <c r="U32048" s="76"/>
    </row>
    <row r="32049" spans="21:21" x14ac:dyDescent="0.25">
      <c r="U32049" s="76"/>
    </row>
    <row r="32050" spans="21:21" x14ac:dyDescent="0.25">
      <c r="U32050" s="76"/>
    </row>
    <row r="32051" spans="21:21" x14ac:dyDescent="0.25">
      <c r="U32051" s="76"/>
    </row>
    <row r="32052" spans="21:21" x14ac:dyDescent="0.25">
      <c r="U32052" s="76"/>
    </row>
    <row r="32053" spans="21:21" x14ac:dyDescent="0.25">
      <c r="U32053" s="76"/>
    </row>
    <row r="32054" spans="21:21" x14ac:dyDescent="0.25">
      <c r="U32054" s="76"/>
    </row>
    <row r="32055" spans="21:21" x14ac:dyDescent="0.25">
      <c r="U32055" s="76"/>
    </row>
    <row r="32056" spans="21:21" x14ac:dyDescent="0.25">
      <c r="U32056" s="76"/>
    </row>
    <row r="32057" spans="21:21" x14ac:dyDescent="0.25">
      <c r="U32057" s="76"/>
    </row>
    <row r="32058" spans="21:21" x14ac:dyDescent="0.25">
      <c r="U32058" s="76"/>
    </row>
    <row r="32059" spans="21:21" x14ac:dyDescent="0.25">
      <c r="U32059" s="76"/>
    </row>
    <row r="32060" spans="21:21" x14ac:dyDescent="0.25">
      <c r="U32060" s="76"/>
    </row>
    <row r="32061" spans="21:21" x14ac:dyDescent="0.25">
      <c r="U32061" s="76"/>
    </row>
    <row r="32062" spans="21:21" x14ac:dyDescent="0.25">
      <c r="U32062" s="76"/>
    </row>
    <row r="32063" spans="21:21" x14ac:dyDescent="0.25">
      <c r="U32063" s="76"/>
    </row>
    <row r="32064" spans="21:21" x14ac:dyDescent="0.25">
      <c r="U32064" s="76"/>
    </row>
    <row r="32065" spans="21:21" x14ac:dyDescent="0.25">
      <c r="U32065" s="76"/>
    </row>
    <row r="32066" spans="21:21" x14ac:dyDescent="0.25">
      <c r="U32066" s="76"/>
    </row>
    <row r="32067" spans="21:21" x14ac:dyDescent="0.25">
      <c r="U32067" s="76"/>
    </row>
    <row r="32068" spans="21:21" x14ac:dyDescent="0.25">
      <c r="U32068" s="76"/>
    </row>
    <row r="32069" spans="21:21" x14ac:dyDescent="0.25">
      <c r="U32069" s="76"/>
    </row>
    <row r="32070" spans="21:21" x14ac:dyDescent="0.25">
      <c r="U32070" s="76"/>
    </row>
    <row r="32071" spans="21:21" x14ac:dyDescent="0.25">
      <c r="U32071" s="76"/>
    </row>
    <row r="32072" spans="21:21" x14ac:dyDescent="0.25">
      <c r="U32072" s="76"/>
    </row>
    <row r="32073" spans="21:21" x14ac:dyDescent="0.25">
      <c r="U32073" s="76"/>
    </row>
    <row r="32074" spans="21:21" x14ac:dyDescent="0.25">
      <c r="U32074" s="76"/>
    </row>
    <row r="32075" spans="21:21" x14ac:dyDescent="0.25">
      <c r="U32075" s="76"/>
    </row>
    <row r="32076" spans="21:21" x14ac:dyDescent="0.25">
      <c r="U32076" s="76"/>
    </row>
    <row r="32077" spans="21:21" x14ac:dyDescent="0.25">
      <c r="U32077" s="76"/>
    </row>
    <row r="32078" spans="21:21" x14ac:dyDescent="0.25">
      <c r="U32078" s="76"/>
    </row>
    <row r="32079" spans="21:21" x14ac:dyDescent="0.25">
      <c r="U32079" s="76"/>
    </row>
    <row r="32080" spans="21:21" x14ac:dyDescent="0.25">
      <c r="U32080" s="76"/>
    </row>
    <row r="32081" spans="21:21" x14ac:dyDescent="0.25">
      <c r="U32081" s="76"/>
    </row>
    <row r="32082" spans="21:21" x14ac:dyDescent="0.25">
      <c r="U32082" s="76"/>
    </row>
    <row r="32083" spans="21:21" x14ac:dyDescent="0.25">
      <c r="U32083" s="76"/>
    </row>
    <row r="32084" spans="21:21" x14ac:dyDescent="0.25">
      <c r="U32084" s="76"/>
    </row>
    <row r="32085" spans="21:21" x14ac:dyDescent="0.25">
      <c r="U32085" s="76"/>
    </row>
    <row r="32086" spans="21:21" x14ac:dyDescent="0.25">
      <c r="U32086" s="76"/>
    </row>
    <row r="32087" spans="21:21" x14ac:dyDescent="0.25">
      <c r="U32087" s="76"/>
    </row>
    <row r="32088" spans="21:21" x14ac:dyDescent="0.25">
      <c r="U32088" s="76"/>
    </row>
    <row r="32089" spans="21:21" x14ac:dyDescent="0.25">
      <c r="U32089" s="76"/>
    </row>
    <row r="32090" spans="21:21" x14ac:dyDescent="0.25">
      <c r="U32090" s="76"/>
    </row>
    <row r="32091" spans="21:21" x14ac:dyDescent="0.25">
      <c r="U32091" s="76"/>
    </row>
    <row r="32092" spans="21:21" x14ac:dyDescent="0.25">
      <c r="U32092" s="76"/>
    </row>
    <row r="32093" spans="21:21" x14ac:dyDescent="0.25">
      <c r="U32093" s="76"/>
    </row>
    <row r="32094" spans="21:21" x14ac:dyDescent="0.25">
      <c r="U32094" s="76"/>
    </row>
    <row r="32095" spans="21:21" x14ac:dyDescent="0.25">
      <c r="U32095" s="76"/>
    </row>
    <row r="32096" spans="21:21" x14ac:dyDescent="0.25">
      <c r="U32096" s="76"/>
    </row>
    <row r="32097" spans="21:21" x14ac:dyDescent="0.25">
      <c r="U32097" s="76"/>
    </row>
    <row r="32098" spans="21:21" x14ac:dyDescent="0.25">
      <c r="U32098" s="76"/>
    </row>
    <row r="32099" spans="21:21" x14ac:dyDescent="0.25">
      <c r="U32099" s="76"/>
    </row>
    <row r="32100" spans="21:21" x14ac:dyDescent="0.25">
      <c r="U32100" s="76"/>
    </row>
    <row r="32101" spans="21:21" x14ac:dyDescent="0.25">
      <c r="U32101" s="76"/>
    </row>
    <row r="32102" spans="21:21" x14ac:dyDescent="0.25">
      <c r="U32102" s="76"/>
    </row>
    <row r="32103" spans="21:21" x14ac:dyDescent="0.25">
      <c r="U32103" s="76"/>
    </row>
    <row r="32104" spans="21:21" x14ac:dyDescent="0.25">
      <c r="U32104" s="76"/>
    </row>
    <row r="32105" spans="21:21" x14ac:dyDescent="0.25">
      <c r="U32105" s="76"/>
    </row>
    <row r="32106" spans="21:21" x14ac:dyDescent="0.25">
      <c r="U32106" s="76"/>
    </row>
    <row r="32107" spans="21:21" x14ac:dyDescent="0.25">
      <c r="U32107" s="76"/>
    </row>
    <row r="32108" spans="21:21" x14ac:dyDescent="0.25">
      <c r="U32108" s="76"/>
    </row>
    <row r="32109" spans="21:21" x14ac:dyDescent="0.25">
      <c r="U32109" s="76"/>
    </row>
    <row r="32110" spans="21:21" x14ac:dyDescent="0.25">
      <c r="U32110" s="76"/>
    </row>
    <row r="32111" spans="21:21" x14ac:dyDescent="0.25">
      <c r="U32111" s="76"/>
    </row>
    <row r="32112" spans="21:21" x14ac:dyDescent="0.25">
      <c r="U32112" s="76"/>
    </row>
    <row r="32113" spans="21:21" x14ac:dyDescent="0.25">
      <c r="U32113" s="76"/>
    </row>
    <row r="32114" spans="21:21" x14ac:dyDescent="0.25">
      <c r="U32114" s="76"/>
    </row>
    <row r="32115" spans="21:21" x14ac:dyDescent="0.25">
      <c r="U32115" s="76"/>
    </row>
    <row r="32116" spans="21:21" x14ac:dyDescent="0.25">
      <c r="U32116" s="76"/>
    </row>
    <row r="32117" spans="21:21" x14ac:dyDescent="0.25">
      <c r="U32117" s="76"/>
    </row>
    <row r="32118" spans="21:21" x14ac:dyDescent="0.25">
      <c r="U32118" s="76"/>
    </row>
    <row r="32119" spans="21:21" x14ac:dyDescent="0.25">
      <c r="U32119" s="76"/>
    </row>
    <row r="32120" spans="21:21" x14ac:dyDescent="0.25">
      <c r="U32120" s="76"/>
    </row>
    <row r="32121" spans="21:21" x14ac:dyDescent="0.25">
      <c r="U32121" s="76"/>
    </row>
    <row r="32122" spans="21:21" x14ac:dyDescent="0.25">
      <c r="U32122" s="76"/>
    </row>
    <row r="32123" spans="21:21" x14ac:dyDescent="0.25">
      <c r="U32123" s="76"/>
    </row>
    <row r="32124" spans="21:21" x14ac:dyDescent="0.25">
      <c r="U32124" s="76"/>
    </row>
    <row r="32125" spans="21:21" x14ac:dyDescent="0.25">
      <c r="U32125" s="76"/>
    </row>
    <row r="32126" spans="21:21" x14ac:dyDescent="0.25">
      <c r="U32126" s="76"/>
    </row>
    <row r="32127" spans="21:21" x14ac:dyDescent="0.25">
      <c r="U32127" s="76"/>
    </row>
    <row r="32128" spans="21:21" x14ac:dyDescent="0.25">
      <c r="U32128" s="76"/>
    </row>
    <row r="32129" spans="21:21" x14ac:dyDescent="0.25">
      <c r="U32129" s="76"/>
    </row>
    <row r="32130" spans="21:21" x14ac:dyDescent="0.25">
      <c r="U32130" s="76"/>
    </row>
    <row r="32131" spans="21:21" x14ac:dyDescent="0.25">
      <c r="U32131" s="76"/>
    </row>
    <row r="32132" spans="21:21" x14ac:dyDescent="0.25">
      <c r="U32132" s="76"/>
    </row>
    <row r="32133" spans="21:21" x14ac:dyDescent="0.25">
      <c r="U32133" s="76"/>
    </row>
    <row r="32134" spans="21:21" x14ac:dyDescent="0.25">
      <c r="U32134" s="76"/>
    </row>
    <row r="32135" spans="21:21" x14ac:dyDescent="0.25">
      <c r="U32135" s="76"/>
    </row>
    <row r="32136" spans="21:21" x14ac:dyDescent="0.25">
      <c r="U32136" s="76"/>
    </row>
    <row r="32137" spans="21:21" x14ac:dyDescent="0.25">
      <c r="U32137" s="76"/>
    </row>
    <row r="32138" spans="21:21" x14ac:dyDescent="0.25">
      <c r="U32138" s="76"/>
    </row>
    <row r="32139" spans="21:21" x14ac:dyDescent="0.25">
      <c r="U32139" s="76"/>
    </row>
    <row r="32140" spans="21:21" x14ac:dyDescent="0.25">
      <c r="U32140" s="76"/>
    </row>
    <row r="32141" spans="21:21" x14ac:dyDescent="0.25">
      <c r="U32141" s="76"/>
    </row>
    <row r="32142" spans="21:21" x14ac:dyDescent="0.25">
      <c r="U32142" s="76"/>
    </row>
    <row r="32143" spans="21:21" x14ac:dyDescent="0.25">
      <c r="U32143" s="76"/>
    </row>
    <row r="32144" spans="21:21" x14ac:dyDescent="0.25">
      <c r="U32144" s="76"/>
    </row>
    <row r="32145" spans="21:21" x14ac:dyDescent="0.25">
      <c r="U32145" s="76"/>
    </row>
    <row r="32146" spans="21:21" x14ac:dyDescent="0.25">
      <c r="U32146" s="76"/>
    </row>
    <row r="32147" spans="21:21" x14ac:dyDescent="0.25">
      <c r="U32147" s="76"/>
    </row>
    <row r="32148" spans="21:21" x14ac:dyDescent="0.25">
      <c r="U32148" s="76"/>
    </row>
    <row r="32149" spans="21:21" x14ac:dyDescent="0.25">
      <c r="U32149" s="76"/>
    </row>
    <row r="32150" spans="21:21" x14ac:dyDescent="0.25">
      <c r="U32150" s="76"/>
    </row>
    <row r="32151" spans="21:21" x14ac:dyDescent="0.25">
      <c r="U32151" s="76"/>
    </row>
    <row r="32152" spans="21:21" x14ac:dyDescent="0.25">
      <c r="U32152" s="76"/>
    </row>
    <row r="32153" spans="21:21" x14ac:dyDescent="0.25">
      <c r="U32153" s="76"/>
    </row>
    <row r="32154" spans="21:21" x14ac:dyDescent="0.25">
      <c r="U32154" s="76"/>
    </row>
    <row r="32155" spans="21:21" x14ac:dyDescent="0.25">
      <c r="U32155" s="76"/>
    </row>
    <row r="32156" spans="21:21" x14ac:dyDescent="0.25">
      <c r="U32156" s="76"/>
    </row>
    <row r="32157" spans="21:21" x14ac:dyDescent="0.25">
      <c r="U32157" s="76"/>
    </row>
    <row r="32158" spans="21:21" x14ac:dyDescent="0.25">
      <c r="U32158" s="76"/>
    </row>
    <row r="32159" spans="21:21" x14ac:dyDescent="0.25">
      <c r="U32159" s="76"/>
    </row>
    <row r="32160" spans="21:21" x14ac:dyDescent="0.25">
      <c r="U32160" s="76"/>
    </row>
    <row r="32161" spans="21:21" x14ac:dyDescent="0.25">
      <c r="U32161" s="76"/>
    </row>
    <row r="32162" spans="21:21" x14ac:dyDescent="0.25">
      <c r="U32162" s="76"/>
    </row>
    <row r="32163" spans="21:21" x14ac:dyDescent="0.25">
      <c r="U32163" s="76"/>
    </row>
    <row r="32164" spans="21:21" x14ac:dyDescent="0.25">
      <c r="U32164" s="76"/>
    </row>
    <row r="32165" spans="21:21" x14ac:dyDescent="0.25">
      <c r="U32165" s="76"/>
    </row>
    <row r="32166" spans="21:21" x14ac:dyDescent="0.25">
      <c r="U32166" s="76"/>
    </row>
    <row r="32167" spans="21:21" x14ac:dyDescent="0.25">
      <c r="U32167" s="76"/>
    </row>
    <row r="32168" spans="21:21" x14ac:dyDescent="0.25">
      <c r="U32168" s="76"/>
    </row>
    <row r="32169" spans="21:21" x14ac:dyDescent="0.25">
      <c r="U32169" s="76"/>
    </row>
    <row r="32170" spans="21:21" x14ac:dyDescent="0.25">
      <c r="U32170" s="76"/>
    </row>
    <row r="32171" spans="21:21" x14ac:dyDescent="0.25">
      <c r="U32171" s="76"/>
    </row>
    <row r="32172" spans="21:21" x14ac:dyDescent="0.25">
      <c r="U32172" s="76"/>
    </row>
    <row r="32173" spans="21:21" x14ac:dyDescent="0.25">
      <c r="U32173" s="76"/>
    </row>
    <row r="32174" spans="21:21" x14ac:dyDescent="0.25">
      <c r="U32174" s="76"/>
    </row>
    <row r="32175" spans="21:21" x14ac:dyDescent="0.25">
      <c r="U32175" s="76"/>
    </row>
    <row r="32176" spans="21:21" x14ac:dyDescent="0.25">
      <c r="U32176" s="76"/>
    </row>
    <row r="32177" spans="21:21" x14ac:dyDescent="0.25">
      <c r="U32177" s="76"/>
    </row>
    <row r="32178" spans="21:21" x14ac:dyDescent="0.25">
      <c r="U32178" s="76"/>
    </row>
    <row r="32179" spans="21:21" x14ac:dyDescent="0.25">
      <c r="U32179" s="76"/>
    </row>
    <row r="32180" spans="21:21" x14ac:dyDescent="0.25">
      <c r="U32180" s="76"/>
    </row>
    <row r="32181" spans="21:21" x14ac:dyDescent="0.25">
      <c r="U32181" s="76"/>
    </row>
    <row r="32182" spans="21:21" x14ac:dyDescent="0.25">
      <c r="U32182" s="76"/>
    </row>
    <row r="32183" spans="21:21" x14ac:dyDescent="0.25">
      <c r="U32183" s="76"/>
    </row>
    <row r="32184" spans="21:21" x14ac:dyDescent="0.25">
      <c r="U32184" s="76"/>
    </row>
    <row r="32185" spans="21:21" x14ac:dyDescent="0.25">
      <c r="U32185" s="76"/>
    </row>
    <row r="32186" spans="21:21" x14ac:dyDescent="0.25">
      <c r="U32186" s="76"/>
    </row>
    <row r="32187" spans="21:21" x14ac:dyDescent="0.25">
      <c r="U32187" s="76"/>
    </row>
    <row r="32188" spans="21:21" x14ac:dyDescent="0.25">
      <c r="U32188" s="76"/>
    </row>
    <row r="32189" spans="21:21" x14ac:dyDescent="0.25">
      <c r="U32189" s="76"/>
    </row>
    <row r="32190" spans="21:21" x14ac:dyDescent="0.25">
      <c r="U32190" s="76"/>
    </row>
    <row r="32191" spans="21:21" x14ac:dyDescent="0.25">
      <c r="U32191" s="76"/>
    </row>
    <row r="32192" spans="21:21" x14ac:dyDescent="0.25">
      <c r="U32192" s="76"/>
    </row>
    <row r="32193" spans="21:21" x14ac:dyDescent="0.25">
      <c r="U32193" s="76"/>
    </row>
    <row r="32194" spans="21:21" x14ac:dyDescent="0.25">
      <c r="U32194" s="76"/>
    </row>
    <row r="32195" spans="21:21" x14ac:dyDescent="0.25">
      <c r="U32195" s="76"/>
    </row>
    <row r="32196" spans="21:21" x14ac:dyDescent="0.25">
      <c r="U32196" s="76"/>
    </row>
    <row r="32197" spans="21:21" x14ac:dyDescent="0.25">
      <c r="U32197" s="76"/>
    </row>
    <row r="32198" spans="21:21" x14ac:dyDescent="0.25">
      <c r="U32198" s="76"/>
    </row>
    <row r="32199" spans="21:21" x14ac:dyDescent="0.25">
      <c r="U32199" s="76"/>
    </row>
    <row r="32200" spans="21:21" x14ac:dyDescent="0.25">
      <c r="U32200" s="76"/>
    </row>
    <row r="32201" spans="21:21" x14ac:dyDescent="0.25">
      <c r="U32201" s="76"/>
    </row>
    <row r="32202" spans="21:21" x14ac:dyDescent="0.25">
      <c r="U32202" s="76"/>
    </row>
    <row r="32203" spans="21:21" x14ac:dyDescent="0.25">
      <c r="U32203" s="76"/>
    </row>
    <row r="32204" spans="21:21" x14ac:dyDescent="0.25">
      <c r="U32204" s="76"/>
    </row>
    <row r="32205" spans="21:21" x14ac:dyDescent="0.25">
      <c r="U32205" s="76"/>
    </row>
    <row r="32206" spans="21:21" x14ac:dyDescent="0.25">
      <c r="U32206" s="76"/>
    </row>
    <row r="32207" spans="21:21" x14ac:dyDescent="0.25">
      <c r="U32207" s="76"/>
    </row>
    <row r="32208" spans="21:21" x14ac:dyDescent="0.25">
      <c r="U32208" s="76"/>
    </row>
    <row r="32209" spans="21:21" x14ac:dyDescent="0.25">
      <c r="U32209" s="76"/>
    </row>
    <row r="32210" spans="21:21" x14ac:dyDescent="0.25">
      <c r="U32210" s="76"/>
    </row>
    <row r="32211" spans="21:21" x14ac:dyDescent="0.25">
      <c r="U32211" s="76"/>
    </row>
    <row r="32212" spans="21:21" x14ac:dyDescent="0.25">
      <c r="U32212" s="76"/>
    </row>
    <row r="32213" spans="21:21" x14ac:dyDescent="0.25">
      <c r="U32213" s="76"/>
    </row>
    <row r="32214" spans="21:21" x14ac:dyDescent="0.25">
      <c r="U32214" s="76"/>
    </row>
    <row r="32215" spans="21:21" x14ac:dyDescent="0.25">
      <c r="U32215" s="76"/>
    </row>
    <row r="32216" spans="21:21" x14ac:dyDescent="0.25">
      <c r="U32216" s="76"/>
    </row>
    <row r="32217" spans="21:21" x14ac:dyDescent="0.25">
      <c r="U32217" s="76"/>
    </row>
    <row r="32218" spans="21:21" x14ac:dyDescent="0.25">
      <c r="U32218" s="76"/>
    </row>
    <row r="32219" spans="21:21" x14ac:dyDescent="0.25">
      <c r="U32219" s="76"/>
    </row>
    <row r="32220" spans="21:21" x14ac:dyDescent="0.25">
      <c r="U32220" s="76"/>
    </row>
    <row r="32221" spans="21:21" x14ac:dyDescent="0.25">
      <c r="U32221" s="76"/>
    </row>
    <row r="32222" spans="21:21" x14ac:dyDescent="0.25">
      <c r="U32222" s="76"/>
    </row>
    <row r="32223" spans="21:21" x14ac:dyDescent="0.25">
      <c r="U32223" s="76"/>
    </row>
    <row r="32224" spans="21:21" x14ac:dyDescent="0.25">
      <c r="U32224" s="76"/>
    </row>
    <row r="32225" spans="21:21" x14ac:dyDescent="0.25">
      <c r="U32225" s="76"/>
    </row>
    <row r="32226" spans="21:21" x14ac:dyDescent="0.25">
      <c r="U32226" s="76"/>
    </row>
    <row r="32227" spans="21:21" x14ac:dyDescent="0.25">
      <c r="U32227" s="76"/>
    </row>
    <row r="32228" spans="21:21" x14ac:dyDescent="0.25">
      <c r="U32228" s="76"/>
    </row>
    <row r="32229" spans="21:21" x14ac:dyDescent="0.25">
      <c r="U32229" s="76"/>
    </row>
    <row r="32230" spans="21:21" x14ac:dyDescent="0.25">
      <c r="U32230" s="76"/>
    </row>
    <row r="32231" spans="21:21" x14ac:dyDescent="0.25">
      <c r="U32231" s="76"/>
    </row>
    <row r="32232" spans="21:21" x14ac:dyDescent="0.25">
      <c r="U32232" s="76"/>
    </row>
    <row r="32233" spans="21:21" x14ac:dyDescent="0.25">
      <c r="U32233" s="76"/>
    </row>
    <row r="32234" spans="21:21" x14ac:dyDescent="0.25">
      <c r="U32234" s="76"/>
    </row>
    <row r="32235" spans="21:21" x14ac:dyDescent="0.25">
      <c r="U32235" s="76"/>
    </row>
    <row r="32236" spans="21:21" x14ac:dyDescent="0.25">
      <c r="U32236" s="76"/>
    </row>
    <row r="32237" spans="21:21" x14ac:dyDescent="0.25">
      <c r="U32237" s="76"/>
    </row>
    <row r="32238" spans="21:21" x14ac:dyDescent="0.25">
      <c r="U32238" s="76"/>
    </row>
    <row r="32239" spans="21:21" x14ac:dyDescent="0.25">
      <c r="U32239" s="76"/>
    </row>
    <row r="32240" spans="21:21" x14ac:dyDescent="0.25">
      <c r="U32240" s="76"/>
    </row>
    <row r="32241" spans="21:21" x14ac:dyDescent="0.25">
      <c r="U32241" s="76"/>
    </row>
    <row r="32242" spans="21:21" x14ac:dyDescent="0.25">
      <c r="U32242" s="76"/>
    </row>
    <row r="32243" spans="21:21" x14ac:dyDescent="0.25">
      <c r="U32243" s="76"/>
    </row>
    <row r="32244" spans="21:21" x14ac:dyDescent="0.25">
      <c r="U32244" s="76"/>
    </row>
    <row r="32245" spans="21:21" x14ac:dyDescent="0.25">
      <c r="U32245" s="76"/>
    </row>
    <row r="32246" spans="21:21" x14ac:dyDescent="0.25">
      <c r="U32246" s="76"/>
    </row>
    <row r="32247" spans="21:21" x14ac:dyDescent="0.25">
      <c r="U32247" s="76"/>
    </row>
    <row r="32248" spans="21:21" x14ac:dyDescent="0.25">
      <c r="U32248" s="76"/>
    </row>
    <row r="32249" spans="21:21" x14ac:dyDescent="0.25">
      <c r="U32249" s="76"/>
    </row>
    <row r="32250" spans="21:21" x14ac:dyDescent="0.25">
      <c r="U32250" s="76"/>
    </row>
    <row r="32251" spans="21:21" x14ac:dyDescent="0.25">
      <c r="U32251" s="76"/>
    </row>
    <row r="32252" spans="21:21" x14ac:dyDescent="0.25">
      <c r="U32252" s="76"/>
    </row>
    <row r="32253" spans="21:21" x14ac:dyDescent="0.25">
      <c r="U32253" s="76"/>
    </row>
    <row r="32254" spans="21:21" x14ac:dyDescent="0.25">
      <c r="U32254" s="76"/>
    </row>
    <row r="32255" spans="21:21" x14ac:dyDescent="0.25">
      <c r="U32255" s="76"/>
    </row>
    <row r="32256" spans="21:21" x14ac:dyDescent="0.25">
      <c r="U32256" s="76"/>
    </row>
    <row r="32257" spans="21:21" x14ac:dyDescent="0.25">
      <c r="U32257" s="76"/>
    </row>
    <row r="32258" spans="21:21" x14ac:dyDescent="0.25">
      <c r="U32258" s="76"/>
    </row>
    <row r="32259" spans="21:21" x14ac:dyDescent="0.25">
      <c r="U32259" s="76"/>
    </row>
    <row r="32260" spans="21:21" x14ac:dyDescent="0.25">
      <c r="U32260" s="76"/>
    </row>
    <row r="32261" spans="21:21" x14ac:dyDescent="0.25">
      <c r="U32261" s="76"/>
    </row>
    <row r="32262" spans="21:21" x14ac:dyDescent="0.25">
      <c r="U32262" s="76"/>
    </row>
    <row r="32263" spans="21:21" x14ac:dyDescent="0.25">
      <c r="U32263" s="76"/>
    </row>
    <row r="32264" spans="21:21" x14ac:dyDescent="0.25">
      <c r="U32264" s="76"/>
    </row>
    <row r="32265" spans="21:21" x14ac:dyDescent="0.25">
      <c r="U32265" s="76"/>
    </row>
    <row r="32266" spans="21:21" x14ac:dyDescent="0.25">
      <c r="U32266" s="76"/>
    </row>
    <row r="32267" spans="21:21" x14ac:dyDescent="0.25">
      <c r="U32267" s="76"/>
    </row>
    <row r="32268" spans="21:21" x14ac:dyDescent="0.25">
      <c r="U32268" s="76"/>
    </row>
    <row r="32269" spans="21:21" x14ac:dyDescent="0.25">
      <c r="U32269" s="76"/>
    </row>
    <row r="32270" spans="21:21" x14ac:dyDescent="0.25">
      <c r="U32270" s="76"/>
    </row>
    <row r="32271" spans="21:21" x14ac:dyDescent="0.25">
      <c r="U32271" s="76"/>
    </row>
    <row r="32272" spans="21:21" x14ac:dyDescent="0.25">
      <c r="U32272" s="76"/>
    </row>
    <row r="32273" spans="21:21" x14ac:dyDescent="0.25">
      <c r="U32273" s="76"/>
    </row>
    <row r="32274" spans="21:21" x14ac:dyDescent="0.25">
      <c r="U32274" s="76"/>
    </row>
    <row r="32275" spans="21:21" x14ac:dyDescent="0.25">
      <c r="U32275" s="76"/>
    </row>
    <row r="32276" spans="21:21" x14ac:dyDescent="0.25">
      <c r="U32276" s="76"/>
    </row>
    <row r="32277" spans="21:21" x14ac:dyDescent="0.25">
      <c r="U32277" s="76"/>
    </row>
    <row r="32278" spans="21:21" x14ac:dyDescent="0.25">
      <c r="U32278" s="76"/>
    </row>
    <row r="32279" spans="21:21" x14ac:dyDescent="0.25">
      <c r="U32279" s="76"/>
    </row>
    <row r="32280" spans="21:21" x14ac:dyDescent="0.25">
      <c r="U32280" s="76"/>
    </row>
    <row r="32281" spans="21:21" x14ac:dyDescent="0.25">
      <c r="U32281" s="76"/>
    </row>
    <row r="32282" spans="21:21" x14ac:dyDescent="0.25">
      <c r="U32282" s="76"/>
    </row>
    <row r="32283" spans="21:21" x14ac:dyDescent="0.25">
      <c r="U32283" s="76"/>
    </row>
    <row r="32284" spans="21:21" x14ac:dyDescent="0.25">
      <c r="U32284" s="76"/>
    </row>
    <row r="32285" spans="21:21" x14ac:dyDescent="0.25">
      <c r="U32285" s="76"/>
    </row>
    <row r="32286" spans="21:21" x14ac:dyDescent="0.25">
      <c r="U32286" s="76"/>
    </row>
    <row r="32287" spans="21:21" x14ac:dyDescent="0.25">
      <c r="U32287" s="76"/>
    </row>
    <row r="32288" spans="21:21" x14ac:dyDescent="0.25">
      <c r="U32288" s="76"/>
    </row>
    <row r="32289" spans="21:21" x14ac:dyDescent="0.25">
      <c r="U32289" s="76"/>
    </row>
    <row r="32290" spans="21:21" x14ac:dyDescent="0.25">
      <c r="U32290" s="76"/>
    </row>
    <row r="32291" spans="21:21" x14ac:dyDescent="0.25">
      <c r="U32291" s="76"/>
    </row>
    <row r="32292" spans="21:21" x14ac:dyDescent="0.25">
      <c r="U32292" s="76"/>
    </row>
    <row r="32293" spans="21:21" x14ac:dyDescent="0.25">
      <c r="U32293" s="76"/>
    </row>
    <row r="32294" spans="21:21" x14ac:dyDescent="0.25">
      <c r="U32294" s="76"/>
    </row>
    <row r="32295" spans="21:21" x14ac:dyDescent="0.25">
      <c r="U32295" s="76"/>
    </row>
    <row r="32296" spans="21:21" x14ac:dyDescent="0.25">
      <c r="U32296" s="76"/>
    </row>
    <row r="32297" spans="21:21" x14ac:dyDescent="0.25">
      <c r="U32297" s="76"/>
    </row>
    <row r="32298" spans="21:21" x14ac:dyDescent="0.25">
      <c r="U32298" s="76"/>
    </row>
    <row r="32299" spans="21:21" x14ac:dyDescent="0.25">
      <c r="U32299" s="76"/>
    </row>
    <row r="32300" spans="21:21" x14ac:dyDescent="0.25">
      <c r="U32300" s="76"/>
    </row>
    <row r="32301" spans="21:21" x14ac:dyDescent="0.25">
      <c r="U32301" s="76"/>
    </row>
    <row r="32302" spans="21:21" x14ac:dyDescent="0.25">
      <c r="U32302" s="76"/>
    </row>
    <row r="32303" spans="21:21" x14ac:dyDescent="0.25">
      <c r="U32303" s="76"/>
    </row>
    <row r="32304" spans="21:21" x14ac:dyDescent="0.25">
      <c r="U32304" s="76"/>
    </row>
    <row r="32305" spans="21:21" x14ac:dyDescent="0.25">
      <c r="U32305" s="76"/>
    </row>
    <row r="32306" spans="21:21" x14ac:dyDescent="0.25">
      <c r="U32306" s="76"/>
    </row>
    <row r="32307" spans="21:21" x14ac:dyDescent="0.25">
      <c r="U32307" s="76"/>
    </row>
    <row r="32308" spans="21:21" x14ac:dyDescent="0.25">
      <c r="U32308" s="76"/>
    </row>
    <row r="32309" spans="21:21" x14ac:dyDescent="0.25">
      <c r="U32309" s="76"/>
    </row>
    <row r="32310" spans="21:21" x14ac:dyDescent="0.25">
      <c r="U32310" s="76"/>
    </row>
    <row r="32311" spans="21:21" x14ac:dyDescent="0.25">
      <c r="U32311" s="76"/>
    </row>
    <row r="32312" spans="21:21" x14ac:dyDescent="0.25">
      <c r="U32312" s="76"/>
    </row>
    <row r="32313" spans="21:21" x14ac:dyDescent="0.25">
      <c r="U32313" s="76"/>
    </row>
    <row r="32314" spans="21:21" x14ac:dyDescent="0.25">
      <c r="U32314" s="76"/>
    </row>
    <row r="32315" spans="21:21" x14ac:dyDescent="0.25">
      <c r="U32315" s="76"/>
    </row>
    <row r="32316" spans="21:21" x14ac:dyDescent="0.25">
      <c r="U32316" s="76"/>
    </row>
    <row r="32317" spans="21:21" x14ac:dyDescent="0.25">
      <c r="U32317" s="76"/>
    </row>
    <row r="32318" spans="21:21" x14ac:dyDescent="0.25">
      <c r="U32318" s="76"/>
    </row>
    <row r="32319" spans="21:21" x14ac:dyDescent="0.25">
      <c r="U32319" s="76"/>
    </row>
    <row r="32320" spans="21:21" x14ac:dyDescent="0.25">
      <c r="U32320" s="76"/>
    </row>
    <row r="32321" spans="21:21" x14ac:dyDescent="0.25">
      <c r="U32321" s="76"/>
    </row>
    <row r="32322" spans="21:21" x14ac:dyDescent="0.25">
      <c r="U32322" s="76"/>
    </row>
    <row r="32323" spans="21:21" x14ac:dyDescent="0.25">
      <c r="U32323" s="76"/>
    </row>
    <row r="32324" spans="21:21" x14ac:dyDescent="0.25">
      <c r="U32324" s="76"/>
    </row>
    <row r="32325" spans="21:21" x14ac:dyDescent="0.25">
      <c r="U32325" s="76"/>
    </row>
    <row r="32326" spans="21:21" x14ac:dyDescent="0.25">
      <c r="U32326" s="76"/>
    </row>
    <row r="32327" spans="21:21" x14ac:dyDescent="0.25">
      <c r="U32327" s="76"/>
    </row>
    <row r="32328" spans="21:21" x14ac:dyDescent="0.25">
      <c r="U32328" s="76"/>
    </row>
    <row r="32329" spans="21:21" x14ac:dyDescent="0.25">
      <c r="U32329" s="76"/>
    </row>
    <row r="32330" spans="21:21" x14ac:dyDescent="0.25">
      <c r="U32330" s="76"/>
    </row>
    <row r="32331" spans="21:21" x14ac:dyDescent="0.25">
      <c r="U32331" s="76"/>
    </row>
    <row r="32332" spans="21:21" x14ac:dyDescent="0.25">
      <c r="U32332" s="76"/>
    </row>
    <row r="32333" spans="21:21" x14ac:dyDescent="0.25">
      <c r="U32333" s="76"/>
    </row>
    <row r="32334" spans="21:21" x14ac:dyDescent="0.25">
      <c r="U32334" s="76"/>
    </row>
    <row r="32335" spans="21:21" x14ac:dyDescent="0.25">
      <c r="U32335" s="76"/>
    </row>
    <row r="32336" spans="21:21" x14ac:dyDescent="0.25">
      <c r="U32336" s="76"/>
    </row>
    <row r="32337" spans="21:21" x14ac:dyDescent="0.25">
      <c r="U32337" s="76"/>
    </row>
    <row r="32338" spans="21:21" x14ac:dyDescent="0.25">
      <c r="U32338" s="76"/>
    </row>
    <row r="32339" spans="21:21" x14ac:dyDescent="0.25">
      <c r="U32339" s="76"/>
    </row>
    <row r="32340" spans="21:21" x14ac:dyDescent="0.25">
      <c r="U32340" s="76"/>
    </row>
    <row r="32341" spans="21:21" x14ac:dyDescent="0.25">
      <c r="U32341" s="76"/>
    </row>
    <row r="32342" spans="21:21" x14ac:dyDescent="0.25">
      <c r="U32342" s="76"/>
    </row>
    <row r="32343" spans="21:21" x14ac:dyDescent="0.25">
      <c r="U32343" s="76"/>
    </row>
    <row r="32344" spans="21:21" x14ac:dyDescent="0.25">
      <c r="U32344" s="76"/>
    </row>
    <row r="32345" spans="21:21" x14ac:dyDescent="0.25">
      <c r="U32345" s="76"/>
    </row>
    <row r="32346" spans="21:21" x14ac:dyDescent="0.25">
      <c r="U32346" s="76"/>
    </row>
    <row r="32347" spans="21:21" x14ac:dyDescent="0.25">
      <c r="U32347" s="76"/>
    </row>
    <row r="32348" spans="21:21" x14ac:dyDescent="0.25">
      <c r="U32348" s="76"/>
    </row>
    <row r="32349" spans="21:21" x14ac:dyDescent="0.25">
      <c r="U32349" s="76"/>
    </row>
    <row r="32350" spans="21:21" x14ac:dyDescent="0.25">
      <c r="U32350" s="76"/>
    </row>
    <row r="32351" spans="21:21" x14ac:dyDescent="0.25">
      <c r="U32351" s="76"/>
    </row>
    <row r="32352" spans="21:21" x14ac:dyDescent="0.25">
      <c r="U32352" s="76"/>
    </row>
    <row r="32353" spans="21:21" x14ac:dyDescent="0.25">
      <c r="U32353" s="76"/>
    </row>
    <row r="32354" spans="21:21" x14ac:dyDescent="0.25">
      <c r="U32354" s="76"/>
    </row>
    <row r="32355" spans="21:21" x14ac:dyDescent="0.25">
      <c r="U32355" s="76"/>
    </row>
    <row r="32356" spans="21:21" x14ac:dyDescent="0.25">
      <c r="U32356" s="76"/>
    </row>
    <row r="32357" spans="21:21" x14ac:dyDescent="0.25">
      <c r="U32357" s="76"/>
    </row>
    <row r="32358" spans="21:21" x14ac:dyDescent="0.25">
      <c r="U32358" s="76"/>
    </row>
    <row r="32359" spans="21:21" x14ac:dyDescent="0.25">
      <c r="U32359" s="76"/>
    </row>
    <row r="32360" spans="21:21" x14ac:dyDescent="0.25">
      <c r="U32360" s="76"/>
    </row>
    <row r="32361" spans="21:21" x14ac:dyDescent="0.25">
      <c r="U32361" s="76"/>
    </row>
    <row r="32362" spans="21:21" x14ac:dyDescent="0.25">
      <c r="U32362" s="76"/>
    </row>
    <row r="32363" spans="21:21" x14ac:dyDescent="0.25">
      <c r="U32363" s="76"/>
    </row>
    <row r="32364" spans="21:21" x14ac:dyDescent="0.25">
      <c r="U32364" s="76"/>
    </row>
    <row r="32365" spans="21:21" x14ac:dyDescent="0.25">
      <c r="U32365" s="76"/>
    </row>
    <row r="32366" spans="21:21" x14ac:dyDescent="0.25">
      <c r="U32366" s="76"/>
    </row>
    <row r="32367" spans="21:21" x14ac:dyDescent="0.25">
      <c r="U32367" s="76"/>
    </row>
    <row r="32368" spans="21:21" x14ac:dyDescent="0.25">
      <c r="U32368" s="76"/>
    </row>
    <row r="32369" spans="21:21" x14ac:dyDescent="0.25">
      <c r="U32369" s="76"/>
    </row>
    <row r="32370" spans="21:21" x14ac:dyDescent="0.25">
      <c r="U32370" s="76"/>
    </row>
    <row r="32371" spans="21:21" x14ac:dyDescent="0.25">
      <c r="U32371" s="76"/>
    </row>
    <row r="32372" spans="21:21" x14ac:dyDescent="0.25">
      <c r="U32372" s="76"/>
    </row>
    <row r="32373" spans="21:21" x14ac:dyDescent="0.25">
      <c r="U32373" s="76"/>
    </row>
    <row r="32374" spans="21:21" x14ac:dyDescent="0.25">
      <c r="U32374" s="76"/>
    </row>
    <row r="32375" spans="21:21" x14ac:dyDescent="0.25">
      <c r="U32375" s="76"/>
    </row>
    <row r="32376" spans="21:21" x14ac:dyDescent="0.25">
      <c r="U32376" s="76"/>
    </row>
    <row r="32377" spans="21:21" x14ac:dyDescent="0.25">
      <c r="U32377" s="76"/>
    </row>
    <row r="32378" spans="21:21" x14ac:dyDescent="0.25">
      <c r="U32378" s="76"/>
    </row>
    <row r="32379" spans="21:21" x14ac:dyDescent="0.25">
      <c r="U32379" s="76"/>
    </row>
    <row r="32380" spans="21:21" x14ac:dyDescent="0.25">
      <c r="U32380" s="76"/>
    </row>
    <row r="32381" spans="21:21" x14ac:dyDescent="0.25">
      <c r="U32381" s="76"/>
    </row>
    <row r="32382" spans="21:21" x14ac:dyDescent="0.25">
      <c r="U32382" s="76"/>
    </row>
    <row r="32383" spans="21:21" x14ac:dyDescent="0.25">
      <c r="U32383" s="76"/>
    </row>
    <row r="32384" spans="21:21" x14ac:dyDescent="0.25">
      <c r="U32384" s="76"/>
    </row>
    <row r="32385" spans="21:21" x14ac:dyDescent="0.25">
      <c r="U32385" s="76"/>
    </row>
    <row r="32386" spans="21:21" x14ac:dyDescent="0.25">
      <c r="U32386" s="76"/>
    </row>
    <row r="32387" spans="21:21" x14ac:dyDescent="0.25">
      <c r="U32387" s="76"/>
    </row>
    <row r="32388" spans="21:21" x14ac:dyDescent="0.25">
      <c r="U32388" s="76"/>
    </row>
    <row r="32389" spans="21:21" x14ac:dyDescent="0.25">
      <c r="U32389" s="76"/>
    </row>
    <row r="32390" spans="21:21" x14ac:dyDescent="0.25">
      <c r="U32390" s="76"/>
    </row>
    <row r="32391" spans="21:21" x14ac:dyDescent="0.25">
      <c r="U32391" s="76"/>
    </row>
    <row r="32392" spans="21:21" x14ac:dyDescent="0.25">
      <c r="U32392" s="76"/>
    </row>
    <row r="32393" spans="21:21" x14ac:dyDescent="0.25">
      <c r="U32393" s="76"/>
    </row>
    <row r="32394" spans="21:21" x14ac:dyDescent="0.25">
      <c r="U32394" s="76"/>
    </row>
    <row r="32395" spans="21:21" x14ac:dyDescent="0.25">
      <c r="U32395" s="76"/>
    </row>
    <row r="32396" spans="21:21" x14ac:dyDescent="0.25">
      <c r="U32396" s="76"/>
    </row>
    <row r="32397" spans="21:21" x14ac:dyDescent="0.25">
      <c r="U32397" s="76"/>
    </row>
    <row r="32398" spans="21:21" x14ac:dyDescent="0.25">
      <c r="U32398" s="76"/>
    </row>
    <row r="32399" spans="21:21" x14ac:dyDescent="0.25">
      <c r="U32399" s="76"/>
    </row>
    <row r="32400" spans="21:21" x14ac:dyDescent="0.25">
      <c r="U32400" s="76"/>
    </row>
    <row r="32401" spans="21:21" x14ac:dyDescent="0.25">
      <c r="U32401" s="76"/>
    </row>
    <row r="32402" spans="21:21" x14ac:dyDescent="0.25">
      <c r="U32402" s="76"/>
    </row>
    <row r="32403" spans="21:21" x14ac:dyDescent="0.25">
      <c r="U32403" s="76"/>
    </row>
    <row r="32404" spans="21:21" x14ac:dyDescent="0.25">
      <c r="U32404" s="76"/>
    </row>
    <row r="32405" spans="21:21" x14ac:dyDescent="0.25">
      <c r="U32405" s="76"/>
    </row>
    <row r="32406" spans="21:21" x14ac:dyDescent="0.25">
      <c r="U32406" s="76"/>
    </row>
    <row r="32407" spans="21:21" x14ac:dyDescent="0.25">
      <c r="U32407" s="76"/>
    </row>
    <row r="32408" spans="21:21" x14ac:dyDescent="0.25">
      <c r="U32408" s="76"/>
    </row>
    <row r="32409" spans="21:21" x14ac:dyDescent="0.25">
      <c r="U32409" s="76"/>
    </row>
    <row r="32410" spans="21:21" x14ac:dyDescent="0.25">
      <c r="U32410" s="76"/>
    </row>
    <row r="32411" spans="21:21" x14ac:dyDescent="0.25">
      <c r="U32411" s="76"/>
    </row>
    <row r="32412" spans="21:21" x14ac:dyDescent="0.25">
      <c r="U32412" s="76"/>
    </row>
    <row r="32413" spans="21:21" x14ac:dyDescent="0.25">
      <c r="U32413" s="76"/>
    </row>
    <row r="32414" spans="21:21" x14ac:dyDescent="0.25">
      <c r="U32414" s="76"/>
    </row>
    <row r="32415" spans="21:21" x14ac:dyDescent="0.25">
      <c r="U32415" s="76"/>
    </row>
    <row r="32416" spans="21:21" x14ac:dyDescent="0.25">
      <c r="U32416" s="76"/>
    </row>
    <row r="32417" spans="21:21" x14ac:dyDescent="0.25">
      <c r="U32417" s="76"/>
    </row>
    <row r="32418" spans="21:21" x14ac:dyDescent="0.25">
      <c r="U32418" s="76"/>
    </row>
    <row r="32419" spans="21:21" x14ac:dyDescent="0.25">
      <c r="U32419" s="76"/>
    </row>
    <row r="32420" spans="21:21" x14ac:dyDescent="0.25">
      <c r="U32420" s="76"/>
    </row>
    <row r="32421" spans="21:21" x14ac:dyDescent="0.25">
      <c r="U32421" s="76"/>
    </row>
    <row r="32422" spans="21:21" x14ac:dyDescent="0.25">
      <c r="U32422" s="76"/>
    </row>
    <row r="32423" spans="21:21" x14ac:dyDescent="0.25">
      <c r="U32423" s="76"/>
    </row>
    <row r="32424" spans="21:21" x14ac:dyDescent="0.25">
      <c r="U32424" s="76"/>
    </row>
    <row r="32425" spans="21:21" x14ac:dyDescent="0.25">
      <c r="U32425" s="76"/>
    </row>
    <row r="32426" spans="21:21" x14ac:dyDescent="0.25">
      <c r="U32426" s="76"/>
    </row>
    <row r="32427" spans="21:21" x14ac:dyDescent="0.25">
      <c r="U32427" s="76"/>
    </row>
    <row r="32428" spans="21:21" x14ac:dyDescent="0.25">
      <c r="U32428" s="76"/>
    </row>
    <row r="32429" spans="21:21" x14ac:dyDescent="0.25">
      <c r="U32429" s="76"/>
    </row>
    <row r="32430" spans="21:21" x14ac:dyDescent="0.25">
      <c r="U32430" s="76"/>
    </row>
    <row r="32431" spans="21:21" x14ac:dyDescent="0.25">
      <c r="U32431" s="76"/>
    </row>
    <row r="32432" spans="21:21" x14ac:dyDescent="0.25">
      <c r="U32432" s="76"/>
    </row>
    <row r="32433" spans="21:21" x14ac:dyDescent="0.25">
      <c r="U32433" s="76"/>
    </row>
    <row r="32434" spans="21:21" x14ac:dyDescent="0.25">
      <c r="U32434" s="76"/>
    </row>
    <row r="32435" spans="21:21" x14ac:dyDescent="0.25">
      <c r="U32435" s="76"/>
    </row>
    <row r="32436" spans="21:21" x14ac:dyDescent="0.25">
      <c r="U32436" s="76"/>
    </row>
    <row r="32437" spans="21:21" x14ac:dyDescent="0.25">
      <c r="U32437" s="76"/>
    </row>
    <row r="32438" spans="21:21" x14ac:dyDescent="0.25">
      <c r="U32438" s="76"/>
    </row>
    <row r="32439" spans="21:21" x14ac:dyDescent="0.25">
      <c r="U32439" s="76"/>
    </row>
    <row r="32440" spans="21:21" x14ac:dyDescent="0.25">
      <c r="U32440" s="76"/>
    </row>
    <row r="32441" spans="21:21" x14ac:dyDescent="0.25">
      <c r="U32441" s="76"/>
    </row>
    <row r="32442" spans="21:21" x14ac:dyDescent="0.25">
      <c r="U32442" s="76"/>
    </row>
    <row r="32443" spans="21:21" x14ac:dyDescent="0.25">
      <c r="U32443" s="76"/>
    </row>
    <row r="32444" spans="21:21" x14ac:dyDescent="0.25">
      <c r="U32444" s="76"/>
    </row>
    <row r="32445" spans="21:21" x14ac:dyDescent="0.25">
      <c r="U32445" s="76"/>
    </row>
    <row r="32446" spans="21:21" x14ac:dyDescent="0.25">
      <c r="U32446" s="76"/>
    </row>
    <row r="32447" spans="21:21" x14ac:dyDescent="0.25">
      <c r="U32447" s="76"/>
    </row>
    <row r="32448" spans="21:21" x14ac:dyDescent="0.25">
      <c r="U32448" s="76"/>
    </row>
    <row r="32449" spans="21:21" x14ac:dyDescent="0.25">
      <c r="U32449" s="76"/>
    </row>
    <row r="32450" spans="21:21" x14ac:dyDescent="0.25">
      <c r="U32450" s="76"/>
    </row>
    <row r="32451" spans="21:21" x14ac:dyDescent="0.25">
      <c r="U32451" s="76"/>
    </row>
    <row r="32452" spans="21:21" x14ac:dyDescent="0.25">
      <c r="U32452" s="76"/>
    </row>
    <row r="32453" spans="21:21" x14ac:dyDescent="0.25">
      <c r="U32453" s="76"/>
    </row>
    <row r="32454" spans="21:21" x14ac:dyDescent="0.25">
      <c r="U32454" s="76"/>
    </row>
    <row r="32455" spans="21:21" x14ac:dyDescent="0.25">
      <c r="U32455" s="76"/>
    </row>
    <row r="32456" spans="21:21" x14ac:dyDescent="0.25">
      <c r="U32456" s="76"/>
    </row>
    <row r="32457" spans="21:21" x14ac:dyDescent="0.25">
      <c r="U32457" s="76"/>
    </row>
    <row r="32458" spans="21:21" x14ac:dyDescent="0.25">
      <c r="U32458" s="76"/>
    </row>
    <row r="32459" spans="21:21" x14ac:dyDescent="0.25">
      <c r="U32459" s="76"/>
    </row>
    <row r="32460" spans="21:21" x14ac:dyDescent="0.25">
      <c r="U32460" s="76"/>
    </row>
    <row r="32461" spans="21:21" x14ac:dyDescent="0.25">
      <c r="U32461" s="76"/>
    </row>
    <row r="32462" spans="21:21" x14ac:dyDescent="0.25">
      <c r="U32462" s="76"/>
    </row>
    <row r="32463" spans="21:21" x14ac:dyDescent="0.25">
      <c r="U32463" s="76"/>
    </row>
    <row r="32464" spans="21:21" x14ac:dyDescent="0.25">
      <c r="U32464" s="76"/>
    </row>
    <row r="32465" spans="21:21" x14ac:dyDescent="0.25">
      <c r="U32465" s="76"/>
    </row>
    <row r="32466" spans="21:21" x14ac:dyDescent="0.25">
      <c r="U32466" s="76"/>
    </row>
    <row r="32467" spans="21:21" x14ac:dyDescent="0.25">
      <c r="U32467" s="76"/>
    </row>
    <row r="32468" spans="21:21" x14ac:dyDescent="0.25">
      <c r="U32468" s="76"/>
    </row>
    <row r="32469" spans="21:21" x14ac:dyDescent="0.25">
      <c r="U32469" s="76"/>
    </row>
    <row r="32470" spans="21:21" x14ac:dyDescent="0.25">
      <c r="U32470" s="76"/>
    </row>
    <row r="32471" spans="21:21" x14ac:dyDescent="0.25">
      <c r="U32471" s="76"/>
    </row>
    <row r="32472" spans="21:21" x14ac:dyDescent="0.25">
      <c r="U32472" s="76"/>
    </row>
    <row r="32473" spans="21:21" x14ac:dyDescent="0.25">
      <c r="U32473" s="76"/>
    </row>
    <row r="32474" spans="21:21" x14ac:dyDescent="0.25">
      <c r="U32474" s="76"/>
    </row>
    <row r="32475" spans="21:21" x14ac:dyDescent="0.25">
      <c r="U32475" s="76"/>
    </row>
    <row r="32476" spans="21:21" x14ac:dyDescent="0.25">
      <c r="U32476" s="76"/>
    </row>
    <row r="32477" spans="21:21" x14ac:dyDescent="0.25">
      <c r="U32477" s="76"/>
    </row>
    <row r="32478" spans="21:21" x14ac:dyDescent="0.25">
      <c r="U32478" s="76"/>
    </row>
    <row r="32479" spans="21:21" x14ac:dyDescent="0.25">
      <c r="U32479" s="76"/>
    </row>
    <row r="32480" spans="21:21" x14ac:dyDescent="0.25">
      <c r="U32480" s="76"/>
    </row>
    <row r="32481" spans="21:21" x14ac:dyDescent="0.25">
      <c r="U32481" s="76"/>
    </row>
    <row r="32482" spans="21:21" x14ac:dyDescent="0.25">
      <c r="U32482" s="76"/>
    </row>
    <row r="32483" spans="21:21" x14ac:dyDescent="0.25">
      <c r="U32483" s="76"/>
    </row>
    <row r="32484" spans="21:21" x14ac:dyDescent="0.25">
      <c r="U32484" s="76"/>
    </row>
    <row r="32485" spans="21:21" x14ac:dyDescent="0.25">
      <c r="U32485" s="76"/>
    </row>
    <row r="32486" spans="21:21" x14ac:dyDescent="0.25">
      <c r="U32486" s="76"/>
    </row>
    <row r="32487" spans="21:21" x14ac:dyDescent="0.25">
      <c r="U32487" s="76"/>
    </row>
    <row r="32488" spans="21:21" x14ac:dyDescent="0.25">
      <c r="U32488" s="76"/>
    </row>
    <row r="32489" spans="21:21" x14ac:dyDescent="0.25">
      <c r="U32489" s="76"/>
    </row>
    <row r="32490" spans="21:21" x14ac:dyDescent="0.25">
      <c r="U32490" s="76"/>
    </row>
    <row r="32491" spans="21:21" x14ac:dyDescent="0.25">
      <c r="U32491" s="76"/>
    </row>
    <row r="32492" spans="21:21" x14ac:dyDescent="0.25">
      <c r="U32492" s="76"/>
    </row>
    <row r="32493" spans="21:21" x14ac:dyDescent="0.25">
      <c r="U32493" s="76"/>
    </row>
    <row r="32494" spans="21:21" x14ac:dyDescent="0.25">
      <c r="U32494" s="76"/>
    </row>
    <row r="32495" spans="21:21" x14ac:dyDescent="0.25">
      <c r="U32495" s="76"/>
    </row>
    <row r="32496" spans="21:21" x14ac:dyDescent="0.25">
      <c r="U32496" s="76"/>
    </row>
    <row r="32497" spans="21:21" x14ac:dyDescent="0.25">
      <c r="U32497" s="76"/>
    </row>
    <row r="32498" spans="21:21" x14ac:dyDescent="0.25">
      <c r="U32498" s="76"/>
    </row>
    <row r="32499" spans="21:21" x14ac:dyDescent="0.25">
      <c r="U32499" s="76"/>
    </row>
    <row r="32500" spans="21:21" x14ac:dyDescent="0.25">
      <c r="U32500" s="76"/>
    </row>
    <row r="32501" spans="21:21" x14ac:dyDescent="0.25">
      <c r="U32501" s="76"/>
    </row>
    <row r="32502" spans="21:21" x14ac:dyDescent="0.25">
      <c r="U32502" s="76"/>
    </row>
    <row r="32503" spans="21:21" x14ac:dyDescent="0.25">
      <c r="U32503" s="76"/>
    </row>
    <row r="32504" spans="21:21" x14ac:dyDescent="0.25">
      <c r="U32504" s="76"/>
    </row>
    <row r="32505" spans="21:21" x14ac:dyDescent="0.25">
      <c r="U32505" s="76"/>
    </row>
    <row r="32506" spans="21:21" x14ac:dyDescent="0.25">
      <c r="U32506" s="76"/>
    </row>
    <row r="32507" spans="21:21" x14ac:dyDescent="0.25">
      <c r="U32507" s="76"/>
    </row>
    <row r="32508" spans="21:21" x14ac:dyDescent="0.25">
      <c r="U32508" s="76"/>
    </row>
    <row r="32509" spans="21:21" x14ac:dyDescent="0.25">
      <c r="U32509" s="76"/>
    </row>
    <row r="32510" spans="21:21" x14ac:dyDescent="0.25">
      <c r="U32510" s="76"/>
    </row>
    <row r="32511" spans="21:21" x14ac:dyDescent="0.25">
      <c r="U32511" s="76"/>
    </row>
    <row r="32512" spans="21:21" x14ac:dyDescent="0.25">
      <c r="U32512" s="76"/>
    </row>
    <row r="32513" spans="21:21" x14ac:dyDescent="0.25">
      <c r="U32513" s="76"/>
    </row>
    <row r="32514" spans="21:21" x14ac:dyDescent="0.25">
      <c r="U32514" s="76"/>
    </row>
    <row r="32515" spans="21:21" x14ac:dyDescent="0.25">
      <c r="U32515" s="76"/>
    </row>
    <row r="32516" spans="21:21" x14ac:dyDescent="0.25">
      <c r="U32516" s="76"/>
    </row>
    <row r="32517" spans="21:21" x14ac:dyDescent="0.25">
      <c r="U32517" s="76"/>
    </row>
    <row r="32518" spans="21:21" x14ac:dyDescent="0.25">
      <c r="U32518" s="76"/>
    </row>
    <row r="32519" spans="21:21" x14ac:dyDescent="0.25">
      <c r="U32519" s="76"/>
    </row>
    <row r="32520" spans="21:21" x14ac:dyDescent="0.25">
      <c r="U32520" s="76"/>
    </row>
    <row r="32521" spans="21:21" x14ac:dyDescent="0.25">
      <c r="U32521" s="76"/>
    </row>
    <row r="32522" spans="21:21" x14ac:dyDescent="0.25">
      <c r="U32522" s="76"/>
    </row>
    <row r="32523" spans="21:21" x14ac:dyDescent="0.25">
      <c r="U32523" s="76"/>
    </row>
    <row r="32524" spans="21:21" x14ac:dyDescent="0.25">
      <c r="U32524" s="76"/>
    </row>
    <row r="32525" spans="21:21" x14ac:dyDescent="0.25">
      <c r="U32525" s="76"/>
    </row>
    <row r="32526" spans="21:21" x14ac:dyDescent="0.25">
      <c r="U32526" s="76"/>
    </row>
    <row r="32527" spans="21:21" x14ac:dyDescent="0.25">
      <c r="U32527" s="76"/>
    </row>
    <row r="32528" spans="21:21" x14ac:dyDescent="0.25">
      <c r="U32528" s="76"/>
    </row>
    <row r="32529" spans="21:21" x14ac:dyDescent="0.25">
      <c r="U32529" s="76"/>
    </row>
    <row r="32530" spans="21:21" x14ac:dyDescent="0.25">
      <c r="U32530" s="76"/>
    </row>
    <row r="32531" spans="21:21" x14ac:dyDescent="0.25">
      <c r="U32531" s="76"/>
    </row>
    <row r="32532" spans="21:21" x14ac:dyDescent="0.25">
      <c r="U32532" s="76"/>
    </row>
    <row r="32533" spans="21:21" x14ac:dyDescent="0.25">
      <c r="U32533" s="76"/>
    </row>
    <row r="32534" spans="21:21" x14ac:dyDescent="0.25">
      <c r="U32534" s="76"/>
    </row>
    <row r="32535" spans="21:21" x14ac:dyDescent="0.25">
      <c r="U32535" s="76"/>
    </row>
    <row r="32536" spans="21:21" x14ac:dyDescent="0.25">
      <c r="U32536" s="76"/>
    </row>
    <row r="32537" spans="21:21" x14ac:dyDescent="0.25">
      <c r="U32537" s="76"/>
    </row>
    <row r="32538" spans="21:21" x14ac:dyDescent="0.25">
      <c r="U32538" s="76"/>
    </row>
    <row r="32539" spans="21:21" x14ac:dyDescent="0.25">
      <c r="U32539" s="76"/>
    </row>
    <row r="32540" spans="21:21" x14ac:dyDescent="0.25">
      <c r="U32540" s="76"/>
    </row>
    <row r="32541" spans="21:21" x14ac:dyDescent="0.25">
      <c r="U32541" s="76"/>
    </row>
    <row r="32542" spans="21:21" x14ac:dyDescent="0.25">
      <c r="U32542" s="76"/>
    </row>
    <row r="32543" spans="21:21" x14ac:dyDescent="0.25">
      <c r="U32543" s="76"/>
    </row>
    <row r="32544" spans="21:21" x14ac:dyDescent="0.25">
      <c r="U32544" s="76"/>
    </row>
    <row r="32545" spans="21:21" x14ac:dyDescent="0.25">
      <c r="U32545" s="76"/>
    </row>
    <row r="32546" spans="21:21" x14ac:dyDescent="0.25">
      <c r="U32546" s="76"/>
    </row>
    <row r="32547" spans="21:21" x14ac:dyDescent="0.25">
      <c r="U32547" s="76"/>
    </row>
    <row r="32548" spans="21:21" x14ac:dyDescent="0.25">
      <c r="U32548" s="76"/>
    </row>
    <row r="32549" spans="21:21" x14ac:dyDescent="0.25">
      <c r="U32549" s="76"/>
    </row>
    <row r="32550" spans="21:21" x14ac:dyDescent="0.25">
      <c r="U32550" s="76"/>
    </row>
    <row r="32551" spans="21:21" x14ac:dyDescent="0.25">
      <c r="U32551" s="76"/>
    </row>
    <row r="32552" spans="21:21" x14ac:dyDescent="0.25">
      <c r="U32552" s="76"/>
    </row>
    <row r="32553" spans="21:21" x14ac:dyDescent="0.25">
      <c r="U32553" s="76"/>
    </row>
    <row r="32554" spans="21:21" x14ac:dyDescent="0.25">
      <c r="U32554" s="76"/>
    </row>
    <row r="32555" spans="21:21" x14ac:dyDescent="0.25">
      <c r="U32555" s="76"/>
    </row>
    <row r="32556" spans="21:21" x14ac:dyDescent="0.25">
      <c r="U32556" s="76"/>
    </row>
    <row r="32557" spans="21:21" x14ac:dyDescent="0.25">
      <c r="U32557" s="76"/>
    </row>
    <row r="32558" spans="21:21" x14ac:dyDescent="0.25">
      <c r="U32558" s="76"/>
    </row>
    <row r="32559" spans="21:21" x14ac:dyDescent="0.25">
      <c r="U32559" s="76"/>
    </row>
    <row r="32560" spans="21:21" x14ac:dyDescent="0.25">
      <c r="U32560" s="76"/>
    </row>
    <row r="32561" spans="21:21" x14ac:dyDescent="0.25">
      <c r="U32561" s="76"/>
    </row>
    <row r="32562" spans="21:21" x14ac:dyDescent="0.25">
      <c r="U32562" s="76"/>
    </row>
    <row r="32563" spans="21:21" x14ac:dyDescent="0.25">
      <c r="U32563" s="76"/>
    </row>
    <row r="32564" spans="21:21" x14ac:dyDescent="0.25">
      <c r="U32564" s="76"/>
    </row>
    <row r="32565" spans="21:21" x14ac:dyDescent="0.25">
      <c r="U32565" s="76"/>
    </row>
    <row r="32566" spans="21:21" x14ac:dyDescent="0.25">
      <c r="U32566" s="76"/>
    </row>
    <row r="32567" spans="21:21" x14ac:dyDescent="0.25">
      <c r="U32567" s="76"/>
    </row>
    <row r="32568" spans="21:21" x14ac:dyDescent="0.25">
      <c r="U32568" s="76"/>
    </row>
    <row r="32569" spans="21:21" x14ac:dyDescent="0.25">
      <c r="U32569" s="76"/>
    </row>
    <row r="32570" spans="21:21" x14ac:dyDescent="0.25">
      <c r="U32570" s="76"/>
    </row>
    <row r="32571" spans="21:21" x14ac:dyDescent="0.25">
      <c r="U32571" s="76"/>
    </row>
    <row r="32572" spans="21:21" x14ac:dyDescent="0.25">
      <c r="U32572" s="76"/>
    </row>
    <row r="32573" spans="21:21" x14ac:dyDescent="0.25">
      <c r="U32573" s="76"/>
    </row>
    <row r="32574" spans="21:21" x14ac:dyDescent="0.25">
      <c r="U32574" s="76"/>
    </row>
    <row r="32575" spans="21:21" x14ac:dyDescent="0.25">
      <c r="U32575" s="76"/>
    </row>
    <row r="32576" spans="21:21" x14ac:dyDescent="0.25">
      <c r="U32576" s="76"/>
    </row>
    <row r="32577" spans="21:21" x14ac:dyDescent="0.25">
      <c r="U32577" s="76"/>
    </row>
    <row r="32578" spans="21:21" x14ac:dyDescent="0.25">
      <c r="U32578" s="76"/>
    </row>
    <row r="32579" spans="21:21" x14ac:dyDescent="0.25">
      <c r="U32579" s="76"/>
    </row>
    <row r="32580" spans="21:21" x14ac:dyDescent="0.25">
      <c r="U32580" s="76"/>
    </row>
    <row r="32581" spans="21:21" x14ac:dyDescent="0.25">
      <c r="U32581" s="76"/>
    </row>
    <row r="32582" spans="21:21" x14ac:dyDescent="0.25">
      <c r="U32582" s="76"/>
    </row>
    <row r="32583" spans="21:21" x14ac:dyDescent="0.25">
      <c r="U32583" s="76"/>
    </row>
    <row r="32584" spans="21:21" x14ac:dyDescent="0.25">
      <c r="U32584" s="76"/>
    </row>
    <row r="32585" spans="21:21" x14ac:dyDescent="0.25">
      <c r="U32585" s="76"/>
    </row>
    <row r="32586" spans="21:21" x14ac:dyDescent="0.25">
      <c r="U32586" s="76"/>
    </row>
    <row r="32587" spans="21:21" x14ac:dyDescent="0.25">
      <c r="U32587" s="76"/>
    </row>
    <row r="32588" spans="21:21" x14ac:dyDescent="0.25">
      <c r="U32588" s="76"/>
    </row>
    <row r="32589" spans="21:21" x14ac:dyDescent="0.25">
      <c r="U32589" s="76"/>
    </row>
    <row r="32590" spans="21:21" x14ac:dyDescent="0.25">
      <c r="U32590" s="76"/>
    </row>
    <row r="32591" spans="21:21" x14ac:dyDescent="0.25">
      <c r="U32591" s="76"/>
    </row>
    <row r="32592" spans="21:21" x14ac:dyDescent="0.25">
      <c r="U32592" s="76"/>
    </row>
    <row r="32593" spans="21:21" x14ac:dyDescent="0.25">
      <c r="U32593" s="76"/>
    </row>
    <row r="32594" spans="21:21" x14ac:dyDescent="0.25">
      <c r="U32594" s="76"/>
    </row>
    <row r="32595" spans="21:21" x14ac:dyDescent="0.25">
      <c r="U32595" s="76"/>
    </row>
    <row r="32596" spans="21:21" x14ac:dyDescent="0.25">
      <c r="U32596" s="76"/>
    </row>
    <row r="32597" spans="21:21" x14ac:dyDescent="0.25">
      <c r="U32597" s="76"/>
    </row>
    <row r="32598" spans="21:21" x14ac:dyDescent="0.25">
      <c r="U32598" s="76"/>
    </row>
    <row r="32599" spans="21:21" x14ac:dyDescent="0.25">
      <c r="U32599" s="76"/>
    </row>
    <row r="32600" spans="21:21" x14ac:dyDescent="0.25">
      <c r="U32600" s="76"/>
    </row>
    <row r="32601" spans="21:21" x14ac:dyDescent="0.25">
      <c r="U32601" s="76"/>
    </row>
    <row r="32602" spans="21:21" x14ac:dyDescent="0.25">
      <c r="U32602" s="76"/>
    </row>
    <row r="32603" spans="21:21" x14ac:dyDescent="0.25">
      <c r="U32603" s="76"/>
    </row>
    <row r="32604" spans="21:21" x14ac:dyDescent="0.25">
      <c r="U32604" s="76"/>
    </row>
    <row r="32605" spans="21:21" x14ac:dyDescent="0.25">
      <c r="U32605" s="76"/>
    </row>
    <row r="32606" spans="21:21" x14ac:dyDescent="0.25">
      <c r="U32606" s="76"/>
    </row>
    <row r="32607" spans="21:21" x14ac:dyDescent="0.25">
      <c r="U32607" s="76"/>
    </row>
    <row r="32608" spans="21:21" x14ac:dyDescent="0.25">
      <c r="U32608" s="76"/>
    </row>
    <row r="32609" spans="21:21" x14ac:dyDescent="0.25">
      <c r="U32609" s="76"/>
    </row>
    <row r="32610" spans="21:21" x14ac:dyDescent="0.25">
      <c r="U32610" s="76"/>
    </row>
    <row r="32611" spans="21:21" x14ac:dyDescent="0.25">
      <c r="U32611" s="76"/>
    </row>
    <row r="32612" spans="21:21" x14ac:dyDescent="0.25">
      <c r="U32612" s="76"/>
    </row>
    <row r="32613" spans="21:21" x14ac:dyDescent="0.25">
      <c r="U32613" s="76"/>
    </row>
    <row r="32614" spans="21:21" x14ac:dyDescent="0.25">
      <c r="U32614" s="76"/>
    </row>
    <row r="32615" spans="21:21" x14ac:dyDescent="0.25">
      <c r="U32615" s="76"/>
    </row>
    <row r="32616" spans="21:21" x14ac:dyDescent="0.25">
      <c r="U32616" s="76"/>
    </row>
    <row r="32617" spans="21:21" x14ac:dyDescent="0.25">
      <c r="U32617" s="76"/>
    </row>
    <row r="32618" spans="21:21" x14ac:dyDescent="0.25">
      <c r="U32618" s="76"/>
    </row>
    <row r="32619" spans="21:21" x14ac:dyDescent="0.25">
      <c r="U32619" s="76"/>
    </row>
    <row r="32620" spans="21:21" x14ac:dyDescent="0.25">
      <c r="U32620" s="76"/>
    </row>
    <row r="32621" spans="21:21" x14ac:dyDescent="0.25">
      <c r="U32621" s="76"/>
    </row>
    <row r="32622" spans="21:21" x14ac:dyDescent="0.25">
      <c r="U32622" s="76"/>
    </row>
    <row r="32623" spans="21:21" x14ac:dyDescent="0.25">
      <c r="U32623" s="76"/>
    </row>
    <row r="32624" spans="21:21" x14ac:dyDescent="0.25">
      <c r="U32624" s="76"/>
    </row>
    <row r="32625" spans="21:21" x14ac:dyDescent="0.25">
      <c r="U32625" s="76"/>
    </row>
    <row r="32626" spans="21:21" x14ac:dyDescent="0.25">
      <c r="U32626" s="76"/>
    </row>
    <row r="32627" spans="21:21" x14ac:dyDescent="0.25">
      <c r="U32627" s="76"/>
    </row>
    <row r="32628" spans="21:21" x14ac:dyDescent="0.25">
      <c r="U32628" s="76"/>
    </row>
    <row r="32629" spans="21:21" x14ac:dyDescent="0.25">
      <c r="U32629" s="76"/>
    </row>
    <row r="32630" spans="21:21" x14ac:dyDescent="0.25">
      <c r="U32630" s="76"/>
    </row>
    <row r="32631" spans="21:21" x14ac:dyDescent="0.25">
      <c r="U32631" s="76"/>
    </row>
    <row r="32632" spans="21:21" x14ac:dyDescent="0.25">
      <c r="U32632" s="76"/>
    </row>
    <row r="32633" spans="21:21" x14ac:dyDescent="0.25">
      <c r="U32633" s="76"/>
    </row>
    <row r="32634" spans="21:21" x14ac:dyDescent="0.25">
      <c r="U32634" s="76"/>
    </row>
    <row r="32635" spans="21:21" x14ac:dyDescent="0.25">
      <c r="U32635" s="76"/>
    </row>
    <row r="32636" spans="21:21" x14ac:dyDescent="0.25">
      <c r="U32636" s="76"/>
    </row>
    <row r="32637" spans="21:21" x14ac:dyDescent="0.25">
      <c r="U32637" s="76"/>
    </row>
    <row r="32638" spans="21:21" x14ac:dyDescent="0.25">
      <c r="U32638" s="76"/>
    </row>
    <row r="32639" spans="21:21" x14ac:dyDescent="0.25">
      <c r="U32639" s="76"/>
    </row>
    <row r="32640" spans="21:21" x14ac:dyDescent="0.25">
      <c r="U32640" s="76"/>
    </row>
    <row r="32641" spans="21:21" x14ac:dyDescent="0.25">
      <c r="U32641" s="76"/>
    </row>
    <row r="32642" spans="21:21" x14ac:dyDescent="0.25">
      <c r="U32642" s="76"/>
    </row>
    <row r="32643" spans="21:21" x14ac:dyDescent="0.25">
      <c r="U32643" s="76"/>
    </row>
    <row r="32644" spans="21:21" x14ac:dyDescent="0.25">
      <c r="U32644" s="76"/>
    </row>
    <row r="32645" spans="21:21" x14ac:dyDescent="0.25">
      <c r="U32645" s="76"/>
    </row>
    <row r="32646" spans="21:21" x14ac:dyDescent="0.25">
      <c r="U32646" s="76"/>
    </row>
    <row r="32647" spans="21:21" x14ac:dyDescent="0.25">
      <c r="U32647" s="76"/>
    </row>
    <row r="32648" spans="21:21" x14ac:dyDescent="0.25">
      <c r="U32648" s="76"/>
    </row>
    <row r="32649" spans="21:21" x14ac:dyDescent="0.25">
      <c r="U32649" s="76"/>
    </row>
    <row r="32650" spans="21:21" x14ac:dyDescent="0.25">
      <c r="U32650" s="76"/>
    </row>
    <row r="32651" spans="21:21" x14ac:dyDescent="0.25">
      <c r="U32651" s="76"/>
    </row>
    <row r="32652" spans="21:21" x14ac:dyDescent="0.25">
      <c r="U32652" s="76"/>
    </row>
    <row r="32653" spans="21:21" x14ac:dyDescent="0.25">
      <c r="U32653" s="76"/>
    </row>
    <row r="32654" spans="21:21" x14ac:dyDescent="0.25">
      <c r="U32654" s="76"/>
    </row>
    <row r="32655" spans="21:21" x14ac:dyDescent="0.25">
      <c r="U32655" s="76"/>
    </row>
    <row r="32656" spans="21:21" x14ac:dyDescent="0.25">
      <c r="U32656" s="76"/>
    </row>
    <row r="32657" spans="21:21" x14ac:dyDescent="0.25">
      <c r="U32657" s="76"/>
    </row>
    <row r="32658" spans="21:21" x14ac:dyDescent="0.25">
      <c r="U32658" s="76"/>
    </row>
    <row r="32659" spans="21:21" x14ac:dyDescent="0.25">
      <c r="U32659" s="76"/>
    </row>
    <row r="32660" spans="21:21" x14ac:dyDescent="0.25">
      <c r="U32660" s="76"/>
    </row>
    <row r="32661" spans="21:21" x14ac:dyDescent="0.25">
      <c r="U32661" s="76"/>
    </row>
    <row r="32662" spans="21:21" x14ac:dyDescent="0.25">
      <c r="U32662" s="76"/>
    </row>
    <row r="32663" spans="21:21" x14ac:dyDescent="0.25">
      <c r="U32663" s="76"/>
    </row>
    <row r="32664" spans="21:21" x14ac:dyDescent="0.25">
      <c r="U32664" s="76"/>
    </row>
    <row r="32665" spans="21:21" x14ac:dyDescent="0.25">
      <c r="U32665" s="76"/>
    </row>
    <row r="32666" spans="21:21" x14ac:dyDescent="0.25">
      <c r="U32666" s="76"/>
    </row>
    <row r="32667" spans="21:21" x14ac:dyDescent="0.25">
      <c r="U32667" s="76"/>
    </row>
    <row r="32668" spans="21:21" x14ac:dyDescent="0.25">
      <c r="U32668" s="76"/>
    </row>
    <row r="32669" spans="21:21" x14ac:dyDescent="0.25">
      <c r="U32669" s="76"/>
    </row>
    <row r="32670" spans="21:21" x14ac:dyDescent="0.25">
      <c r="U32670" s="76"/>
    </row>
    <row r="32671" spans="21:21" x14ac:dyDescent="0.25">
      <c r="U32671" s="76"/>
    </row>
    <row r="32672" spans="21:21" x14ac:dyDescent="0.25">
      <c r="U32672" s="76"/>
    </row>
    <row r="32673" spans="21:21" x14ac:dyDescent="0.25">
      <c r="U32673" s="76"/>
    </row>
    <row r="32674" spans="21:21" x14ac:dyDescent="0.25">
      <c r="U32674" s="76"/>
    </row>
    <row r="32675" spans="21:21" x14ac:dyDescent="0.25">
      <c r="U32675" s="76"/>
    </row>
    <row r="32676" spans="21:21" x14ac:dyDescent="0.25">
      <c r="U32676" s="76"/>
    </row>
    <row r="32677" spans="21:21" x14ac:dyDescent="0.25">
      <c r="U32677" s="76"/>
    </row>
    <row r="32678" spans="21:21" x14ac:dyDescent="0.25">
      <c r="U32678" s="76"/>
    </row>
    <row r="32679" spans="21:21" x14ac:dyDescent="0.25">
      <c r="U32679" s="76"/>
    </row>
    <row r="32680" spans="21:21" x14ac:dyDescent="0.25">
      <c r="U32680" s="76"/>
    </row>
    <row r="32681" spans="21:21" x14ac:dyDescent="0.25">
      <c r="U32681" s="76"/>
    </row>
    <row r="32682" spans="21:21" x14ac:dyDescent="0.25">
      <c r="U32682" s="76"/>
    </row>
    <row r="32683" spans="21:21" x14ac:dyDescent="0.25">
      <c r="U32683" s="76"/>
    </row>
    <row r="32684" spans="21:21" x14ac:dyDescent="0.25">
      <c r="U32684" s="76"/>
    </row>
    <row r="32685" spans="21:21" x14ac:dyDescent="0.25">
      <c r="U32685" s="76"/>
    </row>
    <row r="32686" spans="21:21" x14ac:dyDescent="0.25">
      <c r="U32686" s="76"/>
    </row>
    <row r="32687" spans="21:21" x14ac:dyDescent="0.25">
      <c r="U32687" s="76"/>
    </row>
    <row r="32688" spans="21:21" x14ac:dyDescent="0.25">
      <c r="U32688" s="76"/>
    </row>
    <row r="32689" spans="21:21" x14ac:dyDescent="0.25">
      <c r="U32689" s="76"/>
    </row>
    <row r="32690" spans="21:21" x14ac:dyDescent="0.25">
      <c r="U32690" s="76"/>
    </row>
    <row r="32691" spans="21:21" x14ac:dyDescent="0.25">
      <c r="U32691" s="76"/>
    </row>
    <row r="32692" spans="21:21" x14ac:dyDescent="0.25">
      <c r="U32692" s="76"/>
    </row>
    <row r="32693" spans="21:21" x14ac:dyDescent="0.25">
      <c r="U32693" s="76"/>
    </row>
    <row r="32694" spans="21:21" x14ac:dyDescent="0.25">
      <c r="U32694" s="76"/>
    </row>
    <row r="32695" spans="21:21" x14ac:dyDescent="0.25">
      <c r="U32695" s="76"/>
    </row>
    <row r="32696" spans="21:21" x14ac:dyDescent="0.25">
      <c r="U32696" s="76"/>
    </row>
    <row r="32697" spans="21:21" x14ac:dyDescent="0.25">
      <c r="U32697" s="76"/>
    </row>
    <row r="32698" spans="21:21" x14ac:dyDescent="0.25">
      <c r="U32698" s="76"/>
    </row>
    <row r="32699" spans="21:21" x14ac:dyDescent="0.25">
      <c r="U32699" s="76"/>
    </row>
    <row r="32700" spans="21:21" x14ac:dyDescent="0.25">
      <c r="U32700" s="76"/>
    </row>
    <row r="32701" spans="21:21" x14ac:dyDescent="0.25">
      <c r="U32701" s="76"/>
    </row>
    <row r="32702" spans="21:21" x14ac:dyDescent="0.25">
      <c r="U32702" s="76"/>
    </row>
    <row r="32703" spans="21:21" x14ac:dyDescent="0.25">
      <c r="U32703" s="76"/>
    </row>
    <row r="32704" spans="21:21" x14ac:dyDescent="0.25">
      <c r="U32704" s="76"/>
    </row>
    <row r="32705" spans="21:21" x14ac:dyDescent="0.25">
      <c r="U32705" s="76"/>
    </row>
    <row r="32706" spans="21:21" x14ac:dyDescent="0.25">
      <c r="U32706" s="76"/>
    </row>
    <row r="32707" spans="21:21" x14ac:dyDescent="0.25">
      <c r="U32707" s="76"/>
    </row>
    <row r="32708" spans="21:21" x14ac:dyDescent="0.25">
      <c r="U32708" s="76"/>
    </row>
    <row r="32709" spans="21:21" x14ac:dyDescent="0.25">
      <c r="U32709" s="76"/>
    </row>
    <row r="32710" spans="21:21" x14ac:dyDescent="0.25">
      <c r="U32710" s="76"/>
    </row>
    <row r="32711" spans="21:21" x14ac:dyDescent="0.25">
      <c r="U32711" s="76"/>
    </row>
    <row r="32712" spans="21:21" x14ac:dyDescent="0.25">
      <c r="U32712" s="76"/>
    </row>
    <row r="32713" spans="21:21" x14ac:dyDescent="0.25">
      <c r="U32713" s="76"/>
    </row>
    <row r="32714" spans="21:21" x14ac:dyDescent="0.25">
      <c r="U32714" s="76"/>
    </row>
    <row r="32715" spans="21:21" x14ac:dyDescent="0.25">
      <c r="U32715" s="76"/>
    </row>
    <row r="32716" spans="21:21" x14ac:dyDescent="0.25">
      <c r="U32716" s="76"/>
    </row>
    <row r="32717" spans="21:21" x14ac:dyDescent="0.25">
      <c r="U32717" s="76"/>
    </row>
    <row r="32718" spans="21:21" x14ac:dyDescent="0.25">
      <c r="U32718" s="76"/>
    </row>
    <row r="32719" spans="21:21" x14ac:dyDescent="0.25">
      <c r="U32719" s="76"/>
    </row>
    <row r="32720" spans="21:21" x14ac:dyDescent="0.25">
      <c r="U32720" s="76"/>
    </row>
    <row r="32721" spans="21:21" x14ac:dyDescent="0.25">
      <c r="U32721" s="76"/>
    </row>
    <row r="32722" spans="21:21" x14ac:dyDescent="0.25">
      <c r="U32722" s="76"/>
    </row>
    <row r="32723" spans="21:21" x14ac:dyDescent="0.25">
      <c r="U32723" s="76"/>
    </row>
    <row r="32724" spans="21:21" x14ac:dyDescent="0.25">
      <c r="U32724" s="76"/>
    </row>
    <row r="32725" spans="21:21" x14ac:dyDescent="0.25">
      <c r="U32725" s="76"/>
    </row>
    <row r="32726" spans="21:21" x14ac:dyDescent="0.25">
      <c r="U32726" s="76"/>
    </row>
    <row r="32727" spans="21:21" x14ac:dyDescent="0.25">
      <c r="U32727" s="76"/>
    </row>
    <row r="32728" spans="21:21" x14ac:dyDescent="0.25">
      <c r="U32728" s="76"/>
    </row>
    <row r="32729" spans="21:21" x14ac:dyDescent="0.25">
      <c r="U32729" s="76"/>
    </row>
    <row r="32730" spans="21:21" x14ac:dyDescent="0.25">
      <c r="U32730" s="76"/>
    </row>
    <row r="32731" spans="21:21" x14ac:dyDescent="0.25">
      <c r="U32731" s="76"/>
    </row>
    <row r="32732" spans="21:21" x14ac:dyDescent="0.25">
      <c r="U32732" s="76"/>
    </row>
    <row r="32733" spans="21:21" x14ac:dyDescent="0.25">
      <c r="U32733" s="76"/>
    </row>
    <row r="32734" spans="21:21" x14ac:dyDescent="0.25">
      <c r="U32734" s="76"/>
    </row>
    <row r="32735" spans="21:21" x14ac:dyDescent="0.25">
      <c r="U32735" s="76"/>
    </row>
    <row r="32736" spans="21:21" x14ac:dyDescent="0.25">
      <c r="U32736" s="76"/>
    </row>
    <row r="32737" spans="21:21" x14ac:dyDescent="0.25">
      <c r="U32737" s="76"/>
    </row>
    <row r="32738" spans="21:21" x14ac:dyDescent="0.25">
      <c r="U32738" s="76"/>
    </row>
    <row r="32739" spans="21:21" x14ac:dyDescent="0.25">
      <c r="U32739" s="76"/>
    </row>
    <row r="32740" spans="21:21" x14ac:dyDescent="0.25">
      <c r="U32740" s="76"/>
    </row>
    <row r="32741" spans="21:21" x14ac:dyDescent="0.25">
      <c r="U32741" s="76"/>
    </row>
    <row r="32742" spans="21:21" x14ac:dyDescent="0.25">
      <c r="U32742" s="76"/>
    </row>
    <row r="32743" spans="21:21" x14ac:dyDescent="0.25">
      <c r="U32743" s="76"/>
    </row>
    <row r="32744" spans="21:21" x14ac:dyDescent="0.25">
      <c r="U32744" s="76"/>
    </row>
    <row r="32745" spans="21:21" x14ac:dyDescent="0.25">
      <c r="U32745" s="76"/>
    </row>
    <row r="32746" spans="21:21" x14ac:dyDescent="0.25">
      <c r="U32746" s="76"/>
    </row>
    <row r="32747" spans="21:21" x14ac:dyDescent="0.25">
      <c r="U32747" s="76"/>
    </row>
    <row r="32748" spans="21:21" x14ac:dyDescent="0.25">
      <c r="U32748" s="76"/>
    </row>
    <row r="32749" spans="21:21" x14ac:dyDescent="0.25">
      <c r="U32749" s="76"/>
    </row>
    <row r="32750" spans="21:21" x14ac:dyDescent="0.25">
      <c r="U32750" s="76"/>
    </row>
    <row r="32751" spans="21:21" x14ac:dyDescent="0.25">
      <c r="U32751" s="76"/>
    </row>
    <row r="32752" spans="21:21" x14ac:dyDescent="0.25">
      <c r="U32752" s="76"/>
    </row>
    <row r="32753" spans="21:21" x14ac:dyDescent="0.25">
      <c r="U32753" s="76"/>
    </row>
    <row r="32754" spans="21:21" x14ac:dyDescent="0.25">
      <c r="U32754" s="76"/>
    </row>
    <row r="32755" spans="21:21" x14ac:dyDescent="0.25">
      <c r="U32755" s="76"/>
    </row>
    <row r="32756" spans="21:21" x14ac:dyDescent="0.25">
      <c r="U32756" s="76"/>
    </row>
    <row r="32757" spans="21:21" x14ac:dyDescent="0.25">
      <c r="U32757" s="76"/>
    </row>
    <row r="32758" spans="21:21" x14ac:dyDescent="0.25">
      <c r="U32758" s="76"/>
    </row>
    <row r="32759" spans="21:21" x14ac:dyDescent="0.25">
      <c r="U32759" s="76"/>
    </row>
    <row r="32760" spans="21:21" x14ac:dyDescent="0.25">
      <c r="U32760" s="76"/>
    </row>
    <row r="32761" spans="21:21" x14ac:dyDescent="0.25">
      <c r="U32761" s="76"/>
    </row>
    <row r="32762" spans="21:21" x14ac:dyDescent="0.25">
      <c r="U32762" s="76"/>
    </row>
    <row r="32763" spans="21:21" x14ac:dyDescent="0.25">
      <c r="U32763" s="76"/>
    </row>
    <row r="32764" spans="21:21" x14ac:dyDescent="0.25">
      <c r="U32764" s="76"/>
    </row>
    <row r="32765" spans="21:21" x14ac:dyDescent="0.25">
      <c r="U32765" s="76"/>
    </row>
    <row r="32766" spans="21:21" x14ac:dyDescent="0.25">
      <c r="U32766" s="76"/>
    </row>
    <row r="32767" spans="21:21" x14ac:dyDescent="0.25">
      <c r="U32767" s="76"/>
    </row>
    <row r="32768" spans="21:21" x14ac:dyDescent="0.25">
      <c r="U32768" s="76"/>
    </row>
    <row r="32769" spans="21:21" x14ac:dyDescent="0.25">
      <c r="U32769" s="76"/>
    </row>
    <row r="32770" spans="21:21" x14ac:dyDescent="0.25">
      <c r="U32770" s="76"/>
    </row>
    <row r="32771" spans="21:21" x14ac:dyDescent="0.25">
      <c r="U32771" s="76"/>
    </row>
    <row r="32772" spans="21:21" x14ac:dyDescent="0.25">
      <c r="U32772" s="76"/>
    </row>
    <row r="32773" spans="21:21" x14ac:dyDescent="0.25">
      <c r="U32773" s="76"/>
    </row>
    <row r="32774" spans="21:21" x14ac:dyDescent="0.25">
      <c r="U32774" s="76"/>
    </row>
    <row r="32775" spans="21:21" x14ac:dyDescent="0.25">
      <c r="U32775" s="76"/>
    </row>
    <row r="32776" spans="21:21" x14ac:dyDescent="0.25">
      <c r="U32776" s="76"/>
    </row>
    <row r="32777" spans="21:21" x14ac:dyDescent="0.25">
      <c r="U32777" s="76"/>
    </row>
    <row r="32778" spans="21:21" x14ac:dyDescent="0.25">
      <c r="U32778" s="76"/>
    </row>
    <row r="32779" spans="21:21" x14ac:dyDescent="0.25">
      <c r="U32779" s="76"/>
    </row>
    <row r="32780" spans="21:21" x14ac:dyDescent="0.25">
      <c r="U32780" s="76"/>
    </row>
    <row r="32781" spans="21:21" x14ac:dyDescent="0.25">
      <c r="U32781" s="76"/>
    </row>
    <row r="32782" spans="21:21" x14ac:dyDescent="0.25">
      <c r="U32782" s="76"/>
    </row>
    <row r="32783" spans="21:21" x14ac:dyDescent="0.25">
      <c r="U32783" s="76"/>
    </row>
    <row r="32784" spans="21:21" x14ac:dyDescent="0.25">
      <c r="U32784" s="76"/>
    </row>
    <row r="32785" spans="21:21" x14ac:dyDescent="0.25">
      <c r="U32785" s="76"/>
    </row>
    <row r="32786" spans="21:21" x14ac:dyDescent="0.25">
      <c r="U32786" s="76"/>
    </row>
    <row r="32787" spans="21:21" x14ac:dyDescent="0.25">
      <c r="U32787" s="76"/>
    </row>
    <row r="32788" spans="21:21" x14ac:dyDescent="0.25">
      <c r="U32788" s="76"/>
    </row>
    <row r="32789" spans="21:21" x14ac:dyDescent="0.25">
      <c r="U32789" s="76"/>
    </row>
    <row r="32790" spans="21:21" x14ac:dyDescent="0.25">
      <c r="U32790" s="76"/>
    </row>
    <row r="32791" spans="21:21" x14ac:dyDescent="0.25">
      <c r="U32791" s="76"/>
    </row>
    <row r="32792" spans="21:21" x14ac:dyDescent="0.25">
      <c r="U32792" s="76"/>
    </row>
    <row r="32793" spans="21:21" x14ac:dyDescent="0.25">
      <c r="U32793" s="76"/>
    </row>
    <row r="32794" spans="21:21" x14ac:dyDescent="0.25">
      <c r="U32794" s="76"/>
    </row>
    <row r="32795" spans="21:21" x14ac:dyDescent="0.25">
      <c r="U32795" s="76"/>
    </row>
    <row r="32796" spans="21:21" x14ac:dyDescent="0.25">
      <c r="U32796" s="76"/>
    </row>
    <row r="32797" spans="21:21" x14ac:dyDescent="0.25">
      <c r="U32797" s="76"/>
    </row>
    <row r="32798" spans="21:21" x14ac:dyDescent="0.25">
      <c r="U32798" s="76"/>
    </row>
    <row r="32799" spans="21:21" x14ac:dyDescent="0.25">
      <c r="U32799" s="76"/>
    </row>
    <row r="32800" spans="21:21" x14ac:dyDescent="0.25">
      <c r="U32800" s="76"/>
    </row>
    <row r="32801" spans="21:21" x14ac:dyDescent="0.25">
      <c r="U32801" s="76"/>
    </row>
    <row r="32802" spans="21:21" x14ac:dyDescent="0.25">
      <c r="U32802" s="76"/>
    </row>
    <row r="32803" spans="21:21" x14ac:dyDescent="0.25">
      <c r="U32803" s="76"/>
    </row>
    <row r="32804" spans="21:21" x14ac:dyDescent="0.25">
      <c r="U32804" s="76"/>
    </row>
    <row r="32805" spans="21:21" x14ac:dyDescent="0.25">
      <c r="U32805" s="76"/>
    </row>
    <row r="32806" spans="21:21" x14ac:dyDescent="0.25">
      <c r="U32806" s="76"/>
    </row>
    <row r="32807" spans="21:21" x14ac:dyDescent="0.25">
      <c r="U32807" s="76"/>
    </row>
    <row r="32808" spans="21:21" x14ac:dyDescent="0.25">
      <c r="U32808" s="76"/>
    </row>
    <row r="32809" spans="21:21" x14ac:dyDescent="0.25">
      <c r="U32809" s="76"/>
    </row>
    <row r="32810" spans="21:21" x14ac:dyDescent="0.25">
      <c r="U32810" s="76"/>
    </row>
    <row r="32811" spans="21:21" x14ac:dyDescent="0.25">
      <c r="U32811" s="76"/>
    </row>
    <row r="32812" spans="21:21" x14ac:dyDescent="0.25">
      <c r="U32812" s="76"/>
    </row>
    <row r="32813" spans="21:21" x14ac:dyDescent="0.25">
      <c r="U32813" s="76"/>
    </row>
    <row r="32814" spans="21:21" x14ac:dyDescent="0.25">
      <c r="U32814" s="76"/>
    </row>
    <row r="32815" spans="21:21" x14ac:dyDescent="0.25">
      <c r="U32815" s="76"/>
    </row>
    <row r="32816" spans="21:21" x14ac:dyDescent="0.25">
      <c r="U32816" s="76"/>
    </row>
    <row r="32817" spans="21:21" x14ac:dyDescent="0.25">
      <c r="U32817" s="76"/>
    </row>
    <row r="32818" spans="21:21" x14ac:dyDescent="0.25">
      <c r="U32818" s="76"/>
    </row>
    <row r="32819" spans="21:21" x14ac:dyDescent="0.25">
      <c r="U32819" s="76"/>
    </row>
    <row r="32820" spans="21:21" x14ac:dyDescent="0.25">
      <c r="U32820" s="76"/>
    </row>
    <row r="32821" spans="21:21" x14ac:dyDescent="0.25">
      <c r="U32821" s="76"/>
    </row>
    <row r="32822" spans="21:21" x14ac:dyDescent="0.25">
      <c r="U32822" s="76"/>
    </row>
    <row r="32823" spans="21:21" x14ac:dyDescent="0.25">
      <c r="U32823" s="76"/>
    </row>
    <row r="32824" spans="21:21" x14ac:dyDescent="0.25">
      <c r="U32824" s="76"/>
    </row>
    <row r="32825" spans="21:21" x14ac:dyDescent="0.25">
      <c r="U32825" s="76"/>
    </row>
    <row r="32826" spans="21:21" x14ac:dyDescent="0.25">
      <c r="U32826" s="76"/>
    </row>
    <row r="32827" spans="21:21" x14ac:dyDescent="0.25">
      <c r="U32827" s="76"/>
    </row>
    <row r="32828" spans="21:21" x14ac:dyDescent="0.25">
      <c r="U32828" s="76"/>
    </row>
    <row r="32829" spans="21:21" x14ac:dyDescent="0.25">
      <c r="U32829" s="76"/>
    </row>
    <row r="32830" spans="21:21" x14ac:dyDescent="0.25">
      <c r="U32830" s="76"/>
    </row>
    <row r="32831" spans="21:21" x14ac:dyDescent="0.25">
      <c r="U32831" s="76"/>
    </row>
    <row r="32832" spans="21:21" x14ac:dyDescent="0.25">
      <c r="U32832" s="76"/>
    </row>
    <row r="32833" spans="21:21" x14ac:dyDescent="0.25">
      <c r="U32833" s="76"/>
    </row>
    <row r="32834" spans="21:21" x14ac:dyDescent="0.25">
      <c r="U32834" s="76"/>
    </row>
    <row r="32835" spans="21:21" x14ac:dyDescent="0.25">
      <c r="U32835" s="76"/>
    </row>
    <row r="32836" spans="21:21" x14ac:dyDescent="0.25">
      <c r="U32836" s="76"/>
    </row>
    <row r="32837" spans="21:21" x14ac:dyDescent="0.25">
      <c r="U32837" s="76"/>
    </row>
    <row r="32838" spans="21:21" x14ac:dyDescent="0.25">
      <c r="U32838" s="76"/>
    </row>
    <row r="32839" spans="21:21" x14ac:dyDescent="0.25">
      <c r="U32839" s="76"/>
    </row>
    <row r="32840" spans="21:21" x14ac:dyDescent="0.25">
      <c r="U32840" s="76"/>
    </row>
    <row r="32841" spans="21:21" x14ac:dyDescent="0.25">
      <c r="U32841" s="76"/>
    </row>
    <row r="32842" spans="21:21" x14ac:dyDescent="0.25">
      <c r="U32842" s="76"/>
    </row>
    <row r="32843" spans="21:21" x14ac:dyDescent="0.25">
      <c r="U32843" s="76"/>
    </row>
    <row r="32844" spans="21:21" x14ac:dyDescent="0.25">
      <c r="U32844" s="76"/>
    </row>
    <row r="32845" spans="21:21" x14ac:dyDescent="0.25">
      <c r="U32845" s="76"/>
    </row>
    <row r="32846" spans="21:21" x14ac:dyDescent="0.25">
      <c r="U32846" s="76"/>
    </row>
    <row r="32847" spans="21:21" x14ac:dyDescent="0.25">
      <c r="U32847" s="76"/>
    </row>
    <row r="32848" spans="21:21" x14ac:dyDescent="0.25">
      <c r="U32848" s="76"/>
    </row>
    <row r="32849" spans="21:21" x14ac:dyDescent="0.25">
      <c r="U32849" s="76"/>
    </row>
    <row r="32850" spans="21:21" x14ac:dyDescent="0.25">
      <c r="U32850" s="76"/>
    </row>
    <row r="32851" spans="21:21" x14ac:dyDescent="0.25">
      <c r="U32851" s="76"/>
    </row>
    <row r="32852" spans="21:21" x14ac:dyDescent="0.25">
      <c r="U32852" s="76"/>
    </row>
    <row r="32853" spans="21:21" x14ac:dyDescent="0.25">
      <c r="U32853" s="76"/>
    </row>
    <row r="32854" spans="21:21" x14ac:dyDescent="0.25">
      <c r="U32854" s="76"/>
    </row>
    <row r="32855" spans="21:21" x14ac:dyDescent="0.25">
      <c r="U32855" s="76"/>
    </row>
    <row r="32856" spans="21:21" x14ac:dyDescent="0.25">
      <c r="U32856" s="76"/>
    </row>
    <row r="32857" spans="21:21" x14ac:dyDescent="0.25">
      <c r="U32857" s="76"/>
    </row>
    <row r="32858" spans="21:21" x14ac:dyDescent="0.25">
      <c r="U32858" s="76"/>
    </row>
    <row r="32859" spans="21:21" x14ac:dyDescent="0.25">
      <c r="U32859" s="76"/>
    </row>
    <row r="32860" spans="21:21" x14ac:dyDescent="0.25">
      <c r="U32860" s="76"/>
    </row>
    <row r="32861" spans="21:21" x14ac:dyDescent="0.25">
      <c r="U32861" s="76"/>
    </row>
    <row r="32862" spans="21:21" x14ac:dyDescent="0.25">
      <c r="U32862" s="76"/>
    </row>
    <row r="32863" spans="21:21" x14ac:dyDescent="0.25">
      <c r="U32863" s="76"/>
    </row>
    <row r="32864" spans="21:21" x14ac:dyDescent="0.25">
      <c r="U32864" s="76"/>
    </row>
    <row r="32865" spans="21:21" x14ac:dyDescent="0.25">
      <c r="U32865" s="76"/>
    </row>
    <row r="32866" spans="21:21" x14ac:dyDescent="0.25">
      <c r="U32866" s="76"/>
    </row>
    <row r="32867" spans="21:21" x14ac:dyDescent="0.25">
      <c r="U32867" s="76"/>
    </row>
    <row r="32868" spans="21:21" x14ac:dyDescent="0.25">
      <c r="U32868" s="76"/>
    </row>
    <row r="32869" spans="21:21" x14ac:dyDescent="0.25">
      <c r="U32869" s="76"/>
    </row>
    <row r="32870" spans="21:21" x14ac:dyDescent="0.25">
      <c r="U32870" s="76"/>
    </row>
    <row r="32871" spans="21:21" x14ac:dyDescent="0.25">
      <c r="U32871" s="76"/>
    </row>
    <row r="32872" spans="21:21" x14ac:dyDescent="0.25">
      <c r="U32872" s="76"/>
    </row>
    <row r="32873" spans="21:21" x14ac:dyDescent="0.25">
      <c r="U32873" s="76"/>
    </row>
    <row r="32874" spans="21:21" x14ac:dyDescent="0.25">
      <c r="U32874" s="76"/>
    </row>
    <row r="32875" spans="21:21" x14ac:dyDescent="0.25">
      <c r="U32875" s="76"/>
    </row>
    <row r="32876" spans="21:21" x14ac:dyDescent="0.25">
      <c r="U32876" s="76"/>
    </row>
    <row r="32877" spans="21:21" x14ac:dyDescent="0.25">
      <c r="U32877" s="76"/>
    </row>
    <row r="32878" spans="21:21" x14ac:dyDescent="0.25">
      <c r="U32878" s="76"/>
    </row>
    <row r="32879" spans="21:21" x14ac:dyDescent="0.25">
      <c r="U32879" s="76"/>
    </row>
    <row r="32880" spans="21:21" x14ac:dyDescent="0.25">
      <c r="U32880" s="76"/>
    </row>
    <row r="32881" spans="21:21" x14ac:dyDescent="0.25">
      <c r="U32881" s="76"/>
    </row>
    <row r="32882" spans="21:21" x14ac:dyDescent="0.25">
      <c r="U32882" s="76"/>
    </row>
    <row r="32883" spans="21:21" x14ac:dyDescent="0.25">
      <c r="U32883" s="76"/>
    </row>
    <row r="32884" spans="21:21" x14ac:dyDescent="0.25">
      <c r="U32884" s="76"/>
    </row>
    <row r="32885" spans="21:21" x14ac:dyDescent="0.25">
      <c r="U32885" s="76"/>
    </row>
    <row r="32886" spans="21:21" x14ac:dyDescent="0.25">
      <c r="U32886" s="76"/>
    </row>
    <row r="32887" spans="21:21" x14ac:dyDescent="0.25">
      <c r="U32887" s="76"/>
    </row>
    <row r="32888" spans="21:21" x14ac:dyDescent="0.25">
      <c r="U32888" s="76"/>
    </row>
    <row r="32889" spans="21:21" x14ac:dyDescent="0.25">
      <c r="U32889" s="76"/>
    </row>
    <row r="32890" spans="21:21" x14ac:dyDescent="0.25">
      <c r="U32890" s="76"/>
    </row>
    <row r="32891" spans="21:21" x14ac:dyDescent="0.25">
      <c r="U32891" s="76"/>
    </row>
    <row r="32892" spans="21:21" x14ac:dyDescent="0.25">
      <c r="U32892" s="76"/>
    </row>
    <row r="32893" spans="21:21" x14ac:dyDescent="0.25">
      <c r="U32893" s="76"/>
    </row>
    <row r="32894" spans="21:21" x14ac:dyDescent="0.25">
      <c r="U32894" s="76"/>
    </row>
    <row r="32895" spans="21:21" x14ac:dyDescent="0.25">
      <c r="U32895" s="76"/>
    </row>
    <row r="32896" spans="21:21" x14ac:dyDescent="0.25">
      <c r="U32896" s="76"/>
    </row>
    <row r="32897" spans="21:21" x14ac:dyDescent="0.25">
      <c r="U32897" s="76"/>
    </row>
    <row r="32898" spans="21:21" x14ac:dyDescent="0.25">
      <c r="U32898" s="76"/>
    </row>
    <row r="32899" spans="21:21" x14ac:dyDescent="0.25">
      <c r="U32899" s="76"/>
    </row>
    <row r="32900" spans="21:21" x14ac:dyDescent="0.25">
      <c r="U32900" s="76"/>
    </row>
    <row r="32901" spans="21:21" x14ac:dyDescent="0.25">
      <c r="U32901" s="76"/>
    </row>
    <row r="32902" spans="21:21" x14ac:dyDescent="0.25">
      <c r="U32902" s="76"/>
    </row>
    <row r="32903" spans="21:21" x14ac:dyDescent="0.25">
      <c r="U32903" s="76"/>
    </row>
    <row r="32904" spans="21:21" x14ac:dyDescent="0.25">
      <c r="U32904" s="76"/>
    </row>
    <row r="32905" spans="21:21" x14ac:dyDescent="0.25">
      <c r="U32905" s="76"/>
    </row>
    <row r="32906" spans="21:21" x14ac:dyDescent="0.25">
      <c r="U32906" s="76"/>
    </row>
    <row r="32907" spans="21:21" x14ac:dyDescent="0.25">
      <c r="U32907" s="76"/>
    </row>
    <row r="32908" spans="21:21" x14ac:dyDescent="0.25">
      <c r="U32908" s="76"/>
    </row>
    <row r="32909" spans="21:21" x14ac:dyDescent="0.25">
      <c r="U32909" s="76"/>
    </row>
    <row r="32910" spans="21:21" x14ac:dyDescent="0.25">
      <c r="U32910" s="76"/>
    </row>
    <row r="32911" spans="21:21" x14ac:dyDescent="0.25">
      <c r="U32911" s="76"/>
    </row>
    <row r="32912" spans="21:21" x14ac:dyDescent="0.25">
      <c r="U32912" s="76"/>
    </row>
    <row r="32913" spans="21:21" x14ac:dyDescent="0.25">
      <c r="U32913" s="76"/>
    </row>
    <row r="32914" spans="21:21" x14ac:dyDescent="0.25">
      <c r="U32914" s="76"/>
    </row>
    <row r="32915" spans="21:21" x14ac:dyDescent="0.25">
      <c r="U32915" s="76"/>
    </row>
    <row r="32916" spans="21:21" x14ac:dyDescent="0.25">
      <c r="U32916" s="76"/>
    </row>
    <row r="32917" spans="21:21" x14ac:dyDescent="0.25">
      <c r="U32917" s="76"/>
    </row>
    <row r="32918" spans="21:21" x14ac:dyDescent="0.25">
      <c r="U32918" s="76"/>
    </row>
    <row r="32919" spans="21:21" x14ac:dyDescent="0.25">
      <c r="U32919" s="76"/>
    </row>
    <row r="32920" spans="21:21" x14ac:dyDescent="0.25">
      <c r="U32920" s="76"/>
    </row>
    <row r="32921" spans="21:21" x14ac:dyDescent="0.25">
      <c r="U32921" s="76"/>
    </row>
    <row r="32922" spans="21:21" x14ac:dyDescent="0.25">
      <c r="U32922" s="76"/>
    </row>
    <row r="32923" spans="21:21" x14ac:dyDescent="0.25">
      <c r="U32923" s="76"/>
    </row>
    <row r="32924" spans="21:21" x14ac:dyDescent="0.25">
      <c r="U32924" s="76"/>
    </row>
    <row r="32925" spans="21:21" x14ac:dyDescent="0.25">
      <c r="U32925" s="76"/>
    </row>
    <row r="32926" spans="21:21" x14ac:dyDescent="0.25">
      <c r="U32926" s="76"/>
    </row>
    <row r="32927" spans="21:21" x14ac:dyDescent="0.25">
      <c r="U32927" s="76"/>
    </row>
    <row r="32928" spans="21:21" x14ac:dyDescent="0.25">
      <c r="U32928" s="76"/>
    </row>
    <row r="32929" spans="21:21" x14ac:dyDescent="0.25">
      <c r="U32929" s="76"/>
    </row>
    <row r="32930" spans="21:21" x14ac:dyDescent="0.25">
      <c r="U32930" s="76"/>
    </row>
    <row r="32931" spans="21:21" x14ac:dyDescent="0.25">
      <c r="U32931" s="76"/>
    </row>
    <row r="32932" spans="21:21" x14ac:dyDescent="0.25">
      <c r="U32932" s="76"/>
    </row>
    <row r="32933" spans="21:21" x14ac:dyDescent="0.25">
      <c r="U32933" s="76"/>
    </row>
    <row r="32934" spans="21:21" x14ac:dyDescent="0.25">
      <c r="U32934" s="76"/>
    </row>
    <row r="32935" spans="21:21" x14ac:dyDescent="0.25">
      <c r="U32935" s="76"/>
    </row>
    <row r="32936" spans="21:21" x14ac:dyDescent="0.25">
      <c r="U32936" s="76"/>
    </row>
    <row r="32937" spans="21:21" x14ac:dyDescent="0.25">
      <c r="U32937" s="76"/>
    </row>
    <row r="32938" spans="21:21" x14ac:dyDescent="0.25">
      <c r="U32938" s="76"/>
    </row>
    <row r="32939" spans="21:21" x14ac:dyDescent="0.25">
      <c r="U32939" s="76"/>
    </row>
    <row r="32940" spans="21:21" x14ac:dyDescent="0.25">
      <c r="U32940" s="76"/>
    </row>
    <row r="32941" spans="21:21" x14ac:dyDescent="0.25">
      <c r="U32941" s="76"/>
    </row>
    <row r="32942" spans="21:21" x14ac:dyDescent="0.25">
      <c r="U32942" s="76"/>
    </row>
    <row r="32943" spans="21:21" x14ac:dyDescent="0.25">
      <c r="U32943" s="76"/>
    </row>
    <row r="32944" spans="21:21" x14ac:dyDescent="0.25">
      <c r="U32944" s="76"/>
    </row>
    <row r="32945" spans="21:21" x14ac:dyDescent="0.25">
      <c r="U32945" s="76"/>
    </row>
    <row r="32946" spans="21:21" x14ac:dyDescent="0.25">
      <c r="U32946" s="76"/>
    </row>
    <row r="32947" spans="21:21" x14ac:dyDescent="0.25">
      <c r="U32947" s="76"/>
    </row>
    <row r="32948" spans="21:21" x14ac:dyDescent="0.25">
      <c r="U32948" s="76"/>
    </row>
    <row r="32949" spans="21:21" x14ac:dyDescent="0.25">
      <c r="U32949" s="76"/>
    </row>
    <row r="32950" spans="21:21" x14ac:dyDescent="0.25">
      <c r="U32950" s="76"/>
    </row>
    <row r="32951" spans="21:21" x14ac:dyDescent="0.25">
      <c r="U32951" s="76"/>
    </row>
    <row r="32952" spans="21:21" x14ac:dyDescent="0.25">
      <c r="U32952" s="76"/>
    </row>
    <row r="32953" spans="21:21" x14ac:dyDescent="0.25">
      <c r="U32953" s="76"/>
    </row>
    <row r="32954" spans="21:21" x14ac:dyDescent="0.25">
      <c r="U32954" s="76"/>
    </row>
    <row r="32955" spans="21:21" x14ac:dyDescent="0.25">
      <c r="U32955" s="76"/>
    </row>
    <row r="32956" spans="21:21" x14ac:dyDescent="0.25">
      <c r="U32956" s="76"/>
    </row>
    <row r="32957" spans="21:21" x14ac:dyDescent="0.25">
      <c r="U32957" s="76"/>
    </row>
    <row r="32958" spans="21:21" x14ac:dyDescent="0.25">
      <c r="U32958" s="76"/>
    </row>
    <row r="32959" spans="21:21" x14ac:dyDescent="0.25">
      <c r="U32959" s="76"/>
    </row>
    <row r="32960" spans="21:21" x14ac:dyDescent="0.25">
      <c r="U32960" s="76"/>
    </row>
    <row r="32961" spans="21:21" x14ac:dyDescent="0.25">
      <c r="U32961" s="76"/>
    </row>
    <row r="32962" spans="21:21" x14ac:dyDescent="0.25">
      <c r="U32962" s="76"/>
    </row>
    <row r="32963" spans="21:21" x14ac:dyDescent="0.25">
      <c r="U32963" s="76"/>
    </row>
    <row r="32964" spans="21:21" x14ac:dyDescent="0.25">
      <c r="U32964" s="76"/>
    </row>
    <row r="32965" spans="21:21" x14ac:dyDescent="0.25">
      <c r="U32965" s="76"/>
    </row>
    <row r="32966" spans="21:21" x14ac:dyDescent="0.25">
      <c r="U32966" s="76"/>
    </row>
    <row r="32967" spans="21:21" x14ac:dyDescent="0.25">
      <c r="U32967" s="76"/>
    </row>
    <row r="32968" spans="21:21" x14ac:dyDescent="0.25">
      <c r="U32968" s="76"/>
    </row>
    <row r="32969" spans="21:21" x14ac:dyDescent="0.25">
      <c r="U32969" s="76"/>
    </row>
    <row r="32970" spans="21:21" x14ac:dyDescent="0.25">
      <c r="U32970" s="76"/>
    </row>
    <row r="32971" spans="21:21" x14ac:dyDescent="0.25">
      <c r="U32971" s="76"/>
    </row>
    <row r="32972" spans="21:21" x14ac:dyDescent="0.25">
      <c r="U32972" s="76"/>
    </row>
    <row r="32973" spans="21:21" x14ac:dyDescent="0.25">
      <c r="U32973" s="76"/>
    </row>
    <row r="32974" spans="21:21" x14ac:dyDescent="0.25">
      <c r="U32974" s="76"/>
    </row>
    <row r="32975" spans="21:21" x14ac:dyDescent="0.25">
      <c r="U32975" s="76"/>
    </row>
    <row r="32976" spans="21:21" x14ac:dyDescent="0.25">
      <c r="U32976" s="76"/>
    </row>
    <row r="32977" spans="21:21" x14ac:dyDescent="0.25">
      <c r="U32977" s="76"/>
    </row>
    <row r="32978" spans="21:21" x14ac:dyDescent="0.25">
      <c r="U32978" s="76"/>
    </row>
    <row r="32979" spans="21:21" x14ac:dyDescent="0.25">
      <c r="U32979" s="76"/>
    </row>
    <row r="32980" spans="21:21" x14ac:dyDescent="0.25">
      <c r="U32980" s="76"/>
    </row>
    <row r="32981" spans="21:21" x14ac:dyDescent="0.25">
      <c r="U32981" s="76"/>
    </row>
    <row r="32982" spans="21:21" x14ac:dyDescent="0.25">
      <c r="U32982" s="76"/>
    </row>
    <row r="32983" spans="21:21" x14ac:dyDescent="0.25">
      <c r="U32983" s="76"/>
    </row>
    <row r="32984" spans="21:21" x14ac:dyDescent="0.25">
      <c r="U32984" s="76"/>
    </row>
    <row r="32985" spans="21:21" x14ac:dyDescent="0.25">
      <c r="U32985" s="76"/>
    </row>
    <row r="32986" spans="21:21" x14ac:dyDescent="0.25">
      <c r="U32986" s="76"/>
    </row>
    <row r="32987" spans="21:21" x14ac:dyDescent="0.25">
      <c r="U32987" s="76"/>
    </row>
    <row r="32988" spans="21:21" x14ac:dyDescent="0.25">
      <c r="U32988" s="76"/>
    </row>
    <row r="32989" spans="21:21" x14ac:dyDescent="0.25">
      <c r="U32989" s="76"/>
    </row>
    <row r="32990" spans="21:21" x14ac:dyDescent="0.25">
      <c r="U32990" s="76"/>
    </row>
    <row r="32991" spans="21:21" x14ac:dyDescent="0.25">
      <c r="U32991" s="76"/>
    </row>
    <row r="32992" spans="21:21" x14ac:dyDescent="0.25">
      <c r="U32992" s="76"/>
    </row>
    <row r="32993" spans="21:21" x14ac:dyDescent="0.25">
      <c r="U32993" s="76"/>
    </row>
    <row r="32994" spans="21:21" x14ac:dyDescent="0.25">
      <c r="U32994" s="76"/>
    </row>
    <row r="32995" spans="21:21" x14ac:dyDescent="0.25">
      <c r="U32995" s="76"/>
    </row>
    <row r="32996" spans="21:21" x14ac:dyDescent="0.25">
      <c r="U32996" s="76"/>
    </row>
    <row r="32997" spans="21:21" x14ac:dyDescent="0.25">
      <c r="U32997" s="76"/>
    </row>
    <row r="32998" spans="21:21" x14ac:dyDescent="0.25">
      <c r="U32998" s="76"/>
    </row>
    <row r="32999" spans="21:21" x14ac:dyDescent="0.25">
      <c r="U32999" s="76"/>
    </row>
    <row r="33000" spans="21:21" x14ac:dyDescent="0.25">
      <c r="U33000" s="76"/>
    </row>
    <row r="33001" spans="21:21" x14ac:dyDescent="0.25">
      <c r="U33001" s="76"/>
    </row>
    <row r="33002" spans="21:21" x14ac:dyDescent="0.25">
      <c r="U33002" s="76"/>
    </row>
    <row r="33003" spans="21:21" x14ac:dyDescent="0.25">
      <c r="U33003" s="76"/>
    </row>
    <row r="33004" spans="21:21" x14ac:dyDescent="0.25">
      <c r="U33004" s="76"/>
    </row>
    <row r="33005" spans="21:21" x14ac:dyDescent="0.25">
      <c r="U33005" s="76"/>
    </row>
    <row r="33006" spans="21:21" x14ac:dyDescent="0.25">
      <c r="U33006" s="76"/>
    </row>
    <row r="33007" spans="21:21" x14ac:dyDescent="0.25">
      <c r="U33007" s="76"/>
    </row>
    <row r="33008" spans="21:21" x14ac:dyDescent="0.25">
      <c r="U33008" s="76"/>
    </row>
    <row r="33009" spans="21:21" x14ac:dyDescent="0.25">
      <c r="U33009" s="76"/>
    </row>
    <row r="33010" spans="21:21" x14ac:dyDescent="0.25">
      <c r="U33010" s="76"/>
    </row>
    <row r="33011" spans="21:21" x14ac:dyDescent="0.25">
      <c r="U33011" s="76"/>
    </row>
    <row r="33012" spans="21:21" x14ac:dyDescent="0.25">
      <c r="U33012" s="76"/>
    </row>
    <row r="33013" spans="21:21" x14ac:dyDescent="0.25">
      <c r="U33013" s="76"/>
    </row>
    <row r="33014" spans="21:21" x14ac:dyDescent="0.25">
      <c r="U33014" s="76"/>
    </row>
    <row r="33015" spans="21:21" x14ac:dyDescent="0.25">
      <c r="U33015" s="76"/>
    </row>
    <row r="33016" spans="21:21" x14ac:dyDescent="0.25">
      <c r="U33016" s="76"/>
    </row>
    <row r="33017" spans="21:21" x14ac:dyDescent="0.25">
      <c r="U33017" s="76"/>
    </row>
    <row r="33018" spans="21:21" x14ac:dyDescent="0.25">
      <c r="U33018" s="76"/>
    </row>
    <row r="33019" spans="21:21" x14ac:dyDescent="0.25">
      <c r="U33019" s="76"/>
    </row>
    <row r="33020" spans="21:21" x14ac:dyDescent="0.25">
      <c r="U33020" s="76"/>
    </row>
    <row r="33021" spans="21:21" x14ac:dyDescent="0.25">
      <c r="U33021" s="76"/>
    </row>
    <row r="33022" spans="21:21" x14ac:dyDescent="0.25">
      <c r="U33022" s="76"/>
    </row>
    <row r="33023" spans="21:21" x14ac:dyDescent="0.25">
      <c r="U33023" s="76"/>
    </row>
    <row r="33024" spans="21:21" x14ac:dyDescent="0.25">
      <c r="U33024" s="76"/>
    </row>
    <row r="33025" spans="21:21" x14ac:dyDescent="0.25">
      <c r="U33025" s="76"/>
    </row>
    <row r="33026" spans="21:21" x14ac:dyDescent="0.25">
      <c r="U33026" s="76"/>
    </row>
    <row r="33027" spans="21:21" x14ac:dyDescent="0.25">
      <c r="U33027" s="76"/>
    </row>
    <row r="33028" spans="21:21" x14ac:dyDescent="0.25">
      <c r="U33028" s="76"/>
    </row>
    <row r="33029" spans="21:21" x14ac:dyDescent="0.25">
      <c r="U33029" s="76"/>
    </row>
    <row r="33030" spans="21:21" x14ac:dyDescent="0.25">
      <c r="U33030" s="76"/>
    </row>
    <row r="33031" spans="21:21" x14ac:dyDescent="0.25">
      <c r="U33031" s="76"/>
    </row>
    <row r="33032" spans="21:21" x14ac:dyDescent="0.25">
      <c r="U33032" s="76"/>
    </row>
    <row r="33033" spans="21:21" x14ac:dyDescent="0.25">
      <c r="U33033" s="76"/>
    </row>
    <row r="33034" spans="21:21" x14ac:dyDescent="0.25">
      <c r="U33034" s="76"/>
    </row>
    <row r="33035" spans="21:21" x14ac:dyDescent="0.25">
      <c r="U33035" s="76"/>
    </row>
    <row r="33036" spans="21:21" x14ac:dyDescent="0.25">
      <c r="U33036" s="76"/>
    </row>
    <row r="33037" spans="21:21" x14ac:dyDescent="0.25">
      <c r="U33037" s="76"/>
    </row>
    <row r="33038" spans="21:21" x14ac:dyDescent="0.25">
      <c r="U33038" s="76"/>
    </row>
    <row r="33039" spans="21:21" x14ac:dyDescent="0.25">
      <c r="U33039" s="76"/>
    </row>
    <row r="33040" spans="21:21" x14ac:dyDescent="0.25">
      <c r="U33040" s="76"/>
    </row>
    <row r="33041" spans="21:21" x14ac:dyDescent="0.25">
      <c r="U33041" s="76"/>
    </row>
    <row r="33042" spans="21:21" x14ac:dyDescent="0.25">
      <c r="U33042" s="76"/>
    </row>
    <row r="33043" spans="21:21" x14ac:dyDescent="0.25">
      <c r="U33043" s="76"/>
    </row>
    <row r="33044" spans="21:21" x14ac:dyDescent="0.25">
      <c r="U33044" s="76"/>
    </row>
    <row r="33045" spans="21:21" x14ac:dyDescent="0.25">
      <c r="U33045" s="76"/>
    </row>
    <row r="33046" spans="21:21" x14ac:dyDescent="0.25">
      <c r="U33046" s="76"/>
    </row>
    <row r="33047" spans="21:21" x14ac:dyDescent="0.25">
      <c r="U33047" s="76"/>
    </row>
    <row r="33048" spans="21:21" x14ac:dyDescent="0.25">
      <c r="U33048" s="76"/>
    </row>
    <row r="33049" spans="21:21" x14ac:dyDescent="0.25">
      <c r="U33049" s="76"/>
    </row>
    <row r="33050" spans="21:21" x14ac:dyDescent="0.25">
      <c r="U33050" s="76"/>
    </row>
    <row r="33051" spans="21:21" x14ac:dyDescent="0.25">
      <c r="U33051" s="76"/>
    </row>
    <row r="33052" spans="21:21" x14ac:dyDescent="0.25">
      <c r="U33052" s="76"/>
    </row>
    <row r="33053" spans="21:21" x14ac:dyDescent="0.25">
      <c r="U33053" s="76"/>
    </row>
    <row r="33054" spans="21:21" x14ac:dyDescent="0.25">
      <c r="U33054" s="76"/>
    </row>
    <row r="33055" spans="21:21" x14ac:dyDescent="0.25">
      <c r="U33055" s="76"/>
    </row>
    <row r="33056" spans="21:21" x14ac:dyDescent="0.25">
      <c r="U33056" s="76"/>
    </row>
    <row r="33057" spans="21:21" x14ac:dyDescent="0.25">
      <c r="U33057" s="76"/>
    </row>
    <row r="33058" spans="21:21" x14ac:dyDescent="0.25">
      <c r="U33058" s="76"/>
    </row>
    <row r="33059" spans="21:21" x14ac:dyDescent="0.25">
      <c r="U33059" s="76"/>
    </row>
    <row r="33060" spans="21:21" x14ac:dyDescent="0.25">
      <c r="U33060" s="76"/>
    </row>
    <row r="33061" spans="21:21" x14ac:dyDescent="0.25">
      <c r="U33061" s="76"/>
    </row>
    <row r="33062" spans="21:21" x14ac:dyDescent="0.25">
      <c r="U33062" s="76"/>
    </row>
    <row r="33063" spans="21:21" x14ac:dyDescent="0.25">
      <c r="U33063" s="76"/>
    </row>
    <row r="33064" spans="21:21" x14ac:dyDescent="0.25">
      <c r="U33064" s="76"/>
    </row>
    <row r="33065" spans="21:21" x14ac:dyDescent="0.25">
      <c r="U33065" s="76"/>
    </row>
    <row r="33066" spans="21:21" x14ac:dyDescent="0.25">
      <c r="U33066" s="76"/>
    </row>
    <row r="33067" spans="21:21" x14ac:dyDescent="0.25">
      <c r="U33067" s="76"/>
    </row>
    <row r="33068" spans="21:21" x14ac:dyDescent="0.25">
      <c r="U33068" s="76"/>
    </row>
    <row r="33069" spans="21:21" x14ac:dyDescent="0.25">
      <c r="U33069" s="76"/>
    </row>
    <row r="33070" spans="21:21" x14ac:dyDescent="0.25">
      <c r="U33070" s="76"/>
    </row>
    <row r="33071" spans="21:21" x14ac:dyDescent="0.25">
      <c r="U33071" s="76"/>
    </row>
    <row r="33072" spans="21:21" x14ac:dyDescent="0.25">
      <c r="U33072" s="76"/>
    </row>
    <row r="33073" spans="21:21" x14ac:dyDescent="0.25">
      <c r="U33073" s="76"/>
    </row>
    <row r="33074" spans="21:21" x14ac:dyDescent="0.25">
      <c r="U33074" s="76"/>
    </row>
    <row r="33075" spans="21:21" x14ac:dyDescent="0.25">
      <c r="U33075" s="76"/>
    </row>
    <row r="33076" spans="21:21" x14ac:dyDescent="0.25">
      <c r="U33076" s="76"/>
    </row>
    <row r="33077" spans="21:21" x14ac:dyDescent="0.25">
      <c r="U33077" s="76"/>
    </row>
    <row r="33078" spans="21:21" x14ac:dyDescent="0.25">
      <c r="U33078" s="76"/>
    </row>
    <row r="33079" spans="21:21" x14ac:dyDescent="0.25">
      <c r="U33079" s="76"/>
    </row>
    <row r="33080" spans="21:21" x14ac:dyDescent="0.25">
      <c r="U33080" s="76"/>
    </row>
    <row r="33081" spans="21:21" x14ac:dyDescent="0.25">
      <c r="U33081" s="76"/>
    </row>
    <row r="33082" spans="21:21" x14ac:dyDescent="0.25">
      <c r="U33082" s="76"/>
    </row>
    <row r="33083" spans="21:21" x14ac:dyDescent="0.25">
      <c r="U33083" s="76"/>
    </row>
    <row r="33084" spans="21:21" x14ac:dyDescent="0.25">
      <c r="U33084" s="76"/>
    </row>
    <row r="33085" spans="21:21" x14ac:dyDescent="0.25">
      <c r="U33085" s="76"/>
    </row>
    <row r="33086" spans="21:21" x14ac:dyDescent="0.25">
      <c r="U33086" s="76"/>
    </row>
    <row r="33087" spans="21:21" x14ac:dyDescent="0.25">
      <c r="U33087" s="76"/>
    </row>
    <row r="33088" spans="21:21" x14ac:dyDescent="0.25">
      <c r="U33088" s="76"/>
    </row>
    <row r="33089" spans="21:21" x14ac:dyDescent="0.25">
      <c r="U33089" s="76"/>
    </row>
    <row r="33090" spans="21:21" x14ac:dyDescent="0.25">
      <c r="U33090" s="76"/>
    </row>
    <row r="33091" spans="21:21" x14ac:dyDescent="0.25">
      <c r="U33091" s="76"/>
    </row>
    <row r="33092" spans="21:21" x14ac:dyDescent="0.25">
      <c r="U33092" s="76"/>
    </row>
    <row r="33093" spans="21:21" x14ac:dyDescent="0.25">
      <c r="U33093" s="76"/>
    </row>
    <row r="33094" spans="21:21" x14ac:dyDescent="0.25">
      <c r="U33094" s="76"/>
    </row>
    <row r="33095" spans="21:21" x14ac:dyDescent="0.25">
      <c r="U33095" s="76"/>
    </row>
    <row r="33096" spans="21:21" x14ac:dyDescent="0.25">
      <c r="U33096" s="76"/>
    </row>
    <row r="33097" spans="21:21" x14ac:dyDescent="0.25">
      <c r="U33097" s="76"/>
    </row>
    <row r="33098" spans="21:21" x14ac:dyDescent="0.25">
      <c r="U33098" s="76"/>
    </row>
    <row r="33099" spans="21:21" x14ac:dyDescent="0.25">
      <c r="U33099" s="76"/>
    </row>
    <row r="33100" spans="21:21" x14ac:dyDescent="0.25">
      <c r="U33100" s="76"/>
    </row>
    <row r="33101" spans="21:21" x14ac:dyDescent="0.25">
      <c r="U33101" s="76"/>
    </row>
    <row r="33102" spans="21:21" x14ac:dyDescent="0.25">
      <c r="U33102" s="76"/>
    </row>
    <row r="33103" spans="21:21" x14ac:dyDescent="0.25">
      <c r="U33103" s="76"/>
    </row>
    <row r="33104" spans="21:21" x14ac:dyDescent="0.25">
      <c r="U33104" s="76"/>
    </row>
    <row r="33105" spans="21:21" x14ac:dyDescent="0.25">
      <c r="U33105" s="76"/>
    </row>
    <row r="33106" spans="21:21" x14ac:dyDescent="0.25">
      <c r="U33106" s="76"/>
    </row>
    <row r="33107" spans="21:21" x14ac:dyDescent="0.25">
      <c r="U33107" s="76"/>
    </row>
    <row r="33108" spans="21:21" x14ac:dyDescent="0.25">
      <c r="U33108" s="76"/>
    </row>
    <row r="33109" spans="21:21" x14ac:dyDescent="0.25">
      <c r="U33109" s="76"/>
    </row>
    <row r="33110" spans="21:21" x14ac:dyDescent="0.25">
      <c r="U33110" s="76"/>
    </row>
    <row r="33111" spans="21:21" x14ac:dyDescent="0.25">
      <c r="U33111" s="76"/>
    </row>
    <row r="33112" spans="21:21" x14ac:dyDescent="0.25">
      <c r="U33112" s="76"/>
    </row>
    <row r="33113" spans="21:21" x14ac:dyDescent="0.25">
      <c r="U33113" s="76"/>
    </row>
    <row r="33114" spans="21:21" x14ac:dyDescent="0.25">
      <c r="U33114" s="76"/>
    </row>
    <row r="33115" spans="21:21" x14ac:dyDescent="0.25">
      <c r="U33115" s="76"/>
    </row>
    <row r="33116" spans="21:21" x14ac:dyDescent="0.25">
      <c r="U33116" s="76"/>
    </row>
    <row r="33117" spans="21:21" x14ac:dyDescent="0.25">
      <c r="U33117" s="76"/>
    </row>
    <row r="33118" spans="21:21" x14ac:dyDescent="0.25">
      <c r="U33118" s="76"/>
    </row>
    <row r="33119" spans="21:21" x14ac:dyDescent="0.25">
      <c r="U33119" s="76"/>
    </row>
    <row r="33120" spans="21:21" x14ac:dyDescent="0.25">
      <c r="U33120" s="76"/>
    </row>
    <row r="33121" spans="21:21" x14ac:dyDescent="0.25">
      <c r="U33121" s="76"/>
    </row>
    <row r="33122" spans="21:21" x14ac:dyDescent="0.25">
      <c r="U33122" s="76"/>
    </row>
    <row r="33123" spans="21:21" x14ac:dyDescent="0.25">
      <c r="U33123" s="76"/>
    </row>
    <row r="33124" spans="21:21" x14ac:dyDescent="0.25">
      <c r="U33124" s="76"/>
    </row>
    <row r="33125" spans="21:21" x14ac:dyDescent="0.25">
      <c r="U33125" s="76"/>
    </row>
    <row r="33126" spans="21:21" x14ac:dyDescent="0.25">
      <c r="U33126" s="76"/>
    </row>
    <row r="33127" spans="21:21" x14ac:dyDescent="0.25">
      <c r="U33127" s="76"/>
    </row>
    <row r="33128" spans="21:21" x14ac:dyDescent="0.25">
      <c r="U33128" s="76"/>
    </row>
    <row r="33129" spans="21:21" x14ac:dyDescent="0.25">
      <c r="U33129" s="76"/>
    </row>
    <row r="33130" spans="21:21" x14ac:dyDescent="0.25">
      <c r="U33130" s="76"/>
    </row>
    <row r="33131" spans="21:21" x14ac:dyDescent="0.25">
      <c r="U33131" s="76"/>
    </row>
    <row r="33132" spans="21:21" x14ac:dyDescent="0.25">
      <c r="U33132" s="76"/>
    </row>
    <row r="33133" spans="21:21" x14ac:dyDescent="0.25">
      <c r="U33133" s="76"/>
    </row>
    <row r="33134" spans="21:21" x14ac:dyDescent="0.25">
      <c r="U33134" s="76"/>
    </row>
    <row r="33135" spans="21:21" x14ac:dyDescent="0.25">
      <c r="U33135" s="76"/>
    </row>
    <row r="33136" spans="21:21" x14ac:dyDescent="0.25">
      <c r="U33136" s="76"/>
    </row>
    <row r="33137" spans="21:21" x14ac:dyDescent="0.25">
      <c r="U33137" s="76"/>
    </row>
    <row r="33138" spans="21:21" x14ac:dyDescent="0.25">
      <c r="U33138" s="76"/>
    </row>
    <row r="33139" spans="21:21" x14ac:dyDescent="0.25">
      <c r="U33139" s="76"/>
    </row>
    <row r="33140" spans="21:21" x14ac:dyDescent="0.25">
      <c r="U33140" s="76"/>
    </row>
    <row r="33141" spans="21:21" x14ac:dyDescent="0.25">
      <c r="U33141" s="76"/>
    </row>
    <row r="33142" spans="21:21" x14ac:dyDescent="0.25">
      <c r="U33142" s="76"/>
    </row>
    <row r="33143" spans="21:21" x14ac:dyDescent="0.25">
      <c r="U33143" s="76"/>
    </row>
    <row r="33144" spans="21:21" x14ac:dyDescent="0.25">
      <c r="U33144" s="76"/>
    </row>
    <row r="33145" spans="21:21" x14ac:dyDescent="0.25">
      <c r="U33145" s="76"/>
    </row>
    <row r="33146" spans="21:21" x14ac:dyDescent="0.25">
      <c r="U33146" s="76"/>
    </row>
    <row r="33147" spans="21:21" x14ac:dyDescent="0.25">
      <c r="U33147" s="76"/>
    </row>
    <row r="33148" spans="21:21" x14ac:dyDescent="0.25">
      <c r="U33148" s="76"/>
    </row>
    <row r="33149" spans="21:21" x14ac:dyDescent="0.25">
      <c r="U33149" s="76"/>
    </row>
    <row r="33150" spans="21:21" x14ac:dyDescent="0.25">
      <c r="U33150" s="76"/>
    </row>
    <row r="33151" spans="21:21" x14ac:dyDescent="0.25">
      <c r="U33151" s="76"/>
    </row>
    <row r="33152" spans="21:21" x14ac:dyDescent="0.25">
      <c r="U33152" s="76"/>
    </row>
    <row r="33153" spans="21:21" x14ac:dyDescent="0.25">
      <c r="U33153" s="76"/>
    </row>
    <row r="33154" spans="21:21" x14ac:dyDescent="0.25">
      <c r="U33154" s="76"/>
    </row>
    <row r="33155" spans="21:21" x14ac:dyDescent="0.25">
      <c r="U33155" s="76"/>
    </row>
    <row r="33156" spans="21:21" x14ac:dyDescent="0.25">
      <c r="U33156" s="76"/>
    </row>
    <row r="33157" spans="21:21" x14ac:dyDescent="0.25">
      <c r="U33157" s="76"/>
    </row>
    <row r="33158" spans="21:21" x14ac:dyDescent="0.25">
      <c r="U33158" s="76"/>
    </row>
    <row r="33159" spans="21:21" x14ac:dyDescent="0.25">
      <c r="U33159" s="76"/>
    </row>
    <row r="33160" spans="21:21" x14ac:dyDescent="0.25">
      <c r="U33160" s="76"/>
    </row>
    <row r="33161" spans="21:21" x14ac:dyDescent="0.25">
      <c r="U33161" s="76"/>
    </row>
    <row r="33162" spans="21:21" x14ac:dyDescent="0.25">
      <c r="U33162" s="76"/>
    </row>
    <row r="33163" spans="21:21" x14ac:dyDescent="0.25">
      <c r="U33163" s="76"/>
    </row>
    <row r="33164" spans="21:21" x14ac:dyDescent="0.25">
      <c r="U33164" s="76"/>
    </row>
    <row r="33165" spans="21:21" x14ac:dyDescent="0.25">
      <c r="U33165" s="76"/>
    </row>
    <row r="33166" spans="21:21" x14ac:dyDescent="0.25">
      <c r="U33166" s="76"/>
    </row>
    <row r="33167" spans="21:21" x14ac:dyDescent="0.25">
      <c r="U33167" s="76"/>
    </row>
    <row r="33168" spans="21:21" x14ac:dyDescent="0.25">
      <c r="U33168" s="76"/>
    </row>
    <row r="33169" spans="21:21" x14ac:dyDescent="0.25">
      <c r="U33169" s="76"/>
    </row>
    <row r="33170" spans="21:21" x14ac:dyDescent="0.25">
      <c r="U33170" s="76"/>
    </row>
    <row r="33171" spans="21:21" x14ac:dyDescent="0.25">
      <c r="U33171" s="76"/>
    </row>
    <row r="33172" spans="21:21" x14ac:dyDescent="0.25">
      <c r="U33172" s="76"/>
    </row>
    <row r="33173" spans="21:21" x14ac:dyDescent="0.25">
      <c r="U33173" s="76"/>
    </row>
    <row r="33174" spans="21:21" x14ac:dyDescent="0.25">
      <c r="U33174" s="76"/>
    </row>
    <row r="33175" spans="21:21" x14ac:dyDescent="0.25">
      <c r="U33175" s="76"/>
    </row>
    <row r="33176" spans="21:21" x14ac:dyDescent="0.25">
      <c r="U33176" s="76"/>
    </row>
    <row r="33177" spans="21:21" x14ac:dyDescent="0.25">
      <c r="U33177" s="76"/>
    </row>
    <row r="33178" spans="21:21" x14ac:dyDescent="0.25">
      <c r="U33178" s="76"/>
    </row>
    <row r="33179" spans="21:21" x14ac:dyDescent="0.25">
      <c r="U33179" s="76"/>
    </row>
    <row r="33180" spans="21:21" x14ac:dyDescent="0.25">
      <c r="U33180" s="76"/>
    </row>
    <row r="33181" spans="21:21" x14ac:dyDescent="0.25">
      <c r="U33181" s="76"/>
    </row>
    <row r="33182" spans="21:21" x14ac:dyDescent="0.25">
      <c r="U33182" s="76"/>
    </row>
    <row r="33183" spans="21:21" x14ac:dyDescent="0.25">
      <c r="U33183" s="76"/>
    </row>
    <row r="33184" spans="21:21" x14ac:dyDescent="0.25">
      <c r="U33184" s="76"/>
    </row>
    <row r="33185" spans="21:21" x14ac:dyDescent="0.25">
      <c r="U33185" s="76"/>
    </row>
    <row r="33186" spans="21:21" x14ac:dyDescent="0.25">
      <c r="U33186" s="76"/>
    </row>
    <row r="33187" spans="21:21" x14ac:dyDescent="0.25">
      <c r="U33187" s="76"/>
    </row>
    <row r="33188" spans="21:21" x14ac:dyDescent="0.25">
      <c r="U33188" s="76"/>
    </row>
    <row r="33189" spans="21:21" x14ac:dyDescent="0.25">
      <c r="U33189" s="76"/>
    </row>
    <row r="33190" spans="21:21" x14ac:dyDescent="0.25">
      <c r="U33190" s="76"/>
    </row>
    <row r="33191" spans="21:21" x14ac:dyDescent="0.25">
      <c r="U33191" s="76"/>
    </row>
    <row r="33192" spans="21:21" x14ac:dyDescent="0.25">
      <c r="U33192" s="76"/>
    </row>
    <row r="33193" spans="21:21" x14ac:dyDescent="0.25">
      <c r="U33193" s="76"/>
    </row>
    <row r="33194" spans="21:21" x14ac:dyDescent="0.25">
      <c r="U33194" s="76"/>
    </row>
    <row r="33195" spans="21:21" x14ac:dyDescent="0.25">
      <c r="U33195" s="76"/>
    </row>
    <row r="33196" spans="21:21" x14ac:dyDescent="0.25">
      <c r="U33196" s="76"/>
    </row>
    <row r="33197" spans="21:21" x14ac:dyDescent="0.25">
      <c r="U33197" s="76"/>
    </row>
    <row r="33198" spans="21:21" x14ac:dyDescent="0.25">
      <c r="U33198" s="76"/>
    </row>
    <row r="33199" spans="21:21" x14ac:dyDescent="0.25">
      <c r="U33199" s="76"/>
    </row>
    <row r="33200" spans="21:21" x14ac:dyDescent="0.25">
      <c r="U33200" s="76"/>
    </row>
    <row r="33201" spans="21:21" x14ac:dyDescent="0.25">
      <c r="U33201" s="76"/>
    </row>
    <row r="33202" spans="21:21" x14ac:dyDescent="0.25">
      <c r="U33202" s="76"/>
    </row>
    <row r="33203" spans="21:21" x14ac:dyDescent="0.25">
      <c r="U33203" s="76"/>
    </row>
    <row r="33204" spans="21:21" x14ac:dyDescent="0.25">
      <c r="U33204" s="76"/>
    </row>
    <row r="33205" spans="21:21" x14ac:dyDescent="0.25">
      <c r="U33205" s="76"/>
    </row>
    <row r="33206" spans="21:21" x14ac:dyDescent="0.25">
      <c r="U33206" s="76"/>
    </row>
    <row r="33207" spans="21:21" x14ac:dyDescent="0.25">
      <c r="U33207" s="76"/>
    </row>
    <row r="33208" spans="21:21" x14ac:dyDescent="0.25">
      <c r="U33208" s="76"/>
    </row>
    <row r="33209" spans="21:21" x14ac:dyDescent="0.25">
      <c r="U33209" s="76"/>
    </row>
    <row r="33210" spans="21:21" x14ac:dyDescent="0.25">
      <c r="U33210" s="76"/>
    </row>
    <row r="33211" spans="21:21" x14ac:dyDescent="0.25">
      <c r="U33211" s="76"/>
    </row>
    <row r="33212" spans="21:21" x14ac:dyDescent="0.25">
      <c r="U33212" s="76"/>
    </row>
    <row r="33213" spans="21:21" x14ac:dyDescent="0.25">
      <c r="U33213" s="76"/>
    </row>
    <row r="33214" spans="21:21" x14ac:dyDescent="0.25">
      <c r="U33214" s="76"/>
    </row>
    <row r="33215" spans="21:21" x14ac:dyDescent="0.25">
      <c r="U33215" s="76"/>
    </row>
    <row r="33216" spans="21:21" x14ac:dyDescent="0.25">
      <c r="U33216" s="76"/>
    </row>
    <row r="33217" spans="21:21" x14ac:dyDescent="0.25">
      <c r="U33217" s="76"/>
    </row>
    <row r="33218" spans="21:21" x14ac:dyDescent="0.25">
      <c r="U33218" s="76"/>
    </row>
    <row r="33219" spans="21:21" x14ac:dyDescent="0.25">
      <c r="U33219" s="76"/>
    </row>
    <row r="33220" spans="21:21" x14ac:dyDescent="0.25">
      <c r="U33220" s="76"/>
    </row>
    <row r="33221" spans="21:21" x14ac:dyDescent="0.25">
      <c r="U33221" s="76"/>
    </row>
    <row r="33222" spans="21:21" x14ac:dyDescent="0.25">
      <c r="U33222" s="76"/>
    </row>
    <row r="33223" spans="21:21" x14ac:dyDescent="0.25">
      <c r="U33223" s="76"/>
    </row>
    <row r="33224" spans="21:21" x14ac:dyDescent="0.25">
      <c r="U33224" s="76"/>
    </row>
    <row r="33225" spans="21:21" x14ac:dyDescent="0.25">
      <c r="U33225" s="76"/>
    </row>
    <row r="33226" spans="21:21" x14ac:dyDescent="0.25">
      <c r="U33226" s="76"/>
    </row>
    <row r="33227" spans="21:21" x14ac:dyDescent="0.25">
      <c r="U33227" s="76"/>
    </row>
    <row r="33228" spans="21:21" x14ac:dyDescent="0.25">
      <c r="U33228" s="76"/>
    </row>
    <row r="33229" spans="21:21" x14ac:dyDescent="0.25">
      <c r="U33229" s="76"/>
    </row>
    <row r="33230" spans="21:21" x14ac:dyDescent="0.25">
      <c r="U33230" s="76"/>
    </row>
    <row r="33231" spans="21:21" x14ac:dyDescent="0.25">
      <c r="U33231" s="76"/>
    </row>
    <row r="33232" spans="21:21" x14ac:dyDescent="0.25">
      <c r="U33232" s="76"/>
    </row>
    <row r="33233" spans="21:21" x14ac:dyDescent="0.25">
      <c r="U33233" s="76"/>
    </row>
    <row r="33234" spans="21:21" x14ac:dyDescent="0.25">
      <c r="U33234" s="76"/>
    </row>
    <row r="33235" spans="21:21" x14ac:dyDescent="0.25">
      <c r="U33235" s="76"/>
    </row>
    <row r="33236" spans="21:21" x14ac:dyDescent="0.25">
      <c r="U33236" s="76"/>
    </row>
    <row r="33237" spans="21:21" x14ac:dyDescent="0.25">
      <c r="U33237" s="76"/>
    </row>
    <row r="33238" spans="21:21" x14ac:dyDescent="0.25">
      <c r="U33238" s="76"/>
    </row>
    <row r="33239" spans="21:21" x14ac:dyDescent="0.25">
      <c r="U33239" s="76"/>
    </row>
    <row r="33240" spans="21:21" x14ac:dyDescent="0.25">
      <c r="U33240" s="76"/>
    </row>
    <row r="33241" spans="21:21" x14ac:dyDescent="0.25">
      <c r="U33241" s="76"/>
    </row>
    <row r="33242" spans="21:21" x14ac:dyDescent="0.25">
      <c r="U33242" s="76"/>
    </row>
    <row r="33243" spans="21:21" x14ac:dyDescent="0.25">
      <c r="U33243" s="76"/>
    </row>
    <row r="33244" spans="21:21" x14ac:dyDescent="0.25">
      <c r="U33244" s="76"/>
    </row>
    <row r="33245" spans="21:21" x14ac:dyDescent="0.25">
      <c r="U33245" s="76"/>
    </row>
    <row r="33246" spans="21:21" x14ac:dyDescent="0.25">
      <c r="U33246" s="76"/>
    </row>
    <row r="33247" spans="21:21" x14ac:dyDescent="0.25">
      <c r="U33247" s="76"/>
    </row>
    <row r="33248" spans="21:21" x14ac:dyDescent="0.25">
      <c r="U33248" s="76"/>
    </row>
    <row r="33249" spans="21:21" x14ac:dyDescent="0.25">
      <c r="U33249" s="76"/>
    </row>
    <row r="33250" spans="21:21" x14ac:dyDescent="0.25">
      <c r="U33250" s="76"/>
    </row>
    <row r="33251" spans="21:21" x14ac:dyDescent="0.25">
      <c r="U33251" s="76"/>
    </row>
    <row r="33252" spans="21:21" x14ac:dyDescent="0.25">
      <c r="U33252" s="76"/>
    </row>
    <row r="33253" spans="21:21" x14ac:dyDescent="0.25">
      <c r="U33253" s="76"/>
    </row>
    <row r="33254" spans="21:21" x14ac:dyDescent="0.25">
      <c r="U33254" s="76"/>
    </row>
    <row r="33255" spans="21:21" x14ac:dyDescent="0.25">
      <c r="U33255" s="76"/>
    </row>
    <row r="33256" spans="21:21" x14ac:dyDescent="0.25">
      <c r="U33256" s="76"/>
    </row>
    <row r="33257" spans="21:21" x14ac:dyDescent="0.25">
      <c r="U33257" s="76"/>
    </row>
    <row r="33258" spans="21:21" x14ac:dyDescent="0.25">
      <c r="U33258" s="76"/>
    </row>
    <row r="33259" spans="21:21" x14ac:dyDescent="0.25">
      <c r="U33259" s="76"/>
    </row>
    <row r="33260" spans="21:21" x14ac:dyDescent="0.25">
      <c r="U33260" s="76"/>
    </row>
    <row r="33261" spans="21:21" x14ac:dyDescent="0.25">
      <c r="U33261" s="76"/>
    </row>
    <row r="33262" spans="21:21" x14ac:dyDescent="0.25">
      <c r="U33262" s="76"/>
    </row>
    <row r="33263" spans="21:21" x14ac:dyDescent="0.25">
      <c r="U33263" s="76"/>
    </row>
    <row r="33264" spans="21:21" x14ac:dyDescent="0.25">
      <c r="U33264" s="76"/>
    </row>
    <row r="33265" spans="21:21" x14ac:dyDescent="0.25">
      <c r="U33265" s="76"/>
    </row>
    <row r="33266" spans="21:21" x14ac:dyDescent="0.25">
      <c r="U33266" s="76"/>
    </row>
    <row r="33267" spans="21:21" x14ac:dyDescent="0.25">
      <c r="U33267" s="76"/>
    </row>
    <row r="33268" spans="21:21" x14ac:dyDescent="0.25">
      <c r="U33268" s="76"/>
    </row>
    <row r="33269" spans="21:21" x14ac:dyDescent="0.25">
      <c r="U33269" s="76"/>
    </row>
    <row r="33270" spans="21:21" x14ac:dyDescent="0.25">
      <c r="U33270" s="76"/>
    </row>
    <row r="33271" spans="21:21" x14ac:dyDescent="0.25">
      <c r="U33271" s="76"/>
    </row>
    <row r="33272" spans="21:21" x14ac:dyDescent="0.25">
      <c r="U33272" s="76"/>
    </row>
    <row r="33273" spans="21:21" x14ac:dyDescent="0.25">
      <c r="U33273" s="76"/>
    </row>
    <row r="33274" spans="21:21" x14ac:dyDescent="0.25">
      <c r="U33274" s="76"/>
    </row>
    <row r="33275" spans="21:21" x14ac:dyDescent="0.25">
      <c r="U33275" s="76"/>
    </row>
    <row r="33276" spans="21:21" x14ac:dyDescent="0.25">
      <c r="U33276" s="76"/>
    </row>
    <row r="33277" spans="21:21" x14ac:dyDescent="0.25">
      <c r="U33277" s="76"/>
    </row>
    <row r="33278" spans="21:21" x14ac:dyDescent="0.25">
      <c r="U33278" s="76"/>
    </row>
    <row r="33279" spans="21:21" x14ac:dyDescent="0.25">
      <c r="U33279" s="76"/>
    </row>
    <row r="33280" spans="21:21" x14ac:dyDescent="0.25">
      <c r="U33280" s="76"/>
    </row>
    <row r="33281" spans="21:21" x14ac:dyDescent="0.25">
      <c r="U33281" s="76"/>
    </row>
    <row r="33282" spans="21:21" x14ac:dyDescent="0.25">
      <c r="U33282" s="76"/>
    </row>
    <row r="33283" spans="21:21" x14ac:dyDescent="0.25">
      <c r="U33283" s="76"/>
    </row>
    <row r="33284" spans="21:21" x14ac:dyDescent="0.25">
      <c r="U33284" s="76"/>
    </row>
    <row r="33285" spans="21:21" x14ac:dyDescent="0.25">
      <c r="U33285" s="76"/>
    </row>
    <row r="33286" spans="21:21" x14ac:dyDescent="0.25">
      <c r="U33286" s="76"/>
    </row>
    <row r="33287" spans="21:21" x14ac:dyDescent="0.25">
      <c r="U33287" s="76"/>
    </row>
    <row r="33288" spans="21:21" x14ac:dyDescent="0.25">
      <c r="U33288" s="76"/>
    </row>
    <row r="33289" spans="21:21" x14ac:dyDescent="0.25">
      <c r="U33289" s="76"/>
    </row>
    <row r="33290" spans="21:21" x14ac:dyDescent="0.25">
      <c r="U33290" s="76"/>
    </row>
    <row r="33291" spans="21:21" x14ac:dyDescent="0.25">
      <c r="U33291" s="76"/>
    </row>
    <row r="33292" spans="21:21" x14ac:dyDescent="0.25">
      <c r="U33292" s="76"/>
    </row>
    <row r="33293" spans="21:21" x14ac:dyDescent="0.25">
      <c r="U33293" s="76"/>
    </row>
    <row r="33294" spans="21:21" x14ac:dyDescent="0.25">
      <c r="U33294" s="76"/>
    </row>
    <row r="33295" spans="21:21" x14ac:dyDescent="0.25">
      <c r="U33295" s="76"/>
    </row>
    <row r="33296" spans="21:21" x14ac:dyDescent="0.25">
      <c r="U33296" s="76"/>
    </row>
    <row r="33297" spans="21:21" x14ac:dyDescent="0.25">
      <c r="U33297" s="76"/>
    </row>
    <row r="33298" spans="21:21" x14ac:dyDescent="0.25">
      <c r="U33298" s="76"/>
    </row>
    <row r="33299" spans="21:21" x14ac:dyDescent="0.25">
      <c r="U33299" s="76"/>
    </row>
    <row r="33300" spans="21:21" x14ac:dyDescent="0.25">
      <c r="U33300" s="76"/>
    </row>
    <row r="33301" spans="21:21" x14ac:dyDescent="0.25">
      <c r="U33301" s="76"/>
    </row>
    <row r="33302" spans="21:21" x14ac:dyDescent="0.25">
      <c r="U33302" s="76"/>
    </row>
    <row r="33303" spans="21:21" x14ac:dyDescent="0.25">
      <c r="U33303" s="76"/>
    </row>
    <row r="33304" spans="21:21" x14ac:dyDescent="0.25">
      <c r="U33304" s="76"/>
    </row>
    <row r="33305" spans="21:21" x14ac:dyDescent="0.25">
      <c r="U33305" s="76"/>
    </row>
    <row r="33306" spans="21:21" x14ac:dyDescent="0.25">
      <c r="U33306" s="76"/>
    </row>
    <row r="33307" spans="21:21" x14ac:dyDescent="0.25">
      <c r="U33307" s="76"/>
    </row>
    <row r="33308" spans="21:21" x14ac:dyDescent="0.25">
      <c r="U33308" s="76"/>
    </row>
    <row r="33309" spans="21:21" x14ac:dyDescent="0.25">
      <c r="U33309" s="76"/>
    </row>
    <row r="33310" spans="21:21" x14ac:dyDescent="0.25">
      <c r="U33310" s="76"/>
    </row>
    <row r="33311" spans="21:21" x14ac:dyDescent="0.25">
      <c r="U33311" s="76"/>
    </row>
    <row r="33312" spans="21:21" x14ac:dyDescent="0.25">
      <c r="U33312" s="76"/>
    </row>
    <row r="33313" spans="21:21" x14ac:dyDescent="0.25">
      <c r="U33313" s="76"/>
    </row>
    <row r="33314" spans="21:21" x14ac:dyDescent="0.25">
      <c r="U33314" s="76"/>
    </row>
    <row r="33315" spans="21:21" x14ac:dyDescent="0.25">
      <c r="U33315" s="76"/>
    </row>
    <row r="33316" spans="21:21" x14ac:dyDescent="0.25">
      <c r="U33316" s="76"/>
    </row>
    <row r="33317" spans="21:21" x14ac:dyDescent="0.25">
      <c r="U33317" s="76"/>
    </row>
    <row r="33318" spans="21:21" x14ac:dyDescent="0.25">
      <c r="U33318" s="76"/>
    </row>
    <row r="33319" spans="21:21" x14ac:dyDescent="0.25">
      <c r="U33319" s="76"/>
    </row>
    <row r="33320" spans="21:21" x14ac:dyDescent="0.25">
      <c r="U33320" s="76"/>
    </row>
    <row r="33321" spans="21:21" x14ac:dyDescent="0.25">
      <c r="U33321" s="76"/>
    </row>
    <row r="33322" spans="21:21" x14ac:dyDescent="0.25">
      <c r="U33322" s="76"/>
    </row>
    <row r="33323" spans="21:21" x14ac:dyDescent="0.25">
      <c r="U33323" s="76"/>
    </row>
    <row r="33324" spans="21:21" x14ac:dyDescent="0.25">
      <c r="U33324" s="76"/>
    </row>
    <row r="33325" spans="21:21" x14ac:dyDescent="0.25">
      <c r="U33325" s="76"/>
    </row>
    <row r="33326" spans="21:21" x14ac:dyDescent="0.25">
      <c r="U33326" s="76"/>
    </row>
    <row r="33327" spans="21:21" x14ac:dyDescent="0.25">
      <c r="U33327" s="76"/>
    </row>
    <row r="33328" spans="21:21" x14ac:dyDescent="0.25">
      <c r="U33328" s="76"/>
    </row>
    <row r="33329" spans="21:21" x14ac:dyDescent="0.25">
      <c r="U33329" s="76"/>
    </row>
    <row r="33330" spans="21:21" x14ac:dyDescent="0.25">
      <c r="U33330" s="76"/>
    </row>
    <row r="33331" spans="21:21" x14ac:dyDescent="0.25">
      <c r="U33331" s="76"/>
    </row>
    <row r="33332" spans="21:21" x14ac:dyDescent="0.25">
      <c r="U33332" s="76"/>
    </row>
    <row r="33333" spans="21:21" x14ac:dyDescent="0.25">
      <c r="U33333" s="76"/>
    </row>
    <row r="33334" spans="21:21" x14ac:dyDescent="0.25">
      <c r="U33334" s="76"/>
    </row>
    <row r="33335" spans="21:21" x14ac:dyDescent="0.25">
      <c r="U33335" s="76"/>
    </row>
    <row r="33336" spans="21:21" x14ac:dyDescent="0.25">
      <c r="U33336" s="76"/>
    </row>
    <row r="33337" spans="21:21" x14ac:dyDescent="0.25">
      <c r="U33337" s="76"/>
    </row>
    <row r="33338" spans="21:21" x14ac:dyDescent="0.25">
      <c r="U33338" s="76"/>
    </row>
    <row r="33339" spans="21:21" x14ac:dyDescent="0.25">
      <c r="U33339" s="76"/>
    </row>
    <row r="33340" spans="21:21" x14ac:dyDescent="0.25">
      <c r="U33340" s="76"/>
    </row>
    <row r="33341" spans="21:21" x14ac:dyDescent="0.25">
      <c r="U33341" s="76"/>
    </row>
    <row r="33342" spans="21:21" x14ac:dyDescent="0.25">
      <c r="U33342" s="76"/>
    </row>
    <row r="33343" spans="21:21" x14ac:dyDescent="0.25">
      <c r="U33343" s="76"/>
    </row>
    <row r="33344" spans="21:21" x14ac:dyDescent="0.25">
      <c r="U33344" s="76"/>
    </row>
    <row r="33345" spans="21:21" x14ac:dyDescent="0.25">
      <c r="U33345" s="76"/>
    </row>
    <row r="33346" spans="21:21" x14ac:dyDescent="0.25">
      <c r="U33346" s="76"/>
    </row>
    <row r="33347" spans="21:21" x14ac:dyDescent="0.25">
      <c r="U33347" s="76"/>
    </row>
    <row r="33348" spans="21:21" x14ac:dyDescent="0.25">
      <c r="U33348" s="76"/>
    </row>
    <row r="33349" spans="21:21" x14ac:dyDescent="0.25">
      <c r="U33349" s="76"/>
    </row>
    <row r="33350" spans="21:21" x14ac:dyDescent="0.25">
      <c r="U33350" s="76"/>
    </row>
    <row r="33351" spans="21:21" x14ac:dyDescent="0.25">
      <c r="U33351" s="76"/>
    </row>
    <row r="33352" spans="21:21" x14ac:dyDescent="0.25">
      <c r="U33352" s="76"/>
    </row>
    <row r="33353" spans="21:21" x14ac:dyDescent="0.25">
      <c r="U33353" s="76"/>
    </row>
    <row r="33354" spans="21:21" x14ac:dyDescent="0.25">
      <c r="U33354" s="76"/>
    </row>
    <row r="33355" spans="21:21" x14ac:dyDescent="0.25">
      <c r="U33355" s="76"/>
    </row>
    <row r="33356" spans="21:21" x14ac:dyDescent="0.25">
      <c r="U33356" s="76"/>
    </row>
    <row r="33357" spans="21:21" x14ac:dyDescent="0.25">
      <c r="U33357" s="76"/>
    </row>
    <row r="33358" spans="21:21" x14ac:dyDescent="0.25">
      <c r="U33358" s="76"/>
    </row>
    <row r="33359" spans="21:21" x14ac:dyDescent="0.25">
      <c r="U33359" s="76"/>
    </row>
    <row r="33360" spans="21:21" x14ac:dyDescent="0.25">
      <c r="U33360" s="76"/>
    </row>
    <row r="33361" spans="21:21" x14ac:dyDescent="0.25">
      <c r="U33361" s="76"/>
    </row>
    <row r="33362" spans="21:21" x14ac:dyDescent="0.25">
      <c r="U33362" s="76"/>
    </row>
    <row r="33363" spans="21:21" x14ac:dyDescent="0.25">
      <c r="U33363" s="76"/>
    </row>
    <row r="33364" spans="21:21" x14ac:dyDescent="0.25">
      <c r="U33364" s="76"/>
    </row>
    <row r="33365" spans="21:21" x14ac:dyDescent="0.25">
      <c r="U33365" s="76"/>
    </row>
    <row r="33366" spans="21:21" x14ac:dyDescent="0.25">
      <c r="U33366" s="76"/>
    </row>
    <row r="33367" spans="21:21" x14ac:dyDescent="0.25">
      <c r="U33367" s="76"/>
    </row>
    <row r="33368" spans="21:21" x14ac:dyDescent="0.25">
      <c r="U33368" s="76"/>
    </row>
    <row r="33369" spans="21:21" x14ac:dyDescent="0.25">
      <c r="U33369" s="76"/>
    </row>
    <row r="33370" spans="21:21" x14ac:dyDescent="0.25">
      <c r="U33370" s="76"/>
    </row>
    <row r="33371" spans="21:21" x14ac:dyDescent="0.25">
      <c r="U33371" s="76"/>
    </row>
    <row r="33372" spans="21:21" x14ac:dyDescent="0.25">
      <c r="U33372" s="76"/>
    </row>
    <row r="33373" spans="21:21" x14ac:dyDescent="0.25">
      <c r="U33373" s="76"/>
    </row>
    <row r="33374" spans="21:21" x14ac:dyDescent="0.25">
      <c r="U33374" s="76"/>
    </row>
    <row r="33375" spans="21:21" x14ac:dyDescent="0.25">
      <c r="U33375" s="76"/>
    </row>
    <row r="33376" spans="21:21" x14ac:dyDescent="0.25">
      <c r="U33376" s="76"/>
    </row>
    <row r="33377" spans="21:21" x14ac:dyDescent="0.25">
      <c r="U33377" s="76"/>
    </row>
    <row r="33378" spans="21:21" x14ac:dyDescent="0.25">
      <c r="U33378" s="76"/>
    </row>
    <row r="33379" spans="21:21" x14ac:dyDescent="0.25">
      <c r="U33379" s="76"/>
    </row>
    <row r="33380" spans="21:21" x14ac:dyDescent="0.25">
      <c r="U33380" s="76"/>
    </row>
    <row r="33381" spans="21:21" x14ac:dyDescent="0.25">
      <c r="U33381" s="76"/>
    </row>
    <row r="33382" spans="21:21" x14ac:dyDescent="0.25">
      <c r="U33382" s="76"/>
    </row>
    <row r="33383" spans="21:21" x14ac:dyDescent="0.25">
      <c r="U33383" s="76"/>
    </row>
    <row r="33384" spans="21:21" x14ac:dyDescent="0.25">
      <c r="U33384" s="76"/>
    </row>
    <row r="33385" spans="21:21" x14ac:dyDescent="0.25">
      <c r="U33385" s="76"/>
    </row>
    <row r="33386" spans="21:21" x14ac:dyDescent="0.25">
      <c r="U33386" s="76"/>
    </row>
    <row r="33387" spans="21:21" x14ac:dyDescent="0.25">
      <c r="U33387" s="76"/>
    </row>
    <row r="33388" spans="21:21" x14ac:dyDescent="0.25">
      <c r="U33388" s="76"/>
    </row>
    <row r="33389" spans="21:21" x14ac:dyDescent="0.25">
      <c r="U33389" s="76"/>
    </row>
    <row r="33390" spans="21:21" x14ac:dyDescent="0.25">
      <c r="U33390" s="76"/>
    </row>
    <row r="33391" spans="21:21" x14ac:dyDescent="0.25">
      <c r="U33391" s="76"/>
    </row>
    <row r="33392" spans="21:21" x14ac:dyDescent="0.25">
      <c r="U33392" s="76"/>
    </row>
    <row r="33393" spans="21:21" x14ac:dyDescent="0.25">
      <c r="U33393" s="76"/>
    </row>
    <row r="33394" spans="21:21" x14ac:dyDescent="0.25">
      <c r="U33394" s="76"/>
    </row>
    <row r="33395" spans="21:21" x14ac:dyDescent="0.25">
      <c r="U33395" s="76"/>
    </row>
    <row r="33396" spans="21:21" x14ac:dyDescent="0.25">
      <c r="U33396" s="76"/>
    </row>
    <row r="33397" spans="21:21" x14ac:dyDescent="0.25">
      <c r="U33397" s="76"/>
    </row>
    <row r="33398" spans="21:21" x14ac:dyDescent="0.25">
      <c r="U33398" s="76"/>
    </row>
    <row r="33399" spans="21:21" x14ac:dyDescent="0.25">
      <c r="U33399" s="76"/>
    </row>
    <row r="33400" spans="21:21" x14ac:dyDescent="0.25">
      <c r="U33400" s="76"/>
    </row>
    <row r="33401" spans="21:21" x14ac:dyDescent="0.25">
      <c r="U33401" s="76"/>
    </row>
    <row r="33402" spans="21:21" x14ac:dyDescent="0.25">
      <c r="U33402" s="76"/>
    </row>
    <row r="33403" spans="21:21" x14ac:dyDescent="0.25">
      <c r="U33403" s="76"/>
    </row>
    <row r="33404" spans="21:21" x14ac:dyDescent="0.25">
      <c r="U33404" s="76"/>
    </row>
    <row r="33405" spans="21:21" x14ac:dyDescent="0.25">
      <c r="U33405" s="76"/>
    </row>
    <row r="33406" spans="21:21" x14ac:dyDescent="0.25">
      <c r="U33406" s="76"/>
    </row>
    <row r="33407" spans="21:21" x14ac:dyDescent="0.25">
      <c r="U33407" s="76"/>
    </row>
    <row r="33408" spans="21:21" x14ac:dyDescent="0.25">
      <c r="U33408" s="76"/>
    </row>
    <row r="33409" spans="21:21" x14ac:dyDescent="0.25">
      <c r="U33409" s="76"/>
    </row>
    <row r="33410" spans="21:21" x14ac:dyDescent="0.25">
      <c r="U33410" s="76"/>
    </row>
    <row r="33411" spans="21:21" x14ac:dyDescent="0.25">
      <c r="U33411" s="76"/>
    </row>
    <row r="33412" spans="21:21" x14ac:dyDescent="0.25">
      <c r="U33412" s="76"/>
    </row>
    <row r="33413" spans="21:21" x14ac:dyDescent="0.25">
      <c r="U33413" s="76"/>
    </row>
    <row r="33414" spans="21:21" x14ac:dyDescent="0.25">
      <c r="U33414" s="76"/>
    </row>
    <row r="33415" spans="21:21" x14ac:dyDescent="0.25">
      <c r="U33415" s="76"/>
    </row>
    <row r="33416" spans="21:21" x14ac:dyDescent="0.25">
      <c r="U33416" s="76"/>
    </row>
    <row r="33417" spans="21:21" x14ac:dyDescent="0.25">
      <c r="U33417" s="76"/>
    </row>
    <row r="33418" spans="21:21" x14ac:dyDescent="0.25">
      <c r="U33418" s="76"/>
    </row>
    <row r="33419" spans="21:21" x14ac:dyDescent="0.25">
      <c r="U33419" s="76"/>
    </row>
    <row r="33420" spans="21:21" x14ac:dyDescent="0.25">
      <c r="U33420" s="76"/>
    </row>
    <row r="33421" spans="21:21" x14ac:dyDescent="0.25">
      <c r="U33421" s="76"/>
    </row>
    <row r="33422" spans="21:21" x14ac:dyDescent="0.25">
      <c r="U33422" s="76"/>
    </row>
    <row r="33423" spans="21:21" x14ac:dyDescent="0.25">
      <c r="U33423" s="76"/>
    </row>
    <row r="33424" spans="21:21" x14ac:dyDescent="0.25">
      <c r="U33424" s="76"/>
    </row>
    <row r="33425" spans="21:21" x14ac:dyDescent="0.25">
      <c r="U33425" s="76"/>
    </row>
    <row r="33426" spans="21:21" x14ac:dyDescent="0.25">
      <c r="U33426" s="76"/>
    </row>
    <row r="33427" spans="21:21" x14ac:dyDescent="0.25">
      <c r="U33427" s="76"/>
    </row>
    <row r="33428" spans="21:21" x14ac:dyDescent="0.25">
      <c r="U33428" s="76"/>
    </row>
    <row r="33429" spans="21:21" x14ac:dyDescent="0.25">
      <c r="U33429" s="76"/>
    </row>
    <row r="33430" spans="21:21" x14ac:dyDescent="0.25">
      <c r="U33430" s="76"/>
    </row>
    <row r="33431" spans="21:21" x14ac:dyDescent="0.25">
      <c r="U33431" s="76"/>
    </row>
    <row r="33432" spans="21:21" x14ac:dyDescent="0.25">
      <c r="U33432" s="76"/>
    </row>
    <row r="33433" spans="21:21" x14ac:dyDescent="0.25">
      <c r="U33433" s="76"/>
    </row>
    <row r="33434" spans="21:21" x14ac:dyDescent="0.25">
      <c r="U33434" s="76"/>
    </row>
    <row r="33435" spans="21:21" x14ac:dyDescent="0.25">
      <c r="U33435" s="76"/>
    </row>
    <row r="33436" spans="21:21" x14ac:dyDescent="0.25">
      <c r="U33436" s="76"/>
    </row>
    <row r="33437" spans="21:21" x14ac:dyDescent="0.25">
      <c r="U33437" s="76"/>
    </row>
    <row r="33438" spans="21:21" x14ac:dyDescent="0.25">
      <c r="U33438" s="76"/>
    </row>
    <row r="33439" spans="21:21" x14ac:dyDescent="0.25">
      <c r="U33439" s="76"/>
    </row>
    <row r="33440" spans="21:21" x14ac:dyDescent="0.25">
      <c r="U33440" s="76"/>
    </row>
    <row r="33441" spans="21:21" x14ac:dyDescent="0.25">
      <c r="U33441" s="76"/>
    </row>
    <row r="33442" spans="21:21" x14ac:dyDescent="0.25">
      <c r="U33442" s="76"/>
    </row>
    <row r="33443" spans="21:21" x14ac:dyDescent="0.25">
      <c r="U33443" s="76"/>
    </row>
    <row r="33444" spans="21:21" x14ac:dyDescent="0.25">
      <c r="U33444" s="76"/>
    </row>
    <row r="33445" spans="21:21" x14ac:dyDescent="0.25">
      <c r="U33445" s="76"/>
    </row>
    <row r="33446" spans="21:21" x14ac:dyDescent="0.25">
      <c r="U33446" s="76"/>
    </row>
    <row r="33447" spans="21:21" x14ac:dyDescent="0.25">
      <c r="U33447" s="76"/>
    </row>
    <row r="33448" spans="21:21" x14ac:dyDescent="0.25">
      <c r="U33448" s="76"/>
    </row>
    <row r="33449" spans="21:21" x14ac:dyDescent="0.25">
      <c r="U33449" s="76"/>
    </row>
    <row r="33450" spans="21:21" x14ac:dyDescent="0.25">
      <c r="U33450" s="76"/>
    </row>
    <row r="33451" spans="21:21" x14ac:dyDescent="0.25">
      <c r="U33451" s="76"/>
    </row>
    <row r="33452" spans="21:21" x14ac:dyDescent="0.25">
      <c r="U33452" s="76"/>
    </row>
    <row r="33453" spans="21:21" x14ac:dyDescent="0.25">
      <c r="U33453" s="76"/>
    </row>
    <row r="33454" spans="21:21" x14ac:dyDescent="0.25">
      <c r="U33454" s="76"/>
    </row>
    <row r="33455" spans="21:21" x14ac:dyDescent="0.25">
      <c r="U33455" s="76"/>
    </row>
    <row r="33456" spans="21:21" x14ac:dyDescent="0.25">
      <c r="U33456" s="76"/>
    </row>
    <row r="33457" spans="21:21" x14ac:dyDescent="0.25">
      <c r="U33457" s="76"/>
    </row>
    <row r="33458" spans="21:21" x14ac:dyDescent="0.25">
      <c r="U33458" s="76"/>
    </row>
    <row r="33459" spans="21:21" x14ac:dyDescent="0.25">
      <c r="U33459" s="76"/>
    </row>
    <row r="33460" spans="21:21" x14ac:dyDescent="0.25">
      <c r="U33460" s="76"/>
    </row>
    <row r="33461" spans="21:21" x14ac:dyDescent="0.25">
      <c r="U33461" s="76"/>
    </row>
    <row r="33462" spans="21:21" x14ac:dyDescent="0.25">
      <c r="U33462" s="76"/>
    </row>
    <row r="33463" spans="21:21" x14ac:dyDescent="0.25">
      <c r="U33463" s="76"/>
    </row>
    <row r="33464" spans="21:21" x14ac:dyDescent="0.25">
      <c r="U33464" s="76"/>
    </row>
    <row r="33465" spans="21:21" x14ac:dyDescent="0.25">
      <c r="U33465" s="76"/>
    </row>
    <row r="33466" spans="21:21" x14ac:dyDescent="0.25">
      <c r="U33466" s="76"/>
    </row>
    <row r="33467" spans="21:21" x14ac:dyDescent="0.25">
      <c r="U33467" s="76"/>
    </row>
    <row r="33468" spans="21:21" x14ac:dyDescent="0.25">
      <c r="U33468" s="76"/>
    </row>
    <row r="33469" spans="21:21" x14ac:dyDescent="0.25">
      <c r="U33469" s="76"/>
    </row>
    <row r="33470" spans="21:21" x14ac:dyDescent="0.25">
      <c r="U33470" s="76"/>
    </row>
    <row r="33471" spans="21:21" x14ac:dyDescent="0.25">
      <c r="U33471" s="76"/>
    </row>
    <row r="33472" spans="21:21" x14ac:dyDescent="0.25">
      <c r="U33472" s="76"/>
    </row>
    <row r="33473" spans="21:21" x14ac:dyDescent="0.25">
      <c r="U33473" s="76"/>
    </row>
    <row r="33474" spans="21:21" x14ac:dyDescent="0.25">
      <c r="U33474" s="76"/>
    </row>
    <row r="33475" spans="21:21" x14ac:dyDescent="0.25">
      <c r="U33475" s="76"/>
    </row>
    <row r="33476" spans="21:21" x14ac:dyDescent="0.25">
      <c r="U33476" s="76"/>
    </row>
    <row r="33477" spans="21:21" x14ac:dyDescent="0.25">
      <c r="U33477" s="76"/>
    </row>
    <row r="33478" spans="21:21" x14ac:dyDescent="0.25">
      <c r="U33478" s="76"/>
    </row>
    <row r="33479" spans="21:21" x14ac:dyDescent="0.25">
      <c r="U33479" s="76"/>
    </row>
    <row r="33480" spans="21:21" x14ac:dyDescent="0.25">
      <c r="U33480" s="76"/>
    </row>
    <row r="33481" spans="21:21" x14ac:dyDescent="0.25">
      <c r="U33481" s="76"/>
    </row>
    <row r="33482" spans="21:21" x14ac:dyDescent="0.25">
      <c r="U33482" s="76"/>
    </row>
    <row r="33483" spans="21:21" x14ac:dyDescent="0.25">
      <c r="U33483" s="76"/>
    </row>
    <row r="33484" spans="21:21" x14ac:dyDescent="0.25">
      <c r="U33484" s="76"/>
    </row>
    <row r="33485" spans="21:21" x14ac:dyDescent="0.25">
      <c r="U33485" s="76"/>
    </row>
    <row r="33486" spans="21:21" x14ac:dyDescent="0.25">
      <c r="U33486" s="76"/>
    </row>
    <row r="33487" spans="21:21" x14ac:dyDescent="0.25">
      <c r="U33487" s="76"/>
    </row>
    <row r="33488" spans="21:21" x14ac:dyDescent="0.25">
      <c r="U33488" s="76"/>
    </row>
    <row r="33489" spans="21:21" x14ac:dyDescent="0.25">
      <c r="U33489" s="76"/>
    </row>
    <row r="33490" spans="21:21" x14ac:dyDescent="0.25">
      <c r="U33490" s="76"/>
    </row>
    <row r="33491" spans="21:21" x14ac:dyDescent="0.25">
      <c r="U33491" s="76"/>
    </row>
    <row r="33492" spans="21:21" x14ac:dyDescent="0.25">
      <c r="U33492" s="76"/>
    </row>
    <row r="33493" spans="21:21" x14ac:dyDescent="0.25">
      <c r="U33493" s="76"/>
    </row>
    <row r="33494" spans="21:21" x14ac:dyDescent="0.25">
      <c r="U33494" s="76"/>
    </row>
    <row r="33495" spans="21:21" x14ac:dyDescent="0.25">
      <c r="U33495" s="76"/>
    </row>
    <row r="33496" spans="21:21" x14ac:dyDescent="0.25">
      <c r="U33496" s="76"/>
    </row>
    <row r="33497" spans="21:21" x14ac:dyDescent="0.25">
      <c r="U33497" s="76"/>
    </row>
    <row r="33498" spans="21:21" x14ac:dyDescent="0.25">
      <c r="U33498" s="76"/>
    </row>
    <row r="33499" spans="21:21" x14ac:dyDescent="0.25">
      <c r="U33499" s="76"/>
    </row>
    <row r="33500" spans="21:21" x14ac:dyDescent="0.25">
      <c r="U33500" s="76"/>
    </row>
    <row r="33501" spans="21:21" x14ac:dyDescent="0.25">
      <c r="U33501" s="76"/>
    </row>
    <row r="33502" spans="21:21" x14ac:dyDescent="0.25">
      <c r="U33502" s="76"/>
    </row>
    <row r="33503" spans="21:21" x14ac:dyDescent="0.25">
      <c r="U33503" s="76"/>
    </row>
    <row r="33504" spans="21:21" x14ac:dyDescent="0.25">
      <c r="U33504" s="76"/>
    </row>
    <row r="33505" spans="21:21" x14ac:dyDescent="0.25">
      <c r="U33505" s="76"/>
    </row>
    <row r="33506" spans="21:21" x14ac:dyDescent="0.25">
      <c r="U33506" s="76"/>
    </row>
    <row r="33507" spans="21:21" x14ac:dyDescent="0.25">
      <c r="U33507" s="76"/>
    </row>
    <row r="33508" spans="21:21" x14ac:dyDescent="0.25">
      <c r="U33508" s="76"/>
    </row>
    <row r="33509" spans="21:21" x14ac:dyDescent="0.25">
      <c r="U33509" s="76"/>
    </row>
    <row r="33510" spans="21:21" x14ac:dyDescent="0.25">
      <c r="U33510" s="76"/>
    </row>
    <row r="33511" spans="21:21" x14ac:dyDescent="0.25">
      <c r="U33511" s="76"/>
    </row>
    <row r="33512" spans="21:21" x14ac:dyDescent="0.25">
      <c r="U33512" s="76"/>
    </row>
    <row r="33513" spans="21:21" x14ac:dyDescent="0.25">
      <c r="U33513" s="76"/>
    </row>
    <row r="33514" spans="21:21" x14ac:dyDescent="0.25">
      <c r="U33514" s="76"/>
    </row>
    <row r="33515" spans="21:21" x14ac:dyDescent="0.25">
      <c r="U33515" s="76"/>
    </row>
    <row r="33516" spans="21:21" x14ac:dyDescent="0.25">
      <c r="U33516" s="76"/>
    </row>
    <row r="33517" spans="21:21" x14ac:dyDescent="0.25">
      <c r="U33517" s="76"/>
    </row>
    <row r="33518" spans="21:21" x14ac:dyDescent="0.25">
      <c r="U33518" s="76"/>
    </row>
    <row r="33519" spans="21:21" x14ac:dyDescent="0.25">
      <c r="U33519" s="76"/>
    </row>
    <row r="33520" spans="21:21" x14ac:dyDescent="0.25">
      <c r="U33520" s="76"/>
    </row>
    <row r="33521" spans="21:21" x14ac:dyDescent="0.25">
      <c r="U33521" s="76"/>
    </row>
    <row r="33522" spans="21:21" x14ac:dyDescent="0.25">
      <c r="U33522" s="76"/>
    </row>
    <row r="33523" spans="21:21" x14ac:dyDescent="0.25">
      <c r="U33523" s="76"/>
    </row>
    <row r="33524" spans="21:21" x14ac:dyDescent="0.25">
      <c r="U33524" s="76"/>
    </row>
    <row r="33525" spans="21:21" x14ac:dyDescent="0.25">
      <c r="U33525" s="76"/>
    </row>
    <row r="33526" spans="21:21" x14ac:dyDescent="0.25">
      <c r="U33526" s="76"/>
    </row>
    <row r="33527" spans="21:21" x14ac:dyDescent="0.25">
      <c r="U33527" s="76"/>
    </row>
    <row r="33528" spans="21:21" x14ac:dyDescent="0.25">
      <c r="U33528" s="76"/>
    </row>
    <row r="33529" spans="21:21" x14ac:dyDescent="0.25">
      <c r="U33529" s="76"/>
    </row>
    <row r="33530" spans="21:21" x14ac:dyDescent="0.25">
      <c r="U33530" s="76"/>
    </row>
    <row r="33531" spans="21:21" x14ac:dyDescent="0.25">
      <c r="U33531" s="76"/>
    </row>
    <row r="33532" spans="21:21" x14ac:dyDescent="0.25">
      <c r="U33532" s="76"/>
    </row>
    <row r="33533" spans="21:21" x14ac:dyDescent="0.25">
      <c r="U33533" s="76"/>
    </row>
    <row r="33534" spans="21:21" x14ac:dyDescent="0.25">
      <c r="U33534" s="76"/>
    </row>
    <row r="33535" spans="21:21" x14ac:dyDescent="0.25">
      <c r="U33535" s="76"/>
    </row>
    <row r="33536" spans="21:21" x14ac:dyDescent="0.25">
      <c r="U33536" s="76"/>
    </row>
    <row r="33537" spans="21:21" x14ac:dyDescent="0.25">
      <c r="U33537" s="76"/>
    </row>
    <row r="33538" spans="21:21" x14ac:dyDescent="0.25">
      <c r="U33538" s="76"/>
    </row>
    <row r="33539" spans="21:21" x14ac:dyDescent="0.25">
      <c r="U33539" s="76"/>
    </row>
    <row r="33540" spans="21:21" x14ac:dyDescent="0.25">
      <c r="U33540" s="76"/>
    </row>
    <row r="33541" spans="21:21" x14ac:dyDescent="0.25">
      <c r="U33541" s="76"/>
    </row>
    <row r="33542" spans="21:21" x14ac:dyDescent="0.25">
      <c r="U33542" s="76"/>
    </row>
    <row r="33543" spans="21:21" x14ac:dyDescent="0.25">
      <c r="U33543" s="76"/>
    </row>
    <row r="33544" spans="21:21" x14ac:dyDescent="0.25">
      <c r="U33544" s="76"/>
    </row>
    <row r="33545" spans="21:21" x14ac:dyDescent="0.25">
      <c r="U33545" s="76"/>
    </row>
    <row r="33546" spans="21:21" x14ac:dyDescent="0.25">
      <c r="U33546" s="76"/>
    </row>
    <row r="33547" spans="21:21" x14ac:dyDescent="0.25">
      <c r="U33547" s="76"/>
    </row>
    <row r="33548" spans="21:21" x14ac:dyDescent="0.25">
      <c r="U33548" s="76"/>
    </row>
    <row r="33549" spans="21:21" x14ac:dyDescent="0.25">
      <c r="U33549" s="76"/>
    </row>
    <row r="33550" spans="21:21" x14ac:dyDescent="0.25">
      <c r="U33550" s="76"/>
    </row>
    <row r="33551" spans="21:21" x14ac:dyDescent="0.25">
      <c r="U33551" s="76"/>
    </row>
    <row r="33552" spans="21:21" x14ac:dyDescent="0.25">
      <c r="U33552" s="76"/>
    </row>
    <row r="33553" spans="21:21" x14ac:dyDescent="0.25">
      <c r="U33553" s="76"/>
    </row>
    <row r="33554" spans="21:21" x14ac:dyDescent="0.25">
      <c r="U33554" s="76"/>
    </row>
    <row r="33555" spans="21:21" x14ac:dyDescent="0.25">
      <c r="U33555" s="76"/>
    </row>
    <row r="33556" spans="21:21" x14ac:dyDescent="0.25">
      <c r="U33556" s="76"/>
    </row>
    <row r="33557" spans="21:21" x14ac:dyDescent="0.25">
      <c r="U33557" s="76"/>
    </row>
    <row r="33558" spans="21:21" x14ac:dyDescent="0.25">
      <c r="U33558" s="76"/>
    </row>
    <row r="33559" spans="21:21" x14ac:dyDescent="0.25">
      <c r="U33559" s="76"/>
    </row>
    <row r="33560" spans="21:21" x14ac:dyDescent="0.25">
      <c r="U33560" s="76"/>
    </row>
    <row r="33561" spans="21:21" x14ac:dyDescent="0.25">
      <c r="U33561" s="76"/>
    </row>
    <row r="33562" spans="21:21" x14ac:dyDescent="0.25">
      <c r="U33562" s="76"/>
    </row>
    <row r="33563" spans="21:21" x14ac:dyDescent="0.25">
      <c r="U33563" s="76"/>
    </row>
    <row r="33564" spans="21:21" x14ac:dyDescent="0.25">
      <c r="U33564" s="76"/>
    </row>
    <row r="33565" spans="21:21" x14ac:dyDescent="0.25">
      <c r="U33565" s="76"/>
    </row>
    <row r="33566" spans="21:21" x14ac:dyDescent="0.25">
      <c r="U33566" s="76"/>
    </row>
    <row r="33567" spans="21:21" x14ac:dyDescent="0.25">
      <c r="U33567" s="76"/>
    </row>
    <row r="33568" spans="21:21" x14ac:dyDescent="0.25">
      <c r="U33568" s="76"/>
    </row>
    <row r="33569" spans="21:21" x14ac:dyDescent="0.25">
      <c r="U33569" s="76"/>
    </row>
    <row r="33570" spans="21:21" x14ac:dyDescent="0.25">
      <c r="U33570" s="76"/>
    </row>
    <row r="33571" spans="21:21" x14ac:dyDescent="0.25">
      <c r="U33571" s="76"/>
    </row>
    <row r="33572" spans="21:21" x14ac:dyDescent="0.25">
      <c r="U33572" s="76"/>
    </row>
    <row r="33573" spans="21:21" x14ac:dyDescent="0.25">
      <c r="U33573" s="76"/>
    </row>
    <row r="33574" spans="21:21" x14ac:dyDescent="0.25">
      <c r="U33574" s="76"/>
    </row>
    <row r="33575" spans="21:21" x14ac:dyDescent="0.25">
      <c r="U33575" s="76"/>
    </row>
    <row r="33576" spans="21:21" x14ac:dyDescent="0.25">
      <c r="U33576" s="76"/>
    </row>
    <row r="33577" spans="21:21" x14ac:dyDescent="0.25">
      <c r="U33577" s="76"/>
    </row>
    <row r="33578" spans="21:21" x14ac:dyDescent="0.25">
      <c r="U33578" s="76"/>
    </row>
    <row r="33579" spans="21:21" x14ac:dyDescent="0.25">
      <c r="U33579" s="76"/>
    </row>
    <row r="33580" spans="21:21" x14ac:dyDescent="0.25">
      <c r="U33580" s="76"/>
    </row>
    <row r="33581" spans="21:21" x14ac:dyDescent="0.25">
      <c r="U33581" s="76"/>
    </row>
    <row r="33582" spans="21:21" x14ac:dyDescent="0.25">
      <c r="U33582" s="76"/>
    </row>
    <row r="33583" spans="21:21" x14ac:dyDescent="0.25">
      <c r="U33583" s="76"/>
    </row>
    <row r="33584" spans="21:21" x14ac:dyDescent="0.25">
      <c r="U33584" s="76"/>
    </row>
    <row r="33585" spans="21:21" x14ac:dyDescent="0.25">
      <c r="U33585" s="76"/>
    </row>
    <row r="33586" spans="21:21" x14ac:dyDescent="0.25">
      <c r="U33586" s="76"/>
    </row>
    <row r="33587" spans="21:21" x14ac:dyDescent="0.25">
      <c r="U33587" s="76"/>
    </row>
    <row r="33588" spans="21:21" x14ac:dyDescent="0.25">
      <c r="U33588" s="76"/>
    </row>
    <row r="33589" spans="21:21" x14ac:dyDescent="0.25">
      <c r="U33589" s="76"/>
    </row>
    <row r="33590" spans="21:21" x14ac:dyDescent="0.25">
      <c r="U33590" s="76"/>
    </row>
    <row r="33591" spans="21:21" x14ac:dyDescent="0.25">
      <c r="U33591" s="76"/>
    </row>
    <row r="33592" spans="21:21" x14ac:dyDescent="0.25">
      <c r="U33592" s="76"/>
    </row>
    <row r="33593" spans="21:21" x14ac:dyDescent="0.25">
      <c r="U33593" s="76"/>
    </row>
    <row r="33594" spans="21:21" x14ac:dyDescent="0.25">
      <c r="U33594" s="76"/>
    </row>
    <row r="33595" spans="21:21" x14ac:dyDescent="0.25">
      <c r="U33595" s="76"/>
    </row>
    <row r="33596" spans="21:21" x14ac:dyDescent="0.25">
      <c r="U33596" s="76"/>
    </row>
    <row r="33597" spans="21:21" x14ac:dyDescent="0.25">
      <c r="U33597" s="76"/>
    </row>
    <row r="33598" spans="21:21" x14ac:dyDescent="0.25">
      <c r="U33598" s="76"/>
    </row>
    <row r="33599" spans="21:21" x14ac:dyDescent="0.25">
      <c r="U33599" s="76"/>
    </row>
    <row r="33600" spans="21:21" x14ac:dyDescent="0.25">
      <c r="U33600" s="76"/>
    </row>
    <row r="33601" spans="21:21" x14ac:dyDescent="0.25">
      <c r="U33601" s="76"/>
    </row>
    <row r="33602" spans="21:21" x14ac:dyDescent="0.25">
      <c r="U33602" s="76"/>
    </row>
    <row r="33603" spans="21:21" x14ac:dyDescent="0.25">
      <c r="U33603" s="76"/>
    </row>
    <row r="33604" spans="21:21" x14ac:dyDescent="0.25">
      <c r="U33604" s="76"/>
    </row>
    <row r="33605" spans="21:21" x14ac:dyDescent="0.25">
      <c r="U33605" s="76"/>
    </row>
    <row r="33606" spans="21:21" x14ac:dyDescent="0.25">
      <c r="U33606" s="76"/>
    </row>
    <row r="33607" spans="21:21" x14ac:dyDescent="0.25">
      <c r="U33607" s="76"/>
    </row>
    <row r="33608" spans="21:21" x14ac:dyDescent="0.25">
      <c r="U33608" s="76"/>
    </row>
    <row r="33609" spans="21:21" x14ac:dyDescent="0.25">
      <c r="U33609" s="76"/>
    </row>
    <row r="33610" spans="21:21" x14ac:dyDescent="0.25">
      <c r="U33610" s="76"/>
    </row>
    <row r="33611" spans="21:21" x14ac:dyDescent="0.25">
      <c r="U33611" s="76"/>
    </row>
    <row r="33612" spans="21:21" x14ac:dyDescent="0.25">
      <c r="U33612" s="76"/>
    </row>
    <row r="33613" spans="21:21" x14ac:dyDescent="0.25">
      <c r="U33613" s="76"/>
    </row>
    <row r="33614" spans="21:21" x14ac:dyDescent="0.25">
      <c r="U33614" s="76"/>
    </row>
    <row r="33615" spans="21:21" x14ac:dyDescent="0.25">
      <c r="U33615" s="76"/>
    </row>
    <row r="33616" spans="21:21" x14ac:dyDescent="0.25">
      <c r="U33616" s="76"/>
    </row>
    <row r="33617" spans="21:21" x14ac:dyDescent="0.25">
      <c r="U33617" s="76"/>
    </row>
    <row r="33618" spans="21:21" x14ac:dyDescent="0.25">
      <c r="U33618" s="76"/>
    </row>
    <row r="33619" spans="21:21" x14ac:dyDescent="0.25">
      <c r="U33619" s="76"/>
    </row>
    <row r="33620" spans="21:21" x14ac:dyDescent="0.25">
      <c r="U33620" s="76"/>
    </row>
    <row r="33621" spans="21:21" x14ac:dyDescent="0.25">
      <c r="U33621" s="76"/>
    </row>
    <row r="33622" spans="21:21" x14ac:dyDescent="0.25">
      <c r="U33622" s="76"/>
    </row>
    <row r="33623" spans="21:21" x14ac:dyDescent="0.25">
      <c r="U33623" s="76"/>
    </row>
    <row r="33624" spans="21:21" x14ac:dyDescent="0.25">
      <c r="U33624" s="76"/>
    </row>
    <row r="33625" spans="21:21" x14ac:dyDescent="0.25">
      <c r="U33625" s="76"/>
    </row>
    <row r="33626" spans="21:21" x14ac:dyDescent="0.25">
      <c r="U33626" s="76"/>
    </row>
    <row r="33627" spans="21:21" x14ac:dyDescent="0.25">
      <c r="U33627" s="76"/>
    </row>
    <row r="33628" spans="21:21" x14ac:dyDescent="0.25">
      <c r="U33628" s="76"/>
    </row>
    <row r="33629" spans="21:21" x14ac:dyDescent="0.25">
      <c r="U33629" s="76"/>
    </row>
    <row r="33630" spans="21:21" x14ac:dyDescent="0.25">
      <c r="U33630" s="76"/>
    </row>
    <row r="33631" spans="21:21" x14ac:dyDescent="0.25">
      <c r="U33631" s="76"/>
    </row>
    <row r="33632" spans="21:21" x14ac:dyDescent="0.25">
      <c r="U33632" s="76"/>
    </row>
    <row r="33633" spans="21:21" x14ac:dyDescent="0.25">
      <c r="U33633" s="76"/>
    </row>
    <row r="33634" spans="21:21" x14ac:dyDescent="0.25">
      <c r="U33634" s="76"/>
    </row>
    <row r="33635" spans="21:21" x14ac:dyDescent="0.25">
      <c r="U33635" s="76"/>
    </row>
    <row r="33636" spans="21:21" x14ac:dyDescent="0.25">
      <c r="U33636" s="76"/>
    </row>
    <row r="33637" spans="21:21" x14ac:dyDescent="0.25">
      <c r="U33637" s="76"/>
    </row>
    <row r="33638" spans="21:21" x14ac:dyDescent="0.25">
      <c r="U33638" s="76"/>
    </row>
    <row r="33639" spans="21:21" x14ac:dyDescent="0.25">
      <c r="U33639" s="76"/>
    </row>
    <row r="33640" spans="21:21" x14ac:dyDescent="0.25">
      <c r="U33640" s="76"/>
    </row>
    <row r="33641" spans="21:21" x14ac:dyDescent="0.25">
      <c r="U33641" s="76"/>
    </row>
    <row r="33642" spans="21:21" x14ac:dyDescent="0.25">
      <c r="U33642" s="76"/>
    </row>
    <row r="33643" spans="21:21" x14ac:dyDescent="0.25">
      <c r="U33643" s="76"/>
    </row>
    <row r="33644" spans="21:21" x14ac:dyDescent="0.25">
      <c r="U33644" s="76"/>
    </row>
    <row r="33645" spans="21:21" x14ac:dyDescent="0.25">
      <c r="U33645" s="76"/>
    </row>
    <row r="33646" spans="21:21" x14ac:dyDescent="0.25">
      <c r="U33646" s="76"/>
    </row>
    <row r="33647" spans="21:21" x14ac:dyDescent="0.25">
      <c r="U33647" s="76"/>
    </row>
    <row r="33648" spans="21:21" x14ac:dyDescent="0.25">
      <c r="U33648" s="76"/>
    </row>
    <row r="33649" spans="21:21" x14ac:dyDescent="0.25">
      <c r="U33649" s="76"/>
    </row>
    <row r="33650" spans="21:21" x14ac:dyDescent="0.25">
      <c r="U33650" s="76"/>
    </row>
    <row r="33651" spans="21:21" x14ac:dyDescent="0.25">
      <c r="U33651" s="76"/>
    </row>
    <row r="33652" spans="21:21" x14ac:dyDescent="0.25">
      <c r="U33652" s="76"/>
    </row>
    <row r="33653" spans="21:21" x14ac:dyDescent="0.25">
      <c r="U33653" s="76"/>
    </row>
    <row r="33654" spans="21:21" x14ac:dyDescent="0.25">
      <c r="U33654" s="76"/>
    </row>
    <row r="33655" spans="21:21" x14ac:dyDescent="0.25">
      <c r="U33655" s="76"/>
    </row>
    <row r="33656" spans="21:21" x14ac:dyDescent="0.25">
      <c r="U33656" s="76"/>
    </row>
    <row r="33657" spans="21:21" x14ac:dyDescent="0.25">
      <c r="U33657" s="76"/>
    </row>
    <row r="33658" spans="21:21" x14ac:dyDescent="0.25">
      <c r="U33658" s="76"/>
    </row>
    <row r="33659" spans="21:21" x14ac:dyDescent="0.25">
      <c r="U33659" s="76"/>
    </row>
    <row r="33660" spans="21:21" x14ac:dyDescent="0.25">
      <c r="U33660" s="76"/>
    </row>
    <row r="33661" spans="21:21" x14ac:dyDescent="0.25">
      <c r="U33661" s="76"/>
    </row>
    <row r="33662" spans="21:21" x14ac:dyDescent="0.25">
      <c r="U33662" s="76"/>
    </row>
    <row r="33663" spans="21:21" x14ac:dyDescent="0.25">
      <c r="U33663" s="76"/>
    </row>
    <row r="33664" spans="21:21" x14ac:dyDescent="0.25">
      <c r="U33664" s="76"/>
    </row>
    <row r="33665" spans="21:21" x14ac:dyDescent="0.25">
      <c r="U33665" s="76"/>
    </row>
    <row r="33666" spans="21:21" x14ac:dyDescent="0.25">
      <c r="U33666" s="76"/>
    </row>
    <row r="33667" spans="21:21" x14ac:dyDescent="0.25">
      <c r="U33667" s="76"/>
    </row>
    <row r="33668" spans="21:21" x14ac:dyDescent="0.25">
      <c r="U33668" s="76"/>
    </row>
    <row r="33669" spans="21:21" x14ac:dyDescent="0.25">
      <c r="U33669" s="76"/>
    </row>
    <row r="33670" spans="21:21" x14ac:dyDescent="0.25">
      <c r="U33670" s="76"/>
    </row>
    <row r="33671" spans="21:21" x14ac:dyDescent="0.25">
      <c r="U33671" s="76"/>
    </row>
    <row r="33672" spans="21:21" x14ac:dyDescent="0.25">
      <c r="U33672" s="76"/>
    </row>
    <row r="33673" spans="21:21" x14ac:dyDescent="0.25">
      <c r="U33673" s="76"/>
    </row>
    <row r="33674" spans="21:21" x14ac:dyDescent="0.25">
      <c r="U33674" s="76"/>
    </row>
    <row r="33675" spans="21:21" x14ac:dyDescent="0.25">
      <c r="U33675" s="76"/>
    </row>
    <row r="33676" spans="21:21" x14ac:dyDescent="0.25">
      <c r="U33676" s="76"/>
    </row>
    <row r="33677" spans="21:21" x14ac:dyDescent="0.25">
      <c r="U33677" s="76"/>
    </row>
    <row r="33678" spans="21:21" x14ac:dyDescent="0.25">
      <c r="U33678" s="76"/>
    </row>
    <row r="33679" spans="21:21" x14ac:dyDescent="0.25">
      <c r="U33679" s="76"/>
    </row>
    <row r="33680" spans="21:21" x14ac:dyDescent="0.25">
      <c r="U33680" s="76"/>
    </row>
    <row r="33681" spans="21:21" x14ac:dyDescent="0.25">
      <c r="U33681" s="76"/>
    </row>
    <row r="33682" spans="21:21" x14ac:dyDescent="0.25">
      <c r="U33682" s="76"/>
    </row>
    <row r="33683" spans="21:21" x14ac:dyDescent="0.25">
      <c r="U33683" s="76"/>
    </row>
    <row r="33684" spans="21:21" x14ac:dyDescent="0.25">
      <c r="U33684" s="76"/>
    </row>
    <row r="33685" spans="21:21" x14ac:dyDescent="0.25">
      <c r="U33685" s="76"/>
    </row>
    <row r="33686" spans="21:21" x14ac:dyDescent="0.25">
      <c r="U33686" s="76"/>
    </row>
    <row r="33687" spans="21:21" x14ac:dyDescent="0.25">
      <c r="U33687" s="76"/>
    </row>
    <row r="33688" spans="21:21" x14ac:dyDescent="0.25">
      <c r="U33688" s="76"/>
    </row>
    <row r="33689" spans="21:21" x14ac:dyDescent="0.25">
      <c r="U33689" s="76"/>
    </row>
    <row r="33690" spans="21:21" x14ac:dyDescent="0.25">
      <c r="U33690" s="76"/>
    </row>
    <row r="33691" spans="21:21" x14ac:dyDescent="0.25">
      <c r="U33691" s="76"/>
    </row>
    <row r="33692" spans="21:21" x14ac:dyDescent="0.25">
      <c r="U33692" s="76"/>
    </row>
    <row r="33693" spans="21:21" x14ac:dyDescent="0.25">
      <c r="U33693" s="76"/>
    </row>
    <row r="33694" spans="21:21" x14ac:dyDescent="0.25">
      <c r="U33694" s="76"/>
    </row>
    <row r="33695" spans="21:21" x14ac:dyDescent="0.25">
      <c r="U33695" s="76"/>
    </row>
    <row r="33696" spans="21:21" x14ac:dyDescent="0.25">
      <c r="U33696" s="76"/>
    </row>
    <row r="33697" spans="21:21" x14ac:dyDescent="0.25">
      <c r="U33697" s="76"/>
    </row>
    <row r="33698" spans="21:21" x14ac:dyDescent="0.25">
      <c r="U33698" s="76"/>
    </row>
    <row r="33699" spans="21:21" x14ac:dyDescent="0.25">
      <c r="U33699" s="76"/>
    </row>
    <row r="33700" spans="21:21" x14ac:dyDescent="0.25">
      <c r="U33700" s="76"/>
    </row>
    <row r="33701" spans="21:21" x14ac:dyDescent="0.25">
      <c r="U33701" s="76"/>
    </row>
    <row r="33702" spans="21:21" x14ac:dyDescent="0.25">
      <c r="U33702" s="76"/>
    </row>
    <row r="33703" spans="21:21" x14ac:dyDescent="0.25">
      <c r="U33703" s="76"/>
    </row>
    <row r="33704" spans="21:21" x14ac:dyDescent="0.25">
      <c r="U33704" s="76"/>
    </row>
    <row r="33705" spans="21:21" x14ac:dyDescent="0.25">
      <c r="U33705" s="76"/>
    </row>
    <row r="33706" spans="21:21" x14ac:dyDescent="0.25">
      <c r="U33706" s="76"/>
    </row>
    <row r="33707" spans="21:21" x14ac:dyDescent="0.25">
      <c r="U33707" s="76"/>
    </row>
    <row r="33708" spans="21:21" x14ac:dyDescent="0.25">
      <c r="U33708" s="76"/>
    </row>
    <row r="33709" spans="21:21" x14ac:dyDescent="0.25">
      <c r="U33709" s="76"/>
    </row>
    <row r="33710" spans="21:21" x14ac:dyDescent="0.25">
      <c r="U33710" s="76"/>
    </row>
    <row r="33711" spans="21:21" x14ac:dyDescent="0.25">
      <c r="U33711" s="76"/>
    </row>
    <row r="33712" spans="21:21" x14ac:dyDescent="0.25">
      <c r="U33712" s="76"/>
    </row>
    <row r="33713" spans="21:21" x14ac:dyDescent="0.25">
      <c r="U33713" s="76"/>
    </row>
    <row r="33714" spans="21:21" x14ac:dyDescent="0.25">
      <c r="U33714" s="76"/>
    </row>
    <row r="33715" spans="21:21" x14ac:dyDescent="0.25">
      <c r="U33715" s="76"/>
    </row>
    <row r="33716" spans="21:21" x14ac:dyDescent="0.25">
      <c r="U33716" s="76"/>
    </row>
    <row r="33717" spans="21:21" x14ac:dyDescent="0.25">
      <c r="U33717" s="76"/>
    </row>
    <row r="33718" spans="21:21" x14ac:dyDescent="0.25">
      <c r="U33718" s="76"/>
    </row>
    <row r="33719" spans="21:21" x14ac:dyDescent="0.25">
      <c r="U33719" s="76"/>
    </row>
    <row r="33720" spans="21:21" x14ac:dyDescent="0.25">
      <c r="U33720" s="76"/>
    </row>
    <row r="33721" spans="21:21" x14ac:dyDescent="0.25">
      <c r="U33721" s="76"/>
    </row>
    <row r="33722" spans="21:21" x14ac:dyDescent="0.25">
      <c r="U33722" s="76"/>
    </row>
    <row r="33723" spans="21:21" x14ac:dyDescent="0.25">
      <c r="U33723" s="76"/>
    </row>
    <row r="33724" spans="21:21" x14ac:dyDescent="0.25">
      <c r="U33724" s="76"/>
    </row>
    <row r="33725" spans="21:21" x14ac:dyDescent="0.25">
      <c r="U33725" s="76"/>
    </row>
    <row r="33726" spans="21:21" x14ac:dyDescent="0.25">
      <c r="U33726" s="76"/>
    </row>
    <row r="33727" spans="21:21" x14ac:dyDescent="0.25">
      <c r="U33727" s="76"/>
    </row>
    <row r="33728" spans="21:21" x14ac:dyDescent="0.25">
      <c r="U33728" s="76"/>
    </row>
    <row r="33729" spans="21:21" x14ac:dyDescent="0.25">
      <c r="U33729" s="76"/>
    </row>
    <row r="33730" spans="21:21" x14ac:dyDescent="0.25">
      <c r="U33730" s="76"/>
    </row>
    <row r="33731" spans="21:21" x14ac:dyDescent="0.25">
      <c r="U33731" s="76"/>
    </row>
    <row r="33732" spans="21:21" x14ac:dyDescent="0.25">
      <c r="U33732" s="76"/>
    </row>
    <row r="33733" spans="21:21" x14ac:dyDescent="0.25">
      <c r="U33733" s="76"/>
    </row>
    <row r="33734" spans="21:21" x14ac:dyDescent="0.25">
      <c r="U33734" s="76"/>
    </row>
    <row r="33735" spans="21:21" x14ac:dyDescent="0.25">
      <c r="U33735" s="76"/>
    </row>
    <row r="33736" spans="21:21" x14ac:dyDescent="0.25">
      <c r="U33736" s="76"/>
    </row>
    <row r="33737" spans="21:21" x14ac:dyDescent="0.25">
      <c r="U33737" s="76"/>
    </row>
    <row r="33738" spans="21:21" x14ac:dyDescent="0.25">
      <c r="U33738" s="76"/>
    </row>
    <row r="33739" spans="21:21" x14ac:dyDescent="0.25">
      <c r="U33739" s="76"/>
    </row>
    <row r="33740" spans="21:21" x14ac:dyDescent="0.25">
      <c r="U33740" s="76"/>
    </row>
    <row r="33741" spans="21:21" x14ac:dyDescent="0.25">
      <c r="U33741" s="76"/>
    </row>
    <row r="33742" spans="21:21" x14ac:dyDescent="0.25">
      <c r="U33742" s="76"/>
    </row>
    <row r="33743" spans="21:21" x14ac:dyDescent="0.25">
      <c r="U33743" s="76"/>
    </row>
    <row r="33744" spans="21:21" x14ac:dyDescent="0.25">
      <c r="U33744" s="76"/>
    </row>
    <row r="33745" spans="21:21" x14ac:dyDescent="0.25">
      <c r="U33745" s="76"/>
    </row>
    <row r="33746" spans="21:21" x14ac:dyDescent="0.25">
      <c r="U33746" s="76"/>
    </row>
    <row r="33747" spans="21:21" x14ac:dyDescent="0.25">
      <c r="U33747" s="76"/>
    </row>
    <row r="33748" spans="21:21" x14ac:dyDescent="0.25">
      <c r="U33748" s="76"/>
    </row>
    <row r="33749" spans="21:21" x14ac:dyDescent="0.25">
      <c r="U33749" s="76"/>
    </row>
    <row r="33750" spans="21:21" x14ac:dyDescent="0.25">
      <c r="U33750" s="76"/>
    </row>
    <row r="33751" spans="21:21" x14ac:dyDescent="0.25">
      <c r="U33751" s="76"/>
    </row>
    <row r="33752" spans="21:21" x14ac:dyDescent="0.25">
      <c r="U33752" s="76"/>
    </row>
    <row r="33753" spans="21:21" x14ac:dyDescent="0.25">
      <c r="U33753" s="76"/>
    </row>
    <row r="33754" spans="21:21" x14ac:dyDescent="0.25">
      <c r="U33754" s="76"/>
    </row>
    <row r="33755" spans="21:21" x14ac:dyDescent="0.25">
      <c r="U33755" s="76"/>
    </row>
    <row r="33756" spans="21:21" x14ac:dyDescent="0.25">
      <c r="U33756" s="76"/>
    </row>
    <row r="33757" spans="21:21" x14ac:dyDescent="0.25">
      <c r="U33757" s="76"/>
    </row>
    <row r="33758" spans="21:21" x14ac:dyDescent="0.25">
      <c r="U33758" s="76"/>
    </row>
    <row r="33759" spans="21:21" x14ac:dyDescent="0.25">
      <c r="U33759" s="76"/>
    </row>
    <row r="33760" spans="21:21" x14ac:dyDescent="0.25">
      <c r="U33760" s="76"/>
    </row>
    <row r="33761" spans="21:21" x14ac:dyDescent="0.25">
      <c r="U33761" s="76"/>
    </row>
    <row r="33762" spans="21:21" x14ac:dyDescent="0.25">
      <c r="U33762" s="76"/>
    </row>
    <row r="33763" spans="21:21" x14ac:dyDescent="0.25">
      <c r="U33763" s="76"/>
    </row>
    <row r="33764" spans="21:21" x14ac:dyDescent="0.25">
      <c r="U33764" s="76"/>
    </row>
    <row r="33765" spans="21:21" x14ac:dyDescent="0.25">
      <c r="U33765" s="76"/>
    </row>
    <row r="33766" spans="21:21" x14ac:dyDescent="0.25">
      <c r="U33766" s="76"/>
    </row>
    <row r="33767" spans="21:21" x14ac:dyDescent="0.25">
      <c r="U33767" s="76"/>
    </row>
    <row r="33768" spans="21:21" x14ac:dyDescent="0.25">
      <c r="U33768" s="76"/>
    </row>
    <row r="33769" spans="21:21" x14ac:dyDescent="0.25">
      <c r="U33769" s="76"/>
    </row>
    <row r="33770" spans="21:21" x14ac:dyDescent="0.25">
      <c r="U33770" s="76"/>
    </row>
    <row r="33771" spans="21:21" x14ac:dyDescent="0.25">
      <c r="U33771" s="76"/>
    </row>
    <row r="33772" spans="21:21" x14ac:dyDescent="0.25">
      <c r="U33772" s="76"/>
    </row>
    <row r="33773" spans="21:21" x14ac:dyDescent="0.25">
      <c r="U33773" s="76"/>
    </row>
    <row r="33774" spans="21:21" x14ac:dyDescent="0.25">
      <c r="U33774" s="76"/>
    </row>
    <row r="33775" spans="21:21" x14ac:dyDescent="0.25">
      <c r="U33775" s="76"/>
    </row>
    <row r="33776" spans="21:21" x14ac:dyDescent="0.25">
      <c r="U33776" s="76"/>
    </row>
    <row r="33777" spans="21:21" x14ac:dyDescent="0.25">
      <c r="U33777" s="76"/>
    </row>
    <row r="33778" spans="21:21" x14ac:dyDescent="0.25">
      <c r="U33778" s="76"/>
    </row>
    <row r="33779" spans="21:21" x14ac:dyDescent="0.25">
      <c r="U33779" s="76"/>
    </row>
    <row r="33780" spans="21:21" x14ac:dyDescent="0.25">
      <c r="U33780" s="76"/>
    </row>
    <row r="33781" spans="21:21" x14ac:dyDescent="0.25">
      <c r="U33781" s="76"/>
    </row>
    <row r="33782" spans="21:21" x14ac:dyDescent="0.25">
      <c r="U33782" s="76"/>
    </row>
    <row r="33783" spans="21:21" x14ac:dyDescent="0.25">
      <c r="U33783" s="76"/>
    </row>
    <row r="33784" spans="21:21" x14ac:dyDescent="0.25">
      <c r="U33784" s="76"/>
    </row>
    <row r="33785" spans="21:21" x14ac:dyDescent="0.25">
      <c r="U33785" s="76"/>
    </row>
    <row r="33786" spans="21:21" x14ac:dyDescent="0.25">
      <c r="U33786" s="76"/>
    </row>
    <row r="33787" spans="21:21" x14ac:dyDescent="0.25">
      <c r="U33787" s="76"/>
    </row>
    <row r="33788" spans="21:21" x14ac:dyDescent="0.25">
      <c r="U33788" s="76"/>
    </row>
    <row r="33789" spans="21:21" x14ac:dyDescent="0.25">
      <c r="U33789" s="76"/>
    </row>
    <row r="33790" spans="21:21" x14ac:dyDescent="0.25">
      <c r="U33790" s="76"/>
    </row>
    <row r="33791" spans="21:21" x14ac:dyDescent="0.25">
      <c r="U33791" s="76"/>
    </row>
    <row r="33792" spans="21:21" x14ac:dyDescent="0.25">
      <c r="U33792" s="76"/>
    </row>
    <row r="33793" spans="21:21" x14ac:dyDescent="0.25">
      <c r="U33793" s="76"/>
    </row>
    <row r="33794" spans="21:21" x14ac:dyDescent="0.25">
      <c r="U33794" s="76"/>
    </row>
    <row r="33795" spans="21:21" x14ac:dyDescent="0.25">
      <c r="U33795" s="76"/>
    </row>
    <row r="33796" spans="21:21" x14ac:dyDescent="0.25">
      <c r="U33796" s="76"/>
    </row>
    <row r="33797" spans="21:21" x14ac:dyDescent="0.25">
      <c r="U33797" s="76"/>
    </row>
    <row r="33798" spans="21:21" x14ac:dyDescent="0.25">
      <c r="U33798" s="76"/>
    </row>
    <row r="33799" spans="21:21" x14ac:dyDescent="0.25">
      <c r="U33799" s="76"/>
    </row>
    <row r="33800" spans="21:21" x14ac:dyDescent="0.25">
      <c r="U33800" s="76"/>
    </row>
    <row r="33801" spans="21:21" x14ac:dyDescent="0.25">
      <c r="U33801" s="76"/>
    </row>
    <row r="33802" spans="21:21" x14ac:dyDescent="0.25">
      <c r="U33802" s="76"/>
    </row>
    <row r="33803" spans="21:21" x14ac:dyDescent="0.25">
      <c r="U33803" s="76"/>
    </row>
    <row r="33804" spans="21:21" x14ac:dyDescent="0.25">
      <c r="U33804" s="76"/>
    </row>
    <row r="33805" spans="21:21" x14ac:dyDescent="0.25">
      <c r="U33805" s="76"/>
    </row>
    <row r="33806" spans="21:21" x14ac:dyDescent="0.25">
      <c r="U33806" s="76"/>
    </row>
    <row r="33807" spans="21:21" x14ac:dyDescent="0.25">
      <c r="U33807" s="76"/>
    </row>
    <row r="33808" spans="21:21" x14ac:dyDescent="0.25">
      <c r="U33808" s="76"/>
    </row>
    <row r="33809" spans="21:21" x14ac:dyDescent="0.25">
      <c r="U33809" s="76"/>
    </row>
    <row r="33810" spans="21:21" x14ac:dyDescent="0.25">
      <c r="U33810" s="76"/>
    </row>
    <row r="33811" spans="21:21" x14ac:dyDescent="0.25">
      <c r="U33811" s="76"/>
    </row>
    <row r="33812" spans="21:21" x14ac:dyDescent="0.25">
      <c r="U33812" s="76"/>
    </row>
    <row r="33813" spans="21:21" x14ac:dyDescent="0.25">
      <c r="U33813" s="76"/>
    </row>
    <row r="33814" spans="21:21" x14ac:dyDescent="0.25">
      <c r="U33814" s="76"/>
    </row>
    <row r="33815" spans="21:21" x14ac:dyDescent="0.25">
      <c r="U33815" s="76"/>
    </row>
    <row r="33816" spans="21:21" x14ac:dyDescent="0.25">
      <c r="U33816" s="76"/>
    </row>
    <row r="33817" spans="21:21" x14ac:dyDescent="0.25">
      <c r="U33817" s="76"/>
    </row>
    <row r="33818" spans="21:21" x14ac:dyDescent="0.25">
      <c r="U33818" s="76"/>
    </row>
    <row r="33819" spans="21:21" x14ac:dyDescent="0.25">
      <c r="U33819" s="76"/>
    </row>
    <row r="33820" spans="21:21" x14ac:dyDescent="0.25">
      <c r="U33820" s="76"/>
    </row>
    <row r="33821" spans="21:21" x14ac:dyDescent="0.25">
      <c r="U33821" s="76"/>
    </row>
    <row r="33822" spans="21:21" x14ac:dyDescent="0.25">
      <c r="U33822" s="76"/>
    </row>
    <row r="33823" spans="21:21" x14ac:dyDescent="0.25">
      <c r="U33823" s="76"/>
    </row>
    <row r="33824" spans="21:21" x14ac:dyDescent="0.25">
      <c r="U33824" s="76"/>
    </row>
    <row r="33825" spans="21:21" x14ac:dyDescent="0.25">
      <c r="U33825" s="76"/>
    </row>
    <row r="33826" spans="21:21" x14ac:dyDescent="0.25">
      <c r="U33826" s="76"/>
    </row>
    <row r="33827" spans="21:21" x14ac:dyDescent="0.25">
      <c r="U33827" s="76"/>
    </row>
    <row r="33828" spans="21:21" x14ac:dyDescent="0.25">
      <c r="U33828" s="76"/>
    </row>
    <row r="33829" spans="21:21" x14ac:dyDescent="0.25">
      <c r="U33829" s="76"/>
    </row>
    <row r="33830" spans="21:21" x14ac:dyDescent="0.25">
      <c r="U33830" s="76"/>
    </row>
    <row r="33831" spans="21:21" x14ac:dyDescent="0.25">
      <c r="U33831" s="76"/>
    </row>
    <row r="33832" spans="21:21" x14ac:dyDescent="0.25">
      <c r="U33832" s="76"/>
    </row>
    <row r="33833" spans="21:21" x14ac:dyDescent="0.25">
      <c r="U33833" s="76"/>
    </row>
    <row r="33834" spans="21:21" x14ac:dyDescent="0.25">
      <c r="U33834" s="76"/>
    </row>
    <row r="33835" spans="21:21" x14ac:dyDescent="0.25">
      <c r="U33835" s="76"/>
    </row>
    <row r="33836" spans="21:21" x14ac:dyDescent="0.25">
      <c r="U33836" s="76"/>
    </row>
    <row r="33837" spans="21:21" x14ac:dyDescent="0.25">
      <c r="U33837" s="76"/>
    </row>
    <row r="33838" spans="21:21" x14ac:dyDescent="0.25">
      <c r="U33838" s="76"/>
    </row>
    <row r="33839" spans="21:21" x14ac:dyDescent="0.25">
      <c r="U33839" s="76"/>
    </row>
    <row r="33840" spans="21:21" x14ac:dyDescent="0.25">
      <c r="U33840" s="76"/>
    </row>
    <row r="33841" spans="21:21" x14ac:dyDescent="0.25">
      <c r="U33841" s="76"/>
    </row>
    <row r="33842" spans="21:21" x14ac:dyDescent="0.25">
      <c r="U33842" s="76"/>
    </row>
    <row r="33843" spans="21:21" x14ac:dyDescent="0.25">
      <c r="U33843" s="76"/>
    </row>
    <row r="33844" spans="21:21" x14ac:dyDescent="0.25">
      <c r="U33844" s="76"/>
    </row>
    <row r="33845" spans="21:21" x14ac:dyDescent="0.25">
      <c r="U33845" s="76"/>
    </row>
    <row r="33846" spans="21:21" x14ac:dyDescent="0.25">
      <c r="U33846" s="76"/>
    </row>
    <row r="33847" spans="21:21" x14ac:dyDescent="0.25">
      <c r="U33847" s="76"/>
    </row>
    <row r="33848" spans="21:21" x14ac:dyDescent="0.25">
      <c r="U33848" s="76"/>
    </row>
    <row r="33849" spans="21:21" x14ac:dyDescent="0.25">
      <c r="U33849" s="76"/>
    </row>
    <row r="33850" spans="21:21" x14ac:dyDescent="0.25">
      <c r="U33850" s="76"/>
    </row>
    <row r="33851" spans="21:21" x14ac:dyDescent="0.25">
      <c r="U33851" s="76"/>
    </row>
    <row r="33852" spans="21:21" x14ac:dyDescent="0.25">
      <c r="U33852" s="76"/>
    </row>
    <row r="33853" spans="21:21" x14ac:dyDescent="0.25">
      <c r="U33853" s="76"/>
    </row>
    <row r="33854" spans="21:21" x14ac:dyDescent="0.25">
      <c r="U33854" s="76"/>
    </row>
    <row r="33855" spans="21:21" x14ac:dyDescent="0.25">
      <c r="U33855" s="76"/>
    </row>
    <row r="33856" spans="21:21" x14ac:dyDescent="0.25">
      <c r="U33856" s="76"/>
    </row>
    <row r="33857" spans="21:21" x14ac:dyDescent="0.25">
      <c r="U33857" s="76"/>
    </row>
    <row r="33858" spans="21:21" x14ac:dyDescent="0.25">
      <c r="U33858" s="76"/>
    </row>
    <row r="33859" spans="21:21" x14ac:dyDescent="0.25">
      <c r="U33859" s="76"/>
    </row>
    <row r="33860" spans="21:21" x14ac:dyDescent="0.25">
      <c r="U33860" s="76"/>
    </row>
    <row r="33861" spans="21:21" x14ac:dyDescent="0.25">
      <c r="U33861" s="76"/>
    </row>
    <row r="33862" spans="21:21" x14ac:dyDescent="0.25">
      <c r="U33862" s="76"/>
    </row>
    <row r="33863" spans="21:21" x14ac:dyDescent="0.25">
      <c r="U33863" s="76"/>
    </row>
    <row r="33864" spans="21:21" x14ac:dyDescent="0.25">
      <c r="U33864" s="76"/>
    </row>
    <row r="33865" spans="21:21" x14ac:dyDescent="0.25">
      <c r="U33865" s="76"/>
    </row>
    <row r="33866" spans="21:21" x14ac:dyDescent="0.25">
      <c r="U33866" s="76"/>
    </row>
    <row r="33867" spans="21:21" x14ac:dyDescent="0.25">
      <c r="U33867" s="76"/>
    </row>
    <row r="33868" spans="21:21" x14ac:dyDescent="0.25">
      <c r="U33868" s="76"/>
    </row>
    <row r="33869" spans="21:21" x14ac:dyDescent="0.25">
      <c r="U33869" s="76"/>
    </row>
    <row r="33870" spans="21:21" x14ac:dyDescent="0.25">
      <c r="U33870" s="76"/>
    </row>
    <row r="33871" spans="21:21" x14ac:dyDescent="0.25">
      <c r="U33871" s="76"/>
    </row>
    <row r="33872" spans="21:21" x14ac:dyDescent="0.25">
      <c r="U33872" s="76"/>
    </row>
    <row r="33873" spans="21:21" x14ac:dyDescent="0.25">
      <c r="U33873" s="76"/>
    </row>
    <row r="33874" spans="21:21" x14ac:dyDescent="0.25">
      <c r="U33874" s="76"/>
    </row>
    <row r="33875" spans="21:21" x14ac:dyDescent="0.25">
      <c r="U33875" s="76"/>
    </row>
    <row r="33876" spans="21:21" x14ac:dyDescent="0.25">
      <c r="U33876" s="76"/>
    </row>
    <row r="33877" spans="21:21" x14ac:dyDescent="0.25">
      <c r="U33877" s="76"/>
    </row>
    <row r="33878" spans="21:21" x14ac:dyDescent="0.25">
      <c r="U33878" s="76"/>
    </row>
    <row r="33879" spans="21:21" x14ac:dyDescent="0.25">
      <c r="U33879" s="76"/>
    </row>
    <row r="33880" spans="21:21" x14ac:dyDescent="0.25">
      <c r="U33880" s="76"/>
    </row>
    <row r="33881" spans="21:21" x14ac:dyDescent="0.25">
      <c r="U33881" s="76"/>
    </row>
    <row r="33882" spans="21:21" x14ac:dyDescent="0.25">
      <c r="U33882" s="76"/>
    </row>
    <row r="33883" spans="21:21" x14ac:dyDescent="0.25">
      <c r="U33883" s="76"/>
    </row>
    <row r="33884" spans="21:21" x14ac:dyDescent="0.25">
      <c r="U33884" s="76"/>
    </row>
    <row r="33885" spans="21:21" x14ac:dyDescent="0.25">
      <c r="U33885" s="76"/>
    </row>
    <row r="33886" spans="21:21" x14ac:dyDescent="0.25">
      <c r="U33886" s="76"/>
    </row>
    <row r="33887" spans="21:21" x14ac:dyDescent="0.25">
      <c r="U33887" s="76"/>
    </row>
    <row r="33888" spans="21:21" x14ac:dyDescent="0.25">
      <c r="U33888" s="76"/>
    </row>
    <row r="33889" spans="21:21" x14ac:dyDescent="0.25">
      <c r="U33889" s="76"/>
    </row>
    <row r="33890" spans="21:21" x14ac:dyDescent="0.25">
      <c r="U33890" s="76"/>
    </row>
    <row r="33891" spans="21:21" x14ac:dyDescent="0.25">
      <c r="U33891" s="76"/>
    </row>
    <row r="33892" spans="21:21" x14ac:dyDescent="0.25">
      <c r="U33892" s="76"/>
    </row>
    <row r="33893" spans="21:21" x14ac:dyDescent="0.25">
      <c r="U33893" s="76"/>
    </row>
    <row r="33894" spans="21:21" x14ac:dyDescent="0.25">
      <c r="U33894" s="76"/>
    </row>
    <row r="33895" spans="21:21" x14ac:dyDescent="0.25">
      <c r="U33895" s="76"/>
    </row>
    <row r="33896" spans="21:21" x14ac:dyDescent="0.25">
      <c r="U33896" s="76"/>
    </row>
    <row r="33897" spans="21:21" x14ac:dyDescent="0.25">
      <c r="U33897" s="76"/>
    </row>
    <row r="33898" spans="21:21" x14ac:dyDescent="0.25">
      <c r="U33898" s="76"/>
    </row>
    <row r="33899" spans="21:21" x14ac:dyDescent="0.25">
      <c r="U33899" s="76"/>
    </row>
    <row r="33900" spans="21:21" x14ac:dyDescent="0.25">
      <c r="U33900" s="76"/>
    </row>
    <row r="33901" spans="21:21" x14ac:dyDescent="0.25">
      <c r="U33901" s="76"/>
    </row>
    <row r="33902" spans="21:21" x14ac:dyDescent="0.25">
      <c r="U33902" s="76"/>
    </row>
    <row r="33903" spans="21:21" x14ac:dyDescent="0.25">
      <c r="U33903" s="76"/>
    </row>
    <row r="33904" spans="21:21" x14ac:dyDescent="0.25">
      <c r="U33904" s="76"/>
    </row>
    <row r="33905" spans="21:21" x14ac:dyDescent="0.25">
      <c r="U33905" s="76"/>
    </row>
    <row r="33906" spans="21:21" x14ac:dyDescent="0.25">
      <c r="U33906" s="76"/>
    </row>
    <row r="33907" spans="21:21" x14ac:dyDescent="0.25">
      <c r="U33907" s="76"/>
    </row>
    <row r="33908" spans="21:21" x14ac:dyDescent="0.25">
      <c r="U33908" s="76"/>
    </row>
    <row r="33909" spans="21:21" x14ac:dyDescent="0.25">
      <c r="U33909" s="76"/>
    </row>
    <row r="33910" spans="21:21" x14ac:dyDescent="0.25">
      <c r="U33910" s="76"/>
    </row>
    <row r="33911" spans="21:21" x14ac:dyDescent="0.25">
      <c r="U33911" s="76"/>
    </row>
    <row r="33912" spans="21:21" x14ac:dyDescent="0.25">
      <c r="U33912" s="76"/>
    </row>
    <row r="33913" spans="21:21" x14ac:dyDescent="0.25">
      <c r="U33913" s="76"/>
    </row>
    <row r="33914" spans="21:21" x14ac:dyDescent="0.25">
      <c r="U33914" s="76"/>
    </row>
    <row r="33915" spans="21:21" x14ac:dyDescent="0.25">
      <c r="U33915" s="76"/>
    </row>
    <row r="33916" spans="21:21" x14ac:dyDescent="0.25">
      <c r="U33916" s="76"/>
    </row>
    <row r="33917" spans="21:21" x14ac:dyDescent="0.25">
      <c r="U33917" s="76"/>
    </row>
    <row r="33918" spans="21:21" x14ac:dyDescent="0.25">
      <c r="U33918" s="76"/>
    </row>
    <row r="33919" spans="21:21" x14ac:dyDescent="0.25">
      <c r="U33919" s="76"/>
    </row>
    <row r="33920" spans="21:21" x14ac:dyDescent="0.25">
      <c r="U33920" s="76"/>
    </row>
    <row r="33921" spans="21:21" x14ac:dyDescent="0.25">
      <c r="U33921" s="76"/>
    </row>
    <row r="33922" spans="21:21" x14ac:dyDescent="0.25">
      <c r="U33922" s="76"/>
    </row>
    <row r="33923" spans="21:21" x14ac:dyDescent="0.25">
      <c r="U33923" s="76"/>
    </row>
    <row r="33924" spans="21:21" x14ac:dyDescent="0.25">
      <c r="U33924" s="76"/>
    </row>
    <row r="33925" spans="21:21" x14ac:dyDescent="0.25">
      <c r="U33925" s="76"/>
    </row>
    <row r="33926" spans="21:21" x14ac:dyDescent="0.25">
      <c r="U33926" s="76"/>
    </row>
    <row r="33927" spans="21:21" x14ac:dyDescent="0.25">
      <c r="U33927" s="76"/>
    </row>
    <row r="33928" spans="21:21" x14ac:dyDescent="0.25">
      <c r="U33928" s="76"/>
    </row>
    <row r="33929" spans="21:21" x14ac:dyDescent="0.25">
      <c r="U33929" s="76"/>
    </row>
    <row r="33930" spans="21:21" x14ac:dyDescent="0.25">
      <c r="U33930" s="76"/>
    </row>
    <row r="33931" spans="21:21" x14ac:dyDescent="0.25">
      <c r="U33931" s="76"/>
    </row>
    <row r="33932" spans="21:21" x14ac:dyDescent="0.25">
      <c r="U33932" s="76"/>
    </row>
    <row r="33933" spans="21:21" x14ac:dyDescent="0.25">
      <c r="U33933" s="76"/>
    </row>
    <row r="33934" spans="21:21" x14ac:dyDescent="0.25">
      <c r="U33934" s="76"/>
    </row>
    <row r="33935" spans="21:21" x14ac:dyDescent="0.25">
      <c r="U33935" s="76"/>
    </row>
    <row r="33936" spans="21:21" x14ac:dyDescent="0.25">
      <c r="U33936" s="76"/>
    </row>
    <row r="33937" spans="21:21" x14ac:dyDescent="0.25">
      <c r="U33937" s="76"/>
    </row>
    <row r="33938" spans="21:21" x14ac:dyDescent="0.25">
      <c r="U33938" s="76"/>
    </row>
    <row r="33939" spans="21:21" x14ac:dyDescent="0.25">
      <c r="U33939" s="76"/>
    </row>
    <row r="33940" spans="21:21" x14ac:dyDescent="0.25">
      <c r="U33940" s="76"/>
    </row>
    <row r="33941" spans="21:21" x14ac:dyDescent="0.25">
      <c r="U33941" s="76"/>
    </row>
    <row r="33942" spans="21:21" x14ac:dyDescent="0.25">
      <c r="U33942" s="76"/>
    </row>
    <row r="33943" spans="21:21" x14ac:dyDescent="0.25">
      <c r="U33943" s="76"/>
    </row>
    <row r="33944" spans="21:21" x14ac:dyDescent="0.25">
      <c r="U33944" s="76"/>
    </row>
    <row r="33945" spans="21:21" x14ac:dyDescent="0.25">
      <c r="U33945" s="76"/>
    </row>
    <row r="33946" spans="21:21" x14ac:dyDescent="0.25">
      <c r="U33946" s="76"/>
    </row>
    <row r="33947" spans="21:21" x14ac:dyDescent="0.25">
      <c r="U33947" s="76"/>
    </row>
    <row r="33948" spans="21:21" x14ac:dyDescent="0.25">
      <c r="U33948" s="76"/>
    </row>
    <row r="33949" spans="21:21" x14ac:dyDescent="0.25">
      <c r="U33949" s="76"/>
    </row>
    <row r="33950" spans="21:21" x14ac:dyDescent="0.25">
      <c r="U33950" s="76"/>
    </row>
    <row r="33951" spans="21:21" x14ac:dyDescent="0.25">
      <c r="U33951" s="76"/>
    </row>
    <row r="33952" spans="21:21" x14ac:dyDescent="0.25">
      <c r="U33952" s="76"/>
    </row>
    <row r="33953" spans="21:21" x14ac:dyDescent="0.25">
      <c r="U33953" s="76"/>
    </row>
    <row r="33954" spans="21:21" x14ac:dyDescent="0.25">
      <c r="U33954" s="76"/>
    </row>
    <row r="33955" spans="21:21" x14ac:dyDescent="0.25">
      <c r="U33955" s="76"/>
    </row>
    <row r="33956" spans="21:21" x14ac:dyDescent="0.25">
      <c r="U33956" s="76"/>
    </row>
    <row r="33957" spans="21:21" x14ac:dyDescent="0.25">
      <c r="U33957" s="76"/>
    </row>
    <row r="33958" spans="21:21" x14ac:dyDescent="0.25">
      <c r="U33958" s="76"/>
    </row>
    <row r="33959" spans="21:21" x14ac:dyDescent="0.25">
      <c r="U33959" s="76"/>
    </row>
    <row r="33960" spans="21:21" x14ac:dyDescent="0.25">
      <c r="U33960" s="76"/>
    </row>
    <row r="33961" spans="21:21" x14ac:dyDescent="0.25">
      <c r="U33961" s="76"/>
    </row>
    <row r="33962" spans="21:21" x14ac:dyDescent="0.25">
      <c r="U33962" s="76"/>
    </row>
    <row r="33963" spans="21:21" x14ac:dyDescent="0.25">
      <c r="U33963" s="76"/>
    </row>
    <row r="33964" spans="21:21" x14ac:dyDescent="0.25">
      <c r="U33964" s="76"/>
    </row>
    <row r="33965" spans="21:21" x14ac:dyDescent="0.25">
      <c r="U33965" s="76"/>
    </row>
    <row r="33966" spans="21:21" x14ac:dyDescent="0.25">
      <c r="U33966" s="76"/>
    </row>
    <row r="33967" spans="21:21" x14ac:dyDescent="0.25">
      <c r="U33967" s="76"/>
    </row>
    <row r="33968" spans="21:21" x14ac:dyDescent="0.25">
      <c r="U33968" s="76"/>
    </row>
    <row r="33969" spans="21:21" x14ac:dyDescent="0.25">
      <c r="U33969" s="76"/>
    </row>
    <row r="33970" spans="21:21" x14ac:dyDescent="0.25">
      <c r="U33970" s="76"/>
    </row>
    <row r="33971" spans="21:21" x14ac:dyDescent="0.25">
      <c r="U33971" s="76"/>
    </row>
    <row r="33972" spans="21:21" x14ac:dyDescent="0.25">
      <c r="U33972" s="76"/>
    </row>
    <row r="33973" spans="21:21" x14ac:dyDescent="0.25">
      <c r="U33973" s="76"/>
    </row>
    <row r="33974" spans="21:21" x14ac:dyDescent="0.25">
      <c r="U33974" s="76"/>
    </row>
    <row r="33975" spans="21:21" x14ac:dyDescent="0.25">
      <c r="U33975" s="76"/>
    </row>
    <row r="33976" spans="21:21" x14ac:dyDescent="0.25">
      <c r="U33976" s="76"/>
    </row>
    <row r="33977" spans="21:21" x14ac:dyDescent="0.25">
      <c r="U33977" s="76"/>
    </row>
    <row r="33978" spans="21:21" x14ac:dyDescent="0.25">
      <c r="U33978" s="76"/>
    </row>
    <row r="33979" spans="21:21" x14ac:dyDescent="0.25">
      <c r="U33979" s="76"/>
    </row>
    <row r="33980" spans="21:21" x14ac:dyDescent="0.25">
      <c r="U33980" s="76"/>
    </row>
    <row r="33981" spans="21:21" x14ac:dyDescent="0.25">
      <c r="U33981" s="76"/>
    </row>
    <row r="33982" spans="21:21" x14ac:dyDescent="0.25">
      <c r="U33982" s="76"/>
    </row>
    <row r="33983" spans="21:21" x14ac:dyDescent="0.25">
      <c r="U33983" s="76"/>
    </row>
    <row r="33984" spans="21:21" x14ac:dyDescent="0.25">
      <c r="U33984" s="76"/>
    </row>
    <row r="33985" spans="21:21" x14ac:dyDescent="0.25">
      <c r="U33985" s="76"/>
    </row>
    <row r="33986" spans="21:21" x14ac:dyDescent="0.25">
      <c r="U33986" s="76"/>
    </row>
    <row r="33987" spans="21:21" x14ac:dyDescent="0.25">
      <c r="U33987" s="76"/>
    </row>
    <row r="33988" spans="21:21" x14ac:dyDescent="0.25">
      <c r="U33988" s="76"/>
    </row>
    <row r="33989" spans="21:21" x14ac:dyDescent="0.25">
      <c r="U33989" s="76"/>
    </row>
    <row r="33990" spans="21:21" x14ac:dyDescent="0.25">
      <c r="U33990" s="76"/>
    </row>
    <row r="33991" spans="21:21" x14ac:dyDescent="0.25">
      <c r="U33991" s="76"/>
    </row>
    <row r="33992" spans="21:21" x14ac:dyDescent="0.25">
      <c r="U33992" s="76"/>
    </row>
    <row r="33993" spans="21:21" x14ac:dyDescent="0.25">
      <c r="U33993" s="76"/>
    </row>
    <row r="33994" spans="21:21" x14ac:dyDescent="0.25">
      <c r="U33994" s="76"/>
    </row>
    <row r="33995" spans="21:21" x14ac:dyDescent="0.25">
      <c r="U33995" s="76"/>
    </row>
    <row r="33996" spans="21:21" x14ac:dyDescent="0.25">
      <c r="U33996" s="76"/>
    </row>
    <row r="33997" spans="21:21" x14ac:dyDescent="0.25">
      <c r="U33997" s="76"/>
    </row>
    <row r="33998" spans="21:21" x14ac:dyDescent="0.25">
      <c r="U33998" s="76"/>
    </row>
    <row r="33999" spans="21:21" x14ac:dyDescent="0.25">
      <c r="U33999" s="76"/>
    </row>
    <row r="34000" spans="21:21" x14ac:dyDescent="0.25">
      <c r="U34000" s="76"/>
    </row>
    <row r="34001" spans="21:21" x14ac:dyDescent="0.25">
      <c r="U34001" s="76"/>
    </row>
    <row r="34002" spans="21:21" x14ac:dyDescent="0.25">
      <c r="U34002" s="76"/>
    </row>
    <row r="34003" spans="21:21" x14ac:dyDescent="0.25">
      <c r="U34003" s="76"/>
    </row>
    <row r="34004" spans="21:21" x14ac:dyDescent="0.25">
      <c r="U34004" s="76"/>
    </row>
    <row r="34005" spans="21:21" x14ac:dyDescent="0.25">
      <c r="U34005" s="76"/>
    </row>
    <row r="34006" spans="21:21" x14ac:dyDescent="0.25">
      <c r="U34006" s="76"/>
    </row>
    <row r="34007" spans="21:21" x14ac:dyDescent="0.25">
      <c r="U34007" s="76"/>
    </row>
    <row r="34008" spans="21:21" x14ac:dyDescent="0.25">
      <c r="U34008" s="76"/>
    </row>
    <row r="34009" spans="21:21" x14ac:dyDescent="0.25">
      <c r="U34009" s="76"/>
    </row>
    <row r="34010" spans="21:21" x14ac:dyDescent="0.25">
      <c r="U34010" s="76"/>
    </row>
    <row r="34011" spans="21:21" x14ac:dyDescent="0.25">
      <c r="U34011" s="76"/>
    </row>
    <row r="34012" spans="21:21" x14ac:dyDescent="0.25">
      <c r="U34012" s="76"/>
    </row>
    <row r="34013" spans="21:21" x14ac:dyDescent="0.25">
      <c r="U34013" s="76"/>
    </row>
    <row r="34014" spans="21:21" x14ac:dyDescent="0.25">
      <c r="U34014" s="76"/>
    </row>
    <row r="34015" spans="21:21" x14ac:dyDescent="0.25">
      <c r="U34015" s="76"/>
    </row>
    <row r="34016" spans="21:21" x14ac:dyDescent="0.25">
      <c r="U34016" s="76"/>
    </row>
    <row r="34017" spans="21:21" x14ac:dyDescent="0.25">
      <c r="U34017" s="76"/>
    </row>
    <row r="34018" spans="21:21" x14ac:dyDescent="0.25">
      <c r="U34018" s="76"/>
    </row>
    <row r="34019" spans="21:21" x14ac:dyDescent="0.25">
      <c r="U34019" s="76"/>
    </row>
    <row r="34020" spans="21:21" x14ac:dyDescent="0.25">
      <c r="U34020" s="76"/>
    </row>
    <row r="34021" spans="21:21" x14ac:dyDescent="0.25">
      <c r="U34021" s="76"/>
    </row>
    <row r="34022" spans="21:21" x14ac:dyDescent="0.25">
      <c r="U34022" s="76"/>
    </row>
    <row r="34023" spans="21:21" x14ac:dyDescent="0.25">
      <c r="U34023" s="76"/>
    </row>
    <row r="34024" spans="21:21" x14ac:dyDescent="0.25">
      <c r="U34024" s="76"/>
    </row>
    <row r="34025" spans="21:21" x14ac:dyDescent="0.25">
      <c r="U34025" s="76"/>
    </row>
    <row r="34026" spans="21:21" x14ac:dyDescent="0.25">
      <c r="U34026" s="76"/>
    </row>
    <row r="34027" spans="21:21" x14ac:dyDescent="0.25">
      <c r="U34027" s="76"/>
    </row>
    <row r="34028" spans="21:21" x14ac:dyDescent="0.25">
      <c r="U34028" s="76"/>
    </row>
    <row r="34029" spans="21:21" x14ac:dyDescent="0.25">
      <c r="U34029" s="76"/>
    </row>
    <row r="34030" spans="21:21" x14ac:dyDescent="0.25">
      <c r="U34030" s="76"/>
    </row>
    <row r="34031" spans="21:21" x14ac:dyDescent="0.25">
      <c r="U34031" s="76"/>
    </row>
    <row r="34032" spans="21:21" x14ac:dyDescent="0.25">
      <c r="U34032" s="76"/>
    </row>
    <row r="34033" spans="21:21" x14ac:dyDescent="0.25">
      <c r="U34033" s="76"/>
    </row>
    <row r="34034" spans="21:21" x14ac:dyDescent="0.25">
      <c r="U34034" s="76"/>
    </row>
    <row r="34035" spans="21:21" x14ac:dyDescent="0.25">
      <c r="U34035" s="76"/>
    </row>
    <row r="34036" spans="21:21" x14ac:dyDescent="0.25">
      <c r="U34036" s="76"/>
    </row>
    <row r="34037" spans="21:21" x14ac:dyDescent="0.25">
      <c r="U34037" s="76"/>
    </row>
    <row r="34038" spans="21:21" x14ac:dyDescent="0.25">
      <c r="U34038" s="76"/>
    </row>
    <row r="34039" spans="21:21" x14ac:dyDescent="0.25">
      <c r="U34039" s="76"/>
    </row>
    <row r="34040" spans="21:21" x14ac:dyDescent="0.25">
      <c r="U34040" s="76"/>
    </row>
    <row r="34041" spans="21:21" x14ac:dyDescent="0.25">
      <c r="U34041" s="76"/>
    </row>
    <row r="34042" spans="21:21" x14ac:dyDescent="0.25">
      <c r="U34042" s="76"/>
    </row>
    <row r="34043" spans="21:21" x14ac:dyDescent="0.25">
      <c r="U34043" s="76"/>
    </row>
    <row r="34044" spans="21:21" x14ac:dyDescent="0.25">
      <c r="U34044" s="76"/>
    </row>
    <row r="34045" spans="21:21" x14ac:dyDescent="0.25">
      <c r="U34045" s="76"/>
    </row>
    <row r="34046" spans="21:21" x14ac:dyDescent="0.25">
      <c r="U34046" s="76"/>
    </row>
    <row r="34047" spans="21:21" x14ac:dyDescent="0.25">
      <c r="U34047" s="76"/>
    </row>
    <row r="34048" spans="21:21" x14ac:dyDescent="0.25">
      <c r="U34048" s="76"/>
    </row>
    <row r="34049" spans="21:21" x14ac:dyDescent="0.25">
      <c r="U34049" s="76"/>
    </row>
    <row r="34050" spans="21:21" x14ac:dyDescent="0.25">
      <c r="U34050" s="76"/>
    </row>
    <row r="34051" spans="21:21" x14ac:dyDescent="0.25">
      <c r="U34051" s="76"/>
    </row>
    <row r="34052" spans="21:21" x14ac:dyDescent="0.25">
      <c r="U34052" s="76"/>
    </row>
    <row r="34053" spans="21:21" x14ac:dyDescent="0.25">
      <c r="U34053" s="76"/>
    </row>
    <row r="34054" spans="21:21" x14ac:dyDescent="0.25">
      <c r="U34054" s="76"/>
    </row>
    <row r="34055" spans="21:21" x14ac:dyDescent="0.25">
      <c r="U34055" s="76"/>
    </row>
    <row r="34056" spans="21:21" x14ac:dyDescent="0.25">
      <c r="U34056" s="76"/>
    </row>
    <row r="34057" spans="21:21" x14ac:dyDescent="0.25">
      <c r="U34057" s="76"/>
    </row>
    <row r="34058" spans="21:21" x14ac:dyDescent="0.25">
      <c r="U34058" s="76"/>
    </row>
    <row r="34059" spans="21:21" x14ac:dyDescent="0.25">
      <c r="U34059" s="76"/>
    </row>
    <row r="34060" spans="21:21" x14ac:dyDescent="0.25">
      <c r="U34060" s="76"/>
    </row>
    <row r="34061" spans="21:21" x14ac:dyDescent="0.25">
      <c r="U34061" s="76"/>
    </row>
    <row r="34062" spans="21:21" x14ac:dyDescent="0.25">
      <c r="U34062" s="76"/>
    </row>
    <row r="34063" spans="21:21" x14ac:dyDescent="0.25">
      <c r="U34063" s="76"/>
    </row>
    <row r="34064" spans="21:21" x14ac:dyDescent="0.25">
      <c r="U34064" s="76"/>
    </row>
    <row r="34065" spans="21:21" x14ac:dyDescent="0.25">
      <c r="U34065" s="76"/>
    </row>
    <row r="34066" spans="21:21" x14ac:dyDescent="0.25">
      <c r="U34066" s="76"/>
    </row>
    <row r="34067" spans="21:21" x14ac:dyDescent="0.25">
      <c r="U34067" s="76"/>
    </row>
    <row r="34068" spans="21:21" x14ac:dyDescent="0.25">
      <c r="U34068" s="76"/>
    </row>
    <row r="34069" spans="21:21" x14ac:dyDescent="0.25">
      <c r="U34069" s="76"/>
    </row>
    <row r="34070" spans="21:21" x14ac:dyDescent="0.25">
      <c r="U34070" s="76"/>
    </row>
    <row r="34071" spans="21:21" x14ac:dyDescent="0.25">
      <c r="U34071" s="76"/>
    </row>
    <row r="34072" spans="21:21" x14ac:dyDescent="0.25">
      <c r="U34072" s="76"/>
    </row>
    <row r="34073" spans="21:21" x14ac:dyDescent="0.25">
      <c r="U34073" s="76"/>
    </row>
    <row r="34074" spans="21:21" x14ac:dyDescent="0.25">
      <c r="U34074" s="76"/>
    </row>
    <row r="34075" spans="21:21" x14ac:dyDescent="0.25">
      <c r="U34075" s="76"/>
    </row>
    <row r="34076" spans="21:21" x14ac:dyDescent="0.25">
      <c r="U34076" s="76"/>
    </row>
    <row r="34077" spans="21:21" x14ac:dyDescent="0.25">
      <c r="U34077" s="76"/>
    </row>
    <row r="34078" spans="21:21" x14ac:dyDescent="0.25">
      <c r="U34078" s="76"/>
    </row>
    <row r="34079" spans="21:21" x14ac:dyDescent="0.25">
      <c r="U34079" s="76"/>
    </row>
    <row r="34080" spans="21:21" x14ac:dyDescent="0.25">
      <c r="U34080" s="76"/>
    </row>
    <row r="34081" spans="21:21" x14ac:dyDescent="0.25">
      <c r="U34081" s="76"/>
    </row>
    <row r="34082" spans="21:21" x14ac:dyDescent="0.25">
      <c r="U34082" s="76"/>
    </row>
    <row r="34083" spans="21:21" x14ac:dyDescent="0.25">
      <c r="U34083" s="76"/>
    </row>
    <row r="34084" spans="21:21" x14ac:dyDescent="0.25">
      <c r="U34084" s="76"/>
    </row>
    <row r="34085" spans="21:21" x14ac:dyDescent="0.25">
      <c r="U34085" s="76"/>
    </row>
    <row r="34086" spans="21:21" x14ac:dyDescent="0.25">
      <c r="U34086" s="76"/>
    </row>
    <row r="34087" spans="21:21" x14ac:dyDescent="0.25">
      <c r="U34087" s="76"/>
    </row>
    <row r="34088" spans="21:21" x14ac:dyDescent="0.25">
      <c r="U34088" s="76"/>
    </row>
    <row r="34089" spans="21:21" x14ac:dyDescent="0.25">
      <c r="U34089" s="76"/>
    </row>
    <row r="34090" spans="21:21" x14ac:dyDescent="0.25">
      <c r="U34090" s="76"/>
    </row>
    <row r="34091" spans="21:21" x14ac:dyDescent="0.25">
      <c r="U34091" s="76"/>
    </row>
    <row r="34092" spans="21:21" x14ac:dyDescent="0.25">
      <c r="U34092" s="76"/>
    </row>
    <row r="34093" spans="21:21" x14ac:dyDescent="0.25">
      <c r="U34093" s="76"/>
    </row>
    <row r="34094" spans="21:21" x14ac:dyDescent="0.25">
      <c r="U34094" s="76"/>
    </row>
    <row r="34095" spans="21:21" x14ac:dyDescent="0.25">
      <c r="U34095" s="76"/>
    </row>
    <row r="34096" spans="21:21" x14ac:dyDescent="0.25">
      <c r="U34096" s="76"/>
    </row>
    <row r="34097" spans="21:21" x14ac:dyDescent="0.25">
      <c r="U34097" s="76"/>
    </row>
    <row r="34098" spans="21:21" x14ac:dyDescent="0.25">
      <c r="U34098" s="76"/>
    </row>
    <row r="34099" spans="21:21" x14ac:dyDescent="0.25">
      <c r="U34099" s="76"/>
    </row>
    <row r="34100" spans="21:21" x14ac:dyDescent="0.25">
      <c r="U34100" s="76"/>
    </row>
    <row r="34101" spans="21:21" x14ac:dyDescent="0.25">
      <c r="U34101" s="76"/>
    </row>
    <row r="34102" spans="21:21" x14ac:dyDescent="0.25">
      <c r="U34102" s="76"/>
    </row>
    <row r="34103" spans="21:21" x14ac:dyDescent="0.25">
      <c r="U34103" s="76"/>
    </row>
    <row r="34104" spans="21:21" x14ac:dyDescent="0.25">
      <c r="U34104" s="76"/>
    </row>
    <row r="34105" spans="21:21" x14ac:dyDescent="0.25">
      <c r="U34105" s="76"/>
    </row>
    <row r="34106" spans="21:21" x14ac:dyDescent="0.25">
      <c r="U34106" s="76"/>
    </row>
    <row r="34107" spans="21:21" x14ac:dyDescent="0.25">
      <c r="U34107" s="76"/>
    </row>
    <row r="34108" spans="21:21" x14ac:dyDescent="0.25">
      <c r="U34108" s="76"/>
    </row>
    <row r="34109" spans="21:21" x14ac:dyDescent="0.25">
      <c r="U34109" s="76"/>
    </row>
    <row r="34110" spans="21:21" x14ac:dyDescent="0.25">
      <c r="U34110" s="76"/>
    </row>
    <row r="34111" spans="21:21" x14ac:dyDescent="0.25">
      <c r="U34111" s="76"/>
    </row>
    <row r="34112" spans="21:21" x14ac:dyDescent="0.25">
      <c r="U34112" s="76"/>
    </row>
    <row r="34113" spans="21:21" x14ac:dyDescent="0.25">
      <c r="U34113" s="76"/>
    </row>
    <row r="34114" spans="21:21" x14ac:dyDescent="0.25">
      <c r="U34114" s="76"/>
    </row>
    <row r="34115" spans="21:21" x14ac:dyDescent="0.25">
      <c r="U34115" s="76"/>
    </row>
    <row r="34116" spans="21:21" x14ac:dyDescent="0.25">
      <c r="U34116" s="76"/>
    </row>
    <row r="34117" spans="21:21" x14ac:dyDescent="0.25">
      <c r="U34117" s="76"/>
    </row>
    <row r="34118" spans="21:21" x14ac:dyDescent="0.25">
      <c r="U34118" s="76"/>
    </row>
    <row r="34119" spans="21:21" x14ac:dyDescent="0.25">
      <c r="U34119" s="76"/>
    </row>
    <row r="34120" spans="21:21" x14ac:dyDescent="0.25">
      <c r="U34120" s="76"/>
    </row>
    <row r="34121" spans="21:21" x14ac:dyDescent="0.25">
      <c r="U34121" s="76"/>
    </row>
    <row r="34122" spans="21:21" x14ac:dyDescent="0.25">
      <c r="U34122" s="76"/>
    </row>
    <row r="34123" spans="21:21" x14ac:dyDescent="0.25">
      <c r="U34123" s="76"/>
    </row>
    <row r="34124" spans="21:21" x14ac:dyDescent="0.25">
      <c r="U34124" s="76"/>
    </row>
    <row r="34125" spans="21:21" x14ac:dyDescent="0.25">
      <c r="U34125" s="76"/>
    </row>
    <row r="34126" spans="21:21" x14ac:dyDescent="0.25">
      <c r="U34126" s="76"/>
    </row>
    <row r="34127" spans="21:21" x14ac:dyDescent="0.25">
      <c r="U34127" s="76"/>
    </row>
    <row r="34128" spans="21:21" x14ac:dyDescent="0.25">
      <c r="U34128" s="76"/>
    </row>
    <row r="34129" spans="21:21" x14ac:dyDescent="0.25">
      <c r="U34129" s="76"/>
    </row>
    <row r="34130" spans="21:21" x14ac:dyDescent="0.25">
      <c r="U34130" s="76"/>
    </row>
    <row r="34131" spans="21:21" x14ac:dyDescent="0.25">
      <c r="U34131" s="76"/>
    </row>
    <row r="34132" spans="21:21" x14ac:dyDescent="0.25">
      <c r="U34132" s="76"/>
    </row>
    <row r="34133" spans="21:21" x14ac:dyDescent="0.25">
      <c r="U34133" s="76"/>
    </row>
    <row r="34134" spans="21:21" x14ac:dyDescent="0.25">
      <c r="U34134" s="76"/>
    </row>
    <row r="34135" spans="21:21" x14ac:dyDescent="0.25">
      <c r="U34135" s="76"/>
    </row>
    <row r="34136" spans="21:21" x14ac:dyDescent="0.25">
      <c r="U34136" s="76"/>
    </row>
    <row r="34137" spans="21:21" x14ac:dyDescent="0.25">
      <c r="U34137" s="76"/>
    </row>
    <row r="34138" spans="21:21" x14ac:dyDescent="0.25">
      <c r="U34138" s="76"/>
    </row>
    <row r="34139" spans="21:21" x14ac:dyDescent="0.25">
      <c r="U34139" s="76"/>
    </row>
    <row r="34140" spans="21:21" x14ac:dyDescent="0.25">
      <c r="U34140" s="76"/>
    </row>
    <row r="34141" spans="21:21" x14ac:dyDescent="0.25">
      <c r="U34141" s="76"/>
    </row>
    <row r="34142" spans="21:21" x14ac:dyDescent="0.25">
      <c r="U34142" s="76"/>
    </row>
    <row r="34143" spans="21:21" x14ac:dyDescent="0.25">
      <c r="U34143" s="76"/>
    </row>
    <row r="34144" spans="21:21" x14ac:dyDescent="0.25">
      <c r="U34144" s="76"/>
    </row>
    <row r="34145" spans="21:21" x14ac:dyDescent="0.25">
      <c r="U34145" s="76"/>
    </row>
    <row r="34146" spans="21:21" x14ac:dyDescent="0.25">
      <c r="U34146" s="76"/>
    </row>
    <row r="34147" spans="21:21" x14ac:dyDescent="0.25">
      <c r="U34147" s="76"/>
    </row>
    <row r="34148" spans="21:21" x14ac:dyDescent="0.25">
      <c r="U34148" s="76"/>
    </row>
    <row r="34149" spans="21:21" x14ac:dyDescent="0.25">
      <c r="U34149" s="76"/>
    </row>
    <row r="34150" spans="21:21" x14ac:dyDescent="0.25">
      <c r="U34150" s="76"/>
    </row>
    <row r="34151" spans="21:21" x14ac:dyDescent="0.25">
      <c r="U34151" s="76"/>
    </row>
    <row r="34152" spans="21:21" x14ac:dyDescent="0.25">
      <c r="U34152" s="76"/>
    </row>
    <row r="34153" spans="21:21" x14ac:dyDescent="0.25">
      <c r="U34153" s="76"/>
    </row>
    <row r="34154" spans="21:21" x14ac:dyDescent="0.25">
      <c r="U34154" s="76"/>
    </row>
    <row r="34155" spans="21:21" x14ac:dyDescent="0.25">
      <c r="U34155" s="76"/>
    </row>
    <row r="34156" spans="21:21" x14ac:dyDescent="0.25">
      <c r="U34156" s="76"/>
    </row>
    <row r="34157" spans="21:21" x14ac:dyDescent="0.25">
      <c r="U34157" s="76"/>
    </row>
    <row r="34158" spans="21:21" x14ac:dyDescent="0.25">
      <c r="U34158" s="76"/>
    </row>
    <row r="34159" spans="21:21" x14ac:dyDescent="0.25">
      <c r="U34159" s="76"/>
    </row>
    <row r="34160" spans="21:21" x14ac:dyDescent="0.25">
      <c r="U34160" s="76"/>
    </row>
    <row r="34161" spans="21:21" x14ac:dyDescent="0.25">
      <c r="U34161" s="76"/>
    </row>
    <row r="34162" spans="21:21" x14ac:dyDescent="0.25">
      <c r="U34162" s="76"/>
    </row>
    <row r="34163" spans="21:21" x14ac:dyDescent="0.25">
      <c r="U34163" s="76"/>
    </row>
    <row r="34164" spans="21:21" x14ac:dyDescent="0.25">
      <c r="U34164" s="76"/>
    </row>
    <row r="34165" spans="21:21" x14ac:dyDescent="0.25">
      <c r="U34165" s="76"/>
    </row>
    <row r="34166" spans="21:21" x14ac:dyDescent="0.25">
      <c r="U34166" s="76"/>
    </row>
    <row r="34167" spans="21:21" x14ac:dyDescent="0.25">
      <c r="U34167" s="76"/>
    </row>
    <row r="34168" spans="21:21" x14ac:dyDescent="0.25">
      <c r="U34168" s="76"/>
    </row>
    <row r="34169" spans="21:21" x14ac:dyDescent="0.25">
      <c r="U34169" s="76"/>
    </row>
    <row r="34170" spans="21:21" x14ac:dyDescent="0.25">
      <c r="U34170" s="76"/>
    </row>
    <row r="34171" spans="21:21" x14ac:dyDescent="0.25">
      <c r="U34171" s="76"/>
    </row>
    <row r="34172" spans="21:21" x14ac:dyDescent="0.25">
      <c r="U34172" s="76"/>
    </row>
    <row r="34173" spans="21:21" x14ac:dyDescent="0.25">
      <c r="U34173" s="76"/>
    </row>
    <row r="34174" spans="21:21" x14ac:dyDescent="0.25">
      <c r="U34174" s="76"/>
    </row>
    <row r="34175" spans="21:21" x14ac:dyDescent="0.25">
      <c r="U34175" s="76"/>
    </row>
    <row r="34176" spans="21:21" x14ac:dyDescent="0.25">
      <c r="U34176" s="76"/>
    </row>
    <row r="34177" spans="21:21" x14ac:dyDescent="0.25">
      <c r="U34177" s="76"/>
    </row>
    <row r="34178" spans="21:21" x14ac:dyDescent="0.25">
      <c r="U34178" s="76"/>
    </row>
    <row r="34179" spans="21:21" x14ac:dyDescent="0.25">
      <c r="U34179" s="76"/>
    </row>
    <row r="34180" spans="21:21" x14ac:dyDescent="0.25">
      <c r="U34180" s="76"/>
    </row>
    <row r="34181" spans="21:21" x14ac:dyDescent="0.25">
      <c r="U34181" s="76"/>
    </row>
    <row r="34182" spans="21:21" x14ac:dyDescent="0.25">
      <c r="U34182" s="76"/>
    </row>
    <row r="34183" spans="21:21" x14ac:dyDescent="0.25">
      <c r="U34183" s="76"/>
    </row>
    <row r="34184" spans="21:21" x14ac:dyDescent="0.25">
      <c r="U34184" s="76"/>
    </row>
    <row r="34185" spans="21:21" x14ac:dyDescent="0.25">
      <c r="U34185" s="76"/>
    </row>
    <row r="34186" spans="21:21" x14ac:dyDescent="0.25">
      <c r="U34186" s="76"/>
    </row>
    <row r="34187" spans="21:21" x14ac:dyDescent="0.25">
      <c r="U34187" s="76"/>
    </row>
    <row r="34188" spans="21:21" x14ac:dyDescent="0.25">
      <c r="U34188" s="76"/>
    </row>
    <row r="34189" spans="21:21" x14ac:dyDescent="0.25">
      <c r="U34189" s="76"/>
    </row>
    <row r="34190" spans="21:21" x14ac:dyDescent="0.25">
      <c r="U34190" s="76"/>
    </row>
    <row r="34191" spans="21:21" x14ac:dyDescent="0.25">
      <c r="U34191" s="76"/>
    </row>
    <row r="34192" spans="21:21" x14ac:dyDescent="0.25">
      <c r="U34192" s="76"/>
    </row>
    <row r="34193" spans="21:21" x14ac:dyDescent="0.25">
      <c r="U34193" s="76"/>
    </row>
    <row r="34194" spans="21:21" x14ac:dyDescent="0.25">
      <c r="U34194" s="76"/>
    </row>
    <row r="34195" spans="21:21" x14ac:dyDescent="0.25">
      <c r="U34195" s="76"/>
    </row>
    <row r="34196" spans="21:21" x14ac:dyDescent="0.25">
      <c r="U34196" s="76"/>
    </row>
    <row r="34197" spans="21:21" x14ac:dyDescent="0.25">
      <c r="U34197" s="76"/>
    </row>
    <row r="34198" spans="21:21" x14ac:dyDescent="0.25">
      <c r="U34198" s="76"/>
    </row>
    <row r="34199" spans="21:21" x14ac:dyDescent="0.25">
      <c r="U34199" s="76"/>
    </row>
    <row r="34200" spans="21:21" x14ac:dyDescent="0.25">
      <c r="U34200" s="76"/>
    </row>
    <row r="34201" spans="21:21" x14ac:dyDescent="0.25">
      <c r="U34201" s="76"/>
    </row>
    <row r="34202" spans="21:21" x14ac:dyDescent="0.25">
      <c r="U34202" s="76"/>
    </row>
    <row r="34203" spans="21:21" x14ac:dyDescent="0.25">
      <c r="U34203" s="76"/>
    </row>
    <row r="34204" spans="21:21" x14ac:dyDescent="0.25">
      <c r="U34204" s="76"/>
    </row>
    <row r="34205" spans="21:21" x14ac:dyDescent="0.25">
      <c r="U34205" s="76"/>
    </row>
    <row r="34206" spans="21:21" x14ac:dyDescent="0.25">
      <c r="U34206" s="76"/>
    </row>
    <row r="34207" spans="21:21" x14ac:dyDescent="0.25">
      <c r="U34207" s="76"/>
    </row>
    <row r="34208" spans="21:21" x14ac:dyDescent="0.25">
      <c r="U34208" s="76"/>
    </row>
    <row r="34209" spans="21:21" x14ac:dyDescent="0.25">
      <c r="U34209" s="76"/>
    </row>
    <row r="34210" spans="21:21" x14ac:dyDescent="0.25">
      <c r="U34210" s="76"/>
    </row>
    <row r="34211" spans="21:21" x14ac:dyDescent="0.25">
      <c r="U34211" s="76"/>
    </row>
    <row r="34212" spans="21:21" x14ac:dyDescent="0.25">
      <c r="U34212" s="76"/>
    </row>
    <row r="34213" spans="21:21" x14ac:dyDescent="0.25">
      <c r="U34213" s="76"/>
    </row>
    <row r="34214" spans="21:21" x14ac:dyDescent="0.25">
      <c r="U34214" s="76"/>
    </row>
    <row r="34215" spans="21:21" x14ac:dyDescent="0.25">
      <c r="U34215" s="76"/>
    </row>
    <row r="34216" spans="21:21" x14ac:dyDescent="0.25">
      <c r="U34216" s="76"/>
    </row>
    <row r="34217" spans="21:21" x14ac:dyDescent="0.25">
      <c r="U34217" s="76"/>
    </row>
    <row r="34218" spans="21:21" x14ac:dyDescent="0.25">
      <c r="U34218" s="76"/>
    </row>
    <row r="34219" spans="21:21" x14ac:dyDescent="0.25">
      <c r="U34219" s="76"/>
    </row>
    <row r="34220" spans="21:21" x14ac:dyDescent="0.25">
      <c r="U34220" s="76"/>
    </row>
    <row r="34221" spans="21:21" x14ac:dyDescent="0.25">
      <c r="U34221" s="76"/>
    </row>
    <row r="34222" spans="21:21" x14ac:dyDescent="0.25">
      <c r="U34222" s="76"/>
    </row>
    <row r="34223" spans="21:21" x14ac:dyDescent="0.25">
      <c r="U34223" s="76"/>
    </row>
    <row r="34224" spans="21:21" x14ac:dyDescent="0.25">
      <c r="U34224" s="76"/>
    </row>
    <row r="34225" spans="21:21" x14ac:dyDescent="0.25">
      <c r="U34225" s="76"/>
    </row>
    <row r="34226" spans="21:21" x14ac:dyDescent="0.25">
      <c r="U34226" s="76"/>
    </row>
    <row r="34227" spans="21:21" x14ac:dyDescent="0.25">
      <c r="U34227" s="76"/>
    </row>
    <row r="34228" spans="21:21" x14ac:dyDescent="0.25">
      <c r="U34228" s="76"/>
    </row>
    <row r="34229" spans="21:21" x14ac:dyDescent="0.25">
      <c r="U34229" s="76"/>
    </row>
    <row r="34230" spans="21:21" x14ac:dyDescent="0.25">
      <c r="U34230" s="76"/>
    </row>
    <row r="34231" spans="21:21" x14ac:dyDescent="0.25">
      <c r="U34231" s="76"/>
    </row>
    <row r="34232" spans="21:21" x14ac:dyDescent="0.25">
      <c r="U34232" s="76"/>
    </row>
    <row r="34233" spans="21:21" x14ac:dyDescent="0.25">
      <c r="U34233" s="76"/>
    </row>
    <row r="34234" spans="21:21" x14ac:dyDescent="0.25">
      <c r="U34234" s="76"/>
    </row>
    <row r="34235" spans="21:21" x14ac:dyDescent="0.25">
      <c r="U34235" s="76"/>
    </row>
    <row r="34236" spans="21:21" x14ac:dyDescent="0.25">
      <c r="U34236" s="76"/>
    </row>
    <row r="34237" spans="21:21" x14ac:dyDescent="0.25">
      <c r="U34237" s="76"/>
    </row>
    <row r="34238" spans="21:21" x14ac:dyDescent="0.25">
      <c r="U34238" s="76"/>
    </row>
    <row r="34239" spans="21:21" x14ac:dyDescent="0.25">
      <c r="U34239" s="76"/>
    </row>
    <row r="34240" spans="21:21" x14ac:dyDescent="0.25">
      <c r="U34240" s="76"/>
    </row>
    <row r="34241" spans="21:21" x14ac:dyDescent="0.25">
      <c r="U34241" s="76"/>
    </row>
    <row r="34242" spans="21:21" x14ac:dyDescent="0.25">
      <c r="U34242" s="76"/>
    </row>
    <row r="34243" spans="21:21" x14ac:dyDescent="0.25">
      <c r="U34243" s="76"/>
    </row>
    <row r="34244" spans="21:21" x14ac:dyDescent="0.25">
      <c r="U34244" s="76"/>
    </row>
    <row r="34245" spans="21:21" x14ac:dyDescent="0.25">
      <c r="U34245" s="76"/>
    </row>
    <row r="34246" spans="21:21" x14ac:dyDescent="0.25">
      <c r="U34246" s="76"/>
    </row>
    <row r="34247" spans="21:21" x14ac:dyDescent="0.25">
      <c r="U34247" s="76"/>
    </row>
    <row r="34248" spans="21:21" x14ac:dyDescent="0.25">
      <c r="U34248" s="76"/>
    </row>
    <row r="34249" spans="21:21" x14ac:dyDescent="0.25">
      <c r="U34249" s="76"/>
    </row>
    <row r="34250" spans="21:21" x14ac:dyDescent="0.25">
      <c r="U34250" s="76"/>
    </row>
    <row r="34251" spans="21:21" x14ac:dyDescent="0.25">
      <c r="U34251" s="76"/>
    </row>
    <row r="34252" spans="21:21" x14ac:dyDescent="0.25">
      <c r="U34252" s="76"/>
    </row>
    <row r="34253" spans="21:21" x14ac:dyDescent="0.25">
      <c r="U34253" s="76"/>
    </row>
    <row r="34254" spans="21:21" x14ac:dyDescent="0.25">
      <c r="U34254" s="76"/>
    </row>
    <row r="34255" spans="21:21" x14ac:dyDescent="0.25">
      <c r="U34255" s="76"/>
    </row>
    <row r="34256" spans="21:21" x14ac:dyDescent="0.25">
      <c r="U34256" s="76"/>
    </row>
    <row r="34257" spans="21:21" x14ac:dyDescent="0.25">
      <c r="U34257" s="76"/>
    </row>
    <row r="34258" spans="21:21" x14ac:dyDescent="0.25">
      <c r="U34258" s="76"/>
    </row>
    <row r="34259" spans="21:21" x14ac:dyDescent="0.25">
      <c r="U34259" s="76"/>
    </row>
    <row r="34260" spans="21:21" x14ac:dyDescent="0.25">
      <c r="U34260" s="76"/>
    </row>
    <row r="34261" spans="21:21" x14ac:dyDescent="0.25">
      <c r="U34261" s="76"/>
    </row>
    <row r="34262" spans="21:21" x14ac:dyDescent="0.25">
      <c r="U34262" s="76"/>
    </row>
    <row r="34263" spans="21:21" x14ac:dyDescent="0.25">
      <c r="U34263" s="76"/>
    </row>
    <row r="34264" spans="21:21" x14ac:dyDescent="0.25">
      <c r="U34264" s="76"/>
    </row>
    <row r="34265" spans="21:21" x14ac:dyDescent="0.25">
      <c r="U34265" s="76"/>
    </row>
    <row r="34266" spans="21:21" x14ac:dyDescent="0.25">
      <c r="U34266" s="76"/>
    </row>
    <row r="34267" spans="21:21" x14ac:dyDescent="0.25">
      <c r="U34267" s="76"/>
    </row>
    <row r="34268" spans="21:21" x14ac:dyDescent="0.25">
      <c r="U34268" s="76"/>
    </row>
    <row r="34269" spans="21:21" x14ac:dyDescent="0.25">
      <c r="U34269" s="76"/>
    </row>
    <row r="34270" spans="21:21" x14ac:dyDescent="0.25">
      <c r="U34270" s="76"/>
    </row>
    <row r="34271" spans="21:21" x14ac:dyDescent="0.25">
      <c r="U34271" s="76"/>
    </row>
    <row r="34272" spans="21:21" x14ac:dyDescent="0.25">
      <c r="U34272" s="76"/>
    </row>
    <row r="34273" spans="21:21" x14ac:dyDescent="0.25">
      <c r="U34273" s="76"/>
    </row>
    <row r="34274" spans="21:21" x14ac:dyDescent="0.25">
      <c r="U34274" s="76"/>
    </row>
    <row r="34275" spans="21:21" x14ac:dyDescent="0.25">
      <c r="U34275" s="76"/>
    </row>
    <row r="34276" spans="21:21" x14ac:dyDescent="0.25">
      <c r="U34276" s="76"/>
    </row>
    <row r="34277" spans="21:21" x14ac:dyDescent="0.25">
      <c r="U34277" s="76"/>
    </row>
    <row r="34278" spans="21:21" x14ac:dyDescent="0.25">
      <c r="U34278" s="76"/>
    </row>
    <row r="34279" spans="21:21" x14ac:dyDescent="0.25">
      <c r="U34279" s="76"/>
    </row>
    <row r="34280" spans="21:21" x14ac:dyDescent="0.25">
      <c r="U34280" s="76"/>
    </row>
    <row r="34281" spans="21:21" x14ac:dyDescent="0.25">
      <c r="U34281" s="76"/>
    </row>
    <row r="34282" spans="21:21" x14ac:dyDescent="0.25">
      <c r="U34282" s="76"/>
    </row>
    <row r="34283" spans="21:21" x14ac:dyDescent="0.25">
      <c r="U34283" s="76"/>
    </row>
    <row r="34284" spans="21:21" x14ac:dyDescent="0.25">
      <c r="U34284" s="76"/>
    </row>
    <row r="34285" spans="21:21" x14ac:dyDescent="0.25">
      <c r="U34285" s="76"/>
    </row>
    <row r="34286" spans="21:21" x14ac:dyDescent="0.25">
      <c r="U34286" s="76"/>
    </row>
    <row r="34287" spans="21:21" x14ac:dyDescent="0.25">
      <c r="U34287" s="76"/>
    </row>
    <row r="34288" spans="21:21" x14ac:dyDescent="0.25">
      <c r="U34288" s="76"/>
    </row>
    <row r="34289" spans="21:21" x14ac:dyDescent="0.25">
      <c r="U34289" s="76"/>
    </row>
    <row r="34290" spans="21:21" x14ac:dyDescent="0.25">
      <c r="U34290" s="76"/>
    </row>
    <row r="34291" spans="21:21" x14ac:dyDescent="0.25">
      <c r="U34291" s="76"/>
    </row>
    <row r="34292" spans="21:21" x14ac:dyDescent="0.25">
      <c r="U34292" s="76"/>
    </row>
    <row r="34293" spans="21:21" x14ac:dyDescent="0.25">
      <c r="U34293" s="76"/>
    </row>
    <row r="34294" spans="21:21" x14ac:dyDescent="0.25">
      <c r="U34294" s="76"/>
    </row>
    <row r="34295" spans="21:21" x14ac:dyDescent="0.25">
      <c r="U34295" s="76"/>
    </row>
    <row r="34296" spans="21:21" x14ac:dyDescent="0.25">
      <c r="U34296" s="76"/>
    </row>
    <row r="34297" spans="21:21" x14ac:dyDescent="0.25">
      <c r="U34297" s="76"/>
    </row>
    <row r="34298" spans="21:21" x14ac:dyDescent="0.25">
      <c r="U34298" s="76"/>
    </row>
    <row r="34299" spans="21:21" x14ac:dyDescent="0.25">
      <c r="U34299" s="76"/>
    </row>
    <row r="34300" spans="21:21" x14ac:dyDescent="0.25">
      <c r="U34300" s="76"/>
    </row>
    <row r="34301" spans="21:21" x14ac:dyDescent="0.25">
      <c r="U34301" s="76"/>
    </row>
    <row r="34302" spans="21:21" x14ac:dyDescent="0.25">
      <c r="U34302" s="76"/>
    </row>
    <row r="34303" spans="21:21" x14ac:dyDescent="0.25">
      <c r="U34303" s="76"/>
    </row>
    <row r="34304" spans="21:21" x14ac:dyDescent="0.25">
      <c r="U34304" s="76"/>
    </row>
    <row r="34305" spans="21:21" x14ac:dyDescent="0.25">
      <c r="U34305" s="76"/>
    </row>
    <row r="34306" spans="21:21" x14ac:dyDescent="0.25">
      <c r="U34306" s="76"/>
    </row>
    <row r="34307" spans="21:21" x14ac:dyDescent="0.25">
      <c r="U34307" s="76"/>
    </row>
    <row r="34308" spans="21:21" x14ac:dyDescent="0.25">
      <c r="U34308" s="76"/>
    </row>
    <row r="34309" spans="21:21" x14ac:dyDescent="0.25">
      <c r="U34309" s="76"/>
    </row>
    <row r="34310" spans="21:21" x14ac:dyDescent="0.25">
      <c r="U34310" s="76"/>
    </row>
    <row r="34311" spans="21:21" x14ac:dyDescent="0.25">
      <c r="U34311" s="76"/>
    </row>
    <row r="34312" spans="21:21" x14ac:dyDescent="0.25">
      <c r="U34312" s="76"/>
    </row>
    <row r="34313" spans="21:21" x14ac:dyDescent="0.25">
      <c r="U34313" s="76"/>
    </row>
    <row r="34314" spans="21:21" x14ac:dyDescent="0.25">
      <c r="U34314" s="76"/>
    </row>
    <row r="34315" spans="21:21" x14ac:dyDescent="0.25">
      <c r="U34315" s="76"/>
    </row>
    <row r="34316" spans="21:21" x14ac:dyDescent="0.25">
      <c r="U34316" s="76"/>
    </row>
    <row r="34317" spans="21:21" x14ac:dyDescent="0.25">
      <c r="U34317" s="76"/>
    </row>
    <row r="34318" spans="21:21" x14ac:dyDescent="0.25">
      <c r="U34318" s="76"/>
    </row>
    <row r="34319" spans="21:21" x14ac:dyDescent="0.25">
      <c r="U34319" s="76"/>
    </row>
    <row r="34320" spans="21:21" x14ac:dyDescent="0.25">
      <c r="U34320" s="76"/>
    </row>
    <row r="34321" spans="21:21" x14ac:dyDescent="0.25">
      <c r="U34321" s="76"/>
    </row>
    <row r="34322" spans="21:21" x14ac:dyDescent="0.25">
      <c r="U34322" s="76"/>
    </row>
    <row r="34323" spans="21:21" x14ac:dyDescent="0.25">
      <c r="U34323" s="76"/>
    </row>
    <row r="34324" spans="21:21" x14ac:dyDescent="0.25">
      <c r="U34324" s="76"/>
    </row>
    <row r="34325" spans="21:21" x14ac:dyDescent="0.25">
      <c r="U34325" s="76"/>
    </row>
    <row r="34326" spans="21:21" x14ac:dyDescent="0.25">
      <c r="U34326" s="76"/>
    </row>
    <row r="34327" spans="21:21" x14ac:dyDescent="0.25">
      <c r="U34327" s="76"/>
    </row>
    <row r="34328" spans="21:21" x14ac:dyDescent="0.25">
      <c r="U34328" s="76"/>
    </row>
    <row r="34329" spans="21:21" x14ac:dyDescent="0.25">
      <c r="U34329" s="76"/>
    </row>
    <row r="34330" spans="21:21" x14ac:dyDescent="0.25">
      <c r="U34330" s="76"/>
    </row>
    <row r="34331" spans="21:21" x14ac:dyDescent="0.25">
      <c r="U34331" s="76"/>
    </row>
    <row r="34332" spans="21:21" x14ac:dyDescent="0.25">
      <c r="U34332" s="76"/>
    </row>
    <row r="34333" spans="21:21" x14ac:dyDescent="0.25">
      <c r="U34333" s="76"/>
    </row>
    <row r="34334" spans="21:21" x14ac:dyDescent="0.25">
      <c r="U34334" s="76"/>
    </row>
    <row r="34335" spans="21:21" x14ac:dyDescent="0.25">
      <c r="U34335" s="76"/>
    </row>
    <row r="34336" spans="21:21" x14ac:dyDescent="0.25">
      <c r="U34336" s="76"/>
    </row>
    <row r="34337" spans="21:21" x14ac:dyDescent="0.25">
      <c r="U34337" s="76"/>
    </row>
    <row r="34338" spans="21:21" x14ac:dyDescent="0.25">
      <c r="U34338" s="76"/>
    </row>
    <row r="34339" spans="21:21" x14ac:dyDescent="0.25">
      <c r="U34339" s="76"/>
    </row>
    <row r="34340" spans="21:21" x14ac:dyDescent="0.25">
      <c r="U34340" s="76"/>
    </row>
    <row r="34341" spans="21:21" x14ac:dyDescent="0.25">
      <c r="U34341" s="76"/>
    </row>
    <row r="34342" spans="21:21" x14ac:dyDescent="0.25">
      <c r="U34342" s="76"/>
    </row>
    <row r="34343" spans="21:21" x14ac:dyDescent="0.25">
      <c r="U34343" s="76"/>
    </row>
    <row r="34344" spans="21:21" x14ac:dyDescent="0.25">
      <c r="U34344" s="76"/>
    </row>
    <row r="34345" spans="21:21" x14ac:dyDescent="0.25">
      <c r="U34345" s="76"/>
    </row>
    <row r="34346" spans="21:21" x14ac:dyDescent="0.25">
      <c r="U34346" s="76"/>
    </row>
    <row r="34347" spans="21:21" x14ac:dyDescent="0.25">
      <c r="U34347" s="76"/>
    </row>
    <row r="34348" spans="21:21" x14ac:dyDescent="0.25">
      <c r="U34348" s="76"/>
    </row>
    <row r="34349" spans="21:21" x14ac:dyDescent="0.25">
      <c r="U34349" s="76"/>
    </row>
    <row r="34350" spans="21:21" x14ac:dyDescent="0.25">
      <c r="U34350" s="76"/>
    </row>
    <row r="34351" spans="21:21" x14ac:dyDescent="0.25">
      <c r="U34351" s="76"/>
    </row>
    <row r="34352" spans="21:21" x14ac:dyDescent="0.25">
      <c r="U34352" s="76"/>
    </row>
    <row r="34353" spans="21:21" x14ac:dyDescent="0.25">
      <c r="U34353" s="76"/>
    </row>
    <row r="34354" spans="21:21" x14ac:dyDescent="0.25">
      <c r="U34354" s="76"/>
    </row>
    <row r="34355" spans="21:21" x14ac:dyDescent="0.25">
      <c r="U34355" s="76"/>
    </row>
    <row r="34356" spans="21:21" x14ac:dyDescent="0.25">
      <c r="U34356" s="76"/>
    </row>
    <row r="34357" spans="21:21" x14ac:dyDescent="0.25">
      <c r="U34357" s="76"/>
    </row>
    <row r="34358" spans="21:21" x14ac:dyDescent="0.25">
      <c r="U34358" s="76"/>
    </row>
    <row r="34359" spans="21:21" x14ac:dyDescent="0.25">
      <c r="U34359" s="76"/>
    </row>
    <row r="34360" spans="21:21" x14ac:dyDescent="0.25">
      <c r="U34360" s="76"/>
    </row>
    <row r="34361" spans="21:21" x14ac:dyDescent="0.25">
      <c r="U34361" s="76"/>
    </row>
    <row r="34362" spans="21:21" x14ac:dyDescent="0.25">
      <c r="U34362" s="76"/>
    </row>
    <row r="34363" spans="21:21" x14ac:dyDescent="0.25">
      <c r="U34363" s="76"/>
    </row>
    <row r="34364" spans="21:21" x14ac:dyDescent="0.25">
      <c r="U34364" s="76"/>
    </row>
    <row r="34365" spans="21:21" x14ac:dyDescent="0.25">
      <c r="U34365" s="76"/>
    </row>
    <row r="34366" spans="21:21" x14ac:dyDescent="0.25">
      <c r="U34366" s="76"/>
    </row>
    <row r="34367" spans="21:21" x14ac:dyDescent="0.25">
      <c r="U34367" s="76"/>
    </row>
    <row r="34368" spans="21:21" x14ac:dyDescent="0.25">
      <c r="U34368" s="76"/>
    </row>
    <row r="34369" spans="21:21" x14ac:dyDescent="0.25">
      <c r="U34369" s="76"/>
    </row>
    <row r="34370" spans="21:21" x14ac:dyDescent="0.25">
      <c r="U34370" s="76"/>
    </row>
    <row r="34371" spans="21:21" x14ac:dyDescent="0.25">
      <c r="U34371" s="76"/>
    </row>
    <row r="34372" spans="21:21" x14ac:dyDescent="0.25">
      <c r="U34372" s="76"/>
    </row>
    <row r="34373" spans="21:21" x14ac:dyDescent="0.25">
      <c r="U34373" s="76"/>
    </row>
    <row r="34374" spans="21:21" x14ac:dyDescent="0.25">
      <c r="U34374" s="76"/>
    </row>
    <row r="34375" spans="21:21" x14ac:dyDescent="0.25">
      <c r="U34375" s="76"/>
    </row>
    <row r="34376" spans="21:21" x14ac:dyDescent="0.25">
      <c r="U34376" s="76"/>
    </row>
    <row r="34377" spans="21:21" x14ac:dyDescent="0.25">
      <c r="U34377" s="76"/>
    </row>
    <row r="34378" spans="21:21" x14ac:dyDescent="0.25">
      <c r="U34378" s="76"/>
    </row>
    <row r="34379" spans="21:21" x14ac:dyDescent="0.25">
      <c r="U34379" s="76"/>
    </row>
    <row r="34380" spans="21:21" x14ac:dyDescent="0.25">
      <c r="U34380" s="76"/>
    </row>
    <row r="34381" spans="21:21" x14ac:dyDescent="0.25">
      <c r="U34381" s="76"/>
    </row>
    <row r="34382" spans="21:21" x14ac:dyDescent="0.25">
      <c r="U34382" s="76"/>
    </row>
    <row r="34383" spans="21:21" x14ac:dyDescent="0.25">
      <c r="U34383" s="76"/>
    </row>
    <row r="34384" spans="21:21" x14ac:dyDescent="0.25">
      <c r="U34384" s="76"/>
    </row>
    <row r="34385" spans="21:21" x14ac:dyDescent="0.25">
      <c r="U34385" s="76"/>
    </row>
    <row r="34386" spans="21:21" x14ac:dyDescent="0.25">
      <c r="U34386" s="76"/>
    </row>
    <row r="34387" spans="21:21" x14ac:dyDescent="0.25">
      <c r="U34387" s="76"/>
    </row>
    <row r="34388" spans="21:21" x14ac:dyDescent="0.25">
      <c r="U34388" s="76"/>
    </row>
    <row r="34389" spans="21:21" x14ac:dyDescent="0.25">
      <c r="U34389" s="76"/>
    </row>
    <row r="34390" spans="21:21" x14ac:dyDescent="0.25">
      <c r="U34390" s="76"/>
    </row>
    <row r="34391" spans="21:21" x14ac:dyDescent="0.25">
      <c r="U34391" s="76"/>
    </row>
    <row r="34392" spans="21:21" x14ac:dyDescent="0.25">
      <c r="U34392" s="76"/>
    </row>
    <row r="34393" spans="21:21" x14ac:dyDescent="0.25">
      <c r="U34393" s="76"/>
    </row>
    <row r="34394" spans="21:21" x14ac:dyDescent="0.25">
      <c r="U34394" s="76"/>
    </row>
    <row r="34395" spans="21:21" x14ac:dyDescent="0.25">
      <c r="U34395" s="76"/>
    </row>
    <row r="34396" spans="21:21" x14ac:dyDescent="0.25">
      <c r="U34396" s="76"/>
    </row>
    <row r="34397" spans="21:21" x14ac:dyDescent="0.25">
      <c r="U34397" s="76"/>
    </row>
    <row r="34398" spans="21:21" x14ac:dyDescent="0.25">
      <c r="U34398" s="76"/>
    </row>
    <row r="34399" spans="21:21" x14ac:dyDescent="0.25">
      <c r="U34399" s="76"/>
    </row>
    <row r="34400" spans="21:21" x14ac:dyDescent="0.25">
      <c r="U34400" s="76"/>
    </row>
    <row r="34401" spans="21:21" x14ac:dyDescent="0.25">
      <c r="U34401" s="76"/>
    </row>
    <row r="34402" spans="21:21" x14ac:dyDescent="0.25">
      <c r="U34402" s="76"/>
    </row>
    <row r="34403" spans="21:21" x14ac:dyDescent="0.25">
      <c r="U34403" s="76"/>
    </row>
    <row r="34404" spans="21:21" x14ac:dyDescent="0.25">
      <c r="U34404" s="76"/>
    </row>
    <row r="34405" spans="21:21" x14ac:dyDescent="0.25">
      <c r="U34405" s="76"/>
    </row>
    <row r="34406" spans="21:21" x14ac:dyDescent="0.25">
      <c r="U34406" s="76"/>
    </row>
    <row r="34407" spans="21:21" x14ac:dyDescent="0.25">
      <c r="U34407" s="76"/>
    </row>
    <row r="34408" spans="21:21" x14ac:dyDescent="0.25">
      <c r="U34408" s="76"/>
    </row>
    <row r="34409" spans="21:21" x14ac:dyDescent="0.25">
      <c r="U34409" s="76"/>
    </row>
    <row r="34410" spans="21:21" x14ac:dyDescent="0.25">
      <c r="U34410" s="76"/>
    </row>
    <row r="34411" spans="21:21" x14ac:dyDescent="0.25">
      <c r="U34411" s="76"/>
    </row>
    <row r="34412" spans="21:21" x14ac:dyDescent="0.25">
      <c r="U34412" s="76"/>
    </row>
    <row r="34413" spans="21:21" x14ac:dyDescent="0.25">
      <c r="U34413" s="76"/>
    </row>
    <row r="34414" spans="21:21" x14ac:dyDescent="0.25">
      <c r="U34414" s="76"/>
    </row>
    <row r="34415" spans="21:21" x14ac:dyDescent="0.25">
      <c r="U34415" s="76"/>
    </row>
    <row r="34416" spans="21:21" x14ac:dyDescent="0.25">
      <c r="U34416" s="76"/>
    </row>
    <row r="34417" spans="21:21" x14ac:dyDescent="0.25">
      <c r="U34417" s="76"/>
    </row>
    <row r="34418" spans="21:21" x14ac:dyDescent="0.25">
      <c r="U34418" s="76"/>
    </row>
    <row r="34419" spans="21:21" x14ac:dyDescent="0.25">
      <c r="U34419" s="76"/>
    </row>
    <row r="34420" spans="21:21" x14ac:dyDescent="0.25">
      <c r="U34420" s="76"/>
    </row>
    <row r="34421" spans="21:21" x14ac:dyDescent="0.25">
      <c r="U34421" s="76"/>
    </row>
    <row r="34422" spans="21:21" x14ac:dyDescent="0.25">
      <c r="U34422" s="76"/>
    </row>
    <row r="34423" spans="21:21" x14ac:dyDescent="0.25">
      <c r="U34423" s="76"/>
    </row>
    <row r="34424" spans="21:21" x14ac:dyDescent="0.25">
      <c r="U34424" s="76"/>
    </row>
    <row r="34425" spans="21:21" x14ac:dyDescent="0.25">
      <c r="U34425" s="76"/>
    </row>
    <row r="34426" spans="21:21" x14ac:dyDescent="0.25">
      <c r="U34426" s="76"/>
    </row>
    <row r="34427" spans="21:21" x14ac:dyDescent="0.25">
      <c r="U34427" s="76"/>
    </row>
    <row r="34428" spans="21:21" x14ac:dyDescent="0.25">
      <c r="U34428" s="76"/>
    </row>
    <row r="34429" spans="21:21" x14ac:dyDescent="0.25">
      <c r="U34429" s="76"/>
    </row>
    <row r="34430" spans="21:21" x14ac:dyDescent="0.25">
      <c r="U34430" s="76"/>
    </row>
    <row r="34431" spans="21:21" x14ac:dyDescent="0.25">
      <c r="U34431" s="76"/>
    </row>
    <row r="34432" spans="21:21" x14ac:dyDescent="0.25">
      <c r="U34432" s="76"/>
    </row>
    <row r="34433" spans="21:21" x14ac:dyDescent="0.25">
      <c r="U34433" s="76"/>
    </row>
    <row r="34434" spans="21:21" x14ac:dyDescent="0.25">
      <c r="U34434" s="76"/>
    </row>
    <row r="34435" spans="21:21" x14ac:dyDescent="0.25">
      <c r="U34435" s="76"/>
    </row>
    <row r="34436" spans="21:21" x14ac:dyDescent="0.25">
      <c r="U34436" s="76"/>
    </row>
    <row r="34437" spans="21:21" x14ac:dyDescent="0.25">
      <c r="U34437" s="76"/>
    </row>
    <row r="34438" spans="21:21" x14ac:dyDescent="0.25">
      <c r="U34438" s="76"/>
    </row>
    <row r="34439" spans="21:21" x14ac:dyDescent="0.25">
      <c r="U34439" s="76"/>
    </row>
    <row r="34440" spans="21:21" x14ac:dyDescent="0.25">
      <c r="U34440" s="76"/>
    </row>
    <row r="34441" spans="21:21" x14ac:dyDescent="0.25">
      <c r="U34441" s="76"/>
    </row>
    <row r="34442" spans="21:21" x14ac:dyDescent="0.25">
      <c r="U34442" s="76"/>
    </row>
    <row r="34443" spans="21:21" x14ac:dyDescent="0.25">
      <c r="U34443" s="76"/>
    </row>
    <row r="34444" spans="21:21" x14ac:dyDescent="0.25">
      <c r="U34444" s="76"/>
    </row>
    <row r="34445" spans="21:21" x14ac:dyDescent="0.25">
      <c r="U34445" s="76"/>
    </row>
    <row r="34446" spans="21:21" x14ac:dyDescent="0.25">
      <c r="U34446" s="76"/>
    </row>
    <row r="34447" spans="21:21" x14ac:dyDescent="0.25">
      <c r="U34447" s="76"/>
    </row>
    <row r="34448" spans="21:21" x14ac:dyDescent="0.25">
      <c r="U34448" s="76"/>
    </row>
    <row r="34449" spans="21:21" x14ac:dyDescent="0.25">
      <c r="U34449" s="76"/>
    </row>
    <row r="34450" spans="21:21" x14ac:dyDescent="0.25">
      <c r="U34450" s="76"/>
    </row>
    <row r="34451" spans="21:21" x14ac:dyDescent="0.25">
      <c r="U34451" s="76"/>
    </row>
    <row r="34452" spans="21:21" x14ac:dyDescent="0.25">
      <c r="U34452" s="76"/>
    </row>
    <row r="34453" spans="21:21" x14ac:dyDescent="0.25">
      <c r="U34453" s="76"/>
    </row>
    <row r="34454" spans="21:21" x14ac:dyDescent="0.25">
      <c r="U34454" s="76"/>
    </row>
    <row r="34455" spans="21:21" x14ac:dyDescent="0.25">
      <c r="U34455" s="76"/>
    </row>
    <row r="34456" spans="21:21" x14ac:dyDescent="0.25">
      <c r="U34456" s="76"/>
    </row>
    <row r="34457" spans="21:21" x14ac:dyDescent="0.25">
      <c r="U34457" s="76"/>
    </row>
    <row r="34458" spans="21:21" x14ac:dyDescent="0.25">
      <c r="U34458" s="76"/>
    </row>
    <row r="34459" spans="21:21" x14ac:dyDescent="0.25">
      <c r="U34459" s="76"/>
    </row>
    <row r="34460" spans="21:21" x14ac:dyDescent="0.25">
      <c r="U34460" s="76"/>
    </row>
    <row r="34461" spans="21:21" x14ac:dyDescent="0.25">
      <c r="U34461" s="76"/>
    </row>
    <row r="34462" spans="21:21" x14ac:dyDescent="0.25">
      <c r="U34462" s="76"/>
    </row>
    <row r="34463" spans="21:21" x14ac:dyDescent="0.25">
      <c r="U34463" s="76"/>
    </row>
    <row r="34464" spans="21:21" x14ac:dyDescent="0.25">
      <c r="U34464" s="76"/>
    </row>
    <row r="34465" spans="21:21" x14ac:dyDescent="0.25">
      <c r="U34465" s="76"/>
    </row>
    <row r="34466" spans="21:21" x14ac:dyDescent="0.25">
      <c r="U34466" s="76"/>
    </row>
    <row r="34467" spans="21:21" x14ac:dyDescent="0.25">
      <c r="U34467" s="76"/>
    </row>
    <row r="34468" spans="21:21" x14ac:dyDescent="0.25">
      <c r="U34468" s="76"/>
    </row>
    <row r="34469" spans="21:21" x14ac:dyDescent="0.25">
      <c r="U34469" s="76"/>
    </row>
    <row r="34470" spans="21:21" x14ac:dyDescent="0.25">
      <c r="U34470" s="76"/>
    </row>
    <row r="34471" spans="21:21" x14ac:dyDescent="0.25">
      <c r="U34471" s="76"/>
    </row>
    <row r="34472" spans="21:21" x14ac:dyDescent="0.25">
      <c r="U34472" s="76"/>
    </row>
    <row r="34473" spans="21:21" x14ac:dyDescent="0.25">
      <c r="U34473" s="76"/>
    </row>
    <row r="34474" spans="21:21" x14ac:dyDescent="0.25">
      <c r="U34474" s="76"/>
    </row>
    <row r="34475" spans="21:21" x14ac:dyDescent="0.25">
      <c r="U34475" s="76"/>
    </row>
    <row r="34476" spans="21:21" x14ac:dyDescent="0.25">
      <c r="U34476" s="76"/>
    </row>
    <row r="34477" spans="21:21" x14ac:dyDescent="0.25">
      <c r="U34477" s="76"/>
    </row>
    <row r="34478" spans="21:21" x14ac:dyDescent="0.25">
      <c r="U34478" s="76"/>
    </row>
    <row r="34479" spans="21:21" x14ac:dyDescent="0.25">
      <c r="U34479" s="76"/>
    </row>
    <row r="34480" spans="21:21" x14ac:dyDescent="0.25">
      <c r="U34480" s="76"/>
    </row>
    <row r="34481" spans="21:21" x14ac:dyDescent="0.25">
      <c r="U34481" s="76"/>
    </row>
    <row r="34482" spans="21:21" x14ac:dyDescent="0.25">
      <c r="U34482" s="76"/>
    </row>
    <row r="34483" spans="21:21" x14ac:dyDescent="0.25">
      <c r="U34483" s="76"/>
    </row>
    <row r="34484" spans="21:21" x14ac:dyDescent="0.25">
      <c r="U34484" s="76"/>
    </row>
    <row r="34485" spans="21:21" x14ac:dyDescent="0.25">
      <c r="U34485" s="76"/>
    </row>
    <row r="34486" spans="21:21" x14ac:dyDescent="0.25">
      <c r="U34486" s="76"/>
    </row>
    <row r="34487" spans="21:21" x14ac:dyDescent="0.25">
      <c r="U34487" s="76"/>
    </row>
    <row r="34488" spans="21:21" x14ac:dyDescent="0.25">
      <c r="U34488" s="76"/>
    </row>
    <row r="34489" spans="21:21" x14ac:dyDescent="0.25">
      <c r="U34489" s="76"/>
    </row>
    <row r="34490" spans="21:21" x14ac:dyDescent="0.25">
      <c r="U34490" s="76"/>
    </row>
    <row r="34491" spans="21:21" x14ac:dyDescent="0.25">
      <c r="U34491" s="76"/>
    </row>
    <row r="34492" spans="21:21" x14ac:dyDescent="0.25">
      <c r="U34492" s="76"/>
    </row>
    <row r="34493" spans="21:21" x14ac:dyDescent="0.25">
      <c r="U34493" s="76"/>
    </row>
    <row r="34494" spans="21:21" x14ac:dyDescent="0.25">
      <c r="U34494" s="76"/>
    </row>
    <row r="34495" spans="21:21" x14ac:dyDescent="0.25">
      <c r="U34495" s="76"/>
    </row>
    <row r="34496" spans="21:21" x14ac:dyDescent="0.25">
      <c r="U34496" s="76"/>
    </row>
    <row r="34497" spans="21:21" x14ac:dyDescent="0.25">
      <c r="U34497" s="76"/>
    </row>
    <row r="34498" spans="21:21" x14ac:dyDescent="0.25">
      <c r="U34498" s="76"/>
    </row>
    <row r="34499" spans="21:21" x14ac:dyDescent="0.25">
      <c r="U34499" s="76"/>
    </row>
    <row r="34500" spans="21:21" x14ac:dyDescent="0.25">
      <c r="U34500" s="76"/>
    </row>
    <row r="34501" spans="21:21" x14ac:dyDescent="0.25">
      <c r="U34501" s="76"/>
    </row>
    <row r="34502" spans="21:21" x14ac:dyDescent="0.25">
      <c r="U34502" s="76"/>
    </row>
    <row r="34503" spans="21:21" x14ac:dyDescent="0.25">
      <c r="U34503" s="76"/>
    </row>
    <row r="34504" spans="21:21" x14ac:dyDescent="0.25">
      <c r="U34504" s="76"/>
    </row>
    <row r="34505" spans="21:21" x14ac:dyDescent="0.25">
      <c r="U34505" s="76"/>
    </row>
    <row r="34506" spans="21:21" x14ac:dyDescent="0.25">
      <c r="U34506" s="76"/>
    </row>
    <row r="34507" spans="21:21" x14ac:dyDescent="0.25">
      <c r="U34507" s="76"/>
    </row>
    <row r="34508" spans="21:21" x14ac:dyDescent="0.25">
      <c r="U34508" s="76"/>
    </row>
    <row r="34509" spans="21:21" x14ac:dyDescent="0.25">
      <c r="U34509" s="76"/>
    </row>
    <row r="34510" spans="21:21" x14ac:dyDescent="0.25">
      <c r="U34510" s="76"/>
    </row>
    <row r="34511" spans="21:21" x14ac:dyDescent="0.25">
      <c r="U34511" s="76"/>
    </row>
    <row r="34512" spans="21:21" x14ac:dyDescent="0.25">
      <c r="U34512" s="76"/>
    </row>
    <row r="34513" spans="21:21" x14ac:dyDescent="0.25">
      <c r="U34513" s="76"/>
    </row>
    <row r="34514" spans="21:21" x14ac:dyDescent="0.25">
      <c r="U34514" s="76"/>
    </row>
    <row r="34515" spans="21:21" x14ac:dyDescent="0.25">
      <c r="U34515" s="76"/>
    </row>
    <row r="34516" spans="21:21" x14ac:dyDescent="0.25">
      <c r="U34516" s="76"/>
    </row>
    <row r="34517" spans="21:21" x14ac:dyDescent="0.25">
      <c r="U34517" s="76"/>
    </row>
    <row r="34518" spans="21:21" x14ac:dyDescent="0.25">
      <c r="U34518" s="76"/>
    </row>
    <row r="34519" spans="21:21" x14ac:dyDescent="0.25">
      <c r="U34519" s="76"/>
    </row>
    <row r="34520" spans="21:21" x14ac:dyDescent="0.25">
      <c r="U34520" s="76"/>
    </row>
    <row r="34521" spans="21:21" x14ac:dyDescent="0.25">
      <c r="U34521" s="76"/>
    </row>
    <row r="34522" spans="21:21" x14ac:dyDescent="0.25">
      <c r="U34522" s="76"/>
    </row>
    <row r="34523" spans="21:21" x14ac:dyDescent="0.25">
      <c r="U34523" s="76"/>
    </row>
    <row r="34524" spans="21:21" x14ac:dyDescent="0.25">
      <c r="U34524" s="76"/>
    </row>
    <row r="34525" spans="21:21" x14ac:dyDescent="0.25">
      <c r="U34525" s="76"/>
    </row>
    <row r="34526" spans="21:21" x14ac:dyDescent="0.25">
      <c r="U34526" s="76"/>
    </row>
    <row r="34527" spans="21:21" x14ac:dyDescent="0.25">
      <c r="U34527" s="76"/>
    </row>
    <row r="34528" spans="21:21" x14ac:dyDescent="0.25">
      <c r="U34528" s="76"/>
    </row>
    <row r="34529" spans="21:21" x14ac:dyDescent="0.25">
      <c r="U34529" s="76"/>
    </row>
    <row r="34530" spans="21:21" x14ac:dyDescent="0.25">
      <c r="U34530" s="76"/>
    </row>
    <row r="34531" spans="21:21" x14ac:dyDescent="0.25">
      <c r="U34531" s="76"/>
    </row>
    <row r="34532" spans="21:21" x14ac:dyDescent="0.25">
      <c r="U34532" s="76"/>
    </row>
    <row r="34533" spans="21:21" x14ac:dyDescent="0.25">
      <c r="U34533" s="76"/>
    </row>
    <row r="34534" spans="21:21" x14ac:dyDescent="0.25">
      <c r="U34534" s="76"/>
    </row>
    <row r="34535" spans="21:21" x14ac:dyDescent="0.25">
      <c r="U34535" s="76"/>
    </row>
    <row r="34536" spans="21:21" x14ac:dyDescent="0.25">
      <c r="U34536" s="76"/>
    </row>
    <row r="34537" spans="21:21" x14ac:dyDescent="0.25">
      <c r="U34537" s="76"/>
    </row>
    <row r="34538" spans="21:21" x14ac:dyDescent="0.25">
      <c r="U34538" s="76"/>
    </row>
    <row r="34539" spans="21:21" x14ac:dyDescent="0.25">
      <c r="U34539" s="76"/>
    </row>
    <row r="34540" spans="21:21" x14ac:dyDescent="0.25">
      <c r="U34540" s="76"/>
    </row>
    <row r="34541" spans="21:21" x14ac:dyDescent="0.25">
      <c r="U34541" s="76"/>
    </row>
    <row r="34542" spans="21:21" x14ac:dyDescent="0.25">
      <c r="U34542" s="76"/>
    </row>
    <row r="34543" spans="21:21" x14ac:dyDescent="0.25">
      <c r="U34543" s="76"/>
    </row>
    <row r="34544" spans="21:21" x14ac:dyDescent="0.25">
      <c r="U34544" s="76"/>
    </row>
    <row r="34545" spans="21:21" x14ac:dyDescent="0.25">
      <c r="U34545" s="76"/>
    </row>
    <row r="34546" spans="21:21" x14ac:dyDescent="0.25">
      <c r="U34546" s="76"/>
    </row>
    <row r="34547" spans="21:21" x14ac:dyDescent="0.25">
      <c r="U34547" s="76"/>
    </row>
    <row r="34548" spans="21:21" x14ac:dyDescent="0.25">
      <c r="U34548" s="76"/>
    </row>
    <row r="34549" spans="21:21" x14ac:dyDescent="0.25">
      <c r="U34549" s="76"/>
    </row>
    <row r="34550" spans="21:21" x14ac:dyDescent="0.25">
      <c r="U34550" s="76"/>
    </row>
    <row r="34551" spans="21:21" x14ac:dyDescent="0.25">
      <c r="U34551" s="76"/>
    </row>
    <row r="34552" spans="21:21" x14ac:dyDescent="0.25">
      <c r="U34552" s="76"/>
    </row>
    <row r="34553" spans="21:21" x14ac:dyDescent="0.25">
      <c r="U34553" s="76"/>
    </row>
    <row r="34554" spans="21:21" x14ac:dyDescent="0.25">
      <c r="U34554" s="76"/>
    </row>
    <row r="34555" spans="21:21" x14ac:dyDescent="0.25">
      <c r="U34555" s="76"/>
    </row>
    <row r="34556" spans="21:21" x14ac:dyDescent="0.25">
      <c r="U34556" s="76"/>
    </row>
    <row r="34557" spans="21:21" x14ac:dyDescent="0.25">
      <c r="U34557" s="76"/>
    </row>
    <row r="34558" spans="21:21" x14ac:dyDescent="0.25">
      <c r="U34558" s="76"/>
    </row>
    <row r="34559" spans="21:21" x14ac:dyDescent="0.25">
      <c r="U34559" s="76"/>
    </row>
    <row r="34560" spans="21:21" x14ac:dyDescent="0.25">
      <c r="U34560" s="76"/>
    </row>
    <row r="34561" spans="21:21" x14ac:dyDescent="0.25">
      <c r="U34561" s="76"/>
    </row>
    <row r="34562" spans="21:21" x14ac:dyDescent="0.25">
      <c r="U34562" s="76"/>
    </row>
    <row r="34563" spans="21:21" x14ac:dyDescent="0.25">
      <c r="U34563" s="76"/>
    </row>
    <row r="34564" spans="21:21" x14ac:dyDescent="0.25">
      <c r="U34564" s="76"/>
    </row>
    <row r="34565" spans="21:21" x14ac:dyDescent="0.25">
      <c r="U34565" s="76"/>
    </row>
    <row r="34566" spans="21:21" x14ac:dyDescent="0.25">
      <c r="U34566" s="76"/>
    </row>
    <row r="34567" spans="21:21" x14ac:dyDescent="0.25">
      <c r="U34567" s="76"/>
    </row>
    <row r="34568" spans="21:21" x14ac:dyDescent="0.25">
      <c r="U34568" s="76"/>
    </row>
    <row r="34569" spans="21:21" x14ac:dyDescent="0.25">
      <c r="U34569" s="76"/>
    </row>
    <row r="34570" spans="21:21" x14ac:dyDescent="0.25">
      <c r="U34570" s="76"/>
    </row>
    <row r="34571" spans="21:21" x14ac:dyDescent="0.25">
      <c r="U34571" s="76"/>
    </row>
    <row r="34572" spans="21:21" x14ac:dyDescent="0.25">
      <c r="U34572" s="76"/>
    </row>
    <row r="34573" spans="21:21" x14ac:dyDescent="0.25">
      <c r="U34573" s="76"/>
    </row>
    <row r="34574" spans="21:21" x14ac:dyDescent="0.25">
      <c r="U34574" s="76"/>
    </row>
    <row r="34575" spans="21:21" x14ac:dyDescent="0.25">
      <c r="U34575" s="76"/>
    </row>
    <row r="34576" spans="21:21" x14ac:dyDescent="0.25">
      <c r="U34576" s="76"/>
    </row>
    <row r="34577" spans="21:21" x14ac:dyDescent="0.25">
      <c r="U34577" s="76"/>
    </row>
    <row r="34578" spans="21:21" x14ac:dyDescent="0.25">
      <c r="U34578" s="76"/>
    </row>
    <row r="34579" spans="21:21" x14ac:dyDescent="0.25">
      <c r="U34579" s="76"/>
    </row>
    <row r="34580" spans="21:21" x14ac:dyDescent="0.25">
      <c r="U34580" s="76"/>
    </row>
    <row r="34581" spans="21:21" x14ac:dyDescent="0.25">
      <c r="U34581" s="76"/>
    </row>
    <row r="34582" spans="21:21" x14ac:dyDescent="0.25">
      <c r="U34582" s="76"/>
    </row>
    <row r="34583" spans="21:21" x14ac:dyDescent="0.25">
      <c r="U34583" s="76"/>
    </row>
    <row r="34584" spans="21:21" x14ac:dyDescent="0.25">
      <c r="U34584" s="76"/>
    </row>
    <row r="34585" spans="21:21" x14ac:dyDescent="0.25">
      <c r="U34585" s="76"/>
    </row>
    <row r="34586" spans="21:21" x14ac:dyDescent="0.25">
      <c r="U34586" s="76"/>
    </row>
    <row r="34587" spans="21:21" x14ac:dyDescent="0.25">
      <c r="U34587" s="76"/>
    </row>
    <row r="34588" spans="21:21" x14ac:dyDescent="0.25">
      <c r="U34588" s="76"/>
    </row>
    <row r="34589" spans="21:21" x14ac:dyDescent="0.25">
      <c r="U34589" s="76"/>
    </row>
    <row r="34590" spans="21:21" x14ac:dyDescent="0.25">
      <c r="U34590" s="76"/>
    </row>
    <row r="34591" spans="21:21" x14ac:dyDescent="0.25">
      <c r="U34591" s="76"/>
    </row>
    <row r="34592" spans="21:21" x14ac:dyDescent="0.25">
      <c r="U34592" s="76"/>
    </row>
    <row r="34593" spans="21:21" x14ac:dyDescent="0.25">
      <c r="U34593" s="76"/>
    </row>
    <row r="34594" spans="21:21" x14ac:dyDescent="0.25">
      <c r="U34594" s="76"/>
    </row>
    <row r="34595" spans="21:21" x14ac:dyDescent="0.25">
      <c r="U34595" s="76"/>
    </row>
    <row r="34596" spans="21:21" x14ac:dyDescent="0.25">
      <c r="U34596" s="76"/>
    </row>
    <row r="34597" spans="21:21" x14ac:dyDescent="0.25">
      <c r="U34597" s="76"/>
    </row>
    <row r="34598" spans="21:21" x14ac:dyDescent="0.25">
      <c r="U34598" s="76"/>
    </row>
    <row r="34599" spans="21:21" x14ac:dyDescent="0.25">
      <c r="U34599" s="76"/>
    </row>
    <row r="34600" spans="21:21" x14ac:dyDescent="0.25">
      <c r="U34600" s="76"/>
    </row>
    <row r="34601" spans="21:21" x14ac:dyDescent="0.25">
      <c r="U34601" s="76"/>
    </row>
    <row r="34602" spans="21:21" x14ac:dyDescent="0.25">
      <c r="U34602" s="76"/>
    </row>
    <row r="34603" spans="21:21" x14ac:dyDescent="0.25">
      <c r="U34603" s="76"/>
    </row>
    <row r="34604" spans="21:21" x14ac:dyDescent="0.25">
      <c r="U34604" s="76"/>
    </row>
    <row r="34605" spans="21:21" x14ac:dyDescent="0.25">
      <c r="U34605" s="76"/>
    </row>
    <row r="34606" spans="21:21" x14ac:dyDescent="0.25">
      <c r="U34606" s="76"/>
    </row>
    <row r="34607" spans="21:21" x14ac:dyDescent="0.25">
      <c r="U34607" s="76"/>
    </row>
    <row r="34608" spans="21:21" x14ac:dyDescent="0.25">
      <c r="U34608" s="76"/>
    </row>
    <row r="34609" spans="21:21" x14ac:dyDescent="0.25">
      <c r="U34609" s="76"/>
    </row>
    <row r="34610" spans="21:21" x14ac:dyDescent="0.25">
      <c r="U34610" s="76"/>
    </row>
    <row r="34611" spans="21:21" x14ac:dyDescent="0.25">
      <c r="U34611" s="76"/>
    </row>
    <row r="34612" spans="21:21" x14ac:dyDescent="0.25">
      <c r="U34612" s="76"/>
    </row>
    <row r="34613" spans="21:21" x14ac:dyDescent="0.25">
      <c r="U34613" s="76"/>
    </row>
    <row r="34614" spans="21:21" x14ac:dyDescent="0.25">
      <c r="U34614" s="76"/>
    </row>
    <row r="34615" spans="21:21" x14ac:dyDescent="0.25">
      <c r="U34615" s="76"/>
    </row>
    <row r="34616" spans="21:21" x14ac:dyDescent="0.25">
      <c r="U34616" s="76"/>
    </row>
    <row r="34617" spans="21:21" x14ac:dyDescent="0.25">
      <c r="U34617" s="76"/>
    </row>
    <row r="34618" spans="21:21" x14ac:dyDescent="0.25">
      <c r="U34618" s="76"/>
    </row>
    <row r="34619" spans="21:21" x14ac:dyDescent="0.25">
      <c r="U34619" s="76"/>
    </row>
    <row r="34620" spans="21:21" x14ac:dyDescent="0.25">
      <c r="U34620" s="76"/>
    </row>
    <row r="34621" spans="21:21" x14ac:dyDescent="0.25">
      <c r="U34621" s="76"/>
    </row>
    <row r="34622" spans="21:21" x14ac:dyDescent="0.25">
      <c r="U34622" s="76"/>
    </row>
    <row r="34623" spans="21:21" x14ac:dyDescent="0.25">
      <c r="U34623" s="76"/>
    </row>
    <row r="34624" spans="21:21" x14ac:dyDescent="0.25">
      <c r="U34624" s="76"/>
    </row>
    <row r="34625" spans="21:21" x14ac:dyDescent="0.25">
      <c r="U34625" s="76"/>
    </row>
    <row r="34626" spans="21:21" x14ac:dyDescent="0.25">
      <c r="U34626" s="76"/>
    </row>
    <row r="34627" spans="21:21" x14ac:dyDescent="0.25">
      <c r="U34627" s="76"/>
    </row>
    <row r="34628" spans="21:21" x14ac:dyDescent="0.25">
      <c r="U34628" s="76"/>
    </row>
    <row r="34629" spans="21:21" x14ac:dyDescent="0.25">
      <c r="U34629" s="76"/>
    </row>
    <row r="34630" spans="21:21" x14ac:dyDescent="0.25">
      <c r="U34630" s="76"/>
    </row>
    <row r="34631" spans="21:21" x14ac:dyDescent="0.25">
      <c r="U34631" s="76"/>
    </row>
    <row r="34632" spans="21:21" x14ac:dyDescent="0.25">
      <c r="U34632" s="76"/>
    </row>
    <row r="34633" spans="21:21" x14ac:dyDescent="0.25">
      <c r="U34633" s="76"/>
    </row>
    <row r="34634" spans="21:21" x14ac:dyDescent="0.25">
      <c r="U34634" s="76"/>
    </row>
    <row r="34635" spans="21:21" x14ac:dyDescent="0.25">
      <c r="U34635" s="76"/>
    </row>
    <row r="34636" spans="21:21" x14ac:dyDescent="0.25">
      <c r="U34636" s="76"/>
    </row>
    <row r="34637" spans="21:21" x14ac:dyDescent="0.25">
      <c r="U34637" s="76"/>
    </row>
    <row r="34638" spans="21:21" x14ac:dyDescent="0.25">
      <c r="U34638" s="76"/>
    </row>
    <row r="34639" spans="21:21" x14ac:dyDescent="0.25">
      <c r="U34639" s="76"/>
    </row>
    <row r="34640" spans="21:21" x14ac:dyDescent="0.25">
      <c r="U34640" s="76"/>
    </row>
    <row r="34641" spans="21:21" x14ac:dyDescent="0.25">
      <c r="U34641" s="76"/>
    </row>
    <row r="34642" spans="21:21" x14ac:dyDescent="0.25">
      <c r="U34642" s="76"/>
    </row>
    <row r="34643" spans="21:21" x14ac:dyDescent="0.25">
      <c r="U34643" s="76"/>
    </row>
    <row r="34644" spans="21:21" x14ac:dyDescent="0.25">
      <c r="U34644" s="76"/>
    </row>
    <row r="34645" spans="21:21" x14ac:dyDescent="0.25">
      <c r="U34645" s="76"/>
    </row>
    <row r="34646" spans="21:21" x14ac:dyDescent="0.25">
      <c r="U34646" s="76"/>
    </row>
    <row r="34647" spans="21:21" x14ac:dyDescent="0.25">
      <c r="U34647" s="76"/>
    </row>
    <row r="34648" spans="21:21" x14ac:dyDescent="0.25">
      <c r="U34648" s="76"/>
    </row>
    <row r="34649" spans="21:21" x14ac:dyDescent="0.25">
      <c r="U34649" s="76"/>
    </row>
    <row r="34650" spans="21:21" x14ac:dyDescent="0.25">
      <c r="U34650" s="76"/>
    </row>
    <row r="34651" spans="21:21" x14ac:dyDescent="0.25">
      <c r="U34651" s="76"/>
    </row>
    <row r="34652" spans="21:21" x14ac:dyDescent="0.25">
      <c r="U34652" s="76"/>
    </row>
    <row r="34653" spans="21:21" x14ac:dyDescent="0.25">
      <c r="U34653" s="76"/>
    </row>
    <row r="34654" spans="21:21" x14ac:dyDescent="0.25">
      <c r="U34654" s="76"/>
    </row>
    <row r="34655" spans="21:21" x14ac:dyDescent="0.25">
      <c r="U34655" s="76"/>
    </row>
    <row r="34656" spans="21:21" x14ac:dyDescent="0.25">
      <c r="U34656" s="76"/>
    </row>
    <row r="34657" spans="21:21" x14ac:dyDescent="0.25">
      <c r="U34657" s="76"/>
    </row>
    <row r="34658" spans="21:21" x14ac:dyDescent="0.25">
      <c r="U34658" s="76"/>
    </row>
    <row r="34659" spans="21:21" x14ac:dyDescent="0.25">
      <c r="U34659" s="76"/>
    </row>
    <row r="34660" spans="21:21" x14ac:dyDescent="0.25">
      <c r="U34660" s="76"/>
    </row>
    <row r="34661" spans="21:21" x14ac:dyDescent="0.25">
      <c r="U34661" s="76"/>
    </row>
    <row r="34662" spans="21:21" x14ac:dyDescent="0.25">
      <c r="U34662" s="76"/>
    </row>
    <row r="34663" spans="21:21" x14ac:dyDescent="0.25">
      <c r="U34663" s="76"/>
    </row>
    <row r="34664" spans="21:21" x14ac:dyDescent="0.25">
      <c r="U34664" s="76"/>
    </row>
    <row r="34665" spans="21:21" x14ac:dyDescent="0.25">
      <c r="U34665" s="76"/>
    </row>
    <row r="34666" spans="21:21" x14ac:dyDescent="0.25">
      <c r="U34666" s="76"/>
    </row>
    <row r="34667" spans="21:21" x14ac:dyDescent="0.25">
      <c r="U34667" s="76"/>
    </row>
    <row r="34668" spans="21:21" x14ac:dyDescent="0.25">
      <c r="U34668" s="76"/>
    </row>
    <row r="34669" spans="21:21" x14ac:dyDescent="0.25">
      <c r="U34669" s="76"/>
    </row>
    <row r="34670" spans="21:21" x14ac:dyDescent="0.25">
      <c r="U34670" s="76"/>
    </row>
    <row r="34671" spans="21:21" x14ac:dyDescent="0.25">
      <c r="U34671" s="76"/>
    </row>
    <row r="34672" spans="21:21" x14ac:dyDescent="0.25">
      <c r="U34672" s="76"/>
    </row>
    <row r="34673" spans="21:21" x14ac:dyDescent="0.25">
      <c r="U34673" s="76"/>
    </row>
    <row r="34674" spans="21:21" x14ac:dyDescent="0.25">
      <c r="U34674" s="76"/>
    </row>
    <row r="34675" spans="21:21" x14ac:dyDescent="0.25">
      <c r="U34675" s="76"/>
    </row>
    <row r="34676" spans="21:21" x14ac:dyDescent="0.25">
      <c r="U34676" s="76"/>
    </row>
    <row r="34677" spans="21:21" x14ac:dyDescent="0.25">
      <c r="U34677" s="76"/>
    </row>
    <row r="34678" spans="21:21" x14ac:dyDescent="0.25">
      <c r="U34678" s="76"/>
    </row>
    <row r="34679" spans="21:21" x14ac:dyDescent="0.25">
      <c r="U34679" s="76"/>
    </row>
    <row r="34680" spans="21:21" x14ac:dyDescent="0.25">
      <c r="U34680" s="76"/>
    </row>
    <row r="34681" spans="21:21" x14ac:dyDescent="0.25">
      <c r="U34681" s="76"/>
    </row>
    <row r="34682" spans="21:21" x14ac:dyDescent="0.25">
      <c r="U34682" s="76"/>
    </row>
    <row r="34683" spans="21:21" x14ac:dyDescent="0.25">
      <c r="U34683" s="76"/>
    </row>
    <row r="34684" spans="21:21" x14ac:dyDescent="0.25">
      <c r="U34684" s="76"/>
    </row>
    <row r="34685" spans="21:21" x14ac:dyDescent="0.25">
      <c r="U34685" s="76"/>
    </row>
    <row r="34686" spans="21:21" x14ac:dyDescent="0.25">
      <c r="U34686" s="76"/>
    </row>
    <row r="34687" spans="21:21" x14ac:dyDescent="0.25">
      <c r="U34687" s="76"/>
    </row>
    <row r="34688" spans="21:21" x14ac:dyDescent="0.25">
      <c r="U34688" s="76"/>
    </row>
    <row r="34689" spans="21:21" x14ac:dyDescent="0.25">
      <c r="U34689" s="76"/>
    </row>
    <row r="34690" spans="21:21" x14ac:dyDescent="0.25">
      <c r="U34690" s="76"/>
    </row>
    <row r="34691" spans="21:21" x14ac:dyDescent="0.25">
      <c r="U34691" s="76"/>
    </row>
    <row r="34692" spans="21:21" x14ac:dyDescent="0.25">
      <c r="U34692" s="76"/>
    </row>
    <row r="34693" spans="21:21" x14ac:dyDescent="0.25">
      <c r="U34693" s="76"/>
    </row>
    <row r="34694" spans="21:21" x14ac:dyDescent="0.25">
      <c r="U34694" s="76"/>
    </row>
    <row r="34695" spans="21:21" x14ac:dyDescent="0.25">
      <c r="U34695" s="76"/>
    </row>
    <row r="34696" spans="21:21" x14ac:dyDescent="0.25">
      <c r="U34696" s="76"/>
    </row>
    <row r="34697" spans="21:21" x14ac:dyDescent="0.25">
      <c r="U34697" s="76"/>
    </row>
    <row r="34698" spans="21:21" x14ac:dyDescent="0.25">
      <c r="U34698" s="76"/>
    </row>
    <row r="34699" spans="21:21" x14ac:dyDescent="0.25">
      <c r="U34699" s="76"/>
    </row>
    <row r="34700" spans="21:21" x14ac:dyDescent="0.25">
      <c r="U34700" s="76"/>
    </row>
    <row r="34701" spans="21:21" x14ac:dyDescent="0.25">
      <c r="U34701" s="76"/>
    </row>
    <row r="34702" spans="21:21" x14ac:dyDescent="0.25">
      <c r="U34702" s="76"/>
    </row>
    <row r="34703" spans="21:21" x14ac:dyDescent="0.25">
      <c r="U34703" s="76"/>
    </row>
    <row r="34704" spans="21:21" x14ac:dyDescent="0.25">
      <c r="U34704" s="76"/>
    </row>
    <row r="34705" spans="21:21" x14ac:dyDescent="0.25">
      <c r="U34705" s="76"/>
    </row>
    <row r="34706" spans="21:21" x14ac:dyDescent="0.25">
      <c r="U34706" s="76"/>
    </row>
    <row r="34707" spans="21:21" x14ac:dyDescent="0.25">
      <c r="U34707" s="76"/>
    </row>
    <row r="34708" spans="21:21" x14ac:dyDescent="0.25">
      <c r="U34708" s="76"/>
    </row>
    <row r="34709" spans="21:21" x14ac:dyDescent="0.25">
      <c r="U34709" s="76"/>
    </row>
    <row r="34710" spans="21:21" x14ac:dyDescent="0.25">
      <c r="U34710" s="76"/>
    </row>
    <row r="34711" spans="21:21" x14ac:dyDescent="0.25">
      <c r="U34711" s="76"/>
    </row>
    <row r="34712" spans="21:21" x14ac:dyDescent="0.25">
      <c r="U34712" s="76"/>
    </row>
    <row r="34713" spans="21:21" x14ac:dyDescent="0.25">
      <c r="U34713" s="76"/>
    </row>
    <row r="34714" spans="21:21" x14ac:dyDescent="0.25">
      <c r="U34714" s="76"/>
    </row>
    <row r="34715" spans="21:21" x14ac:dyDescent="0.25">
      <c r="U34715" s="76"/>
    </row>
    <row r="34716" spans="21:21" x14ac:dyDescent="0.25">
      <c r="U34716" s="76"/>
    </row>
    <row r="34717" spans="21:21" x14ac:dyDescent="0.25">
      <c r="U34717" s="76"/>
    </row>
    <row r="34718" spans="21:21" x14ac:dyDescent="0.25">
      <c r="U34718" s="76"/>
    </row>
    <row r="34719" spans="21:21" x14ac:dyDescent="0.25">
      <c r="U34719" s="76"/>
    </row>
    <row r="34720" spans="21:21" x14ac:dyDescent="0.25">
      <c r="U34720" s="76"/>
    </row>
    <row r="34721" spans="21:21" x14ac:dyDescent="0.25">
      <c r="U34721" s="76"/>
    </row>
    <row r="34722" spans="21:21" x14ac:dyDescent="0.25">
      <c r="U34722" s="76"/>
    </row>
    <row r="34723" spans="21:21" x14ac:dyDescent="0.25">
      <c r="U34723" s="76"/>
    </row>
    <row r="34724" spans="21:21" x14ac:dyDescent="0.25">
      <c r="U34724" s="76"/>
    </row>
    <row r="34725" spans="21:21" x14ac:dyDescent="0.25">
      <c r="U34725" s="76"/>
    </row>
    <row r="34726" spans="21:21" x14ac:dyDescent="0.25">
      <c r="U34726" s="76"/>
    </row>
    <row r="34727" spans="21:21" x14ac:dyDescent="0.25">
      <c r="U34727" s="76"/>
    </row>
    <row r="34728" spans="21:21" x14ac:dyDescent="0.25">
      <c r="U34728" s="76"/>
    </row>
    <row r="34729" spans="21:21" x14ac:dyDescent="0.25">
      <c r="U34729" s="76"/>
    </row>
    <row r="34730" spans="21:21" x14ac:dyDescent="0.25">
      <c r="U34730" s="76"/>
    </row>
    <row r="34731" spans="21:21" x14ac:dyDescent="0.25">
      <c r="U34731" s="76"/>
    </row>
    <row r="34732" spans="21:21" x14ac:dyDescent="0.25">
      <c r="U34732" s="76"/>
    </row>
    <row r="34733" spans="21:21" x14ac:dyDescent="0.25">
      <c r="U34733" s="76"/>
    </row>
    <row r="34734" spans="21:21" x14ac:dyDescent="0.25">
      <c r="U34734" s="76"/>
    </row>
    <row r="34735" spans="21:21" x14ac:dyDescent="0.25">
      <c r="U34735" s="76"/>
    </row>
    <row r="34736" spans="21:21" x14ac:dyDescent="0.25">
      <c r="U34736" s="76"/>
    </row>
    <row r="34737" spans="21:21" x14ac:dyDescent="0.25">
      <c r="U34737" s="76"/>
    </row>
    <row r="34738" spans="21:21" x14ac:dyDescent="0.25">
      <c r="U34738" s="76"/>
    </row>
    <row r="34739" spans="21:21" x14ac:dyDescent="0.25">
      <c r="U34739" s="76"/>
    </row>
    <row r="34740" spans="21:21" x14ac:dyDescent="0.25">
      <c r="U34740" s="76"/>
    </row>
    <row r="34741" spans="21:21" x14ac:dyDescent="0.25">
      <c r="U34741" s="76"/>
    </row>
    <row r="34742" spans="21:21" x14ac:dyDescent="0.25">
      <c r="U34742" s="76"/>
    </row>
    <row r="34743" spans="21:21" x14ac:dyDescent="0.25">
      <c r="U34743" s="76"/>
    </row>
    <row r="34744" spans="21:21" x14ac:dyDescent="0.25">
      <c r="U34744" s="76"/>
    </row>
    <row r="34745" spans="21:21" x14ac:dyDescent="0.25">
      <c r="U34745" s="76"/>
    </row>
    <row r="34746" spans="21:21" x14ac:dyDescent="0.25">
      <c r="U34746" s="76"/>
    </row>
    <row r="34747" spans="21:21" x14ac:dyDescent="0.25">
      <c r="U34747" s="76"/>
    </row>
    <row r="34748" spans="21:21" x14ac:dyDescent="0.25">
      <c r="U34748" s="76"/>
    </row>
    <row r="34749" spans="21:21" x14ac:dyDescent="0.25">
      <c r="U34749" s="76"/>
    </row>
    <row r="34750" spans="21:21" x14ac:dyDescent="0.25">
      <c r="U34750" s="76"/>
    </row>
    <row r="34751" spans="21:21" x14ac:dyDescent="0.25">
      <c r="U34751" s="76"/>
    </row>
    <row r="34752" spans="21:21" x14ac:dyDescent="0.25">
      <c r="U34752" s="76"/>
    </row>
    <row r="34753" spans="21:21" x14ac:dyDescent="0.25">
      <c r="U34753" s="76"/>
    </row>
    <row r="34754" spans="21:21" x14ac:dyDescent="0.25">
      <c r="U34754" s="76"/>
    </row>
    <row r="34755" spans="21:21" x14ac:dyDescent="0.25">
      <c r="U34755" s="76"/>
    </row>
    <row r="34756" spans="21:21" x14ac:dyDescent="0.25">
      <c r="U34756" s="76"/>
    </row>
    <row r="34757" spans="21:21" x14ac:dyDescent="0.25">
      <c r="U34757" s="76"/>
    </row>
    <row r="34758" spans="21:21" x14ac:dyDescent="0.25">
      <c r="U34758" s="76"/>
    </row>
    <row r="34759" spans="21:21" x14ac:dyDescent="0.25">
      <c r="U34759" s="76"/>
    </row>
    <row r="34760" spans="21:21" x14ac:dyDescent="0.25">
      <c r="U34760" s="76"/>
    </row>
    <row r="34761" spans="21:21" x14ac:dyDescent="0.25">
      <c r="U34761" s="76"/>
    </row>
    <row r="34762" spans="21:21" x14ac:dyDescent="0.25">
      <c r="U34762" s="76"/>
    </row>
    <row r="34763" spans="21:21" x14ac:dyDescent="0.25">
      <c r="U34763" s="76"/>
    </row>
    <row r="34764" spans="21:21" x14ac:dyDescent="0.25">
      <c r="U34764" s="76"/>
    </row>
    <row r="34765" spans="21:21" x14ac:dyDescent="0.25">
      <c r="U34765" s="76"/>
    </row>
    <row r="34766" spans="21:21" x14ac:dyDescent="0.25">
      <c r="U34766" s="76"/>
    </row>
    <row r="34767" spans="21:21" x14ac:dyDescent="0.25">
      <c r="U34767" s="76"/>
    </row>
    <row r="34768" spans="21:21" x14ac:dyDescent="0.25">
      <c r="U34768" s="76"/>
    </row>
    <row r="34769" spans="21:21" x14ac:dyDescent="0.25">
      <c r="U34769" s="76"/>
    </row>
    <row r="34770" spans="21:21" x14ac:dyDescent="0.25">
      <c r="U34770" s="76"/>
    </row>
    <row r="34771" spans="21:21" x14ac:dyDescent="0.25">
      <c r="U34771" s="76"/>
    </row>
    <row r="34772" spans="21:21" x14ac:dyDescent="0.25">
      <c r="U34772" s="76"/>
    </row>
    <row r="34773" spans="21:21" x14ac:dyDescent="0.25">
      <c r="U34773" s="76"/>
    </row>
    <row r="34774" spans="21:21" x14ac:dyDescent="0.25">
      <c r="U34774" s="76"/>
    </row>
    <row r="34775" spans="21:21" x14ac:dyDescent="0.25">
      <c r="U34775" s="76"/>
    </row>
    <row r="34776" spans="21:21" x14ac:dyDescent="0.25">
      <c r="U34776" s="76"/>
    </row>
    <row r="34777" spans="21:21" x14ac:dyDescent="0.25">
      <c r="U34777" s="76"/>
    </row>
    <row r="34778" spans="21:21" x14ac:dyDescent="0.25">
      <c r="U34778" s="76"/>
    </row>
    <row r="34779" spans="21:21" x14ac:dyDescent="0.25">
      <c r="U34779" s="76"/>
    </row>
    <row r="34780" spans="21:21" x14ac:dyDescent="0.25">
      <c r="U34780" s="76"/>
    </row>
    <row r="34781" spans="21:21" x14ac:dyDescent="0.25">
      <c r="U34781" s="76"/>
    </row>
    <row r="34782" spans="21:21" x14ac:dyDescent="0.25">
      <c r="U34782" s="76"/>
    </row>
    <row r="34783" spans="21:21" x14ac:dyDescent="0.25">
      <c r="U34783" s="76"/>
    </row>
    <row r="34784" spans="21:21" x14ac:dyDescent="0.25">
      <c r="U34784" s="76"/>
    </row>
    <row r="34785" spans="21:21" x14ac:dyDescent="0.25">
      <c r="U34785" s="76"/>
    </row>
    <row r="34786" spans="21:21" x14ac:dyDescent="0.25">
      <c r="U34786" s="76"/>
    </row>
    <row r="34787" spans="21:21" x14ac:dyDescent="0.25">
      <c r="U34787" s="76"/>
    </row>
    <row r="34788" spans="21:21" x14ac:dyDescent="0.25">
      <c r="U34788" s="76"/>
    </row>
    <row r="34789" spans="21:21" x14ac:dyDescent="0.25">
      <c r="U34789" s="76"/>
    </row>
    <row r="34790" spans="21:21" x14ac:dyDescent="0.25">
      <c r="U34790" s="76"/>
    </row>
    <row r="34791" spans="21:21" x14ac:dyDescent="0.25">
      <c r="U34791" s="76"/>
    </row>
    <row r="34792" spans="21:21" x14ac:dyDescent="0.25">
      <c r="U34792" s="76"/>
    </row>
    <row r="34793" spans="21:21" x14ac:dyDescent="0.25">
      <c r="U34793" s="76"/>
    </row>
    <row r="34794" spans="21:21" x14ac:dyDescent="0.25">
      <c r="U34794" s="76"/>
    </row>
    <row r="34795" spans="21:21" x14ac:dyDescent="0.25">
      <c r="U34795" s="76"/>
    </row>
    <row r="34796" spans="21:21" x14ac:dyDescent="0.25">
      <c r="U34796" s="76"/>
    </row>
    <row r="34797" spans="21:21" x14ac:dyDescent="0.25">
      <c r="U34797" s="76"/>
    </row>
    <row r="34798" spans="21:21" x14ac:dyDescent="0.25">
      <c r="U34798" s="76"/>
    </row>
    <row r="34799" spans="21:21" x14ac:dyDescent="0.25">
      <c r="U34799" s="76"/>
    </row>
    <row r="34800" spans="21:21" x14ac:dyDescent="0.25">
      <c r="U34800" s="76"/>
    </row>
    <row r="34801" spans="21:21" x14ac:dyDescent="0.25">
      <c r="U34801" s="76"/>
    </row>
    <row r="34802" spans="21:21" x14ac:dyDescent="0.25">
      <c r="U34802" s="76"/>
    </row>
    <row r="34803" spans="21:21" x14ac:dyDescent="0.25">
      <c r="U34803" s="76"/>
    </row>
    <row r="34804" spans="21:21" x14ac:dyDescent="0.25">
      <c r="U34804" s="76"/>
    </row>
    <row r="34805" spans="21:21" x14ac:dyDescent="0.25">
      <c r="U34805" s="76"/>
    </row>
    <row r="34806" spans="21:21" x14ac:dyDescent="0.25">
      <c r="U34806" s="76"/>
    </row>
    <row r="34807" spans="21:21" x14ac:dyDescent="0.25">
      <c r="U34807" s="76"/>
    </row>
    <row r="34808" spans="21:21" x14ac:dyDescent="0.25">
      <c r="U34808" s="76"/>
    </row>
    <row r="34809" spans="21:21" x14ac:dyDescent="0.25">
      <c r="U34809" s="76"/>
    </row>
    <row r="34810" spans="21:21" x14ac:dyDescent="0.25">
      <c r="U34810" s="76"/>
    </row>
    <row r="34811" spans="21:21" x14ac:dyDescent="0.25">
      <c r="U34811" s="76"/>
    </row>
    <row r="34812" spans="21:21" x14ac:dyDescent="0.25">
      <c r="U34812" s="76"/>
    </row>
    <row r="34813" spans="21:21" x14ac:dyDescent="0.25">
      <c r="U34813" s="76"/>
    </row>
    <row r="34814" spans="21:21" x14ac:dyDescent="0.25">
      <c r="U34814" s="76"/>
    </row>
    <row r="34815" spans="21:21" x14ac:dyDescent="0.25">
      <c r="U34815" s="76"/>
    </row>
    <row r="34816" spans="21:21" x14ac:dyDescent="0.25">
      <c r="U34816" s="76"/>
    </row>
    <row r="34817" spans="21:21" x14ac:dyDescent="0.25">
      <c r="U34817" s="76"/>
    </row>
    <row r="34818" spans="21:21" x14ac:dyDescent="0.25">
      <c r="U34818" s="76"/>
    </row>
    <row r="34819" spans="21:21" x14ac:dyDescent="0.25">
      <c r="U34819" s="76"/>
    </row>
    <row r="34820" spans="21:21" x14ac:dyDescent="0.25">
      <c r="U34820" s="76"/>
    </row>
    <row r="34821" spans="21:21" x14ac:dyDescent="0.25">
      <c r="U34821" s="76"/>
    </row>
    <row r="34822" spans="21:21" x14ac:dyDescent="0.25">
      <c r="U34822" s="76"/>
    </row>
    <row r="34823" spans="21:21" x14ac:dyDescent="0.25">
      <c r="U34823" s="76"/>
    </row>
    <row r="34824" spans="21:21" x14ac:dyDescent="0.25">
      <c r="U34824" s="76"/>
    </row>
    <row r="34825" spans="21:21" x14ac:dyDescent="0.25">
      <c r="U34825" s="76"/>
    </row>
    <row r="34826" spans="21:21" x14ac:dyDescent="0.25">
      <c r="U34826" s="76"/>
    </row>
    <row r="34827" spans="21:21" x14ac:dyDescent="0.25">
      <c r="U34827" s="76"/>
    </row>
    <row r="34828" spans="21:21" x14ac:dyDescent="0.25">
      <c r="U34828" s="76"/>
    </row>
    <row r="34829" spans="21:21" x14ac:dyDescent="0.25">
      <c r="U34829" s="76"/>
    </row>
    <row r="34830" spans="21:21" x14ac:dyDescent="0.25">
      <c r="U34830" s="76"/>
    </row>
    <row r="34831" spans="21:21" x14ac:dyDescent="0.25">
      <c r="U34831" s="76"/>
    </row>
    <row r="34832" spans="21:21" x14ac:dyDescent="0.25">
      <c r="U34832" s="76"/>
    </row>
    <row r="34833" spans="21:21" x14ac:dyDescent="0.25">
      <c r="U34833" s="76"/>
    </row>
    <row r="34834" spans="21:21" x14ac:dyDescent="0.25">
      <c r="U34834" s="76"/>
    </row>
    <row r="34835" spans="21:21" x14ac:dyDescent="0.25">
      <c r="U34835" s="76"/>
    </row>
    <row r="34836" spans="21:21" x14ac:dyDescent="0.25">
      <c r="U34836" s="76"/>
    </row>
    <row r="34837" spans="21:21" x14ac:dyDescent="0.25">
      <c r="U34837" s="76"/>
    </row>
    <row r="34838" spans="21:21" x14ac:dyDescent="0.25">
      <c r="U34838" s="76"/>
    </row>
    <row r="34839" spans="21:21" x14ac:dyDescent="0.25">
      <c r="U34839" s="76"/>
    </row>
    <row r="34840" spans="21:21" x14ac:dyDescent="0.25">
      <c r="U34840" s="76"/>
    </row>
    <row r="34841" spans="21:21" x14ac:dyDescent="0.25">
      <c r="U34841" s="76"/>
    </row>
    <row r="34842" spans="21:21" x14ac:dyDescent="0.25">
      <c r="U34842" s="76"/>
    </row>
    <row r="34843" spans="21:21" x14ac:dyDescent="0.25">
      <c r="U34843" s="76"/>
    </row>
    <row r="34844" spans="21:21" x14ac:dyDescent="0.25">
      <c r="U34844" s="76"/>
    </row>
    <row r="34845" spans="21:21" x14ac:dyDescent="0.25">
      <c r="U34845" s="76"/>
    </row>
    <row r="34846" spans="21:21" x14ac:dyDescent="0.25">
      <c r="U34846" s="76"/>
    </row>
    <row r="34847" spans="21:21" x14ac:dyDescent="0.25">
      <c r="U34847" s="76"/>
    </row>
    <row r="34848" spans="21:21" x14ac:dyDescent="0.25">
      <c r="U34848" s="76"/>
    </row>
    <row r="34849" spans="21:21" x14ac:dyDescent="0.25">
      <c r="U34849" s="76"/>
    </row>
    <row r="34850" spans="21:21" x14ac:dyDescent="0.25">
      <c r="U34850" s="76"/>
    </row>
    <row r="34851" spans="21:21" x14ac:dyDescent="0.25">
      <c r="U34851" s="76"/>
    </row>
    <row r="34852" spans="21:21" x14ac:dyDescent="0.25">
      <c r="U34852" s="76"/>
    </row>
    <row r="34853" spans="21:21" x14ac:dyDescent="0.25">
      <c r="U34853" s="76"/>
    </row>
    <row r="34854" spans="21:21" x14ac:dyDescent="0.25">
      <c r="U34854" s="76"/>
    </row>
    <row r="34855" spans="21:21" x14ac:dyDescent="0.25">
      <c r="U34855" s="76"/>
    </row>
    <row r="34856" spans="21:21" x14ac:dyDescent="0.25">
      <c r="U34856" s="76"/>
    </row>
    <row r="34857" spans="21:21" x14ac:dyDescent="0.25">
      <c r="U34857" s="76"/>
    </row>
    <row r="34858" spans="21:21" x14ac:dyDescent="0.25">
      <c r="U34858" s="76"/>
    </row>
    <row r="34859" spans="21:21" x14ac:dyDescent="0.25">
      <c r="U34859" s="76"/>
    </row>
    <row r="34860" spans="21:21" x14ac:dyDescent="0.25">
      <c r="U34860" s="76"/>
    </row>
    <row r="34861" spans="21:21" x14ac:dyDescent="0.25">
      <c r="U34861" s="76"/>
    </row>
    <row r="34862" spans="21:21" x14ac:dyDescent="0.25">
      <c r="U34862" s="76"/>
    </row>
    <row r="34863" spans="21:21" x14ac:dyDescent="0.25">
      <c r="U34863" s="76"/>
    </row>
    <row r="34864" spans="21:21" x14ac:dyDescent="0.25">
      <c r="U34864" s="76"/>
    </row>
    <row r="34865" spans="21:21" x14ac:dyDescent="0.25">
      <c r="U34865" s="76"/>
    </row>
    <row r="34866" spans="21:21" x14ac:dyDescent="0.25">
      <c r="U34866" s="76"/>
    </row>
    <row r="34867" spans="21:21" x14ac:dyDescent="0.25">
      <c r="U34867" s="76"/>
    </row>
    <row r="34868" spans="21:21" x14ac:dyDescent="0.25">
      <c r="U34868" s="76"/>
    </row>
    <row r="34869" spans="21:21" x14ac:dyDescent="0.25">
      <c r="U34869" s="76"/>
    </row>
    <row r="34870" spans="21:21" x14ac:dyDescent="0.25">
      <c r="U34870" s="76"/>
    </row>
    <row r="34871" spans="21:21" x14ac:dyDescent="0.25">
      <c r="U34871" s="76"/>
    </row>
    <row r="34872" spans="21:21" x14ac:dyDescent="0.25">
      <c r="U34872" s="76"/>
    </row>
    <row r="34873" spans="21:21" x14ac:dyDescent="0.25">
      <c r="U34873" s="76"/>
    </row>
    <row r="34874" spans="21:21" x14ac:dyDescent="0.25">
      <c r="U34874" s="76"/>
    </row>
    <row r="34875" spans="21:21" x14ac:dyDescent="0.25">
      <c r="U34875" s="76"/>
    </row>
    <row r="34876" spans="21:21" x14ac:dyDescent="0.25">
      <c r="U34876" s="76"/>
    </row>
    <row r="34877" spans="21:21" x14ac:dyDescent="0.25">
      <c r="U34877" s="76"/>
    </row>
    <row r="34878" spans="21:21" x14ac:dyDescent="0.25">
      <c r="U34878" s="76"/>
    </row>
    <row r="34879" spans="21:21" x14ac:dyDescent="0.25">
      <c r="U34879" s="76"/>
    </row>
    <row r="34880" spans="21:21" x14ac:dyDescent="0.25">
      <c r="U34880" s="76"/>
    </row>
    <row r="34881" spans="21:21" x14ac:dyDescent="0.25">
      <c r="U34881" s="76"/>
    </row>
    <row r="34882" spans="21:21" x14ac:dyDescent="0.25">
      <c r="U34882" s="76"/>
    </row>
    <row r="34883" spans="21:21" x14ac:dyDescent="0.25">
      <c r="U34883" s="76"/>
    </row>
    <row r="34884" spans="21:21" x14ac:dyDescent="0.25">
      <c r="U34884" s="76"/>
    </row>
    <row r="34885" spans="21:21" x14ac:dyDescent="0.25">
      <c r="U34885" s="76"/>
    </row>
    <row r="34886" spans="21:21" x14ac:dyDescent="0.25">
      <c r="U34886" s="76"/>
    </row>
    <row r="34887" spans="21:21" x14ac:dyDescent="0.25">
      <c r="U34887" s="76"/>
    </row>
    <row r="34888" spans="21:21" x14ac:dyDescent="0.25">
      <c r="U34888" s="76"/>
    </row>
    <row r="34889" spans="21:21" x14ac:dyDescent="0.25">
      <c r="U34889" s="76"/>
    </row>
    <row r="34890" spans="21:21" x14ac:dyDescent="0.25">
      <c r="U34890" s="76"/>
    </row>
    <row r="34891" spans="21:21" x14ac:dyDescent="0.25">
      <c r="U34891" s="76"/>
    </row>
    <row r="34892" spans="21:21" x14ac:dyDescent="0.25">
      <c r="U34892" s="76"/>
    </row>
    <row r="34893" spans="21:21" x14ac:dyDescent="0.25">
      <c r="U34893" s="76"/>
    </row>
    <row r="34894" spans="21:21" x14ac:dyDescent="0.25">
      <c r="U34894" s="76"/>
    </row>
    <row r="34895" spans="21:21" x14ac:dyDescent="0.25">
      <c r="U34895" s="76"/>
    </row>
    <row r="34896" spans="21:21" x14ac:dyDescent="0.25">
      <c r="U34896" s="76"/>
    </row>
    <row r="34897" spans="21:21" x14ac:dyDescent="0.25">
      <c r="U34897" s="76"/>
    </row>
    <row r="34898" spans="21:21" x14ac:dyDescent="0.25">
      <c r="U34898" s="76"/>
    </row>
    <row r="34899" spans="21:21" x14ac:dyDescent="0.25">
      <c r="U34899" s="76"/>
    </row>
    <row r="34900" spans="21:21" x14ac:dyDescent="0.25">
      <c r="U34900" s="76"/>
    </row>
    <row r="34901" spans="21:21" x14ac:dyDescent="0.25">
      <c r="U34901" s="76"/>
    </row>
    <row r="34902" spans="21:21" x14ac:dyDescent="0.25">
      <c r="U34902" s="76"/>
    </row>
    <row r="34903" spans="21:21" x14ac:dyDescent="0.25">
      <c r="U34903" s="76"/>
    </row>
    <row r="34904" spans="21:21" x14ac:dyDescent="0.25">
      <c r="U34904" s="76"/>
    </row>
    <row r="34905" spans="21:21" x14ac:dyDescent="0.25">
      <c r="U34905" s="76"/>
    </row>
    <row r="34906" spans="21:21" x14ac:dyDescent="0.25">
      <c r="U34906" s="76"/>
    </row>
    <row r="34907" spans="21:21" x14ac:dyDescent="0.25">
      <c r="U34907" s="76"/>
    </row>
    <row r="34908" spans="21:21" x14ac:dyDescent="0.25">
      <c r="U34908" s="76"/>
    </row>
    <row r="34909" spans="21:21" x14ac:dyDescent="0.25">
      <c r="U34909" s="76"/>
    </row>
    <row r="34910" spans="21:21" x14ac:dyDescent="0.25">
      <c r="U34910" s="76"/>
    </row>
    <row r="34911" spans="21:21" x14ac:dyDescent="0.25">
      <c r="U34911" s="76"/>
    </row>
    <row r="34912" spans="21:21" x14ac:dyDescent="0.25">
      <c r="U34912" s="76"/>
    </row>
    <row r="34913" spans="21:21" x14ac:dyDescent="0.25">
      <c r="U34913" s="76"/>
    </row>
    <row r="34914" spans="21:21" x14ac:dyDescent="0.25">
      <c r="U34914" s="76"/>
    </row>
    <row r="34915" spans="21:21" x14ac:dyDescent="0.25">
      <c r="U34915" s="76"/>
    </row>
    <row r="34916" spans="21:21" x14ac:dyDescent="0.25">
      <c r="U34916" s="76"/>
    </row>
    <row r="34917" spans="21:21" x14ac:dyDescent="0.25">
      <c r="U34917" s="76"/>
    </row>
    <row r="34918" spans="21:21" x14ac:dyDescent="0.25">
      <c r="U34918" s="76"/>
    </row>
    <row r="34919" spans="21:21" x14ac:dyDescent="0.25">
      <c r="U34919" s="76"/>
    </row>
    <row r="34920" spans="21:21" x14ac:dyDescent="0.25">
      <c r="U34920" s="76"/>
    </row>
    <row r="34921" spans="21:21" x14ac:dyDescent="0.25">
      <c r="U34921" s="76"/>
    </row>
    <row r="34922" spans="21:21" x14ac:dyDescent="0.25">
      <c r="U34922" s="76"/>
    </row>
    <row r="34923" spans="21:21" x14ac:dyDescent="0.25">
      <c r="U34923" s="76"/>
    </row>
    <row r="34924" spans="21:21" x14ac:dyDescent="0.25">
      <c r="U34924" s="76"/>
    </row>
    <row r="34925" spans="21:21" x14ac:dyDescent="0.25">
      <c r="U34925" s="76"/>
    </row>
    <row r="34926" spans="21:21" x14ac:dyDescent="0.25">
      <c r="U34926" s="76"/>
    </row>
    <row r="34927" spans="21:21" x14ac:dyDescent="0.25">
      <c r="U34927" s="76"/>
    </row>
    <row r="34928" spans="21:21" x14ac:dyDescent="0.25">
      <c r="U34928" s="76"/>
    </row>
    <row r="34929" spans="21:21" x14ac:dyDescent="0.25">
      <c r="U34929" s="76"/>
    </row>
    <row r="34930" spans="21:21" x14ac:dyDescent="0.25">
      <c r="U34930" s="76"/>
    </row>
    <row r="34931" spans="21:21" x14ac:dyDescent="0.25">
      <c r="U34931" s="76"/>
    </row>
    <row r="34932" spans="21:21" x14ac:dyDescent="0.25">
      <c r="U34932" s="76"/>
    </row>
    <row r="34933" spans="21:21" x14ac:dyDescent="0.25">
      <c r="U34933" s="76"/>
    </row>
    <row r="34934" spans="21:21" x14ac:dyDescent="0.25">
      <c r="U34934" s="76"/>
    </row>
    <row r="34935" spans="21:21" x14ac:dyDescent="0.25">
      <c r="U34935" s="76"/>
    </row>
    <row r="34936" spans="21:21" x14ac:dyDescent="0.25">
      <c r="U34936" s="76"/>
    </row>
    <row r="34937" spans="21:21" x14ac:dyDescent="0.25">
      <c r="U34937" s="76"/>
    </row>
    <row r="34938" spans="21:21" x14ac:dyDescent="0.25">
      <c r="U34938" s="76"/>
    </row>
    <row r="34939" spans="21:21" x14ac:dyDescent="0.25">
      <c r="U34939" s="76"/>
    </row>
    <row r="34940" spans="21:21" x14ac:dyDescent="0.25">
      <c r="U34940" s="76"/>
    </row>
    <row r="34941" spans="21:21" x14ac:dyDescent="0.25">
      <c r="U34941" s="76"/>
    </row>
    <row r="34942" spans="21:21" x14ac:dyDescent="0.25">
      <c r="U34942" s="76"/>
    </row>
    <row r="34943" spans="21:21" x14ac:dyDescent="0.25">
      <c r="U34943" s="76"/>
    </row>
    <row r="34944" spans="21:21" x14ac:dyDescent="0.25">
      <c r="U34944" s="76"/>
    </row>
    <row r="34945" spans="21:21" x14ac:dyDescent="0.25">
      <c r="U34945" s="76"/>
    </row>
    <row r="34946" spans="21:21" x14ac:dyDescent="0.25">
      <c r="U34946" s="76"/>
    </row>
    <row r="34947" spans="21:21" x14ac:dyDescent="0.25">
      <c r="U34947" s="76"/>
    </row>
    <row r="34948" spans="21:21" x14ac:dyDescent="0.25">
      <c r="U34948" s="76"/>
    </row>
    <row r="34949" spans="21:21" x14ac:dyDescent="0.25">
      <c r="U34949" s="76"/>
    </row>
    <row r="34950" spans="21:21" x14ac:dyDescent="0.25">
      <c r="U34950" s="76"/>
    </row>
    <row r="34951" spans="21:21" x14ac:dyDescent="0.25">
      <c r="U34951" s="76"/>
    </row>
    <row r="34952" spans="21:21" x14ac:dyDescent="0.25">
      <c r="U34952" s="76"/>
    </row>
    <row r="34953" spans="21:21" x14ac:dyDescent="0.25">
      <c r="U34953" s="76"/>
    </row>
    <row r="34954" spans="21:21" x14ac:dyDescent="0.25">
      <c r="U34954" s="76"/>
    </row>
    <row r="34955" spans="21:21" x14ac:dyDescent="0.25">
      <c r="U34955" s="76"/>
    </row>
    <row r="34956" spans="21:21" x14ac:dyDescent="0.25">
      <c r="U34956" s="76"/>
    </row>
    <row r="34957" spans="21:21" x14ac:dyDescent="0.25">
      <c r="U34957" s="76"/>
    </row>
    <row r="34958" spans="21:21" x14ac:dyDescent="0.25">
      <c r="U34958" s="76"/>
    </row>
    <row r="34959" spans="21:21" x14ac:dyDescent="0.25">
      <c r="U34959" s="76"/>
    </row>
    <row r="34960" spans="21:21" x14ac:dyDescent="0.25">
      <c r="U34960" s="76"/>
    </row>
    <row r="34961" spans="21:21" x14ac:dyDescent="0.25">
      <c r="U34961" s="76"/>
    </row>
    <row r="34962" spans="21:21" x14ac:dyDescent="0.25">
      <c r="U34962" s="76"/>
    </row>
    <row r="34963" spans="21:21" x14ac:dyDescent="0.25">
      <c r="U34963" s="76"/>
    </row>
    <row r="34964" spans="21:21" x14ac:dyDescent="0.25">
      <c r="U34964" s="76"/>
    </row>
    <row r="34965" spans="21:21" x14ac:dyDescent="0.25">
      <c r="U34965" s="76"/>
    </row>
    <row r="34966" spans="21:21" x14ac:dyDescent="0.25">
      <c r="U34966" s="76"/>
    </row>
    <row r="34967" spans="21:21" x14ac:dyDescent="0.25">
      <c r="U34967" s="76"/>
    </row>
    <row r="34968" spans="21:21" x14ac:dyDescent="0.25">
      <c r="U34968" s="76"/>
    </row>
    <row r="34969" spans="21:21" x14ac:dyDescent="0.25">
      <c r="U34969" s="76"/>
    </row>
    <row r="34970" spans="21:21" x14ac:dyDescent="0.25">
      <c r="U34970" s="76"/>
    </row>
    <row r="34971" spans="21:21" x14ac:dyDescent="0.25">
      <c r="U34971" s="76"/>
    </row>
    <row r="34972" spans="21:21" x14ac:dyDescent="0.25">
      <c r="U34972" s="76"/>
    </row>
    <row r="34973" spans="21:21" x14ac:dyDescent="0.25">
      <c r="U34973" s="76"/>
    </row>
    <row r="34974" spans="21:21" x14ac:dyDescent="0.25">
      <c r="U34974" s="76"/>
    </row>
    <row r="34975" spans="21:21" x14ac:dyDescent="0.25">
      <c r="U34975" s="76"/>
    </row>
    <row r="34976" spans="21:21" x14ac:dyDescent="0.25">
      <c r="U34976" s="76"/>
    </row>
    <row r="34977" spans="21:21" x14ac:dyDescent="0.25">
      <c r="U34977" s="76"/>
    </row>
    <row r="34978" spans="21:21" x14ac:dyDescent="0.25">
      <c r="U34978" s="76"/>
    </row>
    <row r="34979" spans="21:21" x14ac:dyDescent="0.25">
      <c r="U34979" s="76"/>
    </row>
    <row r="34980" spans="21:21" x14ac:dyDescent="0.25">
      <c r="U34980" s="76"/>
    </row>
    <row r="34981" spans="21:21" x14ac:dyDescent="0.25">
      <c r="U34981" s="76"/>
    </row>
    <row r="34982" spans="21:21" x14ac:dyDescent="0.25">
      <c r="U34982" s="76"/>
    </row>
    <row r="34983" spans="21:21" x14ac:dyDescent="0.25">
      <c r="U34983" s="76"/>
    </row>
    <row r="34984" spans="21:21" x14ac:dyDescent="0.25">
      <c r="U34984" s="76"/>
    </row>
    <row r="34985" spans="21:21" x14ac:dyDescent="0.25">
      <c r="U34985" s="76"/>
    </row>
    <row r="34986" spans="21:21" x14ac:dyDescent="0.25">
      <c r="U34986" s="76"/>
    </row>
    <row r="34987" spans="21:21" x14ac:dyDescent="0.25">
      <c r="U34987" s="76"/>
    </row>
    <row r="34988" spans="21:21" x14ac:dyDescent="0.25">
      <c r="U34988" s="76"/>
    </row>
    <row r="34989" spans="21:21" x14ac:dyDescent="0.25">
      <c r="U34989" s="76"/>
    </row>
    <row r="34990" spans="21:21" x14ac:dyDescent="0.25">
      <c r="U34990" s="76"/>
    </row>
    <row r="34991" spans="21:21" x14ac:dyDescent="0.25">
      <c r="U34991" s="76"/>
    </row>
    <row r="34992" spans="21:21" x14ac:dyDescent="0.25">
      <c r="U34992" s="76"/>
    </row>
    <row r="34993" spans="21:21" x14ac:dyDescent="0.25">
      <c r="U34993" s="76"/>
    </row>
    <row r="34994" spans="21:21" x14ac:dyDescent="0.25">
      <c r="U34994" s="76"/>
    </row>
    <row r="34995" spans="21:21" x14ac:dyDescent="0.25">
      <c r="U34995" s="76"/>
    </row>
    <row r="34996" spans="21:21" x14ac:dyDescent="0.25">
      <c r="U34996" s="76"/>
    </row>
    <row r="34997" spans="21:21" x14ac:dyDescent="0.25">
      <c r="U34997" s="76"/>
    </row>
    <row r="34998" spans="21:21" x14ac:dyDescent="0.25">
      <c r="U34998" s="76"/>
    </row>
    <row r="34999" spans="21:21" x14ac:dyDescent="0.25">
      <c r="U34999" s="76"/>
    </row>
    <row r="35000" spans="21:21" x14ac:dyDescent="0.25">
      <c r="U35000" s="76"/>
    </row>
    <row r="35001" spans="21:21" x14ac:dyDescent="0.25">
      <c r="U35001" s="76"/>
    </row>
    <row r="35002" spans="21:21" x14ac:dyDescent="0.25">
      <c r="U35002" s="76"/>
    </row>
    <row r="35003" spans="21:21" x14ac:dyDescent="0.25">
      <c r="U35003" s="76"/>
    </row>
    <row r="35004" spans="21:21" x14ac:dyDescent="0.25">
      <c r="U35004" s="76"/>
    </row>
    <row r="35005" spans="21:21" x14ac:dyDescent="0.25">
      <c r="U35005" s="76"/>
    </row>
    <row r="35006" spans="21:21" x14ac:dyDescent="0.25">
      <c r="U35006" s="76"/>
    </row>
    <row r="35007" spans="21:21" x14ac:dyDescent="0.25">
      <c r="U35007" s="76"/>
    </row>
    <row r="35008" spans="21:21" x14ac:dyDescent="0.25">
      <c r="U35008" s="76"/>
    </row>
    <row r="35009" spans="21:21" x14ac:dyDescent="0.25">
      <c r="U35009" s="76"/>
    </row>
    <row r="35010" spans="21:21" x14ac:dyDescent="0.25">
      <c r="U35010" s="76"/>
    </row>
    <row r="35011" spans="21:21" x14ac:dyDescent="0.25">
      <c r="U35011" s="76"/>
    </row>
    <row r="35012" spans="21:21" x14ac:dyDescent="0.25">
      <c r="U35012" s="76"/>
    </row>
    <row r="35013" spans="21:21" x14ac:dyDescent="0.25">
      <c r="U35013" s="76"/>
    </row>
    <row r="35014" spans="21:21" x14ac:dyDescent="0.25">
      <c r="U35014" s="76"/>
    </row>
    <row r="35015" spans="21:21" x14ac:dyDescent="0.25">
      <c r="U35015" s="76"/>
    </row>
    <row r="35016" spans="21:21" x14ac:dyDescent="0.25">
      <c r="U35016" s="76"/>
    </row>
    <row r="35017" spans="21:21" x14ac:dyDescent="0.25">
      <c r="U35017" s="76"/>
    </row>
    <row r="35018" spans="21:21" x14ac:dyDescent="0.25">
      <c r="U35018" s="76"/>
    </row>
    <row r="35019" spans="21:21" x14ac:dyDescent="0.25">
      <c r="U35019" s="76"/>
    </row>
    <row r="35020" spans="21:21" x14ac:dyDescent="0.25">
      <c r="U35020" s="76"/>
    </row>
    <row r="35021" spans="21:21" x14ac:dyDescent="0.25">
      <c r="U35021" s="76"/>
    </row>
    <row r="35022" spans="21:21" x14ac:dyDescent="0.25">
      <c r="U35022" s="76"/>
    </row>
    <row r="35023" spans="21:21" x14ac:dyDescent="0.25">
      <c r="U35023" s="76"/>
    </row>
    <row r="35024" spans="21:21" x14ac:dyDescent="0.25">
      <c r="U35024" s="76"/>
    </row>
    <row r="35025" spans="21:21" x14ac:dyDescent="0.25">
      <c r="U35025" s="76"/>
    </row>
    <row r="35026" spans="21:21" x14ac:dyDescent="0.25">
      <c r="U35026" s="76"/>
    </row>
    <row r="35027" spans="21:21" x14ac:dyDescent="0.25">
      <c r="U35027" s="76"/>
    </row>
    <row r="35028" spans="21:21" x14ac:dyDescent="0.25">
      <c r="U35028" s="76"/>
    </row>
    <row r="35029" spans="21:21" x14ac:dyDescent="0.25">
      <c r="U35029" s="76"/>
    </row>
    <row r="35030" spans="21:21" x14ac:dyDescent="0.25">
      <c r="U35030" s="76"/>
    </row>
    <row r="35031" spans="21:21" x14ac:dyDescent="0.25">
      <c r="U35031" s="76"/>
    </row>
    <row r="35032" spans="21:21" x14ac:dyDescent="0.25">
      <c r="U35032" s="76"/>
    </row>
    <row r="35033" spans="21:21" x14ac:dyDescent="0.25">
      <c r="U35033" s="76"/>
    </row>
    <row r="35034" spans="21:21" x14ac:dyDescent="0.25">
      <c r="U35034" s="76"/>
    </row>
    <row r="35035" spans="21:21" x14ac:dyDescent="0.25">
      <c r="U35035" s="76"/>
    </row>
    <row r="35036" spans="21:21" x14ac:dyDescent="0.25">
      <c r="U35036" s="76"/>
    </row>
    <row r="35037" spans="21:21" x14ac:dyDescent="0.25">
      <c r="U35037" s="76"/>
    </row>
    <row r="35038" spans="21:21" x14ac:dyDescent="0.25">
      <c r="U35038" s="76"/>
    </row>
    <row r="35039" spans="21:21" x14ac:dyDescent="0.25">
      <c r="U35039" s="76"/>
    </row>
    <row r="35040" spans="21:21" x14ac:dyDescent="0.25">
      <c r="U35040" s="76"/>
    </row>
    <row r="35041" spans="21:21" x14ac:dyDescent="0.25">
      <c r="U35041" s="76"/>
    </row>
    <row r="35042" spans="21:21" x14ac:dyDescent="0.25">
      <c r="U35042" s="76"/>
    </row>
    <row r="35043" spans="21:21" x14ac:dyDescent="0.25">
      <c r="U35043" s="76"/>
    </row>
    <row r="35044" spans="21:21" x14ac:dyDescent="0.25">
      <c r="U35044" s="76"/>
    </row>
    <row r="35045" spans="21:21" x14ac:dyDescent="0.25">
      <c r="U35045" s="76"/>
    </row>
    <row r="35046" spans="21:21" x14ac:dyDescent="0.25">
      <c r="U35046" s="76"/>
    </row>
    <row r="35047" spans="21:21" x14ac:dyDescent="0.25">
      <c r="U35047" s="76"/>
    </row>
    <row r="35048" spans="21:21" x14ac:dyDescent="0.25">
      <c r="U35048" s="76"/>
    </row>
    <row r="35049" spans="21:21" x14ac:dyDescent="0.25">
      <c r="U35049" s="76"/>
    </row>
    <row r="35050" spans="21:21" x14ac:dyDescent="0.25">
      <c r="U35050" s="76"/>
    </row>
    <row r="35051" spans="21:21" x14ac:dyDescent="0.25">
      <c r="U35051" s="76"/>
    </row>
    <row r="35052" spans="21:21" x14ac:dyDescent="0.25">
      <c r="U35052" s="76"/>
    </row>
    <row r="35053" spans="21:21" x14ac:dyDescent="0.25">
      <c r="U35053" s="76"/>
    </row>
    <row r="35054" spans="21:21" x14ac:dyDescent="0.25">
      <c r="U35054" s="76"/>
    </row>
    <row r="35055" spans="21:21" x14ac:dyDescent="0.25">
      <c r="U35055" s="76"/>
    </row>
    <row r="35056" spans="21:21" x14ac:dyDescent="0.25">
      <c r="U35056" s="76"/>
    </row>
    <row r="35057" spans="21:21" x14ac:dyDescent="0.25">
      <c r="U35057" s="76"/>
    </row>
    <row r="35058" spans="21:21" x14ac:dyDescent="0.25">
      <c r="U35058" s="76"/>
    </row>
    <row r="35059" spans="21:21" x14ac:dyDescent="0.25">
      <c r="U35059" s="76"/>
    </row>
    <row r="35060" spans="21:21" x14ac:dyDescent="0.25">
      <c r="U35060" s="76"/>
    </row>
    <row r="35061" spans="21:21" x14ac:dyDescent="0.25">
      <c r="U35061" s="76"/>
    </row>
    <row r="35062" spans="21:21" x14ac:dyDescent="0.25">
      <c r="U35062" s="76"/>
    </row>
    <row r="35063" spans="21:21" x14ac:dyDescent="0.25">
      <c r="U35063" s="76"/>
    </row>
    <row r="35064" spans="21:21" x14ac:dyDescent="0.25">
      <c r="U35064" s="76"/>
    </row>
    <row r="35065" spans="21:21" x14ac:dyDescent="0.25">
      <c r="U35065" s="76"/>
    </row>
    <row r="35066" spans="21:21" x14ac:dyDescent="0.25">
      <c r="U35066" s="76"/>
    </row>
    <row r="35067" spans="21:21" x14ac:dyDescent="0.25">
      <c r="U35067" s="76"/>
    </row>
    <row r="35068" spans="21:21" x14ac:dyDescent="0.25">
      <c r="U35068" s="76"/>
    </row>
    <row r="35069" spans="21:21" x14ac:dyDescent="0.25">
      <c r="U35069" s="76"/>
    </row>
    <row r="35070" spans="21:21" x14ac:dyDescent="0.25">
      <c r="U35070" s="76"/>
    </row>
    <row r="35071" spans="21:21" x14ac:dyDescent="0.25">
      <c r="U35071" s="76"/>
    </row>
    <row r="35072" spans="21:21" x14ac:dyDescent="0.25">
      <c r="U35072" s="76"/>
    </row>
    <row r="35073" spans="21:21" x14ac:dyDescent="0.25">
      <c r="U35073" s="76"/>
    </row>
    <row r="35074" spans="21:21" x14ac:dyDescent="0.25">
      <c r="U35074" s="76"/>
    </row>
    <row r="35075" spans="21:21" x14ac:dyDescent="0.25">
      <c r="U35075" s="76"/>
    </row>
    <row r="35076" spans="21:21" x14ac:dyDescent="0.25">
      <c r="U35076" s="76"/>
    </row>
    <row r="35077" spans="21:21" x14ac:dyDescent="0.25">
      <c r="U35077" s="76"/>
    </row>
    <row r="35078" spans="21:21" x14ac:dyDescent="0.25">
      <c r="U35078" s="76"/>
    </row>
    <row r="35079" spans="21:21" x14ac:dyDescent="0.25">
      <c r="U35079" s="76"/>
    </row>
    <row r="35080" spans="21:21" x14ac:dyDescent="0.25">
      <c r="U35080" s="76"/>
    </row>
    <row r="35081" spans="21:21" x14ac:dyDescent="0.25">
      <c r="U35081" s="76"/>
    </row>
    <row r="35082" spans="21:21" x14ac:dyDescent="0.25">
      <c r="U35082" s="76"/>
    </row>
    <row r="35083" spans="21:21" x14ac:dyDescent="0.25">
      <c r="U35083" s="76"/>
    </row>
    <row r="35084" spans="21:21" x14ac:dyDescent="0.25">
      <c r="U35084" s="76"/>
    </row>
    <row r="35085" spans="21:21" x14ac:dyDescent="0.25">
      <c r="U35085" s="76"/>
    </row>
    <row r="35086" spans="21:21" x14ac:dyDescent="0.25">
      <c r="U35086" s="76"/>
    </row>
    <row r="35087" spans="21:21" x14ac:dyDescent="0.25">
      <c r="U35087" s="76"/>
    </row>
    <row r="35088" spans="21:21" x14ac:dyDescent="0.25">
      <c r="U35088" s="76"/>
    </row>
    <row r="35089" spans="21:21" x14ac:dyDescent="0.25">
      <c r="U35089" s="76"/>
    </row>
    <row r="35090" spans="21:21" x14ac:dyDescent="0.25">
      <c r="U35090" s="76"/>
    </row>
    <row r="35091" spans="21:21" x14ac:dyDescent="0.25">
      <c r="U35091" s="76"/>
    </row>
    <row r="35092" spans="21:21" x14ac:dyDescent="0.25">
      <c r="U35092" s="76"/>
    </row>
    <row r="35093" spans="21:21" x14ac:dyDescent="0.25">
      <c r="U35093" s="76"/>
    </row>
    <row r="35094" spans="21:21" x14ac:dyDescent="0.25">
      <c r="U35094" s="76"/>
    </row>
    <row r="35095" spans="21:21" x14ac:dyDescent="0.25">
      <c r="U35095" s="76"/>
    </row>
    <row r="35096" spans="21:21" x14ac:dyDescent="0.25">
      <c r="U35096" s="76"/>
    </row>
    <row r="35097" spans="21:21" x14ac:dyDescent="0.25">
      <c r="U35097" s="76"/>
    </row>
    <row r="35098" spans="21:21" x14ac:dyDescent="0.25">
      <c r="U35098" s="76"/>
    </row>
    <row r="35099" spans="21:21" x14ac:dyDescent="0.25">
      <c r="U35099" s="76"/>
    </row>
    <row r="35100" spans="21:21" x14ac:dyDescent="0.25">
      <c r="U35100" s="76"/>
    </row>
    <row r="35101" spans="21:21" x14ac:dyDescent="0.25">
      <c r="U35101" s="76"/>
    </row>
    <row r="35102" spans="21:21" x14ac:dyDescent="0.25">
      <c r="U35102" s="76"/>
    </row>
    <row r="35103" spans="21:21" x14ac:dyDescent="0.25">
      <c r="U35103" s="76"/>
    </row>
    <row r="35104" spans="21:21" x14ac:dyDescent="0.25">
      <c r="U35104" s="76"/>
    </row>
    <row r="35105" spans="21:21" x14ac:dyDescent="0.25">
      <c r="U35105" s="76"/>
    </row>
    <row r="35106" spans="21:21" x14ac:dyDescent="0.25">
      <c r="U35106" s="76"/>
    </row>
    <row r="35107" spans="21:21" x14ac:dyDescent="0.25">
      <c r="U35107" s="76"/>
    </row>
    <row r="35108" spans="21:21" x14ac:dyDescent="0.25">
      <c r="U35108" s="76"/>
    </row>
    <row r="35109" spans="21:21" x14ac:dyDescent="0.25">
      <c r="U35109" s="76"/>
    </row>
    <row r="35110" spans="21:21" x14ac:dyDescent="0.25">
      <c r="U35110" s="76"/>
    </row>
    <row r="35111" spans="21:21" x14ac:dyDescent="0.25">
      <c r="U35111" s="76"/>
    </row>
    <row r="35112" spans="21:21" x14ac:dyDescent="0.25">
      <c r="U35112" s="76"/>
    </row>
    <row r="35113" spans="21:21" x14ac:dyDescent="0.25">
      <c r="U35113" s="76"/>
    </row>
    <row r="35114" spans="21:21" x14ac:dyDescent="0.25">
      <c r="U35114" s="76"/>
    </row>
    <row r="35115" spans="21:21" x14ac:dyDescent="0.25">
      <c r="U35115" s="76"/>
    </row>
    <row r="35116" spans="21:21" x14ac:dyDescent="0.25">
      <c r="U35116" s="76"/>
    </row>
    <row r="35117" spans="21:21" x14ac:dyDescent="0.25">
      <c r="U35117" s="76"/>
    </row>
    <row r="35118" spans="21:21" x14ac:dyDescent="0.25">
      <c r="U35118" s="76"/>
    </row>
    <row r="35119" spans="21:21" x14ac:dyDescent="0.25">
      <c r="U35119" s="76"/>
    </row>
    <row r="35120" spans="21:21" x14ac:dyDescent="0.25">
      <c r="U35120" s="76"/>
    </row>
    <row r="35121" spans="21:21" x14ac:dyDescent="0.25">
      <c r="U35121" s="76"/>
    </row>
    <row r="35122" spans="21:21" x14ac:dyDescent="0.25">
      <c r="U35122" s="76"/>
    </row>
    <row r="35123" spans="21:21" x14ac:dyDescent="0.25">
      <c r="U35123" s="76"/>
    </row>
    <row r="35124" spans="21:21" x14ac:dyDescent="0.25">
      <c r="U35124" s="76"/>
    </row>
    <row r="35125" spans="21:21" x14ac:dyDescent="0.25">
      <c r="U35125" s="76"/>
    </row>
    <row r="35126" spans="21:21" x14ac:dyDescent="0.25">
      <c r="U35126" s="76"/>
    </row>
    <row r="35127" spans="21:21" x14ac:dyDescent="0.25">
      <c r="U35127" s="76"/>
    </row>
    <row r="35128" spans="21:21" x14ac:dyDescent="0.25">
      <c r="U35128" s="76"/>
    </row>
    <row r="35129" spans="21:21" x14ac:dyDescent="0.25">
      <c r="U35129" s="76"/>
    </row>
    <row r="35130" spans="21:21" x14ac:dyDescent="0.25">
      <c r="U35130" s="76"/>
    </row>
    <row r="35131" spans="21:21" x14ac:dyDescent="0.25">
      <c r="U35131" s="76"/>
    </row>
    <row r="35132" spans="21:21" x14ac:dyDescent="0.25">
      <c r="U35132" s="76"/>
    </row>
    <row r="35133" spans="21:21" x14ac:dyDescent="0.25">
      <c r="U35133" s="76"/>
    </row>
    <row r="35134" spans="21:21" x14ac:dyDescent="0.25">
      <c r="U35134" s="76"/>
    </row>
    <row r="35135" spans="21:21" x14ac:dyDescent="0.25">
      <c r="U35135" s="76"/>
    </row>
    <row r="35136" spans="21:21" x14ac:dyDescent="0.25">
      <c r="U35136" s="76"/>
    </row>
    <row r="35137" spans="21:21" x14ac:dyDescent="0.25">
      <c r="U35137" s="76"/>
    </row>
    <row r="35138" spans="21:21" x14ac:dyDescent="0.25">
      <c r="U35138" s="76"/>
    </row>
    <row r="35139" spans="21:21" x14ac:dyDescent="0.25">
      <c r="U35139" s="76"/>
    </row>
    <row r="35140" spans="21:21" x14ac:dyDescent="0.25">
      <c r="U35140" s="76"/>
    </row>
    <row r="35141" spans="21:21" x14ac:dyDescent="0.25">
      <c r="U35141" s="76"/>
    </row>
    <row r="35142" spans="21:21" x14ac:dyDescent="0.25">
      <c r="U35142" s="76"/>
    </row>
    <row r="35143" spans="21:21" x14ac:dyDescent="0.25">
      <c r="U35143" s="76"/>
    </row>
    <row r="35144" spans="21:21" x14ac:dyDescent="0.25">
      <c r="U35144" s="76"/>
    </row>
    <row r="35145" spans="21:21" x14ac:dyDescent="0.25">
      <c r="U35145" s="76"/>
    </row>
    <row r="35146" spans="21:21" x14ac:dyDescent="0.25">
      <c r="U35146" s="76"/>
    </row>
    <row r="35147" spans="21:21" x14ac:dyDescent="0.25">
      <c r="U35147" s="76"/>
    </row>
    <row r="35148" spans="21:21" x14ac:dyDescent="0.25">
      <c r="U35148" s="76"/>
    </row>
    <row r="35149" spans="21:21" x14ac:dyDescent="0.25">
      <c r="U35149" s="76"/>
    </row>
    <row r="35150" spans="21:21" x14ac:dyDescent="0.25">
      <c r="U35150" s="76"/>
    </row>
    <row r="35151" spans="21:21" x14ac:dyDescent="0.25">
      <c r="U35151" s="76"/>
    </row>
    <row r="35152" spans="21:21" x14ac:dyDescent="0.25">
      <c r="U35152" s="76"/>
    </row>
    <row r="35153" spans="21:21" x14ac:dyDescent="0.25">
      <c r="U35153" s="76"/>
    </row>
    <row r="35154" spans="21:21" x14ac:dyDescent="0.25">
      <c r="U35154" s="76"/>
    </row>
    <row r="35155" spans="21:21" x14ac:dyDescent="0.25">
      <c r="U35155" s="76"/>
    </row>
    <row r="35156" spans="21:21" x14ac:dyDescent="0.25">
      <c r="U35156" s="76"/>
    </row>
    <row r="35157" spans="21:21" x14ac:dyDescent="0.25">
      <c r="U35157" s="76"/>
    </row>
    <row r="35158" spans="21:21" x14ac:dyDescent="0.25">
      <c r="U35158" s="76"/>
    </row>
    <row r="35159" spans="21:21" x14ac:dyDescent="0.25">
      <c r="U35159" s="76"/>
    </row>
    <row r="35160" spans="21:21" x14ac:dyDescent="0.25">
      <c r="U35160" s="76"/>
    </row>
    <row r="35161" spans="21:21" x14ac:dyDescent="0.25">
      <c r="U35161" s="76"/>
    </row>
    <row r="35162" spans="21:21" x14ac:dyDescent="0.25">
      <c r="U35162" s="76"/>
    </row>
    <row r="35163" spans="21:21" x14ac:dyDescent="0.25">
      <c r="U35163" s="76"/>
    </row>
    <row r="35164" spans="21:21" x14ac:dyDescent="0.25">
      <c r="U35164" s="76"/>
    </row>
    <row r="35165" spans="21:21" x14ac:dyDescent="0.25">
      <c r="U35165" s="76"/>
    </row>
    <row r="35166" spans="21:21" x14ac:dyDescent="0.25">
      <c r="U35166" s="76"/>
    </row>
    <row r="35167" spans="21:21" x14ac:dyDescent="0.25">
      <c r="U35167" s="76"/>
    </row>
    <row r="35168" spans="21:21" x14ac:dyDescent="0.25">
      <c r="U35168" s="76"/>
    </row>
    <row r="35169" spans="21:21" x14ac:dyDescent="0.25">
      <c r="U35169" s="76"/>
    </row>
    <row r="35170" spans="21:21" x14ac:dyDescent="0.25">
      <c r="U35170" s="76"/>
    </row>
    <row r="35171" spans="21:21" x14ac:dyDescent="0.25">
      <c r="U35171" s="76"/>
    </row>
    <row r="35172" spans="21:21" x14ac:dyDescent="0.25">
      <c r="U35172" s="76"/>
    </row>
    <row r="35173" spans="21:21" x14ac:dyDescent="0.25">
      <c r="U35173" s="76"/>
    </row>
    <row r="35174" spans="21:21" x14ac:dyDescent="0.25">
      <c r="U35174" s="76"/>
    </row>
    <row r="35175" spans="21:21" x14ac:dyDescent="0.25">
      <c r="U35175" s="76"/>
    </row>
    <row r="35176" spans="21:21" x14ac:dyDescent="0.25">
      <c r="U35176" s="76"/>
    </row>
    <row r="35177" spans="21:21" x14ac:dyDescent="0.25">
      <c r="U35177" s="76"/>
    </row>
    <row r="35178" spans="21:21" x14ac:dyDescent="0.25">
      <c r="U35178" s="76"/>
    </row>
    <row r="35179" spans="21:21" x14ac:dyDescent="0.25">
      <c r="U35179" s="76"/>
    </row>
    <row r="35180" spans="21:21" x14ac:dyDescent="0.25">
      <c r="U35180" s="76"/>
    </row>
    <row r="35181" spans="21:21" x14ac:dyDescent="0.25">
      <c r="U35181" s="76"/>
    </row>
    <row r="35182" spans="21:21" x14ac:dyDescent="0.25">
      <c r="U35182" s="76"/>
    </row>
    <row r="35183" spans="21:21" x14ac:dyDescent="0.25">
      <c r="U35183" s="76"/>
    </row>
    <row r="35184" spans="21:21" x14ac:dyDescent="0.25">
      <c r="U35184" s="76"/>
    </row>
    <row r="35185" spans="21:21" x14ac:dyDescent="0.25">
      <c r="U35185" s="76"/>
    </row>
    <row r="35186" spans="21:21" x14ac:dyDescent="0.25">
      <c r="U35186" s="76"/>
    </row>
    <row r="35187" spans="21:21" x14ac:dyDescent="0.25">
      <c r="U35187" s="76"/>
    </row>
    <row r="35188" spans="21:21" x14ac:dyDescent="0.25">
      <c r="U35188" s="76"/>
    </row>
    <row r="35189" spans="21:21" x14ac:dyDescent="0.25">
      <c r="U35189" s="76"/>
    </row>
    <row r="35190" spans="21:21" x14ac:dyDescent="0.25">
      <c r="U35190" s="76"/>
    </row>
    <row r="35191" spans="21:21" x14ac:dyDescent="0.25">
      <c r="U35191" s="76"/>
    </row>
    <row r="35192" spans="21:21" x14ac:dyDescent="0.25">
      <c r="U35192" s="76"/>
    </row>
    <row r="35193" spans="21:21" x14ac:dyDescent="0.25">
      <c r="U35193" s="76"/>
    </row>
    <row r="35194" spans="21:21" x14ac:dyDescent="0.25">
      <c r="U35194" s="76"/>
    </row>
    <row r="35195" spans="21:21" x14ac:dyDescent="0.25">
      <c r="U35195" s="76"/>
    </row>
    <row r="35196" spans="21:21" x14ac:dyDescent="0.25">
      <c r="U35196" s="76"/>
    </row>
    <row r="35197" spans="21:21" x14ac:dyDescent="0.25">
      <c r="U35197" s="76"/>
    </row>
    <row r="35198" spans="21:21" x14ac:dyDescent="0.25">
      <c r="U35198" s="76"/>
    </row>
    <row r="35199" spans="21:21" x14ac:dyDescent="0.25">
      <c r="U35199" s="76"/>
    </row>
    <row r="35200" spans="21:21" x14ac:dyDescent="0.25">
      <c r="U35200" s="76"/>
    </row>
    <row r="35201" spans="21:21" x14ac:dyDescent="0.25">
      <c r="U35201" s="76"/>
    </row>
    <row r="35202" spans="21:21" x14ac:dyDescent="0.25">
      <c r="U35202" s="76"/>
    </row>
    <row r="35203" spans="21:21" x14ac:dyDescent="0.25">
      <c r="U35203" s="76"/>
    </row>
    <row r="35204" spans="21:21" x14ac:dyDescent="0.25">
      <c r="U35204" s="76"/>
    </row>
    <row r="35205" spans="21:21" x14ac:dyDescent="0.25">
      <c r="U35205" s="76"/>
    </row>
    <row r="35206" spans="21:21" x14ac:dyDescent="0.25">
      <c r="U35206" s="76"/>
    </row>
    <row r="35207" spans="21:21" x14ac:dyDescent="0.25">
      <c r="U35207" s="76"/>
    </row>
    <row r="35208" spans="21:21" x14ac:dyDescent="0.25">
      <c r="U35208" s="76"/>
    </row>
    <row r="35209" spans="21:21" x14ac:dyDescent="0.25">
      <c r="U35209" s="76"/>
    </row>
    <row r="35210" spans="21:21" x14ac:dyDescent="0.25">
      <c r="U35210" s="76"/>
    </row>
    <row r="35211" spans="21:21" x14ac:dyDescent="0.25">
      <c r="U35211" s="76"/>
    </row>
    <row r="35212" spans="21:21" x14ac:dyDescent="0.25">
      <c r="U35212" s="76"/>
    </row>
    <row r="35213" spans="21:21" x14ac:dyDescent="0.25">
      <c r="U35213" s="76"/>
    </row>
    <row r="35214" spans="21:21" x14ac:dyDescent="0.25">
      <c r="U35214" s="76"/>
    </row>
    <row r="35215" spans="21:21" x14ac:dyDescent="0.25">
      <c r="U35215" s="76"/>
    </row>
    <row r="35216" spans="21:21" x14ac:dyDescent="0.25">
      <c r="U35216" s="76"/>
    </row>
    <row r="35217" spans="21:21" x14ac:dyDescent="0.25">
      <c r="U35217" s="76"/>
    </row>
    <row r="35218" spans="21:21" x14ac:dyDescent="0.25">
      <c r="U35218" s="76"/>
    </row>
    <row r="35219" spans="21:21" x14ac:dyDescent="0.25">
      <c r="U35219" s="76"/>
    </row>
    <row r="35220" spans="21:21" x14ac:dyDescent="0.25">
      <c r="U35220" s="76"/>
    </row>
    <row r="35221" spans="21:21" x14ac:dyDescent="0.25">
      <c r="U35221" s="76"/>
    </row>
    <row r="35222" spans="21:21" x14ac:dyDescent="0.25">
      <c r="U35222" s="76"/>
    </row>
    <row r="35223" spans="21:21" x14ac:dyDescent="0.25">
      <c r="U35223" s="76"/>
    </row>
    <row r="35224" spans="21:21" x14ac:dyDescent="0.25">
      <c r="U35224" s="76"/>
    </row>
    <row r="35225" spans="21:21" x14ac:dyDescent="0.25">
      <c r="U35225" s="76"/>
    </row>
    <row r="35226" spans="21:21" x14ac:dyDescent="0.25">
      <c r="U35226" s="76"/>
    </row>
    <row r="35227" spans="21:21" x14ac:dyDescent="0.25">
      <c r="U35227" s="76"/>
    </row>
    <row r="35228" spans="21:21" x14ac:dyDescent="0.25">
      <c r="U35228" s="76"/>
    </row>
    <row r="35229" spans="21:21" x14ac:dyDescent="0.25">
      <c r="U35229" s="76"/>
    </row>
    <row r="35230" spans="21:21" x14ac:dyDescent="0.25">
      <c r="U35230" s="76"/>
    </row>
    <row r="35231" spans="21:21" x14ac:dyDescent="0.25">
      <c r="U35231" s="76"/>
    </row>
    <row r="35232" spans="21:21" x14ac:dyDescent="0.25">
      <c r="U35232" s="76"/>
    </row>
    <row r="35233" spans="21:21" x14ac:dyDescent="0.25">
      <c r="U35233" s="76"/>
    </row>
    <row r="35234" spans="21:21" x14ac:dyDescent="0.25">
      <c r="U35234" s="76"/>
    </row>
    <row r="35235" spans="21:21" x14ac:dyDescent="0.25">
      <c r="U35235" s="76"/>
    </row>
    <row r="35236" spans="21:21" x14ac:dyDescent="0.25">
      <c r="U35236" s="76"/>
    </row>
    <row r="35237" spans="21:21" x14ac:dyDescent="0.25">
      <c r="U35237" s="76"/>
    </row>
    <row r="35238" spans="21:21" x14ac:dyDescent="0.25">
      <c r="U35238" s="76"/>
    </row>
    <row r="35239" spans="21:21" x14ac:dyDescent="0.25">
      <c r="U35239" s="76"/>
    </row>
    <row r="35240" spans="21:21" x14ac:dyDescent="0.25">
      <c r="U35240" s="76"/>
    </row>
    <row r="35241" spans="21:21" x14ac:dyDescent="0.25">
      <c r="U35241" s="76"/>
    </row>
    <row r="35242" spans="21:21" x14ac:dyDescent="0.25">
      <c r="U35242" s="76"/>
    </row>
    <row r="35243" spans="21:21" x14ac:dyDescent="0.25">
      <c r="U35243" s="76"/>
    </row>
    <row r="35244" spans="21:21" x14ac:dyDescent="0.25">
      <c r="U35244" s="76"/>
    </row>
    <row r="35245" spans="21:21" x14ac:dyDescent="0.25">
      <c r="U35245" s="76"/>
    </row>
    <row r="35246" spans="21:21" x14ac:dyDescent="0.25">
      <c r="U35246" s="76"/>
    </row>
    <row r="35247" spans="21:21" x14ac:dyDescent="0.25">
      <c r="U35247" s="76"/>
    </row>
    <row r="35248" spans="21:21" x14ac:dyDescent="0.25">
      <c r="U35248" s="76"/>
    </row>
    <row r="35249" spans="21:21" x14ac:dyDescent="0.25">
      <c r="U35249" s="76"/>
    </row>
    <row r="35250" spans="21:21" x14ac:dyDescent="0.25">
      <c r="U35250" s="76"/>
    </row>
    <row r="35251" spans="21:21" x14ac:dyDescent="0.25">
      <c r="U35251" s="76"/>
    </row>
    <row r="35252" spans="21:21" x14ac:dyDescent="0.25">
      <c r="U35252" s="76"/>
    </row>
    <row r="35253" spans="21:21" x14ac:dyDescent="0.25">
      <c r="U35253" s="76"/>
    </row>
    <row r="35254" spans="21:21" x14ac:dyDescent="0.25">
      <c r="U35254" s="76"/>
    </row>
    <row r="35255" spans="21:21" x14ac:dyDescent="0.25">
      <c r="U35255" s="76"/>
    </row>
    <row r="35256" spans="21:21" x14ac:dyDescent="0.25">
      <c r="U35256" s="76"/>
    </row>
    <row r="35257" spans="21:21" x14ac:dyDescent="0.25">
      <c r="U35257" s="76"/>
    </row>
    <row r="35258" spans="21:21" x14ac:dyDescent="0.25">
      <c r="U35258" s="76"/>
    </row>
    <row r="35259" spans="21:21" x14ac:dyDescent="0.25">
      <c r="U35259" s="76"/>
    </row>
    <row r="35260" spans="21:21" x14ac:dyDescent="0.25">
      <c r="U35260" s="76"/>
    </row>
    <row r="35261" spans="21:21" x14ac:dyDescent="0.25">
      <c r="U35261" s="76"/>
    </row>
    <row r="35262" spans="21:21" x14ac:dyDescent="0.25">
      <c r="U35262" s="76"/>
    </row>
    <row r="35263" spans="21:21" x14ac:dyDescent="0.25">
      <c r="U35263" s="76"/>
    </row>
    <row r="35264" spans="21:21" x14ac:dyDescent="0.25">
      <c r="U35264" s="76"/>
    </row>
    <row r="35265" spans="21:21" x14ac:dyDescent="0.25">
      <c r="U35265" s="76"/>
    </row>
    <row r="35266" spans="21:21" x14ac:dyDescent="0.25">
      <c r="U35266" s="76"/>
    </row>
    <row r="35267" spans="21:21" x14ac:dyDescent="0.25">
      <c r="U35267" s="76"/>
    </row>
    <row r="35268" spans="21:21" x14ac:dyDescent="0.25">
      <c r="U35268" s="76"/>
    </row>
    <row r="35269" spans="21:21" x14ac:dyDescent="0.25">
      <c r="U35269" s="76"/>
    </row>
    <row r="35270" spans="21:21" x14ac:dyDescent="0.25">
      <c r="U35270" s="76"/>
    </row>
    <row r="35271" spans="21:21" x14ac:dyDescent="0.25">
      <c r="U35271" s="76"/>
    </row>
    <row r="35272" spans="21:21" x14ac:dyDescent="0.25">
      <c r="U35272" s="76"/>
    </row>
    <row r="35273" spans="21:21" x14ac:dyDescent="0.25">
      <c r="U35273" s="76"/>
    </row>
    <row r="35274" spans="21:21" x14ac:dyDescent="0.25">
      <c r="U35274" s="76"/>
    </row>
    <row r="35275" spans="21:21" x14ac:dyDescent="0.25">
      <c r="U35275" s="76"/>
    </row>
    <row r="35276" spans="21:21" x14ac:dyDescent="0.25">
      <c r="U35276" s="76"/>
    </row>
    <row r="35277" spans="21:21" x14ac:dyDescent="0.25">
      <c r="U35277" s="76"/>
    </row>
    <row r="35278" spans="21:21" x14ac:dyDescent="0.25">
      <c r="U35278" s="76"/>
    </row>
    <row r="35279" spans="21:21" x14ac:dyDescent="0.25">
      <c r="U35279" s="76"/>
    </row>
    <row r="35280" spans="21:21" x14ac:dyDescent="0.25">
      <c r="U35280" s="76"/>
    </row>
    <row r="35281" spans="21:21" x14ac:dyDescent="0.25">
      <c r="U35281" s="76"/>
    </row>
    <row r="35282" spans="21:21" x14ac:dyDescent="0.25">
      <c r="U35282" s="76"/>
    </row>
    <row r="35283" spans="21:21" x14ac:dyDescent="0.25">
      <c r="U35283" s="76"/>
    </row>
    <row r="35284" spans="21:21" x14ac:dyDescent="0.25">
      <c r="U35284" s="76"/>
    </row>
    <row r="35285" spans="21:21" x14ac:dyDescent="0.25">
      <c r="U35285" s="76"/>
    </row>
    <row r="35286" spans="21:21" x14ac:dyDescent="0.25">
      <c r="U35286" s="76"/>
    </row>
    <row r="35287" spans="21:21" x14ac:dyDescent="0.25">
      <c r="U35287" s="76"/>
    </row>
    <row r="35288" spans="21:21" x14ac:dyDescent="0.25">
      <c r="U35288" s="76"/>
    </row>
    <row r="35289" spans="21:21" x14ac:dyDescent="0.25">
      <c r="U35289" s="76"/>
    </row>
    <row r="35290" spans="21:21" x14ac:dyDescent="0.25">
      <c r="U35290" s="76"/>
    </row>
    <row r="35291" spans="21:21" x14ac:dyDescent="0.25">
      <c r="U35291" s="76"/>
    </row>
    <row r="35292" spans="21:21" x14ac:dyDescent="0.25">
      <c r="U35292" s="76"/>
    </row>
    <row r="35293" spans="21:21" x14ac:dyDescent="0.25">
      <c r="U35293" s="76"/>
    </row>
    <row r="35294" spans="21:21" x14ac:dyDescent="0.25">
      <c r="U35294" s="76"/>
    </row>
    <row r="35295" spans="21:21" x14ac:dyDescent="0.25">
      <c r="U35295" s="76"/>
    </row>
    <row r="35296" spans="21:21" x14ac:dyDescent="0.25">
      <c r="U35296" s="76"/>
    </row>
    <row r="35297" spans="21:21" x14ac:dyDescent="0.25">
      <c r="U35297" s="76"/>
    </row>
    <row r="35298" spans="21:21" x14ac:dyDescent="0.25">
      <c r="U35298" s="76"/>
    </row>
    <row r="35299" spans="21:21" x14ac:dyDescent="0.25">
      <c r="U35299" s="76"/>
    </row>
    <row r="35300" spans="21:21" x14ac:dyDescent="0.25">
      <c r="U35300" s="76"/>
    </row>
    <row r="35301" spans="21:21" x14ac:dyDescent="0.25">
      <c r="U35301" s="76"/>
    </row>
    <row r="35302" spans="21:21" x14ac:dyDescent="0.25">
      <c r="U35302" s="76"/>
    </row>
    <row r="35303" spans="21:21" x14ac:dyDescent="0.25">
      <c r="U35303" s="76"/>
    </row>
    <row r="35304" spans="21:21" x14ac:dyDescent="0.25">
      <c r="U35304" s="76"/>
    </row>
    <row r="35305" spans="21:21" x14ac:dyDescent="0.25">
      <c r="U35305" s="76"/>
    </row>
    <row r="35306" spans="21:21" x14ac:dyDescent="0.25">
      <c r="U35306" s="76"/>
    </row>
    <row r="35307" spans="21:21" x14ac:dyDescent="0.25">
      <c r="U35307" s="76"/>
    </row>
    <row r="35308" spans="21:21" x14ac:dyDescent="0.25">
      <c r="U35308" s="76"/>
    </row>
    <row r="35309" spans="21:21" x14ac:dyDescent="0.25">
      <c r="U35309" s="76"/>
    </row>
    <row r="35310" spans="21:21" x14ac:dyDescent="0.25">
      <c r="U35310" s="76"/>
    </row>
    <row r="35311" spans="21:21" x14ac:dyDescent="0.25">
      <c r="U35311" s="76"/>
    </row>
    <row r="35312" spans="21:21" x14ac:dyDescent="0.25">
      <c r="U35312" s="76"/>
    </row>
    <row r="35313" spans="21:21" x14ac:dyDescent="0.25">
      <c r="U35313" s="76"/>
    </row>
    <row r="35314" spans="21:21" x14ac:dyDescent="0.25">
      <c r="U35314" s="76"/>
    </row>
    <row r="35315" spans="21:21" x14ac:dyDescent="0.25">
      <c r="U35315" s="76"/>
    </row>
    <row r="35316" spans="21:21" x14ac:dyDescent="0.25">
      <c r="U35316" s="76"/>
    </row>
    <row r="35317" spans="21:21" x14ac:dyDescent="0.25">
      <c r="U35317" s="76"/>
    </row>
    <row r="35318" spans="21:21" x14ac:dyDescent="0.25">
      <c r="U35318" s="76"/>
    </row>
    <row r="35319" spans="21:21" x14ac:dyDescent="0.25">
      <c r="U35319" s="76"/>
    </row>
    <row r="35320" spans="21:21" x14ac:dyDescent="0.25">
      <c r="U35320" s="76"/>
    </row>
    <row r="35321" spans="21:21" x14ac:dyDescent="0.25">
      <c r="U35321" s="76"/>
    </row>
    <row r="35322" spans="21:21" x14ac:dyDescent="0.25">
      <c r="U35322" s="76"/>
    </row>
    <row r="35323" spans="21:21" x14ac:dyDescent="0.25">
      <c r="U35323" s="76"/>
    </row>
    <row r="35324" spans="21:21" x14ac:dyDescent="0.25">
      <c r="U35324" s="76"/>
    </row>
    <row r="35325" spans="21:21" x14ac:dyDescent="0.25">
      <c r="U35325" s="76"/>
    </row>
    <row r="35326" spans="21:21" x14ac:dyDescent="0.25">
      <c r="U35326" s="76"/>
    </row>
    <row r="35327" spans="21:21" x14ac:dyDescent="0.25">
      <c r="U35327" s="76"/>
    </row>
    <row r="35328" spans="21:21" x14ac:dyDescent="0.25">
      <c r="U35328" s="76"/>
    </row>
    <row r="35329" spans="21:21" x14ac:dyDescent="0.25">
      <c r="U35329" s="76"/>
    </row>
    <row r="35330" spans="21:21" x14ac:dyDescent="0.25">
      <c r="U35330" s="76"/>
    </row>
    <row r="35331" spans="21:21" x14ac:dyDescent="0.25">
      <c r="U35331" s="76"/>
    </row>
    <row r="35332" spans="21:21" x14ac:dyDescent="0.25">
      <c r="U35332" s="76"/>
    </row>
    <row r="35333" spans="21:21" x14ac:dyDescent="0.25">
      <c r="U35333" s="76"/>
    </row>
    <row r="35334" spans="21:21" x14ac:dyDescent="0.25">
      <c r="U35334" s="76"/>
    </row>
    <row r="35335" spans="21:21" x14ac:dyDescent="0.25">
      <c r="U35335" s="76"/>
    </row>
    <row r="35336" spans="21:21" x14ac:dyDescent="0.25">
      <c r="U35336" s="76"/>
    </row>
    <row r="35337" spans="21:21" x14ac:dyDescent="0.25">
      <c r="U35337" s="76"/>
    </row>
    <row r="35338" spans="21:21" x14ac:dyDescent="0.25">
      <c r="U35338" s="76"/>
    </row>
    <row r="35339" spans="21:21" x14ac:dyDescent="0.25">
      <c r="U35339" s="76"/>
    </row>
    <row r="35340" spans="21:21" x14ac:dyDescent="0.25">
      <c r="U35340" s="76"/>
    </row>
    <row r="35341" spans="21:21" x14ac:dyDescent="0.25">
      <c r="U35341" s="76"/>
    </row>
    <row r="35342" spans="21:21" x14ac:dyDescent="0.25">
      <c r="U35342" s="76"/>
    </row>
    <row r="35343" spans="21:21" x14ac:dyDescent="0.25">
      <c r="U35343" s="76"/>
    </row>
    <row r="35344" spans="21:21" x14ac:dyDescent="0.25">
      <c r="U35344" s="76"/>
    </row>
    <row r="35345" spans="21:21" x14ac:dyDescent="0.25">
      <c r="U35345" s="76"/>
    </row>
    <row r="35346" spans="21:21" x14ac:dyDescent="0.25">
      <c r="U35346" s="76"/>
    </row>
    <row r="35347" spans="21:21" x14ac:dyDescent="0.25">
      <c r="U35347" s="76"/>
    </row>
    <row r="35348" spans="21:21" x14ac:dyDescent="0.25">
      <c r="U35348" s="76"/>
    </row>
    <row r="35349" spans="21:21" x14ac:dyDescent="0.25">
      <c r="U35349" s="76"/>
    </row>
    <row r="35350" spans="21:21" x14ac:dyDescent="0.25">
      <c r="U35350" s="76"/>
    </row>
    <row r="35351" spans="21:21" x14ac:dyDescent="0.25">
      <c r="U35351" s="76"/>
    </row>
    <row r="35352" spans="21:21" x14ac:dyDescent="0.25">
      <c r="U35352" s="76"/>
    </row>
    <row r="35353" spans="21:21" x14ac:dyDescent="0.25">
      <c r="U35353" s="76"/>
    </row>
    <row r="35354" spans="21:21" x14ac:dyDescent="0.25">
      <c r="U35354" s="76"/>
    </row>
    <row r="35355" spans="21:21" x14ac:dyDescent="0.25">
      <c r="U35355" s="76"/>
    </row>
    <row r="35356" spans="21:21" x14ac:dyDescent="0.25">
      <c r="U35356" s="76"/>
    </row>
    <row r="35357" spans="21:21" x14ac:dyDescent="0.25">
      <c r="U35357" s="76"/>
    </row>
    <row r="35358" spans="21:21" x14ac:dyDescent="0.25">
      <c r="U35358" s="76"/>
    </row>
    <row r="35359" spans="21:21" x14ac:dyDescent="0.25">
      <c r="U35359" s="76"/>
    </row>
    <row r="35360" spans="21:21" x14ac:dyDescent="0.25">
      <c r="U35360" s="76"/>
    </row>
    <row r="35361" spans="21:21" x14ac:dyDescent="0.25">
      <c r="U35361" s="76"/>
    </row>
    <row r="35362" spans="21:21" x14ac:dyDescent="0.25">
      <c r="U35362" s="76"/>
    </row>
    <row r="35363" spans="21:21" x14ac:dyDescent="0.25">
      <c r="U35363" s="76"/>
    </row>
    <row r="35364" spans="21:21" x14ac:dyDescent="0.25">
      <c r="U35364" s="76"/>
    </row>
    <row r="35365" spans="21:21" x14ac:dyDescent="0.25">
      <c r="U35365" s="76"/>
    </row>
    <row r="35366" spans="21:21" x14ac:dyDescent="0.25">
      <c r="U35366" s="76"/>
    </row>
    <row r="35367" spans="21:21" x14ac:dyDescent="0.25">
      <c r="U35367" s="76"/>
    </row>
    <row r="35368" spans="21:21" x14ac:dyDescent="0.25">
      <c r="U35368" s="76"/>
    </row>
    <row r="35369" spans="21:21" x14ac:dyDescent="0.25">
      <c r="U35369" s="76"/>
    </row>
    <row r="35370" spans="21:21" x14ac:dyDescent="0.25">
      <c r="U35370" s="76"/>
    </row>
    <row r="35371" spans="21:21" x14ac:dyDescent="0.25">
      <c r="U35371" s="76"/>
    </row>
    <row r="35372" spans="21:21" x14ac:dyDescent="0.25">
      <c r="U35372" s="76"/>
    </row>
    <row r="35373" spans="21:21" x14ac:dyDescent="0.25">
      <c r="U35373" s="76"/>
    </row>
    <row r="35374" spans="21:21" x14ac:dyDescent="0.25">
      <c r="U35374" s="76"/>
    </row>
    <row r="35375" spans="21:21" x14ac:dyDescent="0.25">
      <c r="U35375" s="76"/>
    </row>
    <row r="35376" spans="21:21" x14ac:dyDescent="0.25">
      <c r="U35376" s="76"/>
    </row>
    <row r="35377" spans="21:21" x14ac:dyDescent="0.25">
      <c r="U35377" s="76"/>
    </row>
    <row r="35378" spans="21:21" x14ac:dyDescent="0.25">
      <c r="U35378" s="76"/>
    </row>
    <row r="35379" spans="21:21" x14ac:dyDescent="0.25">
      <c r="U35379" s="76"/>
    </row>
    <row r="35380" spans="21:21" x14ac:dyDescent="0.25">
      <c r="U35380" s="76"/>
    </row>
    <row r="35381" spans="21:21" x14ac:dyDescent="0.25">
      <c r="U35381" s="76"/>
    </row>
    <row r="35382" spans="21:21" x14ac:dyDescent="0.25">
      <c r="U35382" s="76"/>
    </row>
    <row r="35383" spans="21:21" x14ac:dyDescent="0.25">
      <c r="U35383" s="76"/>
    </row>
    <row r="35384" spans="21:21" x14ac:dyDescent="0.25">
      <c r="U35384" s="76"/>
    </row>
    <row r="35385" spans="21:21" x14ac:dyDescent="0.25">
      <c r="U35385" s="76"/>
    </row>
    <row r="35386" spans="21:21" x14ac:dyDescent="0.25">
      <c r="U35386" s="76"/>
    </row>
    <row r="35387" spans="21:21" x14ac:dyDescent="0.25">
      <c r="U35387" s="76"/>
    </row>
    <row r="35388" spans="21:21" x14ac:dyDescent="0.25">
      <c r="U35388" s="76"/>
    </row>
    <row r="35389" spans="21:21" x14ac:dyDescent="0.25">
      <c r="U35389" s="76"/>
    </row>
    <row r="35390" spans="21:21" x14ac:dyDescent="0.25">
      <c r="U35390" s="76"/>
    </row>
    <row r="35391" spans="21:21" x14ac:dyDescent="0.25">
      <c r="U35391" s="76"/>
    </row>
    <row r="35392" spans="21:21" x14ac:dyDescent="0.25">
      <c r="U35392" s="76"/>
    </row>
    <row r="35393" spans="21:21" x14ac:dyDescent="0.25">
      <c r="U35393" s="76"/>
    </row>
    <row r="35394" spans="21:21" x14ac:dyDescent="0.25">
      <c r="U35394" s="76"/>
    </row>
    <row r="35395" spans="21:21" x14ac:dyDescent="0.25">
      <c r="U35395" s="76"/>
    </row>
    <row r="35396" spans="21:21" x14ac:dyDescent="0.25">
      <c r="U35396" s="76"/>
    </row>
    <row r="35397" spans="21:21" x14ac:dyDescent="0.25">
      <c r="U35397" s="76"/>
    </row>
    <row r="35398" spans="21:21" x14ac:dyDescent="0.25">
      <c r="U35398" s="76"/>
    </row>
    <row r="35399" spans="21:21" x14ac:dyDescent="0.25">
      <c r="U35399" s="76"/>
    </row>
    <row r="35400" spans="21:21" x14ac:dyDescent="0.25">
      <c r="U35400" s="76"/>
    </row>
    <row r="35401" spans="21:21" x14ac:dyDescent="0.25">
      <c r="U35401" s="76"/>
    </row>
    <row r="35402" spans="21:21" x14ac:dyDescent="0.25">
      <c r="U35402" s="76"/>
    </row>
    <row r="35403" spans="21:21" x14ac:dyDescent="0.25">
      <c r="U35403" s="76"/>
    </row>
    <row r="35404" spans="21:21" x14ac:dyDescent="0.25">
      <c r="U35404" s="76"/>
    </row>
    <row r="35405" spans="21:21" x14ac:dyDescent="0.25">
      <c r="U35405" s="76"/>
    </row>
    <row r="35406" spans="21:21" x14ac:dyDescent="0.25">
      <c r="U35406" s="76"/>
    </row>
    <row r="35407" spans="21:21" x14ac:dyDescent="0.25">
      <c r="U35407" s="76"/>
    </row>
    <row r="35408" spans="21:21" x14ac:dyDescent="0.25">
      <c r="U35408" s="76"/>
    </row>
    <row r="35409" spans="21:21" x14ac:dyDescent="0.25">
      <c r="U35409" s="76"/>
    </row>
    <row r="35410" spans="21:21" x14ac:dyDescent="0.25">
      <c r="U35410" s="76"/>
    </row>
    <row r="35411" spans="21:21" x14ac:dyDescent="0.25">
      <c r="U35411" s="76"/>
    </row>
    <row r="35412" spans="21:21" x14ac:dyDescent="0.25">
      <c r="U35412" s="76"/>
    </row>
    <row r="35413" spans="21:21" x14ac:dyDescent="0.25">
      <c r="U35413" s="76"/>
    </row>
    <row r="35414" spans="21:21" x14ac:dyDescent="0.25">
      <c r="U35414" s="76"/>
    </row>
    <row r="35415" spans="21:21" x14ac:dyDescent="0.25">
      <c r="U35415" s="76"/>
    </row>
    <row r="35416" spans="21:21" x14ac:dyDescent="0.25">
      <c r="U35416" s="76"/>
    </row>
    <row r="35417" spans="21:21" x14ac:dyDescent="0.25">
      <c r="U35417" s="76"/>
    </row>
    <row r="35418" spans="21:21" x14ac:dyDescent="0.25">
      <c r="U35418" s="76"/>
    </row>
    <row r="35419" spans="21:21" x14ac:dyDescent="0.25">
      <c r="U35419" s="76"/>
    </row>
    <row r="35420" spans="21:21" x14ac:dyDescent="0.25">
      <c r="U35420" s="76"/>
    </row>
    <row r="35421" spans="21:21" x14ac:dyDescent="0.25">
      <c r="U35421" s="76"/>
    </row>
    <row r="35422" spans="21:21" x14ac:dyDescent="0.25">
      <c r="U35422" s="76"/>
    </row>
    <row r="35423" spans="21:21" x14ac:dyDescent="0.25">
      <c r="U35423" s="76"/>
    </row>
    <row r="35424" spans="21:21" x14ac:dyDescent="0.25">
      <c r="U35424" s="76"/>
    </row>
    <row r="35425" spans="21:21" x14ac:dyDescent="0.25">
      <c r="U35425" s="76"/>
    </row>
    <row r="35426" spans="21:21" x14ac:dyDescent="0.25">
      <c r="U35426" s="76"/>
    </row>
    <row r="35427" spans="21:21" x14ac:dyDescent="0.25">
      <c r="U35427" s="76"/>
    </row>
    <row r="35428" spans="21:21" x14ac:dyDescent="0.25">
      <c r="U35428" s="76"/>
    </row>
    <row r="35429" spans="21:21" x14ac:dyDescent="0.25">
      <c r="U35429" s="76"/>
    </row>
    <row r="35430" spans="21:21" x14ac:dyDescent="0.25">
      <c r="U35430" s="76"/>
    </row>
    <row r="35431" spans="21:21" x14ac:dyDescent="0.25">
      <c r="U35431" s="76"/>
    </row>
    <row r="35432" spans="21:21" x14ac:dyDescent="0.25">
      <c r="U35432" s="76"/>
    </row>
    <row r="35433" spans="21:21" x14ac:dyDescent="0.25">
      <c r="U35433" s="76"/>
    </row>
    <row r="35434" spans="21:21" x14ac:dyDescent="0.25">
      <c r="U35434" s="76"/>
    </row>
    <row r="35435" spans="21:21" x14ac:dyDescent="0.25">
      <c r="U35435" s="76"/>
    </row>
    <row r="35436" spans="21:21" x14ac:dyDescent="0.25">
      <c r="U35436" s="76"/>
    </row>
    <row r="35437" spans="21:21" x14ac:dyDescent="0.25">
      <c r="U35437" s="76"/>
    </row>
    <row r="35438" spans="21:21" x14ac:dyDescent="0.25">
      <c r="U35438" s="76"/>
    </row>
    <row r="35439" spans="21:21" x14ac:dyDescent="0.25">
      <c r="U35439" s="76"/>
    </row>
    <row r="35440" spans="21:21" x14ac:dyDescent="0.25">
      <c r="U35440" s="76"/>
    </row>
    <row r="35441" spans="21:21" x14ac:dyDescent="0.25">
      <c r="U35441" s="76"/>
    </row>
    <row r="35442" spans="21:21" x14ac:dyDescent="0.25">
      <c r="U35442" s="76"/>
    </row>
    <row r="35443" spans="21:21" x14ac:dyDescent="0.25">
      <c r="U35443" s="76"/>
    </row>
    <row r="35444" spans="21:21" x14ac:dyDescent="0.25">
      <c r="U35444" s="76"/>
    </row>
    <row r="35445" spans="21:21" x14ac:dyDescent="0.25">
      <c r="U35445" s="76"/>
    </row>
    <row r="35446" spans="21:21" x14ac:dyDescent="0.25">
      <c r="U35446" s="76"/>
    </row>
    <row r="35447" spans="21:21" x14ac:dyDescent="0.25">
      <c r="U35447" s="76"/>
    </row>
    <row r="35448" spans="21:21" x14ac:dyDescent="0.25">
      <c r="U35448" s="76"/>
    </row>
    <row r="35449" spans="21:21" x14ac:dyDescent="0.25">
      <c r="U35449" s="76"/>
    </row>
    <row r="35450" spans="21:21" x14ac:dyDescent="0.25">
      <c r="U35450" s="76"/>
    </row>
    <row r="35451" spans="21:21" x14ac:dyDescent="0.25">
      <c r="U35451" s="76"/>
    </row>
    <row r="35452" spans="21:21" x14ac:dyDescent="0.25">
      <c r="U35452" s="76"/>
    </row>
    <row r="35453" spans="21:21" x14ac:dyDescent="0.25">
      <c r="U35453" s="76"/>
    </row>
    <row r="35454" spans="21:21" x14ac:dyDescent="0.25">
      <c r="U35454" s="76"/>
    </row>
    <row r="35455" spans="21:21" x14ac:dyDescent="0.25">
      <c r="U35455" s="76"/>
    </row>
    <row r="35456" spans="21:21" x14ac:dyDescent="0.25">
      <c r="U35456" s="76"/>
    </row>
    <row r="35457" spans="21:21" x14ac:dyDescent="0.25">
      <c r="U35457" s="76"/>
    </row>
    <row r="35458" spans="21:21" x14ac:dyDescent="0.25">
      <c r="U35458" s="76"/>
    </row>
    <row r="35459" spans="21:21" x14ac:dyDescent="0.25">
      <c r="U35459" s="76"/>
    </row>
    <row r="35460" spans="21:21" x14ac:dyDescent="0.25">
      <c r="U35460" s="76"/>
    </row>
    <row r="35461" spans="21:21" x14ac:dyDescent="0.25">
      <c r="U35461" s="76"/>
    </row>
    <row r="35462" spans="21:21" x14ac:dyDescent="0.25">
      <c r="U35462" s="76"/>
    </row>
    <row r="35463" spans="21:21" x14ac:dyDescent="0.25">
      <c r="U35463" s="76"/>
    </row>
    <row r="35464" spans="21:21" x14ac:dyDescent="0.25">
      <c r="U35464" s="76"/>
    </row>
    <row r="35465" spans="21:21" x14ac:dyDescent="0.25">
      <c r="U35465" s="76"/>
    </row>
    <row r="35466" spans="21:21" x14ac:dyDescent="0.25">
      <c r="U35466" s="76"/>
    </row>
    <row r="35467" spans="21:21" x14ac:dyDescent="0.25">
      <c r="U35467" s="76"/>
    </row>
    <row r="35468" spans="21:21" x14ac:dyDescent="0.25">
      <c r="U35468" s="76"/>
    </row>
    <row r="35469" spans="21:21" x14ac:dyDescent="0.25">
      <c r="U35469" s="76"/>
    </row>
    <row r="35470" spans="21:21" x14ac:dyDescent="0.25">
      <c r="U35470" s="76"/>
    </row>
    <row r="35471" spans="21:21" x14ac:dyDescent="0.25">
      <c r="U35471" s="76"/>
    </row>
    <row r="35472" spans="21:21" x14ac:dyDescent="0.25">
      <c r="U35472" s="76"/>
    </row>
    <row r="35473" spans="21:21" x14ac:dyDescent="0.25">
      <c r="U35473" s="76"/>
    </row>
    <row r="35474" spans="21:21" x14ac:dyDescent="0.25">
      <c r="U35474" s="76"/>
    </row>
    <row r="35475" spans="21:21" x14ac:dyDescent="0.25">
      <c r="U35475" s="76"/>
    </row>
    <row r="35476" spans="21:21" x14ac:dyDescent="0.25">
      <c r="U35476" s="76"/>
    </row>
    <row r="35477" spans="21:21" x14ac:dyDescent="0.25">
      <c r="U35477" s="76"/>
    </row>
    <row r="35478" spans="21:21" x14ac:dyDescent="0.25">
      <c r="U35478" s="76"/>
    </row>
    <row r="35479" spans="21:21" x14ac:dyDescent="0.25">
      <c r="U35479" s="76"/>
    </row>
    <row r="35480" spans="21:21" x14ac:dyDescent="0.25">
      <c r="U35480" s="76"/>
    </row>
    <row r="35481" spans="21:21" x14ac:dyDescent="0.25">
      <c r="U35481" s="76"/>
    </row>
    <row r="35482" spans="21:21" x14ac:dyDescent="0.25">
      <c r="U35482" s="76"/>
    </row>
    <row r="35483" spans="21:21" x14ac:dyDescent="0.25">
      <c r="U35483" s="76"/>
    </row>
    <row r="35484" spans="21:21" x14ac:dyDescent="0.25">
      <c r="U35484" s="76"/>
    </row>
    <row r="35485" spans="21:21" x14ac:dyDescent="0.25">
      <c r="U35485" s="76"/>
    </row>
    <row r="35486" spans="21:21" x14ac:dyDescent="0.25">
      <c r="U35486" s="76"/>
    </row>
    <row r="35487" spans="21:21" x14ac:dyDescent="0.25">
      <c r="U35487" s="76"/>
    </row>
    <row r="35488" spans="21:21" x14ac:dyDescent="0.25">
      <c r="U35488" s="76"/>
    </row>
    <row r="35489" spans="21:21" x14ac:dyDescent="0.25">
      <c r="U35489" s="76"/>
    </row>
    <row r="35490" spans="21:21" x14ac:dyDescent="0.25">
      <c r="U35490" s="76"/>
    </row>
    <row r="35491" spans="21:21" x14ac:dyDescent="0.25">
      <c r="U35491" s="76"/>
    </row>
    <row r="35492" spans="21:21" x14ac:dyDescent="0.25">
      <c r="U35492" s="76"/>
    </row>
    <row r="35493" spans="21:21" x14ac:dyDescent="0.25">
      <c r="U35493" s="76"/>
    </row>
    <row r="35494" spans="21:21" x14ac:dyDescent="0.25">
      <c r="U35494" s="76"/>
    </row>
    <row r="35495" spans="21:21" x14ac:dyDescent="0.25">
      <c r="U35495" s="76"/>
    </row>
    <row r="35496" spans="21:21" x14ac:dyDescent="0.25">
      <c r="U35496" s="76"/>
    </row>
    <row r="35497" spans="21:21" x14ac:dyDescent="0.25">
      <c r="U35497" s="76"/>
    </row>
    <row r="35498" spans="21:21" x14ac:dyDescent="0.25">
      <c r="U35498" s="76"/>
    </row>
    <row r="35499" spans="21:21" x14ac:dyDescent="0.25">
      <c r="U35499" s="76"/>
    </row>
    <row r="35500" spans="21:21" x14ac:dyDescent="0.25">
      <c r="U35500" s="76"/>
    </row>
    <row r="35501" spans="21:21" x14ac:dyDescent="0.25">
      <c r="U35501" s="76"/>
    </row>
    <row r="35502" spans="21:21" x14ac:dyDescent="0.25">
      <c r="U35502" s="76"/>
    </row>
    <row r="35503" spans="21:21" x14ac:dyDescent="0.25">
      <c r="U35503" s="76"/>
    </row>
    <row r="35504" spans="21:21" x14ac:dyDescent="0.25">
      <c r="U35504" s="76"/>
    </row>
    <row r="35505" spans="21:21" x14ac:dyDescent="0.25">
      <c r="U35505" s="76"/>
    </row>
    <row r="35506" spans="21:21" x14ac:dyDescent="0.25">
      <c r="U35506" s="76"/>
    </row>
    <row r="35507" spans="21:21" x14ac:dyDescent="0.25">
      <c r="U35507" s="76"/>
    </row>
    <row r="35508" spans="21:21" x14ac:dyDescent="0.25">
      <c r="U35508" s="76"/>
    </row>
    <row r="35509" spans="21:21" x14ac:dyDescent="0.25">
      <c r="U35509" s="76"/>
    </row>
    <row r="35510" spans="21:21" x14ac:dyDescent="0.25">
      <c r="U35510" s="76"/>
    </row>
    <row r="35511" spans="21:21" x14ac:dyDescent="0.25">
      <c r="U35511" s="76"/>
    </row>
    <row r="35512" spans="21:21" x14ac:dyDescent="0.25">
      <c r="U35512" s="76"/>
    </row>
    <row r="35513" spans="21:21" x14ac:dyDescent="0.25">
      <c r="U35513" s="76"/>
    </row>
    <row r="35514" spans="21:21" x14ac:dyDescent="0.25">
      <c r="U35514" s="76"/>
    </row>
    <row r="35515" spans="21:21" x14ac:dyDescent="0.25">
      <c r="U35515" s="76"/>
    </row>
    <row r="35516" spans="21:21" x14ac:dyDescent="0.25">
      <c r="U35516" s="76"/>
    </row>
    <row r="35517" spans="21:21" x14ac:dyDescent="0.25">
      <c r="U35517" s="76"/>
    </row>
    <row r="35518" spans="21:21" x14ac:dyDescent="0.25">
      <c r="U35518" s="76"/>
    </row>
    <row r="35519" spans="21:21" x14ac:dyDescent="0.25">
      <c r="U35519" s="76"/>
    </row>
    <row r="35520" spans="21:21" x14ac:dyDescent="0.25">
      <c r="U35520" s="76"/>
    </row>
    <row r="35521" spans="21:21" x14ac:dyDescent="0.25">
      <c r="U35521" s="76"/>
    </row>
    <row r="35522" spans="21:21" x14ac:dyDescent="0.25">
      <c r="U35522" s="76"/>
    </row>
    <row r="35523" spans="21:21" x14ac:dyDescent="0.25">
      <c r="U35523" s="76"/>
    </row>
    <row r="35524" spans="21:21" x14ac:dyDescent="0.25">
      <c r="U35524" s="76"/>
    </row>
    <row r="35525" spans="21:21" x14ac:dyDescent="0.25">
      <c r="U35525" s="76"/>
    </row>
    <row r="35526" spans="21:21" x14ac:dyDescent="0.25">
      <c r="U35526" s="76"/>
    </row>
    <row r="35527" spans="21:21" x14ac:dyDescent="0.25">
      <c r="U35527" s="76"/>
    </row>
    <row r="35528" spans="21:21" x14ac:dyDescent="0.25">
      <c r="U35528" s="76"/>
    </row>
    <row r="35529" spans="21:21" x14ac:dyDescent="0.25">
      <c r="U35529" s="76"/>
    </row>
    <row r="35530" spans="21:21" x14ac:dyDescent="0.25">
      <c r="U35530" s="76"/>
    </row>
    <row r="35531" spans="21:21" x14ac:dyDescent="0.25">
      <c r="U35531" s="76"/>
    </row>
    <row r="35532" spans="21:21" x14ac:dyDescent="0.25">
      <c r="U35532" s="76"/>
    </row>
    <row r="35533" spans="21:21" x14ac:dyDescent="0.25">
      <c r="U35533" s="76"/>
    </row>
    <row r="35534" spans="21:21" x14ac:dyDescent="0.25">
      <c r="U35534" s="76"/>
    </row>
    <row r="35535" spans="21:21" x14ac:dyDescent="0.25">
      <c r="U35535" s="76"/>
    </row>
    <row r="35536" spans="21:21" x14ac:dyDescent="0.25">
      <c r="U35536" s="76"/>
    </row>
    <row r="35537" spans="21:21" x14ac:dyDescent="0.25">
      <c r="U35537" s="76"/>
    </row>
    <row r="35538" spans="21:21" x14ac:dyDescent="0.25">
      <c r="U35538" s="76"/>
    </row>
    <row r="35539" spans="21:21" x14ac:dyDescent="0.25">
      <c r="U35539" s="76"/>
    </row>
    <row r="35540" spans="21:21" x14ac:dyDescent="0.25">
      <c r="U35540" s="76"/>
    </row>
    <row r="35541" spans="21:21" x14ac:dyDescent="0.25">
      <c r="U35541" s="76"/>
    </row>
    <row r="35542" spans="21:21" x14ac:dyDescent="0.25">
      <c r="U35542" s="76"/>
    </row>
    <row r="35543" spans="21:21" x14ac:dyDescent="0.25">
      <c r="U35543" s="76"/>
    </row>
    <row r="35544" spans="21:21" x14ac:dyDescent="0.25">
      <c r="U35544" s="76"/>
    </row>
    <row r="35545" spans="21:21" x14ac:dyDescent="0.25">
      <c r="U35545" s="76"/>
    </row>
    <row r="35546" spans="21:21" x14ac:dyDescent="0.25">
      <c r="U35546" s="76"/>
    </row>
    <row r="35547" spans="21:21" x14ac:dyDescent="0.25">
      <c r="U35547" s="76"/>
    </row>
    <row r="35548" spans="21:21" x14ac:dyDescent="0.25">
      <c r="U35548" s="76"/>
    </row>
    <row r="35549" spans="21:21" x14ac:dyDescent="0.25">
      <c r="U35549" s="76"/>
    </row>
    <row r="35550" spans="21:21" x14ac:dyDescent="0.25">
      <c r="U35550" s="76"/>
    </row>
    <row r="35551" spans="21:21" x14ac:dyDescent="0.25">
      <c r="U35551" s="76"/>
    </row>
    <row r="35552" spans="21:21" x14ac:dyDescent="0.25">
      <c r="U35552" s="76"/>
    </row>
    <row r="35553" spans="21:21" x14ac:dyDescent="0.25">
      <c r="U35553" s="76"/>
    </row>
    <row r="35554" spans="21:21" x14ac:dyDescent="0.25">
      <c r="U35554" s="76"/>
    </row>
    <row r="35555" spans="21:21" x14ac:dyDescent="0.25">
      <c r="U35555" s="76"/>
    </row>
    <row r="35556" spans="21:21" x14ac:dyDescent="0.25">
      <c r="U35556" s="76"/>
    </row>
    <row r="35557" spans="21:21" x14ac:dyDescent="0.25">
      <c r="U35557" s="76"/>
    </row>
    <row r="35558" spans="21:21" x14ac:dyDescent="0.25">
      <c r="U35558" s="76"/>
    </row>
    <row r="35559" spans="21:21" x14ac:dyDescent="0.25">
      <c r="U35559" s="76"/>
    </row>
    <row r="35560" spans="21:21" x14ac:dyDescent="0.25">
      <c r="U35560" s="76"/>
    </row>
    <row r="35561" spans="21:21" x14ac:dyDescent="0.25">
      <c r="U35561" s="76"/>
    </row>
    <row r="35562" spans="21:21" x14ac:dyDescent="0.25">
      <c r="U35562" s="76"/>
    </row>
    <row r="35563" spans="21:21" x14ac:dyDescent="0.25">
      <c r="U35563" s="76"/>
    </row>
    <row r="35564" spans="21:21" x14ac:dyDescent="0.25">
      <c r="U35564" s="76"/>
    </row>
    <row r="35565" spans="21:21" x14ac:dyDescent="0.25">
      <c r="U35565" s="76"/>
    </row>
    <row r="35566" spans="21:21" x14ac:dyDescent="0.25">
      <c r="U35566" s="76"/>
    </row>
    <row r="35567" spans="21:21" x14ac:dyDescent="0.25">
      <c r="U35567" s="76"/>
    </row>
    <row r="35568" spans="21:21" x14ac:dyDescent="0.25">
      <c r="U35568" s="76"/>
    </row>
    <row r="35569" spans="21:21" x14ac:dyDescent="0.25">
      <c r="U35569" s="76"/>
    </row>
    <row r="35570" spans="21:21" x14ac:dyDescent="0.25">
      <c r="U35570" s="76"/>
    </row>
    <row r="35571" spans="21:21" x14ac:dyDescent="0.25">
      <c r="U35571" s="76"/>
    </row>
    <row r="35572" spans="21:21" x14ac:dyDescent="0.25">
      <c r="U35572" s="76"/>
    </row>
    <row r="35573" spans="21:21" x14ac:dyDescent="0.25">
      <c r="U35573" s="76"/>
    </row>
    <row r="35574" spans="21:21" x14ac:dyDescent="0.25">
      <c r="U35574" s="76"/>
    </row>
    <row r="35575" spans="21:21" x14ac:dyDescent="0.25">
      <c r="U35575" s="76"/>
    </row>
    <row r="35576" spans="21:21" x14ac:dyDescent="0.25">
      <c r="U35576" s="76"/>
    </row>
    <row r="35577" spans="21:21" x14ac:dyDescent="0.25">
      <c r="U35577" s="76"/>
    </row>
    <row r="35578" spans="21:21" x14ac:dyDescent="0.25">
      <c r="U35578" s="76"/>
    </row>
    <row r="35579" spans="21:21" x14ac:dyDescent="0.25">
      <c r="U35579" s="76"/>
    </row>
    <row r="35580" spans="21:21" x14ac:dyDescent="0.25">
      <c r="U35580" s="76"/>
    </row>
    <row r="35581" spans="21:21" x14ac:dyDescent="0.25">
      <c r="U35581" s="76"/>
    </row>
    <row r="35582" spans="21:21" x14ac:dyDescent="0.25">
      <c r="U35582" s="76"/>
    </row>
    <row r="35583" spans="21:21" x14ac:dyDescent="0.25">
      <c r="U35583" s="76"/>
    </row>
    <row r="35584" spans="21:21" x14ac:dyDescent="0.25">
      <c r="U35584" s="76"/>
    </row>
    <row r="35585" spans="21:21" x14ac:dyDescent="0.25">
      <c r="U35585" s="76"/>
    </row>
    <row r="35586" spans="21:21" x14ac:dyDescent="0.25">
      <c r="U35586" s="76"/>
    </row>
    <row r="35587" spans="21:21" x14ac:dyDescent="0.25">
      <c r="U35587" s="76"/>
    </row>
    <row r="35588" spans="21:21" x14ac:dyDescent="0.25">
      <c r="U35588" s="76"/>
    </row>
    <row r="35589" spans="21:21" x14ac:dyDescent="0.25">
      <c r="U35589" s="76"/>
    </row>
    <row r="35590" spans="21:21" x14ac:dyDescent="0.25">
      <c r="U35590" s="76"/>
    </row>
    <row r="35591" spans="21:21" x14ac:dyDescent="0.25">
      <c r="U35591" s="76"/>
    </row>
    <row r="35592" spans="21:21" x14ac:dyDescent="0.25">
      <c r="U35592" s="76"/>
    </row>
    <row r="35593" spans="21:21" x14ac:dyDescent="0.25">
      <c r="U35593" s="76"/>
    </row>
    <row r="35594" spans="21:21" x14ac:dyDescent="0.25">
      <c r="U35594" s="76"/>
    </row>
    <row r="35595" spans="21:21" x14ac:dyDescent="0.25">
      <c r="U35595" s="76"/>
    </row>
    <row r="35596" spans="21:21" x14ac:dyDescent="0.25">
      <c r="U35596" s="76"/>
    </row>
    <row r="35597" spans="21:21" x14ac:dyDescent="0.25">
      <c r="U35597" s="76"/>
    </row>
    <row r="35598" spans="21:21" x14ac:dyDescent="0.25">
      <c r="U35598" s="76"/>
    </row>
    <row r="35599" spans="21:21" x14ac:dyDescent="0.25">
      <c r="U35599" s="76"/>
    </row>
    <row r="35600" spans="21:21" x14ac:dyDescent="0.25">
      <c r="U35600" s="76"/>
    </row>
    <row r="35601" spans="21:21" x14ac:dyDescent="0.25">
      <c r="U35601" s="76"/>
    </row>
    <row r="35602" spans="21:21" x14ac:dyDescent="0.25">
      <c r="U35602" s="76"/>
    </row>
    <row r="35603" spans="21:21" x14ac:dyDescent="0.25">
      <c r="U35603" s="76"/>
    </row>
    <row r="35604" spans="21:21" x14ac:dyDescent="0.25">
      <c r="U35604" s="76"/>
    </row>
    <row r="35605" spans="21:21" x14ac:dyDescent="0.25">
      <c r="U35605" s="76"/>
    </row>
    <row r="35606" spans="21:21" x14ac:dyDescent="0.25">
      <c r="U35606" s="76"/>
    </row>
    <row r="35607" spans="21:21" x14ac:dyDescent="0.25">
      <c r="U35607" s="76"/>
    </row>
    <row r="35608" spans="21:21" x14ac:dyDescent="0.25">
      <c r="U35608" s="76"/>
    </row>
    <row r="35609" spans="21:21" x14ac:dyDescent="0.25">
      <c r="U35609" s="76"/>
    </row>
    <row r="35610" spans="21:21" x14ac:dyDescent="0.25">
      <c r="U35610" s="76"/>
    </row>
    <row r="35611" spans="21:21" x14ac:dyDescent="0.25">
      <c r="U35611" s="76"/>
    </row>
    <row r="35612" spans="21:21" x14ac:dyDescent="0.25">
      <c r="U35612" s="76"/>
    </row>
    <row r="35613" spans="21:21" x14ac:dyDescent="0.25">
      <c r="U35613" s="76"/>
    </row>
    <row r="35614" spans="21:21" x14ac:dyDescent="0.25">
      <c r="U35614" s="76"/>
    </row>
    <row r="35615" spans="21:21" x14ac:dyDescent="0.25">
      <c r="U35615" s="76"/>
    </row>
    <row r="35616" spans="21:21" x14ac:dyDescent="0.25">
      <c r="U35616" s="76"/>
    </row>
    <row r="35617" spans="21:21" x14ac:dyDescent="0.25">
      <c r="U35617" s="76"/>
    </row>
    <row r="35618" spans="21:21" x14ac:dyDescent="0.25">
      <c r="U35618" s="76"/>
    </row>
    <row r="35619" spans="21:21" x14ac:dyDescent="0.25">
      <c r="U35619" s="76"/>
    </row>
    <row r="35620" spans="21:21" x14ac:dyDescent="0.25">
      <c r="U35620" s="76"/>
    </row>
    <row r="35621" spans="21:21" x14ac:dyDescent="0.25">
      <c r="U35621" s="76"/>
    </row>
    <row r="35622" spans="21:21" x14ac:dyDescent="0.25">
      <c r="U35622" s="76"/>
    </row>
    <row r="35623" spans="21:21" x14ac:dyDescent="0.25">
      <c r="U35623" s="76"/>
    </row>
    <row r="35624" spans="21:21" x14ac:dyDescent="0.25">
      <c r="U35624" s="76"/>
    </row>
    <row r="35625" spans="21:21" x14ac:dyDescent="0.25">
      <c r="U35625" s="76"/>
    </row>
    <row r="35626" spans="21:21" x14ac:dyDescent="0.25">
      <c r="U35626" s="76"/>
    </row>
    <row r="35627" spans="21:21" x14ac:dyDescent="0.25">
      <c r="U35627" s="76"/>
    </row>
    <row r="35628" spans="21:21" x14ac:dyDescent="0.25">
      <c r="U35628" s="76"/>
    </row>
    <row r="35629" spans="21:21" x14ac:dyDescent="0.25">
      <c r="U35629" s="76"/>
    </row>
    <row r="35630" spans="21:21" x14ac:dyDescent="0.25">
      <c r="U35630" s="76"/>
    </row>
    <row r="35631" spans="21:21" x14ac:dyDescent="0.25">
      <c r="U35631" s="76"/>
    </row>
    <row r="35632" spans="21:21" x14ac:dyDescent="0.25">
      <c r="U35632" s="76"/>
    </row>
    <row r="35633" spans="21:21" x14ac:dyDescent="0.25">
      <c r="U35633" s="76"/>
    </row>
    <row r="35634" spans="21:21" x14ac:dyDescent="0.25">
      <c r="U35634" s="76"/>
    </row>
    <row r="35635" spans="21:21" x14ac:dyDescent="0.25">
      <c r="U35635" s="76"/>
    </row>
    <row r="35636" spans="21:21" x14ac:dyDescent="0.25">
      <c r="U35636" s="76"/>
    </row>
    <row r="35637" spans="21:21" x14ac:dyDescent="0.25">
      <c r="U35637" s="76"/>
    </row>
    <row r="35638" spans="21:21" x14ac:dyDescent="0.25">
      <c r="U35638" s="76"/>
    </row>
    <row r="35639" spans="21:21" x14ac:dyDescent="0.25">
      <c r="U35639" s="76"/>
    </row>
    <row r="35640" spans="21:21" x14ac:dyDescent="0.25">
      <c r="U35640" s="76"/>
    </row>
    <row r="35641" spans="21:21" x14ac:dyDescent="0.25">
      <c r="U35641" s="76"/>
    </row>
    <row r="35642" spans="21:21" x14ac:dyDescent="0.25">
      <c r="U35642" s="76"/>
    </row>
    <row r="35643" spans="21:21" x14ac:dyDescent="0.25">
      <c r="U35643" s="76"/>
    </row>
    <row r="35644" spans="21:21" x14ac:dyDescent="0.25">
      <c r="U35644" s="76"/>
    </row>
    <row r="35645" spans="21:21" x14ac:dyDescent="0.25">
      <c r="U35645" s="76"/>
    </row>
    <row r="35646" spans="21:21" x14ac:dyDescent="0.25">
      <c r="U35646" s="76"/>
    </row>
    <row r="35647" spans="21:21" x14ac:dyDescent="0.25">
      <c r="U35647" s="76"/>
    </row>
    <row r="35648" spans="21:21" x14ac:dyDescent="0.25">
      <c r="U35648" s="76"/>
    </row>
    <row r="35649" spans="21:21" x14ac:dyDescent="0.25">
      <c r="U35649" s="76"/>
    </row>
    <row r="35650" spans="21:21" x14ac:dyDescent="0.25">
      <c r="U35650" s="76"/>
    </row>
    <row r="35651" spans="21:21" x14ac:dyDescent="0.25">
      <c r="U35651" s="76"/>
    </row>
    <row r="35652" spans="21:21" x14ac:dyDescent="0.25">
      <c r="U35652" s="76"/>
    </row>
    <row r="35653" spans="21:21" x14ac:dyDescent="0.25">
      <c r="U35653" s="76"/>
    </row>
    <row r="35654" spans="21:21" x14ac:dyDescent="0.25">
      <c r="U35654" s="76"/>
    </row>
    <row r="35655" spans="21:21" x14ac:dyDescent="0.25">
      <c r="U35655" s="76"/>
    </row>
    <row r="35656" spans="21:21" x14ac:dyDescent="0.25">
      <c r="U35656" s="76"/>
    </row>
    <row r="35657" spans="21:21" x14ac:dyDescent="0.25">
      <c r="U35657" s="76"/>
    </row>
    <row r="35658" spans="21:21" x14ac:dyDescent="0.25">
      <c r="U35658" s="76"/>
    </row>
    <row r="35659" spans="21:21" x14ac:dyDescent="0.25">
      <c r="U35659" s="76"/>
    </row>
    <row r="35660" spans="21:21" x14ac:dyDescent="0.25">
      <c r="U35660" s="76"/>
    </row>
    <row r="35661" spans="21:21" x14ac:dyDescent="0.25">
      <c r="U35661" s="76"/>
    </row>
    <row r="35662" spans="21:21" x14ac:dyDescent="0.25">
      <c r="U35662" s="76"/>
    </row>
    <row r="35663" spans="21:21" x14ac:dyDescent="0.25">
      <c r="U35663" s="76"/>
    </row>
    <row r="35664" spans="21:21" x14ac:dyDescent="0.25">
      <c r="U35664" s="76"/>
    </row>
    <row r="35665" spans="21:21" x14ac:dyDescent="0.25">
      <c r="U35665" s="76"/>
    </row>
    <row r="35666" spans="21:21" x14ac:dyDescent="0.25">
      <c r="U35666" s="76"/>
    </row>
    <row r="35667" spans="21:21" x14ac:dyDescent="0.25">
      <c r="U35667" s="76"/>
    </row>
    <row r="35668" spans="21:21" x14ac:dyDescent="0.25">
      <c r="U35668" s="76"/>
    </row>
    <row r="35669" spans="21:21" x14ac:dyDescent="0.25">
      <c r="U35669" s="76"/>
    </row>
    <row r="35670" spans="21:21" x14ac:dyDescent="0.25">
      <c r="U35670" s="76"/>
    </row>
    <row r="35671" spans="21:21" x14ac:dyDescent="0.25">
      <c r="U35671" s="76"/>
    </row>
    <row r="35672" spans="21:21" x14ac:dyDescent="0.25">
      <c r="U35672" s="76"/>
    </row>
    <row r="35673" spans="21:21" x14ac:dyDescent="0.25">
      <c r="U35673" s="76"/>
    </row>
    <row r="35674" spans="21:21" x14ac:dyDescent="0.25">
      <c r="U35674" s="76"/>
    </row>
    <row r="35675" spans="21:21" x14ac:dyDescent="0.25">
      <c r="U35675" s="76"/>
    </row>
    <row r="35676" spans="21:21" x14ac:dyDescent="0.25">
      <c r="U35676" s="76"/>
    </row>
    <row r="35677" spans="21:21" x14ac:dyDescent="0.25">
      <c r="U35677" s="76"/>
    </row>
    <row r="35678" spans="21:21" x14ac:dyDescent="0.25">
      <c r="U35678" s="76"/>
    </row>
    <row r="35679" spans="21:21" x14ac:dyDescent="0.25">
      <c r="U35679" s="76"/>
    </row>
    <row r="35680" spans="21:21" x14ac:dyDescent="0.25">
      <c r="U35680" s="76"/>
    </row>
    <row r="35681" spans="21:21" x14ac:dyDescent="0.25">
      <c r="U35681" s="76"/>
    </row>
    <row r="35682" spans="21:21" x14ac:dyDescent="0.25">
      <c r="U35682" s="76"/>
    </row>
    <row r="35683" spans="21:21" x14ac:dyDescent="0.25">
      <c r="U35683" s="76"/>
    </row>
    <row r="35684" spans="21:21" x14ac:dyDescent="0.25">
      <c r="U35684" s="76"/>
    </row>
    <row r="35685" spans="21:21" x14ac:dyDescent="0.25">
      <c r="U35685" s="76"/>
    </row>
    <row r="35686" spans="21:21" x14ac:dyDescent="0.25">
      <c r="U35686" s="76"/>
    </row>
    <row r="35687" spans="21:21" x14ac:dyDescent="0.25">
      <c r="U35687" s="76"/>
    </row>
    <row r="35688" spans="21:21" x14ac:dyDescent="0.25">
      <c r="U35688" s="76"/>
    </row>
    <row r="35689" spans="21:21" x14ac:dyDescent="0.25">
      <c r="U35689" s="76"/>
    </row>
    <row r="35690" spans="21:21" x14ac:dyDescent="0.25">
      <c r="U35690" s="76"/>
    </row>
    <row r="35691" spans="21:21" x14ac:dyDescent="0.25">
      <c r="U35691" s="76"/>
    </row>
    <row r="35692" spans="21:21" x14ac:dyDescent="0.25">
      <c r="U35692" s="76"/>
    </row>
    <row r="35693" spans="21:21" x14ac:dyDescent="0.25">
      <c r="U35693" s="76"/>
    </row>
    <row r="35694" spans="21:21" x14ac:dyDescent="0.25">
      <c r="U35694" s="76"/>
    </row>
    <row r="35695" spans="21:21" x14ac:dyDescent="0.25">
      <c r="U35695" s="76"/>
    </row>
    <row r="35696" spans="21:21" x14ac:dyDescent="0.25">
      <c r="U35696" s="76"/>
    </row>
    <row r="35697" spans="21:21" x14ac:dyDescent="0.25">
      <c r="U35697" s="76"/>
    </row>
    <row r="35698" spans="21:21" x14ac:dyDescent="0.25">
      <c r="U35698" s="76"/>
    </row>
    <row r="35699" spans="21:21" x14ac:dyDescent="0.25">
      <c r="U35699" s="76"/>
    </row>
    <row r="35700" spans="21:21" x14ac:dyDescent="0.25">
      <c r="U35700" s="76"/>
    </row>
    <row r="35701" spans="21:21" x14ac:dyDescent="0.25">
      <c r="U35701" s="76"/>
    </row>
    <row r="35702" spans="21:21" x14ac:dyDescent="0.25">
      <c r="U35702" s="76"/>
    </row>
    <row r="35703" spans="21:21" x14ac:dyDescent="0.25">
      <c r="U35703" s="76"/>
    </row>
    <row r="35704" spans="21:21" x14ac:dyDescent="0.25">
      <c r="U35704" s="76"/>
    </row>
    <row r="35705" spans="21:21" x14ac:dyDescent="0.25">
      <c r="U35705" s="76"/>
    </row>
    <row r="35706" spans="21:21" x14ac:dyDescent="0.25">
      <c r="U35706" s="76"/>
    </row>
    <row r="35707" spans="21:21" x14ac:dyDescent="0.25">
      <c r="U35707" s="76"/>
    </row>
    <row r="35708" spans="21:21" x14ac:dyDescent="0.25">
      <c r="U35708" s="76"/>
    </row>
    <row r="35709" spans="21:21" x14ac:dyDescent="0.25">
      <c r="U35709" s="76"/>
    </row>
    <row r="35710" spans="21:21" x14ac:dyDescent="0.25">
      <c r="U35710" s="76"/>
    </row>
    <row r="35711" spans="21:21" x14ac:dyDescent="0.25">
      <c r="U35711" s="76"/>
    </row>
    <row r="35712" spans="21:21" x14ac:dyDescent="0.25">
      <c r="U35712" s="76"/>
    </row>
    <row r="35713" spans="21:21" x14ac:dyDescent="0.25">
      <c r="U35713" s="76"/>
    </row>
    <row r="35714" spans="21:21" x14ac:dyDescent="0.25">
      <c r="U35714" s="76"/>
    </row>
    <row r="35715" spans="21:21" x14ac:dyDescent="0.25">
      <c r="U35715" s="76"/>
    </row>
    <row r="35716" spans="21:21" x14ac:dyDescent="0.25">
      <c r="U35716" s="76"/>
    </row>
    <row r="35717" spans="21:21" x14ac:dyDescent="0.25">
      <c r="U35717" s="76"/>
    </row>
    <row r="35718" spans="21:21" x14ac:dyDescent="0.25">
      <c r="U35718" s="76"/>
    </row>
    <row r="35719" spans="21:21" x14ac:dyDescent="0.25">
      <c r="U35719" s="76"/>
    </row>
    <row r="35720" spans="21:21" x14ac:dyDescent="0.25">
      <c r="U35720" s="76"/>
    </row>
    <row r="35721" spans="21:21" x14ac:dyDescent="0.25">
      <c r="U35721" s="76"/>
    </row>
    <row r="35722" spans="21:21" x14ac:dyDescent="0.25">
      <c r="U35722" s="76"/>
    </row>
    <row r="35723" spans="21:21" x14ac:dyDescent="0.25">
      <c r="U35723" s="76"/>
    </row>
    <row r="35724" spans="21:21" x14ac:dyDescent="0.25">
      <c r="U35724" s="76"/>
    </row>
    <row r="35725" spans="21:21" x14ac:dyDescent="0.25">
      <c r="U35725" s="76"/>
    </row>
    <row r="35726" spans="21:21" x14ac:dyDescent="0.25">
      <c r="U35726" s="76"/>
    </row>
    <row r="35727" spans="21:21" x14ac:dyDescent="0.25">
      <c r="U35727" s="76"/>
    </row>
    <row r="35728" spans="21:21" x14ac:dyDescent="0.25">
      <c r="U35728" s="76"/>
    </row>
    <row r="35729" spans="21:21" x14ac:dyDescent="0.25">
      <c r="U35729" s="76"/>
    </row>
    <row r="35730" spans="21:21" x14ac:dyDescent="0.25">
      <c r="U35730" s="76"/>
    </row>
    <row r="35731" spans="21:21" x14ac:dyDescent="0.25">
      <c r="U35731" s="76"/>
    </row>
    <row r="35732" spans="21:21" x14ac:dyDescent="0.25">
      <c r="U35732" s="76"/>
    </row>
    <row r="35733" spans="21:21" x14ac:dyDescent="0.25">
      <c r="U35733" s="76"/>
    </row>
    <row r="35734" spans="21:21" x14ac:dyDescent="0.25">
      <c r="U35734" s="76"/>
    </row>
    <row r="35735" spans="21:21" x14ac:dyDescent="0.25">
      <c r="U35735" s="76"/>
    </row>
    <row r="35736" spans="21:21" x14ac:dyDescent="0.25">
      <c r="U35736" s="76"/>
    </row>
    <row r="35737" spans="21:21" x14ac:dyDescent="0.25">
      <c r="U35737" s="76"/>
    </row>
    <row r="35738" spans="21:21" x14ac:dyDescent="0.25">
      <c r="U35738" s="76"/>
    </row>
    <row r="35739" spans="21:21" x14ac:dyDescent="0.25">
      <c r="U35739" s="76"/>
    </row>
    <row r="35740" spans="21:21" x14ac:dyDescent="0.25">
      <c r="U35740" s="76"/>
    </row>
    <row r="35741" spans="21:21" x14ac:dyDescent="0.25">
      <c r="U35741" s="76"/>
    </row>
    <row r="35742" spans="21:21" x14ac:dyDescent="0.25">
      <c r="U35742" s="76"/>
    </row>
    <row r="35743" spans="21:21" x14ac:dyDescent="0.25">
      <c r="U35743" s="76"/>
    </row>
    <row r="35744" spans="21:21" x14ac:dyDescent="0.25">
      <c r="U35744" s="76"/>
    </row>
    <row r="35745" spans="21:21" x14ac:dyDescent="0.25">
      <c r="U35745" s="76"/>
    </row>
    <row r="35746" spans="21:21" x14ac:dyDescent="0.25">
      <c r="U35746" s="76"/>
    </row>
    <row r="35747" spans="21:21" x14ac:dyDescent="0.25">
      <c r="U35747" s="76"/>
    </row>
    <row r="35748" spans="21:21" x14ac:dyDescent="0.25">
      <c r="U35748" s="76"/>
    </row>
    <row r="35749" spans="21:21" x14ac:dyDescent="0.25">
      <c r="U35749" s="76"/>
    </row>
    <row r="35750" spans="21:21" x14ac:dyDescent="0.25">
      <c r="U35750" s="76"/>
    </row>
    <row r="35751" spans="21:21" x14ac:dyDescent="0.25">
      <c r="U35751" s="76"/>
    </row>
    <row r="35752" spans="21:21" x14ac:dyDescent="0.25">
      <c r="U35752" s="76"/>
    </row>
    <row r="35753" spans="21:21" x14ac:dyDescent="0.25">
      <c r="U35753" s="76"/>
    </row>
    <row r="35754" spans="21:21" x14ac:dyDescent="0.25">
      <c r="U35754" s="76"/>
    </row>
    <row r="35755" spans="21:21" x14ac:dyDescent="0.25">
      <c r="U35755" s="76"/>
    </row>
    <row r="35756" spans="21:21" x14ac:dyDescent="0.25">
      <c r="U35756" s="76"/>
    </row>
    <row r="35757" spans="21:21" x14ac:dyDescent="0.25">
      <c r="U35757" s="76"/>
    </row>
    <row r="35758" spans="21:21" x14ac:dyDescent="0.25">
      <c r="U35758" s="76"/>
    </row>
    <row r="35759" spans="21:21" x14ac:dyDescent="0.25">
      <c r="U35759" s="76"/>
    </row>
    <row r="35760" spans="21:21" x14ac:dyDescent="0.25">
      <c r="U35760" s="76"/>
    </row>
    <row r="35761" spans="21:21" x14ac:dyDescent="0.25">
      <c r="U35761" s="76"/>
    </row>
    <row r="35762" spans="21:21" x14ac:dyDescent="0.25">
      <c r="U35762" s="76"/>
    </row>
    <row r="35763" spans="21:21" x14ac:dyDescent="0.25">
      <c r="U35763" s="76"/>
    </row>
    <row r="35764" spans="21:21" x14ac:dyDescent="0.25">
      <c r="U35764" s="76"/>
    </row>
    <row r="35765" spans="21:21" x14ac:dyDescent="0.25">
      <c r="U35765" s="76"/>
    </row>
    <row r="35766" spans="21:21" x14ac:dyDescent="0.25">
      <c r="U35766" s="76"/>
    </row>
    <row r="35767" spans="21:21" x14ac:dyDescent="0.25">
      <c r="U35767" s="76"/>
    </row>
    <row r="35768" spans="21:21" x14ac:dyDescent="0.25">
      <c r="U35768" s="76"/>
    </row>
    <row r="35769" spans="21:21" x14ac:dyDescent="0.25">
      <c r="U35769" s="76"/>
    </row>
    <row r="35770" spans="21:21" x14ac:dyDescent="0.25">
      <c r="U35770" s="76"/>
    </row>
    <row r="35771" spans="21:21" x14ac:dyDescent="0.25">
      <c r="U35771" s="76"/>
    </row>
    <row r="35772" spans="21:21" x14ac:dyDescent="0.25">
      <c r="U35772" s="76"/>
    </row>
    <row r="35773" spans="21:21" x14ac:dyDescent="0.25">
      <c r="U35773" s="76"/>
    </row>
    <row r="35774" spans="21:21" x14ac:dyDescent="0.25">
      <c r="U35774" s="76"/>
    </row>
    <row r="35775" spans="21:21" x14ac:dyDescent="0.25">
      <c r="U35775" s="76"/>
    </row>
    <row r="35776" spans="21:21" x14ac:dyDescent="0.25">
      <c r="U35776" s="76"/>
    </row>
    <row r="35777" spans="21:21" x14ac:dyDescent="0.25">
      <c r="U35777" s="76"/>
    </row>
    <row r="35778" spans="21:21" x14ac:dyDescent="0.25">
      <c r="U35778" s="76"/>
    </row>
    <row r="35779" spans="21:21" x14ac:dyDescent="0.25">
      <c r="U35779" s="76"/>
    </row>
    <row r="35780" spans="21:21" x14ac:dyDescent="0.25">
      <c r="U35780" s="76"/>
    </row>
    <row r="35781" spans="21:21" x14ac:dyDescent="0.25">
      <c r="U35781" s="76"/>
    </row>
    <row r="35782" spans="21:21" x14ac:dyDescent="0.25">
      <c r="U35782" s="76"/>
    </row>
    <row r="35783" spans="21:21" x14ac:dyDescent="0.25">
      <c r="U35783" s="76"/>
    </row>
    <row r="35784" spans="21:21" x14ac:dyDescent="0.25">
      <c r="U35784" s="76"/>
    </row>
    <row r="35785" spans="21:21" x14ac:dyDescent="0.25">
      <c r="U35785" s="76"/>
    </row>
    <row r="35786" spans="21:21" x14ac:dyDescent="0.25">
      <c r="U35786" s="76"/>
    </row>
    <row r="35787" spans="21:21" x14ac:dyDescent="0.25">
      <c r="U35787" s="76"/>
    </row>
    <row r="35788" spans="21:21" x14ac:dyDescent="0.25">
      <c r="U35788" s="76"/>
    </row>
    <row r="35789" spans="21:21" x14ac:dyDescent="0.25">
      <c r="U35789" s="76"/>
    </row>
    <row r="35790" spans="21:21" x14ac:dyDescent="0.25">
      <c r="U35790" s="76"/>
    </row>
    <row r="35791" spans="21:21" x14ac:dyDescent="0.25">
      <c r="U35791" s="76"/>
    </row>
    <row r="35792" spans="21:21" x14ac:dyDescent="0.25">
      <c r="U35792" s="76"/>
    </row>
    <row r="35793" spans="21:21" x14ac:dyDescent="0.25">
      <c r="U35793" s="76"/>
    </row>
    <row r="35794" spans="21:21" x14ac:dyDescent="0.25">
      <c r="U35794" s="76"/>
    </row>
    <row r="35795" spans="21:21" x14ac:dyDescent="0.25">
      <c r="U35795" s="76"/>
    </row>
    <row r="35796" spans="21:21" x14ac:dyDescent="0.25">
      <c r="U35796" s="76"/>
    </row>
    <row r="35797" spans="21:21" x14ac:dyDescent="0.25">
      <c r="U35797" s="76"/>
    </row>
    <row r="35798" spans="21:21" x14ac:dyDescent="0.25">
      <c r="U35798" s="76"/>
    </row>
    <row r="35799" spans="21:21" x14ac:dyDescent="0.25">
      <c r="U35799" s="76"/>
    </row>
    <row r="35800" spans="21:21" x14ac:dyDescent="0.25">
      <c r="U35800" s="76"/>
    </row>
    <row r="35801" spans="21:21" x14ac:dyDescent="0.25">
      <c r="U35801" s="76"/>
    </row>
    <row r="35802" spans="21:21" x14ac:dyDescent="0.25">
      <c r="U35802" s="76"/>
    </row>
    <row r="35803" spans="21:21" x14ac:dyDescent="0.25">
      <c r="U35803" s="76"/>
    </row>
    <row r="35804" spans="21:21" x14ac:dyDescent="0.25">
      <c r="U35804" s="76"/>
    </row>
    <row r="35805" spans="21:21" x14ac:dyDescent="0.25">
      <c r="U35805" s="76"/>
    </row>
    <row r="35806" spans="21:21" x14ac:dyDescent="0.25">
      <c r="U35806" s="76"/>
    </row>
    <row r="35807" spans="21:21" x14ac:dyDescent="0.25">
      <c r="U35807" s="76"/>
    </row>
    <row r="35808" spans="21:21" x14ac:dyDescent="0.25">
      <c r="U35808" s="76"/>
    </row>
    <row r="35809" spans="21:21" x14ac:dyDescent="0.25">
      <c r="U35809" s="76"/>
    </row>
    <row r="35810" spans="21:21" x14ac:dyDescent="0.25">
      <c r="U35810" s="76"/>
    </row>
    <row r="35811" spans="21:21" x14ac:dyDescent="0.25">
      <c r="U35811" s="76"/>
    </row>
    <row r="35812" spans="21:21" x14ac:dyDescent="0.25">
      <c r="U35812" s="76"/>
    </row>
    <row r="35813" spans="21:21" x14ac:dyDescent="0.25">
      <c r="U35813" s="76"/>
    </row>
    <row r="35814" spans="21:21" x14ac:dyDescent="0.25">
      <c r="U35814" s="76"/>
    </row>
    <row r="35815" spans="21:21" x14ac:dyDescent="0.25">
      <c r="U35815" s="76"/>
    </row>
    <row r="35816" spans="21:21" x14ac:dyDescent="0.25">
      <c r="U35816" s="76"/>
    </row>
    <row r="35817" spans="21:21" x14ac:dyDescent="0.25">
      <c r="U35817" s="76"/>
    </row>
    <row r="35818" spans="21:21" x14ac:dyDescent="0.25">
      <c r="U35818" s="76"/>
    </row>
    <row r="35819" spans="21:21" x14ac:dyDescent="0.25">
      <c r="U35819" s="76"/>
    </row>
    <row r="35820" spans="21:21" x14ac:dyDescent="0.25">
      <c r="U35820" s="76"/>
    </row>
    <row r="35821" spans="21:21" x14ac:dyDescent="0.25">
      <c r="U35821" s="76"/>
    </row>
    <row r="35822" spans="21:21" x14ac:dyDescent="0.25">
      <c r="U35822" s="76"/>
    </row>
    <row r="35823" spans="21:21" x14ac:dyDescent="0.25">
      <c r="U35823" s="76"/>
    </row>
    <row r="35824" spans="21:21" x14ac:dyDescent="0.25">
      <c r="U35824" s="76"/>
    </row>
    <row r="35825" spans="21:21" x14ac:dyDescent="0.25">
      <c r="U35825" s="76"/>
    </row>
    <row r="35826" spans="21:21" x14ac:dyDescent="0.25">
      <c r="U35826" s="76"/>
    </row>
    <row r="35827" spans="21:21" x14ac:dyDescent="0.25">
      <c r="U35827" s="76"/>
    </row>
    <row r="35828" spans="21:21" x14ac:dyDescent="0.25">
      <c r="U35828" s="76"/>
    </row>
    <row r="35829" spans="21:21" x14ac:dyDescent="0.25">
      <c r="U35829" s="76"/>
    </row>
    <row r="35830" spans="21:21" x14ac:dyDescent="0.25">
      <c r="U35830" s="76"/>
    </row>
    <row r="35831" spans="21:21" x14ac:dyDescent="0.25">
      <c r="U35831" s="76"/>
    </row>
    <row r="35832" spans="21:21" x14ac:dyDescent="0.25">
      <c r="U35832" s="76"/>
    </row>
    <row r="35833" spans="21:21" x14ac:dyDescent="0.25">
      <c r="U35833" s="76"/>
    </row>
    <row r="35834" spans="21:21" x14ac:dyDescent="0.25">
      <c r="U35834" s="76"/>
    </row>
    <row r="35835" spans="21:21" x14ac:dyDescent="0.25">
      <c r="U35835" s="76"/>
    </row>
    <row r="35836" spans="21:21" x14ac:dyDescent="0.25">
      <c r="U35836" s="76"/>
    </row>
    <row r="35837" spans="21:21" x14ac:dyDescent="0.25">
      <c r="U35837" s="76"/>
    </row>
    <row r="35838" spans="21:21" x14ac:dyDescent="0.25">
      <c r="U35838" s="76"/>
    </row>
    <row r="35839" spans="21:21" x14ac:dyDescent="0.25">
      <c r="U35839" s="76"/>
    </row>
    <row r="35840" spans="21:21" x14ac:dyDescent="0.25">
      <c r="U35840" s="76"/>
    </row>
    <row r="35841" spans="21:21" x14ac:dyDescent="0.25">
      <c r="U35841" s="76"/>
    </row>
    <row r="35842" spans="21:21" x14ac:dyDescent="0.25">
      <c r="U35842" s="76"/>
    </row>
    <row r="35843" spans="21:21" x14ac:dyDescent="0.25">
      <c r="U35843" s="76"/>
    </row>
    <row r="35844" spans="21:21" x14ac:dyDescent="0.25">
      <c r="U35844" s="76"/>
    </row>
    <row r="35845" spans="21:21" x14ac:dyDescent="0.25">
      <c r="U35845" s="76"/>
    </row>
    <row r="35846" spans="21:21" x14ac:dyDescent="0.25">
      <c r="U35846" s="76"/>
    </row>
    <row r="35847" spans="21:21" x14ac:dyDescent="0.25">
      <c r="U35847" s="76"/>
    </row>
    <row r="35848" spans="21:21" x14ac:dyDescent="0.25">
      <c r="U35848" s="76"/>
    </row>
    <row r="35849" spans="21:21" x14ac:dyDescent="0.25">
      <c r="U35849" s="76"/>
    </row>
    <row r="35850" spans="21:21" x14ac:dyDescent="0.25">
      <c r="U35850" s="76"/>
    </row>
    <row r="35851" spans="21:21" x14ac:dyDescent="0.25">
      <c r="U35851" s="76"/>
    </row>
    <row r="35852" spans="21:21" x14ac:dyDescent="0.25">
      <c r="U35852" s="76"/>
    </row>
    <row r="35853" spans="21:21" x14ac:dyDescent="0.25">
      <c r="U35853" s="76"/>
    </row>
    <row r="35854" spans="21:21" x14ac:dyDescent="0.25">
      <c r="U35854" s="76"/>
    </row>
    <row r="35855" spans="21:21" x14ac:dyDescent="0.25">
      <c r="U35855" s="76"/>
    </row>
    <row r="35856" spans="21:21" x14ac:dyDescent="0.25">
      <c r="U35856" s="76"/>
    </row>
    <row r="35857" spans="21:21" x14ac:dyDescent="0.25">
      <c r="U35857" s="76"/>
    </row>
    <row r="35858" spans="21:21" x14ac:dyDescent="0.25">
      <c r="U35858" s="76"/>
    </row>
    <row r="35859" spans="21:21" x14ac:dyDescent="0.25">
      <c r="U35859" s="76"/>
    </row>
    <row r="35860" spans="21:21" x14ac:dyDescent="0.25">
      <c r="U35860" s="76"/>
    </row>
    <row r="35861" spans="21:21" x14ac:dyDescent="0.25">
      <c r="U35861" s="76"/>
    </row>
    <row r="35862" spans="21:21" x14ac:dyDescent="0.25">
      <c r="U35862" s="76"/>
    </row>
    <row r="35863" spans="21:21" x14ac:dyDescent="0.25">
      <c r="U35863" s="76"/>
    </row>
    <row r="35864" spans="21:21" x14ac:dyDescent="0.25">
      <c r="U35864" s="76"/>
    </row>
    <row r="35865" spans="21:21" x14ac:dyDescent="0.25">
      <c r="U35865" s="76"/>
    </row>
    <row r="35866" spans="21:21" x14ac:dyDescent="0.25">
      <c r="U35866" s="76"/>
    </row>
    <row r="35867" spans="21:21" x14ac:dyDescent="0.25">
      <c r="U35867" s="76"/>
    </row>
    <row r="35868" spans="21:21" x14ac:dyDescent="0.25">
      <c r="U35868" s="76"/>
    </row>
    <row r="35869" spans="21:21" x14ac:dyDescent="0.25">
      <c r="U35869" s="76"/>
    </row>
    <row r="35870" spans="21:21" x14ac:dyDescent="0.25">
      <c r="U35870" s="76"/>
    </row>
    <row r="35871" spans="21:21" x14ac:dyDescent="0.25">
      <c r="U35871" s="76"/>
    </row>
    <row r="35872" spans="21:21" x14ac:dyDescent="0.25">
      <c r="U35872" s="76"/>
    </row>
    <row r="35873" spans="21:21" x14ac:dyDescent="0.25">
      <c r="U35873" s="76"/>
    </row>
    <row r="35874" spans="21:21" x14ac:dyDescent="0.25">
      <c r="U35874" s="76"/>
    </row>
    <row r="35875" spans="21:21" x14ac:dyDescent="0.25">
      <c r="U35875" s="76"/>
    </row>
    <row r="35876" spans="21:21" x14ac:dyDescent="0.25">
      <c r="U35876" s="76"/>
    </row>
    <row r="35877" spans="21:21" x14ac:dyDescent="0.25">
      <c r="U35877" s="76"/>
    </row>
    <row r="35878" spans="21:21" x14ac:dyDescent="0.25">
      <c r="U35878" s="76"/>
    </row>
    <row r="35879" spans="21:21" x14ac:dyDescent="0.25">
      <c r="U35879" s="76"/>
    </row>
    <row r="35880" spans="21:21" x14ac:dyDescent="0.25">
      <c r="U35880" s="76"/>
    </row>
    <row r="35881" spans="21:21" x14ac:dyDescent="0.25">
      <c r="U35881" s="76"/>
    </row>
    <row r="35882" spans="21:21" x14ac:dyDescent="0.25">
      <c r="U35882" s="76"/>
    </row>
    <row r="35883" spans="21:21" x14ac:dyDescent="0.25">
      <c r="U35883" s="76"/>
    </row>
    <row r="35884" spans="21:21" x14ac:dyDescent="0.25">
      <c r="U35884" s="76"/>
    </row>
    <row r="35885" spans="21:21" x14ac:dyDescent="0.25">
      <c r="U35885" s="76"/>
    </row>
    <row r="35886" spans="21:21" x14ac:dyDescent="0.25">
      <c r="U35886" s="76"/>
    </row>
    <row r="35887" spans="21:21" x14ac:dyDescent="0.25">
      <c r="U35887" s="76"/>
    </row>
    <row r="35888" spans="21:21" x14ac:dyDescent="0.25">
      <c r="U35888" s="76"/>
    </row>
    <row r="35889" spans="21:21" x14ac:dyDescent="0.25">
      <c r="U35889" s="76"/>
    </row>
    <row r="35890" spans="21:21" x14ac:dyDescent="0.25">
      <c r="U35890" s="76"/>
    </row>
    <row r="35891" spans="21:21" x14ac:dyDescent="0.25">
      <c r="U35891" s="76"/>
    </row>
    <row r="35892" spans="21:21" x14ac:dyDescent="0.25">
      <c r="U35892" s="76"/>
    </row>
    <row r="35893" spans="21:21" x14ac:dyDescent="0.25">
      <c r="U35893" s="76"/>
    </row>
    <row r="35894" spans="21:21" x14ac:dyDescent="0.25">
      <c r="U35894" s="76"/>
    </row>
    <row r="35895" spans="21:21" x14ac:dyDescent="0.25">
      <c r="U35895" s="76"/>
    </row>
    <row r="35896" spans="21:21" x14ac:dyDescent="0.25">
      <c r="U35896" s="76"/>
    </row>
    <row r="35897" spans="21:21" x14ac:dyDescent="0.25">
      <c r="U35897" s="76"/>
    </row>
    <row r="35898" spans="21:21" x14ac:dyDescent="0.25">
      <c r="U35898" s="76"/>
    </row>
    <row r="35899" spans="21:21" x14ac:dyDescent="0.25">
      <c r="U35899" s="76"/>
    </row>
    <row r="35900" spans="21:21" x14ac:dyDescent="0.25">
      <c r="U35900" s="76"/>
    </row>
    <row r="35901" spans="21:21" x14ac:dyDescent="0.25">
      <c r="U35901" s="76"/>
    </row>
    <row r="35902" spans="21:21" x14ac:dyDescent="0.25">
      <c r="U35902" s="76"/>
    </row>
    <row r="35903" spans="21:21" x14ac:dyDescent="0.25">
      <c r="U35903" s="76"/>
    </row>
    <row r="35904" spans="21:21" x14ac:dyDescent="0.25">
      <c r="U35904" s="76"/>
    </row>
    <row r="35905" spans="21:21" x14ac:dyDescent="0.25">
      <c r="U35905" s="76"/>
    </row>
    <row r="35906" spans="21:21" x14ac:dyDescent="0.25">
      <c r="U35906" s="76"/>
    </row>
    <row r="35907" spans="21:21" x14ac:dyDescent="0.25">
      <c r="U35907" s="76"/>
    </row>
    <row r="35908" spans="21:21" x14ac:dyDescent="0.25">
      <c r="U35908" s="76"/>
    </row>
    <row r="35909" spans="21:21" x14ac:dyDescent="0.25">
      <c r="U35909" s="76"/>
    </row>
    <row r="35910" spans="21:21" x14ac:dyDescent="0.25">
      <c r="U35910" s="76"/>
    </row>
    <row r="35911" spans="21:21" x14ac:dyDescent="0.25">
      <c r="U35911" s="76"/>
    </row>
    <row r="35912" spans="21:21" x14ac:dyDescent="0.25">
      <c r="U35912" s="76"/>
    </row>
    <row r="35913" spans="21:21" x14ac:dyDescent="0.25">
      <c r="U35913" s="76"/>
    </row>
    <row r="35914" spans="21:21" x14ac:dyDescent="0.25">
      <c r="U35914" s="76"/>
    </row>
    <row r="35915" spans="21:21" x14ac:dyDescent="0.25">
      <c r="U35915" s="76"/>
    </row>
    <row r="35916" spans="21:21" x14ac:dyDescent="0.25">
      <c r="U35916" s="76"/>
    </row>
    <row r="35917" spans="21:21" x14ac:dyDescent="0.25">
      <c r="U35917" s="76"/>
    </row>
    <row r="35918" spans="21:21" x14ac:dyDescent="0.25">
      <c r="U35918" s="76"/>
    </row>
    <row r="35919" spans="21:21" x14ac:dyDescent="0.25">
      <c r="U35919" s="76"/>
    </row>
    <row r="35920" spans="21:21" x14ac:dyDescent="0.25">
      <c r="U35920" s="76"/>
    </row>
    <row r="35921" spans="21:21" x14ac:dyDescent="0.25">
      <c r="U35921" s="76"/>
    </row>
    <row r="35922" spans="21:21" x14ac:dyDescent="0.25">
      <c r="U35922" s="76"/>
    </row>
    <row r="35923" spans="21:21" x14ac:dyDescent="0.25">
      <c r="U35923" s="76"/>
    </row>
    <row r="35924" spans="21:21" x14ac:dyDescent="0.25">
      <c r="U35924" s="76"/>
    </row>
    <row r="35925" spans="21:21" x14ac:dyDescent="0.25">
      <c r="U35925" s="76"/>
    </row>
    <row r="35926" spans="21:21" x14ac:dyDescent="0.25">
      <c r="U35926" s="76"/>
    </row>
    <row r="35927" spans="21:21" x14ac:dyDescent="0.25">
      <c r="U35927" s="76"/>
    </row>
    <row r="35928" spans="21:21" x14ac:dyDescent="0.25">
      <c r="U35928" s="76"/>
    </row>
    <row r="35929" spans="21:21" x14ac:dyDescent="0.25">
      <c r="U35929" s="76"/>
    </row>
    <row r="35930" spans="21:21" x14ac:dyDescent="0.25">
      <c r="U35930" s="76"/>
    </row>
    <row r="35931" spans="21:21" x14ac:dyDescent="0.25">
      <c r="U35931" s="76"/>
    </row>
    <row r="35932" spans="21:21" x14ac:dyDescent="0.25">
      <c r="U35932" s="76"/>
    </row>
    <row r="35933" spans="21:21" x14ac:dyDescent="0.25">
      <c r="U35933" s="76"/>
    </row>
    <row r="35934" spans="21:21" x14ac:dyDescent="0.25">
      <c r="U35934" s="76"/>
    </row>
    <row r="35935" spans="21:21" x14ac:dyDescent="0.25">
      <c r="U35935" s="76"/>
    </row>
    <row r="35936" spans="21:21" x14ac:dyDescent="0.25">
      <c r="U35936" s="76"/>
    </row>
    <row r="35937" spans="21:21" x14ac:dyDescent="0.25">
      <c r="U35937" s="76"/>
    </row>
    <row r="35938" spans="21:21" x14ac:dyDescent="0.25">
      <c r="U35938" s="76"/>
    </row>
    <row r="35939" spans="21:21" x14ac:dyDescent="0.25">
      <c r="U35939" s="76"/>
    </row>
    <row r="35940" spans="21:21" x14ac:dyDescent="0.25">
      <c r="U35940" s="76"/>
    </row>
    <row r="35941" spans="21:21" x14ac:dyDescent="0.25">
      <c r="U35941" s="76"/>
    </row>
    <row r="35942" spans="21:21" x14ac:dyDescent="0.25">
      <c r="U35942" s="76"/>
    </row>
    <row r="35943" spans="21:21" x14ac:dyDescent="0.25">
      <c r="U35943" s="76"/>
    </row>
    <row r="35944" spans="21:21" x14ac:dyDescent="0.25">
      <c r="U35944" s="76"/>
    </row>
    <row r="35945" spans="21:21" x14ac:dyDescent="0.25">
      <c r="U35945" s="76"/>
    </row>
    <row r="35946" spans="21:21" x14ac:dyDescent="0.25">
      <c r="U35946" s="76"/>
    </row>
    <row r="35947" spans="21:21" x14ac:dyDescent="0.25">
      <c r="U35947" s="76"/>
    </row>
    <row r="35948" spans="21:21" x14ac:dyDescent="0.25">
      <c r="U35948" s="76"/>
    </row>
    <row r="35949" spans="21:21" x14ac:dyDescent="0.25">
      <c r="U35949" s="76"/>
    </row>
    <row r="35950" spans="21:21" x14ac:dyDescent="0.25">
      <c r="U35950" s="76"/>
    </row>
    <row r="35951" spans="21:21" x14ac:dyDescent="0.25">
      <c r="U35951" s="76"/>
    </row>
    <row r="35952" spans="21:21" x14ac:dyDescent="0.25">
      <c r="U35952" s="76"/>
    </row>
    <row r="35953" spans="21:21" x14ac:dyDescent="0.25">
      <c r="U35953" s="76"/>
    </row>
    <row r="35954" spans="21:21" x14ac:dyDescent="0.25">
      <c r="U35954" s="76"/>
    </row>
    <row r="35955" spans="21:21" x14ac:dyDescent="0.25">
      <c r="U35955" s="76"/>
    </row>
    <row r="35956" spans="21:21" x14ac:dyDescent="0.25">
      <c r="U35956" s="76"/>
    </row>
    <row r="35957" spans="21:21" x14ac:dyDescent="0.25">
      <c r="U35957" s="76"/>
    </row>
    <row r="35958" spans="21:21" x14ac:dyDescent="0.25">
      <c r="U35958" s="76"/>
    </row>
    <row r="35959" spans="21:21" x14ac:dyDescent="0.25">
      <c r="U35959" s="76"/>
    </row>
    <row r="35960" spans="21:21" x14ac:dyDescent="0.25">
      <c r="U35960" s="76"/>
    </row>
    <row r="35961" spans="21:21" x14ac:dyDescent="0.25">
      <c r="U35961" s="76"/>
    </row>
    <row r="35962" spans="21:21" x14ac:dyDescent="0.25">
      <c r="U35962" s="76"/>
    </row>
    <row r="35963" spans="21:21" x14ac:dyDescent="0.25">
      <c r="U35963" s="76"/>
    </row>
    <row r="35964" spans="21:21" x14ac:dyDescent="0.25">
      <c r="U35964" s="76"/>
    </row>
    <row r="35965" spans="21:21" x14ac:dyDescent="0.25">
      <c r="U35965" s="76"/>
    </row>
    <row r="35966" spans="21:21" x14ac:dyDescent="0.25">
      <c r="U35966" s="76"/>
    </row>
    <row r="35967" spans="21:21" x14ac:dyDescent="0.25">
      <c r="U35967" s="76"/>
    </row>
    <row r="35968" spans="21:21" x14ac:dyDescent="0.25">
      <c r="U35968" s="76"/>
    </row>
    <row r="35969" spans="21:21" x14ac:dyDescent="0.25">
      <c r="U35969" s="76"/>
    </row>
    <row r="35970" spans="21:21" x14ac:dyDescent="0.25">
      <c r="U35970" s="76"/>
    </row>
    <row r="35971" spans="21:21" x14ac:dyDescent="0.25">
      <c r="U35971" s="76"/>
    </row>
    <row r="35972" spans="21:21" x14ac:dyDescent="0.25">
      <c r="U35972" s="76"/>
    </row>
    <row r="35973" spans="21:21" x14ac:dyDescent="0.25">
      <c r="U35973" s="76"/>
    </row>
    <row r="35974" spans="21:21" x14ac:dyDescent="0.25">
      <c r="U35974" s="76"/>
    </row>
    <row r="35975" spans="21:21" x14ac:dyDescent="0.25">
      <c r="U35975" s="76"/>
    </row>
    <row r="35976" spans="21:21" x14ac:dyDescent="0.25">
      <c r="U35976" s="76"/>
    </row>
    <row r="35977" spans="21:21" x14ac:dyDescent="0.25">
      <c r="U35977" s="76"/>
    </row>
    <row r="35978" spans="21:21" x14ac:dyDescent="0.25">
      <c r="U35978" s="76"/>
    </row>
    <row r="35979" spans="21:21" x14ac:dyDescent="0.25">
      <c r="U35979" s="76"/>
    </row>
    <row r="35980" spans="21:21" x14ac:dyDescent="0.25">
      <c r="U35980" s="76"/>
    </row>
    <row r="35981" spans="21:21" x14ac:dyDescent="0.25">
      <c r="U35981" s="76"/>
    </row>
    <row r="35982" spans="21:21" x14ac:dyDescent="0.25">
      <c r="U35982" s="76"/>
    </row>
    <row r="35983" spans="21:21" x14ac:dyDescent="0.25">
      <c r="U35983" s="76"/>
    </row>
    <row r="35984" spans="21:21" x14ac:dyDescent="0.25">
      <c r="U35984" s="76"/>
    </row>
    <row r="35985" spans="21:21" x14ac:dyDescent="0.25">
      <c r="U35985" s="76"/>
    </row>
    <row r="35986" spans="21:21" x14ac:dyDescent="0.25">
      <c r="U35986" s="76"/>
    </row>
    <row r="35987" spans="21:21" x14ac:dyDescent="0.25">
      <c r="U35987" s="76"/>
    </row>
    <row r="35988" spans="21:21" x14ac:dyDescent="0.25">
      <c r="U35988" s="76"/>
    </row>
    <row r="35989" spans="21:21" x14ac:dyDescent="0.25">
      <c r="U35989" s="76"/>
    </row>
    <row r="35990" spans="21:21" x14ac:dyDescent="0.25">
      <c r="U35990" s="76"/>
    </row>
    <row r="35991" spans="21:21" x14ac:dyDescent="0.25">
      <c r="U35991" s="76"/>
    </row>
    <row r="35992" spans="21:21" x14ac:dyDescent="0.25">
      <c r="U35992" s="76"/>
    </row>
    <row r="35993" spans="21:21" x14ac:dyDescent="0.25">
      <c r="U35993" s="76"/>
    </row>
    <row r="35994" spans="21:21" x14ac:dyDescent="0.25">
      <c r="U35994" s="76"/>
    </row>
    <row r="35995" spans="21:21" x14ac:dyDescent="0.25">
      <c r="U35995" s="76"/>
    </row>
    <row r="35996" spans="21:21" x14ac:dyDescent="0.25">
      <c r="U35996" s="76"/>
    </row>
    <row r="35997" spans="21:21" x14ac:dyDescent="0.25">
      <c r="U35997" s="76"/>
    </row>
    <row r="35998" spans="21:21" x14ac:dyDescent="0.25">
      <c r="U35998" s="76"/>
    </row>
    <row r="35999" spans="21:21" x14ac:dyDescent="0.25">
      <c r="U35999" s="76"/>
    </row>
    <row r="36000" spans="21:21" x14ac:dyDescent="0.25">
      <c r="U36000" s="76"/>
    </row>
    <row r="36001" spans="21:21" x14ac:dyDescent="0.25">
      <c r="U36001" s="76"/>
    </row>
    <row r="36002" spans="21:21" x14ac:dyDescent="0.25">
      <c r="U36002" s="76"/>
    </row>
    <row r="36003" spans="21:21" x14ac:dyDescent="0.25">
      <c r="U36003" s="76"/>
    </row>
    <row r="36004" spans="21:21" x14ac:dyDescent="0.25">
      <c r="U36004" s="76"/>
    </row>
    <row r="36005" spans="21:21" x14ac:dyDescent="0.25">
      <c r="U36005" s="76"/>
    </row>
    <row r="36006" spans="21:21" x14ac:dyDescent="0.25">
      <c r="U36006" s="76"/>
    </row>
    <row r="36007" spans="21:21" x14ac:dyDescent="0.25">
      <c r="U36007" s="76"/>
    </row>
    <row r="36008" spans="21:21" x14ac:dyDescent="0.25">
      <c r="U36008" s="76"/>
    </row>
    <row r="36009" spans="21:21" x14ac:dyDescent="0.25">
      <c r="U36009" s="76"/>
    </row>
    <row r="36010" spans="21:21" x14ac:dyDescent="0.25">
      <c r="U36010" s="76"/>
    </row>
    <row r="36011" spans="21:21" x14ac:dyDescent="0.25">
      <c r="U36011" s="76"/>
    </row>
    <row r="36012" spans="21:21" x14ac:dyDescent="0.25">
      <c r="U36012" s="76"/>
    </row>
    <row r="36013" spans="21:21" x14ac:dyDescent="0.25">
      <c r="U36013" s="76"/>
    </row>
    <row r="36014" spans="21:21" x14ac:dyDescent="0.25">
      <c r="U36014" s="76"/>
    </row>
    <row r="36015" spans="21:21" x14ac:dyDescent="0.25">
      <c r="U36015" s="76"/>
    </row>
    <row r="36016" spans="21:21" x14ac:dyDescent="0.25">
      <c r="U36016" s="76"/>
    </row>
    <row r="36017" spans="21:21" x14ac:dyDescent="0.25">
      <c r="U36017" s="76"/>
    </row>
    <row r="36018" spans="21:21" x14ac:dyDescent="0.25">
      <c r="U36018" s="76"/>
    </row>
    <row r="36019" spans="21:21" x14ac:dyDescent="0.25">
      <c r="U36019" s="76"/>
    </row>
    <row r="36020" spans="21:21" x14ac:dyDescent="0.25">
      <c r="U36020" s="76"/>
    </row>
    <row r="36021" spans="21:21" x14ac:dyDescent="0.25">
      <c r="U36021" s="76"/>
    </row>
    <row r="36022" spans="21:21" x14ac:dyDescent="0.25">
      <c r="U36022" s="76"/>
    </row>
    <row r="36023" spans="21:21" x14ac:dyDescent="0.25">
      <c r="U36023" s="76"/>
    </row>
    <row r="36024" spans="21:21" x14ac:dyDescent="0.25">
      <c r="U36024" s="76"/>
    </row>
    <row r="36025" spans="21:21" x14ac:dyDescent="0.25">
      <c r="U36025" s="76"/>
    </row>
    <row r="36026" spans="21:21" x14ac:dyDescent="0.25">
      <c r="U36026" s="76"/>
    </row>
    <row r="36027" spans="21:21" x14ac:dyDescent="0.25">
      <c r="U36027" s="76"/>
    </row>
    <row r="36028" spans="21:21" x14ac:dyDescent="0.25">
      <c r="U36028" s="76"/>
    </row>
    <row r="36029" spans="21:21" x14ac:dyDescent="0.25">
      <c r="U36029" s="76"/>
    </row>
    <row r="36030" spans="21:21" x14ac:dyDescent="0.25">
      <c r="U36030" s="76"/>
    </row>
    <row r="36031" spans="21:21" x14ac:dyDescent="0.25">
      <c r="U36031" s="76"/>
    </row>
    <row r="36032" spans="21:21" x14ac:dyDescent="0.25">
      <c r="U36032" s="76"/>
    </row>
    <row r="36033" spans="21:21" x14ac:dyDescent="0.25">
      <c r="U36033" s="76"/>
    </row>
    <row r="36034" spans="21:21" x14ac:dyDescent="0.25">
      <c r="U36034" s="76"/>
    </row>
    <row r="36035" spans="21:21" x14ac:dyDescent="0.25">
      <c r="U36035" s="76"/>
    </row>
    <row r="36036" spans="21:21" x14ac:dyDescent="0.25">
      <c r="U36036" s="76"/>
    </row>
    <row r="36037" spans="21:21" x14ac:dyDescent="0.25">
      <c r="U36037" s="76"/>
    </row>
    <row r="36038" spans="21:21" x14ac:dyDescent="0.25">
      <c r="U36038" s="76"/>
    </row>
    <row r="36039" spans="21:21" x14ac:dyDescent="0.25">
      <c r="U36039" s="76"/>
    </row>
    <row r="36040" spans="21:21" x14ac:dyDescent="0.25">
      <c r="U36040" s="76"/>
    </row>
    <row r="36041" spans="21:21" x14ac:dyDescent="0.25">
      <c r="U36041" s="76"/>
    </row>
    <row r="36042" spans="21:21" x14ac:dyDescent="0.25">
      <c r="U36042" s="76"/>
    </row>
    <row r="36043" spans="21:21" x14ac:dyDescent="0.25">
      <c r="U36043" s="76"/>
    </row>
    <row r="36044" spans="21:21" x14ac:dyDescent="0.25">
      <c r="U36044" s="76"/>
    </row>
    <row r="36045" spans="21:21" x14ac:dyDescent="0.25">
      <c r="U36045" s="76"/>
    </row>
    <row r="36046" spans="21:21" x14ac:dyDescent="0.25">
      <c r="U36046" s="76"/>
    </row>
    <row r="36047" spans="21:21" x14ac:dyDescent="0.25">
      <c r="U36047" s="76"/>
    </row>
    <row r="36048" spans="21:21" x14ac:dyDescent="0.25">
      <c r="U36048" s="76"/>
    </row>
    <row r="36049" spans="21:21" x14ac:dyDescent="0.25">
      <c r="U36049" s="76"/>
    </row>
    <row r="36050" spans="21:21" x14ac:dyDescent="0.25">
      <c r="U36050" s="76"/>
    </row>
    <row r="36051" spans="21:21" x14ac:dyDescent="0.25">
      <c r="U36051" s="76"/>
    </row>
    <row r="36052" spans="21:21" x14ac:dyDescent="0.25">
      <c r="U36052" s="76"/>
    </row>
    <row r="36053" spans="21:21" x14ac:dyDescent="0.25">
      <c r="U36053" s="76"/>
    </row>
    <row r="36054" spans="21:21" x14ac:dyDescent="0.25">
      <c r="U36054" s="76"/>
    </row>
    <row r="36055" spans="21:21" x14ac:dyDescent="0.25">
      <c r="U36055" s="76"/>
    </row>
    <row r="36056" spans="21:21" x14ac:dyDescent="0.25">
      <c r="U36056" s="76"/>
    </row>
    <row r="36057" spans="21:21" x14ac:dyDescent="0.25">
      <c r="U36057" s="76"/>
    </row>
    <row r="36058" spans="21:21" x14ac:dyDescent="0.25">
      <c r="U36058" s="76"/>
    </row>
    <row r="36059" spans="21:21" x14ac:dyDescent="0.25">
      <c r="U36059" s="76"/>
    </row>
    <row r="36060" spans="21:21" x14ac:dyDescent="0.25">
      <c r="U36060" s="76"/>
    </row>
    <row r="36061" spans="21:21" x14ac:dyDescent="0.25">
      <c r="U36061" s="76"/>
    </row>
    <row r="36062" spans="21:21" x14ac:dyDescent="0.25">
      <c r="U36062" s="76"/>
    </row>
    <row r="36063" spans="21:21" x14ac:dyDescent="0.25">
      <c r="U36063" s="76"/>
    </row>
    <row r="36064" spans="21:21" x14ac:dyDescent="0.25">
      <c r="U36064" s="76"/>
    </row>
    <row r="36065" spans="21:21" x14ac:dyDescent="0.25">
      <c r="U36065" s="76"/>
    </row>
    <row r="36066" spans="21:21" x14ac:dyDescent="0.25">
      <c r="U36066" s="76"/>
    </row>
    <row r="36067" spans="21:21" x14ac:dyDescent="0.25">
      <c r="U36067" s="76"/>
    </row>
    <row r="36068" spans="21:21" x14ac:dyDescent="0.25">
      <c r="U36068" s="76"/>
    </row>
    <row r="36069" spans="21:21" x14ac:dyDescent="0.25">
      <c r="U36069" s="76"/>
    </row>
    <row r="36070" spans="21:21" x14ac:dyDescent="0.25">
      <c r="U36070" s="76"/>
    </row>
    <row r="36071" spans="21:21" x14ac:dyDescent="0.25">
      <c r="U36071" s="76"/>
    </row>
    <row r="36072" spans="21:21" x14ac:dyDescent="0.25">
      <c r="U36072" s="76"/>
    </row>
    <row r="36073" spans="21:21" x14ac:dyDescent="0.25">
      <c r="U36073" s="76"/>
    </row>
    <row r="36074" spans="21:21" x14ac:dyDescent="0.25">
      <c r="U36074" s="76"/>
    </row>
    <row r="36075" spans="21:21" x14ac:dyDescent="0.25">
      <c r="U36075" s="76"/>
    </row>
    <row r="36076" spans="21:21" x14ac:dyDescent="0.25">
      <c r="U36076" s="76"/>
    </row>
    <row r="36077" spans="21:21" x14ac:dyDescent="0.25">
      <c r="U36077" s="76"/>
    </row>
    <row r="36078" spans="21:21" x14ac:dyDescent="0.25">
      <c r="U36078" s="76"/>
    </row>
    <row r="36079" spans="21:21" x14ac:dyDescent="0.25">
      <c r="U36079" s="76"/>
    </row>
    <row r="36080" spans="21:21" x14ac:dyDescent="0.25">
      <c r="U36080" s="76"/>
    </row>
    <row r="36081" spans="21:21" x14ac:dyDescent="0.25">
      <c r="U36081" s="76"/>
    </row>
    <row r="36082" spans="21:21" x14ac:dyDescent="0.25">
      <c r="U36082" s="76"/>
    </row>
    <row r="36083" spans="21:21" x14ac:dyDescent="0.25">
      <c r="U36083" s="76"/>
    </row>
    <row r="36084" spans="21:21" x14ac:dyDescent="0.25">
      <c r="U36084" s="76"/>
    </row>
    <row r="36085" spans="21:21" x14ac:dyDescent="0.25">
      <c r="U36085" s="76"/>
    </row>
    <row r="36086" spans="21:21" x14ac:dyDescent="0.25">
      <c r="U36086" s="76"/>
    </row>
    <row r="36087" spans="21:21" x14ac:dyDescent="0.25">
      <c r="U36087" s="76"/>
    </row>
    <row r="36088" spans="21:21" x14ac:dyDescent="0.25">
      <c r="U36088" s="76"/>
    </row>
    <row r="36089" spans="21:21" x14ac:dyDescent="0.25">
      <c r="U36089" s="76"/>
    </row>
    <row r="36090" spans="21:21" x14ac:dyDescent="0.25">
      <c r="U36090" s="76"/>
    </row>
    <row r="36091" spans="21:21" x14ac:dyDescent="0.25">
      <c r="U36091" s="76"/>
    </row>
    <row r="36092" spans="21:21" x14ac:dyDescent="0.25">
      <c r="U36092" s="76"/>
    </row>
    <row r="36093" spans="21:21" x14ac:dyDescent="0.25">
      <c r="U36093" s="76"/>
    </row>
    <row r="36094" spans="21:21" x14ac:dyDescent="0.25">
      <c r="U36094" s="76"/>
    </row>
    <row r="36095" spans="21:21" x14ac:dyDescent="0.25">
      <c r="U36095" s="76"/>
    </row>
    <row r="36096" spans="21:21" x14ac:dyDescent="0.25">
      <c r="U36096" s="76"/>
    </row>
    <row r="36097" spans="21:21" x14ac:dyDescent="0.25">
      <c r="U36097" s="76"/>
    </row>
    <row r="36098" spans="21:21" x14ac:dyDescent="0.25">
      <c r="U36098" s="76"/>
    </row>
    <row r="36099" spans="21:21" x14ac:dyDescent="0.25">
      <c r="U36099" s="76"/>
    </row>
    <row r="36100" spans="21:21" x14ac:dyDescent="0.25">
      <c r="U36100" s="76"/>
    </row>
    <row r="36101" spans="21:21" x14ac:dyDescent="0.25">
      <c r="U36101" s="76"/>
    </row>
    <row r="36102" spans="21:21" x14ac:dyDescent="0.25">
      <c r="U36102" s="76"/>
    </row>
    <row r="36103" spans="21:21" x14ac:dyDescent="0.25">
      <c r="U36103" s="76"/>
    </row>
    <row r="36104" spans="21:21" x14ac:dyDescent="0.25">
      <c r="U36104" s="76"/>
    </row>
    <row r="36105" spans="21:21" x14ac:dyDescent="0.25">
      <c r="U36105" s="76"/>
    </row>
    <row r="36106" spans="21:21" x14ac:dyDescent="0.25">
      <c r="U36106" s="76"/>
    </row>
    <row r="36107" spans="21:21" x14ac:dyDescent="0.25">
      <c r="U36107" s="76"/>
    </row>
    <row r="36108" spans="21:21" x14ac:dyDescent="0.25">
      <c r="U36108" s="76"/>
    </row>
    <row r="36109" spans="21:21" x14ac:dyDescent="0.25">
      <c r="U36109" s="76"/>
    </row>
    <row r="36110" spans="21:21" x14ac:dyDescent="0.25">
      <c r="U36110" s="76"/>
    </row>
    <row r="36111" spans="21:21" x14ac:dyDescent="0.25">
      <c r="U36111" s="76"/>
    </row>
    <row r="36112" spans="21:21" x14ac:dyDescent="0.25">
      <c r="U36112" s="76"/>
    </row>
    <row r="36113" spans="21:21" x14ac:dyDescent="0.25">
      <c r="U36113" s="76"/>
    </row>
    <row r="36114" spans="21:21" x14ac:dyDescent="0.25">
      <c r="U36114" s="76"/>
    </row>
    <row r="36115" spans="21:21" x14ac:dyDescent="0.25">
      <c r="U36115" s="76"/>
    </row>
    <row r="36116" spans="21:21" x14ac:dyDescent="0.25">
      <c r="U36116" s="76"/>
    </row>
    <row r="36117" spans="21:21" x14ac:dyDescent="0.25">
      <c r="U36117" s="76"/>
    </row>
    <row r="36118" spans="21:21" x14ac:dyDescent="0.25">
      <c r="U36118" s="76"/>
    </row>
    <row r="36119" spans="21:21" x14ac:dyDescent="0.25">
      <c r="U36119" s="76"/>
    </row>
    <row r="36120" spans="21:21" x14ac:dyDescent="0.25">
      <c r="U36120" s="76"/>
    </row>
    <row r="36121" spans="21:21" x14ac:dyDescent="0.25">
      <c r="U36121" s="76"/>
    </row>
    <row r="36122" spans="21:21" x14ac:dyDescent="0.25">
      <c r="U36122" s="76"/>
    </row>
    <row r="36123" spans="21:21" x14ac:dyDescent="0.25">
      <c r="U36123" s="76"/>
    </row>
    <row r="36124" spans="21:21" x14ac:dyDescent="0.25">
      <c r="U36124" s="76"/>
    </row>
    <row r="36125" spans="21:21" x14ac:dyDescent="0.25">
      <c r="U36125" s="76"/>
    </row>
    <row r="36126" spans="21:21" x14ac:dyDescent="0.25">
      <c r="U36126" s="76"/>
    </row>
    <row r="36127" spans="21:21" x14ac:dyDescent="0.25">
      <c r="U36127" s="76"/>
    </row>
    <row r="36128" spans="21:21" x14ac:dyDescent="0.25">
      <c r="U36128" s="76"/>
    </row>
    <row r="36129" spans="21:21" x14ac:dyDescent="0.25">
      <c r="U36129" s="76"/>
    </row>
    <row r="36130" spans="21:21" x14ac:dyDescent="0.25">
      <c r="U36130" s="76"/>
    </row>
    <row r="36131" spans="21:21" x14ac:dyDescent="0.25">
      <c r="U36131" s="76"/>
    </row>
    <row r="36132" spans="21:21" x14ac:dyDescent="0.25">
      <c r="U36132" s="76"/>
    </row>
    <row r="36133" spans="21:21" x14ac:dyDescent="0.25">
      <c r="U36133" s="76"/>
    </row>
    <row r="36134" spans="21:21" x14ac:dyDescent="0.25">
      <c r="U36134" s="76"/>
    </row>
    <row r="36135" spans="21:21" x14ac:dyDescent="0.25">
      <c r="U36135" s="76"/>
    </row>
    <row r="36136" spans="21:21" x14ac:dyDescent="0.25">
      <c r="U36136" s="76"/>
    </row>
    <row r="36137" spans="21:21" x14ac:dyDescent="0.25">
      <c r="U36137" s="76"/>
    </row>
    <row r="36138" spans="21:21" x14ac:dyDescent="0.25">
      <c r="U36138" s="76"/>
    </row>
    <row r="36139" spans="21:21" x14ac:dyDescent="0.25">
      <c r="U36139" s="76"/>
    </row>
    <row r="36140" spans="21:21" x14ac:dyDescent="0.25">
      <c r="U36140" s="76"/>
    </row>
    <row r="36141" spans="21:21" x14ac:dyDescent="0.25">
      <c r="U36141" s="76"/>
    </row>
    <row r="36142" spans="21:21" x14ac:dyDescent="0.25">
      <c r="U36142" s="76"/>
    </row>
    <row r="36143" spans="21:21" x14ac:dyDescent="0.25">
      <c r="U36143" s="76"/>
    </row>
    <row r="36144" spans="21:21" x14ac:dyDescent="0.25">
      <c r="U36144" s="76"/>
    </row>
    <row r="36145" spans="21:21" x14ac:dyDescent="0.25">
      <c r="U36145" s="76"/>
    </row>
    <row r="36146" spans="21:21" x14ac:dyDescent="0.25">
      <c r="U36146" s="76"/>
    </row>
    <row r="36147" spans="21:21" x14ac:dyDescent="0.25">
      <c r="U36147" s="76"/>
    </row>
    <row r="36148" spans="21:21" x14ac:dyDescent="0.25">
      <c r="U36148" s="76"/>
    </row>
    <row r="36149" spans="21:21" x14ac:dyDescent="0.25">
      <c r="U36149" s="76"/>
    </row>
    <row r="36150" spans="21:21" x14ac:dyDescent="0.25">
      <c r="U36150" s="76"/>
    </row>
    <row r="36151" spans="21:21" x14ac:dyDescent="0.25">
      <c r="U36151" s="76"/>
    </row>
    <row r="36152" spans="21:21" x14ac:dyDescent="0.25">
      <c r="U36152" s="76"/>
    </row>
    <row r="36153" spans="21:21" x14ac:dyDescent="0.25">
      <c r="U36153" s="76"/>
    </row>
    <row r="36154" spans="21:21" x14ac:dyDescent="0.25">
      <c r="U36154" s="76"/>
    </row>
    <row r="36155" spans="21:21" x14ac:dyDescent="0.25">
      <c r="U36155" s="76"/>
    </row>
    <row r="36156" spans="21:21" x14ac:dyDescent="0.25">
      <c r="U36156" s="76"/>
    </row>
    <row r="36157" spans="21:21" x14ac:dyDescent="0.25">
      <c r="U36157" s="76"/>
    </row>
    <row r="36158" spans="21:21" x14ac:dyDescent="0.25">
      <c r="U36158" s="76"/>
    </row>
    <row r="36159" spans="21:21" x14ac:dyDescent="0.25">
      <c r="U36159" s="76"/>
    </row>
    <row r="36160" spans="21:21" x14ac:dyDescent="0.25">
      <c r="U36160" s="76"/>
    </row>
    <row r="36161" spans="21:21" x14ac:dyDescent="0.25">
      <c r="U36161" s="76"/>
    </row>
    <row r="36162" spans="21:21" x14ac:dyDescent="0.25">
      <c r="U36162" s="76"/>
    </row>
    <row r="36163" spans="21:21" x14ac:dyDescent="0.25">
      <c r="U36163" s="76"/>
    </row>
    <row r="36164" spans="21:21" x14ac:dyDescent="0.25">
      <c r="U36164" s="76"/>
    </row>
    <row r="36165" spans="21:21" x14ac:dyDescent="0.25">
      <c r="U36165" s="76"/>
    </row>
    <row r="36166" spans="21:21" x14ac:dyDescent="0.25">
      <c r="U36166" s="76"/>
    </row>
    <row r="36167" spans="21:21" x14ac:dyDescent="0.25">
      <c r="U36167" s="76"/>
    </row>
    <row r="36168" spans="21:21" x14ac:dyDescent="0.25">
      <c r="U36168" s="76"/>
    </row>
    <row r="36169" spans="21:21" x14ac:dyDescent="0.25">
      <c r="U36169" s="76"/>
    </row>
    <row r="36170" spans="21:21" x14ac:dyDescent="0.25">
      <c r="U36170" s="76"/>
    </row>
    <row r="36171" spans="21:21" x14ac:dyDescent="0.25">
      <c r="U36171" s="76"/>
    </row>
    <row r="36172" spans="21:21" x14ac:dyDescent="0.25">
      <c r="U36172" s="76"/>
    </row>
    <row r="36173" spans="21:21" x14ac:dyDescent="0.25">
      <c r="U36173" s="76"/>
    </row>
    <row r="36174" spans="21:21" x14ac:dyDescent="0.25">
      <c r="U36174" s="76"/>
    </row>
    <row r="36175" spans="21:21" x14ac:dyDescent="0.25">
      <c r="U36175" s="76"/>
    </row>
    <row r="36176" spans="21:21" x14ac:dyDescent="0.25">
      <c r="U36176" s="76"/>
    </row>
    <row r="36177" spans="21:21" x14ac:dyDescent="0.25">
      <c r="U36177" s="76"/>
    </row>
    <row r="36178" spans="21:21" x14ac:dyDescent="0.25">
      <c r="U36178" s="76"/>
    </row>
    <row r="36179" spans="21:21" x14ac:dyDescent="0.25">
      <c r="U36179" s="76"/>
    </row>
    <row r="36180" spans="21:21" x14ac:dyDescent="0.25">
      <c r="U36180" s="76"/>
    </row>
    <row r="36181" spans="21:21" x14ac:dyDescent="0.25">
      <c r="U36181" s="76"/>
    </row>
    <row r="36182" spans="21:21" x14ac:dyDescent="0.25">
      <c r="U36182" s="76"/>
    </row>
    <row r="36183" spans="21:21" x14ac:dyDescent="0.25">
      <c r="U36183" s="76"/>
    </row>
    <row r="36184" spans="21:21" x14ac:dyDescent="0.25">
      <c r="U36184" s="76"/>
    </row>
    <row r="36185" spans="21:21" x14ac:dyDescent="0.25">
      <c r="U36185" s="76"/>
    </row>
    <row r="36186" spans="21:21" x14ac:dyDescent="0.25">
      <c r="U36186" s="76"/>
    </row>
    <row r="36187" spans="21:21" x14ac:dyDescent="0.25">
      <c r="U36187" s="76"/>
    </row>
    <row r="36188" spans="21:21" x14ac:dyDescent="0.25">
      <c r="U36188" s="76"/>
    </row>
    <row r="36189" spans="21:21" x14ac:dyDescent="0.25">
      <c r="U36189" s="76"/>
    </row>
    <row r="36190" spans="21:21" x14ac:dyDescent="0.25">
      <c r="U36190" s="76"/>
    </row>
    <row r="36191" spans="21:21" x14ac:dyDescent="0.25">
      <c r="U36191" s="76"/>
    </row>
    <row r="36192" spans="21:21" x14ac:dyDescent="0.25">
      <c r="U36192" s="76"/>
    </row>
    <row r="36193" spans="21:21" x14ac:dyDescent="0.25">
      <c r="U36193" s="76"/>
    </row>
    <row r="36194" spans="21:21" x14ac:dyDescent="0.25">
      <c r="U36194" s="76"/>
    </row>
    <row r="36195" spans="21:21" x14ac:dyDescent="0.25">
      <c r="U36195" s="76"/>
    </row>
    <row r="36196" spans="21:21" x14ac:dyDescent="0.25">
      <c r="U36196" s="76"/>
    </row>
    <row r="36197" spans="21:21" x14ac:dyDescent="0.25">
      <c r="U36197" s="76"/>
    </row>
    <row r="36198" spans="21:21" x14ac:dyDescent="0.25">
      <c r="U36198" s="76"/>
    </row>
    <row r="36199" spans="21:21" x14ac:dyDescent="0.25">
      <c r="U36199" s="76"/>
    </row>
    <row r="36200" spans="21:21" x14ac:dyDescent="0.25">
      <c r="U36200" s="76"/>
    </row>
    <row r="36201" spans="21:21" x14ac:dyDescent="0.25">
      <c r="U36201" s="76"/>
    </row>
    <row r="36202" spans="21:21" x14ac:dyDescent="0.25">
      <c r="U36202" s="76"/>
    </row>
    <row r="36203" spans="21:21" x14ac:dyDescent="0.25">
      <c r="U36203" s="76"/>
    </row>
    <row r="36204" spans="21:21" x14ac:dyDescent="0.25">
      <c r="U36204" s="76"/>
    </row>
    <row r="36205" spans="21:21" x14ac:dyDescent="0.25">
      <c r="U36205" s="76"/>
    </row>
    <row r="36206" spans="21:21" x14ac:dyDescent="0.25">
      <c r="U36206" s="76"/>
    </row>
    <row r="36207" spans="21:21" x14ac:dyDescent="0.25">
      <c r="U36207" s="76"/>
    </row>
    <row r="36208" spans="21:21" x14ac:dyDescent="0.25">
      <c r="U36208" s="76"/>
    </row>
    <row r="36209" spans="21:21" x14ac:dyDescent="0.25">
      <c r="U36209" s="76"/>
    </row>
    <row r="36210" spans="21:21" x14ac:dyDescent="0.25">
      <c r="U36210" s="76"/>
    </row>
    <row r="36211" spans="21:21" x14ac:dyDescent="0.25">
      <c r="U36211" s="76"/>
    </row>
    <row r="36212" spans="21:21" x14ac:dyDescent="0.25">
      <c r="U36212" s="76"/>
    </row>
    <row r="36213" spans="21:21" x14ac:dyDescent="0.25">
      <c r="U36213" s="76"/>
    </row>
    <row r="36214" spans="21:21" x14ac:dyDescent="0.25">
      <c r="U36214" s="76"/>
    </row>
    <row r="36215" spans="21:21" x14ac:dyDescent="0.25">
      <c r="U36215" s="76"/>
    </row>
    <row r="36216" spans="21:21" x14ac:dyDescent="0.25">
      <c r="U36216" s="76"/>
    </row>
    <row r="36217" spans="21:21" x14ac:dyDescent="0.25">
      <c r="U36217" s="76"/>
    </row>
    <row r="36218" spans="21:21" x14ac:dyDescent="0.25">
      <c r="U36218" s="76"/>
    </row>
    <row r="36219" spans="21:21" x14ac:dyDescent="0.25">
      <c r="U36219" s="76"/>
    </row>
    <row r="36220" spans="21:21" x14ac:dyDescent="0.25">
      <c r="U36220" s="76"/>
    </row>
    <row r="36221" spans="21:21" x14ac:dyDescent="0.25">
      <c r="U36221" s="76"/>
    </row>
    <row r="36222" spans="21:21" x14ac:dyDescent="0.25">
      <c r="U36222" s="76"/>
    </row>
    <row r="36223" spans="21:21" x14ac:dyDescent="0.25">
      <c r="U36223" s="76"/>
    </row>
    <row r="36224" spans="21:21" x14ac:dyDescent="0.25">
      <c r="U36224" s="76"/>
    </row>
    <row r="36225" spans="21:21" x14ac:dyDescent="0.25">
      <c r="U36225" s="76"/>
    </row>
    <row r="36226" spans="21:21" x14ac:dyDescent="0.25">
      <c r="U36226" s="76"/>
    </row>
    <row r="36227" spans="21:21" x14ac:dyDescent="0.25">
      <c r="U36227" s="76"/>
    </row>
    <row r="36228" spans="21:21" x14ac:dyDescent="0.25">
      <c r="U36228" s="76"/>
    </row>
    <row r="36229" spans="21:21" x14ac:dyDescent="0.25">
      <c r="U36229" s="76"/>
    </row>
    <row r="36230" spans="21:21" x14ac:dyDescent="0.25">
      <c r="U36230" s="76"/>
    </row>
    <row r="36231" spans="21:21" x14ac:dyDescent="0.25">
      <c r="U36231" s="76"/>
    </row>
    <row r="36232" spans="21:21" x14ac:dyDescent="0.25">
      <c r="U36232" s="76"/>
    </row>
    <row r="36233" spans="21:21" x14ac:dyDescent="0.25">
      <c r="U36233" s="76"/>
    </row>
    <row r="36234" spans="21:21" x14ac:dyDescent="0.25">
      <c r="U36234" s="76"/>
    </row>
    <row r="36235" spans="21:21" x14ac:dyDescent="0.25">
      <c r="U36235" s="76"/>
    </row>
    <row r="36236" spans="21:21" x14ac:dyDescent="0.25">
      <c r="U36236" s="76"/>
    </row>
    <row r="36237" spans="21:21" x14ac:dyDescent="0.25">
      <c r="U36237" s="76"/>
    </row>
    <row r="36238" spans="21:21" x14ac:dyDescent="0.25">
      <c r="U36238" s="76"/>
    </row>
    <row r="36239" spans="21:21" x14ac:dyDescent="0.25">
      <c r="U36239" s="76"/>
    </row>
    <row r="36240" spans="21:21" x14ac:dyDescent="0.25">
      <c r="U36240" s="76"/>
    </row>
    <row r="36241" spans="21:21" x14ac:dyDescent="0.25">
      <c r="U36241" s="76"/>
    </row>
    <row r="36242" spans="21:21" x14ac:dyDescent="0.25">
      <c r="U36242" s="76"/>
    </row>
    <row r="36243" spans="21:21" x14ac:dyDescent="0.25">
      <c r="U36243" s="76"/>
    </row>
    <row r="36244" spans="21:21" x14ac:dyDescent="0.25">
      <c r="U36244" s="76"/>
    </row>
    <row r="36245" spans="21:21" x14ac:dyDescent="0.25">
      <c r="U36245" s="76"/>
    </row>
    <row r="36246" spans="21:21" x14ac:dyDescent="0.25">
      <c r="U36246" s="76"/>
    </row>
    <row r="36247" spans="21:21" x14ac:dyDescent="0.25">
      <c r="U36247" s="76"/>
    </row>
    <row r="36248" spans="21:21" x14ac:dyDescent="0.25">
      <c r="U36248" s="76"/>
    </row>
    <row r="36249" spans="21:21" x14ac:dyDescent="0.25">
      <c r="U36249" s="76"/>
    </row>
    <row r="36250" spans="21:21" x14ac:dyDescent="0.25">
      <c r="U36250" s="76"/>
    </row>
    <row r="36251" spans="21:21" x14ac:dyDescent="0.25">
      <c r="U36251" s="76"/>
    </row>
    <row r="36252" spans="21:21" x14ac:dyDescent="0.25">
      <c r="U36252" s="76"/>
    </row>
    <row r="36253" spans="21:21" x14ac:dyDescent="0.25">
      <c r="U36253" s="76"/>
    </row>
    <row r="36254" spans="21:21" x14ac:dyDescent="0.25">
      <c r="U36254" s="76"/>
    </row>
    <row r="36255" spans="21:21" x14ac:dyDescent="0.25">
      <c r="U36255" s="76"/>
    </row>
    <row r="36256" spans="21:21" x14ac:dyDescent="0.25">
      <c r="U36256" s="76"/>
    </row>
    <row r="36257" spans="21:21" x14ac:dyDescent="0.25">
      <c r="U36257" s="76"/>
    </row>
    <row r="36258" spans="21:21" x14ac:dyDescent="0.25">
      <c r="U36258" s="76"/>
    </row>
    <row r="36259" spans="21:21" x14ac:dyDescent="0.25">
      <c r="U36259" s="76"/>
    </row>
    <row r="36260" spans="21:21" x14ac:dyDescent="0.25">
      <c r="U36260" s="76"/>
    </row>
    <row r="36261" spans="21:21" x14ac:dyDescent="0.25">
      <c r="U36261" s="76"/>
    </row>
    <row r="36262" spans="21:21" x14ac:dyDescent="0.25">
      <c r="U36262" s="76"/>
    </row>
    <row r="36263" spans="21:21" x14ac:dyDescent="0.25">
      <c r="U36263" s="76"/>
    </row>
    <row r="36264" spans="21:21" x14ac:dyDescent="0.25">
      <c r="U36264" s="76"/>
    </row>
    <row r="36265" spans="21:21" x14ac:dyDescent="0.25">
      <c r="U36265" s="76"/>
    </row>
    <row r="36266" spans="21:21" x14ac:dyDescent="0.25">
      <c r="U36266" s="76"/>
    </row>
    <row r="36267" spans="21:21" x14ac:dyDescent="0.25">
      <c r="U36267" s="76"/>
    </row>
    <row r="36268" spans="21:21" x14ac:dyDescent="0.25">
      <c r="U36268" s="76"/>
    </row>
    <row r="36269" spans="21:21" x14ac:dyDescent="0.25">
      <c r="U36269" s="76"/>
    </row>
    <row r="36270" spans="21:21" x14ac:dyDescent="0.25">
      <c r="U36270" s="76"/>
    </row>
    <row r="36271" spans="21:21" x14ac:dyDescent="0.25">
      <c r="U36271" s="76"/>
    </row>
    <row r="36272" spans="21:21" x14ac:dyDescent="0.25">
      <c r="U36272" s="76"/>
    </row>
    <row r="36273" spans="21:21" x14ac:dyDescent="0.25">
      <c r="U36273" s="76"/>
    </row>
    <row r="36274" spans="21:21" x14ac:dyDescent="0.25">
      <c r="U36274" s="76"/>
    </row>
    <row r="36275" spans="21:21" x14ac:dyDescent="0.25">
      <c r="U36275" s="76"/>
    </row>
    <row r="36276" spans="21:21" x14ac:dyDescent="0.25">
      <c r="U36276" s="76"/>
    </row>
    <row r="36277" spans="21:21" x14ac:dyDescent="0.25">
      <c r="U36277" s="76"/>
    </row>
    <row r="36278" spans="21:21" x14ac:dyDescent="0.25">
      <c r="U36278" s="76"/>
    </row>
    <row r="36279" spans="21:21" x14ac:dyDescent="0.25">
      <c r="U36279" s="76"/>
    </row>
    <row r="36280" spans="21:21" x14ac:dyDescent="0.25">
      <c r="U36280" s="76"/>
    </row>
    <row r="36281" spans="21:21" x14ac:dyDescent="0.25">
      <c r="U36281" s="76"/>
    </row>
    <row r="36282" spans="21:21" x14ac:dyDescent="0.25">
      <c r="U36282" s="76"/>
    </row>
    <row r="36283" spans="21:21" x14ac:dyDescent="0.25">
      <c r="U36283" s="76"/>
    </row>
    <row r="36284" spans="21:21" x14ac:dyDescent="0.25">
      <c r="U36284" s="76"/>
    </row>
    <row r="36285" spans="21:21" x14ac:dyDescent="0.25">
      <c r="U36285" s="76"/>
    </row>
    <row r="36286" spans="21:21" x14ac:dyDescent="0.25">
      <c r="U36286" s="76"/>
    </row>
    <row r="36287" spans="21:21" x14ac:dyDescent="0.25">
      <c r="U36287" s="76"/>
    </row>
    <row r="36288" spans="21:21" x14ac:dyDescent="0.25">
      <c r="U36288" s="76"/>
    </row>
    <row r="36289" spans="21:21" x14ac:dyDescent="0.25">
      <c r="U36289" s="76"/>
    </row>
    <row r="36290" spans="21:21" x14ac:dyDescent="0.25">
      <c r="U36290" s="76"/>
    </row>
    <row r="36291" spans="21:21" x14ac:dyDescent="0.25">
      <c r="U36291" s="76"/>
    </row>
    <row r="36292" spans="21:21" x14ac:dyDescent="0.25">
      <c r="U36292" s="76"/>
    </row>
    <row r="36293" spans="21:21" x14ac:dyDescent="0.25">
      <c r="U36293" s="76"/>
    </row>
    <row r="36294" spans="21:21" x14ac:dyDescent="0.25">
      <c r="U36294" s="76"/>
    </row>
    <row r="36295" spans="21:21" x14ac:dyDescent="0.25">
      <c r="U36295" s="76"/>
    </row>
    <row r="36296" spans="21:21" x14ac:dyDescent="0.25">
      <c r="U36296" s="76"/>
    </row>
    <row r="36297" spans="21:21" x14ac:dyDescent="0.25">
      <c r="U36297" s="76"/>
    </row>
    <row r="36298" spans="21:21" x14ac:dyDescent="0.25">
      <c r="U36298" s="76"/>
    </row>
    <row r="36299" spans="21:21" x14ac:dyDescent="0.25">
      <c r="U36299" s="76"/>
    </row>
    <row r="36300" spans="21:21" x14ac:dyDescent="0.25">
      <c r="U36300" s="76"/>
    </row>
    <row r="36301" spans="21:21" x14ac:dyDescent="0.25">
      <c r="U36301" s="76"/>
    </row>
    <row r="36302" spans="21:21" x14ac:dyDescent="0.25">
      <c r="U36302" s="76"/>
    </row>
    <row r="36303" spans="21:21" x14ac:dyDescent="0.25">
      <c r="U36303" s="76"/>
    </row>
    <row r="36304" spans="21:21" x14ac:dyDescent="0.25">
      <c r="U36304" s="76"/>
    </row>
    <row r="36305" spans="21:21" x14ac:dyDescent="0.25">
      <c r="U36305" s="76"/>
    </row>
    <row r="36306" spans="21:21" x14ac:dyDescent="0.25">
      <c r="U36306" s="76"/>
    </row>
    <row r="36307" spans="21:21" x14ac:dyDescent="0.25">
      <c r="U36307" s="76"/>
    </row>
    <row r="36308" spans="21:21" x14ac:dyDescent="0.25">
      <c r="U36308" s="76"/>
    </row>
    <row r="36309" spans="21:21" x14ac:dyDescent="0.25">
      <c r="U36309" s="76"/>
    </row>
    <row r="36310" spans="21:21" x14ac:dyDescent="0.25">
      <c r="U36310" s="76"/>
    </row>
    <row r="36311" spans="21:21" x14ac:dyDescent="0.25">
      <c r="U36311" s="76"/>
    </row>
    <row r="36312" spans="21:21" x14ac:dyDescent="0.25">
      <c r="U36312" s="76"/>
    </row>
    <row r="36313" spans="21:21" x14ac:dyDescent="0.25">
      <c r="U36313" s="76"/>
    </row>
    <row r="36314" spans="21:21" x14ac:dyDescent="0.25">
      <c r="U36314" s="76"/>
    </row>
    <row r="36315" spans="21:21" x14ac:dyDescent="0.25">
      <c r="U36315" s="76"/>
    </row>
    <row r="36316" spans="21:21" x14ac:dyDescent="0.25">
      <c r="U36316" s="76"/>
    </row>
    <row r="36317" spans="21:21" x14ac:dyDescent="0.25">
      <c r="U36317" s="76"/>
    </row>
    <row r="36318" spans="21:21" x14ac:dyDescent="0.25">
      <c r="U36318" s="76"/>
    </row>
    <row r="36319" spans="21:21" x14ac:dyDescent="0.25">
      <c r="U36319" s="76"/>
    </row>
    <row r="36320" spans="21:21" x14ac:dyDescent="0.25">
      <c r="U36320" s="76"/>
    </row>
    <row r="36321" spans="21:21" x14ac:dyDescent="0.25">
      <c r="U36321" s="76"/>
    </row>
    <row r="36322" spans="21:21" x14ac:dyDescent="0.25">
      <c r="U36322" s="76"/>
    </row>
    <row r="36323" spans="21:21" x14ac:dyDescent="0.25">
      <c r="U36323" s="76"/>
    </row>
    <row r="36324" spans="21:21" x14ac:dyDescent="0.25">
      <c r="U36324" s="76"/>
    </row>
    <row r="36325" spans="21:21" x14ac:dyDescent="0.25">
      <c r="U36325" s="76"/>
    </row>
    <row r="36326" spans="21:21" x14ac:dyDescent="0.25">
      <c r="U36326" s="76"/>
    </row>
    <row r="36327" spans="21:21" x14ac:dyDescent="0.25">
      <c r="U36327" s="76"/>
    </row>
    <row r="36328" spans="21:21" x14ac:dyDescent="0.25">
      <c r="U36328" s="76"/>
    </row>
    <row r="36329" spans="21:21" x14ac:dyDescent="0.25">
      <c r="U36329" s="76"/>
    </row>
    <row r="36330" spans="21:21" x14ac:dyDescent="0.25">
      <c r="U36330" s="76"/>
    </row>
    <row r="36331" spans="21:21" x14ac:dyDescent="0.25">
      <c r="U36331" s="76"/>
    </row>
    <row r="36332" spans="21:21" x14ac:dyDescent="0.25">
      <c r="U36332" s="76"/>
    </row>
    <row r="36333" spans="21:21" x14ac:dyDescent="0.25">
      <c r="U36333" s="76"/>
    </row>
    <row r="36334" spans="21:21" x14ac:dyDescent="0.25">
      <c r="U36334" s="76"/>
    </row>
    <row r="36335" spans="21:21" x14ac:dyDescent="0.25">
      <c r="U36335" s="76"/>
    </row>
    <row r="36336" spans="21:21" x14ac:dyDescent="0.25">
      <c r="U36336" s="76"/>
    </row>
    <row r="36337" spans="21:21" x14ac:dyDescent="0.25">
      <c r="U36337" s="76"/>
    </row>
    <row r="36338" spans="21:21" x14ac:dyDescent="0.25">
      <c r="U36338" s="76"/>
    </row>
    <row r="36339" spans="21:21" x14ac:dyDescent="0.25">
      <c r="U36339" s="76"/>
    </row>
    <row r="36340" spans="21:21" x14ac:dyDescent="0.25">
      <c r="U36340" s="76"/>
    </row>
    <row r="36341" spans="21:21" x14ac:dyDescent="0.25">
      <c r="U36341" s="76"/>
    </row>
    <row r="36342" spans="21:21" x14ac:dyDescent="0.25">
      <c r="U36342" s="76"/>
    </row>
    <row r="36343" spans="21:21" x14ac:dyDescent="0.25">
      <c r="U36343" s="76"/>
    </row>
    <row r="36344" spans="21:21" x14ac:dyDescent="0.25">
      <c r="U36344" s="76"/>
    </row>
    <row r="36345" spans="21:21" x14ac:dyDescent="0.25">
      <c r="U36345" s="76"/>
    </row>
    <row r="36346" spans="21:21" x14ac:dyDescent="0.25">
      <c r="U36346" s="76"/>
    </row>
    <row r="36347" spans="21:21" x14ac:dyDescent="0.25">
      <c r="U36347" s="76"/>
    </row>
    <row r="36348" spans="21:21" x14ac:dyDescent="0.25">
      <c r="U36348" s="76"/>
    </row>
    <row r="36349" spans="21:21" x14ac:dyDescent="0.25">
      <c r="U36349" s="76"/>
    </row>
    <row r="36350" spans="21:21" x14ac:dyDescent="0.25">
      <c r="U36350" s="76"/>
    </row>
    <row r="36351" spans="21:21" x14ac:dyDescent="0.25">
      <c r="U36351" s="76"/>
    </row>
    <row r="36352" spans="21:21" x14ac:dyDescent="0.25">
      <c r="U36352" s="76"/>
    </row>
    <row r="36353" spans="21:21" x14ac:dyDescent="0.25">
      <c r="U36353" s="76"/>
    </row>
    <row r="36354" spans="21:21" x14ac:dyDescent="0.25">
      <c r="U36354" s="76"/>
    </row>
    <row r="36355" spans="21:21" x14ac:dyDescent="0.25">
      <c r="U36355" s="76"/>
    </row>
    <row r="36356" spans="21:21" x14ac:dyDescent="0.25">
      <c r="U36356" s="76"/>
    </row>
    <row r="36357" spans="21:21" x14ac:dyDescent="0.25">
      <c r="U36357" s="76"/>
    </row>
    <row r="36358" spans="21:21" x14ac:dyDescent="0.25">
      <c r="U36358" s="76"/>
    </row>
    <row r="36359" spans="21:21" x14ac:dyDescent="0.25">
      <c r="U36359" s="76"/>
    </row>
    <row r="36360" spans="21:21" x14ac:dyDescent="0.25">
      <c r="U36360" s="76"/>
    </row>
    <row r="36361" spans="21:21" x14ac:dyDescent="0.25">
      <c r="U36361" s="76"/>
    </row>
    <row r="36362" spans="21:21" x14ac:dyDescent="0.25">
      <c r="U36362" s="76"/>
    </row>
    <row r="36363" spans="21:21" x14ac:dyDescent="0.25">
      <c r="U36363" s="76"/>
    </row>
    <row r="36364" spans="21:21" x14ac:dyDescent="0.25">
      <c r="U36364" s="76"/>
    </row>
    <row r="36365" spans="21:21" x14ac:dyDescent="0.25">
      <c r="U36365" s="76"/>
    </row>
    <row r="36366" spans="21:21" x14ac:dyDescent="0.25">
      <c r="U36366" s="76"/>
    </row>
    <row r="36367" spans="21:21" x14ac:dyDescent="0.25">
      <c r="U36367" s="76"/>
    </row>
    <row r="36368" spans="21:21" x14ac:dyDescent="0.25">
      <c r="U36368" s="76"/>
    </row>
    <row r="36369" spans="21:21" x14ac:dyDescent="0.25">
      <c r="U36369" s="76"/>
    </row>
    <row r="36370" spans="21:21" x14ac:dyDescent="0.25">
      <c r="U36370" s="76"/>
    </row>
    <row r="36371" spans="21:21" x14ac:dyDescent="0.25">
      <c r="U36371" s="76"/>
    </row>
    <row r="36372" spans="21:21" x14ac:dyDescent="0.25">
      <c r="U36372" s="76"/>
    </row>
    <row r="36373" spans="21:21" x14ac:dyDescent="0.25">
      <c r="U36373" s="76"/>
    </row>
    <row r="36374" spans="21:21" x14ac:dyDescent="0.25">
      <c r="U36374" s="76"/>
    </row>
    <row r="36375" spans="21:21" x14ac:dyDescent="0.25">
      <c r="U36375" s="76"/>
    </row>
    <row r="36376" spans="21:21" x14ac:dyDescent="0.25">
      <c r="U36376" s="76"/>
    </row>
    <row r="36377" spans="21:21" x14ac:dyDescent="0.25">
      <c r="U36377" s="76"/>
    </row>
    <row r="36378" spans="21:21" x14ac:dyDescent="0.25">
      <c r="U36378" s="76"/>
    </row>
    <row r="36379" spans="21:21" x14ac:dyDescent="0.25">
      <c r="U36379" s="76"/>
    </row>
    <row r="36380" spans="21:21" x14ac:dyDescent="0.25">
      <c r="U36380" s="76"/>
    </row>
    <row r="36381" spans="21:21" x14ac:dyDescent="0.25">
      <c r="U36381" s="76"/>
    </row>
    <row r="36382" spans="21:21" x14ac:dyDescent="0.25">
      <c r="U36382" s="76"/>
    </row>
    <row r="36383" spans="21:21" x14ac:dyDescent="0.25">
      <c r="U36383" s="76"/>
    </row>
    <row r="36384" spans="21:21" x14ac:dyDescent="0.25">
      <c r="U36384" s="76"/>
    </row>
    <row r="36385" spans="21:21" x14ac:dyDescent="0.25">
      <c r="U36385" s="76"/>
    </row>
    <row r="36386" spans="21:21" x14ac:dyDescent="0.25">
      <c r="U36386" s="76"/>
    </row>
    <row r="36387" spans="21:21" x14ac:dyDescent="0.25">
      <c r="U36387" s="76"/>
    </row>
    <row r="36388" spans="21:21" x14ac:dyDescent="0.25">
      <c r="U36388" s="76"/>
    </row>
    <row r="36389" spans="21:21" x14ac:dyDescent="0.25">
      <c r="U36389" s="76"/>
    </row>
    <row r="36390" spans="21:21" x14ac:dyDescent="0.25">
      <c r="U36390" s="76"/>
    </row>
    <row r="36391" spans="21:21" x14ac:dyDescent="0.25">
      <c r="U36391" s="76"/>
    </row>
    <row r="36392" spans="21:21" x14ac:dyDescent="0.25">
      <c r="U36392" s="76"/>
    </row>
    <row r="36393" spans="21:21" x14ac:dyDescent="0.25">
      <c r="U36393" s="76"/>
    </row>
    <row r="36394" spans="21:21" x14ac:dyDescent="0.25">
      <c r="U36394" s="76"/>
    </row>
    <row r="36395" spans="21:21" x14ac:dyDescent="0.25">
      <c r="U36395" s="76"/>
    </row>
    <row r="36396" spans="21:21" x14ac:dyDescent="0.25">
      <c r="U36396" s="76"/>
    </row>
    <row r="36397" spans="21:21" x14ac:dyDescent="0.25">
      <c r="U36397" s="76"/>
    </row>
    <row r="36398" spans="21:21" x14ac:dyDescent="0.25">
      <c r="U36398" s="76"/>
    </row>
    <row r="36399" spans="21:21" x14ac:dyDescent="0.25">
      <c r="U36399" s="76"/>
    </row>
    <row r="36400" spans="21:21" x14ac:dyDescent="0.25">
      <c r="U36400" s="76"/>
    </row>
    <row r="36401" spans="21:21" x14ac:dyDescent="0.25">
      <c r="U36401" s="76"/>
    </row>
    <row r="36402" spans="21:21" x14ac:dyDescent="0.25">
      <c r="U36402" s="76"/>
    </row>
    <row r="36403" spans="21:21" x14ac:dyDescent="0.25">
      <c r="U36403" s="76"/>
    </row>
    <row r="36404" spans="21:21" x14ac:dyDescent="0.25">
      <c r="U36404" s="76"/>
    </row>
    <row r="36405" spans="21:21" x14ac:dyDescent="0.25">
      <c r="U36405" s="76"/>
    </row>
    <row r="36406" spans="21:21" x14ac:dyDescent="0.25">
      <c r="U36406" s="76"/>
    </row>
    <row r="36407" spans="21:21" x14ac:dyDescent="0.25">
      <c r="U36407" s="76"/>
    </row>
    <row r="36408" spans="21:21" x14ac:dyDescent="0.25">
      <c r="U36408" s="76"/>
    </row>
    <row r="36409" spans="21:21" x14ac:dyDescent="0.25">
      <c r="U36409" s="76"/>
    </row>
    <row r="36410" spans="21:21" x14ac:dyDescent="0.25">
      <c r="U36410" s="76"/>
    </row>
    <row r="36411" spans="21:21" x14ac:dyDescent="0.25">
      <c r="U36411" s="76"/>
    </row>
    <row r="36412" spans="21:21" x14ac:dyDescent="0.25">
      <c r="U36412" s="76"/>
    </row>
    <row r="36413" spans="21:21" x14ac:dyDescent="0.25">
      <c r="U36413" s="76"/>
    </row>
    <row r="36414" spans="21:21" x14ac:dyDescent="0.25">
      <c r="U36414" s="76"/>
    </row>
    <row r="36415" spans="21:21" x14ac:dyDescent="0.25">
      <c r="U36415" s="76"/>
    </row>
    <row r="36416" spans="21:21" x14ac:dyDescent="0.25">
      <c r="U36416" s="76"/>
    </row>
    <row r="36417" spans="21:21" x14ac:dyDescent="0.25">
      <c r="U36417" s="76"/>
    </row>
    <row r="36418" spans="21:21" x14ac:dyDescent="0.25">
      <c r="U36418" s="76"/>
    </row>
    <row r="36419" spans="21:21" x14ac:dyDescent="0.25">
      <c r="U36419" s="76"/>
    </row>
    <row r="36420" spans="21:21" x14ac:dyDescent="0.25">
      <c r="U36420" s="76"/>
    </row>
    <row r="36421" spans="21:21" x14ac:dyDescent="0.25">
      <c r="U36421" s="76"/>
    </row>
    <row r="36422" spans="21:21" x14ac:dyDescent="0.25">
      <c r="U36422" s="76"/>
    </row>
    <row r="36423" spans="21:21" x14ac:dyDescent="0.25">
      <c r="U36423" s="76"/>
    </row>
    <row r="36424" spans="21:21" x14ac:dyDescent="0.25">
      <c r="U36424" s="76"/>
    </row>
    <row r="36425" spans="21:21" x14ac:dyDescent="0.25">
      <c r="U36425" s="76"/>
    </row>
    <row r="36426" spans="21:21" x14ac:dyDescent="0.25">
      <c r="U36426" s="76"/>
    </row>
    <row r="36427" spans="21:21" x14ac:dyDescent="0.25">
      <c r="U36427" s="76"/>
    </row>
    <row r="36428" spans="21:21" x14ac:dyDescent="0.25">
      <c r="U36428" s="76"/>
    </row>
    <row r="36429" spans="21:21" x14ac:dyDescent="0.25">
      <c r="U36429" s="76"/>
    </row>
    <row r="36430" spans="21:21" x14ac:dyDescent="0.25">
      <c r="U36430" s="76"/>
    </row>
    <row r="36431" spans="21:21" x14ac:dyDescent="0.25">
      <c r="U36431" s="76"/>
    </row>
    <row r="36432" spans="21:21" x14ac:dyDescent="0.25">
      <c r="U36432" s="76"/>
    </row>
    <row r="36433" spans="21:21" x14ac:dyDescent="0.25">
      <c r="U36433" s="76"/>
    </row>
    <row r="36434" spans="21:21" x14ac:dyDescent="0.25">
      <c r="U36434" s="76"/>
    </row>
    <row r="36435" spans="21:21" x14ac:dyDescent="0.25">
      <c r="U36435" s="76"/>
    </row>
    <row r="36436" spans="21:21" x14ac:dyDescent="0.25">
      <c r="U36436" s="76"/>
    </row>
    <row r="36437" spans="21:21" x14ac:dyDescent="0.25">
      <c r="U36437" s="76"/>
    </row>
    <row r="36438" spans="21:21" x14ac:dyDescent="0.25">
      <c r="U36438" s="76"/>
    </row>
    <row r="36439" spans="21:21" x14ac:dyDescent="0.25">
      <c r="U36439" s="76"/>
    </row>
    <row r="36440" spans="21:21" x14ac:dyDescent="0.25">
      <c r="U36440" s="76"/>
    </row>
    <row r="36441" spans="21:21" x14ac:dyDescent="0.25">
      <c r="U36441" s="76"/>
    </row>
    <row r="36442" spans="21:21" x14ac:dyDescent="0.25">
      <c r="U36442" s="76"/>
    </row>
    <row r="36443" spans="21:21" x14ac:dyDescent="0.25">
      <c r="U36443" s="76"/>
    </row>
    <row r="36444" spans="21:21" x14ac:dyDescent="0.25">
      <c r="U36444" s="76"/>
    </row>
    <row r="36445" spans="21:21" x14ac:dyDescent="0.25">
      <c r="U36445" s="76"/>
    </row>
    <row r="36446" spans="21:21" x14ac:dyDescent="0.25">
      <c r="U36446" s="76"/>
    </row>
    <row r="36447" spans="21:21" x14ac:dyDescent="0.25">
      <c r="U36447" s="76"/>
    </row>
    <row r="36448" spans="21:21" x14ac:dyDescent="0.25">
      <c r="U36448" s="76"/>
    </row>
    <row r="36449" spans="21:21" x14ac:dyDescent="0.25">
      <c r="U36449" s="76"/>
    </row>
    <row r="36450" spans="21:21" x14ac:dyDescent="0.25">
      <c r="U36450" s="76"/>
    </row>
    <row r="36451" spans="21:21" x14ac:dyDescent="0.25">
      <c r="U36451" s="76"/>
    </row>
    <row r="36452" spans="21:21" x14ac:dyDescent="0.25">
      <c r="U36452" s="76"/>
    </row>
    <row r="36453" spans="21:21" x14ac:dyDescent="0.25">
      <c r="U36453" s="76"/>
    </row>
    <row r="36454" spans="21:21" x14ac:dyDescent="0.25">
      <c r="U36454" s="76"/>
    </row>
    <row r="36455" spans="21:21" x14ac:dyDescent="0.25">
      <c r="U36455" s="76"/>
    </row>
    <row r="36456" spans="21:21" x14ac:dyDescent="0.25">
      <c r="U36456" s="76"/>
    </row>
    <row r="36457" spans="21:21" x14ac:dyDescent="0.25">
      <c r="U36457" s="76"/>
    </row>
    <row r="36458" spans="21:21" x14ac:dyDescent="0.25">
      <c r="U36458" s="76"/>
    </row>
    <row r="36459" spans="21:21" x14ac:dyDescent="0.25">
      <c r="U36459" s="76"/>
    </row>
    <row r="36460" spans="21:21" x14ac:dyDescent="0.25">
      <c r="U36460" s="76"/>
    </row>
    <row r="36461" spans="21:21" x14ac:dyDescent="0.25">
      <c r="U36461" s="76"/>
    </row>
    <row r="36462" spans="21:21" x14ac:dyDescent="0.25">
      <c r="U36462" s="76"/>
    </row>
    <row r="36463" spans="21:21" x14ac:dyDescent="0.25">
      <c r="U36463" s="76"/>
    </row>
    <row r="36464" spans="21:21" x14ac:dyDescent="0.25">
      <c r="U36464" s="76"/>
    </row>
    <row r="36465" spans="21:21" x14ac:dyDescent="0.25">
      <c r="U36465" s="76"/>
    </row>
    <row r="36466" spans="21:21" x14ac:dyDescent="0.25">
      <c r="U36466" s="76"/>
    </row>
    <row r="36467" spans="21:21" x14ac:dyDescent="0.25">
      <c r="U36467" s="76"/>
    </row>
    <row r="36468" spans="21:21" x14ac:dyDescent="0.25">
      <c r="U36468" s="76"/>
    </row>
    <row r="36469" spans="21:21" x14ac:dyDescent="0.25">
      <c r="U36469" s="76"/>
    </row>
    <row r="36470" spans="21:21" x14ac:dyDescent="0.25">
      <c r="U36470" s="76"/>
    </row>
    <row r="36471" spans="21:21" x14ac:dyDescent="0.25">
      <c r="U36471" s="76"/>
    </row>
    <row r="36472" spans="21:21" x14ac:dyDescent="0.25">
      <c r="U36472" s="76"/>
    </row>
    <row r="36473" spans="21:21" x14ac:dyDescent="0.25">
      <c r="U36473" s="76"/>
    </row>
    <row r="36474" spans="21:21" x14ac:dyDescent="0.25">
      <c r="U36474" s="76"/>
    </row>
    <row r="36475" spans="21:21" x14ac:dyDescent="0.25">
      <c r="U36475" s="76"/>
    </row>
    <row r="36476" spans="21:21" x14ac:dyDescent="0.25">
      <c r="U36476" s="76"/>
    </row>
    <row r="36477" spans="21:21" x14ac:dyDescent="0.25">
      <c r="U36477" s="76"/>
    </row>
    <row r="36478" spans="21:21" x14ac:dyDescent="0.25">
      <c r="U36478" s="76"/>
    </row>
    <row r="36479" spans="21:21" x14ac:dyDescent="0.25">
      <c r="U36479" s="76"/>
    </row>
    <row r="36480" spans="21:21" x14ac:dyDescent="0.25">
      <c r="U36480" s="76"/>
    </row>
    <row r="36481" spans="21:21" x14ac:dyDescent="0.25">
      <c r="U36481" s="76"/>
    </row>
    <row r="36482" spans="21:21" x14ac:dyDescent="0.25">
      <c r="U36482" s="76"/>
    </row>
    <row r="36483" spans="21:21" x14ac:dyDescent="0.25">
      <c r="U36483" s="76"/>
    </row>
    <row r="36484" spans="21:21" x14ac:dyDescent="0.25">
      <c r="U36484" s="76"/>
    </row>
    <row r="36485" spans="21:21" x14ac:dyDescent="0.25">
      <c r="U36485" s="76"/>
    </row>
    <row r="36486" spans="21:21" x14ac:dyDescent="0.25">
      <c r="U36486" s="76"/>
    </row>
    <row r="36487" spans="21:21" x14ac:dyDescent="0.25">
      <c r="U36487" s="76"/>
    </row>
    <row r="36488" spans="21:21" x14ac:dyDescent="0.25">
      <c r="U36488" s="76"/>
    </row>
    <row r="36489" spans="21:21" x14ac:dyDescent="0.25">
      <c r="U36489" s="76"/>
    </row>
    <row r="36490" spans="21:21" x14ac:dyDescent="0.25">
      <c r="U36490" s="76"/>
    </row>
    <row r="36491" spans="21:21" x14ac:dyDescent="0.25">
      <c r="U36491" s="76"/>
    </row>
    <row r="36492" spans="21:21" x14ac:dyDescent="0.25">
      <c r="U36492" s="76"/>
    </row>
    <row r="36493" spans="21:21" x14ac:dyDescent="0.25">
      <c r="U36493" s="76"/>
    </row>
    <row r="36494" spans="21:21" x14ac:dyDescent="0.25">
      <c r="U36494" s="76"/>
    </row>
    <row r="36495" spans="21:21" x14ac:dyDescent="0.25">
      <c r="U36495" s="76"/>
    </row>
    <row r="36496" spans="21:21" x14ac:dyDescent="0.25">
      <c r="U36496" s="76"/>
    </row>
    <row r="36497" spans="21:21" x14ac:dyDescent="0.25">
      <c r="U36497" s="76"/>
    </row>
    <row r="36498" spans="21:21" x14ac:dyDescent="0.25">
      <c r="U36498" s="76"/>
    </row>
    <row r="36499" spans="21:21" x14ac:dyDescent="0.25">
      <c r="U36499" s="76"/>
    </row>
    <row r="36500" spans="21:21" x14ac:dyDescent="0.25">
      <c r="U36500" s="76"/>
    </row>
    <row r="36501" spans="21:21" x14ac:dyDescent="0.25">
      <c r="U36501" s="76"/>
    </row>
    <row r="36502" spans="21:21" x14ac:dyDescent="0.25">
      <c r="U36502" s="76"/>
    </row>
    <row r="36503" spans="21:21" x14ac:dyDescent="0.25">
      <c r="U36503" s="76"/>
    </row>
    <row r="36504" spans="21:21" x14ac:dyDescent="0.25">
      <c r="U36504" s="76"/>
    </row>
    <row r="36505" spans="21:21" x14ac:dyDescent="0.25">
      <c r="U36505" s="76"/>
    </row>
    <row r="36506" spans="21:21" x14ac:dyDescent="0.25">
      <c r="U36506" s="76"/>
    </row>
    <row r="36507" spans="21:21" x14ac:dyDescent="0.25">
      <c r="U36507" s="76"/>
    </row>
    <row r="36508" spans="21:21" x14ac:dyDescent="0.25">
      <c r="U36508" s="76"/>
    </row>
    <row r="36509" spans="21:21" x14ac:dyDescent="0.25">
      <c r="U36509" s="76"/>
    </row>
    <row r="36510" spans="21:21" x14ac:dyDescent="0.25">
      <c r="U36510" s="76"/>
    </row>
    <row r="36511" spans="21:21" x14ac:dyDescent="0.25">
      <c r="U36511" s="76"/>
    </row>
    <row r="36512" spans="21:21" x14ac:dyDescent="0.25">
      <c r="U36512" s="76"/>
    </row>
    <row r="36513" spans="21:21" x14ac:dyDescent="0.25">
      <c r="U36513" s="76"/>
    </row>
    <row r="36514" spans="21:21" x14ac:dyDescent="0.25">
      <c r="U36514" s="76"/>
    </row>
    <row r="36515" spans="21:21" x14ac:dyDescent="0.25">
      <c r="U36515" s="76"/>
    </row>
    <row r="36516" spans="21:21" x14ac:dyDescent="0.25">
      <c r="U36516" s="76"/>
    </row>
    <row r="36517" spans="21:21" x14ac:dyDescent="0.25">
      <c r="U36517" s="76"/>
    </row>
    <row r="36518" spans="21:21" x14ac:dyDescent="0.25">
      <c r="U36518" s="76"/>
    </row>
    <row r="36519" spans="21:21" x14ac:dyDescent="0.25">
      <c r="U36519" s="76"/>
    </row>
    <row r="36520" spans="21:21" x14ac:dyDescent="0.25">
      <c r="U36520" s="76"/>
    </row>
    <row r="36521" spans="21:21" x14ac:dyDescent="0.25">
      <c r="U36521" s="76"/>
    </row>
    <row r="36522" spans="21:21" x14ac:dyDescent="0.25">
      <c r="U36522" s="76"/>
    </row>
    <row r="36523" spans="21:21" x14ac:dyDescent="0.25">
      <c r="U36523" s="76"/>
    </row>
    <row r="36524" spans="21:21" x14ac:dyDescent="0.25">
      <c r="U36524" s="76"/>
    </row>
    <row r="36525" spans="21:21" x14ac:dyDescent="0.25">
      <c r="U36525" s="76"/>
    </row>
    <row r="36526" spans="21:21" x14ac:dyDescent="0.25">
      <c r="U36526" s="76"/>
    </row>
    <row r="36527" spans="21:21" x14ac:dyDescent="0.25">
      <c r="U36527" s="76"/>
    </row>
    <row r="36528" spans="21:21" x14ac:dyDescent="0.25">
      <c r="U36528" s="76"/>
    </row>
    <row r="36529" spans="21:21" x14ac:dyDescent="0.25">
      <c r="U36529" s="76"/>
    </row>
    <row r="36530" spans="21:21" x14ac:dyDescent="0.25">
      <c r="U36530" s="76"/>
    </row>
    <row r="36531" spans="21:21" x14ac:dyDescent="0.25">
      <c r="U36531" s="76"/>
    </row>
    <row r="36532" spans="21:21" x14ac:dyDescent="0.25">
      <c r="U36532" s="76"/>
    </row>
    <row r="36533" spans="21:21" x14ac:dyDescent="0.25">
      <c r="U36533" s="76"/>
    </row>
    <row r="36534" spans="21:21" x14ac:dyDescent="0.25">
      <c r="U36534" s="76"/>
    </row>
    <row r="36535" spans="21:21" x14ac:dyDescent="0.25">
      <c r="U36535" s="76"/>
    </row>
    <row r="36536" spans="21:21" x14ac:dyDescent="0.25">
      <c r="U36536" s="76"/>
    </row>
    <row r="36537" spans="21:21" x14ac:dyDescent="0.25">
      <c r="U36537" s="76"/>
    </row>
    <row r="36538" spans="21:21" x14ac:dyDescent="0.25">
      <c r="U36538" s="76"/>
    </row>
    <row r="36539" spans="21:21" x14ac:dyDescent="0.25">
      <c r="U36539" s="76"/>
    </row>
    <row r="36540" spans="21:21" x14ac:dyDescent="0.25">
      <c r="U36540" s="76"/>
    </row>
    <row r="36541" spans="21:21" x14ac:dyDescent="0.25">
      <c r="U36541" s="76"/>
    </row>
    <row r="36542" spans="21:21" x14ac:dyDescent="0.25">
      <c r="U36542" s="76"/>
    </row>
    <row r="36543" spans="21:21" x14ac:dyDescent="0.25">
      <c r="U36543" s="76"/>
    </row>
    <row r="36544" spans="21:21" x14ac:dyDescent="0.25">
      <c r="U36544" s="76"/>
    </row>
    <row r="36545" spans="21:21" x14ac:dyDescent="0.25">
      <c r="U36545" s="76"/>
    </row>
    <row r="36546" spans="21:21" x14ac:dyDescent="0.25">
      <c r="U36546" s="76"/>
    </row>
    <row r="36547" spans="21:21" x14ac:dyDescent="0.25">
      <c r="U36547" s="76"/>
    </row>
    <row r="36548" spans="21:21" x14ac:dyDescent="0.25">
      <c r="U36548" s="76"/>
    </row>
    <row r="36549" spans="21:21" x14ac:dyDescent="0.25">
      <c r="U36549" s="76"/>
    </row>
    <row r="36550" spans="21:21" x14ac:dyDescent="0.25">
      <c r="U36550" s="76"/>
    </row>
    <row r="36551" spans="21:21" x14ac:dyDescent="0.25">
      <c r="U36551" s="76"/>
    </row>
    <row r="36552" spans="21:21" x14ac:dyDescent="0.25">
      <c r="U36552" s="76"/>
    </row>
    <row r="36553" spans="21:21" x14ac:dyDescent="0.25">
      <c r="U36553" s="76"/>
    </row>
    <row r="36554" spans="21:21" x14ac:dyDescent="0.25">
      <c r="U36554" s="76"/>
    </row>
    <row r="36555" spans="21:21" x14ac:dyDescent="0.25">
      <c r="U36555" s="76"/>
    </row>
    <row r="36556" spans="21:21" x14ac:dyDescent="0.25">
      <c r="U36556" s="76"/>
    </row>
    <row r="36557" spans="21:21" x14ac:dyDescent="0.25">
      <c r="U36557" s="76"/>
    </row>
    <row r="36558" spans="21:21" x14ac:dyDescent="0.25">
      <c r="U36558" s="76"/>
    </row>
    <row r="36559" spans="21:21" x14ac:dyDescent="0.25">
      <c r="U36559" s="76"/>
    </row>
    <row r="36560" spans="21:21" x14ac:dyDescent="0.25">
      <c r="U36560" s="76"/>
    </row>
    <row r="36561" spans="21:21" x14ac:dyDescent="0.25">
      <c r="U36561" s="76"/>
    </row>
    <row r="36562" spans="21:21" x14ac:dyDescent="0.25">
      <c r="U36562" s="76"/>
    </row>
    <row r="36563" spans="21:21" x14ac:dyDescent="0.25">
      <c r="U36563" s="76"/>
    </row>
    <row r="36564" spans="21:21" x14ac:dyDescent="0.25">
      <c r="U36564" s="76"/>
    </row>
    <row r="36565" spans="21:21" x14ac:dyDescent="0.25">
      <c r="U36565" s="76"/>
    </row>
    <row r="36566" spans="21:21" x14ac:dyDescent="0.25">
      <c r="U36566" s="76"/>
    </row>
    <row r="36567" spans="21:21" x14ac:dyDescent="0.25">
      <c r="U36567" s="76"/>
    </row>
    <row r="36568" spans="21:21" x14ac:dyDescent="0.25">
      <c r="U36568" s="76"/>
    </row>
    <row r="36569" spans="21:21" x14ac:dyDescent="0.25">
      <c r="U36569" s="76"/>
    </row>
    <row r="36570" spans="21:21" x14ac:dyDescent="0.25">
      <c r="U36570" s="76"/>
    </row>
    <row r="36571" spans="21:21" x14ac:dyDescent="0.25">
      <c r="U36571" s="76"/>
    </row>
    <row r="36572" spans="21:21" x14ac:dyDescent="0.25">
      <c r="U36572" s="76"/>
    </row>
    <row r="36573" spans="21:21" x14ac:dyDescent="0.25">
      <c r="U36573" s="76"/>
    </row>
    <row r="36574" spans="21:21" x14ac:dyDescent="0.25">
      <c r="U36574" s="76"/>
    </row>
    <row r="36575" spans="21:21" x14ac:dyDescent="0.25">
      <c r="U36575" s="76"/>
    </row>
    <row r="36576" spans="21:21" x14ac:dyDescent="0.25">
      <c r="U36576" s="76"/>
    </row>
    <row r="36577" spans="21:21" x14ac:dyDescent="0.25">
      <c r="U36577" s="76"/>
    </row>
    <row r="36578" spans="21:21" x14ac:dyDescent="0.25">
      <c r="U36578" s="76"/>
    </row>
    <row r="36579" spans="21:21" x14ac:dyDescent="0.25">
      <c r="U36579" s="76"/>
    </row>
    <row r="36580" spans="21:21" x14ac:dyDescent="0.25">
      <c r="U36580" s="76"/>
    </row>
    <row r="36581" spans="21:21" x14ac:dyDescent="0.25">
      <c r="U36581" s="76"/>
    </row>
    <row r="36582" spans="21:21" x14ac:dyDescent="0.25">
      <c r="U36582" s="76"/>
    </row>
    <row r="36583" spans="21:21" x14ac:dyDescent="0.25">
      <c r="U36583" s="76"/>
    </row>
    <row r="36584" spans="21:21" x14ac:dyDescent="0.25">
      <c r="U36584" s="76"/>
    </row>
    <row r="36585" spans="21:21" x14ac:dyDescent="0.25">
      <c r="U36585" s="76"/>
    </row>
    <row r="36586" spans="21:21" x14ac:dyDescent="0.25">
      <c r="U36586" s="76"/>
    </row>
    <row r="36587" spans="21:21" x14ac:dyDescent="0.25">
      <c r="U36587" s="76"/>
    </row>
    <row r="36588" spans="21:21" x14ac:dyDescent="0.25">
      <c r="U36588" s="76"/>
    </row>
    <row r="36589" spans="21:21" x14ac:dyDescent="0.25">
      <c r="U36589" s="76"/>
    </row>
    <row r="36590" spans="21:21" x14ac:dyDescent="0.25">
      <c r="U36590" s="76"/>
    </row>
    <row r="36591" spans="21:21" x14ac:dyDescent="0.25">
      <c r="U36591" s="76"/>
    </row>
    <row r="36592" spans="21:21" x14ac:dyDescent="0.25">
      <c r="U36592" s="76"/>
    </row>
    <row r="36593" spans="21:21" x14ac:dyDescent="0.25">
      <c r="U36593" s="76"/>
    </row>
    <row r="36594" spans="21:21" x14ac:dyDescent="0.25">
      <c r="U36594" s="76"/>
    </row>
    <row r="36595" spans="21:21" x14ac:dyDescent="0.25">
      <c r="U36595" s="76"/>
    </row>
    <row r="36596" spans="21:21" x14ac:dyDescent="0.25">
      <c r="U36596" s="76"/>
    </row>
    <row r="36597" spans="21:21" x14ac:dyDescent="0.25">
      <c r="U36597" s="76"/>
    </row>
    <row r="36598" spans="21:21" x14ac:dyDescent="0.25">
      <c r="U36598" s="76"/>
    </row>
    <row r="36599" spans="21:21" x14ac:dyDescent="0.25">
      <c r="U36599" s="76"/>
    </row>
    <row r="36600" spans="21:21" x14ac:dyDescent="0.25">
      <c r="U36600" s="76"/>
    </row>
    <row r="36601" spans="21:21" x14ac:dyDescent="0.25">
      <c r="U36601" s="76"/>
    </row>
    <row r="36602" spans="21:21" x14ac:dyDescent="0.25">
      <c r="U36602" s="76"/>
    </row>
    <row r="36603" spans="21:21" x14ac:dyDescent="0.25">
      <c r="U36603" s="76"/>
    </row>
    <row r="36604" spans="21:21" x14ac:dyDescent="0.25">
      <c r="U36604" s="76"/>
    </row>
    <row r="36605" spans="21:21" x14ac:dyDescent="0.25">
      <c r="U36605" s="76"/>
    </row>
    <row r="36606" spans="21:21" x14ac:dyDescent="0.25">
      <c r="U36606" s="76"/>
    </row>
    <row r="36607" spans="21:21" x14ac:dyDescent="0.25">
      <c r="U36607" s="76"/>
    </row>
    <row r="36608" spans="21:21" x14ac:dyDescent="0.25">
      <c r="U36608" s="76"/>
    </row>
    <row r="36609" spans="21:21" x14ac:dyDescent="0.25">
      <c r="U36609" s="76"/>
    </row>
    <row r="36610" spans="21:21" x14ac:dyDescent="0.25">
      <c r="U36610" s="76"/>
    </row>
    <row r="36611" spans="21:21" x14ac:dyDescent="0.25">
      <c r="U36611" s="76"/>
    </row>
    <row r="36612" spans="21:21" x14ac:dyDescent="0.25">
      <c r="U36612" s="76"/>
    </row>
    <row r="36613" spans="21:21" x14ac:dyDescent="0.25">
      <c r="U36613" s="76"/>
    </row>
    <row r="36614" spans="21:21" x14ac:dyDescent="0.25">
      <c r="U36614" s="76"/>
    </row>
    <row r="36615" spans="21:21" x14ac:dyDescent="0.25">
      <c r="U36615" s="76"/>
    </row>
    <row r="36616" spans="21:21" x14ac:dyDescent="0.25">
      <c r="U36616" s="76"/>
    </row>
    <row r="36617" spans="21:21" x14ac:dyDescent="0.25">
      <c r="U36617" s="76"/>
    </row>
    <row r="36618" spans="21:21" x14ac:dyDescent="0.25">
      <c r="U36618" s="76"/>
    </row>
    <row r="36619" spans="21:21" x14ac:dyDescent="0.25">
      <c r="U36619" s="76"/>
    </row>
    <row r="36620" spans="21:21" x14ac:dyDescent="0.25">
      <c r="U36620" s="76"/>
    </row>
    <row r="36621" spans="21:21" x14ac:dyDescent="0.25">
      <c r="U36621" s="76"/>
    </row>
    <row r="36622" spans="21:21" x14ac:dyDescent="0.25">
      <c r="U36622" s="76"/>
    </row>
    <row r="36623" spans="21:21" x14ac:dyDescent="0.25">
      <c r="U36623" s="76"/>
    </row>
    <row r="36624" spans="21:21" x14ac:dyDescent="0.25">
      <c r="U36624" s="76"/>
    </row>
    <row r="36625" spans="21:21" x14ac:dyDescent="0.25">
      <c r="U36625" s="76"/>
    </row>
    <row r="36626" spans="21:21" x14ac:dyDescent="0.25">
      <c r="U36626" s="76"/>
    </row>
    <row r="36627" spans="21:21" x14ac:dyDescent="0.25">
      <c r="U36627" s="76"/>
    </row>
    <row r="36628" spans="21:21" x14ac:dyDescent="0.25">
      <c r="U36628" s="76"/>
    </row>
    <row r="36629" spans="21:21" x14ac:dyDescent="0.25">
      <c r="U36629" s="76"/>
    </row>
    <row r="36630" spans="21:21" x14ac:dyDescent="0.25">
      <c r="U36630" s="76"/>
    </row>
    <row r="36631" spans="21:21" x14ac:dyDescent="0.25">
      <c r="U36631" s="76"/>
    </row>
    <row r="36632" spans="21:21" x14ac:dyDescent="0.25">
      <c r="U36632" s="76"/>
    </row>
    <row r="36633" spans="21:21" x14ac:dyDescent="0.25">
      <c r="U36633" s="76"/>
    </row>
    <row r="36634" spans="21:21" x14ac:dyDescent="0.25">
      <c r="U36634" s="76"/>
    </row>
    <row r="36635" spans="21:21" x14ac:dyDescent="0.25">
      <c r="U36635" s="76"/>
    </row>
    <row r="36636" spans="21:21" x14ac:dyDescent="0.25">
      <c r="U36636" s="76"/>
    </row>
    <row r="36637" spans="21:21" x14ac:dyDescent="0.25">
      <c r="U36637" s="76"/>
    </row>
    <row r="36638" spans="21:21" x14ac:dyDescent="0.25">
      <c r="U36638" s="76"/>
    </row>
    <row r="36639" spans="21:21" x14ac:dyDescent="0.25">
      <c r="U36639" s="76"/>
    </row>
    <row r="36640" spans="21:21" x14ac:dyDescent="0.25">
      <c r="U36640" s="76"/>
    </row>
    <row r="36641" spans="21:21" x14ac:dyDescent="0.25">
      <c r="U36641" s="76"/>
    </row>
    <row r="36642" spans="21:21" x14ac:dyDescent="0.25">
      <c r="U36642" s="76"/>
    </row>
    <row r="36643" spans="21:21" x14ac:dyDescent="0.25">
      <c r="U36643" s="76"/>
    </row>
    <row r="36644" spans="21:21" x14ac:dyDescent="0.25">
      <c r="U36644" s="76"/>
    </row>
    <row r="36645" spans="21:21" x14ac:dyDescent="0.25">
      <c r="U36645" s="76"/>
    </row>
    <row r="36646" spans="21:21" x14ac:dyDescent="0.25">
      <c r="U36646" s="76"/>
    </row>
    <row r="36647" spans="21:21" x14ac:dyDescent="0.25">
      <c r="U36647" s="76"/>
    </row>
    <row r="36648" spans="21:21" x14ac:dyDescent="0.25">
      <c r="U36648" s="76"/>
    </row>
    <row r="36649" spans="21:21" x14ac:dyDescent="0.25">
      <c r="U36649" s="76"/>
    </row>
    <row r="36650" spans="21:21" x14ac:dyDescent="0.25">
      <c r="U36650" s="76"/>
    </row>
    <row r="36651" spans="21:21" x14ac:dyDescent="0.25">
      <c r="U36651" s="76"/>
    </row>
    <row r="36652" spans="21:21" x14ac:dyDescent="0.25">
      <c r="U36652" s="76"/>
    </row>
    <row r="36653" spans="21:21" x14ac:dyDescent="0.25">
      <c r="U36653" s="76"/>
    </row>
    <row r="36654" spans="21:21" x14ac:dyDescent="0.25">
      <c r="U36654" s="76"/>
    </row>
    <row r="36655" spans="21:21" x14ac:dyDescent="0.25">
      <c r="U36655" s="76"/>
    </row>
    <row r="36656" spans="21:21" x14ac:dyDescent="0.25">
      <c r="U36656" s="76"/>
    </row>
    <row r="36657" spans="21:21" x14ac:dyDescent="0.25">
      <c r="U36657" s="76"/>
    </row>
    <row r="36658" spans="21:21" x14ac:dyDescent="0.25">
      <c r="U36658" s="76"/>
    </row>
    <row r="36659" spans="21:21" x14ac:dyDescent="0.25">
      <c r="U36659" s="76"/>
    </row>
    <row r="36660" spans="21:21" x14ac:dyDescent="0.25">
      <c r="U36660" s="76"/>
    </row>
    <row r="36661" spans="21:21" x14ac:dyDescent="0.25">
      <c r="U36661" s="76"/>
    </row>
    <row r="36662" spans="21:21" x14ac:dyDescent="0.25">
      <c r="U36662" s="76"/>
    </row>
    <row r="36663" spans="21:21" x14ac:dyDescent="0.25">
      <c r="U36663" s="76"/>
    </row>
    <row r="36664" spans="21:21" x14ac:dyDescent="0.25">
      <c r="U36664" s="76"/>
    </row>
    <row r="36665" spans="21:21" x14ac:dyDescent="0.25">
      <c r="U36665" s="76"/>
    </row>
    <row r="36666" spans="21:21" x14ac:dyDescent="0.25">
      <c r="U36666" s="76"/>
    </row>
    <row r="36667" spans="21:21" x14ac:dyDescent="0.25">
      <c r="U36667" s="76"/>
    </row>
    <row r="36668" spans="21:21" x14ac:dyDescent="0.25">
      <c r="U36668" s="76"/>
    </row>
    <row r="36669" spans="21:21" x14ac:dyDescent="0.25">
      <c r="U36669" s="76"/>
    </row>
    <row r="36670" spans="21:21" x14ac:dyDescent="0.25">
      <c r="U36670" s="76"/>
    </row>
    <row r="36671" spans="21:21" x14ac:dyDescent="0.25">
      <c r="U36671" s="76"/>
    </row>
    <row r="36672" spans="21:21" x14ac:dyDescent="0.25">
      <c r="U36672" s="76"/>
    </row>
    <row r="36673" spans="21:21" x14ac:dyDescent="0.25">
      <c r="U36673" s="76"/>
    </row>
    <row r="36674" spans="21:21" x14ac:dyDescent="0.25">
      <c r="U36674" s="76"/>
    </row>
    <row r="36675" spans="21:21" x14ac:dyDescent="0.25">
      <c r="U36675" s="76"/>
    </row>
    <row r="36676" spans="21:21" x14ac:dyDescent="0.25">
      <c r="U36676" s="76"/>
    </row>
    <row r="36677" spans="21:21" x14ac:dyDescent="0.25">
      <c r="U36677" s="76"/>
    </row>
    <row r="36678" spans="21:21" x14ac:dyDescent="0.25">
      <c r="U36678" s="76"/>
    </row>
    <row r="36679" spans="21:21" x14ac:dyDescent="0.25">
      <c r="U36679" s="76"/>
    </row>
    <row r="36680" spans="21:21" x14ac:dyDescent="0.25">
      <c r="U36680" s="76"/>
    </row>
    <row r="36681" spans="21:21" x14ac:dyDescent="0.25">
      <c r="U36681" s="76"/>
    </row>
    <row r="36682" spans="21:21" x14ac:dyDescent="0.25">
      <c r="U36682" s="76"/>
    </row>
    <row r="36683" spans="21:21" x14ac:dyDescent="0.25">
      <c r="U36683" s="76"/>
    </row>
    <row r="36684" spans="21:21" x14ac:dyDescent="0.25">
      <c r="U36684" s="76"/>
    </row>
    <row r="36685" spans="21:21" x14ac:dyDescent="0.25">
      <c r="U36685" s="76"/>
    </row>
    <row r="36686" spans="21:21" x14ac:dyDescent="0.25">
      <c r="U36686" s="76"/>
    </row>
    <row r="36687" spans="21:21" x14ac:dyDescent="0.25">
      <c r="U36687" s="76"/>
    </row>
    <row r="36688" spans="21:21" x14ac:dyDescent="0.25">
      <c r="U36688" s="76"/>
    </row>
    <row r="36689" spans="21:21" x14ac:dyDescent="0.25">
      <c r="U36689" s="76"/>
    </row>
    <row r="36690" spans="21:21" x14ac:dyDescent="0.25">
      <c r="U36690" s="76"/>
    </row>
    <row r="36691" spans="21:21" x14ac:dyDescent="0.25">
      <c r="U36691" s="76"/>
    </row>
    <row r="36692" spans="21:21" x14ac:dyDescent="0.25">
      <c r="U36692" s="76"/>
    </row>
    <row r="36693" spans="21:21" x14ac:dyDescent="0.25">
      <c r="U36693" s="76"/>
    </row>
    <row r="36694" spans="21:21" x14ac:dyDescent="0.25">
      <c r="U36694" s="76"/>
    </row>
    <row r="36695" spans="21:21" x14ac:dyDescent="0.25">
      <c r="U36695" s="76"/>
    </row>
    <row r="36696" spans="21:21" x14ac:dyDescent="0.25">
      <c r="U36696" s="76"/>
    </row>
    <row r="36697" spans="21:21" x14ac:dyDescent="0.25">
      <c r="U36697" s="76"/>
    </row>
    <row r="36698" spans="21:21" x14ac:dyDescent="0.25">
      <c r="U36698" s="76"/>
    </row>
    <row r="36699" spans="21:21" x14ac:dyDescent="0.25">
      <c r="U36699" s="76"/>
    </row>
    <row r="36700" spans="21:21" x14ac:dyDescent="0.25">
      <c r="U36700" s="76"/>
    </row>
    <row r="36701" spans="21:21" x14ac:dyDescent="0.25">
      <c r="U36701" s="76"/>
    </row>
    <row r="36702" spans="21:21" x14ac:dyDescent="0.25">
      <c r="U36702" s="76"/>
    </row>
    <row r="36703" spans="21:21" x14ac:dyDescent="0.25">
      <c r="U36703" s="76"/>
    </row>
    <row r="36704" spans="21:21" x14ac:dyDescent="0.25">
      <c r="U36704" s="76"/>
    </row>
    <row r="36705" spans="21:21" x14ac:dyDescent="0.25">
      <c r="U36705" s="76"/>
    </row>
    <row r="36706" spans="21:21" x14ac:dyDescent="0.25">
      <c r="U36706" s="76"/>
    </row>
    <row r="36707" spans="21:21" x14ac:dyDescent="0.25">
      <c r="U36707" s="76"/>
    </row>
    <row r="36708" spans="21:21" x14ac:dyDescent="0.25">
      <c r="U36708" s="76"/>
    </row>
    <row r="36709" spans="21:21" x14ac:dyDescent="0.25">
      <c r="U36709" s="76"/>
    </row>
    <row r="36710" spans="21:21" x14ac:dyDescent="0.25">
      <c r="U36710" s="76"/>
    </row>
    <row r="36711" spans="21:21" x14ac:dyDescent="0.25">
      <c r="U36711" s="76"/>
    </row>
    <row r="36712" spans="21:21" x14ac:dyDescent="0.25">
      <c r="U36712" s="76"/>
    </row>
    <row r="36713" spans="21:21" x14ac:dyDescent="0.25">
      <c r="U36713" s="76"/>
    </row>
    <row r="36714" spans="21:21" x14ac:dyDescent="0.25">
      <c r="U36714" s="76"/>
    </row>
    <row r="36715" spans="21:21" x14ac:dyDescent="0.25">
      <c r="U36715" s="76"/>
    </row>
    <row r="36716" spans="21:21" x14ac:dyDescent="0.25">
      <c r="U36716" s="76"/>
    </row>
    <row r="36717" spans="21:21" x14ac:dyDescent="0.25">
      <c r="U36717" s="76"/>
    </row>
    <row r="36718" spans="21:21" x14ac:dyDescent="0.25">
      <c r="U36718" s="76"/>
    </row>
    <row r="36719" spans="21:21" x14ac:dyDescent="0.25">
      <c r="U36719" s="76"/>
    </row>
    <row r="36720" spans="21:21" x14ac:dyDescent="0.25">
      <c r="U36720" s="76"/>
    </row>
    <row r="36721" spans="21:21" x14ac:dyDescent="0.25">
      <c r="U36721" s="76"/>
    </row>
    <row r="36722" spans="21:21" x14ac:dyDescent="0.25">
      <c r="U36722" s="76"/>
    </row>
    <row r="36723" spans="21:21" x14ac:dyDescent="0.25">
      <c r="U36723" s="76"/>
    </row>
    <row r="36724" spans="21:21" x14ac:dyDescent="0.25">
      <c r="U36724" s="76"/>
    </row>
    <row r="36725" spans="21:21" x14ac:dyDescent="0.25">
      <c r="U36725" s="76"/>
    </row>
    <row r="36726" spans="21:21" x14ac:dyDescent="0.25">
      <c r="U36726" s="76"/>
    </row>
    <row r="36727" spans="21:21" x14ac:dyDescent="0.25">
      <c r="U36727" s="76"/>
    </row>
    <row r="36728" spans="21:21" x14ac:dyDescent="0.25">
      <c r="U36728" s="76"/>
    </row>
    <row r="36729" spans="21:21" x14ac:dyDescent="0.25">
      <c r="U36729" s="76"/>
    </row>
    <row r="36730" spans="21:21" x14ac:dyDescent="0.25">
      <c r="U36730" s="76"/>
    </row>
    <row r="36731" spans="21:21" x14ac:dyDescent="0.25">
      <c r="U36731" s="76"/>
    </row>
    <row r="36732" spans="21:21" x14ac:dyDescent="0.25">
      <c r="U36732" s="76"/>
    </row>
    <row r="36733" spans="21:21" x14ac:dyDescent="0.25">
      <c r="U36733" s="76"/>
    </row>
    <row r="36734" spans="21:21" x14ac:dyDescent="0.25">
      <c r="U36734" s="76"/>
    </row>
    <row r="36735" spans="21:21" x14ac:dyDescent="0.25">
      <c r="U36735" s="76"/>
    </row>
    <row r="36736" spans="21:21" x14ac:dyDescent="0.25">
      <c r="U36736" s="76"/>
    </row>
    <row r="36737" spans="21:21" x14ac:dyDescent="0.25">
      <c r="U36737" s="76"/>
    </row>
    <row r="36738" spans="21:21" x14ac:dyDescent="0.25">
      <c r="U36738" s="76"/>
    </row>
    <row r="36739" spans="21:21" x14ac:dyDescent="0.25">
      <c r="U36739" s="76"/>
    </row>
    <row r="36740" spans="21:21" x14ac:dyDescent="0.25">
      <c r="U36740" s="76"/>
    </row>
    <row r="36741" spans="21:21" x14ac:dyDescent="0.25">
      <c r="U36741" s="76"/>
    </row>
    <row r="36742" spans="21:21" x14ac:dyDescent="0.25">
      <c r="U36742" s="76"/>
    </row>
    <row r="36743" spans="21:21" x14ac:dyDescent="0.25">
      <c r="U36743" s="76"/>
    </row>
    <row r="36744" spans="21:21" x14ac:dyDescent="0.25">
      <c r="U36744" s="76"/>
    </row>
    <row r="36745" spans="21:21" x14ac:dyDescent="0.25">
      <c r="U36745" s="76"/>
    </row>
    <row r="36746" spans="21:21" x14ac:dyDescent="0.25">
      <c r="U36746" s="76"/>
    </row>
    <row r="36747" spans="21:21" x14ac:dyDescent="0.25">
      <c r="U36747" s="76"/>
    </row>
    <row r="36748" spans="21:21" x14ac:dyDescent="0.25">
      <c r="U36748" s="76"/>
    </row>
    <row r="36749" spans="21:21" x14ac:dyDescent="0.25">
      <c r="U36749" s="76"/>
    </row>
    <row r="36750" spans="21:21" x14ac:dyDescent="0.25">
      <c r="U36750" s="76"/>
    </row>
    <row r="36751" spans="21:21" x14ac:dyDescent="0.25">
      <c r="U36751" s="76"/>
    </row>
    <row r="36752" spans="21:21" x14ac:dyDescent="0.25">
      <c r="U36752" s="76"/>
    </row>
    <row r="36753" spans="21:21" x14ac:dyDescent="0.25">
      <c r="U36753" s="76"/>
    </row>
    <row r="36754" spans="21:21" x14ac:dyDescent="0.25">
      <c r="U36754" s="76"/>
    </row>
    <row r="36755" spans="21:21" x14ac:dyDescent="0.25">
      <c r="U36755" s="76"/>
    </row>
    <row r="36756" spans="21:21" x14ac:dyDescent="0.25">
      <c r="U36756" s="76"/>
    </row>
    <row r="36757" spans="21:21" x14ac:dyDescent="0.25">
      <c r="U36757" s="76"/>
    </row>
    <row r="36758" spans="21:21" x14ac:dyDescent="0.25">
      <c r="U36758" s="76"/>
    </row>
    <row r="36759" spans="21:21" x14ac:dyDescent="0.25">
      <c r="U36759" s="76"/>
    </row>
    <row r="36760" spans="21:21" x14ac:dyDescent="0.25">
      <c r="U36760" s="76"/>
    </row>
    <row r="36761" spans="21:21" x14ac:dyDescent="0.25">
      <c r="U36761" s="76"/>
    </row>
    <row r="36762" spans="21:21" x14ac:dyDescent="0.25">
      <c r="U36762" s="76"/>
    </row>
    <row r="36763" spans="21:21" x14ac:dyDescent="0.25">
      <c r="U36763" s="76"/>
    </row>
    <row r="36764" spans="21:21" x14ac:dyDescent="0.25">
      <c r="U36764" s="76"/>
    </row>
    <row r="36765" spans="21:21" x14ac:dyDescent="0.25">
      <c r="U36765" s="76"/>
    </row>
    <row r="36766" spans="21:21" x14ac:dyDescent="0.25">
      <c r="U36766" s="76"/>
    </row>
    <row r="36767" spans="21:21" x14ac:dyDescent="0.25">
      <c r="U36767" s="76"/>
    </row>
    <row r="36768" spans="21:21" x14ac:dyDescent="0.25">
      <c r="U36768" s="76"/>
    </row>
    <row r="36769" spans="21:21" x14ac:dyDescent="0.25">
      <c r="U36769" s="76"/>
    </row>
    <row r="36770" spans="21:21" x14ac:dyDescent="0.25">
      <c r="U36770" s="76"/>
    </row>
    <row r="36771" spans="21:21" x14ac:dyDescent="0.25">
      <c r="U36771" s="76"/>
    </row>
    <row r="36772" spans="21:21" x14ac:dyDescent="0.25">
      <c r="U36772" s="76"/>
    </row>
    <row r="36773" spans="21:21" x14ac:dyDescent="0.25">
      <c r="U36773" s="76"/>
    </row>
    <row r="36774" spans="21:21" x14ac:dyDescent="0.25">
      <c r="U36774" s="76"/>
    </row>
    <row r="36775" spans="21:21" x14ac:dyDescent="0.25">
      <c r="U36775" s="76"/>
    </row>
    <row r="36776" spans="21:21" x14ac:dyDescent="0.25">
      <c r="U36776" s="76"/>
    </row>
    <row r="36777" spans="21:21" x14ac:dyDescent="0.25">
      <c r="U36777" s="76"/>
    </row>
    <row r="36778" spans="21:21" x14ac:dyDescent="0.25">
      <c r="U36778" s="76"/>
    </row>
    <row r="36779" spans="21:21" x14ac:dyDescent="0.25">
      <c r="U36779" s="76"/>
    </row>
    <row r="36780" spans="21:21" x14ac:dyDescent="0.25">
      <c r="U36780" s="76"/>
    </row>
    <row r="36781" spans="21:21" x14ac:dyDescent="0.25">
      <c r="U36781" s="76"/>
    </row>
    <row r="36782" spans="21:21" x14ac:dyDescent="0.25">
      <c r="U36782" s="76"/>
    </row>
    <row r="36783" spans="21:21" x14ac:dyDescent="0.25">
      <c r="U36783" s="76"/>
    </row>
    <row r="36784" spans="21:21" x14ac:dyDescent="0.25">
      <c r="U36784" s="76"/>
    </row>
    <row r="36785" spans="21:21" x14ac:dyDescent="0.25">
      <c r="U36785" s="76"/>
    </row>
    <row r="36786" spans="21:21" x14ac:dyDescent="0.25">
      <c r="U36786" s="76"/>
    </row>
    <row r="36787" spans="21:21" x14ac:dyDescent="0.25">
      <c r="U36787" s="76"/>
    </row>
    <row r="36788" spans="21:21" x14ac:dyDescent="0.25">
      <c r="U36788" s="76"/>
    </row>
    <row r="36789" spans="21:21" x14ac:dyDescent="0.25">
      <c r="U36789" s="76"/>
    </row>
    <row r="36790" spans="21:21" x14ac:dyDescent="0.25">
      <c r="U36790" s="76"/>
    </row>
    <row r="36791" spans="21:21" x14ac:dyDescent="0.25">
      <c r="U36791" s="76"/>
    </row>
    <row r="36792" spans="21:21" x14ac:dyDescent="0.25">
      <c r="U36792" s="76"/>
    </row>
    <row r="36793" spans="21:21" x14ac:dyDescent="0.25">
      <c r="U36793" s="76"/>
    </row>
    <row r="36794" spans="21:21" x14ac:dyDescent="0.25">
      <c r="U36794" s="76"/>
    </row>
    <row r="36795" spans="21:21" x14ac:dyDescent="0.25">
      <c r="U36795" s="76"/>
    </row>
    <row r="36796" spans="21:21" x14ac:dyDescent="0.25">
      <c r="U36796" s="76"/>
    </row>
    <row r="36797" spans="21:21" x14ac:dyDescent="0.25">
      <c r="U36797" s="76"/>
    </row>
    <row r="36798" spans="21:21" x14ac:dyDescent="0.25">
      <c r="U36798" s="76"/>
    </row>
    <row r="36799" spans="21:21" x14ac:dyDescent="0.25">
      <c r="U36799" s="76"/>
    </row>
    <row r="36800" spans="21:21" x14ac:dyDescent="0.25">
      <c r="U36800" s="76"/>
    </row>
    <row r="36801" spans="21:21" x14ac:dyDescent="0.25">
      <c r="U36801" s="76"/>
    </row>
    <row r="36802" spans="21:21" x14ac:dyDescent="0.25">
      <c r="U36802" s="76"/>
    </row>
    <row r="36803" spans="21:21" x14ac:dyDescent="0.25">
      <c r="U36803" s="76"/>
    </row>
    <row r="36804" spans="21:21" x14ac:dyDescent="0.25">
      <c r="U36804" s="76"/>
    </row>
    <row r="36805" spans="21:21" x14ac:dyDescent="0.25">
      <c r="U36805" s="76"/>
    </row>
    <row r="36806" spans="21:21" x14ac:dyDescent="0.25">
      <c r="U36806" s="76"/>
    </row>
    <row r="36807" spans="21:21" x14ac:dyDescent="0.25">
      <c r="U36807" s="76"/>
    </row>
    <row r="36808" spans="21:21" x14ac:dyDescent="0.25">
      <c r="U36808" s="76"/>
    </row>
    <row r="36809" spans="21:21" x14ac:dyDescent="0.25">
      <c r="U36809" s="76"/>
    </row>
    <row r="36810" spans="21:21" x14ac:dyDescent="0.25">
      <c r="U36810" s="76"/>
    </row>
    <row r="36811" spans="21:21" x14ac:dyDescent="0.25">
      <c r="U36811" s="76"/>
    </row>
    <row r="36812" spans="21:21" x14ac:dyDescent="0.25">
      <c r="U36812" s="76"/>
    </row>
    <row r="36813" spans="21:21" x14ac:dyDescent="0.25">
      <c r="U36813" s="76"/>
    </row>
    <row r="36814" spans="21:21" x14ac:dyDescent="0.25">
      <c r="U36814" s="76"/>
    </row>
    <row r="36815" spans="21:21" x14ac:dyDescent="0.25">
      <c r="U36815" s="76"/>
    </row>
    <row r="36816" spans="21:21" x14ac:dyDescent="0.25">
      <c r="U36816" s="76"/>
    </row>
    <row r="36817" spans="21:21" x14ac:dyDescent="0.25">
      <c r="U36817" s="76"/>
    </row>
    <row r="36818" spans="21:21" x14ac:dyDescent="0.25">
      <c r="U36818" s="76"/>
    </row>
    <row r="36819" spans="21:21" x14ac:dyDescent="0.25">
      <c r="U36819" s="76"/>
    </row>
    <row r="36820" spans="21:21" x14ac:dyDescent="0.25">
      <c r="U36820" s="76"/>
    </row>
    <row r="36821" spans="21:21" x14ac:dyDescent="0.25">
      <c r="U36821" s="76"/>
    </row>
    <row r="36822" spans="21:21" x14ac:dyDescent="0.25">
      <c r="U36822" s="76"/>
    </row>
    <row r="36823" spans="21:21" x14ac:dyDescent="0.25">
      <c r="U36823" s="76"/>
    </row>
    <row r="36824" spans="21:21" x14ac:dyDescent="0.25">
      <c r="U36824" s="76"/>
    </row>
    <row r="36825" spans="21:21" x14ac:dyDescent="0.25">
      <c r="U36825" s="76"/>
    </row>
    <row r="36826" spans="21:21" x14ac:dyDescent="0.25">
      <c r="U36826" s="76"/>
    </row>
    <row r="36827" spans="21:21" x14ac:dyDescent="0.25">
      <c r="U36827" s="76"/>
    </row>
    <row r="36828" spans="21:21" x14ac:dyDescent="0.25">
      <c r="U36828" s="76"/>
    </row>
    <row r="36829" spans="21:21" x14ac:dyDescent="0.25">
      <c r="U36829" s="76"/>
    </row>
    <row r="36830" spans="21:21" x14ac:dyDescent="0.25">
      <c r="U36830" s="76"/>
    </row>
    <row r="36831" spans="21:21" x14ac:dyDescent="0.25">
      <c r="U36831" s="76"/>
    </row>
    <row r="36832" spans="21:21" x14ac:dyDescent="0.25">
      <c r="U36832" s="76"/>
    </row>
    <row r="36833" spans="21:21" x14ac:dyDescent="0.25">
      <c r="U36833" s="76"/>
    </row>
    <row r="36834" spans="21:21" x14ac:dyDescent="0.25">
      <c r="U36834" s="76"/>
    </row>
    <row r="36835" spans="21:21" x14ac:dyDescent="0.25">
      <c r="U36835" s="76"/>
    </row>
    <row r="36836" spans="21:21" x14ac:dyDescent="0.25">
      <c r="U36836" s="76"/>
    </row>
    <row r="36837" spans="21:21" x14ac:dyDescent="0.25">
      <c r="U36837" s="76"/>
    </row>
    <row r="36838" spans="21:21" x14ac:dyDescent="0.25">
      <c r="U36838" s="76"/>
    </row>
    <row r="36839" spans="21:21" x14ac:dyDescent="0.25">
      <c r="U36839" s="76"/>
    </row>
    <row r="36840" spans="21:21" x14ac:dyDescent="0.25">
      <c r="U36840" s="76"/>
    </row>
    <row r="36841" spans="21:21" x14ac:dyDescent="0.25">
      <c r="U36841" s="76"/>
    </row>
    <row r="36842" spans="21:21" x14ac:dyDescent="0.25">
      <c r="U36842" s="76"/>
    </row>
    <row r="36843" spans="21:21" x14ac:dyDescent="0.25">
      <c r="U36843" s="76"/>
    </row>
    <row r="36844" spans="21:21" x14ac:dyDescent="0.25">
      <c r="U36844" s="76"/>
    </row>
    <row r="36845" spans="21:21" x14ac:dyDescent="0.25">
      <c r="U36845" s="76"/>
    </row>
    <row r="36846" spans="21:21" x14ac:dyDescent="0.25">
      <c r="U36846" s="76"/>
    </row>
    <row r="36847" spans="21:21" x14ac:dyDescent="0.25">
      <c r="U36847" s="76"/>
    </row>
    <row r="36848" spans="21:21" x14ac:dyDescent="0.25">
      <c r="U36848" s="76"/>
    </row>
    <row r="36849" spans="21:21" x14ac:dyDescent="0.25">
      <c r="U36849" s="76"/>
    </row>
    <row r="36850" spans="21:21" x14ac:dyDescent="0.25">
      <c r="U36850" s="76"/>
    </row>
    <row r="36851" spans="21:21" x14ac:dyDescent="0.25">
      <c r="U36851" s="76"/>
    </row>
    <row r="36852" spans="21:21" x14ac:dyDescent="0.25">
      <c r="U36852" s="76"/>
    </row>
    <row r="36853" spans="21:21" x14ac:dyDescent="0.25">
      <c r="U36853" s="76"/>
    </row>
    <row r="36854" spans="21:21" x14ac:dyDescent="0.25">
      <c r="U36854" s="76"/>
    </row>
    <row r="36855" spans="21:21" x14ac:dyDescent="0.25">
      <c r="U36855" s="76"/>
    </row>
    <row r="36856" spans="21:21" x14ac:dyDescent="0.25">
      <c r="U36856" s="76"/>
    </row>
    <row r="36857" spans="21:21" x14ac:dyDescent="0.25">
      <c r="U36857" s="76"/>
    </row>
    <row r="36858" spans="21:21" x14ac:dyDescent="0.25">
      <c r="U36858" s="76"/>
    </row>
    <row r="36859" spans="21:21" x14ac:dyDescent="0.25">
      <c r="U36859" s="76"/>
    </row>
    <row r="36860" spans="21:21" x14ac:dyDescent="0.25">
      <c r="U36860" s="76"/>
    </row>
    <row r="36861" spans="21:21" x14ac:dyDescent="0.25">
      <c r="U36861" s="76"/>
    </row>
    <row r="36862" spans="21:21" x14ac:dyDescent="0.25">
      <c r="U36862" s="76"/>
    </row>
    <row r="36863" spans="21:21" x14ac:dyDescent="0.25">
      <c r="U36863" s="76"/>
    </row>
    <row r="36864" spans="21:21" x14ac:dyDescent="0.25">
      <c r="U36864" s="76"/>
    </row>
    <row r="36865" spans="21:21" x14ac:dyDescent="0.25">
      <c r="U36865" s="76"/>
    </row>
    <row r="36866" spans="21:21" x14ac:dyDescent="0.25">
      <c r="U36866" s="76"/>
    </row>
    <row r="36867" spans="21:21" x14ac:dyDescent="0.25">
      <c r="U36867" s="76"/>
    </row>
    <row r="36868" spans="21:21" x14ac:dyDescent="0.25">
      <c r="U36868" s="76"/>
    </row>
    <row r="36869" spans="21:21" x14ac:dyDescent="0.25">
      <c r="U36869" s="76"/>
    </row>
    <row r="36870" spans="21:21" x14ac:dyDescent="0.25">
      <c r="U36870" s="76"/>
    </row>
    <row r="36871" spans="21:21" x14ac:dyDescent="0.25">
      <c r="U36871" s="76"/>
    </row>
    <row r="36872" spans="21:21" x14ac:dyDescent="0.25">
      <c r="U36872" s="76"/>
    </row>
    <row r="36873" spans="21:21" x14ac:dyDescent="0.25">
      <c r="U36873" s="76"/>
    </row>
    <row r="36874" spans="21:21" x14ac:dyDescent="0.25">
      <c r="U36874" s="76"/>
    </row>
    <row r="36875" spans="21:21" x14ac:dyDescent="0.25">
      <c r="U36875" s="76"/>
    </row>
    <row r="36876" spans="21:21" x14ac:dyDescent="0.25">
      <c r="U36876" s="76"/>
    </row>
    <row r="36877" spans="21:21" x14ac:dyDescent="0.25">
      <c r="U36877" s="76"/>
    </row>
    <row r="36878" spans="21:21" x14ac:dyDescent="0.25">
      <c r="U36878" s="76"/>
    </row>
    <row r="36879" spans="21:21" x14ac:dyDescent="0.25">
      <c r="U36879" s="76"/>
    </row>
    <row r="36880" spans="21:21" x14ac:dyDescent="0.25">
      <c r="U36880" s="76"/>
    </row>
    <row r="36881" spans="21:21" x14ac:dyDescent="0.25">
      <c r="U36881" s="76"/>
    </row>
    <row r="36882" spans="21:21" x14ac:dyDescent="0.25">
      <c r="U36882" s="76"/>
    </row>
    <row r="36883" spans="21:21" x14ac:dyDescent="0.25">
      <c r="U36883" s="76"/>
    </row>
    <row r="36884" spans="21:21" x14ac:dyDescent="0.25">
      <c r="U36884" s="76"/>
    </row>
    <row r="36885" spans="21:21" x14ac:dyDescent="0.25">
      <c r="U36885" s="76"/>
    </row>
    <row r="36886" spans="21:21" x14ac:dyDescent="0.25">
      <c r="U36886" s="76"/>
    </row>
    <row r="36887" spans="21:21" x14ac:dyDescent="0.25">
      <c r="U36887" s="76"/>
    </row>
    <row r="36888" spans="21:21" x14ac:dyDescent="0.25">
      <c r="U36888" s="76"/>
    </row>
    <row r="36889" spans="21:21" x14ac:dyDescent="0.25">
      <c r="U36889" s="76"/>
    </row>
    <row r="36890" spans="21:21" x14ac:dyDescent="0.25">
      <c r="U36890" s="76"/>
    </row>
    <row r="36891" spans="21:21" x14ac:dyDescent="0.25">
      <c r="U36891" s="76"/>
    </row>
    <row r="36892" spans="21:21" x14ac:dyDescent="0.25">
      <c r="U36892" s="76"/>
    </row>
    <row r="36893" spans="21:21" x14ac:dyDescent="0.25">
      <c r="U36893" s="76"/>
    </row>
    <row r="36894" spans="21:21" x14ac:dyDescent="0.25">
      <c r="U36894" s="76"/>
    </row>
    <row r="36895" spans="21:21" x14ac:dyDescent="0.25">
      <c r="U36895" s="76"/>
    </row>
    <row r="36896" spans="21:21" x14ac:dyDescent="0.25">
      <c r="U36896" s="76"/>
    </row>
    <row r="36897" spans="21:21" x14ac:dyDescent="0.25">
      <c r="U36897" s="76"/>
    </row>
    <row r="36898" spans="21:21" x14ac:dyDescent="0.25">
      <c r="U36898" s="76"/>
    </row>
    <row r="36899" spans="21:21" x14ac:dyDescent="0.25">
      <c r="U36899" s="76"/>
    </row>
    <row r="36900" spans="21:21" x14ac:dyDescent="0.25">
      <c r="U36900" s="76"/>
    </row>
    <row r="36901" spans="21:21" x14ac:dyDescent="0.25">
      <c r="U36901" s="76"/>
    </row>
    <row r="36902" spans="21:21" x14ac:dyDescent="0.25">
      <c r="U36902" s="76"/>
    </row>
    <row r="36903" spans="21:21" x14ac:dyDescent="0.25">
      <c r="U36903" s="76"/>
    </row>
    <row r="36904" spans="21:21" x14ac:dyDescent="0.25">
      <c r="U36904" s="76"/>
    </row>
    <row r="36905" spans="21:21" x14ac:dyDescent="0.25">
      <c r="U36905" s="76"/>
    </row>
    <row r="36906" spans="21:21" x14ac:dyDescent="0.25">
      <c r="U36906" s="76"/>
    </row>
    <row r="36907" spans="21:21" x14ac:dyDescent="0.25">
      <c r="U36907" s="76"/>
    </row>
    <row r="36908" spans="21:21" x14ac:dyDescent="0.25">
      <c r="U36908" s="76"/>
    </row>
    <row r="36909" spans="21:21" x14ac:dyDescent="0.25">
      <c r="U36909" s="76"/>
    </row>
    <row r="36910" spans="21:21" x14ac:dyDescent="0.25">
      <c r="U36910" s="76"/>
    </row>
    <row r="36911" spans="21:21" x14ac:dyDescent="0.25">
      <c r="U36911" s="76"/>
    </row>
    <row r="36912" spans="21:21" x14ac:dyDescent="0.25">
      <c r="U36912" s="76"/>
    </row>
    <row r="36913" spans="21:21" x14ac:dyDescent="0.25">
      <c r="U36913" s="76"/>
    </row>
    <row r="36914" spans="21:21" x14ac:dyDescent="0.25">
      <c r="U36914" s="76"/>
    </row>
    <row r="36915" spans="21:21" x14ac:dyDescent="0.25">
      <c r="U36915" s="76"/>
    </row>
    <row r="36916" spans="21:21" x14ac:dyDescent="0.25">
      <c r="U36916" s="76"/>
    </row>
    <row r="36917" spans="21:21" x14ac:dyDescent="0.25">
      <c r="U36917" s="76"/>
    </row>
    <row r="36918" spans="21:21" x14ac:dyDescent="0.25">
      <c r="U36918" s="76"/>
    </row>
    <row r="36919" spans="21:21" x14ac:dyDescent="0.25">
      <c r="U36919" s="76"/>
    </row>
    <row r="36920" spans="21:21" x14ac:dyDescent="0.25">
      <c r="U36920" s="76"/>
    </row>
    <row r="36921" spans="21:21" x14ac:dyDescent="0.25">
      <c r="U36921" s="76"/>
    </row>
    <row r="36922" spans="21:21" x14ac:dyDescent="0.25">
      <c r="U36922" s="76"/>
    </row>
    <row r="36923" spans="21:21" x14ac:dyDescent="0.25">
      <c r="U36923" s="76"/>
    </row>
    <row r="36924" spans="21:21" x14ac:dyDescent="0.25">
      <c r="U36924" s="76"/>
    </row>
    <row r="36925" spans="21:21" x14ac:dyDescent="0.25">
      <c r="U36925" s="76"/>
    </row>
    <row r="36926" spans="21:21" x14ac:dyDescent="0.25">
      <c r="U36926" s="76"/>
    </row>
    <row r="36927" spans="21:21" x14ac:dyDescent="0.25">
      <c r="U36927" s="76"/>
    </row>
    <row r="36928" spans="21:21" x14ac:dyDescent="0.25">
      <c r="U36928" s="76"/>
    </row>
    <row r="36929" spans="21:21" x14ac:dyDescent="0.25">
      <c r="U36929" s="76"/>
    </row>
    <row r="36930" spans="21:21" x14ac:dyDescent="0.25">
      <c r="U36930" s="76"/>
    </row>
    <row r="36931" spans="21:21" x14ac:dyDescent="0.25">
      <c r="U36931" s="76"/>
    </row>
    <row r="36932" spans="21:21" x14ac:dyDescent="0.25">
      <c r="U36932" s="76"/>
    </row>
    <row r="36933" spans="21:21" x14ac:dyDescent="0.25">
      <c r="U36933" s="76"/>
    </row>
    <row r="36934" spans="21:21" x14ac:dyDescent="0.25">
      <c r="U36934" s="76"/>
    </row>
    <row r="36935" spans="21:21" x14ac:dyDescent="0.25">
      <c r="U36935" s="76"/>
    </row>
    <row r="36936" spans="21:21" x14ac:dyDescent="0.25">
      <c r="U36936" s="76"/>
    </row>
    <row r="36937" spans="21:21" x14ac:dyDescent="0.25">
      <c r="U36937" s="76"/>
    </row>
    <row r="36938" spans="21:21" x14ac:dyDescent="0.25">
      <c r="U36938" s="76"/>
    </row>
    <row r="36939" spans="21:21" x14ac:dyDescent="0.25">
      <c r="U36939" s="76"/>
    </row>
    <row r="36940" spans="21:21" x14ac:dyDescent="0.25">
      <c r="U36940" s="76"/>
    </row>
    <row r="36941" spans="21:21" x14ac:dyDescent="0.25">
      <c r="U36941" s="76"/>
    </row>
    <row r="36942" spans="21:21" x14ac:dyDescent="0.25">
      <c r="U36942" s="76"/>
    </row>
    <row r="36943" spans="21:21" x14ac:dyDescent="0.25">
      <c r="U36943" s="76"/>
    </row>
    <row r="36944" spans="21:21" x14ac:dyDescent="0.25">
      <c r="U36944" s="76"/>
    </row>
    <row r="36945" spans="21:21" x14ac:dyDescent="0.25">
      <c r="U36945" s="76"/>
    </row>
    <row r="36946" spans="21:21" x14ac:dyDescent="0.25">
      <c r="U36946" s="76"/>
    </row>
    <row r="36947" spans="21:21" x14ac:dyDescent="0.25">
      <c r="U36947" s="76"/>
    </row>
    <row r="36948" spans="21:21" x14ac:dyDescent="0.25">
      <c r="U36948" s="76"/>
    </row>
    <row r="36949" spans="21:21" x14ac:dyDescent="0.25">
      <c r="U36949" s="76"/>
    </row>
    <row r="36950" spans="21:21" x14ac:dyDescent="0.25">
      <c r="U36950" s="76"/>
    </row>
    <row r="36951" spans="21:21" x14ac:dyDescent="0.25">
      <c r="U36951" s="76"/>
    </row>
    <row r="36952" spans="21:21" x14ac:dyDescent="0.25">
      <c r="U36952" s="76"/>
    </row>
    <row r="36953" spans="21:21" x14ac:dyDescent="0.25">
      <c r="U36953" s="76"/>
    </row>
    <row r="36954" spans="21:21" x14ac:dyDescent="0.25">
      <c r="U36954" s="76"/>
    </row>
    <row r="36955" spans="21:21" x14ac:dyDescent="0.25">
      <c r="U36955" s="76"/>
    </row>
    <row r="36956" spans="21:21" x14ac:dyDescent="0.25">
      <c r="U36956" s="76"/>
    </row>
    <row r="36957" spans="21:21" x14ac:dyDescent="0.25">
      <c r="U36957" s="76"/>
    </row>
    <row r="36958" spans="21:21" x14ac:dyDescent="0.25">
      <c r="U36958" s="76"/>
    </row>
    <row r="36959" spans="21:21" x14ac:dyDescent="0.25">
      <c r="U36959" s="76"/>
    </row>
    <row r="36960" spans="21:21" x14ac:dyDescent="0.25">
      <c r="U36960" s="76"/>
    </row>
    <row r="36961" spans="21:21" x14ac:dyDescent="0.25">
      <c r="U36961" s="76"/>
    </row>
    <row r="36962" spans="21:21" x14ac:dyDescent="0.25">
      <c r="U36962" s="76"/>
    </row>
    <row r="36963" spans="21:21" x14ac:dyDescent="0.25">
      <c r="U36963" s="76"/>
    </row>
    <row r="36964" spans="21:21" x14ac:dyDescent="0.25">
      <c r="U36964" s="76"/>
    </row>
    <row r="36965" spans="21:21" x14ac:dyDescent="0.25">
      <c r="U36965" s="76"/>
    </row>
    <row r="36966" spans="21:21" x14ac:dyDescent="0.25">
      <c r="U36966" s="76"/>
    </row>
    <row r="36967" spans="21:21" x14ac:dyDescent="0.25">
      <c r="U36967" s="76"/>
    </row>
    <row r="36968" spans="21:21" x14ac:dyDescent="0.25">
      <c r="U36968" s="76"/>
    </row>
    <row r="36969" spans="21:21" x14ac:dyDescent="0.25">
      <c r="U36969" s="76"/>
    </row>
    <row r="36970" spans="21:21" x14ac:dyDescent="0.25">
      <c r="U36970" s="76"/>
    </row>
    <row r="36971" spans="21:21" x14ac:dyDescent="0.25">
      <c r="U36971" s="76"/>
    </row>
    <row r="36972" spans="21:21" x14ac:dyDescent="0.25">
      <c r="U36972" s="76"/>
    </row>
    <row r="36973" spans="21:21" x14ac:dyDescent="0.25">
      <c r="U36973" s="76"/>
    </row>
    <row r="36974" spans="21:21" x14ac:dyDescent="0.25">
      <c r="U36974" s="76"/>
    </row>
    <row r="36975" spans="21:21" x14ac:dyDescent="0.25">
      <c r="U36975" s="76"/>
    </row>
    <row r="36976" spans="21:21" x14ac:dyDescent="0.25">
      <c r="U36976" s="76"/>
    </row>
    <row r="36977" spans="21:21" x14ac:dyDescent="0.25">
      <c r="U36977" s="76"/>
    </row>
    <row r="36978" spans="21:21" x14ac:dyDescent="0.25">
      <c r="U36978" s="76"/>
    </row>
    <row r="36979" spans="21:21" x14ac:dyDescent="0.25">
      <c r="U36979" s="76"/>
    </row>
    <row r="36980" spans="21:21" x14ac:dyDescent="0.25">
      <c r="U36980" s="76"/>
    </row>
    <row r="36981" spans="21:21" x14ac:dyDescent="0.25">
      <c r="U36981" s="76"/>
    </row>
    <row r="36982" spans="21:21" x14ac:dyDescent="0.25">
      <c r="U36982" s="76"/>
    </row>
    <row r="36983" spans="21:21" x14ac:dyDescent="0.25">
      <c r="U36983" s="76"/>
    </row>
    <row r="36984" spans="21:21" x14ac:dyDescent="0.25">
      <c r="U36984" s="76"/>
    </row>
    <row r="36985" spans="21:21" x14ac:dyDescent="0.25">
      <c r="U36985" s="76"/>
    </row>
    <row r="36986" spans="21:21" x14ac:dyDescent="0.25">
      <c r="U36986" s="76"/>
    </row>
    <row r="36987" spans="21:21" x14ac:dyDescent="0.25">
      <c r="U36987" s="76"/>
    </row>
    <row r="36988" spans="21:21" x14ac:dyDescent="0.25">
      <c r="U36988" s="76"/>
    </row>
    <row r="36989" spans="21:21" x14ac:dyDescent="0.25">
      <c r="U36989" s="76"/>
    </row>
    <row r="36990" spans="21:21" x14ac:dyDescent="0.25">
      <c r="U36990" s="76"/>
    </row>
    <row r="36991" spans="21:21" x14ac:dyDescent="0.25">
      <c r="U36991" s="76"/>
    </row>
    <row r="36992" spans="21:21" x14ac:dyDescent="0.25">
      <c r="U36992" s="76"/>
    </row>
    <row r="36993" spans="21:21" x14ac:dyDescent="0.25">
      <c r="U36993" s="76"/>
    </row>
    <row r="36994" spans="21:21" x14ac:dyDescent="0.25">
      <c r="U36994" s="76"/>
    </row>
    <row r="36995" spans="21:21" x14ac:dyDescent="0.25">
      <c r="U36995" s="76"/>
    </row>
    <row r="36996" spans="21:21" x14ac:dyDescent="0.25">
      <c r="U36996" s="76"/>
    </row>
    <row r="36997" spans="21:21" x14ac:dyDescent="0.25">
      <c r="U36997" s="76"/>
    </row>
    <row r="36998" spans="21:21" x14ac:dyDescent="0.25">
      <c r="U36998" s="76"/>
    </row>
    <row r="36999" spans="21:21" x14ac:dyDescent="0.25">
      <c r="U36999" s="76"/>
    </row>
    <row r="37000" spans="21:21" x14ac:dyDescent="0.25">
      <c r="U37000" s="76"/>
    </row>
    <row r="37001" spans="21:21" x14ac:dyDescent="0.25">
      <c r="U37001" s="76"/>
    </row>
    <row r="37002" spans="21:21" x14ac:dyDescent="0.25">
      <c r="U37002" s="76"/>
    </row>
    <row r="37003" spans="21:21" x14ac:dyDescent="0.25">
      <c r="U37003" s="76"/>
    </row>
    <row r="37004" spans="21:21" x14ac:dyDescent="0.25">
      <c r="U37004" s="76"/>
    </row>
    <row r="37005" spans="21:21" x14ac:dyDescent="0.25">
      <c r="U37005" s="76"/>
    </row>
    <row r="37006" spans="21:21" x14ac:dyDescent="0.25">
      <c r="U37006" s="76"/>
    </row>
    <row r="37007" spans="21:21" x14ac:dyDescent="0.25">
      <c r="U37007" s="76"/>
    </row>
    <row r="37008" spans="21:21" x14ac:dyDescent="0.25">
      <c r="U37008" s="76"/>
    </row>
    <row r="37009" spans="21:21" x14ac:dyDescent="0.25">
      <c r="U37009" s="76"/>
    </row>
    <row r="37010" spans="21:21" x14ac:dyDescent="0.25">
      <c r="U37010" s="76"/>
    </row>
    <row r="37011" spans="21:21" x14ac:dyDescent="0.25">
      <c r="U37011" s="76"/>
    </row>
    <row r="37012" spans="21:21" x14ac:dyDescent="0.25">
      <c r="U37012" s="76"/>
    </row>
    <row r="37013" spans="21:21" x14ac:dyDescent="0.25">
      <c r="U37013" s="76"/>
    </row>
    <row r="37014" spans="21:21" x14ac:dyDescent="0.25">
      <c r="U37014" s="76"/>
    </row>
    <row r="37015" spans="21:21" x14ac:dyDescent="0.25">
      <c r="U37015" s="76"/>
    </row>
    <row r="37016" spans="21:21" x14ac:dyDescent="0.25">
      <c r="U37016" s="76"/>
    </row>
    <row r="37017" spans="21:21" x14ac:dyDescent="0.25">
      <c r="U37017" s="76"/>
    </row>
    <row r="37018" spans="21:21" x14ac:dyDescent="0.25">
      <c r="U37018" s="76"/>
    </row>
    <row r="37019" spans="21:21" x14ac:dyDescent="0.25">
      <c r="U37019" s="76"/>
    </row>
    <row r="37020" spans="21:21" x14ac:dyDescent="0.25">
      <c r="U37020" s="76"/>
    </row>
    <row r="37021" spans="21:21" x14ac:dyDescent="0.25">
      <c r="U37021" s="76"/>
    </row>
    <row r="37022" spans="21:21" x14ac:dyDescent="0.25">
      <c r="U37022" s="76"/>
    </row>
    <row r="37023" spans="21:21" x14ac:dyDescent="0.25">
      <c r="U37023" s="76"/>
    </row>
    <row r="37024" spans="21:21" x14ac:dyDescent="0.25">
      <c r="U37024" s="76"/>
    </row>
    <row r="37025" spans="21:21" x14ac:dyDescent="0.25">
      <c r="U37025" s="76"/>
    </row>
    <row r="37026" spans="21:21" x14ac:dyDescent="0.25">
      <c r="U37026" s="76"/>
    </row>
    <row r="37027" spans="21:21" x14ac:dyDescent="0.25">
      <c r="U37027" s="76"/>
    </row>
    <row r="37028" spans="21:21" x14ac:dyDescent="0.25">
      <c r="U37028" s="76"/>
    </row>
    <row r="37029" spans="21:21" x14ac:dyDescent="0.25">
      <c r="U37029" s="76"/>
    </row>
    <row r="37030" spans="21:21" x14ac:dyDescent="0.25">
      <c r="U37030" s="76"/>
    </row>
    <row r="37031" spans="21:21" x14ac:dyDescent="0.25">
      <c r="U37031" s="76"/>
    </row>
    <row r="37032" spans="21:21" x14ac:dyDescent="0.25">
      <c r="U37032" s="76"/>
    </row>
    <row r="37033" spans="21:21" x14ac:dyDescent="0.25">
      <c r="U37033" s="76"/>
    </row>
    <row r="37034" spans="21:21" x14ac:dyDescent="0.25">
      <c r="U37034" s="76"/>
    </row>
    <row r="37035" spans="21:21" x14ac:dyDescent="0.25">
      <c r="U37035" s="76"/>
    </row>
    <row r="37036" spans="21:21" x14ac:dyDescent="0.25">
      <c r="U37036" s="76"/>
    </row>
    <row r="37037" spans="21:21" x14ac:dyDescent="0.25">
      <c r="U37037" s="76"/>
    </row>
    <row r="37038" spans="21:21" x14ac:dyDescent="0.25">
      <c r="U37038" s="76"/>
    </row>
    <row r="37039" spans="21:21" x14ac:dyDescent="0.25">
      <c r="U37039" s="76"/>
    </row>
    <row r="37040" spans="21:21" x14ac:dyDescent="0.25">
      <c r="U37040" s="76"/>
    </row>
    <row r="37041" spans="21:21" x14ac:dyDescent="0.25">
      <c r="U37041" s="76"/>
    </row>
    <row r="37042" spans="21:21" x14ac:dyDescent="0.25">
      <c r="U37042" s="76"/>
    </row>
    <row r="37043" spans="21:21" x14ac:dyDescent="0.25">
      <c r="U37043" s="76"/>
    </row>
    <row r="37044" spans="21:21" x14ac:dyDescent="0.25">
      <c r="U37044" s="76"/>
    </row>
    <row r="37045" spans="21:21" x14ac:dyDescent="0.25">
      <c r="U37045" s="76"/>
    </row>
    <row r="37046" spans="21:21" x14ac:dyDescent="0.25">
      <c r="U37046" s="76"/>
    </row>
    <row r="37047" spans="21:21" x14ac:dyDescent="0.25">
      <c r="U37047" s="76"/>
    </row>
    <row r="37048" spans="21:21" x14ac:dyDescent="0.25">
      <c r="U37048" s="76"/>
    </row>
    <row r="37049" spans="21:21" x14ac:dyDescent="0.25">
      <c r="U37049" s="76"/>
    </row>
    <row r="37050" spans="21:21" x14ac:dyDescent="0.25">
      <c r="U37050" s="76"/>
    </row>
    <row r="37051" spans="21:21" x14ac:dyDescent="0.25">
      <c r="U37051" s="76"/>
    </row>
    <row r="37052" spans="21:21" x14ac:dyDescent="0.25">
      <c r="U37052" s="76"/>
    </row>
    <row r="37053" spans="21:21" x14ac:dyDescent="0.25">
      <c r="U37053" s="76"/>
    </row>
    <row r="37054" spans="21:21" x14ac:dyDescent="0.25">
      <c r="U37054" s="76"/>
    </row>
    <row r="37055" spans="21:21" x14ac:dyDescent="0.25">
      <c r="U37055" s="76"/>
    </row>
    <row r="37056" spans="21:21" x14ac:dyDescent="0.25">
      <c r="U37056" s="76"/>
    </row>
    <row r="37057" spans="21:21" x14ac:dyDescent="0.25">
      <c r="U37057" s="76"/>
    </row>
    <row r="37058" spans="21:21" x14ac:dyDescent="0.25">
      <c r="U37058" s="76"/>
    </row>
    <row r="37059" spans="21:21" x14ac:dyDescent="0.25">
      <c r="U37059" s="76"/>
    </row>
    <row r="37060" spans="21:21" x14ac:dyDescent="0.25">
      <c r="U37060" s="76"/>
    </row>
    <row r="37061" spans="21:21" x14ac:dyDescent="0.25">
      <c r="U37061" s="76"/>
    </row>
    <row r="37062" spans="21:21" x14ac:dyDescent="0.25">
      <c r="U37062" s="76"/>
    </row>
    <row r="37063" spans="21:21" x14ac:dyDescent="0.25">
      <c r="U37063" s="76"/>
    </row>
    <row r="37064" spans="21:21" x14ac:dyDescent="0.25">
      <c r="U37064" s="76"/>
    </row>
    <row r="37065" spans="21:21" x14ac:dyDescent="0.25">
      <c r="U37065" s="76"/>
    </row>
    <row r="37066" spans="21:21" x14ac:dyDescent="0.25">
      <c r="U37066" s="76"/>
    </row>
    <row r="37067" spans="21:21" x14ac:dyDescent="0.25">
      <c r="U37067" s="76"/>
    </row>
    <row r="37068" spans="21:21" x14ac:dyDescent="0.25">
      <c r="U37068" s="76"/>
    </row>
    <row r="37069" spans="21:21" x14ac:dyDescent="0.25">
      <c r="U37069" s="76"/>
    </row>
    <row r="37070" spans="21:21" x14ac:dyDescent="0.25">
      <c r="U37070" s="76"/>
    </row>
    <row r="37071" spans="21:21" x14ac:dyDescent="0.25">
      <c r="U37071" s="76"/>
    </row>
    <row r="37072" spans="21:21" x14ac:dyDescent="0.25">
      <c r="U37072" s="76"/>
    </row>
    <row r="37073" spans="21:21" x14ac:dyDescent="0.25">
      <c r="U37073" s="76"/>
    </row>
    <row r="37074" spans="21:21" x14ac:dyDescent="0.25">
      <c r="U37074" s="76"/>
    </row>
    <row r="37075" spans="21:21" x14ac:dyDescent="0.25">
      <c r="U37075" s="76"/>
    </row>
    <row r="37076" spans="21:21" x14ac:dyDescent="0.25">
      <c r="U37076" s="76"/>
    </row>
    <row r="37077" spans="21:21" x14ac:dyDescent="0.25">
      <c r="U37077" s="76"/>
    </row>
    <row r="37078" spans="21:21" x14ac:dyDescent="0.25">
      <c r="U37078" s="76"/>
    </row>
    <row r="37079" spans="21:21" x14ac:dyDescent="0.25">
      <c r="U37079" s="76"/>
    </row>
    <row r="37080" spans="21:21" x14ac:dyDescent="0.25">
      <c r="U37080" s="76"/>
    </row>
    <row r="37081" spans="21:21" x14ac:dyDescent="0.25">
      <c r="U37081" s="76"/>
    </row>
    <row r="37082" spans="21:21" x14ac:dyDescent="0.25">
      <c r="U37082" s="76"/>
    </row>
    <row r="37083" spans="21:21" x14ac:dyDescent="0.25">
      <c r="U37083" s="76"/>
    </row>
    <row r="37084" spans="21:21" x14ac:dyDescent="0.25">
      <c r="U37084" s="76"/>
    </row>
    <row r="37085" spans="21:21" x14ac:dyDescent="0.25">
      <c r="U37085" s="76"/>
    </row>
    <row r="37086" spans="21:21" x14ac:dyDescent="0.25">
      <c r="U37086" s="76"/>
    </row>
    <row r="37087" spans="21:21" x14ac:dyDescent="0.25">
      <c r="U37087" s="76"/>
    </row>
    <row r="37088" spans="21:21" x14ac:dyDescent="0.25">
      <c r="U37088" s="76"/>
    </row>
    <row r="37089" spans="21:21" x14ac:dyDescent="0.25">
      <c r="U37089" s="76"/>
    </row>
    <row r="37090" spans="21:21" x14ac:dyDescent="0.25">
      <c r="U37090" s="76"/>
    </row>
    <row r="37091" spans="21:21" x14ac:dyDescent="0.25">
      <c r="U37091" s="76"/>
    </row>
    <row r="37092" spans="21:21" x14ac:dyDescent="0.25">
      <c r="U37092" s="76"/>
    </row>
    <row r="37093" spans="21:21" x14ac:dyDescent="0.25">
      <c r="U37093" s="76"/>
    </row>
    <row r="37094" spans="21:21" x14ac:dyDescent="0.25">
      <c r="U37094" s="76"/>
    </row>
    <row r="37095" spans="21:21" x14ac:dyDescent="0.25">
      <c r="U37095" s="76"/>
    </row>
    <row r="37096" spans="21:21" x14ac:dyDescent="0.25">
      <c r="U37096" s="76"/>
    </row>
    <row r="37097" spans="21:21" x14ac:dyDescent="0.25">
      <c r="U37097" s="76"/>
    </row>
    <row r="37098" spans="21:21" x14ac:dyDescent="0.25">
      <c r="U37098" s="76"/>
    </row>
    <row r="37099" spans="21:21" x14ac:dyDescent="0.25">
      <c r="U37099" s="76"/>
    </row>
    <row r="37100" spans="21:21" x14ac:dyDescent="0.25">
      <c r="U37100" s="76"/>
    </row>
    <row r="37101" spans="21:21" x14ac:dyDescent="0.25">
      <c r="U37101" s="76"/>
    </row>
    <row r="37102" spans="21:21" x14ac:dyDescent="0.25">
      <c r="U37102" s="76"/>
    </row>
    <row r="37103" spans="21:21" x14ac:dyDescent="0.25">
      <c r="U37103" s="76"/>
    </row>
    <row r="37104" spans="21:21" x14ac:dyDescent="0.25">
      <c r="U37104" s="76"/>
    </row>
    <row r="37105" spans="21:21" x14ac:dyDescent="0.25">
      <c r="U37105" s="76"/>
    </row>
    <row r="37106" spans="21:21" x14ac:dyDescent="0.25">
      <c r="U37106" s="76"/>
    </row>
    <row r="37107" spans="21:21" x14ac:dyDescent="0.25">
      <c r="U37107" s="76"/>
    </row>
    <row r="37108" spans="21:21" x14ac:dyDescent="0.25">
      <c r="U37108" s="76"/>
    </row>
    <row r="37109" spans="21:21" x14ac:dyDescent="0.25">
      <c r="U37109" s="76"/>
    </row>
    <row r="37110" spans="21:21" x14ac:dyDescent="0.25">
      <c r="U37110" s="76"/>
    </row>
    <row r="37111" spans="21:21" x14ac:dyDescent="0.25">
      <c r="U37111" s="76"/>
    </row>
    <row r="37112" spans="21:21" x14ac:dyDescent="0.25">
      <c r="U37112" s="76"/>
    </row>
    <row r="37113" spans="21:21" x14ac:dyDescent="0.25">
      <c r="U37113" s="76"/>
    </row>
    <row r="37114" spans="21:21" x14ac:dyDescent="0.25">
      <c r="U37114" s="76"/>
    </row>
    <row r="37115" spans="21:21" x14ac:dyDescent="0.25">
      <c r="U37115" s="76"/>
    </row>
    <row r="37116" spans="21:21" x14ac:dyDescent="0.25">
      <c r="U37116" s="76"/>
    </row>
    <row r="37117" spans="21:21" x14ac:dyDescent="0.25">
      <c r="U37117" s="76"/>
    </row>
    <row r="37118" spans="21:21" x14ac:dyDescent="0.25">
      <c r="U37118" s="76"/>
    </row>
    <row r="37119" spans="21:21" x14ac:dyDescent="0.25">
      <c r="U37119" s="76"/>
    </row>
    <row r="37120" spans="21:21" x14ac:dyDescent="0.25">
      <c r="U37120" s="76"/>
    </row>
    <row r="37121" spans="21:21" x14ac:dyDescent="0.25">
      <c r="U37121" s="76"/>
    </row>
    <row r="37122" spans="21:21" x14ac:dyDescent="0.25">
      <c r="U37122" s="76"/>
    </row>
    <row r="37123" spans="21:21" x14ac:dyDescent="0.25">
      <c r="U37123" s="76"/>
    </row>
    <row r="37124" spans="21:21" x14ac:dyDescent="0.25">
      <c r="U37124" s="76"/>
    </row>
    <row r="37125" spans="21:21" x14ac:dyDescent="0.25">
      <c r="U37125" s="76"/>
    </row>
    <row r="37126" spans="21:21" x14ac:dyDescent="0.25">
      <c r="U37126" s="76"/>
    </row>
    <row r="37127" spans="21:21" x14ac:dyDescent="0.25">
      <c r="U37127" s="76"/>
    </row>
    <row r="37128" spans="21:21" x14ac:dyDescent="0.25">
      <c r="U37128" s="76"/>
    </row>
    <row r="37129" spans="21:21" x14ac:dyDescent="0.25">
      <c r="U37129" s="76"/>
    </row>
    <row r="37130" spans="21:21" x14ac:dyDescent="0.25">
      <c r="U37130" s="76"/>
    </row>
    <row r="37131" spans="21:21" x14ac:dyDescent="0.25">
      <c r="U37131" s="76"/>
    </row>
    <row r="37132" spans="21:21" x14ac:dyDescent="0.25">
      <c r="U37132" s="76"/>
    </row>
    <row r="37133" spans="21:21" x14ac:dyDescent="0.25">
      <c r="U37133" s="76"/>
    </row>
    <row r="37134" spans="21:21" x14ac:dyDescent="0.25">
      <c r="U37134" s="76"/>
    </row>
    <row r="37135" spans="21:21" x14ac:dyDescent="0.25">
      <c r="U37135" s="76"/>
    </row>
    <row r="37136" spans="21:21" x14ac:dyDescent="0.25">
      <c r="U37136" s="76"/>
    </row>
    <row r="37137" spans="21:21" x14ac:dyDescent="0.25">
      <c r="U37137" s="76"/>
    </row>
    <row r="37138" spans="21:21" x14ac:dyDescent="0.25">
      <c r="U37138" s="76"/>
    </row>
    <row r="37139" spans="21:21" x14ac:dyDescent="0.25">
      <c r="U37139" s="76"/>
    </row>
    <row r="37140" spans="21:21" x14ac:dyDescent="0.25">
      <c r="U37140" s="76"/>
    </row>
    <row r="37141" spans="21:21" x14ac:dyDescent="0.25">
      <c r="U37141" s="76"/>
    </row>
    <row r="37142" spans="21:21" x14ac:dyDescent="0.25">
      <c r="U37142" s="76"/>
    </row>
    <row r="37143" spans="21:21" x14ac:dyDescent="0.25">
      <c r="U37143" s="76"/>
    </row>
    <row r="37144" spans="21:21" x14ac:dyDescent="0.25">
      <c r="U37144" s="76"/>
    </row>
    <row r="37145" spans="21:21" x14ac:dyDescent="0.25">
      <c r="U37145" s="76"/>
    </row>
    <row r="37146" spans="21:21" x14ac:dyDescent="0.25">
      <c r="U37146" s="76"/>
    </row>
    <row r="37147" spans="21:21" x14ac:dyDescent="0.25">
      <c r="U37147" s="76"/>
    </row>
    <row r="37148" spans="21:21" x14ac:dyDescent="0.25">
      <c r="U37148" s="76"/>
    </row>
    <row r="37149" spans="21:21" x14ac:dyDescent="0.25">
      <c r="U37149" s="76"/>
    </row>
    <row r="37150" spans="21:21" x14ac:dyDescent="0.25">
      <c r="U37150" s="76"/>
    </row>
    <row r="37151" spans="21:21" x14ac:dyDescent="0.25">
      <c r="U37151" s="76"/>
    </row>
    <row r="37152" spans="21:21" x14ac:dyDescent="0.25">
      <c r="U37152" s="76"/>
    </row>
    <row r="37153" spans="21:21" x14ac:dyDescent="0.25">
      <c r="U37153" s="76"/>
    </row>
    <row r="37154" spans="21:21" x14ac:dyDescent="0.25">
      <c r="U37154" s="76"/>
    </row>
    <row r="37155" spans="21:21" x14ac:dyDescent="0.25">
      <c r="U37155" s="76"/>
    </row>
    <row r="37156" spans="21:21" x14ac:dyDescent="0.25">
      <c r="U37156" s="76"/>
    </row>
    <row r="37157" spans="21:21" x14ac:dyDescent="0.25">
      <c r="U37157" s="76"/>
    </row>
    <row r="37158" spans="21:21" x14ac:dyDescent="0.25">
      <c r="U37158" s="76"/>
    </row>
    <row r="37159" spans="21:21" x14ac:dyDescent="0.25">
      <c r="U37159" s="76"/>
    </row>
    <row r="37160" spans="21:21" x14ac:dyDescent="0.25">
      <c r="U37160" s="76"/>
    </row>
    <row r="37161" spans="21:21" x14ac:dyDescent="0.25">
      <c r="U37161" s="76"/>
    </row>
    <row r="37162" spans="21:21" x14ac:dyDescent="0.25">
      <c r="U37162" s="76"/>
    </row>
    <row r="37163" spans="21:21" x14ac:dyDescent="0.25">
      <c r="U37163" s="76"/>
    </row>
    <row r="37164" spans="21:21" x14ac:dyDescent="0.25">
      <c r="U37164" s="76"/>
    </row>
    <row r="37165" spans="21:21" x14ac:dyDescent="0.25">
      <c r="U37165" s="76"/>
    </row>
    <row r="37166" spans="21:21" x14ac:dyDescent="0.25">
      <c r="U37166" s="76"/>
    </row>
    <row r="37167" spans="21:21" x14ac:dyDescent="0.25">
      <c r="U37167" s="76"/>
    </row>
    <row r="37168" spans="21:21" x14ac:dyDescent="0.25">
      <c r="U37168" s="76"/>
    </row>
    <row r="37169" spans="21:21" x14ac:dyDescent="0.25">
      <c r="U37169" s="76"/>
    </row>
    <row r="37170" spans="21:21" x14ac:dyDescent="0.25">
      <c r="U37170" s="76"/>
    </row>
    <row r="37171" spans="21:21" x14ac:dyDescent="0.25">
      <c r="U37171" s="76"/>
    </row>
    <row r="37172" spans="21:21" x14ac:dyDescent="0.25">
      <c r="U37172" s="76"/>
    </row>
    <row r="37173" spans="21:21" x14ac:dyDescent="0.25">
      <c r="U37173" s="76"/>
    </row>
    <row r="37174" spans="21:21" x14ac:dyDescent="0.25">
      <c r="U37174" s="76"/>
    </row>
    <row r="37175" spans="21:21" x14ac:dyDescent="0.25">
      <c r="U37175" s="76"/>
    </row>
    <row r="37176" spans="21:21" x14ac:dyDescent="0.25">
      <c r="U37176" s="76"/>
    </row>
    <row r="37177" spans="21:21" x14ac:dyDescent="0.25">
      <c r="U37177" s="76"/>
    </row>
    <row r="37178" spans="21:21" x14ac:dyDescent="0.25">
      <c r="U37178" s="76"/>
    </row>
    <row r="37179" spans="21:21" x14ac:dyDescent="0.25">
      <c r="U37179" s="76"/>
    </row>
    <row r="37180" spans="21:21" x14ac:dyDescent="0.25">
      <c r="U37180" s="76"/>
    </row>
    <row r="37181" spans="21:21" x14ac:dyDescent="0.25">
      <c r="U37181" s="76"/>
    </row>
    <row r="37182" spans="21:21" x14ac:dyDescent="0.25">
      <c r="U37182" s="76"/>
    </row>
    <row r="37183" spans="21:21" x14ac:dyDescent="0.25">
      <c r="U37183" s="76"/>
    </row>
    <row r="37184" spans="21:21" x14ac:dyDescent="0.25">
      <c r="U37184" s="76"/>
    </row>
    <row r="37185" spans="21:21" x14ac:dyDescent="0.25">
      <c r="U37185" s="76"/>
    </row>
    <row r="37186" spans="21:21" x14ac:dyDescent="0.25">
      <c r="U37186" s="76"/>
    </row>
    <row r="37187" spans="21:21" x14ac:dyDescent="0.25">
      <c r="U37187" s="76"/>
    </row>
    <row r="37188" spans="21:21" x14ac:dyDescent="0.25">
      <c r="U37188" s="76"/>
    </row>
    <row r="37189" spans="21:21" x14ac:dyDescent="0.25">
      <c r="U37189" s="76"/>
    </row>
    <row r="37190" spans="21:21" x14ac:dyDescent="0.25">
      <c r="U37190" s="76"/>
    </row>
    <row r="37191" spans="21:21" x14ac:dyDescent="0.25">
      <c r="U37191" s="76"/>
    </row>
    <row r="37192" spans="21:21" x14ac:dyDescent="0.25">
      <c r="U37192" s="76"/>
    </row>
    <row r="37193" spans="21:21" x14ac:dyDescent="0.25">
      <c r="U37193" s="76"/>
    </row>
    <row r="37194" spans="21:21" x14ac:dyDescent="0.25">
      <c r="U37194" s="76"/>
    </row>
    <row r="37195" spans="21:21" x14ac:dyDescent="0.25">
      <c r="U37195" s="76"/>
    </row>
    <row r="37196" spans="21:21" x14ac:dyDescent="0.25">
      <c r="U37196" s="76"/>
    </row>
    <row r="37197" spans="21:21" x14ac:dyDescent="0.25">
      <c r="U37197" s="76"/>
    </row>
    <row r="37198" spans="21:21" x14ac:dyDescent="0.25">
      <c r="U37198" s="76"/>
    </row>
    <row r="37199" spans="21:21" x14ac:dyDescent="0.25">
      <c r="U37199" s="76"/>
    </row>
    <row r="37200" spans="21:21" x14ac:dyDescent="0.25">
      <c r="U37200" s="76"/>
    </row>
    <row r="37201" spans="21:21" x14ac:dyDescent="0.25">
      <c r="U37201" s="76"/>
    </row>
    <row r="37202" spans="21:21" x14ac:dyDescent="0.25">
      <c r="U37202" s="76"/>
    </row>
    <row r="37203" spans="21:21" x14ac:dyDescent="0.25">
      <c r="U37203" s="76"/>
    </row>
    <row r="37204" spans="21:21" x14ac:dyDescent="0.25">
      <c r="U37204" s="76"/>
    </row>
    <row r="37205" spans="21:21" x14ac:dyDescent="0.25">
      <c r="U37205" s="76"/>
    </row>
    <row r="37206" spans="21:21" x14ac:dyDescent="0.25">
      <c r="U37206" s="76"/>
    </row>
    <row r="37207" spans="21:21" x14ac:dyDescent="0.25">
      <c r="U37207" s="76"/>
    </row>
    <row r="37208" spans="21:21" x14ac:dyDescent="0.25">
      <c r="U37208" s="76"/>
    </row>
    <row r="37209" spans="21:21" x14ac:dyDescent="0.25">
      <c r="U37209" s="76"/>
    </row>
    <row r="37210" spans="21:21" x14ac:dyDescent="0.25">
      <c r="U37210" s="76"/>
    </row>
    <row r="37211" spans="21:21" x14ac:dyDescent="0.25">
      <c r="U37211" s="76"/>
    </row>
    <row r="37212" spans="21:21" x14ac:dyDescent="0.25">
      <c r="U37212" s="76"/>
    </row>
    <row r="37213" spans="21:21" x14ac:dyDescent="0.25">
      <c r="U37213" s="76"/>
    </row>
    <row r="37214" spans="21:21" x14ac:dyDescent="0.25">
      <c r="U37214" s="76"/>
    </row>
    <row r="37215" spans="21:21" x14ac:dyDescent="0.25">
      <c r="U37215" s="76"/>
    </row>
    <row r="37216" spans="21:21" x14ac:dyDescent="0.25">
      <c r="U37216" s="76"/>
    </row>
    <row r="37217" spans="21:21" x14ac:dyDescent="0.25">
      <c r="U37217" s="76"/>
    </row>
    <row r="37218" spans="21:21" x14ac:dyDescent="0.25">
      <c r="U37218" s="76"/>
    </row>
    <row r="37219" spans="21:21" x14ac:dyDescent="0.25">
      <c r="U37219" s="76"/>
    </row>
    <row r="37220" spans="21:21" x14ac:dyDescent="0.25">
      <c r="U37220" s="76"/>
    </row>
    <row r="37221" spans="21:21" x14ac:dyDescent="0.25">
      <c r="U37221" s="76"/>
    </row>
    <row r="37222" spans="21:21" x14ac:dyDescent="0.25">
      <c r="U37222" s="76"/>
    </row>
    <row r="37223" spans="21:21" x14ac:dyDescent="0.25">
      <c r="U37223" s="76"/>
    </row>
    <row r="37224" spans="21:21" x14ac:dyDescent="0.25">
      <c r="U37224" s="76"/>
    </row>
    <row r="37225" spans="21:21" x14ac:dyDescent="0.25">
      <c r="U37225" s="76"/>
    </row>
    <row r="37226" spans="21:21" x14ac:dyDescent="0.25">
      <c r="U37226" s="76"/>
    </row>
    <row r="37227" spans="21:21" x14ac:dyDescent="0.25">
      <c r="U37227" s="76"/>
    </row>
    <row r="37228" spans="21:21" x14ac:dyDescent="0.25">
      <c r="U37228" s="76"/>
    </row>
    <row r="37229" spans="21:21" x14ac:dyDescent="0.25">
      <c r="U37229" s="76"/>
    </row>
    <row r="37230" spans="21:21" x14ac:dyDescent="0.25">
      <c r="U37230" s="76"/>
    </row>
    <row r="37231" spans="21:21" x14ac:dyDescent="0.25">
      <c r="U37231" s="76"/>
    </row>
    <row r="37232" spans="21:21" x14ac:dyDescent="0.25">
      <c r="U37232" s="76"/>
    </row>
    <row r="37233" spans="21:21" x14ac:dyDescent="0.25">
      <c r="U37233" s="76"/>
    </row>
    <row r="37234" spans="21:21" x14ac:dyDescent="0.25">
      <c r="U37234" s="76"/>
    </row>
    <row r="37235" spans="21:21" x14ac:dyDescent="0.25">
      <c r="U37235" s="76"/>
    </row>
    <row r="37236" spans="21:21" x14ac:dyDescent="0.25">
      <c r="U37236" s="76"/>
    </row>
    <row r="37237" spans="21:21" x14ac:dyDescent="0.25">
      <c r="U37237" s="76"/>
    </row>
    <row r="37238" spans="21:21" x14ac:dyDescent="0.25">
      <c r="U37238" s="76"/>
    </row>
    <row r="37239" spans="21:21" x14ac:dyDescent="0.25">
      <c r="U37239" s="76"/>
    </row>
    <row r="37240" spans="21:21" x14ac:dyDescent="0.25">
      <c r="U37240" s="76"/>
    </row>
    <row r="37241" spans="21:21" x14ac:dyDescent="0.25">
      <c r="U37241" s="76"/>
    </row>
    <row r="37242" spans="21:21" x14ac:dyDescent="0.25">
      <c r="U37242" s="76"/>
    </row>
    <row r="37243" spans="21:21" x14ac:dyDescent="0.25">
      <c r="U37243" s="76"/>
    </row>
    <row r="37244" spans="21:21" x14ac:dyDescent="0.25">
      <c r="U37244" s="76"/>
    </row>
    <row r="37245" spans="21:21" x14ac:dyDescent="0.25">
      <c r="U37245" s="76"/>
    </row>
    <row r="37246" spans="21:21" x14ac:dyDescent="0.25">
      <c r="U37246" s="76"/>
    </row>
    <row r="37247" spans="21:21" x14ac:dyDescent="0.25">
      <c r="U37247" s="76"/>
    </row>
    <row r="37248" spans="21:21" x14ac:dyDescent="0.25">
      <c r="U37248" s="76"/>
    </row>
    <row r="37249" spans="21:21" x14ac:dyDescent="0.25">
      <c r="U37249" s="76"/>
    </row>
    <row r="37250" spans="21:21" x14ac:dyDescent="0.25">
      <c r="U37250" s="76"/>
    </row>
    <row r="37251" spans="21:21" x14ac:dyDescent="0.25">
      <c r="U37251" s="76"/>
    </row>
    <row r="37252" spans="21:21" x14ac:dyDescent="0.25">
      <c r="U37252" s="76"/>
    </row>
    <row r="37253" spans="21:21" x14ac:dyDescent="0.25">
      <c r="U37253" s="76"/>
    </row>
    <row r="37254" spans="21:21" x14ac:dyDescent="0.25">
      <c r="U37254" s="76"/>
    </row>
    <row r="37255" spans="21:21" x14ac:dyDescent="0.25">
      <c r="U37255" s="76"/>
    </row>
    <row r="37256" spans="21:21" x14ac:dyDescent="0.25">
      <c r="U37256" s="76"/>
    </row>
    <row r="37257" spans="21:21" x14ac:dyDescent="0.25">
      <c r="U37257" s="76"/>
    </row>
    <row r="37258" spans="21:21" x14ac:dyDescent="0.25">
      <c r="U37258" s="76"/>
    </row>
    <row r="37259" spans="21:21" x14ac:dyDescent="0.25">
      <c r="U37259" s="76"/>
    </row>
    <row r="37260" spans="21:21" x14ac:dyDescent="0.25">
      <c r="U37260" s="76"/>
    </row>
    <row r="37261" spans="21:21" x14ac:dyDescent="0.25">
      <c r="U37261" s="76"/>
    </row>
    <row r="37262" spans="21:21" x14ac:dyDescent="0.25">
      <c r="U37262" s="76"/>
    </row>
    <row r="37263" spans="21:21" x14ac:dyDescent="0.25">
      <c r="U37263" s="76"/>
    </row>
    <row r="37264" spans="21:21" x14ac:dyDescent="0.25">
      <c r="U37264" s="76"/>
    </row>
    <row r="37265" spans="21:21" x14ac:dyDescent="0.25">
      <c r="U37265" s="76"/>
    </row>
    <row r="37266" spans="21:21" x14ac:dyDescent="0.25">
      <c r="U37266" s="76"/>
    </row>
    <row r="37267" spans="21:21" x14ac:dyDescent="0.25">
      <c r="U37267" s="76"/>
    </row>
    <row r="37268" spans="21:21" x14ac:dyDescent="0.25">
      <c r="U37268" s="76"/>
    </row>
    <row r="37269" spans="21:21" x14ac:dyDescent="0.25">
      <c r="U37269" s="76"/>
    </row>
    <row r="37270" spans="21:21" x14ac:dyDescent="0.25">
      <c r="U37270" s="76"/>
    </row>
    <row r="37271" spans="21:21" x14ac:dyDescent="0.25">
      <c r="U37271" s="76"/>
    </row>
    <row r="37272" spans="21:21" x14ac:dyDescent="0.25">
      <c r="U37272" s="76"/>
    </row>
    <row r="37273" spans="21:21" x14ac:dyDescent="0.25">
      <c r="U37273" s="76"/>
    </row>
    <row r="37274" spans="21:21" x14ac:dyDescent="0.25">
      <c r="U37274" s="76"/>
    </row>
    <row r="37275" spans="21:21" x14ac:dyDescent="0.25">
      <c r="U37275" s="76"/>
    </row>
    <row r="37276" spans="21:21" x14ac:dyDescent="0.25">
      <c r="U37276" s="76"/>
    </row>
    <row r="37277" spans="21:21" x14ac:dyDescent="0.25">
      <c r="U37277" s="76"/>
    </row>
    <row r="37278" spans="21:21" x14ac:dyDescent="0.25">
      <c r="U37278" s="76"/>
    </row>
    <row r="37279" spans="21:21" x14ac:dyDescent="0.25">
      <c r="U37279" s="76"/>
    </row>
    <row r="37280" spans="21:21" x14ac:dyDescent="0.25">
      <c r="U37280" s="76"/>
    </row>
    <row r="37281" spans="21:21" x14ac:dyDescent="0.25">
      <c r="U37281" s="76"/>
    </row>
    <row r="37282" spans="21:21" x14ac:dyDescent="0.25">
      <c r="U37282" s="76"/>
    </row>
    <row r="37283" spans="21:21" x14ac:dyDescent="0.25">
      <c r="U37283" s="76"/>
    </row>
    <row r="37284" spans="21:21" x14ac:dyDescent="0.25">
      <c r="U37284" s="76"/>
    </row>
    <row r="37285" spans="21:21" x14ac:dyDescent="0.25">
      <c r="U37285" s="76"/>
    </row>
    <row r="37286" spans="21:21" x14ac:dyDescent="0.25">
      <c r="U37286" s="76"/>
    </row>
    <row r="37287" spans="21:21" x14ac:dyDescent="0.25">
      <c r="U37287" s="76"/>
    </row>
    <row r="37288" spans="21:21" x14ac:dyDescent="0.25">
      <c r="U37288" s="76"/>
    </row>
    <row r="37289" spans="21:21" x14ac:dyDescent="0.25">
      <c r="U37289" s="76"/>
    </row>
    <row r="37290" spans="21:21" x14ac:dyDescent="0.25">
      <c r="U37290" s="76"/>
    </row>
    <row r="37291" spans="21:21" x14ac:dyDescent="0.25">
      <c r="U37291" s="76"/>
    </row>
    <row r="37292" spans="21:21" x14ac:dyDescent="0.25">
      <c r="U37292" s="76"/>
    </row>
    <row r="37293" spans="21:21" x14ac:dyDescent="0.25">
      <c r="U37293" s="76"/>
    </row>
    <row r="37294" spans="21:21" x14ac:dyDescent="0.25">
      <c r="U37294" s="76"/>
    </row>
    <row r="37295" spans="21:21" x14ac:dyDescent="0.25">
      <c r="U37295" s="76"/>
    </row>
    <row r="37296" spans="21:21" x14ac:dyDescent="0.25">
      <c r="U37296" s="76"/>
    </row>
    <row r="37297" spans="21:21" x14ac:dyDescent="0.25">
      <c r="U37297" s="76"/>
    </row>
    <row r="37298" spans="21:21" x14ac:dyDescent="0.25">
      <c r="U37298" s="76"/>
    </row>
    <row r="37299" spans="21:21" x14ac:dyDescent="0.25">
      <c r="U37299" s="76"/>
    </row>
    <row r="37300" spans="21:21" x14ac:dyDescent="0.25">
      <c r="U37300" s="76"/>
    </row>
    <row r="37301" spans="21:21" x14ac:dyDescent="0.25">
      <c r="U37301" s="76"/>
    </row>
    <row r="37302" spans="21:21" x14ac:dyDescent="0.25">
      <c r="U37302" s="76"/>
    </row>
    <row r="37303" spans="21:21" x14ac:dyDescent="0.25">
      <c r="U37303" s="76"/>
    </row>
    <row r="37304" spans="21:21" x14ac:dyDescent="0.25">
      <c r="U37304" s="76"/>
    </row>
    <row r="37305" spans="21:21" x14ac:dyDescent="0.25">
      <c r="U37305" s="76"/>
    </row>
    <row r="37306" spans="21:21" x14ac:dyDescent="0.25">
      <c r="U37306" s="76"/>
    </row>
    <row r="37307" spans="21:21" x14ac:dyDescent="0.25">
      <c r="U37307" s="76"/>
    </row>
    <row r="37308" spans="21:21" x14ac:dyDescent="0.25">
      <c r="U37308" s="76"/>
    </row>
    <row r="37309" spans="21:21" x14ac:dyDescent="0.25">
      <c r="U37309" s="76"/>
    </row>
    <row r="37310" spans="21:21" x14ac:dyDescent="0.25">
      <c r="U37310" s="76"/>
    </row>
    <row r="37311" spans="21:21" x14ac:dyDescent="0.25">
      <c r="U37311" s="76"/>
    </row>
    <row r="37312" spans="21:21" x14ac:dyDescent="0.25">
      <c r="U37312" s="76"/>
    </row>
    <row r="37313" spans="21:21" x14ac:dyDescent="0.25">
      <c r="U37313" s="76"/>
    </row>
    <row r="37314" spans="21:21" x14ac:dyDescent="0.25">
      <c r="U37314" s="76"/>
    </row>
    <row r="37315" spans="21:21" x14ac:dyDescent="0.25">
      <c r="U37315" s="76"/>
    </row>
    <row r="37316" spans="21:21" x14ac:dyDescent="0.25">
      <c r="U37316" s="76"/>
    </row>
    <row r="37317" spans="21:21" x14ac:dyDescent="0.25">
      <c r="U37317" s="76"/>
    </row>
    <row r="37318" spans="21:21" x14ac:dyDescent="0.25">
      <c r="U37318" s="76"/>
    </row>
    <row r="37319" spans="21:21" x14ac:dyDescent="0.25">
      <c r="U37319" s="76"/>
    </row>
    <row r="37320" spans="21:21" x14ac:dyDescent="0.25">
      <c r="U37320" s="76"/>
    </row>
    <row r="37321" spans="21:21" x14ac:dyDescent="0.25">
      <c r="U37321" s="76"/>
    </row>
    <row r="37322" spans="21:21" x14ac:dyDescent="0.25">
      <c r="U37322" s="76"/>
    </row>
    <row r="37323" spans="21:21" x14ac:dyDescent="0.25">
      <c r="U37323" s="76"/>
    </row>
    <row r="37324" spans="21:21" x14ac:dyDescent="0.25">
      <c r="U37324" s="76"/>
    </row>
    <row r="37325" spans="21:21" x14ac:dyDescent="0.25">
      <c r="U37325" s="76"/>
    </row>
    <row r="37326" spans="21:21" x14ac:dyDescent="0.25">
      <c r="U37326" s="76"/>
    </row>
    <row r="37327" spans="21:21" x14ac:dyDescent="0.25">
      <c r="U37327" s="76"/>
    </row>
    <row r="37328" spans="21:21" x14ac:dyDescent="0.25">
      <c r="U37328" s="76"/>
    </row>
    <row r="37329" spans="21:21" x14ac:dyDescent="0.25">
      <c r="U37329" s="76"/>
    </row>
    <row r="37330" spans="21:21" x14ac:dyDescent="0.25">
      <c r="U37330" s="76"/>
    </row>
    <row r="37331" spans="21:21" x14ac:dyDescent="0.25">
      <c r="U37331" s="76"/>
    </row>
    <row r="37332" spans="21:21" x14ac:dyDescent="0.25">
      <c r="U37332" s="76"/>
    </row>
    <row r="37333" spans="21:21" x14ac:dyDescent="0.25">
      <c r="U37333" s="76"/>
    </row>
    <row r="37334" spans="21:21" x14ac:dyDescent="0.25">
      <c r="U37334" s="76"/>
    </row>
    <row r="37335" spans="21:21" x14ac:dyDescent="0.25">
      <c r="U37335" s="76"/>
    </row>
    <row r="37336" spans="21:21" x14ac:dyDescent="0.25">
      <c r="U37336" s="76"/>
    </row>
    <row r="37337" spans="21:21" x14ac:dyDescent="0.25">
      <c r="U37337" s="76"/>
    </row>
    <row r="37338" spans="21:21" x14ac:dyDescent="0.25">
      <c r="U37338" s="76"/>
    </row>
    <row r="37339" spans="21:21" x14ac:dyDescent="0.25">
      <c r="U37339" s="76"/>
    </row>
    <row r="37340" spans="21:21" x14ac:dyDescent="0.25">
      <c r="U37340" s="76"/>
    </row>
    <row r="37341" spans="21:21" x14ac:dyDescent="0.25">
      <c r="U37341" s="76"/>
    </row>
    <row r="37342" spans="21:21" x14ac:dyDescent="0.25">
      <c r="U37342" s="76"/>
    </row>
    <row r="37343" spans="21:21" x14ac:dyDescent="0.25">
      <c r="U37343" s="76"/>
    </row>
    <row r="37344" spans="21:21" x14ac:dyDescent="0.25">
      <c r="U37344" s="76"/>
    </row>
    <row r="37345" spans="21:21" x14ac:dyDescent="0.25">
      <c r="U37345" s="76"/>
    </row>
    <row r="37346" spans="21:21" x14ac:dyDescent="0.25">
      <c r="U37346" s="76"/>
    </row>
    <row r="37347" spans="21:21" x14ac:dyDescent="0.25">
      <c r="U37347" s="76"/>
    </row>
    <row r="37348" spans="21:21" x14ac:dyDescent="0.25">
      <c r="U37348" s="76"/>
    </row>
    <row r="37349" spans="21:21" x14ac:dyDescent="0.25">
      <c r="U37349" s="76"/>
    </row>
    <row r="37350" spans="21:21" x14ac:dyDescent="0.25">
      <c r="U37350" s="76"/>
    </row>
    <row r="37351" spans="21:21" x14ac:dyDescent="0.25">
      <c r="U37351" s="76"/>
    </row>
    <row r="37352" spans="21:21" x14ac:dyDescent="0.25">
      <c r="U37352" s="76"/>
    </row>
    <row r="37353" spans="21:21" x14ac:dyDescent="0.25">
      <c r="U37353" s="76"/>
    </row>
    <row r="37354" spans="21:21" x14ac:dyDescent="0.25">
      <c r="U37354" s="76"/>
    </row>
    <row r="37355" spans="21:21" x14ac:dyDescent="0.25">
      <c r="U37355" s="76"/>
    </row>
    <row r="37356" spans="21:21" x14ac:dyDescent="0.25">
      <c r="U37356" s="76"/>
    </row>
    <row r="37357" spans="21:21" x14ac:dyDescent="0.25">
      <c r="U37357" s="76"/>
    </row>
    <row r="37358" spans="21:21" x14ac:dyDescent="0.25">
      <c r="U37358" s="76"/>
    </row>
    <row r="37359" spans="21:21" x14ac:dyDescent="0.25">
      <c r="U37359" s="76"/>
    </row>
    <row r="37360" spans="21:21" x14ac:dyDescent="0.25">
      <c r="U37360" s="76"/>
    </row>
    <row r="37361" spans="21:21" x14ac:dyDescent="0.25">
      <c r="U37361" s="76"/>
    </row>
    <row r="37362" spans="21:21" x14ac:dyDescent="0.25">
      <c r="U37362" s="76"/>
    </row>
    <row r="37363" spans="21:21" x14ac:dyDescent="0.25">
      <c r="U37363" s="76"/>
    </row>
    <row r="37364" spans="21:21" x14ac:dyDescent="0.25">
      <c r="U37364" s="76"/>
    </row>
    <row r="37365" spans="21:21" x14ac:dyDescent="0.25">
      <c r="U37365" s="76"/>
    </row>
    <row r="37366" spans="21:21" x14ac:dyDescent="0.25">
      <c r="U37366" s="76"/>
    </row>
    <row r="37367" spans="21:21" x14ac:dyDescent="0.25">
      <c r="U37367" s="76"/>
    </row>
    <row r="37368" spans="21:21" x14ac:dyDescent="0.25">
      <c r="U37368" s="76"/>
    </row>
    <row r="37369" spans="21:21" x14ac:dyDescent="0.25">
      <c r="U37369" s="76"/>
    </row>
    <row r="37370" spans="21:21" x14ac:dyDescent="0.25">
      <c r="U37370" s="76"/>
    </row>
    <row r="37371" spans="21:21" x14ac:dyDescent="0.25">
      <c r="U37371" s="76"/>
    </row>
    <row r="37372" spans="21:21" x14ac:dyDescent="0.25">
      <c r="U37372" s="76"/>
    </row>
    <row r="37373" spans="21:21" x14ac:dyDescent="0.25">
      <c r="U37373" s="76"/>
    </row>
    <row r="37374" spans="21:21" x14ac:dyDescent="0.25">
      <c r="U37374" s="76"/>
    </row>
    <row r="37375" spans="21:21" x14ac:dyDescent="0.25">
      <c r="U37375" s="76"/>
    </row>
    <row r="37376" spans="21:21" x14ac:dyDescent="0.25">
      <c r="U37376" s="76"/>
    </row>
    <row r="37377" spans="21:21" x14ac:dyDescent="0.25">
      <c r="U37377" s="76"/>
    </row>
    <row r="37378" spans="21:21" x14ac:dyDescent="0.25">
      <c r="U37378" s="76"/>
    </row>
    <row r="37379" spans="21:21" x14ac:dyDescent="0.25">
      <c r="U37379" s="76"/>
    </row>
    <row r="37380" spans="21:21" x14ac:dyDescent="0.25">
      <c r="U37380" s="76"/>
    </row>
    <row r="37381" spans="21:21" x14ac:dyDescent="0.25">
      <c r="U37381" s="76"/>
    </row>
    <row r="37382" spans="21:21" x14ac:dyDescent="0.25">
      <c r="U37382" s="76"/>
    </row>
    <row r="37383" spans="21:21" x14ac:dyDescent="0.25">
      <c r="U37383" s="76"/>
    </row>
    <row r="37384" spans="21:21" x14ac:dyDescent="0.25">
      <c r="U37384" s="76"/>
    </row>
    <row r="37385" spans="21:21" x14ac:dyDescent="0.25">
      <c r="U37385" s="76"/>
    </row>
    <row r="37386" spans="21:21" x14ac:dyDescent="0.25">
      <c r="U37386" s="76"/>
    </row>
    <row r="37387" spans="21:21" x14ac:dyDescent="0.25">
      <c r="U37387" s="76"/>
    </row>
    <row r="37388" spans="21:21" x14ac:dyDescent="0.25">
      <c r="U37388" s="76"/>
    </row>
    <row r="37389" spans="21:21" x14ac:dyDescent="0.25">
      <c r="U37389" s="76"/>
    </row>
    <row r="37390" spans="21:21" x14ac:dyDescent="0.25">
      <c r="U37390" s="76"/>
    </row>
    <row r="37391" spans="21:21" x14ac:dyDescent="0.25">
      <c r="U37391" s="76"/>
    </row>
    <row r="37392" spans="21:21" x14ac:dyDescent="0.25">
      <c r="U37392" s="76"/>
    </row>
    <row r="37393" spans="21:21" x14ac:dyDescent="0.25">
      <c r="U37393" s="76"/>
    </row>
    <row r="37394" spans="21:21" x14ac:dyDescent="0.25">
      <c r="U37394" s="76"/>
    </row>
    <row r="37395" spans="21:21" x14ac:dyDescent="0.25">
      <c r="U37395" s="76"/>
    </row>
    <row r="37396" spans="21:21" x14ac:dyDescent="0.25">
      <c r="U37396" s="76"/>
    </row>
    <row r="37397" spans="21:21" x14ac:dyDescent="0.25">
      <c r="U37397" s="76"/>
    </row>
    <row r="37398" spans="21:21" x14ac:dyDescent="0.25">
      <c r="U37398" s="76"/>
    </row>
    <row r="37399" spans="21:21" x14ac:dyDescent="0.25">
      <c r="U37399" s="76"/>
    </row>
    <row r="37400" spans="21:21" x14ac:dyDescent="0.25">
      <c r="U37400" s="76"/>
    </row>
    <row r="37401" spans="21:21" x14ac:dyDescent="0.25">
      <c r="U37401" s="76"/>
    </row>
    <row r="37402" spans="21:21" x14ac:dyDescent="0.25">
      <c r="U37402" s="76"/>
    </row>
    <row r="37403" spans="21:21" x14ac:dyDescent="0.25">
      <c r="U37403" s="76"/>
    </row>
    <row r="37404" spans="21:21" x14ac:dyDescent="0.25">
      <c r="U37404" s="76"/>
    </row>
    <row r="37405" spans="21:21" x14ac:dyDescent="0.25">
      <c r="U37405" s="76"/>
    </row>
    <row r="37406" spans="21:21" x14ac:dyDescent="0.25">
      <c r="U37406" s="76"/>
    </row>
    <row r="37407" spans="21:21" x14ac:dyDescent="0.25">
      <c r="U37407" s="76"/>
    </row>
    <row r="37408" spans="21:21" x14ac:dyDescent="0.25">
      <c r="U37408" s="76"/>
    </row>
    <row r="37409" spans="21:21" x14ac:dyDescent="0.25">
      <c r="U37409" s="76"/>
    </row>
    <row r="37410" spans="21:21" x14ac:dyDescent="0.25">
      <c r="U37410" s="76"/>
    </row>
    <row r="37411" spans="21:21" x14ac:dyDescent="0.25">
      <c r="U37411" s="76"/>
    </row>
    <row r="37412" spans="21:21" x14ac:dyDescent="0.25">
      <c r="U37412" s="76"/>
    </row>
    <row r="37413" spans="21:21" x14ac:dyDescent="0.25">
      <c r="U37413" s="76"/>
    </row>
    <row r="37414" spans="21:21" x14ac:dyDescent="0.25">
      <c r="U37414" s="76"/>
    </row>
    <row r="37415" spans="21:21" x14ac:dyDescent="0.25">
      <c r="U37415" s="76"/>
    </row>
    <row r="37416" spans="21:21" x14ac:dyDescent="0.25">
      <c r="U37416" s="76"/>
    </row>
    <row r="37417" spans="21:21" x14ac:dyDescent="0.25">
      <c r="U37417" s="76"/>
    </row>
    <row r="37418" spans="21:21" x14ac:dyDescent="0.25">
      <c r="U37418" s="76"/>
    </row>
    <row r="37419" spans="21:21" x14ac:dyDescent="0.25">
      <c r="U37419" s="76"/>
    </row>
    <row r="37420" spans="21:21" x14ac:dyDescent="0.25">
      <c r="U37420" s="76"/>
    </row>
    <row r="37421" spans="21:21" x14ac:dyDescent="0.25">
      <c r="U37421" s="76"/>
    </row>
    <row r="37422" spans="21:21" x14ac:dyDescent="0.25">
      <c r="U37422" s="76"/>
    </row>
    <row r="37423" spans="21:21" x14ac:dyDescent="0.25">
      <c r="U37423" s="76"/>
    </row>
    <row r="37424" spans="21:21" x14ac:dyDescent="0.25">
      <c r="U37424" s="76"/>
    </row>
    <row r="37425" spans="21:21" x14ac:dyDescent="0.25">
      <c r="U37425" s="76"/>
    </row>
    <row r="37426" spans="21:21" x14ac:dyDescent="0.25">
      <c r="U37426" s="76"/>
    </row>
    <row r="37427" spans="21:21" x14ac:dyDescent="0.25">
      <c r="U37427" s="76"/>
    </row>
    <row r="37428" spans="21:21" x14ac:dyDescent="0.25">
      <c r="U37428" s="76"/>
    </row>
    <row r="37429" spans="21:21" x14ac:dyDescent="0.25">
      <c r="U37429" s="76"/>
    </row>
    <row r="37430" spans="21:21" x14ac:dyDescent="0.25">
      <c r="U37430" s="76"/>
    </row>
    <row r="37431" spans="21:21" x14ac:dyDescent="0.25">
      <c r="U37431" s="76"/>
    </row>
    <row r="37432" spans="21:21" x14ac:dyDescent="0.25">
      <c r="U37432" s="76"/>
    </row>
    <row r="37433" spans="21:21" x14ac:dyDescent="0.25">
      <c r="U37433" s="76"/>
    </row>
    <row r="37434" spans="21:21" x14ac:dyDescent="0.25">
      <c r="U37434" s="76"/>
    </row>
    <row r="37435" spans="21:21" x14ac:dyDescent="0.25">
      <c r="U37435" s="76"/>
    </row>
    <row r="37436" spans="21:21" x14ac:dyDescent="0.25">
      <c r="U37436" s="76"/>
    </row>
    <row r="37437" spans="21:21" x14ac:dyDescent="0.25">
      <c r="U37437" s="76"/>
    </row>
    <row r="37438" spans="21:21" x14ac:dyDescent="0.25">
      <c r="U37438" s="76"/>
    </row>
    <row r="37439" spans="21:21" x14ac:dyDescent="0.25">
      <c r="U37439" s="76"/>
    </row>
    <row r="37440" spans="21:21" x14ac:dyDescent="0.25">
      <c r="U37440" s="76"/>
    </row>
    <row r="37441" spans="21:21" x14ac:dyDescent="0.25">
      <c r="U37441" s="76"/>
    </row>
    <row r="37442" spans="21:21" x14ac:dyDescent="0.25">
      <c r="U37442" s="76"/>
    </row>
    <row r="37443" spans="21:21" x14ac:dyDescent="0.25">
      <c r="U37443" s="76"/>
    </row>
    <row r="37444" spans="21:21" x14ac:dyDescent="0.25">
      <c r="U37444" s="76"/>
    </row>
    <row r="37445" spans="21:21" x14ac:dyDescent="0.25">
      <c r="U37445" s="76"/>
    </row>
    <row r="37446" spans="21:21" x14ac:dyDescent="0.25">
      <c r="U37446" s="76"/>
    </row>
    <row r="37447" spans="21:21" x14ac:dyDescent="0.25">
      <c r="U37447" s="76"/>
    </row>
    <row r="37448" spans="21:21" x14ac:dyDescent="0.25">
      <c r="U37448" s="76"/>
    </row>
    <row r="37449" spans="21:21" x14ac:dyDescent="0.25">
      <c r="U37449" s="76"/>
    </row>
    <row r="37450" spans="21:21" x14ac:dyDescent="0.25">
      <c r="U37450" s="76"/>
    </row>
    <row r="37451" spans="21:21" x14ac:dyDescent="0.25">
      <c r="U37451" s="76"/>
    </row>
    <row r="37452" spans="21:21" x14ac:dyDescent="0.25">
      <c r="U37452" s="76"/>
    </row>
    <row r="37453" spans="21:21" x14ac:dyDescent="0.25">
      <c r="U37453" s="76"/>
    </row>
    <row r="37454" spans="21:21" x14ac:dyDescent="0.25">
      <c r="U37454" s="76"/>
    </row>
    <row r="37455" spans="21:21" x14ac:dyDescent="0.25">
      <c r="U37455" s="76"/>
    </row>
    <row r="37456" spans="21:21" x14ac:dyDescent="0.25">
      <c r="U37456" s="76"/>
    </row>
    <row r="37457" spans="21:21" x14ac:dyDescent="0.25">
      <c r="U37457" s="76"/>
    </row>
    <row r="37458" spans="21:21" x14ac:dyDescent="0.25">
      <c r="U37458" s="76"/>
    </row>
    <row r="37459" spans="21:21" x14ac:dyDescent="0.25">
      <c r="U37459" s="76"/>
    </row>
    <row r="37460" spans="21:21" x14ac:dyDescent="0.25">
      <c r="U37460" s="76"/>
    </row>
    <row r="37461" spans="21:21" x14ac:dyDescent="0.25">
      <c r="U37461" s="76"/>
    </row>
    <row r="37462" spans="21:21" x14ac:dyDescent="0.25">
      <c r="U37462" s="76"/>
    </row>
    <row r="37463" spans="21:21" x14ac:dyDescent="0.25">
      <c r="U37463" s="76"/>
    </row>
    <row r="37464" spans="21:21" x14ac:dyDescent="0.25">
      <c r="U37464" s="76"/>
    </row>
    <row r="37465" spans="21:21" x14ac:dyDescent="0.25">
      <c r="U37465" s="76"/>
    </row>
    <row r="37466" spans="21:21" x14ac:dyDescent="0.25">
      <c r="U37466" s="76"/>
    </row>
    <row r="37467" spans="21:21" x14ac:dyDescent="0.25">
      <c r="U37467" s="76"/>
    </row>
    <row r="37468" spans="21:21" x14ac:dyDescent="0.25">
      <c r="U37468" s="76"/>
    </row>
    <row r="37469" spans="21:21" x14ac:dyDescent="0.25">
      <c r="U37469" s="76"/>
    </row>
    <row r="37470" spans="21:21" x14ac:dyDescent="0.25">
      <c r="U37470" s="76"/>
    </row>
    <row r="37471" spans="21:21" x14ac:dyDescent="0.25">
      <c r="U37471" s="76"/>
    </row>
    <row r="37472" spans="21:21" x14ac:dyDescent="0.25">
      <c r="U37472" s="76"/>
    </row>
    <row r="37473" spans="21:21" x14ac:dyDescent="0.25">
      <c r="U37473" s="76"/>
    </row>
    <row r="37474" spans="21:21" x14ac:dyDescent="0.25">
      <c r="U37474" s="76"/>
    </row>
    <row r="37475" spans="21:21" x14ac:dyDescent="0.25">
      <c r="U37475" s="76"/>
    </row>
    <row r="37476" spans="21:21" x14ac:dyDescent="0.25">
      <c r="U37476" s="76"/>
    </row>
    <row r="37477" spans="21:21" x14ac:dyDescent="0.25">
      <c r="U37477" s="76"/>
    </row>
    <row r="37478" spans="21:21" x14ac:dyDescent="0.25">
      <c r="U37478" s="76"/>
    </row>
    <row r="37479" spans="21:21" x14ac:dyDescent="0.25">
      <c r="U37479" s="76"/>
    </row>
    <row r="37480" spans="21:21" x14ac:dyDescent="0.25">
      <c r="U37480" s="76"/>
    </row>
    <row r="37481" spans="21:21" x14ac:dyDescent="0.25">
      <c r="U37481" s="76"/>
    </row>
    <row r="37482" spans="21:21" x14ac:dyDescent="0.25">
      <c r="U37482" s="76"/>
    </row>
    <row r="37483" spans="21:21" x14ac:dyDescent="0.25">
      <c r="U37483" s="76"/>
    </row>
    <row r="37484" spans="21:21" x14ac:dyDescent="0.25">
      <c r="U37484" s="76"/>
    </row>
    <row r="37485" spans="21:21" x14ac:dyDescent="0.25">
      <c r="U37485" s="76"/>
    </row>
    <row r="37486" spans="21:21" x14ac:dyDescent="0.25">
      <c r="U37486" s="76"/>
    </row>
    <row r="37487" spans="21:21" x14ac:dyDescent="0.25">
      <c r="U37487" s="76"/>
    </row>
    <row r="37488" spans="21:21" x14ac:dyDescent="0.25">
      <c r="U37488" s="76"/>
    </row>
    <row r="37489" spans="21:21" x14ac:dyDescent="0.25">
      <c r="U37489" s="76"/>
    </row>
    <row r="37490" spans="21:21" x14ac:dyDescent="0.25">
      <c r="U37490" s="76"/>
    </row>
    <row r="37491" spans="21:21" x14ac:dyDescent="0.25">
      <c r="U37491" s="76"/>
    </row>
    <row r="37492" spans="21:21" x14ac:dyDescent="0.25">
      <c r="U37492" s="76"/>
    </row>
    <row r="37493" spans="21:21" x14ac:dyDescent="0.25">
      <c r="U37493" s="76"/>
    </row>
    <row r="37494" spans="21:21" x14ac:dyDescent="0.25">
      <c r="U37494" s="76"/>
    </row>
    <row r="37495" spans="21:21" x14ac:dyDescent="0.25">
      <c r="U37495" s="76"/>
    </row>
    <row r="37496" spans="21:21" x14ac:dyDescent="0.25">
      <c r="U37496" s="76"/>
    </row>
    <row r="37497" spans="21:21" x14ac:dyDescent="0.25">
      <c r="U37497" s="76"/>
    </row>
    <row r="37498" spans="21:21" x14ac:dyDescent="0.25">
      <c r="U37498" s="76"/>
    </row>
    <row r="37499" spans="21:21" x14ac:dyDescent="0.25">
      <c r="U37499" s="76"/>
    </row>
    <row r="37500" spans="21:21" x14ac:dyDescent="0.25">
      <c r="U37500" s="76"/>
    </row>
    <row r="37501" spans="21:21" x14ac:dyDescent="0.25">
      <c r="U37501" s="76"/>
    </row>
    <row r="37502" spans="21:21" x14ac:dyDescent="0.25">
      <c r="U37502" s="76"/>
    </row>
    <row r="37503" spans="21:21" x14ac:dyDescent="0.25">
      <c r="U37503" s="76"/>
    </row>
    <row r="37504" spans="21:21" x14ac:dyDescent="0.25">
      <c r="U37504" s="76"/>
    </row>
    <row r="37505" spans="21:21" x14ac:dyDescent="0.25">
      <c r="U37505" s="76"/>
    </row>
    <row r="37506" spans="21:21" x14ac:dyDescent="0.25">
      <c r="U37506" s="76"/>
    </row>
    <row r="37507" spans="21:21" x14ac:dyDescent="0.25">
      <c r="U37507" s="76"/>
    </row>
    <row r="37508" spans="21:21" x14ac:dyDescent="0.25">
      <c r="U37508" s="76"/>
    </row>
    <row r="37509" spans="21:21" x14ac:dyDescent="0.25">
      <c r="U37509" s="76"/>
    </row>
    <row r="37510" spans="21:21" x14ac:dyDescent="0.25">
      <c r="U37510" s="76"/>
    </row>
    <row r="37511" spans="21:21" x14ac:dyDescent="0.25">
      <c r="U37511" s="76"/>
    </row>
    <row r="37512" spans="21:21" x14ac:dyDescent="0.25">
      <c r="U37512" s="76"/>
    </row>
    <row r="37513" spans="21:21" x14ac:dyDescent="0.25">
      <c r="U37513" s="76"/>
    </row>
    <row r="37514" spans="21:21" x14ac:dyDescent="0.25">
      <c r="U37514" s="76"/>
    </row>
    <row r="37515" spans="21:21" x14ac:dyDescent="0.25">
      <c r="U37515" s="76"/>
    </row>
    <row r="37516" spans="21:21" x14ac:dyDescent="0.25">
      <c r="U37516" s="76"/>
    </row>
    <row r="37517" spans="21:21" x14ac:dyDescent="0.25">
      <c r="U37517" s="76"/>
    </row>
    <row r="37518" spans="21:21" x14ac:dyDescent="0.25">
      <c r="U37518" s="76"/>
    </row>
    <row r="37519" spans="21:21" x14ac:dyDescent="0.25">
      <c r="U37519" s="76"/>
    </row>
    <row r="37520" spans="21:21" x14ac:dyDescent="0.25">
      <c r="U37520" s="76"/>
    </row>
    <row r="37521" spans="21:21" x14ac:dyDescent="0.25">
      <c r="U37521" s="76"/>
    </row>
    <row r="37522" spans="21:21" x14ac:dyDescent="0.25">
      <c r="U37522" s="76"/>
    </row>
    <row r="37523" spans="21:21" x14ac:dyDescent="0.25">
      <c r="U37523" s="76"/>
    </row>
    <row r="37524" spans="21:21" x14ac:dyDescent="0.25">
      <c r="U37524" s="76"/>
    </row>
    <row r="37525" spans="21:21" x14ac:dyDescent="0.25">
      <c r="U37525" s="76"/>
    </row>
    <row r="37526" spans="21:21" x14ac:dyDescent="0.25">
      <c r="U37526" s="76"/>
    </row>
    <row r="37527" spans="21:21" x14ac:dyDescent="0.25">
      <c r="U37527" s="76"/>
    </row>
    <row r="37528" spans="21:21" x14ac:dyDescent="0.25">
      <c r="U37528" s="76"/>
    </row>
    <row r="37529" spans="21:21" x14ac:dyDescent="0.25">
      <c r="U37529" s="76"/>
    </row>
    <row r="37530" spans="21:21" x14ac:dyDescent="0.25">
      <c r="U37530" s="76"/>
    </row>
    <row r="37531" spans="21:21" x14ac:dyDescent="0.25">
      <c r="U37531" s="76"/>
    </row>
    <row r="37532" spans="21:21" x14ac:dyDescent="0.25">
      <c r="U37532" s="76"/>
    </row>
    <row r="37533" spans="21:21" x14ac:dyDescent="0.25">
      <c r="U37533" s="76"/>
    </row>
    <row r="37534" spans="21:21" x14ac:dyDescent="0.25">
      <c r="U37534" s="76"/>
    </row>
    <row r="37535" spans="21:21" x14ac:dyDescent="0.25">
      <c r="U37535" s="76"/>
    </row>
    <row r="37536" spans="21:21" x14ac:dyDescent="0.25">
      <c r="U37536" s="76"/>
    </row>
    <row r="37537" spans="21:21" x14ac:dyDescent="0.25">
      <c r="U37537" s="76"/>
    </row>
    <row r="37538" spans="21:21" x14ac:dyDescent="0.25">
      <c r="U37538" s="76"/>
    </row>
    <row r="37539" spans="21:21" x14ac:dyDescent="0.25">
      <c r="U37539" s="76"/>
    </row>
    <row r="37540" spans="21:21" x14ac:dyDescent="0.25">
      <c r="U37540" s="76"/>
    </row>
    <row r="37541" spans="21:21" x14ac:dyDescent="0.25">
      <c r="U37541" s="76"/>
    </row>
    <row r="37542" spans="21:21" x14ac:dyDescent="0.25">
      <c r="U37542" s="76"/>
    </row>
    <row r="37543" spans="21:21" x14ac:dyDescent="0.25">
      <c r="U37543" s="76"/>
    </row>
    <row r="37544" spans="21:21" x14ac:dyDescent="0.25">
      <c r="U37544" s="76"/>
    </row>
    <row r="37545" spans="21:21" x14ac:dyDescent="0.25">
      <c r="U37545" s="76"/>
    </row>
    <row r="37546" spans="21:21" x14ac:dyDescent="0.25">
      <c r="U37546" s="76"/>
    </row>
    <row r="37547" spans="21:21" x14ac:dyDescent="0.25">
      <c r="U37547" s="76"/>
    </row>
    <row r="37548" spans="21:21" x14ac:dyDescent="0.25">
      <c r="U37548" s="76"/>
    </row>
    <row r="37549" spans="21:21" x14ac:dyDescent="0.25">
      <c r="U37549" s="76"/>
    </row>
    <row r="37550" spans="21:21" x14ac:dyDescent="0.25">
      <c r="U37550" s="76"/>
    </row>
    <row r="37551" spans="21:21" x14ac:dyDescent="0.25">
      <c r="U37551" s="76"/>
    </row>
    <row r="37552" spans="21:21" x14ac:dyDescent="0.25">
      <c r="U37552" s="76"/>
    </row>
    <row r="37553" spans="21:21" x14ac:dyDescent="0.25">
      <c r="U37553" s="76"/>
    </row>
    <row r="37554" spans="21:21" x14ac:dyDescent="0.25">
      <c r="U37554" s="76"/>
    </row>
    <row r="37555" spans="21:21" x14ac:dyDescent="0.25">
      <c r="U37555" s="76"/>
    </row>
    <row r="37556" spans="21:21" x14ac:dyDescent="0.25">
      <c r="U37556" s="76"/>
    </row>
    <row r="37557" spans="21:21" x14ac:dyDescent="0.25">
      <c r="U37557" s="76"/>
    </row>
    <row r="37558" spans="21:21" x14ac:dyDescent="0.25">
      <c r="U37558" s="76"/>
    </row>
    <row r="37559" spans="21:21" x14ac:dyDescent="0.25">
      <c r="U37559" s="76"/>
    </row>
    <row r="37560" spans="21:21" x14ac:dyDescent="0.25">
      <c r="U37560" s="76"/>
    </row>
    <row r="37561" spans="21:21" x14ac:dyDescent="0.25">
      <c r="U37561" s="76"/>
    </row>
    <row r="37562" spans="21:21" x14ac:dyDescent="0.25">
      <c r="U37562" s="76"/>
    </row>
    <row r="37563" spans="21:21" x14ac:dyDescent="0.25">
      <c r="U37563" s="76"/>
    </row>
    <row r="37564" spans="21:21" x14ac:dyDescent="0.25">
      <c r="U37564" s="76"/>
    </row>
    <row r="37565" spans="21:21" x14ac:dyDescent="0.25">
      <c r="U37565" s="76"/>
    </row>
    <row r="37566" spans="21:21" x14ac:dyDescent="0.25">
      <c r="U37566" s="76"/>
    </row>
    <row r="37567" spans="21:21" x14ac:dyDescent="0.25">
      <c r="U37567" s="76"/>
    </row>
    <row r="37568" spans="21:21" x14ac:dyDescent="0.25">
      <c r="U37568" s="76"/>
    </row>
    <row r="37569" spans="21:21" x14ac:dyDescent="0.25">
      <c r="U37569" s="76"/>
    </row>
    <row r="37570" spans="21:21" x14ac:dyDescent="0.25">
      <c r="U37570" s="76"/>
    </row>
    <row r="37571" spans="21:21" x14ac:dyDescent="0.25">
      <c r="U37571" s="76"/>
    </row>
    <row r="37572" spans="21:21" x14ac:dyDescent="0.25">
      <c r="U37572" s="76"/>
    </row>
    <row r="37573" spans="21:21" x14ac:dyDescent="0.25">
      <c r="U37573" s="76"/>
    </row>
    <row r="37574" spans="21:21" x14ac:dyDescent="0.25">
      <c r="U37574" s="76"/>
    </row>
    <row r="37575" spans="21:21" x14ac:dyDescent="0.25">
      <c r="U37575" s="76"/>
    </row>
    <row r="37576" spans="21:21" x14ac:dyDescent="0.25">
      <c r="U37576" s="76"/>
    </row>
    <row r="37577" spans="21:21" x14ac:dyDescent="0.25">
      <c r="U37577" s="76"/>
    </row>
    <row r="37578" spans="21:21" x14ac:dyDescent="0.25">
      <c r="U37578" s="76"/>
    </row>
    <row r="37579" spans="21:21" x14ac:dyDescent="0.25">
      <c r="U37579" s="76"/>
    </row>
    <row r="37580" spans="21:21" x14ac:dyDescent="0.25">
      <c r="U37580" s="76"/>
    </row>
    <row r="37581" spans="21:21" x14ac:dyDescent="0.25">
      <c r="U37581" s="76"/>
    </row>
    <row r="37582" spans="21:21" x14ac:dyDescent="0.25">
      <c r="U37582" s="76"/>
    </row>
    <row r="37583" spans="21:21" x14ac:dyDescent="0.25">
      <c r="U37583" s="76"/>
    </row>
    <row r="37584" spans="21:21" x14ac:dyDescent="0.25">
      <c r="U37584" s="76"/>
    </row>
    <row r="37585" spans="21:21" x14ac:dyDescent="0.25">
      <c r="U37585" s="76"/>
    </row>
    <row r="37586" spans="21:21" x14ac:dyDescent="0.25">
      <c r="U37586" s="76"/>
    </row>
    <row r="37587" spans="21:21" x14ac:dyDescent="0.25">
      <c r="U37587" s="76"/>
    </row>
    <row r="37588" spans="21:21" x14ac:dyDescent="0.25">
      <c r="U37588" s="76"/>
    </row>
    <row r="37589" spans="21:21" x14ac:dyDescent="0.25">
      <c r="U37589" s="76"/>
    </row>
    <row r="37590" spans="21:21" x14ac:dyDescent="0.25">
      <c r="U37590" s="76"/>
    </row>
    <row r="37591" spans="21:21" x14ac:dyDescent="0.25">
      <c r="U37591" s="76"/>
    </row>
    <row r="37592" spans="21:21" x14ac:dyDescent="0.25">
      <c r="U37592" s="76"/>
    </row>
    <row r="37593" spans="21:21" x14ac:dyDescent="0.25">
      <c r="U37593" s="76"/>
    </row>
    <row r="37594" spans="21:21" x14ac:dyDescent="0.25">
      <c r="U37594" s="76"/>
    </row>
    <row r="37595" spans="21:21" x14ac:dyDescent="0.25">
      <c r="U37595" s="76"/>
    </row>
    <row r="37596" spans="21:21" x14ac:dyDescent="0.25">
      <c r="U37596" s="76"/>
    </row>
    <row r="37597" spans="21:21" x14ac:dyDescent="0.25">
      <c r="U37597" s="76"/>
    </row>
    <row r="37598" spans="21:21" x14ac:dyDescent="0.25">
      <c r="U37598" s="76"/>
    </row>
    <row r="37599" spans="21:21" x14ac:dyDescent="0.25">
      <c r="U37599" s="76"/>
    </row>
    <row r="37600" spans="21:21" x14ac:dyDescent="0.25">
      <c r="U37600" s="76"/>
    </row>
    <row r="37601" spans="21:21" x14ac:dyDescent="0.25">
      <c r="U37601" s="76"/>
    </row>
    <row r="37602" spans="21:21" x14ac:dyDescent="0.25">
      <c r="U37602" s="76"/>
    </row>
    <row r="37603" spans="21:21" x14ac:dyDescent="0.25">
      <c r="U37603" s="76"/>
    </row>
    <row r="37604" spans="21:21" x14ac:dyDescent="0.25">
      <c r="U37604" s="76"/>
    </row>
    <row r="37605" spans="21:21" x14ac:dyDescent="0.25">
      <c r="U37605" s="76"/>
    </row>
    <row r="37606" spans="21:21" x14ac:dyDescent="0.25">
      <c r="U37606" s="76"/>
    </row>
    <row r="37607" spans="21:21" x14ac:dyDescent="0.25">
      <c r="U37607" s="76"/>
    </row>
    <row r="37608" spans="21:21" x14ac:dyDescent="0.25">
      <c r="U37608" s="76"/>
    </row>
    <row r="37609" spans="21:21" x14ac:dyDescent="0.25">
      <c r="U37609" s="76"/>
    </row>
    <row r="37610" spans="21:21" x14ac:dyDescent="0.25">
      <c r="U37610" s="76"/>
    </row>
    <row r="37611" spans="21:21" x14ac:dyDescent="0.25">
      <c r="U37611" s="76"/>
    </row>
    <row r="37612" spans="21:21" x14ac:dyDescent="0.25">
      <c r="U37612" s="76"/>
    </row>
    <row r="37613" spans="21:21" x14ac:dyDescent="0.25">
      <c r="U37613" s="76"/>
    </row>
    <row r="37614" spans="21:21" x14ac:dyDescent="0.25">
      <c r="U37614" s="76"/>
    </row>
    <row r="37615" spans="21:21" x14ac:dyDescent="0.25">
      <c r="U37615" s="76"/>
    </row>
    <row r="37616" spans="21:21" x14ac:dyDescent="0.25">
      <c r="U37616" s="76"/>
    </row>
    <row r="37617" spans="21:21" x14ac:dyDescent="0.25">
      <c r="U37617" s="76"/>
    </row>
    <row r="37618" spans="21:21" x14ac:dyDescent="0.25">
      <c r="U37618" s="76"/>
    </row>
    <row r="37619" spans="21:21" x14ac:dyDescent="0.25">
      <c r="U37619" s="76"/>
    </row>
    <row r="37620" spans="21:21" x14ac:dyDescent="0.25">
      <c r="U37620" s="76"/>
    </row>
    <row r="37621" spans="21:21" x14ac:dyDescent="0.25">
      <c r="U37621" s="76"/>
    </row>
    <row r="37622" spans="21:21" x14ac:dyDescent="0.25">
      <c r="U37622" s="76"/>
    </row>
    <row r="37623" spans="21:21" x14ac:dyDescent="0.25">
      <c r="U37623" s="76"/>
    </row>
    <row r="37624" spans="21:21" x14ac:dyDescent="0.25">
      <c r="U37624" s="76"/>
    </row>
    <row r="37625" spans="21:21" x14ac:dyDescent="0.25">
      <c r="U37625" s="76"/>
    </row>
    <row r="37626" spans="21:21" x14ac:dyDescent="0.25">
      <c r="U37626" s="76"/>
    </row>
    <row r="37627" spans="21:21" x14ac:dyDescent="0.25">
      <c r="U37627" s="76"/>
    </row>
    <row r="37628" spans="21:21" x14ac:dyDescent="0.25">
      <c r="U37628" s="76"/>
    </row>
    <row r="37629" spans="21:21" x14ac:dyDescent="0.25">
      <c r="U37629" s="76"/>
    </row>
    <row r="37630" spans="21:21" x14ac:dyDescent="0.25">
      <c r="U37630" s="76"/>
    </row>
    <row r="37631" spans="21:21" x14ac:dyDescent="0.25">
      <c r="U37631" s="76"/>
    </row>
    <row r="37632" spans="21:21" x14ac:dyDescent="0.25">
      <c r="U37632" s="76"/>
    </row>
    <row r="37633" spans="21:21" x14ac:dyDescent="0.25">
      <c r="U37633" s="76"/>
    </row>
    <row r="37634" spans="21:21" x14ac:dyDescent="0.25">
      <c r="U37634" s="76"/>
    </row>
    <row r="37635" spans="21:21" x14ac:dyDescent="0.25">
      <c r="U37635" s="76"/>
    </row>
    <row r="37636" spans="21:21" x14ac:dyDescent="0.25">
      <c r="U37636" s="76"/>
    </row>
    <row r="37637" spans="21:21" x14ac:dyDescent="0.25">
      <c r="U37637" s="76"/>
    </row>
    <row r="37638" spans="21:21" x14ac:dyDescent="0.25">
      <c r="U37638" s="76"/>
    </row>
    <row r="37639" spans="21:21" x14ac:dyDescent="0.25">
      <c r="U37639" s="76"/>
    </row>
    <row r="37640" spans="21:21" x14ac:dyDescent="0.25">
      <c r="U37640" s="76"/>
    </row>
    <row r="37641" spans="21:21" x14ac:dyDescent="0.25">
      <c r="U37641" s="76"/>
    </row>
    <row r="37642" spans="21:21" x14ac:dyDescent="0.25">
      <c r="U37642" s="76"/>
    </row>
    <row r="37643" spans="21:21" x14ac:dyDescent="0.25">
      <c r="U37643" s="76"/>
    </row>
    <row r="37644" spans="21:21" x14ac:dyDescent="0.25">
      <c r="U37644" s="76"/>
    </row>
    <row r="37645" spans="21:21" x14ac:dyDescent="0.25">
      <c r="U37645" s="76"/>
    </row>
    <row r="37646" spans="21:21" x14ac:dyDescent="0.25">
      <c r="U37646" s="76"/>
    </row>
    <row r="37647" spans="21:21" x14ac:dyDescent="0.25">
      <c r="U37647" s="76"/>
    </row>
    <row r="37648" spans="21:21" x14ac:dyDescent="0.25">
      <c r="U37648" s="76"/>
    </row>
    <row r="37649" spans="21:21" x14ac:dyDescent="0.25">
      <c r="U37649" s="76"/>
    </row>
    <row r="37650" spans="21:21" x14ac:dyDescent="0.25">
      <c r="U37650" s="76"/>
    </row>
    <row r="37651" spans="21:21" x14ac:dyDescent="0.25">
      <c r="U37651" s="76"/>
    </row>
    <row r="37652" spans="21:21" x14ac:dyDescent="0.25">
      <c r="U37652" s="76"/>
    </row>
    <row r="37653" spans="21:21" x14ac:dyDescent="0.25">
      <c r="U37653" s="76"/>
    </row>
    <row r="37654" spans="21:21" x14ac:dyDescent="0.25">
      <c r="U37654" s="76"/>
    </row>
    <row r="37655" spans="21:21" x14ac:dyDescent="0.25">
      <c r="U37655" s="76"/>
    </row>
    <row r="37656" spans="21:21" x14ac:dyDescent="0.25">
      <c r="U37656" s="76"/>
    </row>
    <row r="37657" spans="21:21" x14ac:dyDescent="0.25">
      <c r="U37657" s="76"/>
    </row>
    <row r="37658" spans="21:21" x14ac:dyDescent="0.25">
      <c r="U37658" s="76"/>
    </row>
    <row r="37659" spans="21:21" x14ac:dyDescent="0.25">
      <c r="U37659" s="76"/>
    </row>
    <row r="37660" spans="21:21" x14ac:dyDescent="0.25">
      <c r="U37660" s="76"/>
    </row>
    <row r="37661" spans="21:21" x14ac:dyDescent="0.25">
      <c r="U37661" s="76"/>
    </row>
    <row r="37662" spans="21:21" x14ac:dyDescent="0.25">
      <c r="U37662" s="76"/>
    </row>
    <row r="37663" spans="21:21" x14ac:dyDescent="0.25">
      <c r="U37663" s="76"/>
    </row>
    <row r="37664" spans="21:21" x14ac:dyDescent="0.25">
      <c r="U37664" s="76"/>
    </row>
    <row r="37665" spans="21:21" x14ac:dyDescent="0.25">
      <c r="U37665" s="76"/>
    </row>
    <row r="37666" spans="21:21" x14ac:dyDescent="0.25">
      <c r="U37666" s="76"/>
    </row>
    <row r="37667" spans="21:21" x14ac:dyDescent="0.25">
      <c r="U37667" s="76"/>
    </row>
    <row r="37668" spans="21:21" x14ac:dyDescent="0.25">
      <c r="U37668" s="76"/>
    </row>
    <row r="37669" spans="21:21" x14ac:dyDescent="0.25">
      <c r="U37669" s="76"/>
    </row>
    <row r="37670" spans="21:21" x14ac:dyDescent="0.25">
      <c r="U37670" s="76"/>
    </row>
    <row r="37671" spans="21:21" x14ac:dyDescent="0.25">
      <c r="U37671" s="76"/>
    </row>
    <row r="37672" spans="21:21" x14ac:dyDescent="0.25">
      <c r="U37672" s="76"/>
    </row>
    <row r="37673" spans="21:21" x14ac:dyDescent="0.25">
      <c r="U37673" s="76"/>
    </row>
    <row r="37674" spans="21:21" x14ac:dyDescent="0.25">
      <c r="U37674" s="76"/>
    </row>
    <row r="37675" spans="21:21" x14ac:dyDescent="0.25">
      <c r="U37675" s="76"/>
    </row>
    <row r="37676" spans="21:21" x14ac:dyDescent="0.25">
      <c r="U37676" s="76"/>
    </row>
    <row r="37677" spans="21:21" x14ac:dyDescent="0.25">
      <c r="U37677" s="76"/>
    </row>
    <row r="37678" spans="21:21" x14ac:dyDescent="0.25">
      <c r="U37678" s="76"/>
    </row>
    <row r="37679" spans="21:21" x14ac:dyDescent="0.25">
      <c r="U37679" s="76"/>
    </row>
    <row r="37680" spans="21:21" x14ac:dyDescent="0.25">
      <c r="U37680" s="76"/>
    </row>
    <row r="37681" spans="21:21" x14ac:dyDescent="0.25">
      <c r="U37681" s="76"/>
    </row>
    <row r="37682" spans="21:21" x14ac:dyDescent="0.25">
      <c r="U37682" s="76"/>
    </row>
    <row r="37683" spans="21:21" x14ac:dyDescent="0.25">
      <c r="U37683" s="76"/>
    </row>
    <row r="37684" spans="21:21" x14ac:dyDescent="0.25">
      <c r="U37684" s="76"/>
    </row>
    <row r="37685" spans="21:21" x14ac:dyDescent="0.25">
      <c r="U37685" s="76"/>
    </row>
    <row r="37686" spans="21:21" x14ac:dyDescent="0.25">
      <c r="U37686" s="76"/>
    </row>
    <row r="37687" spans="21:21" x14ac:dyDescent="0.25">
      <c r="U37687" s="76"/>
    </row>
    <row r="37688" spans="21:21" x14ac:dyDescent="0.25">
      <c r="U37688" s="76"/>
    </row>
    <row r="37689" spans="21:21" x14ac:dyDescent="0.25">
      <c r="U37689" s="76"/>
    </row>
    <row r="37690" spans="21:21" x14ac:dyDescent="0.25">
      <c r="U37690" s="76"/>
    </row>
    <row r="37691" spans="21:21" x14ac:dyDescent="0.25">
      <c r="U37691" s="76"/>
    </row>
    <row r="37692" spans="21:21" x14ac:dyDescent="0.25">
      <c r="U37692" s="76"/>
    </row>
    <row r="37693" spans="21:21" x14ac:dyDescent="0.25">
      <c r="U37693" s="76"/>
    </row>
    <row r="37694" spans="21:21" x14ac:dyDescent="0.25">
      <c r="U37694" s="76"/>
    </row>
    <row r="37695" spans="21:21" x14ac:dyDescent="0.25">
      <c r="U37695" s="76"/>
    </row>
    <row r="37696" spans="21:21" x14ac:dyDescent="0.25">
      <c r="U37696" s="76"/>
    </row>
    <row r="37697" spans="21:21" x14ac:dyDescent="0.25">
      <c r="U37697" s="76"/>
    </row>
    <row r="37698" spans="21:21" x14ac:dyDescent="0.25">
      <c r="U37698" s="76"/>
    </row>
    <row r="37699" spans="21:21" x14ac:dyDescent="0.25">
      <c r="U37699" s="76"/>
    </row>
    <row r="37700" spans="21:21" x14ac:dyDescent="0.25">
      <c r="U37700" s="76"/>
    </row>
    <row r="37701" spans="21:21" x14ac:dyDescent="0.25">
      <c r="U37701" s="76"/>
    </row>
    <row r="37702" spans="21:21" x14ac:dyDescent="0.25">
      <c r="U37702" s="76"/>
    </row>
    <row r="37703" spans="21:21" x14ac:dyDescent="0.25">
      <c r="U37703" s="76"/>
    </row>
    <row r="37704" spans="21:21" x14ac:dyDescent="0.25">
      <c r="U37704" s="76"/>
    </row>
    <row r="37705" spans="21:21" x14ac:dyDescent="0.25">
      <c r="U37705" s="76"/>
    </row>
    <row r="37706" spans="21:21" x14ac:dyDescent="0.25">
      <c r="U37706" s="76"/>
    </row>
    <row r="37707" spans="21:21" x14ac:dyDescent="0.25">
      <c r="U37707" s="76"/>
    </row>
    <row r="37708" spans="21:21" x14ac:dyDescent="0.25">
      <c r="U37708" s="76"/>
    </row>
    <row r="37709" spans="21:21" x14ac:dyDescent="0.25">
      <c r="U37709" s="76"/>
    </row>
    <row r="37710" spans="21:21" x14ac:dyDescent="0.25">
      <c r="U37710" s="76"/>
    </row>
    <row r="37711" spans="21:21" x14ac:dyDescent="0.25">
      <c r="U37711" s="76"/>
    </row>
    <row r="37712" spans="21:21" x14ac:dyDescent="0.25">
      <c r="U37712" s="76"/>
    </row>
    <row r="37713" spans="21:21" x14ac:dyDescent="0.25">
      <c r="U37713" s="76"/>
    </row>
    <row r="37714" spans="21:21" x14ac:dyDescent="0.25">
      <c r="U37714" s="76"/>
    </row>
    <row r="37715" spans="21:21" x14ac:dyDescent="0.25">
      <c r="U37715" s="76"/>
    </row>
    <row r="37716" spans="21:21" x14ac:dyDescent="0.25">
      <c r="U37716" s="76"/>
    </row>
    <row r="37717" spans="21:21" x14ac:dyDescent="0.25">
      <c r="U37717" s="76"/>
    </row>
    <row r="37718" spans="21:21" x14ac:dyDescent="0.25">
      <c r="U37718" s="76"/>
    </row>
    <row r="37719" spans="21:21" x14ac:dyDescent="0.25">
      <c r="U37719" s="76"/>
    </row>
    <row r="37720" spans="21:21" x14ac:dyDescent="0.25">
      <c r="U37720" s="76"/>
    </row>
    <row r="37721" spans="21:21" x14ac:dyDescent="0.25">
      <c r="U37721" s="76"/>
    </row>
    <row r="37722" spans="21:21" x14ac:dyDescent="0.25">
      <c r="U37722" s="76"/>
    </row>
    <row r="37723" spans="21:21" x14ac:dyDescent="0.25">
      <c r="U37723" s="76"/>
    </row>
    <row r="37724" spans="21:21" x14ac:dyDescent="0.25">
      <c r="U37724" s="76"/>
    </row>
    <row r="37725" spans="21:21" x14ac:dyDescent="0.25">
      <c r="U37725" s="76"/>
    </row>
    <row r="37726" spans="21:21" x14ac:dyDescent="0.25">
      <c r="U37726" s="76"/>
    </row>
    <row r="37727" spans="21:21" x14ac:dyDescent="0.25">
      <c r="U37727" s="76"/>
    </row>
    <row r="37728" spans="21:21" x14ac:dyDescent="0.25">
      <c r="U37728" s="76"/>
    </row>
    <row r="37729" spans="21:21" x14ac:dyDescent="0.25">
      <c r="U37729" s="76"/>
    </row>
    <row r="37730" spans="21:21" x14ac:dyDescent="0.25">
      <c r="U37730" s="76"/>
    </row>
    <row r="37731" spans="21:21" x14ac:dyDescent="0.25">
      <c r="U37731" s="76"/>
    </row>
    <row r="37732" spans="21:21" x14ac:dyDescent="0.25">
      <c r="U37732" s="76"/>
    </row>
    <row r="37733" spans="21:21" x14ac:dyDescent="0.25">
      <c r="U37733" s="76"/>
    </row>
    <row r="37734" spans="21:21" x14ac:dyDescent="0.25">
      <c r="U37734" s="76"/>
    </row>
    <row r="37735" spans="21:21" x14ac:dyDescent="0.25">
      <c r="U37735" s="76"/>
    </row>
    <row r="37736" spans="21:21" x14ac:dyDescent="0.25">
      <c r="U37736" s="76"/>
    </row>
    <row r="37737" spans="21:21" x14ac:dyDescent="0.25">
      <c r="U37737" s="76"/>
    </row>
    <row r="37738" spans="21:21" x14ac:dyDescent="0.25">
      <c r="U37738" s="76"/>
    </row>
    <row r="37739" spans="21:21" x14ac:dyDescent="0.25">
      <c r="U37739" s="76"/>
    </row>
    <row r="37740" spans="21:21" x14ac:dyDescent="0.25">
      <c r="U37740" s="76"/>
    </row>
    <row r="37741" spans="21:21" x14ac:dyDescent="0.25">
      <c r="U37741" s="76"/>
    </row>
    <row r="37742" spans="21:21" x14ac:dyDescent="0.25">
      <c r="U37742" s="76"/>
    </row>
    <row r="37743" spans="21:21" x14ac:dyDescent="0.25">
      <c r="U37743" s="76"/>
    </row>
    <row r="37744" spans="21:21" x14ac:dyDescent="0.25">
      <c r="U37744" s="76"/>
    </row>
    <row r="37745" spans="21:21" x14ac:dyDescent="0.25">
      <c r="U37745" s="76"/>
    </row>
    <row r="37746" spans="21:21" x14ac:dyDescent="0.25">
      <c r="U37746" s="76"/>
    </row>
    <row r="37747" spans="21:21" x14ac:dyDescent="0.25">
      <c r="U37747" s="76"/>
    </row>
    <row r="37748" spans="21:21" x14ac:dyDescent="0.25">
      <c r="U37748" s="76"/>
    </row>
    <row r="37749" spans="21:21" x14ac:dyDescent="0.25">
      <c r="U37749" s="76"/>
    </row>
    <row r="37750" spans="21:21" x14ac:dyDescent="0.25">
      <c r="U37750" s="76"/>
    </row>
    <row r="37751" spans="21:21" x14ac:dyDescent="0.25">
      <c r="U37751" s="76"/>
    </row>
    <row r="37752" spans="21:21" x14ac:dyDescent="0.25">
      <c r="U37752" s="76"/>
    </row>
    <row r="37753" spans="21:21" x14ac:dyDescent="0.25">
      <c r="U37753" s="76"/>
    </row>
    <row r="37754" spans="21:21" x14ac:dyDescent="0.25">
      <c r="U37754" s="76"/>
    </row>
    <row r="37755" spans="21:21" x14ac:dyDescent="0.25">
      <c r="U37755" s="76"/>
    </row>
    <row r="37756" spans="21:21" x14ac:dyDescent="0.25">
      <c r="U37756" s="76"/>
    </row>
    <row r="37757" spans="21:21" x14ac:dyDescent="0.25">
      <c r="U37757" s="76"/>
    </row>
    <row r="37758" spans="21:21" x14ac:dyDescent="0.25">
      <c r="U37758" s="76"/>
    </row>
    <row r="37759" spans="21:21" x14ac:dyDescent="0.25">
      <c r="U37759" s="76"/>
    </row>
    <row r="37760" spans="21:21" x14ac:dyDescent="0.25">
      <c r="U37760" s="76"/>
    </row>
    <row r="37761" spans="21:21" x14ac:dyDescent="0.25">
      <c r="U37761" s="76"/>
    </row>
    <row r="37762" spans="21:21" x14ac:dyDescent="0.25">
      <c r="U37762" s="76"/>
    </row>
    <row r="37763" spans="21:21" x14ac:dyDescent="0.25">
      <c r="U37763" s="76"/>
    </row>
    <row r="37764" spans="21:21" x14ac:dyDescent="0.25">
      <c r="U37764" s="76"/>
    </row>
    <row r="37765" spans="21:21" x14ac:dyDescent="0.25">
      <c r="U37765" s="76"/>
    </row>
    <row r="37766" spans="21:21" x14ac:dyDescent="0.25">
      <c r="U37766" s="76"/>
    </row>
    <row r="37767" spans="21:21" x14ac:dyDescent="0.25">
      <c r="U37767" s="76"/>
    </row>
    <row r="37768" spans="21:21" x14ac:dyDescent="0.25">
      <c r="U37768" s="76"/>
    </row>
    <row r="37769" spans="21:21" x14ac:dyDescent="0.25">
      <c r="U37769" s="76"/>
    </row>
    <row r="37770" spans="21:21" x14ac:dyDescent="0.25">
      <c r="U37770" s="76"/>
    </row>
    <row r="37771" spans="21:21" x14ac:dyDescent="0.25">
      <c r="U37771" s="76"/>
    </row>
    <row r="37772" spans="21:21" x14ac:dyDescent="0.25">
      <c r="U37772" s="76"/>
    </row>
    <row r="37773" spans="21:21" x14ac:dyDescent="0.25">
      <c r="U37773" s="76"/>
    </row>
    <row r="37774" spans="21:21" x14ac:dyDescent="0.25">
      <c r="U37774" s="76"/>
    </row>
    <row r="37775" spans="21:21" x14ac:dyDescent="0.25">
      <c r="U37775" s="76"/>
    </row>
    <row r="37776" spans="21:21" x14ac:dyDescent="0.25">
      <c r="U37776" s="76"/>
    </row>
    <row r="37777" spans="21:21" x14ac:dyDescent="0.25">
      <c r="U37777" s="76"/>
    </row>
    <row r="37778" spans="21:21" x14ac:dyDescent="0.25">
      <c r="U37778" s="76"/>
    </row>
    <row r="37779" spans="21:21" x14ac:dyDescent="0.25">
      <c r="U37779" s="76"/>
    </row>
    <row r="37780" spans="21:21" x14ac:dyDescent="0.25">
      <c r="U37780" s="76"/>
    </row>
    <row r="37781" spans="21:21" x14ac:dyDescent="0.25">
      <c r="U37781" s="76"/>
    </row>
    <row r="37782" spans="21:21" x14ac:dyDescent="0.25">
      <c r="U37782" s="76"/>
    </row>
    <row r="37783" spans="21:21" x14ac:dyDescent="0.25">
      <c r="U37783" s="76"/>
    </row>
    <row r="37784" spans="21:21" x14ac:dyDescent="0.25">
      <c r="U37784" s="76"/>
    </row>
    <row r="37785" spans="21:21" x14ac:dyDescent="0.25">
      <c r="U37785" s="76"/>
    </row>
    <row r="37786" spans="21:21" x14ac:dyDescent="0.25">
      <c r="U37786" s="76"/>
    </row>
    <row r="37787" spans="21:21" x14ac:dyDescent="0.25">
      <c r="U37787" s="76"/>
    </row>
    <row r="37788" spans="21:21" x14ac:dyDescent="0.25">
      <c r="U37788" s="76"/>
    </row>
    <row r="37789" spans="21:21" x14ac:dyDescent="0.25">
      <c r="U37789" s="76"/>
    </row>
    <row r="37790" spans="21:21" x14ac:dyDescent="0.25">
      <c r="U37790" s="76"/>
    </row>
    <row r="37791" spans="21:21" x14ac:dyDescent="0.25">
      <c r="U37791" s="76"/>
    </row>
    <row r="37792" spans="21:21" x14ac:dyDescent="0.25">
      <c r="U37792" s="76"/>
    </row>
    <row r="37793" spans="21:21" x14ac:dyDescent="0.25">
      <c r="U37793" s="76"/>
    </row>
    <row r="37794" spans="21:21" x14ac:dyDescent="0.25">
      <c r="U37794" s="76"/>
    </row>
    <row r="37795" spans="21:21" x14ac:dyDescent="0.25">
      <c r="U37795" s="76"/>
    </row>
    <row r="37796" spans="21:21" x14ac:dyDescent="0.25">
      <c r="U37796" s="76"/>
    </row>
    <row r="37797" spans="21:21" x14ac:dyDescent="0.25">
      <c r="U37797" s="76"/>
    </row>
    <row r="37798" spans="21:21" x14ac:dyDescent="0.25">
      <c r="U37798" s="76"/>
    </row>
    <row r="37799" spans="21:21" x14ac:dyDescent="0.25">
      <c r="U37799" s="76"/>
    </row>
    <row r="37800" spans="21:21" x14ac:dyDescent="0.25">
      <c r="U37800" s="76"/>
    </row>
    <row r="37801" spans="21:21" x14ac:dyDescent="0.25">
      <c r="U37801" s="76"/>
    </row>
    <row r="37802" spans="21:21" x14ac:dyDescent="0.25">
      <c r="U37802" s="76"/>
    </row>
    <row r="37803" spans="21:21" x14ac:dyDescent="0.25">
      <c r="U37803" s="76"/>
    </row>
    <row r="37804" spans="21:21" x14ac:dyDescent="0.25">
      <c r="U37804" s="76"/>
    </row>
    <row r="37805" spans="21:21" x14ac:dyDescent="0.25">
      <c r="U37805" s="76"/>
    </row>
    <row r="37806" spans="21:21" x14ac:dyDescent="0.25">
      <c r="U37806" s="76"/>
    </row>
    <row r="37807" spans="21:21" x14ac:dyDescent="0.25">
      <c r="U37807" s="76"/>
    </row>
    <row r="37808" spans="21:21" x14ac:dyDescent="0.25">
      <c r="U37808" s="76"/>
    </row>
    <row r="37809" spans="21:21" x14ac:dyDescent="0.25">
      <c r="U37809" s="76"/>
    </row>
    <row r="37810" spans="21:21" x14ac:dyDescent="0.25">
      <c r="U37810" s="76"/>
    </row>
    <row r="37811" spans="21:21" x14ac:dyDescent="0.25">
      <c r="U37811" s="76"/>
    </row>
    <row r="37812" spans="21:21" x14ac:dyDescent="0.25">
      <c r="U37812" s="76"/>
    </row>
    <row r="37813" spans="21:21" x14ac:dyDescent="0.25">
      <c r="U37813" s="76"/>
    </row>
    <row r="37814" spans="21:21" x14ac:dyDescent="0.25">
      <c r="U37814" s="76"/>
    </row>
    <row r="37815" spans="21:21" x14ac:dyDescent="0.25">
      <c r="U37815" s="76"/>
    </row>
    <row r="37816" spans="21:21" x14ac:dyDescent="0.25">
      <c r="U37816" s="76"/>
    </row>
    <row r="37817" spans="21:21" x14ac:dyDescent="0.25">
      <c r="U37817" s="76"/>
    </row>
    <row r="37818" spans="21:21" x14ac:dyDescent="0.25">
      <c r="U37818" s="76"/>
    </row>
    <row r="37819" spans="21:21" x14ac:dyDescent="0.25">
      <c r="U37819" s="76"/>
    </row>
    <row r="37820" spans="21:21" x14ac:dyDescent="0.25">
      <c r="U37820" s="76"/>
    </row>
    <row r="37821" spans="21:21" x14ac:dyDescent="0.25">
      <c r="U37821" s="76"/>
    </row>
    <row r="37822" spans="21:21" x14ac:dyDescent="0.25">
      <c r="U37822" s="76"/>
    </row>
    <row r="37823" spans="21:21" x14ac:dyDescent="0.25">
      <c r="U37823" s="76"/>
    </row>
    <row r="37824" spans="21:21" x14ac:dyDescent="0.25">
      <c r="U37824" s="76"/>
    </row>
    <row r="37825" spans="21:21" x14ac:dyDescent="0.25">
      <c r="U37825" s="76"/>
    </row>
    <row r="37826" spans="21:21" x14ac:dyDescent="0.25">
      <c r="U37826" s="76"/>
    </row>
    <row r="37827" spans="21:21" x14ac:dyDescent="0.25">
      <c r="U37827" s="76"/>
    </row>
    <row r="37828" spans="21:21" x14ac:dyDescent="0.25">
      <c r="U37828" s="76"/>
    </row>
    <row r="37829" spans="21:21" x14ac:dyDescent="0.25">
      <c r="U37829" s="76"/>
    </row>
    <row r="37830" spans="21:21" x14ac:dyDescent="0.25">
      <c r="U37830" s="76"/>
    </row>
    <row r="37831" spans="21:21" x14ac:dyDescent="0.25">
      <c r="U37831" s="76"/>
    </row>
    <row r="37832" spans="21:21" x14ac:dyDescent="0.25">
      <c r="U37832" s="76"/>
    </row>
    <row r="37833" spans="21:21" x14ac:dyDescent="0.25">
      <c r="U37833" s="76"/>
    </row>
    <row r="37834" spans="21:21" x14ac:dyDescent="0.25">
      <c r="U37834" s="76"/>
    </row>
    <row r="37835" spans="21:21" x14ac:dyDescent="0.25">
      <c r="U37835" s="76"/>
    </row>
    <row r="37836" spans="21:21" x14ac:dyDescent="0.25">
      <c r="U37836" s="76"/>
    </row>
    <row r="37837" spans="21:21" x14ac:dyDescent="0.25">
      <c r="U37837" s="76"/>
    </row>
    <row r="37838" spans="21:21" x14ac:dyDescent="0.25">
      <c r="U37838" s="76"/>
    </row>
    <row r="37839" spans="21:21" x14ac:dyDescent="0.25">
      <c r="U37839" s="76"/>
    </row>
    <row r="37840" spans="21:21" x14ac:dyDescent="0.25">
      <c r="U37840" s="76"/>
    </row>
    <row r="37841" spans="21:21" x14ac:dyDescent="0.25">
      <c r="U37841" s="76"/>
    </row>
    <row r="37842" spans="21:21" x14ac:dyDescent="0.25">
      <c r="U37842" s="76"/>
    </row>
    <row r="37843" spans="21:21" x14ac:dyDescent="0.25">
      <c r="U37843" s="76"/>
    </row>
    <row r="37844" spans="21:21" x14ac:dyDescent="0.25">
      <c r="U37844" s="76"/>
    </row>
    <row r="37845" spans="21:21" x14ac:dyDescent="0.25">
      <c r="U37845" s="76"/>
    </row>
    <row r="37846" spans="21:21" x14ac:dyDescent="0.25">
      <c r="U37846" s="76"/>
    </row>
    <row r="37847" spans="21:21" x14ac:dyDescent="0.25">
      <c r="U37847" s="76"/>
    </row>
    <row r="37848" spans="21:21" x14ac:dyDescent="0.25">
      <c r="U37848" s="76"/>
    </row>
    <row r="37849" spans="21:21" x14ac:dyDescent="0.25">
      <c r="U37849" s="76"/>
    </row>
    <row r="37850" spans="21:21" x14ac:dyDescent="0.25">
      <c r="U37850" s="76"/>
    </row>
    <row r="37851" spans="21:21" x14ac:dyDescent="0.25">
      <c r="U37851" s="76"/>
    </row>
    <row r="37852" spans="21:21" x14ac:dyDescent="0.25">
      <c r="U37852" s="76"/>
    </row>
    <row r="37853" spans="21:21" x14ac:dyDescent="0.25">
      <c r="U37853" s="76"/>
    </row>
    <row r="37854" spans="21:21" x14ac:dyDescent="0.25">
      <c r="U37854" s="76"/>
    </row>
    <row r="37855" spans="21:21" x14ac:dyDescent="0.25">
      <c r="U37855" s="76"/>
    </row>
    <row r="37856" spans="21:21" x14ac:dyDescent="0.25">
      <c r="U37856" s="76"/>
    </row>
    <row r="37857" spans="21:21" x14ac:dyDescent="0.25">
      <c r="U37857" s="76"/>
    </row>
    <row r="37858" spans="21:21" x14ac:dyDescent="0.25">
      <c r="U37858" s="76"/>
    </row>
    <row r="37859" spans="21:21" x14ac:dyDescent="0.25">
      <c r="U37859" s="76"/>
    </row>
    <row r="37860" spans="21:21" x14ac:dyDescent="0.25">
      <c r="U37860" s="76"/>
    </row>
    <row r="37861" spans="21:21" x14ac:dyDescent="0.25">
      <c r="U37861" s="76"/>
    </row>
    <row r="37862" spans="21:21" x14ac:dyDescent="0.25">
      <c r="U37862" s="76"/>
    </row>
    <row r="37863" spans="21:21" x14ac:dyDescent="0.25">
      <c r="U37863" s="76"/>
    </row>
    <row r="37864" spans="21:21" x14ac:dyDescent="0.25">
      <c r="U37864" s="76"/>
    </row>
    <row r="37865" spans="21:21" x14ac:dyDescent="0.25">
      <c r="U37865" s="76"/>
    </row>
    <row r="37866" spans="21:21" x14ac:dyDescent="0.25">
      <c r="U37866" s="76"/>
    </row>
    <row r="37867" spans="21:21" x14ac:dyDescent="0.25">
      <c r="U37867" s="76"/>
    </row>
    <row r="37868" spans="21:21" x14ac:dyDescent="0.25">
      <c r="U37868" s="76"/>
    </row>
    <row r="37869" spans="21:21" x14ac:dyDescent="0.25">
      <c r="U37869" s="76"/>
    </row>
    <row r="37870" spans="21:21" x14ac:dyDescent="0.25">
      <c r="U37870" s="76"/>
    </row>
    <row r="37871" spans="21:21" x14ac:dyDescent="0.25">
      <c r="U37871" s="76"/>
    </row>
    <row r="37872" spans="21:21" x14ac:dyDescent="0.25">
      <c r="U37872" s="76"/>
    </row>
    <row r="37873" spans="21:21" x14ac:dyDescent="0.25">
      <c r="U37873" s="76"/>
    </row>
    <row r="37874" spans="21:21" x14ac:dyDescent="0.25">
      <c r="U37874" s="76"/>
    </row>
    <row r="37875" spans="21:21" x14ac:dyDescent="0.25">
      <c r="U37875" s="76"/>
    </row>
    <row r="37876" spans="21:21" x14ac:dyDescent="0.25">
      <c r="U37876" s="76"/>
    </row>
    <row r="37877" spans="21:21" x14ac:dyDescent="0.25">
      <c r="U37877" s="76"/>
    </row>
    <row r="37878" spans="21:21" x14ac:dyDescent="0.25">
      <c r="U37878" s="76"/>
    </row>
    <row r="37879" spans="21:21" x14ac:dyDescent="0.25">
      <c r="U37879" s="76"/>
    </row>
    <row r="37880" spans="21:21" x14ac:dyDescent="0.25">
      <c r="U37880" s="76"/>
    </row>
    <row r="37881" spans="21:21" x14ac:dyDescent="0.25">
      <c r="U37881" s="76"/>
    </row>
    <row r="37882" spans="21:21" x14ac:dyDescent="0.25">
      <c r="U37882" s="76"/>
    </row>
    <row r="37883" spans="21:21" x14ac:dyDescent="0.25">
      <c r="U37883" s="76"/>
    </row>
    <row r="37884" spans="21:21" x14ac:dyDescent="0.25">
      <c r="U37884" s="76"/>
    </row>
    <row r="37885" spans="21:21" x14ac:dyDescent="0.25">
      <c r="U37885" s="76"/>
    </row>
    <row r="37886" spans="21:21" x14ac:dyDescent="0.25">
      <c r="U37886" s="76"/>
    </row>
    <row r="37887" spans="21:21" x14ac:dyDescent="0.25">
      <c r="U37887" s="76"/>
    </row>
    <row r="37888" spans="21:21" x14ac:dyDescent="0.25">
      <c r="U37888" s="76"/>
    </row>
    <row r="37889" spans="21:21" x14ac:dyDescent="0.25">
      <c r="U37889" s="76"/>
    </row>
    <row r="37890" spans="21:21" x14ac:dyDescent="0.25">
      <c r="U37890" s="76"/>
    </row>
    <row r="37891" spans="21:21" x14ac:dyDescent="0.25">
      <c r="U37891" s="76"/>
    </row>
    <row r="37892" spans="21:21" x14ac:dyDescent="0.25">
      <c r="U37892" s="76"/>
    </row>
    <row r="37893" spans="21:21" x14ac:dyDescent="0.25">
      <c r="U37893" s="76"/>
    </row>
    <row r="37894" spans="21:21" x14ac:dyDescent="0.25">
      <c r="U37894" s="76"/>
    </row>
    <row r="37895" spans="21:21" x14ac:dyDescent="0.25">
      <c r="U37895" s="76"/>
    </row>
    <row r="37896" spans="21:21" x14ac:dyDescent="0.25">
      <c r="U37896" s="76"/>
    </row>
    <row r="37897" spans="21:21" x14ac:dyDescent="0.25">
      <c r="U37897" s="76"/>
    </row>
    <row r="37898" spans="21:21" x14ac:dyDescent="0.25">
      <c r="U37898" s="76"/>
    </row>
    <row r="37899" spans="21:21" x14ac:dyDescent="0.25">
      <c r="U37899" s="76"/>
    </row>
    <row r="37900" spans="21:21" x14ac:dyDescent="0.25">
      <c r="U37900" s="76"/>
    </row>
    <row r="37901" spans="21:21" x14ac:dyDescent="0.25">
      <c r="U37901" s="76"/>
    </row>
    <row r="37902" spans="21:21" x14ac:dyDescent="0.25">
      <c r="U37902" s="76"/>
    </row>
    <row r="37903" spans="21:21" x14ac:dyDescent="0.25">
      <c r="U37903" s="76"/>
    </row>
    <row r="37904" spans="21:21" x14ac:dyDescent="0.25">
      <c r="U37904" s="76"/>
    </row>
    <row r="37905" spans="21:21" x14ac:dyDescent="0.25">
      <c r="U37905" s="76"/>
    </row>
    <row r="37906" spans="21:21" x14ac:dyDescent="0.25">
      <c r="U37906" s="76"/>
    </row>
    <row r="37907" spans="21:21" x14ac:dyDescent="0.25">
      <c r="U37907" s="76"/>
    </row>
    <row r="37908" spans="21:21" x14ac:dyDescent="0.25">
      <c r="U37908" s="76"/>
    </row>
    <row r="37909" spans="21:21" x14ac:dyDescent="0.25">
      <c r="U37909" s="76"/>
    </row>
    <row r="37910" spans="21:21" x14ac:dyDescent="0.25">
      <c r="U37910" s="76"/>
    </row>
    <row r="37911" spans="21:21" x14ac:dyDescent="0.25">
      <c r="U37911" s="76"/>
    </row>
    <row r="37912" spans="21:21" x14ac:dyDescent="0.25">
      <c r="U37912" s="76"/>
    </row>
    <row r="37913" spans="21:21" x14ac:dyDescent="0.25">
      <c r="U37913" s="76"/>
    </row>
    <row r="37914" spans="21:21" x14ac:dyDescent="0.25">
      <c r="U37914" s="76"/>
    </row>
    <row r="37915" spans="21:21" x14ac:dyDescent="0.25">
      <c r="U37915" s="76"/>
    </row>
    <row r="37916" spans="21:21" x14ac:dyDescent="0.25">
      <c r="U37916" s="76"/>
    </row>
    <row r="37917" spans="21:21" x14ac:dyDescent="0.25">
      <c r="U37917" s="76"/>
    </row>
    <row r="37918" spans="21:21" x14ac:dyDescent="0.25">
      <c r="U37918" s="76"/>
    </row>
    <row r="37919" spans="21:21" x14ac:dyDescent="0.25">
      <c r="U37919" s="76"/>
    </row>
    <row r="37920" spans="21:21" x14ac:dyDescent="0.25">
      <c r="U37920" s="76"/>
    </row>
    <row r="37921" spans="21:21" x14ac:dyDescent="0.25">
      <c r="U37921" s="76"/>
    </row>
    <row r="37922" spans="21:21" x14ac:dyDescent="0.25">
      <c r="U37922" s="76"/>
    </row>
    <row r="37923" spans="21:21" x14ac:dyDescent="0.25">
      <c r="U37923" s="76"/>
    </row>
    <row r="37924" spans="21:21" x14ac:dyDescent="0.25">
      <c r="U37924" s="76"/>
    </row>
    <row r="37925" spans="21:21" x14ac:dyDescent="0.25">
      <c r="U37925" s="76"/>
    </row>
    <row r="37926" spans="21:21" x14ac:dyDescent="0.25">
      <c r="U37926" s="76"/>
    </row>
    <row r="37927" spans="21:21" x14ac:dyDescent="0.25">
      <c r="U37927" s="76"/>
    </row>
    <row r="37928" spans="21:21" x14ac:dyDescent="0.25">
      <c r="U37928" s="76"/>
    </row>
    <row r="37929" spans="21:21" x14ac:dyDescent="0.25">
      <c r="U37929" s="76"/>
    </row>
    <row r="37930" spans="21:21" x14ac:dyDescent="0.25">
      <c r="U37930" s="76"/>
    </row>
    <row r="37931" spans="21:21" x14ac:dyDescent="0.25">
      <c r="U37931" s="76"/>
    </row>
    <row r="37932" spans="21:21" x14ac:dyDescent="0.25">
      <c r="U37932" s="76"/>
    </row>
    <row r="37933" spans="21:21" x14ac:dyDescent="0.25">
      <c r="U37933" s="76"/>
    </row>
    <row r="37934" spans="21:21" x14ac:dyDescent="0.25">
      <c r="U37934" s="76"/>
    </row>
    <row r="37935" spans="21:21" x14ac:dyDescent="0.25">
      <c r="U37935" s="76"/>
    </row>
    <row r="37936" spans="21:21" x14ac:dyDescent="0.25">
      <c r="U37936" s="76"/>
    </row>
    <row r="37937" spans="21:21" x14ac:dyDescent="0.25">
      <c r="U37937" s="76"/>
    </row>
    <row r="37938" spans="21:21" x14ac:dyDescent="0.25">
      <c r="U37938" s="76"/>
    </row>
    <row r="37939" spans="21:21" x14ac:dyDescent="0.25">
      <c r="U37939" s="76"/>
    </row>
    <row r="37940" spans="21:21" x14ac:dyDescent="0.25">
      <c r="U37940" s="76"/>
    </row>
    <row r="37941" spans="21:21" x14ac:dyDescent="0.25">
      <c r="U37941" s="76"/>
    </row>
    <row r="37942" spans="21:21" x14ac:dyDescent="0.25">
      <c r="U37942" s="76"/>
    </row>
    <row r="37943" spans="21:21" x14ac:dyDescent="0.25">
      <c r="U37943" s="76"/>
    </row>
    <row r="37944" spans="21:21" x14ac:dyDescent="0.25">
      <c r="U37944" s="76"/>
    </row>
    <row r="37945" spans="21:21" x14ac:dyDescent="0.25">
      <c r="U37945" s="76"/>
    </row>
    <row r="37946" spans="21:21" x14ac:dyDescent="0.25">
      <c r="U37946" s="76"/>
    </row>
    <row r="37947" spans="21:21" x14ac:dyDescent="0.25">
      <c r="U37947" s="76"/>
    </row>
    <row r="37948" spans="21:21" x14ac:dyDescent="0.25">
      <c r="U37948" s="76"/>
    </row>
    <row r="37949" spans="21:21" x14ac:dyDescent="0.25">
      <c r="U37949" s="76"/>
    </row>
    <row r="37950" spans="21:21" x14ac:dyDescent="0.25">
      <c r="U37950" s="76"/>
    </row>
    <row r="37951" spans="21:21" x14ac:dyDescent="0.25">
      <c r="U37951" s="76"/>
    </row>
    <row r="37952" spans="21:21" x14ac:dyDescent="0.25">
      <c r="U37952" s="76"/>
    </row>
    <row r="37953" spans="21:21" x14ac:dyDescent="0.25">
      <c r="U37953" s="76"/>
    </row>
    <row r="37954" spans="21:21" x14ac:dyDescent="0.25">
      <c r="U37954" s="76"/>
    </row>
    <row r="37955" spans="21:21" x14ac:dyDescent="0.25">
      <c r="U37955" s="76"/>
    </row>
    <row r="37956" spans="21:21" x14ac:dyDescent="0.25">
      <c r="U37956" s="76"/>
    </row>
    <row r="37957" spans="21:21" x14ac:dyDescent="0.25">
      <c r="U37957" s="76"/>
    </row>
    <row r="37958" spans="21:21" x14ac:dyDescent="0.25">
      <c r="U37958" s="76"/>
    </row>
    <row r="37959" spans="21:21" x14ac:dyDescent="0.25">
      <c r="U37959" s="76"/>
    </row>
    <row r="37960" spans="21:21" x14ac:dyDescent="0.25">
      <c r="U37960" s="76"/>
    </row>
    <row r="37961" spans="21:21" x14ac:dyDescent="0.25">
      <c r="U37961" s="76"/>
    </row>
    <row r="37962" spans="21:21" x14ac:dyDescent="0.25">
      <c r="U37962" s="76"/>
    </row>
    <row r="37963" spans="21:21" x14ac:dyDescent="0.25">
      <c r="U37963" s="76"/>
    </row>
    <row r="37964" spans="21:21" x14ac:dyDescent="0.25">
      <c r="U37964" s="76"/>
    </row>
    <row r="37965" spans="21:21" x14ac:dyDescent="0.25">
      <c r="U37965" s="76"/>
    </row>
    <row r="37966" spans="21:21" x14ac:dyDescent="0.25">
      <c r="U37966" s="76"/>
    </row>
    <row r="37967" spans="21:21" x14ac:dyDescent="0.25">
      <c r="U37967" s="76"/>
    </row>
    <row r="37968" spans="21:21" x14ac:dyDescent="0.25">
      <c r="U37968" s="76"/>
    </row>
    <row r="37969" spans="21:21" x14ac:dyDescent="0.25">
      <c r="U37969" s="76"/>
    </row>
    <row r="37970" spans="21:21" x14ac:dyDescent="0.25">
      <c r="U37970" s="76"/>
    </row>
    <row r="37971" spans="21:21" x14ac:dyDescent="0.25">
      <c r="U37971" s="76"/>
    </row>
    <row r="37972" spans="21:21" x14ac:dyDescent="0.25">
      <c r="U37972" s="76"/>
    </row>
    <row r="37973" spans="21:21" x14ac:dyDescent="0.25">
      <c r="U37973" s="76"/>
    </row>
    <row r="37974" spans="21:21" x14ac:dyDescent="0.25">
      <c r="U37974" s="76"/>
    </row>
    <row r="37975" spans="21:21" x14ac:dyDescent="0.25">
      <c r="U37975" s="76"/>
    </row>
    <row r="37976" spans="21:21" x14ac:dyDescent="0.25">
      <c r="U37976" s="76"/>
    </row>
    <row r="37977" spans="21:21" x14ac:dyDescent="0.25">
      <c r="U37977" s="76"/>
    </row>
    <row r="37978" spans="21:21" x14ac:dyDescent="0.25">
      <c r="U37978" s="76"/>
    </row>
    <row r="37979" spans="21:21" x14ac:dyDescent="0.25">
      <c r="U37979" s="76"/>
    </row>
    <row r="37980" spans="21:21" x14ac:dyDescent="0.25">
      <c r="U37980" s="76"/>
    </row>
    <row r="37981" spans="21:21" x14ac:dyDescent="0.25">
      <c r="U37981" s="76"/>
    </row>
    <row r="37982" spans="21:21" x14ac:dyDescent="0.25">
      <c r="U37982" s="76"/>
    </row>
    <row r="37983" spans="21:21" x14ac:dyDescent="0.25">
      <c r="U37983" s="76"/>
    </row>
    <row r="37984" spans="21:21" x14ac:dyDescent="0.25">
      <c r="U37984" s="76"/>
    </row>
    <row r="37985" spans="21:21" x14ac:dyDescent="0.25">
      <c r="U37985" s="76"/>
    </row>
    <row r="37986" spans="21:21" x14ac:dyDescent="0.25">
      <c r="U37986" s="76"/>
    </row>
    <row r="37987" spans="21:21" x14ac:dyDescent="0.25">
      <c r="U37987" s="76"/>
    </row>
    <row r="37988" spans="21:21" x14ac:dyDescent="0.25">
      <c r="U37988" s="76"/>
    </row>
    <row r="37989" spans="21:21" x14ac:dyDescent="0.25">
      <c r="U37989" s="76"/>
    </row>
    <row r="37990" spans="21:21" x14ac:dyDescent="0.25">
      <c r="U37990" s="76"/>
    </row>
    <row r="37991" spans="21:21" x14ac:dyDescent="0.25">
      <c r="U37991" s="76"/>
    </row>
    <row r="37992" spans="21:21" x14ac:dyDescent="0.25">
      <c r="U37992" s="76"/>
    </row>
    <row r="37993" spans="21:21" x14ac:dyDescent="0.25">
      <c r="U37993" s="76"/>
    </row>
    <row r="37994" spans="21:21" x14ac:dyDescent="0.25">
      <c r="U37994" s="76"/>
    </row>
    <row r="37995" spans="21:21" x14ac:dyDescent="0.25">
      <c r="U37995" s="76"/>
    </row>
    <row r="37996" spans="21:21" x14ac:dyDescent="0.25">
      <c r="U37996" s="76"/>
    </row>
    <row r="37997" spans="21:21" x14ac:dyDescent="0.25">
      <c r="U37997" s="76"/>
    </row>
    <row r="37998" spans="21:21" x14ac:dyDescent="0.25">
      <c r="U37998" s="76"/>
    </row>
    <row r="37999" spans="21:21" x14ac:dyDescent="0.25">
      <c r="U37999" s="76"/>
    </row>
    <row r="38000" spans="21:21" x14ac:dyDescent="0.25">
      <c r="U38000" s="76"/>
    </row>
    <row r="38001" spans="21:21" x14ac:dyDescent="0.25">
      <c r="U38001" s="76"/>
    </row>
    <row r="38002" spans="21:21" x14ac:dyDescent="0.25">
      <c r="U38002" s="76"/>
    </row>
    <row r="38003" spans="21:21" x14ac:dyDescent="0.25">
      <c r="U38003" s="76"/>
    </row>
    <row r="38004" spans="21:21" x14ac:dyDescent="0.25">
      <c r="U38004" s="76"/>
    </row>
    <row r="38005" spans="21:21" x14ac:dyDescent="0.25">
      <c r="U38005" s="76"/>
    </row>
    <row r="38006" spans="21:21" x14ac:dyDescent="0.25">
      <c r="U38006" s="76"/>
    </row>
    <row r="38007" spans="21:21" x14ac:dyDescent="0.25">
      <c r="U38007" s="76"/>
    </row>
    <row r="38008" spans="21:21" x14ac:dyDescent="0.25">
      <c r="U38008" s="76"/>
    </row>
    <row r="38009" spans="21:21" x14ac:dyDescent="0.25">
      <c r="U38009" s="76"/>
    </row>
    <row r="38010" spans="21:21" x14ac:dyDescent="0.25">
      <c r="U38010" s="76"/>
    </row>
    <row r="38011" spans="21:21" x14ac:dyDescent="0.25">
      <c r="U38011" s="76"/>
    </row>
    <row r="38012" spans="21:21" x14ac:dyDescent="0.25">
      <c r="U38012" s="76"/>
    </row>
    <row r="38013" spans="21:21" x14ac:dyDescent="0.25">
      <c r="U38013" s="76"/>
    </row>
    <row r="38014" spans="21:21" x14ac:dyDescent="0.25">
      <c r="U38014" s="76"/>
    </row>
    <row r="38015" spans="21:21" x14ac:dyDescent="0.25">
      <c r="U38015" s="76"/>
    </row>
    <row r="38016" spans="21:21" x14ac:dyDescent="0.25">
      <c r="U38016" s="76"/>
    </row>
    <row r="38017" spans="21:21" x14ac:dyDescent="0.25">
      <c r="U38017" s="76"/>
    </row>
    <row r="38018" spans="21:21" x14ac:dyDescent="0.25">
      <c r="U38018" s="76"/>
    </row>
    <row r="38019" spans="21:21" x14ac:dyDescent="0.25">
      <c r="U38019" s="76"/>
    </row>
    <row r="38020" spans="21:21" x14ac:dyDescent="0.25">
      <c r="U38020" s="76"/>
    </row>
    <row r="38021" spans="21:21" x14ac:dyDescent="0.25">
      <c r="U38021" s="76"/>
    </row>
    <row r="38022" spans="21:21" x14ac:dyDescent="0.25">
      <c r="U38022" s="76"/>
    </row>
    <row r="38023" spans="21:21" x14ac:dyDescent="0.25">
      <c r="U38023" s="76"/>
    </row>
    <row r="38024" spans="21:21" x14ac:dyDescent="0.25">
      <c r="U38024" s="76"/>
    </row>
    <row r="38025" spans="21:21" x14ac:dyDescent="0.25">
      <c r="U38025" s="76"/>
    </row>
    <row r="38026" spans="21:21" x14ac:dyDescent="0.25">
      <c r="U38026" s="76"/>
    </row>
    <row r="38027" spans="21:21" x14ac:dyDescent="0.25">
      <c r="U38027" s="76"/>
    </row>
    <row r="38028" spans="21:21" x14ac:dyDescent="0.25">
      <c r="U38028" s="76"/>
    </row>
    <row r="38029" spans="21:21" x14ac:dyDescent="0.25">
      <c r="U38029" s="76"/>
    </row>
    <row r="38030" spans="21:21" x14ac:dyDescent="0.25">
      <c r="U38030" s="76"/>
    </row>
    <row r="38031" spans="21:21" x14ac:dyDescent="0.25">
      <c r="U38031" s="76"/>
    </row>
    <row r="38032" spans="21:21" x14ac:dyDescent="0.25">
      <c r="U38032" s="76"/>
    </row>
    <row r="38033" spans="21:21" x14ac:dyDescent="0.25">
      <c r="U38033" s="76"/>
    </row>
    <row r="38034" spans="21:21" x14ac:dyDescent="0.25">
      <c r="U38034" s="76"/>
    </row>
    <row r="38035" spans="21:21" x14ac:dyDescent="0.25">
      <c r="U38035" s="76"/>
    </row>
    <row r="38036" spans="21:21" x14ac:dyDescent="0.25">
      <c r="U38036" s="76"/>
    </row>
    <row r="38037" spans="21:21" x14ac:dyDescent="0.25">
      <c r="U38037" s="76"/>
    </row>
    <row r="38038" spans="21:21" x14ac:dyDescent="0.25">
      <c r="U38038" s="76"/>
    </row>
    <row r="38039" spans="21:21" x14ac:dyDescent="0.25">
      <c r="U38039" s="76"/>
    </row>
    <row r="38040" spans="21:21" x14ac:dyDescent="0.25">
      <c r="U38040" s="76"/>
    </row>
    <row r="38041" spans="21:21" x14ac:dyDescent="0.25">
      <c r="U38041" s="76"/>
    </row>
    <row r="38042" spans="21:21" x14ac:dyDescent="0.25">
      <c r="U38042" s="76"/>
    </row>
    <row r="38043" spans="21:21" x14ac:dyDescent="0.25">
      <c r="U38043" s="76"/>
    </row>
    <row r="38044" spans="21:21" x14ac:dyDescent="0.25">
      <c r="U38044" s="76"/>
    </row>
    <row r="38045" spans="21:21" x14ac:dyDescent="0.25">
      <c r="U38045" s="76"/>
    </row>
    <row r="38046" spans="21:21" x14ac:dyDescent="0.25">
      <c r="U38046" s="76"/>
    </row>
    <row r="38047" spans="21:21" x14ac:dyDescent="0.25">
      <c r="U38047" s="76"/>
    </row>
    <row r="38048" spans="21:21" x14ac:dyDescent="0.25">
      <c r="U38048" s="76"/>
    </row>
    <row r="38049" spans="21:21" x14ac:dyDescent="0.25">
      <c r="U38049" s="76"/>
    </row>
    <row r="38050" spans="21:21" x14ac:dyDescent="0.25">
      <c r="U38050" s="76"/>
    </row>
    <row r="38051" spans="21:21" x14ac:dyDescent="0.25">
      <c r="U38051" s="76"/>
    </row>
    <row r="38052" spans="21:21" x14ac:dyDescent="0.25">
      <c r="U38052" s="76"/>
    </row>
    <row r="38053" spans="21:21" x14ac:dyDescent="0.25">
      <c r="U38053" s="76"/>
    </row>
    <row r="38054" spans="21:21" x14ac:dyDescent="0.25">
      <c r="U38054" s="76"/>
    </row>
    <row r="38055" spans="21:21" x14ac:dyDescent="0.25">
      <c r="U38055" s="76"/>
    </row>
    <row r="38056" spans="21:21" x14ac:dyDescent="0.25">
      <c r="U38056" s="76"/>
    </row>
    <row r="38057" spans="21:21" x14ac:dyDescent="0.25">
      <c r="U38057" s="76"/>
    </row>
    <row r="38058" spans="21:21" x14ac:dyDescent="0.25">
      <c r="U38058" s="76"/>
    </row>
    <row r="38059" spans="21:21" x14ac:dyDescent="0.25">
      <c r="U38059" s="76"/>
    </row>
    <row r="38060" spans="21:21" x14ac:dyDescent="0.25">
      <c r="U38060" s="76"/>
    </row>
    <row r="38061" spans="21:21" x14ac:dyDescent="0.25">
      <c r="U38061" s="76"/>
    </row>
    <row r="38062" spans="21:21" x14ac:dyDescent="0.25">
      <c r="U38062" s="76"/>
    </row>
    <row r="38063" spans="21:21" x14ac:dyDescent="0.25">
      <c r="U38063" s="76"/>
    </row>
    <row r="38064" spans="21:21" x14ac:dyDescent="0.25">
      <c r="U38064" s="76"/>
    </row>
    <row r="38065" spans="21:21" x14ac:dyDescent="0.25">
      <c r="U38065" s="76"/>
    </row>
    <row r="38066" spans="21:21" x14ac:dyDescent="0.25">
      <c r="U38066" s="76"/>
    </row>
    <row r="38067" spans="21:21" x14ac:dyDescent="0.25">
      <c r="U38067" s="76"/>
    </row>
    <row r="38068" spans="21:21" x14ac:dyDescent="0.25">
      <c r="U38068" s="76"/>
    </row>
    <row r="38069" spans="21:21" x14ac:dyDescent="0.25">
      <c r="U38069" s="76"/>
    </row>
    <row r="38070" spans="21:21" x14ac:dyDescent="0.25">
      <c r="U38070" s="76"/>
    </row>
    <row r="38071" spans="21:21" x14ac:dyDescent="0.25">
      <c r="U38071" s="76"/>
    </row>
    <row r="38072" spans="21:21" x14ac:dyDescent="0.25">
      <c r="U38072" s="76"/>
    </row>
    <row r="38073" spans="21:21" x14ac:dyDescent="0.25">
      <c r="U38073" s="76"/>
    </row>
    <row r="38074" spans="21:21" x14ac:dyDescent="0.25">
      <c r="U38074" s="76"/>
    </row>
    <row r="38075" spans="21:21" x14ac:dyDescent="0.25">
      <c r="U38075" s="76"/>
    </row>
    <row r="38076" spans="21:21" x14ac:dyDescent="0.25">
      <c r="U38076" s="76"/>
    </row>
    <row r="38077" spans="21:21" x14ac:dyDescent="0.25">
      <c r="U38077" s="76"/>
    </row>
    <row r="38078" spans="21:21" x14ac:dyDescent="0.25">
      <c r="U38078" s="76"/>
    </row>
    <row r="38079" spans="21:21" x14ac:dyDescent="0.25">
      <c r="U38079" s="76"/>
    </row>
    <row r="38080" spans="21:21" x14ac:dyDescent="0.25">
      <c r="U38080" s="76"/>
    </row>
    <row r="38081" spans="21:21" x14ac:dyDescent="0.25">
      <c r="U38081" s="76"/>
    </row>
    <row r="38082" spans="21:21" x14ac:dyDescent="0.25">
      <c r="U38082" s="76"/>
    </row>
    <row r="38083" spans="21:21" x14ac:dyDescent="0.25">
      <c r="U38083" s="76"/>
    </row>
    <row r="38084" spans="21:21" x14ac:dyDescent="0.25">
      <c r="U38084" s="76"/>
    </row>
    <row r="38085" spans="21:21" x14ac:dyDescent="0.25">
      <c r="U38085" s="76"/>
    </row>
    <row r="38086" spans="21:21" x14ac:dyDescent="0.25">
      <c r="U38086" s="76"/>
    </row>
    <row r="38087" spans="21:21" x14ac:dyDescent="0.25">
      <c r="U38087" s="76"/>
    </row>
    <row r="38088" spans="21:21" x14ac:dyDescent="0.25">
      <c r="U38088" s="76"/>
    </row>
    <row r="38089" spans="21:21" x14ac:dyDescent="0.25">
      <c r="U38089" s="76"/>
    </row>
    <row r="38090" spans="21:21" x14ac:dyDescent="0.25">
      <c r="U38090" s="76"/>
    </row>
    <row r="38091" spans="21:21" x14ac:dyDescent="0.25">
      <c r="U38091" s="76"/>
    </row>
    <row r="38092" spans="21:21" x14ac:dyDescent="0.25">
      <c r="U38092" s="76"/>
    </row>
    <row r="38093" spans="21:21" x14ac:dyDescent="0.25">
      <c r="U38093" s="76"/>
    </row>
    <row r="38094" spans="21:21" x14ac:dyDescent="0.25">
      <c r="U38094" s="76"/>
    </row>
    <row r="38095" spans="21:21" x14ac:dyDescent="0.25">
      <c r="U38095" s="76"/>
    </row>
    <row r="38096" spans="21:21" x14ac:dyDescent="0.25">
      <c r="U38096" s="76"/>
    </row>
    <row r="38097" spans="21:21" x14ac:dyDescent="0.25">
      <c r="U38097" s="76"/>
    </row>
    <row r="38098" spans="21:21" x14ac:dyDescent="0.25">
      <c r="U38098" s="76"/>
    </row>
    <row r="38099" spans="21:21" x14ac:dyDescent="0.25">
      <c r="U38099" s="76"/>
    </row>
    <row r="38100" spans="21:21" x14ac:dyDescent="0.25">
      <c r="U38100" s="76"/>
    </row>
    <row r="38101" spans="21:21" x14ac:dyDescent="0.25">
      <c r="U38101" s="76"/>
    </row>
    <row r="38102" spans="21:21" x14ac:dyDescent="0.25">
      <c r="U38102" s="76"/>
    </row>
    <row r="38103" spans="21:21" x14ac:dyDescent="0.25">
      <c r="U38103" s="76"/>
    </row>
    <row r="38104" spans="21:21" x14ac:dyDescent="0.25">
      <c r="U38104" s="76"/>
    </row>
    <row r="38105" spans="21:21" x14ac:dyDescent="0.25">
      <c r="U38105" s="76"/>
    </row>
    <row r="38106" spans="21:21" x14ac:dyDescent="0.25">
      <c r="U38106" s="76"/>
    </row>
    <row r="38107" spans="21:21" x14ac:dyDescent="0.25">
      <c r="U38107" s="76"/>
    </row>
    <row r="38108" spans="21:21" x14ac:dyDescent="0.25">
      <c r="U38108" s="76"/>
    </row>
    <row r="38109" spans="21:21" x14ac:dyDescent="0.25">
      <c r="U38109" s="76"/>
    </row>
    <row r="38110" spans="21:21" x14ac:dyDescent="0.25">
      <c r="U38110" s="76"/>
    </row>
    <row r="38111" spans="21:21" x14ac:dyDescent="0.25">
      <c r="U38111" s="76"/>
    </row>
    <row r="38112" spans="21:21" x14ac:dyDescent="0.25">
      <c r="U38112" s="76"/>
    </row>
    <row r="38113" spans="21:21" x14ac:dyDescent="0.25">
      <c r="U38113" s="76"/>
    </row>
    <row r="38114" spans="21:21" x14ac:dyDescent="0.25">
      <c r="U38114" s="76"/>
    </row>
    <row r="38115" spans="21:21" x14ac:dyDescent="0.25">
      <c r="U38115" s="76"/>
    </row>
    <row r="38116" spans="21:21" x14ac:dyDescent="0.25">
      <c r="U38116" s="76"/>
    </row>
    <row r="38117" spans="21:21" x14ac:dyDescent="0.25">
      <c r="U38117" s="76"/>
    </row>
    <row r="38118" spans="21:21" x14ac:dyDescent="0.25">
      <c r="U38118" s="76"/>
    </row>
    <row r="38119" spans="21:21" x14ac:dyDescent="0.25">
      <c r="U38119" s="76"/>
    </row>
    <row r="38120" spans="21:21" x14ac:dyDescent="0.25">
      <c r="U38120" s="76"/>
    </row>
    <row r="38121" spans="21:21" x14ac:dyDescent="0.25">
      <c r="U38121" s="76"/>
    </row>
    <row r="38122" spans="21:21" x14ac:dyDescent="0.25">
      <c r="U38122" s="76"/>
    </row>
    <row r="38123" spans="21:21" x14ac:dyDescent="0.25">
      <c r="U38123" s="76"/>
    </row>
    <row r="38124" spans="21:21" x14ac:dyDescent="0.25">
      <c r="U38124" s="76"/>
    </row>
    <row r="38125" spans="21:21" x14ac:dyDescent="0.25">
      <c r="U38125" s="76"/>
    </row>
    <row r="38126" spans="21:21" x14ac:dyDescent="0.25">
      <c r="U38126" s="76"/>
    </row>
    <row r="38127" spans="21:21" x14ac:dyDescent="0.25">
      <c r="U38127" s="76"/>
    </row>
    <row r="38128" spans="21:21" x14ac:dyDescent="0.25">
      <c r="U38128" s="76"/>
    </row>
    <row r="38129" spans="21:21" x14ac:dyDescent="0.25">
      <c r="U38129" s="76"/>
    </row>
    <row r="38130" spans="21:21" x14ac:dyDescent="0.25">
      <c r="U38130" s="76"/>
    </row>
    <row r="38131" spans="21:21" x14ac:dyDescent="0.25">
      <c r="U38131" s="76"/>
    </row>
    <row r="38132" spans="21:21" x14ac:dyDescent="0.25">
      <c r="U38132" s="76"/>
    </row>
    <row r="38133" spans="21:21" x14ac:dyDescent="0.25">
      <c r="U38133" s="76"/>
    </row>
    <row r="38134" spans="21:21" x14ac:dyDescent="0.25">
      <c r="U38134" s="76"/>
    </row>
    <row r="38135" spans="21:21" x14ac:dyDescent="0.25">
      <c r="U38135" s="76"/>
    </row>
    <row r="38136" spans="21:21" x14ac:dyDescent="0.25">
      <c r="U38136" s="76"/>
    </row>
    <row r="38137" spans="21:21" x14ac:dyDescent="0.25">
      <c r="U38137" s="76"/>
    </row>
    <row r="38138" spans="21:21" x14ac:dyDescent="0.25">
      <c r="U38138" s="76"/>
    </row>
    <row r="38139" spans="21:21" x14ac:dyDescent="0.25">
      <c r="U38139" s="76"/>
    </row>
    <row r="38140" spans="21:21" x14ac:dyDescent="0.25">
      <c r="U38140" s="76"/>
    </row>
    <row r="38141" spans="21:21" x14ac:dyDescent="0.25">
      <c r="U38141" s="76"/>
    </row>
    <row r="38142" spans="21:21" x14ac:dyDescent="0.25">
      <c r="U38142" s="76"/>
    </row>
    <row r="38143" spans="21:21" x14ac:dyDescent="0.25">
      <c r="U38143" s="76"/>
    </row>
    <row r="38144" spans="21:21" x14ac:dyDescent="0.25">
      <c r="U38144" s="76"/>
    </row>
    <row r="38145" spans="21:21" x14ac:dyDescent="0.25">
      <c r="U38145" s="76"/>
    </row>
    <row r="38146" spans="21:21" x14ac:dyDescent="0.25">
      <c r="U38146" s="76"/>
    </row>
    <row r="38147" spans="21:21" x14ac:dyDescent="0.25">
      <c r="U38147" s="76"/>
    </row>
    <row r="38148" spans="21:21" x14ac:dyDescent="0.25">
      <c r="U38148" s="76"/>
    </row>
    <row r="38149" spans="21:21" x14ac:dyDescent="0.25">
      <c r="U38149" s="76"/>
    </row>
    <row r="38150" spans="21:21" x14ac:dyDescent="0.25">
      <c r="U38150" s="76"/>
    </row>
    <row r="38151" spans="21:21" x14ac:dyDescent="0.25">
      <c r="U38151" s="76"/>
    </row>
    <row r="38152" spans="21:21" x14ac:dyDescent="0.25">
      <c r="U38152" s="76"/>
    </row>
    <row r="38153" spans="21:21" x14ac:dyDescent="0.25">
      <c r="U38153" s="76"/>
    </row>
    <row r="38154" spans="21:21" x14ac:dyDescent="0.25">
      <c r="U38154" s="76"/>
    </row>
    <row r="38155" spans="21:21" x14ac:dyDescent="0.25">
      <c r="U38155" s="76"/>
    </row>
    <row r="38156" spans="21:21" x14ac:dyDescent="0.25">
      <c r="U38156" s="76"/>
    </row>
    <row r="38157" spans="21:21" x14ac:dyDescent="0.25">
      <c r="U38157" s="76"/>
    </row>
    <row r="38158" spans="21:21" x14ac:dyDescent="0.25">
      <c r="U38158" s="76"/>
    </row>
    <row r="38159" spans="21:21" x14ac:dyDescent="0.25">
      <c r="U38159" s="76"/>
    </row>
    <row r="38160" spans="21:21" x14ac:dyDescent="0.25">
      <c r="U38160" s="76"/>
    </row>
    <row r="38161" spans="21:21" x14ac:dyDescent="0.25">
      <c r="U38161" s="76"/>
    </row>
    <row r="38162" spans="21:21" x14ac:dyDescent="0.25">
      <c r="U38162" s="76"/>
    </row>
    <row r="38163" spans="21:21" x14ac:dyDescent="0.25">
      <c r="U38163" s="76"/>
    </row>
    <row r="38164" spans="21:21" x14ac:dyDescent="0.25">
      <c r="U38164" s="76"/>
    </row>
    <row r="38165" spans="21:21" x14ac:dyDescent="0.25">
      <c r="U38165" s="76"/>
    </row>
    <row r="38166" spans="21:21" x14ac:dyDescent="0.25">
      <c r="U38166" s="76"/>
    </row>
    <row r="38167" spans="21:21" x14ac:dyDescent="0.25">
      <c r="U38167" s="76"/>
    </row>
    <row r="38168" spans="21:21" x14ac:dyDescent="0.25">
      <c r="U38168" s="76"/>
    </row>
    <row r="38169" spans="21:21" x14ac:dyDescent="0.25">
      <c r="U38169" s="76"/>
    </row>
    <row r="38170" spans="21:21" x14ac:dyDescent="0.25">
      <c r="U38170" s="76"/>
    </row>
    <row r="38171" spans="21:21" x14ac:dyDescent="0.25">
      <c r="U38171" s="76"/>
    </row>
    <row r="38172" spans="21:21" x14ac:dyDescent="0.25">
      <c r="U38172" s="76"/>
    </row>
    <row r="38173" spans="21:21" x14ac:dyDescent="0.25">
      <c r="U38173" s="76"/>
    </row>
    <row r="38174" spans="21:21" x14ac:dyDescent="0.25">
      <c r="U38174" s="76"/>
    </row>
    <row r="38175" spans="21:21" x14ac:dyDescent="0.25">
      <c r="U38175" s="76"/>
    </row>
    <row r="38176" spans="21:21" x14ac:dyDescent="0.25">
      <c r="U38176" s="76"/>
    </row>
    <row r="38177" spans="21:21" x14ac:dyDescent="0.25">
      <c r="U38177" s="76"/>
    </row>
    <row r="38178" spans="21:21" x14ac:dyDescent="0.25">
      <c r="U38178" s="76"/>
    </row>
    <row r="38179" spans="21:21" x14ac:dyDescent="0.25">
      <c r="U38179" s="76"/>
    </row>
    <row r="38180" spans="21:21" x14ac:dyDescent="0.25">
      <c r="U38180" s="76"/>
    </row>
    <row r="38181" spans="21:21" x14ac:dyDescent="0.25">
      <c r="U38181" s="76"/>
    </row>
    <row r="38182" spans="21:21" x14ac:dyDescent="0.25">
      <c r="U38182" s="76"/>
    </row>
    <row r="38183" spans="21:21" x14ac:dyDescent="0.25">
      <c r="U38183" s="76"/>
    </row>
    <row r="38184" spans="21:21" x14ac:dyDescent="0.25">
      <c r="U38184" s="76"/>
    </row>
    <row r="38185" spans="21:21" x14ac:dyDescent="0.25">
      <c r="U38185" s="76"/>
    </row>
    <row r="38186" spans="21:21" x14ac:dyDescent="0.25">
      <c r="U38186" s="76"/>
    </row>
    <row r="38187" spans="21:21" x14ac:dyDescent="0.25">
      <c r="U38187" s="76"/>
    </row>
    <row r="38188" spans="21:21" x14ac:dyDescent="0.25">
      <c r="U38188" s="76"/>
    </row>
    <row r="38189" spans="21:21" x14ac:dyDescent="0.25">
      <c r="U38189" s="76"/>
    </row>
    <row r="38190" spans="21:21" x14ac:dyDescent="0.25">
      <c r="U38190" s="76"/>
    </row>
    <row r="38191" spans="21:21" x14ac:dyDescent="0.25">
      <c r="U38191" s="76"/>
    </row>
    <row r="38192" spans="21:21" x14ac:dyDescent="0.25">
      <c r="U38192" s="76"/>
    </row>
    <row r="38193" spans="21:21" x14ac:dyDescent="0.25">
      <c r="U38193" s="76"/>
    </row>
    <row r="38194" spans="21:21" x14ac:dyDescent="0.25">
      <c r="U38194" s="76"/>
    </row>
    <row r="38195" spans="21:21" x14ac:dyDescent="0.25">
      <c r="U38195" s="76"/>
    </row>
    <row r="38196" spans="21:21" x14ac:dyDescent="0.25">
      <c r="U38196" s="76"/>
    </row>
    <row r="38197" spans="21:21" x14ac:dyDescent="0.25">
      <c r="U38197" s="76"/>
    </row>
    <row r="38198" spans="21:21" x14ac:dyDescent="0.25">
      <c r="U38198" s="76"/>
    </row>
    <row r="38199" spans="21:21" x14ac:dyDescent="0.25">
      <c r="U38199" s="76"/>
    </row>
    <row r="38200" spans="21:21" x14ac:dyDescent="0.25">
      <c r="U38200" s="76"/>
    </row>
    <row r="38201" spans="21:21" x14ac:dyDescent="0.25">
      <c r="U38201" s="76"/>
    </row>
    <row r="38202" spans="21:21" x14ac:dyDescent="0.25">
      <c r="U38202" s="76"/>
    </row>
    <row r="38203" spans="21:21" x14ac:dyDescent="0.25">
      <c r="U38203" s="76"/>
    </row>
    <row r="38204" spans="21:21" x14ac:dyDescent="0.25">
      <c r="U38204" s="76"/>
    </row>
    <row r="38205" spans="21:21" x14ac:dyDescent="0.25">
      <c r="U38205" s="76"/>
    </row>
    <row r="38206" spans="21:21" x14ac:dyDescent="0.25">
      <c r="U38206" s="76"/>
    </row>
    <row r="38207" spans="21:21" x14ac:dyDescent="0.25">
      <c r="U38207" s="76"/>
    </row>
    <row r="38208" spans="21:21" x14ac:dyDescent="0.25">
      <c r="U38208" s="76"/>
    </row>
    <row r="38209" spans="21:21" x14ac:dyDescent="0.25">
      <c r="U38209" s="76"/>
    </row>
    <row r="38210" spans="21:21" x14ac:dyDescent="0.25">
      <c r="U38210" s="76"/>
    </row>
    <row r="38211" spans="21:21" x14ac:dyDescent="0.25">
      <c r="U38211" s="76"/>
    </row>
    <row r="38212" spans="21:21" x14ac:dyDescent="0.25">
      <c r="U38212" s="76"/>
    </row>
    <row r="38213" spans="21:21" x14ac:dyDescent="0.25">
      <c r="U38213" s="76"/>
    </row>
    <row r="38214" spans="21:21" x14ac:dyDescent="0.25">
      <c r="U38214" s="76"/>
    </row>
    <row r="38215" spans="21:21" x14ac:dyDescent="0.25">
      <c r="U38215" s="76"/>
    </row>
    <row r="38216" spans="21:21" x14ac:dyDescent="0.25">
      <c r="U38216" s="76"/>
    </row>
    <row r="38217" spans="21:21" x14ac:dyDescent="0.25">
      <c r="U38217" s="76"/>
    </row>
    <row r="38218" spans="21:21" x14ac:dyDescent="0.25">
      <c r="U38218" s="76"/>
    </row>
    <row r="38219" spans="21:21" x14ac:dyDescent="0.25">
      <c r="U38219" s="76"/>
    </row>
    <row r="38220" spans="21:21" x14ac:dyDescent="0.25">
      <c r="U38220" s="76"/>
    </row>
    <row r="38221" spans="21:21" x14ac:dyDescent="0.25">
      <c r="U38221" s="76"/>
    </row>
    <row r="38222" spans="21:21" x14ac:dyDescent="0.25">
      <c r="U38222" s="76"/>
    </row>
    <row r="38223" spans="21:21" x14ac:dyDescent="0.25">
      <c r="U38223" s="76"/>
    </row>
    <row r="38224" spans="21:21" x14ac:dyDescent="0.25">
      <c r="U38224" s="76"/>
    </row>
    <row r="38225" spans="21:21" x14ac:dyDescent="0.25">
      <c r="U38225" s="76"/>
    </row>
    <row r="38226" spans="21:21" x14ac:dyDescent="0.25">
      <c r="U38226" s="76"/>
    </row>
    <row r="38227" spans="21:21" x14ac:dyDescent="0.25">
      <c r="U38227" s="76"/>
    </row>
    <row r="38228" spans="21:21" x14ac:dyDescent="0.25">
      <c r="U38228" s="76"/>
    </row>
    <row r="38229" spans="21:21" x14ac:dyDescent="0.25">
      <c r="U38229" s="76"/>
    </row>
    <row r="38230" spans="21:21" x14ac:dyDescent="0.25">
      <c r="U38230" s="76"/>
    </row>
    <row r="38231" spans="21:21" x14ac:dyDescent="0.25">
      <c r="U38231" s="76"/>
    </row>
    <row r="38232" spans="21:21" x14ac:dyDescent="0.25">
      <c r="U38232" s="76"/>
    </row>
    <row r="38233" spans="21:21" x14ac:dyDescent="0.25">
      <c r="U38233" s="76"/>
    </row>
    <row r="38234" spans="21:21" x14ac:dyDescent="0.25">
      <c r="U38234" s="76"/>
    </row>
    <row r="38235" spans="21:21" x14ac:dyDescent="0.25">
      <c r="U38235" s="76"/>
    </row>
    <row r="38236" spans="21:21" x14ac:dyDescent="0.25">
      <c r="U38236" s="76"/>
    </row>
    <row r="38237" spans="21:21" x14ac:dyDescent="0.25">
      <c r="U38237" s="76"/>
    </row>
    <row r="38238" spans="21:21" x14ac:dyDescent="0.25">
      <c r="U38238" s="76"/>
    </row>
    <row r="38239" spans="21:21" x14ac:dyDescent="0.25">
      <c r="U38239" s="76"/>
    </row>
    <row r="38240" spans="21:21" x14ac:dyDescent="0.25">
      <c r="U38240" s="76"/>
    </row>
    <row r="38241" spans="21:21" x14ac:dyDescent="0.25">
      <c r="U38241" s="76"/>
    </row>
    <row r="38242" spans="21:21" x14ac:dyDescent="0.25">
      <c r="U38242" s="76"/>
    </row>
    <row r="38243" spans="21:21" x14ac:dyDescent="0.25">
      <c r="U38243" s="76"/>
    </row>
    <row r="38244" spans="21:21" x14ac:dyDescent="0.25">
      <c r="U38244" s="76"/>
    </row>
    <row r="38245" spans="21:21" x14ac:dyDescent="0.25">
      <c r="U38245" s="76"/>
    </row>
    <row r="38246" spans="21:21" x14ac:dyDescent="0.25">
      <c r="U38246" s="76"/>
    </row>
    <row r="38247" spans="21:21" x14ac:dyDescent="0.25">
      <c r="U38247" s="76"/>
    </row>
    <row r="38248" spans="21:21" x14ac:dyDescent="0.25">
      <c r="U38248" s="76"/>
    </row>
    <row r="38249" spans="21:21" x14ac:dyDescent="0.25">
      <c r="U38249" s="76"/>
    </row>
    <row r="38250" spans="21:21" x14ac:dyDescent="0.25">
      <c r="U38250" s="76"/>
    </row>
    <row r="38251" spans="21:21" x14ac:dyDescent="0.25">
      <c r="U38251" s="76"/>
    </row>
    <row r="38252" spans="21:21" x14ac:dyDescent="0.25">
      <c r="U38252" s="76"/>
    </row>
    <row r="38253" spans="21:21" x14ac:dyDescent="0.25">
      <c r="U38253" s="76"/>
    </row>
    <row r="38254" spans="21:21" x14ac:dyDescent="0.25">
      <c r="U38254" s="76"/>
    </row>
    <row r="38255" spans="21:21" x14ac:dyDescent="0.25">
      <c r="U38255" s="76"/>
    </row>
    <row r="38256" spans="21:21" x14ac:dyDescent="0.25">
      <c r="U38256" s="76"/>
    </row>
    <row r="38257" spans="21:21" x14ac:dyDescent="0.25">
      <c r="U38257" s="76"/>
    </row>
    <row r="38258" spans="21:21" x14ac:dyDescent="0.25">
      <c r="U38258" s="76"/>
    </row>
    <row r="38259" spans="21:21" x14ac:dyDescent="0.25">
      <c r="U38259" s="76"/>
    </row>
    <row r="38260" spans="21:21" x14ac:dyDescent="0.25">
      <c r="U38260" s="76"/>
    </row>
    <row r="38261" spans="21:21" x14ac:dyDescent="0.25">
      <c r="U38261" s="76"/>
    </row>
    <row r="38262" spans="21:21" x14ac:dyDescent="0.25">
      <c r="U38262" s="76"/>
    </row>
    <row r="38263" spans="21:21" x14ac:dyDescent="0.25">
      <c r="U38263" s="76"/>
    </row>
    <row r="38264" spans="21:21" x14ac:dyDescent="0.25">
      <c r="U38264" s="76"/>
    </row>
    <row r="38265" spans="21:21" x14ac:dyDescent="0.25">
      <c r="U38265" s="76"/>
    </row>
    <row r="38266" spans="21:21" x14ac:dyDescent="0.25">
      <c r="U38266" s="76"/>
    </row>
    <row r="38267" spans="21:21" x14ac:dyDescent="0.25">
      <c r="U38267" s="76"/>
    </row>
    <row r="38268" spans="21:21" x14ac:dyDescent="0.25">
      <c r="U38268" s="76"/>
    </row>
    <row r="38269" spans="21:21" x14ac:dyDescent="0.25">
      <c r="U38269" s="76"/>
    </row>
    <row r="38270" spans="21:21" x14ac:dyDescent="0.25">
      <c r="U38270" s="76"/>
    </row>
    <row r="38271" spans="21:21" x14ac:dyDescent="0.25">
      <c r="U38271" s="76"/>
    </row>
    <row r="38272" spans="21:21" x14ac:dyDescent="0.25">
      <c r="U38272" s="76"/>
    </row>
    <row r="38273" spans="21:21" x14ac:dyDescent="0.25">
      <c r="U38273" s="76"/>
    </row>
    <row r="38274" spans="21:21" x14ac:dyDescent="0.25">
      <c r="U38274" s="76"/>
    </row>
    <row r="38275" spans="21:21" x14ac:dyDescent="0.25">
      <c r="U38275" s="76"/>
    </row>
    <row r="38276" spans="21:21" x14ac:dyDescent="0.25">
      <c r="U38276" s="76"/>
    </row>
    <row r="38277" spans="21:21" x14ac:dyDescent="0.25">
      <c r="U38277" s="76"/>
    </row>
    <row r="38278" spans="21:21" x14ac:dyDescent="0.25">
      <c r="U38278" s="76"/>
    </row>
    <row r="38279" spans="21:21" x14ac:dyDescent="0.25">
      <c r="U38279" s="76"/>
    </row>
    <row r="38280" spans="21:21" x14ac:dyDescent="0.25">
      <c r="U38280" s="76"/>
    </row>
    <row r="38281" spans="21:21" x14ac:dyDescent="0.25">
      <c r="U38281" s="76"/>
    </row>
    <row r="38282" spans="21:21" x14ac:dyDescent="0.25">
      <c r="U38282" s="76"/>
    </row>
    <row r="38283" spans="21:21" x14ac:dyDescent="0.25">
      <c r="U38283" s="76"/>
    </row>
    <row r="38284" spans="21:21" x14ac:dyDescent="0.25">
      <c r="U38284" s="76"/>
    </row>
    <row r="38285" spans="21:21" x14ac:dyDescent="0.25">
      <c r="U38285" s="76"/>
    </row>
    <row r="38286" spans="21:21" x14ac:dyDescent="0.25">
      <c r="U38286" s="76"/>
    </row>
    <row r="38287" spans="21:21" x14ac:dyDescent="0.25">
      <c r="U38287" s="76"/>
    </row>
    <row r="38288" spans="21:21" x14ac:dyDescent="0.25">
      <c r="U38288" s="76"/>
    </row>
    <row r="38289" spans="21:21" x14ac:dyDescent="0.25">
      <c r="U38289" s="76"/>
    </row>
    <row r="38290" spans="21:21" x14ac:dyDescent="0.25">
      <c r="U38290" s="76"/>
    </row>
    <row r="38291" spans="21:21" x14ac:dyDescent="0.25">
      <c r="U38291" s="76"/>
    </row>
    <row r="38292" spans="21:21" x14ac:dyDescent="0.25">
      <c r="U38292" s="76"/>
    </row>
    <row r="38293" spans="21:21" x14ac:dyDescent="0.25">
      <c r="U38293" s="76"/>
    </row>
    <row r="38294" spans="21:21" x14ac:dyDescent="0.25">
      <c r="U38294" s="76"/>
    </row>
    <row r="38295" spans="21:21" x14ac:dyDescent="0.25">
      <c r="U38295" s="76"/>
    </row>
    <row r="38296" spans="21:21" x14ac:dyDescent="0.25">
      <c r="U38296" s="76"/>
    </row>
    <row r="38297" spans="21:21" x14ac:dyDescent="0.25">
      <c r="U38297" s="76"/>
    </row>
    <row r="38298" spans="21:21" x14ac:dyDescent="0.25">
      <c r="U38298" s="76"/>
    </row>
    <row r="38299" spans="21:21" x14ac:dyDescent="0.25">
      <c r="U38299" s="76"/>
    </row>
    <row r="38300" spans="21:21" x14ac:dyDescent="0.25">
      <c r="U38300" s="76"/>
    </row>
    <row r="38301" spans="21:21" x14ac:dyDescent="0.25">
      <c r="U38301" s="76"/>
    </row>
    <row r="38302" spans="21:21" x14ac:dyDescent="0.25">
      <c r="U38302" s="76"/>
    </row>
    <row r="38303" spans="21:21" x14ac:dyDescent="0.25">
      <c r="U38303" s="76"/>
    </row>
    <row r="38304" spans="21:21" x14ac:dyDescent="0.25">
      <c r="U38304" s="76"/>
    </row>
    <row r="38305" spans="21:21" x14ac:dyDescent="0.25">
      <c r="U38305" s="76"/>
    </row>
    <row r="38306" spans="21:21" x14ac:dyDescent="0.25">
      <c r="U38306" s="76"/>
    </row>
    <row r="38307" spans="21:21" x14ac:dyDescent="0.25">
      <c r="U38307" s="76"/>
    </row>
    <row r="38308" spans="21:21" x14ac:dyDescent="0.25">
      <c r="U38308" s="76"/>
    </row>
    <row r="38309" spans="21:21" x14ac:dyDescent="0.25">
      <c r="U38309" s="76"/>
    </row>
    <row r="38310" spans="21:21" x14ac:dyDescent="0.25">
      <c r="U38310" s="76"/>
    </row>
    <row r="38311" spans="21:21" x14ac:dyDescent="0.25">
      <c r="U38311" s="76"/>
    </row>
    <row r="38312" spans="21:21" x14ac:dyDescent="0.25">
      <c r="U38312" s="76"/>
    </row>
    <row r="38313" spans="21:21" x14ac:dyDescent="0.25">
      <c r="U38313" s="76"/>
    </row>
    <row r="38314" spans="21:21" x14ac:dyDescent="0.25">
      <c r="U38314" s="76"/>
    </row>
    <row r="38315" spans="21:21" x14ac:dyDescent="0.25">
      <c r="U38315" s="76"/>
    </row>
    <row r="38316" spans="21:21" x14ac:dyDescent="0.25">
      <c r="U38316" s="76"/>
    </row>
    <row r="38317" spans="21:21" x14ac:dyDescent="0.25">
      <c r="U38317" s="76"/>
    </row>
    <row r="38318" spans="21:21" x14ac:dyDescent="0.25">
      <c r="U38318" s="76"/>
    </row>
    <row r="38319" spans="21:21" x14ac:dyDescent="0.25">
      <c r="U38319" s="76"/>
    </row>
    <row r="38320" spans="21:21" x14ac:dyDescent="0.25">
      <c r="U38320" s="76"/>
    </row>
    <row r="38321" spans="21:21" x14ac:dyDescent="0.25">
      <c r="U38321" s="76"/>
    </row>
    <row r="38322" spans="21:21" x14ac:dyDescent="0.25">
      <c r="U38322" s="76"/>
    </row>
    <row r="38323" spans="21:21" x14ac:dyDescent="0.25">
      <c r="U38323" s="76"/>
    </row>
    <row r="38324" spans="21:21" x14ac:dyDescent="0.25">
      <c r="U38324" s="76"/>
    </row>
    <row r="38325" spans="21:21" x14ac:dyDescent="0.25">
      <c r="U38325" s="76"/>
    </row>
    <row r="38326" spans="21:21" x14ac:dyDescent="0.25">
      <c r="U38326" s="76"/>
    </row>
    <row r="38327" spans="21:21" x14ac:dyDescent="0.25">
      <c r="U38327" s="76"/>
    </row>
    <row r="38328" spans="21:21" x14ac:dyDescent="0.25">
      <c r="U38328" s="76"/>
    </row>
    <row r="38329" spans="21:21" x14ac:dyDescent="0.25">
      <c r="U38329" s="76"/>
    </row>
    <row r="38330" spans="21:21" x14ac:dyDescent="0.25">
      <c r="U38330" s="76"/>
    </row>
    <row r="38331" spans="21:21" x14ac:dyDescent="0.25">
      <c r="U38331" s="76"/>
    </row>
    <row r="38332" spans="21:21" x14ac:dyDescent="0.25">
      <c r="U38332" s="76"/>
    </row>
    <row r="38333" spans="21:21" x14ac:dyDescent="0.25">
      <c r="U38333" s="76"/>
    </row>
    <row r="38334" spans="21:21" x14ac:dyDescent="0.25">
      <c r="U38334" s="76"/>
    </row>
    <row r="38335" spans="21:21" x14ac:dyDescent="0.25">
      <c r="U38335" s="76"/>
    </row>
    <row r="38336" spans="21:21" x14ac:dyDescent="0.25">
      <c r="U38336" s="76"/>
    </row>
    <row r="38337" spans="21:21" x14ac:dyDescent="0.25">
      <c r="U38337" s="76"/>
    </row>
    <row r="38338" spans="21:21" x14ac:dyDescent="0.25">
      <c r="U38338" s="76"/>
    </row>
    <row r="38339" spans="21:21" x14ac:dyDescent="0.25">
      <c r="U38339" s="76"/>
    </row>
    <row r="38340" spans="21:21" x14ac:dyDescent="0.25">
      <c r="U38340" s="76"/>
    </row>
    <row r="38341" spans="21:21" x14ac:dyDescent="0.25">
      <c r="U38341" s="76"/>
    </row>
    <row r="38342" spans="21:21" x14ac:dyDescent="0.25">
      <c r="U38342" s="76"/>
    </row>
    <row r="38343" spans="21:21" x14ac:dyDescent="0.25">
      <c r="U38343" s="76"/>
    </row>
    <row r="38344" spans="21:21" x14ac:dyDescent="0.25">
      <c r="U38344" s="76"/>
    </row>
    <row r="38345" spans="21:21" x14ac:dyDescent="0.25">
      <c r="U38345" s="76"/>
    </row>
    <row r="38346" spans="21:21" x14ac:dyDescent="0.25">
      <c r="U38346" s="76"/>
    </row>
    <row r="38347" spans="21:21" x14ac:dyDescent="0.25">
      <c r="U38347" s="76"/>
    </row>
    <row r="38348" spans="21:21" x14ac:dyDescent="0.25">
      <c r="U38348" s="76"/>
    </row>
    <row r="38349" spans="21:21" x14ac:dyDescent="0.25">
      <c r="U38349" s="76"/>
    </row>
    <row r="38350" spans="21:21" x14ac:dyDescent="0.25">
      <c r="U38350" s="76"/>
    </row>
    <row r="38351" spans="21:21" x14ac:dyDescent="0.25">
      <c r="U38351" s="76"/>
    </row>
    <row r="38352" spans="21:21" x14ac:dyDescent="0.25">
      <c r="U38352" s="76"/>
    </row>
    <row r="38353" spans="21:21" x14ac:dyDescent="0.25">
      <c r="U38353" s="76"/>
    </row>
    <row r="38354" spans="21:21" x14ac:dyDescent="0.25">
      <c r="U38354" s="76"/>
    </row>
    <row r="38355" spans="21:21" x14ac:dyDescent="0.25">
      <c r="U38355" s="76"/>
    </row>
    <row r="38356" spans="21:21" x14ac:dyDescent="0.25">
      <c r="U38356" s="76"/>
    </row>
    <row r="38357" spans="21:21" x14ac:dyDescent="0.25">
      <c r="U38357" s="76"/>
    </row>
    <row r="38358" spans="21:21" x14ac:dyDescent="0.25">
      <c r="U38358" s="76"/>
    </row>
    <row r="38359" spans="21:21" x14ac:dyDescent="0.25">
      <c r="U38359" s="76"/>
    </row>
    <row r="38360" spans="21:21" x14ac:dyDescent="0.25">
      <c r="U38360" s="76"/>
    </row>
    <row r="38361" spans="21:21" x14ac:dyDescent="0.25">
      <c r="U38361" s="76"/>
    </row>
    <row r="38362" spans="21:21" x14ac:dyDescent="0.25">
      <c r="U38362" s="76"/>
    </row>
    <row r="38363" spans="21:21" x14ac:dyDescent="0.25">
      <c r="U38363" s="76"/>
    </row>
    <row r="38364" spans="21:21" x14ac:dyDescent="0.25">
      <c r="U38364" s="76"/>
    </row>
    <row r="38365" spans="21:21" x14ac:dyDescent="0.25">
      <c r="U38365" s="76"/>
    </row>
    <row r="38366" spans="21:21" x14ac:dyDescent="0.25">
      <c r="U38366" s="76"/>
    </row>
    <row r="38367" spans="21:21" x14ac:dyDescent="0.25">
      <c r="U38367" s="76"/>
    </row>
    <row r="38368" spans="21:21" x14ac:dyDescent="0.25">
      <c r="U38368" s="76"/>
    </row>
    <row r="38369" spans="21:21" x14ac:dyDescent="0.25">
      <c r="U38369" s="76"/>
    </row>
    <row r="38370" spans="21:21" x14ac:dyDescent="0.25">
      <c r="U38370" s="76"/>
    </row>
    <row r="38371" spans="21:21" x14ac:dyDescent="0.25">
      <c r="U38371" s="76"/>
    </row>
    <row r="38372" spans="21:21" x14ac:dyDescent="0.25">
      <c r="U38372" s="76"/>
    </row>
    <row r="38373" spans="21:21" x14ac:dyDescent="0.25">
      <c r="U38373" s="76"/>
    </row>
    <row r="38374" spans="21:21" x14ac:dyDescent="0.25">
      <c r="U38374" s="76"/>
    </row>
    <row r="38375" spans="21:21" x14ac:dyDescent="0.25">
      <c r="U38375" s="76"/>
    </row>
    <row r="38376" spans="21:21" x14ac:dyDescent="0.25">
      <c r="U38376" s="76"/>
    </row>
    <row r="38377" spans="21:21" x14ac:dyDescent="0.25">
      <c r="U38377" s="76"/>
    </row>
    <row r="38378" spans="21:21" x14ac:dyDescent="0.25">
      <c r="U38378" s="76"/>
    </row>
    <row r="38379" spans="21:21" x14ac:dyDescent="0.25">
      <c r="U38379" s="76"/>
    </row>
    <row r="38380" spans="21:21" x14ac:dyDescent="0.25">
      <c r="U38380" s="76"/>
    </row>
    <row r="38381" spans="21:21" x14ac:dyDescent="0.25">
      <c r="U38381" s="76"/>
    </row>
    <row r="38382" spans="21:21" x14ac:dyDescent="0.25">
      <c r="U38382" s="76"/>
    </row>
    <row r="38383" spans="21:21" x14ac:dyDescent="0.25">
      <c r="U38383" s="76"/>
    </row>
    <row r="38384" spans="21:21" x14ac:dyDescent="0.25">
      <c r="U38384" s="76"/>
    </row>
    <row r="38385" spans="21:21" x14ac:dyDescent="0.25">
      <c r="U38385" s="76"/>
    </row>
    <row r="38386" spans="21:21" x14ac:dyDescent="0.25">
      <c r="U38386" s="76"/>
    </row>
    <row r="38387" spans="21:21" x14ac:dyDescent="0.25">
      <c r="U38387" s="76"/>
    </row>
    <row r="38388" spans="21:21" x14ac:dyDescent="0.25">
      <c r="U38388" s="76"/>
    </row>
    <row r="38389" spans="21:21" x14ac:dyDescent="0.25">
      <c r="U38389" s="76"/>
    </row>
    <row r="38390" spans="21:21" x14ac:dyDescent="0.25">
      <c r="U38390" s="76"/>
    </row>
    <row r="38391" spans="21:21" x14ac:dyDescent="0.25">
      <c r="U38391" s="76"/>
    </row>
    <row r="38392" spans="21:21" x14ac:dyDescent="0.25">
      <c r="U38392" s="76"/>
    </row>
    <row r="38393" spans="21:21" x14ac:dyDescent="0.25">
      <c r="U38393" s="76"/>
    </row>
    <row r="38394" spans="21:21" x14ac:dyDescent="0.25">
      <c r="U38394" s="76"/>
    </row>
    <row r="38395" spans="21:21" x14ac:dyDescent="0.25">
      <c r="U38395" s="76"/>
    </row>
    <row r="38396" spans="21:21" x14ac:dyDescent="0.25">
      <c r="U38396" s="76"/>
    </row>
    <row r="38397" spans="21:21" x14ac:dyDescent="0.25">
      <c r="U38397" s="76"/>
    </row>
    <row r="38398" spans="21:21" x14ac:dyDescent="0.25">
      <c r="U38398" s="76"/>
    </row>
    <row r="38399" spans="21:21" x14ac:dyDescent="0.25">
      <c r="U38399" s="76"/>
    </row>
    <row r="38400" spans="21:21" x14ac:dyDescent="0.25">
      <c r="U38400" s="76"/>
    </row>
    <row r="38401" spans="21:21" x14ac:dyDescent="0.25">
      <c r="U38401" s="76"/>
    </row>
    <row r="38402" spans="21:21" x14ac:dyDescent="0.25">
      <c r="U38402" s="76"/>
    </row>
    <row r="38403" spans="21:21" x14ac:dyDescent="0.25">
      <c r="U38403" s="76"/>
    </row>
    <row r="38404" spans="21:21" x14ac:dyDescent="0.25">
      <c r="U38404" s="76"/>
    </row>
    <row r="38405" spans="21:21" x14ac:dyDescent="0.25">
      <c r="U38405" s="76"/>
    </row>
    <row r="38406" spans="21:21" x14ac:dyDescent="0.25">
      <c r="U38406" s="76"/>
    </row>
    <row r="38407" spans="21:21" x14ac:dyDescent="0.25">
      <c r="U38407" s="76"/>
    </row>
    <row r="38408" spans="21:21" x14ac:dyDescent="0.25">
      <c r="U38408" s="76"/>
    </row>
    <row r="38409" spans="21:21" x14ac:dyDescent="0.25">
      <c r="U38409" s="76"/>
    </row>
    <row r="38410" spans="21:21" x14ac:dyDescent="0.25">
      <c r="U38410" s="76"/>
    </row>
    <row r="38411" spans="21:21" x14ac:dyDescent="0.25">
      <c r="U38411" s="76"/>
    </row>
    <row r="38412" spans="21:21" x14ac:dyDescent="0.25">
      <c r="U38412" s="76"/>
    </row>
    <row r="38413" spans="21:21" x14ac:dyDescent="0.25">
      <c r="U38413" s="76"/>
    </row>
    <row r="38414" spans="21:21" x14ac:dyDescent="0.25">
      <c r="U38414" s="76"/>
    </row>
    <row r="38415" spans="21:21" x14ac:dyDescent="0.25">
      <c r="U38415" s="76"/>
    </row>
    <row r="38416" spans="21:21" x14ac:dyDescent="0.25">
      <c r="U38416" s="76"/>
    </row>
    <row r="38417" spans="21:21" x14ac:dyDescent="0.25">
      <c r="U38417" s="76"/>
    </row>
    <row r="38418" spans="21:21" x14ac:dyDescent="0.25">
      <c r="U38418" s="76"/>
    </row>
    <row r="38419" spans="21:21" x14ac:dyDescent="0.25">
      <c r="U38419" s="76"/>
    </row>
    <row r="38420" spans="21:21" x14ac:dyDescent="0.25">
      <c r="U38420" s="76"/>
    </row>
    <row r="38421" spans="21:21" x14ac:dyDescent="0.25">
      <c r="U38421" s="76"/>
    </row>
    <row r="38422" spans="21:21" x14ac:dyDescent="0.25">
      <c r="U38422" s="76"/>
    </row>
    <row r="38423" spans="21:21" x14ac:dyDescent="0.25">
      <c r="U38423" s="76"/>
    </row>
    <row r="38424" spans="21:21" x14ac:dyDescent="0.25">
      <c r="U38424" s="76"/>
    </row>
    <row r="38425" spans="21:21" x14ac:dyDescent="0.25">
      <c r="U38425" s="76"/>
    </row>
    <row r="38426" spans="21:21" x14ac:dyDescent="0.25">
      <c r="U38426" s="76"/>
    </row>
    <row r="38427" spans="21:21" x14ac:dyDescent="0.25">
      <c r="U38427" s="76"/>
    </row>
    <row r="38428" spans="21:21" x14ac:dyDescent="0.25">
      <c r="U38428" s="76"/>
    </row>
    <row r="38429" spans="21:21" x14ac:dyDescent="0.25">
      <c r="U38429" s="76"/>
    </row>
    <row r="38430" spans="21:21" x14ac:dyDescent="0.25">
      <c r="U38430" s="76"/>
    </row>
    <row r="38431" spans="21:21" x14ac:dyDescent="0.25">
      <c r="U38431" s="76"/>
    </row>
    <row r="38432" spans="21:21" x14ac:dyDescent="0.25">
      <c r="U38432" s="76"/>
    </row>
    <row r="38433" spans="21:21" x14ac:dyDescent="0.25">
      <c r="U38433" s="76"/>
    </row>
    <row r="38434" spans="21:21" x14ac:dyDescent="0.25">
      <c r="U38434" s="76"/>
    </row>
    <row r="38435" spans="21:21" x14ac:dyDescent="0.25">
      <c r="U38435" s="76"/>
    </row>
    <row r="38436" spans="21:21" x14ac:dyDescent="0.25">
      <c r="U38436" s="76"/>
    </row>
    <row r="38437" spans="21:21" x14ac:dyDescent="0.25">
      <c r="U38437" s="76"/>
    </row>
    <row r="38438" spans="21:21" x14ac:dyDescent="0.25">
      <c r="U38438" s="76"/>
    </row>
    <row r="38439" spans="21:21" x14ac:dyDescent="0.25">
      <c r="U38439" s="76"/>
    </row>
    <row r="38440" spans="21:21" x14ac:dyDescent="0.25">
      <c r="U38440" s="76"/>
    </row>
    <row r="38441" spans="21:21" x14ac:dyDescent="0.25">
      <c r="U38441" s="76"/>
    </row>
    <row r="38442" spans="21:21" x14ac:dyDescent="0.25">
      <c r="U38442" s="76"/>
    </row>
    <row r="38443" spans="21:21" x14ac:dyDescent="0.25">
      <c r="U38443" s="76"/>
    </row>
    <row r="38444" spans="21:21" x14ac:dyDescent="0.25">
      <c r="U38444" s="76"/>
    </row>
    <row r="38445" spans="21:21" x14ac:dyDescent="0.25">
      <c r="U38445" s="76"/>
    </row>
    <row r="38446" spans="21:21" x14ac:dyDescent="0.25">
      <c r="U38446" s="76"/>
    </row>
    <row r="38447" spans="21:21" x14ac:dyDescent="0.25">
      <c r="U38447" s="76"/>
    </row>
    <row r="38448" spans="21:21" x14ac:dyDescent="0.25">
      <c r="U38448" s="76"/>
    </row>
    <row r="38449" spans="21:21" x14ac:dyDescent="0.25">
      <c r="U38449" s="76"/>
    </row>
    <row r="38450" spans="21:21" x14ac:dyDescent="0.25">
      <c r="U38450" s="76"/>
    </row>
    <row r="38451" spans="21:21" x14ac:dyDescent="0.25">
      <c r="U38451" s="76"/>
    </row>
    <row r="38452" spans="21:21" x14ac:dyDescent="0.25">
      <c r="U38452" s="76"/>
    </row>
    <row r="38453" spans="21:21" x14ac:dyDescent="0.25">
      <c r="U38453" s="76"/>
    </row>
    <row r="38454" spans="21:21" x14ac:dyDescent="0.25">
      <c r="U38454" s="76"/>
    </row>
    <row r="38455" spans="21:21" x14ac:dyDescent="0.25">
      <c r="U38455" s="76"/>
    </row>
    <row r="38456" spans="21:21" x14ac:dyDescent="0.25">
      <c r="U38456" s="76"/>
    </row>
    <row r="38457" spans="21:21" x14ac:dyDescent="0.25">
      <c r="U38457" s="76"/>
    </row>
    <row r="38458" spans="21:21" x14ac:dyDescent="0.25">
      <c r="U38458" s="76"/>
    </row>
    <row r="38459" spans="21:21" x14ac:dyDescent="0.25">
      <c r="U38459" s="76"/>
    </row>
    <row r="38460" spans="21:21" x14ac:dyDescent="0.25">
      <c r="U38460" s="76"/>
    </row>
    <row r="38461" spans="21:21" x14ac:dyDescent="0.25">
      <c r="U38461" s="76"/>
    </row>
    <row r="38462" spans="21:21" x14ac:dyDescent="0.25">
      <c r="U38462" s="76"/>
    </row>
    <row r="38463" spans="21:21" x14ac:dyDescent="0.25">
      <c r="U38463" s="76"/>
    </row>
    <row r="38464" spans="21:21" x14ac:dyDescent="0.25">
      <c r="U38464" s="76"/>
    </row>
    <row r="38465" spans="21:21" x14ac:dyDescent="0.25">
      <c r="U38465" s="76"/>
    </row>
    <row r="38466" spans="21:21" x14ac:dyDescent="0.25">
      <c r="U38466" s="76"/>
    </row>
    <row r="38467" spans="21:21" x14ac:dyDescent="0.25">
      <c r="U38467" s="76"/>
    </row>
    <row r="38468" spans="21:21" x14ac:dyDescent="0.25">
      <c r="U38468" s="76"/>
    </row>
    <row r="38469" spans="21:21" x14ac:dyDescent="0.25">
      <c r="U38469" s="76"/>
    </row>
    <row r="38470" spans="21:21" x14ac:dyDescent="0.25">
      <c r="U38470" s="76"/>
    </row>
    <row r="38471" spans="21:21" x14ac:dyDescent="0.25">
      <c r="U38471" s="76"/>
    </row>
    <row r="38472" spans="21:21" x14ac:dyDescent="0.25">
      <c r="U38472" s="76"/>
    </row>
    <row r="38473" spans="21:21" x14ac:dyDescent="0.25">
      <c r="U38473" s="76"/>
    </row>
    <row r="38474" spans="21:21" x14ac:dyDescent="0.25">
      <c r="U38474" s="76"/>
    </row>
    <row r="38475" spans="21:21" x14ac:dyDescent="0.25">
      <c r="U38475" s="76"/>
    </row>
    <row r="38476" spans="21:21" x14ac:dyDescent="0.25">
      <c r="U38476" s="76"/>
    </row>
    <row r="38477" spans="21:21" x14ac:dyDescent="0.25">
      <c r="U38477" s="76"/>
    </row>
    <row r="38478" spans="21:21" x14ac:dyDescent="0.25">
      <c r="U38478" s="76"/>
    </row>
    <row r="38479" spans="21:21" x14ac:dyDescent="0.25">
      <c r="U38479" s="76"/>
    </row>
    <row r="38480" spans="21:21" x14ac:dyDescent="0.25">
      <c r="U38480" s="76"/>
    </row>
    <row r="38481" spans="21:21" x14ac:dyDescent="0.25">
      <c r="U38481" s="76"/>
    </row>
    <row r="38482" spans="21:21" x14ac:dyDescent="0.25">
      <c r="U38482" s="76"/>
    </row>
    <row r="38483" spans="21:21" x14ac:dyDescent="0.25">
      <c r="U38483" s="76"/>
    </row>
    <row r="38484" spans="21:21" x14ac:dyDescent="0.25">
      <c r="U38484" s="76"/>
    </row>
    <row r="38485" spans="21:21" x14ac:dyDescent="0.25">
      <c r="U38485" s="76"/>
    </row>
    <row r="38486" spans="21:21" x14ac:dyDescent="0.25">
      <c r="U38486" s="76"/>
    </row>
    <row r="38487" spans="21:21" x14ac:dyDescent="0.25">
      <c r="U38487" s="76"/>
    </row>
    <row r="38488" spans="21:21" x14ac:dyDescent="0.25">
      <c r="U38488" s="76"/>
    </row>
    <row r="38489" spans="21:21" x14ac:dyDescent="0.25">
      <c r="U38489" s="76"/>
    </row>
    <row r="38490" spans="21:21" x14ac:dyDescent="0.25">
      <c r="U38490" s="76"/>
    </row>
    <row r="38491" spans="21:21" x14ac:dyDescent="0.25">
      <c r="U38491" s="76"/>
    </row>
    <row r="38492" spans="21:21" x14ac:dyDescent="0.25">
      <c r="U38492" s="76"/>
    </row>
    <row r="38493" spans="21:21" x14ac:dyDescent="0.25">
      <c r="U38493" s="76"/>
    </row>
    <row r="38494" spans="21:21" x14ac:dyDescent="0.25">
      <c r="U38494" s="76"/>
    </row>
    <row r="38495" spans="21:21" x14ac:dyDescent="0.25">
      <c r="U38495" s="76"/>
    </row>
    <row r="38496" spans="21:21" x14ac:dyDescent="0.25">
      <c r="U38496" s="76"/>
    </row>
    <row r="38497" spans="21:21" x14ac:dyDescent="0.25">
      <c r="U38497" s="76"/>
    </row>
    <row r="38498" spans="21:21" x14ac:dyDescent="0.25">
      <c r="U38498" s="76"/>
    </row>
    <row r="38499" spans="21:21" x14ac:dyDescent="0.25">
      <c r="U38499" s="76"/>
    </row>
    <row r="38500" spans="21:21" x14ac:dyDescent="0.25">
      <c r="U38500" s="76"/>
    </row>
    <row r="38501" spans="21:21" x14ac:dyDescent="0.25">
      <c r="U38501" s="76"/>
    </row>
    <row r="38502" spans="21:21" x14ac:dyDescent="0.25">
      <c r="U38502" s="76"/>
    </row>
    <row r="38503" spans="21:21" x14ac:dyDescent="0.25">
      <c r="U38503" s="76"/>
    </row>
    <row r="38504" spans="21:21" x14ac:dyDescent="0.25">
      <c r="U38504" s="76"/>
    </row>
    <row r="38505" spans="21:21" x14ac:dyDescent="0.25">
      <c r="U38505" s="76"/>
    </row>
    <row r="38506" spans="21:21" x14ac:dyDescent="0.25">
      <c r="U38506" s="76"/>
    </row>
    <row r="38507" spans="21:21" x14ac:dyDescent="0.25">
      <c r="U38507" s="76"/>
    </row>
    <row r="38508" spans="21:21" x14ac:dyDescent="0.25">
      <c r="U38508" s="76"/>
    </row>
    <row r="38509" spans="21:21" x14ac:dyDescent="0.25">
      <c r="U38509" s="76"/>
    </row>
    <row r="38510" spans="21:21" x14ac:dyDescent="0.25">
      <c r="U38510" s="76"/>
    </row>
    <row r="38511" spans="21:21" x14ac:dyDescent="0.25">
      <c r="U38511" s="76"/>
    </row>
    <row r="38512" spans="21:21" x14ac:dyDescent="0.25">
      <c r="U38512" s="76"/>
    </row>
    <row r="38513" spans="21:21" x14ac:dyDescent="0.25">
      <c r="U38513" s="76"/>
    </row>
    <row r="38514" spans="21:21" x14ac:dyDescent="0.25">
      <c r="U38514" s="76"/>
    </row>
    <row r="38515" spans="21:21" x14ac:dyDescent="0.25">
      <c r="U38515" s="76"/>
    </row>
    <row r="38516" spans="21:21" x14ac:dyDescent="0.25">
      <c r="U38516" s="76"/>
    </row>
    <row r="38517" spans="21:21" x14ac:dyDescent="0.25">
      <c r="U38517" s="76"/>
    </row>
    <row r="38518" spans="21:21" x14ac:dyDescent="0.25">
      <c r="U38518" s="76"/>
    </row>
    <row r="38519" spans="21:21" x14ac:dyDescent="0.25">
      <c r="U38519" s="76"/>
    </row>
    <row r="38520" spans="21:21" x14ac:dyDescent="0.25">
      <c r="U38520" s="76"/>
    </row>
    <row r="38521" spans="21:21" x14ac:dyDescent="0.25">
      <c r="U38521" s="76"/>
    </row>
    <row r="38522" spans="21:21" x14ac:dyDescent="0.25">
      <c r="U38522" s="76"/>
    </row>
    <row r="38523" spans="21:21" x14ac:dyDescent="0.25">
      <c r="U38523" s="76"/>
    </row>
    <row r="38524" spans="21:21" x14ac:dyDescent="0.25">
      <c r="U38524" s="76"/>
    </row>
    <row r="38525" spans="21:21" x14ac:dyDescent="0.25">
      <c r="U38525" s="76"/>
    </row>
    <row r="38526" spans="21:21" x14ac:dyDescent="0.25">
      <c r="U38526" s="76"/>
    </row>
    <row r="38527" spans="21:21" x14ac:dyDescent="0.25">
      <c r="U38527" s="76"/>
    </row>
    <row r="38528" spans="21:21" x14ac:dyDescent="0.25">
      <c r="U38528" s="76"/>
    </row>
    <row r="38529" spans="21:21" x14ac:dyDescent="0.25">
      <c r="U38529" s="76"/>
    </row>
    <row r="38530" spans="21:21" x14ac:dyDescent="0.25">
      <c r="U38530" s="76"/>
    </row>
    <row r="38531" spans="21:21" x14ac:dyDescent="0.25">
      <c r="U38531" s="76"/>
    </row>
    <row r="38532" spans="21:21" x14ac:dyDescent="0.25">
      <c r="U38532" s="76"/>
    </row>
    <row r="38533" spans="21:21" x14ac:dyDescent="0.25">
      <c r="U38533" s="76"/>
    </row>
    <row r="38534" spans="21:21" x14ac:dyDescent="0.25">
      <c r="U38534" s="76"/>
    </row>
    <row r="38535" spans="21:21" x14ac:dyDescent="0.25">
      <c r="U38535" s="76"/>
    </row>
    <row r="38536" spans="21:21" x14ac:dyDescent="0.25">
      <c r="U38536" s="76"/>
    </row>
    <row r="38537" spans="21:21" x14ac:dyDescent="0.25">
      <c r="U38537" s="76"/>
    </row>
    <row r="38538" spans="21:21" x14ac:dyDescent="0.25">
      <c r="U38538" s="76"/>
    </row>
    <row r="38539" spans="21:21" x14ac:dyDescent="0.25">
      <c r="U38539" s="76"/>
    </row>
    <row r="38540" spans="21:21" x14ac:dyDescent="0.25">
      <c r="U38540" s="76"/>
    </row>
    <row r="38541" spans="21:21" x14ac:dyDescent="0.25">
      <c r="U38541" s="76"/>
    </row>
    <row r="38542" spans="21:21" x14ac:dyDescent="0.25">
      <c r="U38542" s="76"/>
    </row>
    <row r="38543" spans="21:21" x14ac:dyDescent="0.25">
      <c r="U38543" s="76"/>
    </row>
    <row r="38544" spans="21:21" x14ac:dyDescent="0.25">
      <c r="U38544" s="76"/>
    </row>
    <row r="38545" spans="21:21" x14ac:dyDescent="0.25">
      <c r="U38545" s="76"/>
    </row>
    <row r="38546" spans="21:21" x14ac:dyDescent="0.25">
      <c r="U38546" s="76"/>
    </row>
    <row r="38547" spans="21:21" x14ac:dyDescent="0.25">
      <c r="U38547" s="76"/>
    </row>
    <row r="38548" spans="21:21" x14ac:dyDescent="0.25">
      <c r="U38548" s="76"/>
    </row>
    <row r="38549" spans="21:21" x14ac:dyDescent="0.25">
      <c r="U38549" s="76"/>
    </row>
    <row r="38550" spans="21:21" x14ac:dyDescent="0.25">
      <c r="U38550" s="76"/>
    </row>
    <row r="38551" spans="21:21" x14ac:dyDescent="0.25">
      <c r="U38551" s="76"/>
    </row>
    <row r="38552" spans="21:21" x14ac:dyDescent="0.25">
      <c r="U38552" s="76"/>
    </row>
    <row r="38553" spans="21:21" x14ac:dyDescent="0.25">
      <c r="U38553" s="76"/>
    </row>
    <row r="38554" spans="21:21" x14ac:dyDescent="0.25">
      <c r="U38554" s="76"/>
    </row>
    <row r="38555" spans="21:21" x14ac:dyDescent="0.25">
      <c r="U38555" s="76"/>
    </row>
    <row r="38556" spans="21:21" x14ac:dyDescent="0.25">
      <c r="U38556" s="76"/>
    </row>
    <row r="38557" spans="21:21" x14ac:dyDescent="0.25">
      <c r="U38557" s="76"/>
    </row>
    <row r="38558" spans="21:21" x14ac:dyDescent="0.25">
      <c r="U38558" s="76"/>
    </row>
    <row r="38559" spans="21:21" x14ac:dyDescent="0.25">
      <c r="U38559" s="76"/>
    </row>
    <row r="38560" spans="21:21" x14ac:dyDescent="0.25">
      <c r="U38560" s="76"/>
    </row>
    <row r="38561" spans="21:21" x14ac:dyDescent="0.25">
      <c r="U38561" s="76"/>
    </row>
    <row r="38562" spans="21:21" x14ac:dyDescent="0.25">
      <c r="U38562" s="76"/>
    </row>
    <row r="38563" spans="21:21" x14ac:dyDescent="0.25">
      <c r="U38563" s="76"/>
    </row>
    <row r="38564" spans="21:21" x14ac:dyDescent="0.25">
      <c r="U38564" s="76"/>
    </row>
    <row r="38565" spans="21:21" x14ac:dyDescent="0.25">
      <c r="U38565" s="76"/>
    </row>
    <row r="38566" spans="21:21" x14ac:dyDescent="0.25">
      <c r="U38566" s="76"/>
    </row>
    <row r="38567" spans="21:21" x14ac:dyDescent="0.25">
      <c r="U38567" s="76"/>
    </row>
    <row r="38568" spans="21:21" x14ac:dyDescent="0.25">
      <c r="U38568" s="76"/>
    </row>
    <row r="38569" spans="21:21" x14ac:dyDescent="0.25">
      <c r="U38569" s="76"/>
    </row>
    <row r="38570" spans="21:21" x14ac:dyDescent="0.25">
      <c r="U38570" s="76"/>
    </row>
    <row r="38571" spans="21:21" x14ac:dyDescent="0.25">
      <c r="U38571" s="76"/>
    </row>
    <row r="38572" spans="21:21" x14ac:dyDescent="0.25">
      <c r="U38572" s="76"/>
    </row>
    <row r="38573" spans="21:21" x14ac:dyDescent="0.25">
      <c r="U38573" s="76"/>
    </row>
    <row r="38574" spans="21:21" x14ac:dyDescent="0.25">
      <c r="U38574" s="76"/>
    </row>
    <row r="38575" spans="21:21" x14ac:dyDescent="0.25">
      <c r="U38575" s="76"/>
    </row>
    <row r="38576" spans="21:21" x14ac:dyDescent="0.25">
      <c r="U38576" s="76"/>
    </row>
    <row r="38577" spans="21:21" x14ac:dyDescent="0.25">
      <c r="U38577" s="76"/>
    </row>
    <row r="38578" spans="21:21" x14ac:dyDescent="0.25">
      <c r="U38578" s="76"/>
    </row>
    <row r="38579" spans="21:21" x14ac:dyDescent="0.25">
      <c r="U38579" s="76"/>
    </row>
    <row r="38580" spans="21:21" x14ac:dyDescent="0.25">
      <c r="U38580" s="76"/>
    </row>
    <row r="38581" spans="21:21" x14ac:dyDescent="0.25">
      <c r="U38581" s="76"/>
    </row>
    <row r="38582" spans="21:21" x14ac:dyDescent="0.25">
      <c r="U38582" s="76"/>
    </row>
    <row r="38583" spans="21:21" x14ac:dyDescent="0.25">
      <c r="U38583" s="76"/>
    </row>
    <row r="38584" spans="21:21" x14ac:dyDescent="0.25">
      <c r="U38584" s="76"/>
    </row>
    <row r="38585" spans="21:21" x14ac:dyDescent="0.25">
      <c r="U38585" s="76"/>
    </row>
    <row r="38586" spans="21:21" x14ac:dyDescent="0.25">
      <c r="U38586" s="76"/>
    </row>
    <row r="38587" spans="21:21" x14ac:dyDescent="0.25">
      <c r="U38587" s="76"/>
    </row>
    <row r="38588" spans="21:21" x14ac:dyDescent="0.25">
      <c r="U38588" s="76"/>
    </row>
    <row r="38589" spans="21:21" x14ac:dyDescent="0.25">
      <c r="U38589" s="76"/>
    </row>
    <row r="38590" spans="21:21" x14ac:dyDescent="0.25">
      <c r="U38590" s="76"/>
    </row>
    <row r="38591" spans="21:21" x14ac:dyDescent="0.25">
      <c r="U38591" s="76"/>
    </row>
    <row r="38592" spans="21:21" x14ac:dyDescent="0.25">
      <c r="U38592" s="76"/>
    </row>
    <row r="38593" spans="21:21" x14ac:dyDescent="0.25">
      <c r="U38593" s="76"/>
    </row>
    <row r="38594" spans="21:21" x14ac:dyDescent="0.25">
      <c r="U38594" s="76"/>
    </row>
    <row r="38595" spans="21:21" x14ac:dyDescent="0.25">
      <c r="U38595" s="76"/>
    </row>
    <row r="38596" spans="21:21" x14ac:dyDescent="0.25">
      <c r="U38596" s="76"/>
    </row>
    <row r="38597" spans="21:21" x14ac:dyDescent="0.25">
      <c r="U38597" s="76"/>
    </row>
    <row r="38598" spans="21:21" x14ac:dyDescent="0.25">
      <c r="U38598" s="76"/>
    </row>
    <row r="38599" spans="21:21" x14ac:dyDescent="0.25">
      <c r="U38599" s="76"/>
    </row>
    <row r="38600" spans="21:21" x14ac:dyDescent="0.25">
      <c r="U38600" s="76"/>
    </row>
    <row r="38601" spans="21:21" x14ac:dyDescent="0.25">
      <c r="U38601" s="76"/>
    </row>
    <row r="38602" spans="21:21" x14ac:dyDescent="0.25">
      <c r="U38602" s="76"/>
    </row>
    <row r="38603" spans="21:21" x14ac:dyDescent="0.25">
      <c r="U38603" s="76"/>
    </row>
    <row r="38604" spans="21:21" x14ac:dyDescent="0.25">
      <c r="U38604" s="76"/>
    </row>
    <row r="38605" spans="21:21" x14ac:dyDescent="0.25">
      <c r="U38605" s="76"/>
    </row>
    <row r="38606" spans="21:21" x14ac:dyDescent="0.25">
      <c r="U38606" s="76"/>
    </row>
    <row r="38607" spans="21:21" x14ac:dyDescent="0.25">
      <c r="U38607" s="76"/>
    </row>
    <row r="38608" spans="21:21" x14ac:dyDescent="0.25">
      <c r="U38608" s="76"/>
    </row>
    <row r="38609" spans="21:21" x14ac:dyDescent="0.25">
      <c r="U38609" s="76"/>
    </row>
    <row r="38610" spans="21:21" x14ac:dyDescent="0.25">
      <c r="U38610" s="76"/>
    </row>
    <row r="38611" spans="21:21" x14ac:dyDescent="0.25">
      <c r="U38611" s="76"/>
    </row>
    <row r="38612" spans="21:21" x14ac:dyDescent="0.25">
      <c r="U38612" s="76"/>
    </row>
    <row r="38613" spans="21:21" x14ac:dyDescent="0.25">
      <c r="U38613" s="76"/>
    </row>
    <row r="38614" spans="21:21" x14ac:dyDescent="0.25">
      <c r="U38614" s="76"/>
    </row>
    <row r="38615" spans="21:21" x14ac:dyDescent="0.25">
      <c r="U38615" s="76"/>
    </row>
    <row r="38616" spans="21:21" x14ac:dyDescent="0.25">
      <c r="U38616" s="76"/>
    </row>
    <row r="38617" spans="21:21" x14ac:dyDescent="0.25">
      <c r="U38617" s="76"/>
    </row>
    <row r="38618" spans="21:21" x14ac:dyDescent="0.25">
      <c r="U38618" s="76"/>
    </row>
    <row r="38619" spans="21:21" x14ac:dyDescent="0.25">
      <c r="U38619" s="76"/>
    </row>
    <row r="38620" spans="21:21" x14ac:dyDescent="0.25">
      <c r="U38620" s="76"/>
    </row>
    <row r="38621" spans="21:21" x14ac:dyDescent="0.25">
      <c r="U38621" s="76"/>
    </row>
    <row r="38622" spans="21:21" x14ac:dyDescent="0.25">
      <c r="U38622" s="76"/>
    </row>
    <row r="38623" spans="21:21" x14ac:dyDescent="0.25">
      <c r="U38623" s="76"/>
    </row>
    <row r="38624" spans="21:21" x14ac:dyDescent="0.25">
      <c r="U38624" s="76"/>
    </row>
    <row r="38625" spans="21:21" x14ac:dyDescent="0.25">
      <c r="U38625" s="76"/>
    </row>
    <row r="38626" spans="21:21" x14ac:dyDescent="0.25">
      <c r="U38626" s="76"/>
    </row>
    <row r="38627" spans="21:21" x14ac:dyDescent="0.25">
      <c r="U38627" s="76"/>
    </row>
    <row r="38628" spans="21:21" x14ac:dyDescent="0.25">
      <c r="U38628" s="76"/>
    </row>
    <row r="38629" spans="21:21" x14ac:dyDescent="0.25">
      <c r="U38629" s="76"/>
    </row>
    <row r="38630" spans="21:21" x14ac:dyDescent="0.25">
      <c r="U38630" s="76"/>
    </row>
    <row r="38631" spans="21:21" x14ac:dyDescent="0.25">
      <c r="U38631" s="76"/>
    </row>
    <row r="38632" spans="21:21" x14ac:dyDescent="0.25">
      <c r="U38632" s="76"/>
    </row>
    <row r="38633" spans="21:21" x14ac:dyDescent="0.25">
      <c r="U38633" s="76"/>
    </row>
    <row r="38634" spans="21:21" x14ac:dyDescent="0.25">
      <c r="U38634" s="76"/>
    </row>
    <row r="38635" spans="21:21" x14ac:dyDescent="0.25">
      <c r="U38635" s="76"/>
    </row>
    <row r="38636" spans="21:21" x14ac:dyDescent="0.25">
      <c r="U38636" s="76"/>
    </row>
    <row r="38637" spans="21:21" x14ac:dyDescent="0.25">
      <c r="U38637" s="76"/>
    </row>
    <row r="38638" spans="21:21" x14ac:dyDescent="0.25">
      <c r="U38638" s="76"/>
    </row>
    <row r="38639" spans="21:21" x14ac:dyDescent="0.25">
      <c r="U38639" s="76"/>
    </row>
    <row r="38640" spans="21:21" x14ac:dyDescent="0.25">
      <c r="U38640" s="76"/>
    </row>
    <row r="38641" spans="21:21" x14ac:dyDescent="0.25">
      <c r="U38641" s="76"/>
    </row>
    <row r="38642" spans="21:21" x14ac:dyDescent="0.25">
      <c r="U38642" s="76"/>
    </row>
    <row r="38643" spans="21:21" x14ac:dyDescent="0.25">
      <c r="U38643" s="76"/>
    </row>
    <row r="38644" spans="21:21" x14ac:dyDescent="0.25">
      <c r="U38644" s="76"/>
    </row>
    <row r="38645" spans="21:21" x14ac:dyDescent="0.25">
      <c r="U38645" s="76"/>
    </row>
    <row r="38646" spans="21:21" x14ac:dyDescent="0.25">
      <c r="U38646" s="76"/>
    </row>
    <row r="38647" spans="21:21" x14ac:dyDescent="0.25">
      <c r="U38647" s="76"/>
    </row>
    <row r="38648" spans="21:21" x14ac:dyDescent="0.25">
      <c r="U38648" s="76"/>
    </row>
    <row r="38649" spans="21:21" x14ac:dyDescent="0.25">
      <c r="U38649" s="76"/>
    </row>
    <row r="38650" spans="21:21" x14ac:dyDescent="0.25">
      <c r="U38650" s="76"/>
    </row>
    <row r="38651" spans="21:21" x14ac:dyDescent="0.25">
      <c r="U38651" s="76"/>
    </row>
    <row r="38652" spans="21:21" x14ac:dyDescent="0.25">
      <c r="U38652" s="76"/>
    </row>
    <row r="38653" spans="21:21" x14ac:dyDescent="0.25">
      <c r="U38653" s="76"/>
    </row>
    <row r="38654" spans="21:21" x14ac:dyDescent="0.25">
      <c r="U38654" s="76"/>
    </row>
    <row r="38655" spans="21:21" x14ac:dyDescent="0.25">
      <c r="U38655" s="76"/>
    </row>
    <row r="38656" spans="21:21" x14ac:dyDescent="0.25">
      <c r="U38656" s="76"/>
    </row>
    <row r="38657" spans="21:21" x14ac:dyDescent="0.25">
      <c r="U38657" s="76"/>
    </row>
    <row r="38658" spans="21:21" x14ac:dyDescent="0.25">
      <c r="U38658" s="76"/>
    </row>
    <row r="38659" spans="21:21" x14ac:dyDescent="0.25">
      <c r="U38659" s="76"/>
    </row>
    <row r="38660" spans="21:21" x14ac:dyDescent="0.25">
      <c r="U38660" s="76"/>
    </row>
    <row r="38661" spans="21:21" x14ac:dyDescent="0.25">
      <c r="U38661" s="76"/>
    </row>
    <row r="38662" spans="21:21" x14ac:dyDescent="0.25">
      <c r="U38662" s="76"/>
    </row>
    <row r="38663" spans="21:21" x14ac:dyDescent="0.25">
      <c r="U38663" s="76"/>
    </row>
    <row r="38664" spans="21:21" x14ac:dyDescent="0.25">
      <c r="U38664" s="76"/>
    </row>
    <row r="38665" spans="21:21" x14ac:dyDescent="0.25">
      <c r="U38665" s="76"/>
    </row>
    <row r="38666" spans="21:21" x14ac:dyDescent="0.25">
      <c r="U38666" s="76"/>
    </row>
    <row r="38667" spans="21:21" x14ac:dyDescent="0.25">
      <c r="U38667" s="76"/>
    </row>
    <row r="38668" spans="21:21" x14ac:dyDescent="0.25">
      <c r="U38668" s="76"/>
    </row>
    <row r="38669" spans="21:21" x14ac:dyDescent="0.25">
      <c r="U38669" s="76"/>
    </row>
    <row r="38670" spans="21:21" x14ac:dyDescent="0.25">
      <c r="U38670" s="76"/>
    </row>
    <row r="38671" spans="21:21" x14ac:dyDescent="0.25">
      <c r="U38671" s="76"/>
    </row>
    <row r="38672" spans="21:21" x14ac:dyDescent="0.25">
      <c r="U38672" s="76"/>
    </row>
    <row r="38673" spans="21:21" x14ac:dyDescent="0.25">
      <c r="U38673" s="76"/>
    </row>
    <row r="38674" spans="21:21" x14ac:dyDescent="0.25">
      <c r="U38674" s="76"/>
    </row>
    <row r="38675" spans="21:21" x14ac:dyDescent="0.25">
      <c r="U38675" s="76"/>
    </row>
    <row r="38676" spans="21:21" x14ac:dyDescent="0.25">
      <c r="U38676" s="76"/>
    </row>
    <row r="38677" spans="21:21" x14ac:dyDescent="0.25">
      <c r="U38677" s="76"/>
    </row>
    <row r="38678" spans="21:21" x14ac:dyDescent="0.25">
      <c r="U38678" s="76"/>
    </row>
    <row r="38679" spans="21:21" x14ac:dyDescent="0.25">
      <c r="U38679" s="76"/>
    </row>
    <row r="38680" spans="21:21" x14ac:dyDescent="0.25">
      <c r="U38680" s="76"/>
    </row>
    <row r="38681" spans="21:21" x14ac:dyDescent="0.25">
      <c r="U38681" s="76"/>
    </row>
    <row r="38682" spans="21:21" x14ac:dyDescent="0.25">
      <c r="U38682" s="76"/>
    </row>
    <row r="38683" spans="21:21" x14ac:dyDescent="0.25">
      <c r="U38683" s="76"/>
    </row>
    <row r="38684" spans="21:21" x14ac:dyDescent="0.25">
      <c r="U38684" s="76"/>
    </row>
    <row r="38685" spans="21:21" x14ac:dyDescent="0.25">
      <c r="U38685" s="76"/>
    </row>
    <row r="38686" spans="21:21" x14ac:dyDescent="0.25">
      <c r="U38686" s="76"/>
    </row>
    <row r="38687" spans="21:21" x14ac:dyDescent="0.25">
      <c r="U38687" s="76"/>
    </row>
    <row r="38688" spans="21:21" x14ac:dyDescent="0.25">
      <c r="U38688" s="76"/>
    </row>
    <row r="38689" spans="21:21" x14ac:dyDescent="0.25">
      <c r="U38689" s="76"/>
    </row>
    <row r="38690" spans="21:21" x14ac:dyDescent="0.25">
      <c r="U38690" s="76"/>
    </row>
    <row r="38691" spans="21:21" x14ac:dyDescent="0.25">
      <c r="U38691" s="76"/>
    </row>
    <row r="38692" spans="21:21" x14ac:dyDescent="0.25">
      <c r="U38692" s="76"/>
    </row>
    <row r="38693" spans="21:21" x14ac:dyDescent="0.25">
      <c r="U38693" s="76"/>
    </row>
    <row r="38694" spans="21:21" x14ac:dyDescent="0.25">
      <c r="U38694" s="76"/>
    </row>
    <row r="38695" spans="21:21" x14ac:dyDescent="0.25">
      <c r="U38695" s="76"/>
    </row>
    <row r="38696" spans="21:21" x14ac:dyDescent="0.25">
      <c r="U38696" s="76"/>
    </row>
    <row r="38697" spans="21:21" x14ac:dyDescent="0.25">
      <c r="U38697" s="76"/>
    </row>
    <row r="38698" spans="21:21" x14ac:dyDescent="0.25">
      <c r="U38698" s="76"/>
    </row>
    <row r="38699" spans="21:21" x14ac:dyDescent="0.25">
      <c r="U38699" s="76"/>
    </row>
    <row r="38700" spans="21:21" x14ac:dyDescent="0.25">
      <c r="U38700" s="76"/>
    </row>
    <row r="38701" spans="21:21" x14ac:dyDescent="0.25">
      <c r="U38701" s="76"/>
    </row>
    <row r="38702" spans="21:21" x14ac:dyDescent="0.25">
      <c r="U38702" s="76"/>
    </row>
    <row r="38703" spans="21:21" x14ac:dyDescent="0.25">
      <c r="U38703" s="76"/>
    </row>
    <row r="38704" spans="21:21" x14ac:dyDescent="0.25">
      <c r="U38704" s="76"/>
    </row>
    <row r="38705" spans="21:21" x14ac:dyDescent="0.25">
      <c r="U38705" s="76"/>
    </row>
    <row r="38706" spans="21:21" x14ac:dyDescent="0.25">
      <c r="U38706" s="76"/>
    </row>
    <row r="38707" spans="21:21" x14ac:dyDescent="0.25">
      <c r="U38707" s="76"/>
    </row>
    <row r="38708" spans="21:21" x14ac:dyDescent="0.25">
      <c r="U38708" s="76"/>
    </row>
    <row r="38709" spans="21:21" x14ac:dyDescent="0.25">
      <c r="U38709" s="76"/>
    </row>
    <row r="38710" spans="21:21" x14ac:dyDescent="0.25">
      <c r="U38710" s="76"/>
    </row>
    <row r="38711" spans="21:21" x14ac:dyDescent="0.25">
      <c r="U38711" s="76"/>
    </row>
    <row r="38712" spans="21:21" x14ac:dyDescent="0.25">
      <c r="U38712" s="76"/>
    </row>
    <row r="38713" spans="21:21" x14ac:dyDescent="0.25">
      <c r="U38713" s="76"/>
    </row>
    <row r="38714" spans="21:21" x14ac:dyDescent="0.25">
      <c r="U38714" s="76"/>
    </row>
    <row r="38715" spans="21:21" x14ac:dyDescent="0.25">
      <c r="U38715" s="76"/>
    </row>
    <row r="38716" spans="21:21" x14ac:dyDescent="0.25">
      <c r="U38716" s="76"/>
    </row>
    <row r="38717" spans="21:21" x14ac:dyDescent="0.25">
      <c r="U38717" s="76"/>
    </row>
    <row r="38718" spans="21:21" x14ac:dyDescent="0.25">
      <c r="U38718" s="76"/>
    </row>
    <row r="38719" spans="21:21" x14ac:dyDescent="0.25">
      <c r="U38719" s="76"/>
    </row>
    <row r="38720" spans="21:21" x14ac:dyDescent="0.25">
      <c r="U38720" s="76"/>
    </row>
    <row r="38721" spans="21:21" x14ac:dyDescent="0.25">
      <c r="U38721" s="76"/>
    </row>
    <row r="38722" spans="21:21" x14ac:dyDescent="0.25">
      <c r="U38722" s="76"/>
    </row>
    <row r="38723" spans="21:21" x14ac:dyDescent="0.25">
      <c r="U38723" s="76"/>
    </row>
    <row r="38724" spans="21:21" x14ac:dyDescent="0.25">
      <c r="U38724" s="76"/>
    </row>
    <row r="38725" spans="21:21" x14ac:dyDescent="0.25">
      <c r="U38725" s="76"/>
    </row>
    <row r="38726" spans="21:21" x14ac:dyDescent="0.25">
      <c r="U38726" s="76"/>
    </row>
    <row r="38727" spans="21:21" x14ac:dyDescent="0.25">
      <c r="U38727" s="76"/>
    </row>
    <row r="38728" spans="21:21" x14ac:dyDescent="0.25">
      <c r="U38728" s="76"/>
    </row>
    <row r="38729" spans="21:21" x14ac:dyDescent="0.25">
      <c r="U38729" s="76"/>
    </row>
    <row r="38730" spans="21:21" x14ac:dyDescent="0.25">
      <c r="U38730" s="76"/>
    </row>
    <row r="38731" spans="21:21" x14ac:dyDescent="0.25">
      <c r="U38731" s="76"/>
    </row>
    <row r="38732" spans="21:21" x14ac:dyDescent="0.25">
      <c r="U38732" s="76"/>
    </row>
    <row r="38733" spans="21:21" x14ac:dyDescent="0.25">
      <c r="U38733" s="76"/>
    </row>
    <row r="38734" spans="21:21" x14ac:dyDescent="0.25">
      <c r="U38734" s="76"/>
    </row>
    <row r="38735" spans="21:21" x14ac:dyDescent="0.25">
      <c r="U38735" s="76"/>
    </row>
    <row r="38736" spans="21:21" x14ac:dyDescent="0.25">
      <c r="U38736" s="76"/>
    </row>
    <row r="38737" spans="21:21" x14ac:dyDescent="0.25">
      <c r="U38737" s="76"/>
    </row>
    <row r="38738" spans="21:21" x14ac:dyDescent="0.25">
      <c r="U38738" s="76"/>
    </row>
    <row r="38739" spans="21:21" x14ac:dyDescent="0.25">
      <c r="U38739" s="76"/>
    </row>
    <row r="38740" spans="21:21" x14ac:dyDescent="0.25">
      <c r="U38740" s="76"/>
    </row>
    <row r="38741" spans="21:21" x14ac:dyDescent="0.25">
      <c r="U38741" s="76"/>
    </row>
    <row r="38742" spans="21:21" x14ac:dyDescent="0.25">
      <c r="U38742" s="76"/>
    </row>
    <row r="38743" spans="21:21" x14ac:dyDescent="0.25">
      <c r="U38743" s="76"/>
    </row>
    <row r="38744" spans="21:21" x14ac:dyDescent="0.25">
      <c r="U38744" s="76"/>
    </row>
    <row r="38745" spans="21:21" x14ac:dyDescent="0.25">
      <c r="U38745" s="76"/>
    </row>
    <row r="38746" spans="21:21" x14ac:dyDescent="0.25">
      <c r="U38746" s="76"/>
    </row>
    <row r="38747" spans="21:21" x14ac:dyDescent="0.25">
      <c r="U38747" s="76"/>
    </row>
    <row r="38748" spans="21:21" x14ac:dyDescent="0.25">
      <c r="U38748" s="76"/>
    </row>
    <row r="38749" spans="21:21" x14ac:dyDescent="0.25">
      <c r="U38749" s="76"/>
    </row>
    <row r="38750" spans="21:21" x14ac:dyDescent="0.25">
      <c r="U38750" s="76"/>
    </row>
    <row r="38751" spans="21:21" x14ac:dyDescent="0.25">
      <c r="U38751" s="76"/>
    </row>
    <row r="38752" spans="21:21" x14ac:dyDescent="0.25">
      <c r="U38752" s="76"/>
    </row>
    <row r="38753" spans="21:21" x14ac:dyDescent="0.25">
      <c r="U38753" s="76"/>
    </row>
    <row r="38754" spans="21:21" x14ac:dyDescent="0.25">
      <c r="U38754" s="76"/>
    </row>
    <row r="38755" spans="21:21" x14ac:dyDescent="0.25">
      <c r="U38755" s="76"/>
    </row>
    <row r="38756" spans="21:21" x14ac:dyDescent="0.25">
      <c r="U38756" s="76"/>
    </row>
    <row r="38757" spans="21:21" x14ac:dyDescent="0.25">
      <c r="U38757" s="76"/>
    </row>
    <row r="38758" spans="21:21" x14ac:dyDescent="0.25">
      <c r="U38758" s="76"/>
    </row>
    <row r="38759" spans="21:21" x14ac:dyDescent="0.25">
      <c r="U38759" s="76"/>
    </row>
    <row r="38760" spans="21:21" x14ac:dyDescent="0.25">
      <c r="U38760" s="76"/>
    </row>
    <row r="38761" spans="21:21" x14ac:dyDescent="0.25">
      <c r="U38761" s="76"/>
    </row>
    <row r="38762" spans="21:21" x14ac:dyDescent="0.25">
      <c r="U38762" s="76"/>
    </row>
    <row r="38763" spans="21:21" x14ac:dyDescent="0.25">
      <c r="U38763" s="76"/>
    </row>
    <row r="38764" spans="21:21" x14ac:dyDescent="0.25">
      <c r="U38764" s="76"/>
    </row>
    <row r="38765" spans="21:21" x14ac:dyDescent="0.25">
      <c r="U38765" s="76"/>
    </row>
    <row r="38766" spans="21:21" x14ac:dyDescent="0.25">
      <c r="U38766" s="76"/>
    </row>
    <row r="38767" spans="21:21" x14ac:dyDescent="0.25">
      <c r="U38767" s="76"/>
    </row>
    <row r="38768" spans="21:21" x14ac:dyDescent="0.25">
      <c r="U38768" s="76"/>
    </row>
    <row r="38769" spans="21:21" x14ac:dyDescent="0.25">
      <c r="U38769" s="76"/>
    </row>
    <row r="38770" spans="21:21" x14ac:dyDescent="0.25">
      <c r="U38770" s="76"/>
    </row>
    <row r="38771" spans="21:21" x14ac:dyDescent="0.25">
      <c r="U38771" s="76"/>
    </row>
    <row r="38772" spans="21:21" x14ac:dyDescent="0.25">
      <c r="U38772" s="76"/>
    </row>
    <row r="38773" spans="21:21" x14ac:dyDescent="0.25">
      <c r="U38773" s="76"/>
    </row>
    <row r="38774" spans="21:21" x14ac:dyDescent="0.25">
      <c r="U38774" s="76"/>
    </row>
    <row r="38775" spans="21:21" x14ac:dyDescent="0.25">
      <c r="U38775" s="76"/>
    </row>
    <row r="38776" spans="21:21" x14ac:dyDescent="0.25">
      <c r="U38776" s="76"/>
    </row>
    <row r="38777" spans="21:21" x14ac:dyDescent="0.25">
      <c r="U38777" s="76"/>
    </row>
    <row r="38778" spans="21:21" x14ac:dyDescent="0.25">
      <c r="U38778" s="76"/>
    </row>
    <row r="38779" spans="21:21" x14ac:dyDescent="0.25">
      <c r="U38779" s="76"/>
    </row>
    <row r="38780" spans="21:21" x14ac:dyDescent="0.25">
      <c r="U38780" s="76"/>
    </row>
    <row r="38781" spans="21:21" x14ac:dyDescent="0.25">
      <c r="U38781" s="76"/>
    </row>
    <row r="38782" spans="21:21" x14ac:dyDescent="0.25">
      <c r="U38782" s="76"/>
    </row>
    <row r="38783" spans="21:21" x14ac:dyDescent="0.25">
      <c r="U38783" s="76"/>
    </row>
    <row r="38784" spans="21:21" x14ac:dyDescent="0.25">
      <c r="U38784" s="76"/>
    </row>
    <row r="38785" spans="21:21" x14ac:dyDescent="0.25">
      <c r="U38785" s="76"/>
    </row>
    <row r="38786" spans="21:21" x14ac:dyDescent="0.25">
      <c r="U38786" s="76"/>
    </row>
    <row r="38787" spans="21:21" x14ac:dyDescent="0.25">
      <c r="U38787" s="76"/>
    </row>
    <row r="38788" spans="21:21" x14ac:dyDescent="0.25">
      <c r="U38788" s="76"/>
    </row>
    <row r="38789" spans="21:21" x14ac:dyDescent="0.25">
      <c r="U38789" s="76"/>
    </row>
    <row r="38790" spans="21:21" x14ac:dyDescent="0.25">
      <c r="U38790" s="76"/>
    </row>
    <row r="38791" spans="21:21" x14ac:dyDescent="0.25">
      <c r="U38791" s="76"/>
    </row>
    <row r="38792" spans="21:21" x14ac:dyDescent="0.25">
      <c r="U38792" s="76"/>
    </row>
    <row r="38793" spans="21:21" x14ac:dyDescent="0.25">
      <c r="U38793" s="76"/>
    </row>
    <row r="38794" spans="21:21" x14ac:dyDescent="0.25">
      <c r="U38794" s="76"/>
    </row>
    <row r="38795" spans="21:21" x14ac:dyDescent="0.25">
      <c r="U38795" s="76"/>
    </row>
    <row r="38796" spans="21:21" x14ac:dyDescent="0.25">
      <c r="U38796" s="76"/>
    </row>
    <row r="38797" spans="21:21" x14ac:dyDescent="0.25">
      <c r="U38797" s="76"/>
    </row>
    <row r="38798" spans="21:21" x14ac:dyDescent="0.25">
      <c r="U38798" s="76"/>
    </row>
    <row r="38799" spans="21:21" x14ac:dyDescent="0.25">
      <c r="U38799" s="76"/>
    </row>
    <row r="38800" spans="21:21" x14ac:dyDescent="0.25">
      <c r="U38800" s="76"/>
    </row>
    <row r="38801" spans="21:21" x14ac:dyDescent="0.25">
      <c r="U38801" s="76"/>
    </row>
    <row r="38802" spans="21:21" x14ac:dyDescent="0.25">
      <c r="U38802" s="76"/>
    </row>
    <row r="38803" spans="21:21" x14ac:dyDescent="0.25">
      <c r="U38803" s="76"/>
    </row>
    <row r="38804" spans="21:21" x14ac:dyDescent="0.25">
      <c r="U38804" s="76"/>
    </row>
    <row r="38805" spans="21:21" x14ac:dyDescent="0.25">
      <c r="U38805" s="76"/>
    </row>
    <row r="38806" spans="21:21" x14ac:dyDescent="0.25">
      <c r="U38806" s="76"/>
    </row>
    <row r="38807" spans="21:21" x14ac:dyDescent="0.25">
      <c r="U38807" s="76"/>
    </row>
    <row r="38808" spans="21:21" x14ac:dyDescent="0.25">
      <c r="U38808" s="76"/>
    </row>
    <row r="38809" spans="21:21" x14ac:dyDescent="0.25">
      <c r="U38809" s="76"/>
    </row>
    <row r="38810" spans="21:21" x14ac:dyDescent="0.25">
      <c r="U38810" s="76"/>
    </row>
    <row r="38811" spans="21:21" x14ac:dyDescent="0.25">
      <c r="U38811" s="76"/>
    </row>
    <row r="38812" spans="21:21" x14ac:dyDescent="0.25">
      <c r="U38812" s="76"/>
    </row>
    <row r="38813" spans="21:21" x14ac:dyDescent="0.25">
      <c r="U38813" s="76"/>
    </row>
    <row r="38814" spans="21:21" x14ac:dyDescent="0.25">
      <c r="U38814" s="76"/>
    </row>
    <row r="38815" spans="21:21" x14ac:dyDescent="0.25">
      <c r="U38815" s="76"/>
    </row>
    <row r="38816" spans="21:21" x14ac:dyDescent="0.25">
      <c r="U38816" s="76"/>
    </row>
    <row r="38817" spans="21:21" x14ac:dyDescent="0.25">
      <c r="U38817" s="76"/>
    </row>
    <row r="38818" spans="21:21" x14ac:dyDescent="0.25">
      <c r="U38818" s="76"/>
    </row>
    <row r="38819" spans="21:21" x14ac:dyDescent="0.25">
      <c r="U38819" s="76"/>
    </row>
    <row r="38820" spans="21:21" x14ac:dyDescent="0.25">
      <c r="U38820" s="76"/>
    </row>
    <row r="38821" spans="21:21" x14ac:dyDescent="0.25">
      <c r="U38821" s="76"/>
    </row>
    <row r="38822" spans="21:21" x14ac:dyDescent="0.25">
      <c r="U38822" s="76"/>
    </row>
    <row r="38823" spans="21:21" x14ac:dyDescent="0.25">
      <c r="U38823" s="76"/>
    </row>
    <row r="38824" spans="21:21" x14ac:dyDescent="0.25">
      <c r="U38824" s="76"/>
    </row>
    <row r="38825" spans="21:21" x14ac:dyDescent="0.25">
      <c r="U38825" s="76"/>
    </row>
    <row r="38826" spans="21:21" x14ac:dyDescent="0.25">
      <c r="U38826" s="76"/>
    </row>
    <row r="38827" spans="21:21" x14ac:dyDescent="0.25">
      <c r="U38827" s="76"/>
    </row>
    <row r="38828" spans="21:21" x14ac:dyDescent="0.25">
      <c r="U38828" s="76"/>
    </row>
    <row r="38829" spans="21:21" x14ac:dyDescent="0.25">
      <c r="U38829" s="76"/>
    </row>
    <row r="38830" spans="21:21" x14ac:dyDescent="0.25">
      <c r="U38830" s="76"/>
    </row>
    <row r="38831" spans="21:21" x14ac:dyDescent="0.25">
      <c r="U38831" s="76"/>
    </row>
    <row r="38832" spans="21:21" x14ac:dyDescent="0.25">
      <c r="U38832" s="76"/>
    </row>
    <row r="38833" spans="21:21" x14ac:dyDescent="0.25">
      <c r="U38833" s="76"/>
    </row>
    <row r="38834" spans="21:21" x14ac:dyDescent="0.25">
      <c r="U38834" s="76"/>
    </row>
    <row r="38835" spans="21:21" x14ac:dyDescent="0.25">
      <c r="U38835" s="76"/>
    </row>
    <row r="38836" spans="21:21" x14ac:dyDescent="0.25">
      <c r="U38836" s="76"/>
    </row>
    <row r="38837" spans="21:21" x14ac:dyDescent="0.25">
      <c r="U38837" s="76"/>
    </row>
    <row r="38838" spans="21:21" x14ac:dyDescent="0.25">
      <c r="U38838" s="76"/>
    </row>
    <row r="38839" spans="21:21" x14ac:dyDescent="0.25">
      <c r="U38839" s="76"/>
    </row>
    <row r="38840" spans="21:21" x14ac:dyDescent="0.25">
      <c r="U38840" s="76"/>
    </row>
    <row r="38841" spans="21:21" x14ac:dyDescent="0.25">
      <c r="U38841" s="76"/>
    </row>
    <row r="38842" spans="21:21" x14ac:dyDescent="0.25">
      <c r="U38842" s="76"/>
    </row>
    <row r="38843" spans="21:21" x14ac:dyDescent="0.25">
      <c r="U38843" s="76"/>
    </row>
    <row r="38844" spans="21:21" x14ac:dyDescent="0.25">
      <c r="U38844" s="76"/>
    </row>
    <row r="38845" spans="21:21" x14ac:dyDescent="0.25">
      <c r="U38845" s="76"/>
    </row>
    <row r="38846" spans="21:21" x14ac:dyDescent="0.25">
      <c r="U38846" s="76"/>
    </row>
    <row r="38847" spans="21:21" x14ac:dyDescent="0.25">
      <c r="U38847" s="76"/>
    </row>
    <row r="38848" spans="21:21" x14ac:dyDescent="0.25">
      <c r="U38848" s="76"/>
    </row>
    <row r="38849" spans="21:21" x14ac:dyDescent="0.25">
      <c r="U38849" s="76"/>
    </row>
    <row r="38850" spans="21:21" x14ac:dyDescent="0.25">
      <c r="U38850" s="76"/>
    </row>
    <row r="38851" spans="21:21" x14ac:dyDescent="0.25">
      <c r="U38851" s="76"/>
    </row>
    <row r="38852" spans="21:21" x14ac:dyDescent="0.25">
      <c r="U38852" s="76"/>
    </row>
    <row r="38853" spans="21:21" x14ac:dyDescent="0.25">
      <c r="U38853" s="76"/>
    </row>
    <row r="38854" spans="21:21" x14ac:dyDescent="0.25">
      <c r="U38854" s="76"/>
    </row>
    <row r="38855" spans="21:21" x14ac:dyDescent="0.25">
      <c r="U38855" s="76"/>
    </row>
    <row r="38856" spans="21:21" x14ac:dyDescent="0.25">
      <c r="U38856" s="76"/>
    </row>
    <row r="38857" spans="21:21" x14ac:dyDescent="0.25">
      <c r="U38857" s="76"/>
    </row>
    <row r="38858" spans="21:21" x14ac:dyDescent="0.25">
      <c r="U38858" s="76"/>
    </row>
    <row r="38859" spans="21:21" x14ac:dyDescent="0.25">
      <c r="U38859" s="76"/>
    </row>
    <row r="38860" spans="21:21" x14ac:dyDescent="0.25">
      <c r="U38860" s="76"/>
    </row>
    <row r="38861" spans="21:21" x14ac:dyDescent="0.25">
      <c r="U38861" s="76"/>
    </row>
    <row r="38862" spans="21:21" x14ac:dyDescent="0.25">
      <c r="U38862" s="76"/>
    </row>
    <row r="38863" spans="21:21" x14ac:dyDescent="0.25">
      <c r="U38863" s="76"/>
    </row>
    <row r="38864" spans="21:21" x14ac:dyDescent="0.25">
      <c r="U38864" s="76"/>
    </row>
    <row r="38865" spans="21:21" x14ac:dyDescent="0.25">
      <c r="U38865" s="76"/>
    </row>
    <row r="38866" spans="21:21" x14ac:dyDescent="0.25">
      <c r="U38866" s="76"/>
    </row>
    <row r="38867" spans="21:21" x14ac:dyDescent="0.25">
      <c r="U38867" s="76"/>
    </row>
    <row r="38868" spans="21:21" x14ac:dyDescent="0.25">
      <c r="U38868" s="76"/>
    </row>
    <row r="38869" spans="21:21" x14ac:dyDescent="0.25">
      <c r="U38869" s="76"/>
    </row>
    <row r="38870" spans="21:21" x14ac:dyDescent="0.25">
      <c r="U38870" s="76"/>
    </row>
    <row r="38871" spans="21:21" x14ac:dyDescent="0.25">
      <c r="U38871" s="76"/>
    </row>
    <row r="38872" spans="21:21" x14ac:dyDescent="0.25">
      <c r="U38872" s="76"/>
    </row>
    <row r="38873" spans="21:21" x14ac:dyDescent="0.25">
      <c r="U38873" s="76"/>
    </row>
    <row r="38874" spans="21:21" x14ac:dyDescent="0.25">
      <c r="U38874" s="76"/>
    </row>
    <row r="38875" spans="21:21" x14ac:dyDescent="0.25">
      <c r="U38875" s="76"/>
    </row>
    <row r="38876" spans="21:21" x14ac:dyDescent="0.25">
      <c r="U38876" s="76"/>
    </row>
    <row r="38877" spans="21:21" x14ac:dyDescent="0.25">
      <c r="U38877" s="76"/>
    </row>
    <row r="38878" spans="21:21" x14ac:dyDescent="0.25">
      <c r="U38878" s="76"/>
    </row>
    <row r="38879" spans="21:21" x14ac:dyDescent="0.25">
      <c r="U38879" s="76"/>
    </row>
    <row r="38880" spans="21:21" x14ac:dyDescent="0.25">
      <c r="U38880" s="76"/>
    </row>
    <row r="38881" spans="21:21" x14ac:dyDescent="0.25">
      <c r="U38881" s="76"/>
    </row>
    <row r="38882" spans="21:21" x14ac:dyDescent="0.25">
      <c r="U38882" s="76"/>
    </row>
    <row r="38883" spans="21:21" x14ac:dyDescent="0.25">
      <c r="U38883" s="76"/>
    </row>
    <row r="38884" spans="21:21" x14ac:dyDescent="0.25">
      <c r="U38884" s="76"/>
    </row>
    <row r="38885" spans="21:21" x14ac:dyDescent="0.25">
      <c r="U38885" s="76"/>
    </row>
    <row r="38886" spans="21:21" x14ac:dyDescent="0.25">
      <c r="U38886" s="76"/>
    </row>
    <row r="38887" spans="21:21" x14ac:dyDescent="0.25">
      <c r="U38887" s="76"/>
    </row>
    <row r="38888" spans="21:21" x14ac:dyDescent="0.25">
      <c r="U38888" s="76"/>
    </row>
    <row r="38889" spans="21:21" x14ac:dyDescent="0.25">
      <c r="U38889" s="76"/>
    </row>
    <row r="38890" spans="21:21" x14ac:dyDescent="0.25">
      <c r="U38890" s="76"/>
    </row>
    <row r="38891" spans="21:21" x14ac:dyDescent="0.25">
      <c r="U38891" s="76"/>
    </row>
    <row r="38892" spans="21:21" x14ac:dyDescent="0.25">
      <c r="U38892" s="76"/>
    </row>
    <row r="38893" spans="21:21" x14ac:dyDescent="0.25">
      <c r="U38893" s="76"/>
    </row>
    <row r="38894" spans="21:21" x14ac:dyDescent="0.25">
      <c r="U38894" s="76"/>
    </row>
    <row r="38895" spans="21:21" x14ac:dyDescent="0.25">
      <c r="U38895" s="76"/>
    </row>
    <row r="38896" spans="21:21" x14ac:dyDescent="0.25">
      <c r="U38896" s="76"/>
    </row>
    <row r="38897" spans="21:21" x14ac:dyDescent="0.25">
      <c r="U38897" s="76"/>
    </row>
    <row r="38898" spans="21:21" x14ac:dyDescent="0.25">
      <c r="U38898" s="76"/>
    </row>
    <row r="38899" spans="21:21" x14ac:dyDescent="0.25">
      <c r="U38899" s="76"/>
    </row>
    <row r="38900" spans="21:21" x14ac:dyDescent="0.25">
      <c r="U38900" s="76"/>
    </row>
    <row r="38901" spans="21:21" x14ac:dyDescent="0.25">
      <c r="U38901" s="76"/>
    </row>
    <row r="38902" spans="21:21" x14ac:dyDescent="0.25">
      <c r="U38902" s="76"/>
    </row>
    <row r="38903" spans="21:21" x14ac:dyDescent="0.25">
      <c r="U38903" s="76"/>
    </row>
    <row r="38904" spans="21:21" x14ac:dyDescent="0.25">
      <c r="U38904" s="76"/>
    </row>
    <row r="38905" spans="21:21" x14ac:dyDescent="0.25">
      <c r="U38905" s="76"/>
    </row>
    <row r="38906" spans="21:21" x14ac:dyDescent="0.25">
      <c r="U38906" s="76"/>
    </row>
    <row r="38907" spans="21:21" x14ac:dyDescent="0.25">
      <c r="U38907" s="76"/>
    </row>
    <row r="38908" spans="21:21" x14ac:dyDescent="0.25">
      <c r="U38908" s="76"/>
    </row>
    <row r="38909" spans="21:21" x14ac:dyDescent="0.25">
      <c r="U38909" s="76"/>
    </row>
    <row r="38910" spans="21:21" x14ac:dyDescent="0.25">
      <c r="U38910" s="76"/>
    </row>
    <row r="38911" spans="21:21" x14ac:dyDescent="0.25">
      <c r="U38911" s="76"/>
    </row>
    <row r="38912" spans="21:21" x14ac:dyDescent="0.25">
      <c r="U38912" s="76"/>
    </row>
    <row r="38913" spans="21:21" x14ac:dyDescent="0.25">
      <c r="U38913" s="76"/>
    </row>
    <row r="38914" spans="21:21" x14ac:dyDescent="0.25">
      <c r="U38914" s="76"/>
    </row>
    <row r="38915" spans="21:21" x14ac:dyDescent="0.25">
      <c r="U38915" s="76"/>
    </row>
    <row r="38916" spans="21:21" x14ac:dyDescent="0.25">
      <c r="U38916" s="76"/>
    </row>
    <row r="38917" spans="21:21" x14ac:dyDescent="0.25">
      <c r="U38917" s="76"/>
    </row>
    <row r="38918" spans="21:21" x14ac:dyDescent="0.25">
      <c r="U38918" s="76"/>
    </row>
    <row r="38919" spans="21:21" x14ac:dyDescent="0.25">
      <c r="U38919" s="76"/>
    </row>
    <row r="38920" spans="21:21" x14ac:dyDescent="0.25">
      <c r="U38920" s="76"/>
    </row>
    <row r="38921" spans="21:21" x14ac:dyDescent="0.25">
      <c r="U38921" s="76"/>
    </row>
    <row r="38922" spans="21:21" x14ac:dyDescent="0.25">
      <c r="U38922" s="76"/>
    </row>
    <row r="38923" spans="21:21" x14ac:dyDescent="0.25">
      <c r="U38923" s="76"/>
    </row>
    <row r="38924" spans="21:21" x14ac:dyDescent="0.25">
      <c r="U38924" s="76"/>
    </row>
    <row r="38925" spans="21:21" x14ac:dyDescent="0.25">
      <c r="U38925" s="76"/>
    </row>
    <row r="38926" spans="21:21" x14ac:dyDescent="0.25">
      <c r="U38926" s="76"/>
    </row>
    <row r="38927" spans="21:21" x14ac:dyDescent="0.25">
      <c r="U38927" s="76"/>
    </row>
    <row r="38928" spans="21:21" x14ac:dyDescent="0.25">
      <c r="U38928" s="76"/>
    </row>
    <row r="38929" spans="21:21" x14ac:dyDescent="0.25">
      <c r="U38929" s="76"/>
    </row>
    <row r="38930" spans="21:21" x14ac:dyDescent="0.25">
      <c r="U38930" s="76"/>
    </row>
    <row r="38931" spans="21:21" x14ac:dyDescent="0.25">
      <c r="U38931" s="76"/>
    </row>
    <row r="38932" spans="21:21" x14ac:dyDescent="0.25">
      <c r="U38932" s="76"/>
    </row>
    <row r="38933" spans="21:21" x14ac:dyDescent="0.25">
      <c r="U38933" s="76"/>
    </row>
    <row r="38934" spans="21:21" x14ac:dyDescent="0.25">
      <c r="U38934" s="76"/>
    </row>
    <row r="38935" spans="21:21" x14ac:dyDescent="0.25">
      <c r="U38935" s="76"/>
    </row>
    <row r="38936" spans="21:21" x14ac:dyDescent="0.25">
      <c r="U38936" s="76"/>
    </row>
    <row r="38937" spans="21:21" x14ac:dyDescent="0.25">
      <c r="U38937" s="76"/>
    </row>
    <row r="38938" spans="21:21" x14ac:dyDescent="0.25">
      <c r="U38938" s="76"/>
    </row>
    <row r="38939" spans="21:21" x14ac:dyDescent="0.25">
      <c r="U38939" s="76"/>
    </row>
    <row r="38940" spans="21:21" x14ac:dyDescent="0.25">
      <c r="U38940" s="76"/>
    </row>
    <row r="38941" spans="21:21" x14ac:dyDescent="0.25">
      <c r="U38941" s="76"/>
    </row>
    <row r="38942" spans="21:21" x14ac:dyDescent="0.25">
      <c r="U38942" s="76"/>
    </row>
    <row r="38943" spans="21:21" x14ac:dyDescent="0.25">
      <c r="U38943" s="76"/>
    </row>
    <row r="38944" spans="21:21" x14ac:dyDescent="0.25">
      <c r="U38944" s="76"/>
    </row>
    <row r="38945" spans="21:21" x14ac:dyDescent="0.25">
      <c r="U38945" s="76"/>
    </row>
    <row r="38946" spans="21:21" x14ac:dyDescent="0.25">
      <c r="U38946" s="76"/>
    </row>
    <row r="38947" spans="21:21" x14ac:dyDescent="0.25">
      <c r="U38947" s="76"/>
    </row>
    <row r="38948" spans="21:21" x14ac:dyDescent="0.25">
      <c r="U38948" s="76"/>
    </row>
    <row r="38949" spans="21:21" x14ac:dyDescent="0.25">
      <c r="U38949" s="76"/>
    </row>
    <row r="38950" spans="21:21" x14ac:dyDescent="0.25">
      <c r="U38950" s="76"/>
    </row>
    <row r="38951" spans="21:21" x14ac:dyDescent="0.25">
      <c r="U38951" s="76"/>
    </row>
    <row r="38952" spans="21:21" x14ac:dyDescent="0.25">
      <c r="U38952" s="76"/>
    </row>
    <row r="38953" spans="21:21" x14ac:dyDescent="0.25">
      <c r="U38953" s="76"/>
    </row>
    <row r="38954" spans="21:21" x14ac:dyDescent="0.25">
      <c r="U38954" s="76"/>
    </row>
    <row r="38955" spans="21:21" x14ac:dyDescent="0.25">
      <c r="U38955" s="76"/>
    </row>
    <row r="38956" spans="21:21" x14ac:dyDescent="0.25">
      <c r="U38956" s="76"/>
    </row>
    <row r="38957" spans="21:21" x14ac:dyDescent="0.25">
      <c r="U38957" s="76"/>
    </row>
    <row r="38958" spans="21:21" x14ac:dyDescent="0.25">
      <c r="U38958" s="76"/>
    </row>
    <row r="38959" spans="21:21" x14ac:dyDescent="0.25">
      <c r="U38959" s="76"/>
    </row>
    <row r="38960" spans="21:21" x14ac:dyDescent="0.25">
      <c r="U38960" s="76"/>
    </row>
    <row r="38961" spans="21:21" x14ac:dyDescent="0.25">
      <c r="U38961" s="76"/>
    </row>
    <row r="38962" spans="21:21" x14ac:dyDescent="0.25">
      <c r="U38962" s="76"/>
    </row>
    <row r="38963" spans="21:21" x14ac:dyDescent="0.25">
      <c r="U38963" s="76"/>
    </row>
    <row r="38964" spans="21:21" x14ac:dyDescent="0.25">
      <c r="U38964" s="76"/>
    </row>
    <row r="38965" spans="21:21" x14ac:dyDescent="0.25">
      <c r="U38965" s="76"/>
    </row>
    <row r="38966" spans="21:21" x14ac:dyDescent="0.25">
      <c r="U38966" s="76"/>
    </row>
    <row r="38967" spans="21:21" x14ac:dyDescent="0.25">
      <c r="U38967" s="76"/>
    </row>
    <row r="38968" spans="21:21" x14ac:dyDescent="0.25">
      <c r="U38968" s="76"/>
    </row>
    <row r="38969" spans="21:21" x14ac:dyDescent="0.25">
      <c r="U38969" s="76"/>
    </row>
    <row r="38970" spans="21:21" x14ac:dyDescent="0.25">
      <c r="U38970" s="76"/>
    </row>
    <row r="38971" spans="21:21" x14ac:dyDescent="0.25">
      <c r="U38971" s="76"/>
    </row>
    <row r="38972" spans="21:21" x14ac:dyDescent="0.25">
      <c r="U38972" s="76"/>
    </row>
    <row r="38973" spans="21:21" x14ac:dyDescent="0.25">
      <c r="U38973" s="76"/>
    </row>
    <row r="38974" spans="21:21" x14ac:dyDescent="0.25">
      <c r="U38974" s="76"/>
    </row>
    <row r="38975" spans="21:21" x14ac:dyDescent="0.25">
      <c r="U38975" s="76"/>
    </row>
    <row r="38976" spans="21:21" x14ac:dyDescent="0.25">
      <c r="U38976" s="76"/>
    </row>
    <row r="38977" spans="21:21" x14ac:dyDescent="0.25">
      <c r="U38977" s="76"/>
    </row>
    <row r="38978" spans="21:21" x14ac:dyDescent="0.25">
      <c r="U38978" s="76"/>
    </row>
    <row r="38979" spans="21:21" x14ac:dyDescent="0.25">
      <c r="U38979" s="76"/>
    </row>
    <row r="38980" spans="21:21" x14ac:dyDescent="0.25">
      <c r="U38980" s="76"/>
    </row>
    <row r="38981" spans="21:21" x14ac:dyDescent="0.25">
      <c r="U38981" s="76"/>
    </row>
    <row r="38982" spans="21:21" x14ac:dyDescent="0.25">
      <c r="U38982" s="76"/>
    </row>
    <row r="38983" spans="21:21" x14ac:dyDescent="0.25">
      <c r="U38983" s="76"/>
    </row>
    <row r="38984" spans="21:21" x14ac:dyDescent="0.25">
      <c r="U38984" s="76"/>
    </row>
    <row r="38985" spans="21:21" x14ac:dyDescent="0.25">
      <c r="U38985" s="76"/>
    </row>
    <row r="38986" spans="21:21" x14ac:dyDescent="0.25">
      <c r="U38986" s="76"/>
    </row>
    <row r="38987" spans="21:21" x14ac:dyDescent="0.25">
      <c r="U38987" s="76"/>
    </row>
    <row r="38988" spans="21:21" x14ac:dyDescent="0.25">
      <c r="U38988" s="76"/>
    </row>
    <row r="38989" spans="21:21" x14ac:dyDescent="0.25">
      <c r="U38989" s="76"/>
    </row>
    <row r="38990" spans="21:21" x14ac:dyDescent="0.25">
      <c r="U38990" s="76"/>
    </row>
    <row r="38991" spans="21:21" x14ac:dyDescent="0.25">
      <c r="U38991" s="76"/>
    </row>
    <row r="38992" spans="21:21" x14ac:dyDescent="0.25">
      <c r="U38992" s="76"/>
    </row>
    <row r="38993" spans="21:21" x14ac:dyDescent="0.25">
      <c r="U38993" s="76"/>
    </row>
    <row r="38994" spans="21:21" x14ac:dyDescent="0.25">
      <c r="U38994" s="76"/>
    </row>
    <row r="38995" spans="21:21" x14ac:dyDescent="0.25">
      <c r="U38995" s="76"/>
    </row>
    <row r="38996" spans="21:21" x14ac:dyDescent="0.25">
      <c r="U38996" s="76"/>
    </row>
    <row r="38997" spans="21:21" x14ac:dyDescent="0.25">
      <c r="U38997" s="76"/>
    </row>
    <row r="38998" spans="21:21" x14ac:dyDescent="0.25">
      <c r="U38998" s="76"/>
    </row>
    <row r="38999" spans="21:21" x14ac:dyDescent="0.25">
      <c r="U38999" s="76"/>
    </row>
    <row r="39000" spans="21:21" x14ac:dyDescent="0.25">
      <c r="U39000" s="76"/>
    </row>
    <row r="39001" spans="21:21" x14ac:dyDescent="0.25">
      <c r="U39001" s="76"/>
    </row>
    <row r="39002" spans="21:21" x14ac:dyDescent="0.25">
      <c r="U39002" s="76"/>
    </row>
    <row r="39003" spans="21:21" x14ac:dyDescent="0.25">
      <c r="U39003" s="76"/>
    </row>
    <row r="39004" spans="21:21" x14ac:dyDescent="0.25">
      <c r="U39004" s="76"/>
    </row>
    <row r="39005" spans="21:21" x14ac:dyDescent="0.25">
      <c r="U39005" s="76"/>
    </row>
    <row r="39006" spans="21:21" x14ac:dyDescent="0.25">
      <c r="U39006" s="76"/>
    </row>
    <row r="39007" spans="21:21" x14ac:dyDescent="0.25">
      <c r="U39007" s="76"/>
    </row>
    <row r="39008" spans="21:21" x14ac:dyDescent="0.25">
      <c r="U39008" s="76"/>
    </row>
    <row r="39009" spans="21:21" x14ac:dyDescent="0.25">
      <c r="U39009" s="76"/>
    </row>
    <row r="39010" spans="21:21" x14ac:dyDescent="0.25">
      <c r="U39010" s="76"/>
    </row>
    <row r="39011" spans="21:21" x14ac:dyDescent="0.25">
      <c r="U39011" s="76"/>
    </row>
    <row r="39012" spans="21:21" x14ac:dyDescent="0.25">
      <c r="U39012" s="76"/>
    </row>
    <row r="39013" spans="21:21" x14ac:dyDescent="0.25">
      <c r="U39013" s="76"/>
    </row>
    <row r="39014" spans="21:21" x14ac:dyDescent="0.25">
      <c r="U39014" s="76"/>
    </row>
    <row r="39015" spans="21:21" x14ac:dyDescent="0.25">
      <c r="U39015" s="76"/>
    </row>
    <row r="39016" spans="21:21" x14ac:dyDescent="0.25">
      <c r="U39016" s="76"/>
    </row>
    <row r="39017" spans="21:21" x14ac:dyDescent="0.25">
      <c r="U39017" s="76"/>
    </row>
    <row r="39018" spans="21:21" x14ac:dyDescent="0.25">
      <c r="U39018" s="76"/>
    </row>
    <row r="39019" spans="21:21" x14ac:dyDescent="0.25">
      <c r="U39019" s="76"/>
    </row>
    <row r="39020" spans="21:21" x14ac:dyDescent="0.25">
      <c r="U39020" s="76"/>
    </row>
    <row r="39021" spans="21:21" x14ac:dyDescent="0.25">
      <c r="U39021" s="76"/>
    </row>
    <row r="39022" spans="21:21" x14ac:dyDescent="0.25">
      <c r="U39022" s="76"/>
    </row>
    <row r="39023" spans="21:21" x14ac:dyDescent="0.25">
      <c r="U39023" s="76"/>
    </row>
    <row r="39024" spans="21:21" x14ac:dyDescent="0.25">
      <c r="U39024" s="76"/>
    </row>
    <row r="39025" spans="21:21" x14ac:dyDescent="0.25">
      <c r="U39025" s="76"/>
    </row>
    <row r="39026" spans="21:21" x14ac:dyDescent="0.25">
      <c r="U39026" s="76"/>
    </row>
    <row r="39027" spans="21:21" x14ac:dyDescent="0.25">
      <c r="U39027" s="76"/>
    </row>
    <row r="39028" spans="21:21" x14ac:dyDescent="0.25">
      <c r="U39028" s="76"/>
    </row>
    <row r="39029" spans="21:21" x14ac:dyDescent="0.25">
      <c r="U39029" s="76"/>
    </row>
    <row r="39030" spans="21:21" x14ac:dyDescent="0.25">
      <c r="U39030" s="76"/>
    </row>
    <row r="39031" spans="21:21" x14ac:dyDescent="0.25">
      <c r="U39031" s="76"/>
    </row>
    <row r="39032" spans="21:21" x14ac:dyDescent="0.25">
      <c r="U39032" s="76"/>
    </row>
    <row r="39033" spans="21:21" x14ac:dyDescent="0.25">
      <c r="U39033" s="76"/>
    </row>
    <row r="39034" spans="21:21" x14ac:dyDescent="0.25">
      <c r="U39034" s="76"/>
    </row>
    <row r="39035" spans="21:21" x14ac:dyDescent="0.25">
      <c r="U39035" s="76"/>
    </row>
    <row r="39036" spans="21:21" x14ac:dyDescent="0.25">
      <c r="U39036" s="76"/>
    </row>
    <row r="39037" spans="21:21" x14ac:dyDescent="0.25">
      <c r="U39037" s="76"/>
    </row>
    <row r="39038" spans="21:21" x14ac:dyDescent="0.25">
      <c r="U39038" s="76"/>
    </row>
    <row r="39039" spans="21:21" x14ac:dyDescent="0.25">
      <c r="U39039" s="76"/>
    </row>
    <row r="39040" spans="21:21" x14ac:dyDescent="0.25">
      <c r="U39040" s="76"/>
    </row>
    <row r="39041" spans="21:21" x14ac:dyDescent="0.25">
      <c r="U39041" s="76"/>
    </row>
    <row r="39042" spans="21:21" x14ac:dyDescent="0.25">
      <c r="U39042" s="76"/>
    </row>
    <row r="39043" spans="21:21" x14ac:dyDescent="0.25">
      <c r="U39043" s="76"/>
    </row>
    <row r="39044" spans="21:21" x14ac:dyDescent="0.25">
      <c r="U39044" s="76"/>
    </row>
    <row r="39045" spans="21:21" x14ac:dyDescent="0.25">
      <c r="U39045" s="76"/>
    </row>
    <row r="39046" spans="21:21" x14ac:dyDescent="0.25">
      <c r="U39046" s="76"/>
    </row>
    <row r="39047" spans="21:21" x14ac:dyDescent="0.25">
      <c r="U39047" s="76"/>
    </row>
    <row r="39048" spans="21:21" x14ac:dyDescent="0.25">
      <c r="U39048" s="76"/>
    </row>
    <row r="39049" spans="21:21" x14ac:dyDescent="0.25">
      <c r="U39049" s="76"/>
    </row>
    <row r="39050" spans="21:21" x14ac:dyDescent="0.25">
      <c r="U39050" s="76"/>
    </row>
    <row r="39051" spans="21:21" x14ac:dyDescent="0.25">
      <c r="U39051" s="76"/>
    </row>
    <row r="39052" spans="21:21" x14ac:dyDescent="0.25">
      <c r="U39052" s="76"/>
    </row>
    <row r="39053" spans="21:21" x14ac:dyDescent="0.25">
      <c r="U39053" s="76"/>
    </row>
    <row r="39054" spans="21:21" x14ac:dyDescent="0.25">
      <c r="U39054" s="76"/>
    </row>
    <row r="39055" spans="21:21" x14ac:dyDescent="0.25">
      <c r="U39055" s="76"/>
    </row>
    <row r="39056" spans="21:21" x14ac:dyDescent="0.25">
      <c r="U39056" s="76"/>
    </row>
    <row r="39057" spans="21:21" x14ac:dyDescent="0.25">
      <c r="U39057" s="76"/>
    </row>
    <row r="39058" spans="21:21" x14ac:dyDescent="0.25">
      <c r="U39058" s="76"/>
    </row>
    <row r="39059" spans="21:21" x14ac:dyDescent="0.25">
      <c r="U39059" s="76"/>
    </row>
    <row r="39060" spans="21:21" x14ac:dyDescent="0.25">
      <c r="U39060" s="76"/>
    </row>
    <row r="39061" spans="21:21" x14ac:dyDescent="0.25">
      <c r="U39061" s="76"/>
    </row>
    <row r="39062" spans="21:21" x14ac:dyDescent="0.25">
      <c r="U39062" s="76"/>
    </row>
    <row r="39063" spans="21:21" x14ac:dyDescent="0.25">
      <c r="U39063" s="76"/>
    </row>
    <row r="39064" spans="21:21" x14ac:dyDescent="0.25">
      <c r="U39064" s="76"/>
    </row>
    <row r="39065" spans="21:21" x14ac:dyDescent="0.25">
      <c r="U39065" s="76"/>
    </row>
    <row r="39066" spans="21:21" x14ac:dyDescent="0.25">
      <c r="U39066" s="76"/>
    </row>
    <row r="39067" spans="21:21" x14ac:dyDescent="0.25">
      <c r="U39067" s="76"/>
    </row>
    <row r="39068" spans="21:21" x14ac:dyDescent="0.25">
      <c r="U39068" s="76"/>
    </row>
    <row r="39069" spans="21:21" x14ac:dyDescent="0.25">
      <c r="U39069" s="76"/>
    </row>
    <row r="39070" spans="21:21" x14ac:dyDescent="0.25">
      <c r="U39070" s="76"/>
    </row>
    <row r="39071" spans="21:21" x14ac:dyDescent="0.25">
      <c r="U39071" s="76"/>
    </row>
    <row r="39072" spans="21:21" x14ac:dyDescent="0.25">
      <c r="U39072" s="76"/>
    </row>
    <row r="39073" spans="21:21" x14ac:dyDescent="0.25">
      <c r="U39073" s="76"/>
    </row>
    <row r="39074" spans="21:21" x14ac:dyDescent="0.25">
      <c r="U39074" s="76"/>
    </row>
    <row r="39075" spans="21:21" x14ac:dyDescent="0.25">
      <c r="U39075" s="76"/>
    </row>
    <row r="39076" spans="21:21" x14ac:dyDescent="0.25">
      <c r="U39076" s="76"/>
    </row>
    <row r="39077" spans="21:21" x14ac:dyDescent="0.25">
      <c r="U39077" s="76"/>
    </row>
    <row r="39078" spans="21:21" x14ac:dyDescent="0.25">
      <c r="U39078" s="76"/>
    </row>
    <row r="39079" spans="21:21" x14ac:dyDescent="0.25">
      <c r="U39079" s="76"/>
    </row>
    <row r="39080" spans="21:21" x14ac:dyDescent="0.25">
      <c r="U39080" s="76"/>
    </row>
    <row r="39081" spans="21:21" x14ac:dyDescent="0.25">
      <c r="U39081" s="76"/>
    </row>
    <row r="39082" spans="21:21" x14ac:dyDescent="0.25">
      <c r="U39082" s="76"/>
    </row>
    <row r="39083" spans="21:21" x14ac:dyDescent="0.25">
      <c r="U39083" s="76"/>
    </row>
    <row r="39084" spans="21:21" x14ac:dyDescent="0.25">
      <c r="U39084" s="76"/>
    </row>
    <row r="39085" spans="21:21" x14ac:dyDescent="0.25">
      <c r="U39085" s="76"/>
    </row>
    <row r="39086" spans="21:21" x14ac:dyDescent="0.25">
      <c r="U39086" s="76"/>
    </row>
    <row r="39087" spans="21:21" x14ac:dyDescent="0.25">
      <c r="U39087" s="76"/>
    </row>
    <row r="39088" spans="21:21" x14ac:dyDescent="0.25">
      <c r="U39088" s="76"/>
    </row>
    <row r="39089" spans="21:21" x14ac:dyDescent="0.25">
      <c r="U39089" s="76"/>
    </row>
    <row r="39090" spans="21:21" x14ac:dyDescent="0.25">
      <c r="U39090" s="76"/>
    </row>
    <row r="39091" spans="21:21" x14ac:dyDescent="0.25">
      <c r="U39091" s="76"/>
    </row>
    <row r="39092" spans="21:21" x14ac:dyDescent="0.25">
      <c r="U39092" s="76"/>
    </row>
    <row r="39093" spans="21:21" x14ac:dyDescent="0.25">
      <c r="U39093" s="76"/>
    </row>
    <row r="39094" spans="21:21" x14ac:dyDescent="0.25">
      <c r="U39094" s="76"/>
    </row>
    <row r="39095" spans="21:21" x14ac:dyDescent="0.25">
      <c r="U39095" s="76"/>
    </row>
    <row r="39096" spans="21:21" x14ac:dyDescent="0.25">
      <c r="U39096" s="76"/>
    </row>
    <row r="39097" spans="21:21" x14ac:dyDescent="0.25">
      <c r="U39097" s="76"/>
    </row>
    <row r="39098" spans="21:21" x14ac:dyDescent="0.25">
      <c r="U39098" s="76"/>
    </row>
    <row r="39099" spans="21:21" x14ac:dyDescent="0.25">
      <c r="U39099" s="76"/>
    </row>
    <row r="39100" spans="21:21" x14ac:dyDescent="0.25">
      <c r="U39100" s="76"/>
    </row>
    <row r="39101" spans="21:21" x14ac:dyDescent="0.25">
      <c r="U39101" s="76"/>
    </row>
    <row r="39102" spans="21:21" x14ac:dyDescent="0.25">
      <c r="U39102" s="76"/>
    </row>
    <row r="39103" spans="21:21" x14ac:dyDescent="0.25">
      <c r="U39103" s="76"/>
    </row>
    <row r="39104" spans="21:21" x14ac:dyDescent="0.25">
      <c r="U39104" s="76"/>
    </row>
    <row r="39105" spans="21:21" x14ac:dyDescent="0.25">
      <c r="U39105" s="76"/>
    </row>
    <row r="39106" spans="21:21" x14ac:dyDescent="0.25">
      <c r="U39106" s="76"/>
    </row>
    <row r="39107" spans="21:21" x14ac:dyDescent="0.25">
      <c r="U39107" s="76"/>
    </row>
    <row r="39108" spans="21:21" x14ac:dyDescent="0.25">
      <c r="U39108" s="76"/>
    </row>
    <row r="39109" spans="21:21" x14ac:dyDescent="0.25">
      <c r="U39109" s="76"/>
    </row>
    <row r="39110" spans="21:21" x14ac:dyDescent="0.25">
      <c r="U39110" s="76"/>
    </row>
    <row r="39111" spans="21:21" x14ac:dyDescent="0.25">
      <c r="U39111" s="76"/>
    </row>
    <row r="39112" spans="21:21" x14ac:dyDescent="0.25">
      <c r="U39112" s="76"/>
    </row>
    <row r="39113" spans="21:21" x14ac:dyDescent="0.25">
      <c r="U39113" s="76"/>
    </row>
    <row r="39114" spans="21:21" x14ac:dyDescent="0.25">
      <c r="U39114" s="76"/>
    </row>
    <row r="39115" spans="21:21" x14ac:dyDescent="0.25">
      <c r="U39115" s="76"/>
    </row>
    <row r="39116" spans="21:21" x14ac:dyDescent="0.25">
      <c r="U39116" s="76"/>
    </row>
    <row r="39117" spans="21:21" x14ac:dyDescent="0.25">
      <c r="U39117" s="76"/>
    </row>
    <row r="39118" spans="21:21" x14ac:dyDescent="0.25">
      <c r="U39118" s="76"/>
    </row>
    <row r="39119" spans="21:21" x14ac:dyDescent="0.25">
      <c r="U39119" s="76"/>
    </row>
    <row r="39120" spans="21:21" x14ac:dyDescent="0.25">
      <c r="U39120" s="76"/>
    </row>
    <row r="39121" spans="21:21" x14ac:dyDescent="0.25">
      <c r="U39121" s="76"/>
    </row>
    <row r="39122" spans="21:21" x14ac:dyDescent="0.25">
      <c r="U39122" s="76"/>
    </row>
    <row r="39123" spans="21:21" x14ac:dyDescent="0.25">
      <c r="U39123" s="76"/>
    </row>
    <row r="39124" spans="21:21" x14ac:dyDescent="0.25">
      <c r="U39124" s="76"/>
    </row>
    <row r="39125" spans="21:21" x14ac:dyDescent="0.25">
      <c r="U39125" s="76"/>
    </row>
    <row r="39126" spans="21:21" x14ac:dyDescent="0.25">
      <c r="U39126" s="76"/>
    </row>
    <row r="39127" spans="21:21" x14ac:dyDescent="0.25">
      <c r="U39127" s="76"/>
    </row>
    <row r="39128" spans="21:21" x14ac:dyDescent="0.25">
      <c r="U39128" s="76"/>
    </row>
    <row r="39129" spans="21:21" x14ac:dyDescent="0.25">
      <c r="U39129" s="76"/>
    </row>
    <row r="39130" spans="21:21" x14ac:dyDescent="0.25">
      <c r="U39130" s="76"/>
    </row>
    <row r="39131" spans="21:21" x14ac:dyDescent="0.25">
      <c r="U39131" s="76"/>
    </row>
    <row r="39132" spans="21:21" x14ac:dyDescent="0.25">
      <c r="U39132" s="76"/>
    </row>
    <row r="39133" spans="21:21" x14ac:dyDescent="0.25">
      <c r="U39133" s="76"/>
    </row>
    <row r="39134" spans="21:21" x14ac:dyDescent="0.25">
      <c r="U39134" s="76"/>
    </row>
    <row r="39135" spans="21:21" x14ac:dyDescent="0.25">
      <c r="U39135" s="76"/>
    </row>
    <row r="39136" spans="21:21" x14ac:dyDescent="0.25">
      <c r="U39136" s="76"/>
    </row>
    <row r="39137" spans="21:21" x14ac:dyDescent="0.25">
      <c r="U39137" s="76"/>
    </row>
    <row r="39138" spans="21:21" x14ac:dyDescent="0.25">
      <c r="U39138" s="76"/>
    </row>
    <row r="39139" spans="21:21" x14ac:dyDescent="0.25">
      <c r="U39139" s="76"/>
    </row>
    <row r="39140" spans="21:21" x14ac:dyDescent="0.25">
      <c r="U39140" s="76"/>
    </row>
    <row r="39141" spans="21:21" x14ac:dyDescent="0.25">
      <c r="U39141" s="76"/>
    </row>
    <row r="39142" spans="21:21" x14ac:dyDescent="0.25">
      <c r="U39142" s="76"/>
    </row>
    <row r="39143" spans="21:21" x14ac:dyDescent="0.25">
      <c r="U39143" s="76"/>
    </row>
    <row r="39144" spans="21:21" x14ac:dyDescent="0.25">
      <c r="U39144" s="76"/>
    </row>
    <row r="39145" spans="21:21" x14ac:dyDescent="0.25">
      <c r="U39145" s="76"/>
    </row>
    <row r="39146" spans="21:21" x14ac:dyDescent="0.25">
      <c r="U39146" s="76"/>
    </row>
    <row r="39147" spans="21:21" x14ac:dyDescent="0.25">
      <c r="U39147" s="76"/>
    </row>
    <row r="39148" spans="21:21" x14ac:dyDescent="0.25">
      <c r="U39148" s="76"/>
    </row>
    <row r="39149" spans="21:21" x14ac:dyDescent="0.25">
      <c r="U39149" s="76"/>
    </row>
    <row r="39150" spans="21:21" x14ac:dyDescent="0.25">
      <c r="U39150" s="76"/>
    </row>
    <row r="39151" spans="21:21" x14ac:dyDescent="0.25">
      <c r="U39151" s="76"/>
    </row>
    <row r="39152" spans="21:21" x14ac:dyDescent="0.25">
      <c r="U39152" s="76"/>
    </row>
    <row r="39153" spans="21:21" x14ac:dyDescent="0.25">
      <c r="U39153" s="76"/>
    </row>
    <row r="39154" spans="21:21" x14ac:dyDescent="0.25">
      <c r="U39154" s="76"/>
    </row>
    <row r="39155" spans="21:21" x14ac:dyDescent="0.25">
      <c r="U39155" s="76"/>
    </row>
    <row r="39156" spans="21:21" x14ac:dyDescent="0.25">
      <c r="U39156" s="76"/>
    </row>
    <row r="39157" spans="21:21" x14ac:dyDescent="0.25">
      <c r="U39157" s="76"/>
    </row>
    <row r="39158" spans="21:21" x14ac:dyDescent="0.25">
      <c r="U39158" s="76"/>
    </row>
    <row r="39159" spans="21:21" x14ac:dyDescent="0.25">
      <c r="U39159" s="76"/>
    </row>
    <row r="39160" spans="21:21" x14ac:dyDescent="0.25">
      <c r="U39160" s="76"/>
    </row>
    <row r="39161" spans="21:21" x14ac:dyDescent="0.25">
      <c r="U39161" s="76"/>
    </row>
    <row r="39162" spans="21:21" x14ac:dyDescent="0.25">
      <c r="U39162" s="76"/>
    </row>
    <row r="39163" spans="21:21" x14ac:dyDescent="0.25">
      <c r="U39163" s="76"/>
    </row>
    <row r="39164" spans="21:21" x14ac:dyDescent="0.25">
      <c r="U39164" s="76"/>
    </row>
    <row r="39165" spans="21:21" x14ac:dyDescent="0.25">
      <c r="U39165" s="76"/>
    </row>
    <row r="39166" spans="21:21" x14ac:dyDescent="0.25">
      <c r="U39166" s="76"/>
    </row>
    <row r="39167" spans="21:21" x14ac:dyDescent="0.25">
      <c r="U39167" s="76"/>
    </row>
    <row r="39168" spans="21:21" x14ac:dyDescent="0.25">
      <c r="U39168" s="76"/>
    </row>
    <row r="39169" spans="21:21" x14ac:dyDescent="0.25">
      <c r="U39169" s="76"/>
    </row>
    <row r="39170" spans="21:21" x14ac:dyDescent="0.25">
      <c r="U39170" s="76"/>
    </row>
    <row r="39171" spans="21:21" x14ac:dyDescent="0.25">
      <c r="U39171" s="76"/>
    </row>
    <row r="39172" spans="21:21" x14ac:dyDescent="0.25">
      <c r="U39172" s="76"/>
    </row>
    <row r="39173" spans="21:21" x14ac:dyDescent="0.25">
      <c r="U39173" s="76"/>
    </row>
    <row r="39174" spans="21:21" x14ac:dyDescent="0.25">
      <c r="U39174" s="76"/>
    </row>
    <row r="39175" spans="21:21" x14ac:dyDescent="0.25">
      <c r="U39175" s="76"/>
    </row>
    <row r="39176" spans="21:21" x14ac:dyDescent="0.25">
      <c r="U39176" s="76"/>
    </row>
    <row r="39177" spans="21:21" x14ac:dyDescent="0.25">
      <c r="U39177" s="76"/>
    </row>
    <row r="39178" spans="21:21" x14ac:dyDescent="0.25">
      <c r="U39178" s="76"/>
    </row>
    <row r="39179" spans="21:21" x14ac:dyDescent="0.25">
      <c r="U39179" s="76"/>
    </row>
    <row r="39180" spans="21:21" x14ac:dyDescent="0.25">
      <c r="U39180" s="76"/>
    </row>
    <row r="39181" spans="21:21" x14ac:dyDescent="0.25">
      <c r="U39181" s="76"/>
    </row>
    <row r="39182" spans="21:21" x14ac:dyDescent="0.25">
      <c r="U39182" s="76"/>
    </row>
    <row r="39183" spans="21:21" x14ac:dyDescent="0.25">
      <c r="U39183" s="76"/>
    </row>
    <row r="39184" spans="21:21" x14ac:dyDescent="0.25">
      <c r="U39184" s="76"/>
    </row>
    <row r="39185" spans="21:21" x14ac:dyDescent="0.25">
      <c r="U39185" s="76"/>
    </row>
    <row r="39186" spans="21:21" x14ac:dyDescent="0.25">
      <c r="U39186" s="76"/>
    </row>
    <row r="39187" spans="21:21" x14ac:dyDescent="0.25">
      <c r="U39187" s="76"/>
    </row>
    <row r="39188" spans="21:21" x14ac:dyDescent="0.25">
      <c r="U39188" s="76"/>
    </row>
    <row r="39189" spans="21:21" x14ac:dyDescent="0.25">
      <c r="U39189" s="76"/>
    </row>
    <row r="39190" spans="21:21" x14ac:dyDescent="0.25">
      <c r="U39190" s="76"/>
    </row>
    <row r="39191" spans="21:21" x14ac:dyDescent="0.25">
      <c r="U39191" s="76"/>
    </row>
    <row r="39192" spans="21:21" x14ac:dyDescent="0.25">
      <c r="U39192" s="76"/>
    </row>
    <row r="39193" spans="21:21" x14ac:dyDescent="0.25">
      <c r="U39193" s="76"/>
    </row>
    <row r="39194" spans="21:21" x14ac:dyDescent="0.25">
      <c r="U39194" s="76"/>
    </row>
    <row r="39195" spans="21:21" x14ac:dyDescent="0.25">
      <c r="U39195" s="76"/>
    </row>
    <row r="39196" spans="21:21" x14ac:dyDescent="0.25">
      <c r="U39196" s="76"/>
    </row>
    <row r="39197" spans="21:21" x14ac:dyDescent="0.25">
      <c r="U39197" s="76"/>
    </row>
    <row r="39198" spans="21:21" x14ac:dyDescent="0.25">
      <c r="U39198" s="76"/>
    </row>
    <row r="39199" spans="21:21" x14ac:dyDescent="0.25">
      <c r="U39199" s="76"/>
    </row>
    <row r="39200" spans="21:21" x14ac:dyDescent="0.25">
      <c r="U39200" s="76"/>
    </row>
    <row r="39201" spans="21:21" x14ac:dyDescent="0.25">
      <c r="U39201" s="76"/>
    </row>
    <row r="39202" spans="21:21" x14ac:dyDescent="0.25">
      <c r="U39202" s="76"/>
    </row>
    <row r="39203" spans="21:21" x14ac:dyDescent="0.25">
      <c r="U39203" s="76"/>
    </row>
    <row r="39204" spans="21:21" x14ac:dyDescent="0.25">
      <c r="U39204" s="76"/>
    </row>
    <row r="39205" spans="21:21" x14ac:dyDescent="0.25">
      <c r="U39205" s="76"/>
    </row>
    <row r="39206" spans="21:21" x14ac:dyDescent="0.25">
      <c r="U39206" s="76"/>
    </row>
    <row r="39207" spans="21:21" x14ac:dyDescent="0.25">
      <c r="U39207" s="76"/>
    </row>
    <row r="39208" spans="21:21" x14ac:dyDescent="0.25">
      <c r="U39208" s="76"/>
    </row>
    <row r="39209" spans="21:21" x14ac:dyDescent="0.25">
      <c r="U39209" s="76"/>
    </row>
    <row r="39210" spans="21:21" x14ac:dyDescent="0.25">
      <c r="U39210" s="76"/>
    </row>
    <row r="39211" spans="21:21" x14ac:dyDescent="0.25">
      <c r="U39211" s="76"/>
    </row>
    <row r="39212" spans="21:21" x14ac:dyDescent="0.25">
      <c r="U39212" s="76"/>
    </row>
    <row r="39213" spans="21:21" x14ac:dyDescent="0.25">
      <c r="U39213" s="76"/>
    </row>
    <row r="39214" spans="21:21" x14ac:dyDescent="0.25">
      <c r="U39214" s="76"/>
    </row>
    <row r="39215" spans="21:21" x14ac:dyDescent="0.25">
      <c r="U39215" s="76"/>
    </row>
    <row r="39216" spans="21:21" x14ac:dyDescent="0.25">
      <c r="U39216" s="76"/>
    </row>
    <row r="39217" spans="21:21" x14ac:dyDescent="0.25">
      <c r="U39217" s="76"/>
    </row>
    <row r="39218" spans="21:21" x14ac:dyDescent="0.25">
      <c r="U39218" s="76"/>
    </row>
    <row r="39219" spans="21:21" x14ac:dyDescent="0.25">
      <c r="U39219" s="76"/>
    </row>
    <row r="39220" spans="21:21" x14ac:dyDescent="0.25">
      <c r="U39220" s="76"/>
    </row>
    <row r="39221" spans="21:21" x14ac:dyDescent="0.25">
      <c r="U39221" s="76"/>
    </row>
    <row r="39222" spans="21:21" x14ac:dyDescent="0.25">
      <c r="U39222" s="76"/>
    </row>
    <row r="39223" spans="21:21" x14ac:dyDescent="0.25">
      <c r="U39223" s="76"/>
    </row>
    <row r="39224" spans="21:21" x14ac:dyDescent="0.25">
      <c r="U39224" s="76"/>
    </row>
    <row r="39225" spans="21:21" x14ac:dyDescent="0.25">
      <c r="U39225" s="76"/>
    </row>
    <row r="39226" spans="21:21" x14ac:dyDescent="0.25">
      <c r="U39226" s="76"/>
    </row>
    <row r="39227" spans="21:21" x14ac:dyDescent="0.25">
      <c r="U39227" s="76"/>
    </row>
    <row r="39228" spans="21:21" x14ac:dyDescent="0.25">
      <c r="U39228" s="76"/>
    </row>
    <row r="39229" spans="21:21" x14ac:dyDescent="0.25">
      <c r="U39229" s="76"/>
    </row>
    <row r="39230" spans="21:21" x14ac:dyDescent="0.25">
      <c r="U39230" s="76"/>
    </row>
    <row r="39231" spans="21:21" x14ac:dyDescent="0.25">
      <c r="U39231" s="76"/>
    </row>
    <row r="39232" spans="21:21" x14ac:dyDescent="0.25">
      <c r="U39232" s="76"/>
    </row>
    <row r="39233" spans="21:21" x14ac:dyDescent="0.25">
      <c r="U39233" s="76"/>
    </row>
    <row r="39234" spans="21:21" x14ac:dyDescent="0.25">
      <c r="U39234" s="76"/>
    </row>
    <row r="39235" spans="21:21" x14ac:dyDescent="0.25">
      <c r="U39235" s="76"/>
    </row>
    <row r="39236" spans="21:21" x14ac:dyDescent="0.25">
      <c r="U39236" s="76"/>
    </row>
    <row r="39237" spans="21:21" x14ac:dyDescent="0.25">
      <c r="U39237" s="76"/>
    </row>
    <row r="39238" spans="21:21" x14ac:dyDescent="0.25">
      <c r="U39238" s="76"/>
    </row>
    <row r="39239" spans="21:21" x14ac:dyDescent="0.25">
      <c r="U39239" s="76"/>
    </row>
    <row r="39240" spans="21:21" x14ac:dyDescent="0.25">
      <c r="U39240" s="76"/>
    </row>
    <row r="39241" spans="21:21" x14ac:dyDescent="0.25">
      <c r="U39241" s="76"/>
    </row>
    <row r="39242" spans="21:21" x14ac:dyDescent="0.25">
      <c r="U39242" s="76"/>
    </row>
    <row r="39243" spans="21:21" x14ac:dyDescent="0.25">
      <c r="U39243" s="76"/>
    </row>
    <row r="39244" spans="21:21" x14ac:dyDescent="0.25">
      <c r="U39244" s="76"/>
    </row>
    <row r="39245" spans="21:21" x14ac:dyDescent="0.25">
      <c r="U39245" s="76"/>
    </row>
    <row r="39246" spans="21:21" x14ac:dyDescent="0.25">
      <c r="U39246" s="76"/>
    </row>
    <row r="39247" spans="21:21" x14ac:dyDescent="0.25">
      <c r="U39247" s="76"/>
    </row>
    <row r="39248" spans="21:21" x14ac:dyDescent="0.25">
      <c r="U39248" s="76"/>
    </row>
    <row r="39249" spans="21:21" x14ac:dyDescent="0.25">
      <c r="U39249" s="76"/>
    </row>
    <row r="39250" spans="21:21" x14ac:dyDescent="0.25">
      <c r="U39250" s="76"/>
    </row>
    <row r="39251" spans="21:21" x14ac:dyDescent="0.25">
      <c r="U39251" s="76"/>
    </row>
    <row r="39252" spans="21:21" x14ac:dyDescent="0.25">
      <c r="U39252" s="76"/>
    </row>
    <row r="39253" spans="21:21" x14ac:dyDescent="0.25">
      <c r="U39253" s="76"/>
    </row>
    <row r="39254" spans="21:21" x14ac:dyDescent="0.25">
      <c r="U39254" s="76"/>
    </row>
    <row r="39255" spans="21:21" x14ac:dyDescent="0.25">
      <c r="U39255" s="76"/>
    </row>
    <row r="39256" spans="21:21" x14ac:dyDescent="0.25">
      <c r="U39256" s="76"/>
    </row>
    <row r="39257" spans="21:21" x14ac:dyDescent="0.25">
      <c r="U39257" s="76"/>
    </row>
    <row r="39258" spans="21:21" x14ac:dyDescent="0.25">
      <c r="U39258" s="76"/>
    </row>
    <row r="39259" spans="21:21" x14ac:dyDescent="0.25">
      <c r="U39259" s="76"/>
    </row>
    <row r="39260" spans="21:21" x14ac:dyDescent="0.25">
      <c r="U39260" s="76"/>
    </row>
    <row r="39261" spans="21:21" x14ac:dyDescent="0.25">
      <c r="U39261" s="76"/>
    </row>
    <row r="39262" spans="21:21" x14ac:dyDescent="0.25">
      <c r="U39262" s="76"/>
    </row>
    <row r="39263" spans="21:21" x14ac:dyDescent="0.25">
      <c r="U39263" s="76"/>
    </row>
    <row r="39264" spans="21:21" x14ac:dyDescent="0.25">
      <c r="U39264" s="76"/>
    </row>
    <row r="39265" spans="21:21" x14ac:dyDescent="0.25">
      <c r="U39265" s="76"/>
    </row>
    <row r="39266" spans="21:21" x14ac:dyDescent="0.25">
      <c r="U39266" s="76"/>
    </row>
    <row r="39267" spans="21:21" x14ac:dyDescent="0.25">
      <c r="U39267" s="76"/>
    </row>
    <row r="39268" spans="21:21" x14ac:dyDescent="0.25">
      <c r="U39268" s="76"/>
    </row>
    <row r="39269" spans="21:21" x14ac:dyDescent="0.25">
      <c r="U39269" s="76"/>
    </row>
    <row r="39270" spans="21:21" x14ac:dyDescent="0.25">
      <c r="U39270" s="76"/>
    </row>
    <row r="39271" spans="21:21" x14ac:dyDescent="0.25">
      <c r="U39271" s="76"/>
    </row>
    <row r="39272" spans="21:21" x14ac:dyDescent="0.25">
      <c r="U39272" s="76"/>
    </row>
    <row r="39273" spans="21:21" x14ac:dyDescent="0.25">
      <c r="U39273" s="76"/>
    </row>
    <row r="39274" spans="21:21" x14ac:dyDescent="0.25">
      <c r="U39274" s="76"/>
    </row>
    <row r="39275" spans="21:21" x14ac:dyDescent="0.25">
      <c r="U39275" s="76"/>
    </row>
    <row r="39276" spans="21:21" x14ac:dyDescent="0.25">
      <c r="U39276" s="76"/>
    </row>
    <row r="39277" spans="21:21" x14ac:dyDescent="0.25">
      <c r="U39277" s="76"/>
    </row>
    <row r="39278" spans="21:21" x14ac:dyDescent="0.25">
      <c r="U39278" s="76"/>
    </row>
    <row r="39279" spans="21:21" x14ac:dyDescent="0.25">
      <c r="U39279" s="76"/>
    </row>
    <row r="39280" spans="21:21" x14ac:dyDescent="0.25">
      <c r="U39280" s="76"/>
    </row>
    <row r="39281" spans="21:21" x14ac:dyDescent="0.25">
      <c r="U39281" s="76"/>
    </row>
    <row r="39282" spans="21:21" x14ac:dyDescent="0.25">
      <c r="U39282" s="76"/>
    </row>
    <row r="39283" spans="21:21" x14ac:dyDescent="0.25">
      <c r="U39283" s="76"/>
    </row>
    <row r="39284" spans="21:21" x14ac:dyDescent="0.25">
      <c r="U39284" s="76"/>
    </row>
    <row r="39285" spans="21:21" x14ac:dyDescent="0.25">
      <c r="U39285" s="76"/>
    </row>
    <row r="39286" spans="21:21" x14ac:dyDescent="0.25">
      <c r="U39286" s="76"/>
    </row>
    <row r="39287" spans="21:21" x14ac:dyDescent="0.25">
      <c r="U39287" s="76"/>
    </row>
    <row r="39288" spans="21:21" x14ac:dyDescent="0.25">
      <c r="U39288" s="76"/>
    </row>
    <row r="39289" spans="21:21" x14ac:dyDescent="0.25">
      <c r="U39289" s="76"/>
    </row>
    <row r="39290" spans="21:21" x14ac:dyDescent="0.25">
      <c r="U39290" s="76"/>
    </row>
    <row r="39291" spans="21:21" x14ac:dyDescent="0.25">
      <c r="U39291" s="76"/>
    </row>
    <row r="39292" spans="21:21" x14ac:dyDescent="0.25">
      <c r="U39292" s="76"/>
    </row>
    <row r="39293" spans="21:21" x14ac:dyDescent="0.25">
      <c r="U39293" s="76"/>
    </row>
    <row r="39294" spans="21:21" x14ac:dyDescent="0.25">
      <c r="U39294" s="76"/>
    </row>
    <row r="39295" spans="21:21" x14ac:dyDescent="0.25">
      <c r="U39295" s="76"/>
    </row>
    <row r="39296" spans="21:21" x14ac:dyDescent="0.25">
      <c r="U39296" s="76"/>
    </row>
    <row r="39297" spans="21:21" x14ac:dyDescent="0.25">
      <c r="U39297" s="76"/>
    </row>
    <row r="39298" spans="21:21" x14ac:dyDescent="0.25">
      <c r="U39298" s="76"/>
    </row>
    <row r="39299" spans="21:21" x14ac:dyDescent="0.25">
      <c r="U39299" s="76"/>
    </row>
    <row r="39300" spans="21:21" x14ac:dyDescent="0.25">
      <c r="U39300" s="76"/>
    </row>
    <row r="39301" spans="21:21" x14ac:dyDescent="0.25">
      <c r="U39301" s="76"/>
    </row>
    <row r="39302" spans="21:21" x14ac:dyDescent="0.25">
      <c r="U39302" s="76"/>
    </row>
    <row r="39303" spans="21:21" x14ac:dyDescent="0.25">
      <c r="U39303" s="76"/>
    </row>
    <row r="39304" spans="21:21" x14ac:dyDescent="0.25">
      <c r="U39304" s="76"/>
    </row>
    <row r="39305" spans="21:21" x14ac:dyDescent="0.25">
      <c r="U39305" s="76"/>
    </row>
    <row r="39306" spans="21:21" x14ac:dyDescent="0.25">
      <c r="U39306" s="76"/>
    </row>
    <row r="39307" spans="21:21" x14ac:dyDescent="0.25">
      <c r="U39307" s="76"/>
    </row>
    <row r="39308" spans="21:21" x14ac:dyDescent="0.25">
      <c r="U39308" s="76"/>
    </row>
    <row r="39309" spans="21:21" x14ac:dyDescent="0.25">
      <c r="U39309" s="76"/>
    </row>
    <row r="39310" spans="21:21" x14ac:dyDescent="0.25">
      <c r="U39310" s="76"/>
    </row>
    <row r="39311" spans="21:21" x14ac:dyDescent="0.25">
      <c r="U39311" s="76"/>
    </row>
    <row r="39312" spans="21:21" x14ac:dyDescent="0.25">
      <c r="U39312" s="76"/>
    </row>
    <row r="39313" spans="21:21" x14ac:dyDescent="0.25">
      <c r="U39313" s="76"/>
    </row>
    <row r="39314" spans="21:21" x14ac:dyDescent="0.25">
      <c r="U39314" s="76"/>
    </row>
    <row r="39315" spans="21:21" x14ac:dyDescent="0.25">
      <c r="U39315" s="76"/>
    </row>
    <row r="39316" spans="21:21" x14ac:dyDescent="0.25">
      <c r="U39316" s="76"/>
    </row>
    <row r="39317" spans="21:21" x14ac:dyDescent="0.25">
      <c r="U39317" s="76"/>
    </row>
    <row r="39318" spans="21:21" x14ac:dyDescent="0.25">
      <c r="U39318" s="76"/>
    </row>
    <row r="39319" spans="21:21" x14ac:dyDescent="0.25">
      <c r="U39319" s="76"/>
    </row>
    <row r="39320" spans="21:21" x14ac:dyDescent="0.25">
      <c r="U39320" s="76"/>
    </row>
    <row r="39321" spans="21:21" x14ac:dyDescent="0.25">
      <c r="U39321" s="76"/>
    </row>
    <row r="39322" spans="21:21" x14ac:dyDescent="0.25">
      <c r="U39322" s="76"/>
    </row>
    <row r="39323" spans="21:21" x14ac:dyDescent="0.25">
      <c r="U39323" s="76"/>
    </row>
    <row r="39324" spans="21:21" x14ac:dyDescent="0.25">
      <c r="U39324" s="76"/>
    </row>
    <row r="39325" spans="21:21" x14ac:dyDescent="0.25">
      <c r="U39325" s="76"/>
    </row>
    <row r="39326" spans="21:21" x14ac:dyDescent="0.25">
      <c r="U39326" s="76"/>
    </row>
    <row r="39327" spans="21:21" x14ac:dyDescent="0.25">
      <c r="U39327" s="76"/>
    </row>
    <row r="39328" spans="21:21" x14ac:dyDescent="0.25">
      <c r="U39328" s="76"/>
    </row>
    <row r="39329" spans="21:21" x14ac:dyDescent="0.25">
      <c r="U39329" s="76"/>
    </row>
    <row r="39330" spans="21:21" x14ac:dyDescent="0.25">
      <c r="U39330" s="76"/>
    </row>
    <row r="39331" spans="21:21" x14ac:dyDescent="0.25">
      <c r="U39331" s="76"/>
    </row>
    <row r="39332" spans="21:21" x14ac:dyDescent="0.25">
      <c r="U39332" s="76"/>
    </row>
    <row r="39333" spans="21:21" x14ac:dyDescent="0.25">
      <c r="U39333" s="76"/>
    </row>
    <row r="39334" spans="21:21" x14ac:dyDescent="0.25">
      <c r="U39334" s="76"/>
    </row>
    <row r="39335" spans="21:21" x14ac:dyDescent="0.25">
      <c r="U39335" s="76"/>
    </row>
    <row r="39336" spans="21:21" x14ac:dyDescent="0.25">
      <c r="U39336" s="76"/>
    </row>
    <row r="39337" spans="21:21" x14ac:dyDescent="0.25">
      <c r="U39337" s="76"/>
    </row>
    <row r="39338" spans="21:21" x14ac:dyDescent="0.25">
      <c r="U39338" s="76"/>
    </row>
    <row r="39339" spans="21:21" x14ac:dyDescent="0.25">
      <c r="U39339" s="76"/>
    </row>
    <row r="39340" spans="21:21" x14ac:dyDescent="0.25">
      <c r="U39340" s="76"/>
    </row>
    <row r="39341" spans="21:21" x14ac:dyDescent="0.25">
      <c r="U39341" s="76"/>
    </row>
    <row r="39342" spans="21:21" x14ac:dyDescent="0.25">
      <c r="U39342" s="76"/>
    </row>
    <row r="39343" spans="21:21" x14ac:dyDescent="0.25">
      <c r="U39343" s="76"/>
    </row>
    <row r="39344" spans="21:21" x14ac:dyDescent="0.25">
      <c r="U39344" s="76"/>
    </row>
    <row r="39345" spans="21:21" x14ac:dyDescent="0.25">
      <c r="U39345" s="76"/>
    </row>
    <row r="39346" spans="21:21" x14ac:dyDescent="0.25">
      <c r="U39346" s="76"/>
    </row>
    <row r="39347" spans="21:21" x14ac:dyDescent="0.25">
      <c r="U39347" s="76"/>
    </row>
    <row r="39348" spans="21:21" x14ac:dyDescent="0.25">
      <c r="U39348" s="76"/>
    </row>
    <row r="39349" spans="21:21" x14ac:dyDescent="0.25">
      <c r="U39349" s="76"/>
    </row>
    <row r="39350" spans="21:21" x14ac:dyDescent="0.25">
      <c r="U39350" s="76"/>
    </row>
    <row r="39351" spans="21:21" x14ac:dyDescent="0.25">
      <c r="U39351" s="76"/>
    </row>
    <row r="39352" spans="21:21" x14ac:dyDescent="0.25">
      <c r="U39352" s="76"/>
    </row>
    <row r="39353" spans="21:21" x14ac:dyDescent="0.25">
      <c r="U39353" s="76"/>
    </row>
    <row r="39354" spans="21:21" x14ac:dyDescent="0.25">
      <c r="U39354" s="76"/>
    </row>
    <row r="39355" spans="21:21" x14ac:dyDescent="0.25">
      <c r="U39355" s="76"/>
    </row>
    <row r="39356" spans="21:21" x14ac:dyDescent="0.25">
      <c r="U39356" s="76"/>
    </row>
    <row r="39357" spans="21:21" x14ac:dyDescent="0.25">
      <c r="U39357" s="76"/>
    </row>
    <row r="39358" spans="21:21" x14ac:dyDescent="0.25">
      <c r="U39358" s="76"/>
    </row>
    <row r="39359" spans="21:21" x14ac:dyDescent="0.25">
      <c r="U39359" s="76"/>
    </row>
    <row r="39360" spans="21:21" x14ac:dyDescent="0.25">
      <c r="U39360" s="76"/>
    </row>
    <row r="39361" spans="21:21" x14ac:dyDescent="0.25">
      <c r="U39361" s="76"/>
    </row>
    <row r="39362" spans="21:21" x14ac:dyDescent="0.25">
      <c r="U39362" s="76"/>
    </row>
    <row r="39363" spans="21:21" x14ac:dyDescent="0.25">
      <c r="U39363" s="76"/>
    </row>
    <row r="39364" spans="21:21" x14ac:dyDescent="0.25">
      <c r="U39364" s="76"/>
    </row>
    <row r="39365" spans="21:21" x14ac:dyDescent="0.25">
      <c r="U39365" s="76"/>
    </row>
    <row r="39366" spans="21:21" x14ac:dyDescent="0.25">
      <c r="U39366" s="76"/>
    </row>
    <row r="39367" spans="21:21" x14ac:dyDescent="0.25">
      <c r="U39367" s="76"/>
    </row>
    <row r="39368" spans="21:21" x14ac:dyDescent="0.25">
      <c r="U39368" s="76"/>
    </row>
    <row r="39369" spans="21:21" x14ac:dyDescent="0.25">
      <c r="U39369" s="76"/>
    </row>
    <row r="39370" spans="21:21" x14ac:dyDescent="0.25">
      <c r="U39370" s="76"/>
    </row>
    <row r="39371" spans="21:21" x14ac:dyDescent="0.25">
      <c r="U39371" s="76"/>
    </row>
    <row r="39372" spans="21:21" x14ac:dyDescent="0.25">
      <c r="U39372" s="76"/>
    </row>
    <row r="39373" spans="21:21" x14ac:dyDescent="0.25">
      <c r="U39373" s="76"/>
    </row>
    <row r="39374" spans="21:21" x14ac:dyDescent="0.25">
      <c r="U39374" s="76"/>
    </row>
    <row r="39375" spans="21:21" x14ac:dyDescent="0.25">
      <c r="U39375" s="76"/>
    </row>
    <row r="39376" spans="21:21" x14ac:dyDescent="0.25">
      <c r="U39376" s="76"/>
    </row>
    <row r="39377" spans="21:21" x14ac:dyDescent="0.25">
      <c r="U39377" s="76"/>
    </row>
    <row r="39378" spans="21:21" x14ac:dyDescent="0.25">
      <c r="U39378" s="76"/>
    </row>
    <row r="39379" spans="21:21" x14ac:dyDescent="0.25">
      <c r="U39379" s="76"/>
    </row>
    <row r="39380" spans="21:21" x14ac:dyDescent="0.25">
      <c r="U39380" s="76"/>
    </row>
    <row r="39381" spans="21:21" x14ac:dyDescent="0.25">
      <c r="U39381" s="76"/>
    </row>
    <row r="39382" spans="21:21" x14ac:dyDescent="0.25">
      <c r="U39382" s="76"/>
    </row>
    <row r="39383" spans="21:21" x14ac:dyDescent="0.25">
      <c r="U39383" s="76"/>
    </row>
    <row r="39384" spans="21:21" x14ac:dyDescent="0.25">
      <c r="U39384" s="76"/>
    </row>
    <row r="39385" spans="21:21" x14ac:dyDescent="0.25">
      <c r="U39385" s="76"/>
    </row>
    <row r="39386" spans="21:21" x14ac:dyDescent="0.25">
      <c r="U39386" s="76"/>
    </row>
    <row r="39387" spans="21:21" x14ac:dyDescent="0.25">
      <c r="U39387" s="76"/>
    </row>
    <row r="39388" spans="21:21" x14ac:dyDescent="0.25">
      <c r="U39388" s="76"/>
    </row>
    <row r="39389" spans="21:21" x14ac:dyDescent="0.25">
      <c r="U39389" s="76"/>
    </row>
    <row r="39390" spans="21:21" x14ac:dyDescent="0.25">
      <c r="U39390" s="76"/>
    </row>
    <row r="39391" spans="21:21" x14ac:dyDescent="0.25">
      <c r="U39391" s="76"/>
    </row>
    <row r="39392" spans="21:21" x14ac:dyDescent="0.25">
      <c r="U39392" s="76"/>
    </row>
    <row r="39393" spans="21:21" x14ac:dyDescent="0.25">
      <c r="U39393" s="76"/>
    </row>
    <row r="39394" spans="21:21" x14ac:dyDescent="0.25">
      <c r="U39394" s="76"/>
    </row>
    <row r="39395" spans="21:21" x14ac:dyDescent="0.25">
      <c r="U39395" s="76"/>
    </row>
    <row r="39396" spans="21:21" x14ac:dyDescent="0.25">
      <c r="U39396" s="76"/>
    </row>
    <row r="39397" spans="21:21" x14ac:dyDescent="0.25">
      <c r="U39397" s="76"/>
    </row>
    <row r="39398" spans="21:21" x14ac:dyDescent="0.25">
      <c r="U39398" s="76"/>
    </row>
    <row r="39399" spans="21:21" x14ac:dyDescent="0.25">
      <c r="U39399" s="76"/>
    </row>
    <row r="39400" spans="21:21" x14ac:dyDescent="0.25">
      <c r="U39400" s="76"/>
    </row>
    <row r="39401" spans="21:21" x14ac:dyDescent="0.25">
      <c r="U39401" s="76"/>
    </row>
    <row r="39402" spans="21:21" x14ac:dyDescent="0.25">
      <c r="U39402" s="76"/>
    </row>
    <row r="39403" spans="21:21" x14ac:dyDescent="0.25">
      <c r="U39403" s="76"/>
    </row>
    <row r="39404" spans="21:21" x14ac:dyDescent="0.25">
      <c r="U39404" s="76"/>
    </row>
    <row r="39405" spans="21:21" x14ac:dyDescent="0.25">
      <c r="U39405" s="76"/>
    </row>
    <row r="39406" spans="21:21" x14ac:dyDescent="0.25">
      <c r="U39406" s="76"/>
    </row>
    <row r="39407" spans="21:21" x14ac:dyDescent="0.25">
      <c r="U39407" s="76"/>
    </row>
    <row r="39408" spans="21:21" x14ac:dyDescent="0.25">
      <c r="U39408" s="76"/>
    </row>
    <row r="39409" spans="21:21" x14ac:dyDescent="0.25">
      <c r="U39409" s="76"/>
    </row>
    <row r="39410" spans="21:21" x14ac:dyDescent="0.25">
      <c r="U39410" s="76"/>
    </row>
    <row r="39411" spans="21:21" x14ac:dyDescent="0.25">
      <c r="U39411" s="76"/>
    </row>
    <row r="39412" spans="21:21" x14ac:dyDescent="0.25">
      <c r="U39412" s="76"/>
    </row>
    <row r="39413" spans="21:21" x14ac:dyDescent="0.25">
      <c r="U39413" s="76"/>
    </row>
    <row r="39414" spans="21:21" x14ac:dyDescent="0.25">
      <c r="U39414" s="76"/>
    </row>
    <row r="39415" spans="21:21" x14ac:dyDescent="0.25">
      <c r="U39415" s="76"/>
    </row>
    <row r="39416" spans="21:21" x14ac:dyDescent="0.25">
      <c r="U39416" s="76"/>
    </row>
    <row r="39417" spans="21:21" x14ac:dyDescent="0.25">
      <c r="U39417" s="76"/>
    </row>
    <row r="39418" spans="21:21" x14ac:dyDescent="0.25">
      <c r="U39418" s="76"/>
    </row>
    <row r="39419" spans="21:21" x14ac:dyDescent="0.25">
      <c r="U39419" s="76"/>
    </row>
    <row r="39420" spans="21:21" x14ac:dyDescent="0.25">
      <c r="U39420" s="76"/>
    </row>
    <row r="39421" spans="21:21" x14ac:dyDescent="0.25">
      <c r="U39421" s="76"/>
    </row>
    <row r="39422" spans="21:21" x14ac:dyDescent="0.25">
      <c r="U39422" s="76"/>
    </row>
    <row r="39423" spans="21:21" x14ac:dyDescent="0.25">
      <c r="U39423" s="76"/>
    </row>
    <row r="39424" spans="21:21" x14ac:dyDescent="0.25">
      <c r="U39424" s="76"/>
    </row>
    <row r="39425" spans="21:21" x14ac:dyDescent="0.25">
      <c r="U39425" s="76"/>
    </row>
    <row r="39426" spans="21:21" x14ac:dyDescent="0.25">
      <c r="U39426" s="76"/>
    </row>
    <row r="39427" spans="21:21" x14ac:dyDescent="0.25">
      <c r="U39427" s="76"/>
    </row>
    <row r="39428" spans="21:21" x14ac:dyDescent="0.25">
      <c r="U39428" s="76"/>
    </row>
    <row r="39429" spans="21:21" x14ac:dyDescent="0.25">
      <c r="U39429" s="76"/>
    </row>
    <row r="39430" spans="21:21" x14ac:dyDescent="0.25">
      <c r="U39430" s="76"/>
    </row>
    <row r="39431" spans="21:21" x14ac:dyDescent="0.25">
      <c r="U39431" s="76"/>
    </row>
    <row r="39432" spans="21:21" x14ac:dyDescent="0.25">
      <c r="U39432" s="76"/>
    </row>
    <row r="39433" spans="21:21" x14ac:dyDescent="0.25">
      <c r="U39433" s="76"/>
    </row>
    <row r="39434" spans="21:21" x14ac:dyDescent="0.25">
      <c r="U39434" s="76"/>
    </row>
    <row r="39435" spans="21:21" x14ac:dyDescent="0.25">
      <c r="U39435" s="76"/>
    </row>
    <row r="39436" spans="21:21" x14ac:dyDescent="0.25">
      <c r="U39436" s="76"/>
    </row>
    <row r="39437" spans="21:21" x14ac:dyDescent="0.25">
      <c r="U39437" s="76"/>
    </row>
    <row r="39438" spans="21:21" x14ac:dyDescent="0.25">
      <c r="U39438" s="76"/>
    </row>
    <row r="39439" spans="21:21" x14ac:dyDescent="0.25">
      <c r="U39439" s="76"/>
    </row>
    <row r="39440" spans="21:21" x14ac:dyDescent="0.25">
      <c r="U39440" s="76"/>
    </row>
    <row r="39441" spans="21:21" x14ac:dyDescent="0.25">
      <c r="U39441" s="76"/>
    </row>
    <row r="39442" spans="21:21" x14ac:dyDescent="0.25">
      <c r="U39442" s="76"/>
    </row>
    <row r="39443" spans="21:21" x14ac:dyDescent="0.25">
      <c r="U39443" s="76"/>
    </row>
    <row r="39444" spans="21:21" x14ac:dyDescent="0.25">
      <c r="U39444" s="76"/>
    </row>
    <row r="39445" spans="21:21" x14ac:dyDescent="0.25">
      <c r="U39445" s="76"/>
    </row>
    <row r="39446" spans="21:21" x14ac:dyDescent="0.25">
      <c r="U39446" s="76"/>
    </row>
    <row r="39447" spans="21:21" x14ac:dyDescent="0.25">
      <c r="U39447" s="76"/>
    </row>
    <row r="39448" spans="21:21" x14ac:dyDescent="0.25">
      <c r="U39448" s="76"/>
    </row>
    <row r="39449" spans="21:21" x14ac:dyDescent="0.25">
      <c r="U39449" s="76"/>
    </row>
    <row r="39450" spans="21:21" x14ac:dyDescent="0.25">
      <c r="U39450" s="76"/>
    </row>
    <row r="39451" spans="21:21" x14ac:dyDescent="0.25">
      <c r="U39451" s="76"/>
    </row>
    <row r="39452" spans="21:21" x14ac:dyDescent="0.25">
      <c r="U39452" s="76"/>
    </row>
    <row r="39453" spans="21:21" x14ac:dyDescent="0.25">
      <c r="U39453" s="76"/>
    </row>
    <row r="39454" spans="21:21" x14ac:dyDescent="0.25">
      <c r="U39454" s="76"/>
    </row>
    <row r="39455" spans="21:21" x14ac:dyDescent="0.25">
      <c r="U39455" s="76"/>
    </row>
    <row r="39456" spans="21:21" x14ac:dyDescent="0.25">
      <c r="U39456" s="76"/>
    </row>
    <row r="39457" spans="21:21" x14ac:dyDescent="0.25">
      <c r="U39457" s="76"/>
    </row>
    <row r="39458" spans="21:21" x14ac:dyDescent="0.25">
      <c r="U39458" s="76"/>
    </row>
    <row r="39459" spans="21:21" x14ac:dyDescent="0.25">
      <c r="U39459" s="76"/>
    </row>
    <row r="39460" spans="21:21" x14ac:dyDescent="0.25">
      <c r="U39460" s="76"/>
    </row>
    <row r="39461" spans="21:21" x14ac:dyDescent="0.25">
      <c r="U39461" s="76"/>
    </row>
    <row r="39462" spans="21:21" x14ac:dyDescent="0.25">
      <c r="U39462" s="76"/>
    </row>
    <row r="39463" spans="21:21" x14ac:dyDescent="0.25">
      <c r="U39463" s="76"/>
    </row>
    <row r="39464" spans="21:21" x14ac:dyDescent="0.25">
      <c r="U39464" s="76"/>
    </row>
    <row r="39465" spans="21:21" x14ac:dyDescent="0.25">
      <c r="U39465" s="76"/>
    </row>
    <row r="39466" spans="21:21" x14ac:dyDescent="0.25">
      <c r="U39466" s="76"/>
    </row>
    <row r="39467" spans="21:21" x14ac:dyDescent="0.25">
      <c r="U39467" s="76"/>
    </row>
    <row r="39468" spans="21:21" x14ac:dyDescent="0.25">
      <c r="U39468" s="76"/>
    </row>
    <row r="39469" spans="21:21" x14ac:dyDescent="0.25">
      <c r="U39469" s="76"/>
    </row>
    <row r="39470" spans="21:21" x14ac:dyDescent="0.25">
      <c r="U39470" s="76"/>
    </row>
    <row r="39471" spans="21:21" x14ac:dyDescent="0.25">
      <c r="U39471" s="76"/>
    </row>
    <row r="39472" spans="21:21" x14ac:dyDescent="0.25">
      <c r="U39472" s="76"/>
    </row>
    <row r="39473" spans="21:21" x14ac:dyDescent="0.25">
      <c r="U39473" s="76"/>
    </row>
    <row r="39474" spans="21:21" x14ac:dyDescent="0.25">
      <c r="U39474" s="76"/>
    </row>
    <row r="39475" spans="21:21" x14ac:dyDescent="0.25">
      <c r="U39475" s="76"/>
    </row>
    <row r="39476" spans="21:21" x14ac:dyDescent="0.25">
      <c r="U39476" s="76"/>
    </row>
    <row r="39477" spans="21:21" x14ac:dyDescent="0.25">
      <c r="U39477" s="76"/>
    </row>
    <row r="39478" spans="21:21" x14ac:dyDescent="0.25">
      <c r="U39478" s="76"/>
    </row>
    <row r="39479" spans="21:21" x14ac:dyDescent="0.25">
      <c r="U39479" s="76"/>
    </row>
    <row r="39480" spans="21:21" x14ac:dyDescent="0.25">
      <c r="U39480" s="76"/>
    </row>
    <row r="39481" spans="21:21" x14ac:dyDescent="0.25">
      <c r="U39481" s="76"/>
    </row>
    <row r="39482" spans="21:21" x14ac:dyDescent="0.25">
      <c r="U39482" s="76"/>
    </row>
    <row r="39483" spans="21:21" x14ac:dyDescent="0.25">
      <c r="U39483" s="76"/>
    </row>
    <row r="39484" spans="21:21" x14ac:dyDescent="0.25">
      <c r="U39484" s="76"/>
    </row>
    <row r="39485" spans="21:21" x14ac:dyDescent="0.25">
      <c r="U39485" s="76"/>
    </row>
    <row r="39486" spans="21:21" x14ac:dyDescent="0.25">
      <c r="U39486" s="76"/>
    </row>
    <row r="39487" spans="21:21" x14ac:dyDescent="0.25">
      <c r="U39487" s="76"/>
    </row>
    <row r="39488" spans="21:21" x14ac:dyDescent="0.25">
      <c r="U39488" s="76"/>
    </row>
    <row r="39489" spans="21:21" x14ac:dyDescent="0.25">
      <c r="U39489" s="76"/>
    </row>
    <row r="39490" spans="21:21" x14ac:dyDescent="0.25">
      <c r="U39490" s="76"/>
    </row>
    <row r="39491" spans="21:21" x14ac:dyDescent="0.25">
      <c r="U39491" s="76"/>
    </row>
    <row r="39492" spans="21:21" x14ac:dyDescent="0.25">
      <c r="U39492" s="76"/>
    </row>
    <row r="39493" spans="21:21" x14ac:dyDescent="0.25">
      <c r="U39493" s="76"/>
    </row>
    <row r="39494" spans="21:21" x14ac:dyDescent="0.25">
      <c r="U39494" s="76"/>
    </row>
    <row r="39495" spans="21:21" x14ac:dyDescent="0.25">
      <c r="U39495" s="76"/>
    </row>
    <row r="39496" spans="21:21" x14ac:dyDescent="0.25">
      <c r="U39496" s="76"/>
    </row>
    <row r="39497" spans="21:21" x14ac:dyDescent="0.25">
      <c r="U39497" s="76"/>
    </row>
    <row r="39498" spans="21:21" x14ac:dyDescent="0.25">
      <c r="U39498" s="76"/>
    </row>
    <row r="39499" spans="21:21" x14ac:dyDescent="0.25">
      <c r="U39499" s="76"/>
    </row>
    <row r="39500" spans="21:21" x14ac:dyDescent="0.25">
      <c r="U39500" s="76"/>
    </row>
    <row r="39501" spans="21:21" x14ac:dyDescent="0.25">
      <c r="U39501" s="76"/>
    </row>
    <row r="39502" spans="21:21" x14ac:dyDescent="0.25">
      <c r="U39502" s="76"/>
    </row>
    <row r="39503" spans="21:21" x14ac:dyDescent="0.25">
      <c r="U39503" s="76"/>
    </row>
    <row r="39504" spans="21:21" x14ac:dyDescent="0.25">
      <c r="U39504" s="76"/>
    </row>
    <row r="39505" spans="21:21" x14ac:dyDescent="0.25">
      <c r="U39505" s="76"/>
    </row>
    <row r="39506" spans="21:21" x14ac:dyDescent="0.25">
      <c r="U39506" s="76"/>
    </row>
    <row r="39507" spans="21:21" x14ac:dyDescent="0.25">
      <c r="U39507" s="76"/>
    </row>
    <row r="39508" spans="21:21" x14ac:dyDescent="0.25">
      <c r="U39508" s="76"/>
    </row>
    <row r="39509" spans="21:21" x14ac:dyDescent="0.25">
      <c r="U39509" s="76"/>
    </row>
    <row r="39510" spans="21:21" x14ac:dyDescent="0.25">
      <c r="U39510" s="76"/>
    </row>
    <row r="39511" spans="21:21" x14ac:dyDescent="0.25">
      <c r="U39511" s="76"/>
    </row>
    <row r="39512" spans="21:21" x14ac:dyDescent="0.25">
      <c r="U39512" s="76"/>
    </row>
    <row r="39513" spans="21:21" x14ac:dyDescent="0.25">
      <c r="U39513" s="76"/>
    </row>
    <row r="39514" spans="21:21" x14ac:dyDescent="0.25">
      <c r="U39514" s="76"/>
    </row>
    <row r="39515" spans="21:21" x14ac:dyDescent="0.25">
      <c r="U39515" s="76"/>
    </row>
    <row r="39516" spans="21:21" x14ac:dyDescent="0.25">
      <c r="U39516" s="76"/>
    </row>
    <row r="39517" spans="21:21" x14ac:dyDescent="0.25">
      <c r="U39517" s="76"/>
    </row>
    <row r="39518" spans="21:21" x14ac:dyDescent="0.25">
      <c r="U39518" s="76"/>
    </row>
    <row r="39519" spans="21:21" x14ac:dyDescent="0.25">
      <c r="U39519" s="76"/>
    </row>
    <row r="39520" spans="21:21" x14ac:dyDescent="0.25">
      <c r="U39520" s="76"/>
    </row>
    <row r="39521" spans="21:21" x14ac:dyDescent="0.25">
      <c r="U39521" s="76"/>
    </row>
    <row r="39522" spans="21:21" x14ac:dyDescent="0.25">
      <c r="U39522" s="76"/>
    </row>
    <row r="39523" spans="21:21" x14ac:dyDescent="0.25">
      <c r="U39523" s="76"/>
    </row>
    <row r="39524" spans="21:21" x14ac:dyDescent="0.25">
      <c r="U39524" s="76"/>
    </row>
    <row r="39525" spans="21:21" x14ac:dyDescent="0.25">
      <c r="U39525" s="76"/>
    </row>
    <row r="39526" spans="21:21" x14ac:dyDescent="0.25">
      <c r="U39526" s="76"/>
    </row>
    <row r="39527" spans="21:21" x14ac:dyDescent="0.25">
      <c r="U39527" s="76"/>
    </row>
    <row r="39528" spans="21:21" x14ac:dyDescent="0.25">
      <c r="U39528" s="76"/>
    </row>
    <row r="39529" spans="21:21" x14ac:dyDescent="0.25">
      <c r="U39529" s="76"/>
    </row>
    <row r="39530" spans="21:21" x14ac:dyDescent="0.25">
      <c r="U39530" s="76"/>
    </row>
    <row r="39531" spans="21:21" x14ac:dyDescent="0.25">
      <c r="U39531" s="76"/>
    </row>
    <row r="39532" spans="21:21" x14ac:dyDescent="0.25">
      <c r="U39532" s="76"/>
    </row>
    <row r="39533" spans="21:21" x14ac:dyDescent="0.25">
      <c r="U39533" s="76"/>
    </row>
    <row r="39534" spans="21:21" x14ac:dyDescent="0.25">
      <c r="U39534" s="76"/>
    </row>
    <row r="39535" spans="21:21" x14ac:dyDescent="0.25">
      <c r="U39535" s="76"/>
    </row>
    <row r="39536" spans="21:21" x14ac:dyDescent="0.25">
      <c r="U39536" s="76"/>
    </row>
    <row r="39537" spans="21:21" x14ac:dyDescent="0.25">
      <c r="U39537" s="76"/>
    </row>
    <row r="39538" spans="21:21" x14ac:dyDescent="0.25">
      <c r="U39538" s="76"/>
    </row>
    <row r="39539" spans="21:21" x14ac:dyDescent="0.25">
      <c r="U39539" s="76"/>
    </row>
    <row r="39540" spans="21:21" x14ac:dyDescent="0.25">
      <c r="U39540" s="76"/>
    </row>
    <row r="39541" spans="21:21" x14ac:dyDescent="0.25">
      <c r="U39541" s="76"/>
    </row>
    <row r="39542" spans="21:21" x14ac:dyDescent="0.25">
      <c r="U39542" s="76"/>
    </row>
    <row r="39543" spans="21:21" x14ac:dyDescent="0.25">
      <c r="U39543" s="76"/>
    </row>
    <row r="39544" spans="21:21" x14ac:dyDescent="0.25">
      <c r="U39544" s="76"/>
    </row>
    <row r="39545" spans="21:21" x14ac:dyDescent="0.25">
      <c r="U39545" s="76"/>
    </row>
    <row r="39546" spans="21:21" x14ac:dyDescent="0.25">
      <c r="U39546" s="76"/>
    </row>
    <row r="39547" spans="21:21" x14ac:dyDescent="0.25">
      <c r="U39547" s="76"/>
    </row>
    <row r="39548" spans="21:21" x14ac:dyDescent="0.25">
      <c r="U39548" s="76"/>
    </row>
    <row r="39549" spans="21:21" x14ac:dyDescent="0.25">
      <c r="U39549" s="76"/>
    </row>
    <row r="39550" spans="21:21" x14ac:dyDescent="0.25">
      <c r="U39550" s="76"/>
    </row>
    <row r="39551" spans="21:21" x14ac:dyDescent="0.25">
      <c r="U39551" s="76"/>
    </row>
    <row r="39552" spans="21:21" x14ac:dyDescent="0.25">
      <c r="U39552" s="76"/>
    </row>
    <row r="39553" spans="21:21" x14ac:dyDescent="0.25">
      <c r="U39553" s="76"/>
    </row>
    <row r="39554" spans="21:21" x14ac:dyDescent="0.25">
      <c r="U39554" s="76"/>
    </row>
    <row r="39555" spans="21:21" x14ac:dyDescent="0.25">
      <c r="U39555" s="76"/>
    </row>
    <row r="39556" spans="21:21" x14ac:dyDescent="0.25">
      <c r="U39556" s="76"/>
    </row>
    <row r="39557" spans="21:21" x14ac:dyDescent="0.25">
      <c r="U39557" s="76"/>
    </row>
    <row r="39558" spans="21:21" x14ac:dyDescent="0.25">
      <c r="U39558" s="76"/>
    </row>
    <row r="39559" spans="21:21" x14ac:dyDescent="0.25">
      <c r="U39559" s="76"/>
    </row>
    <row r="39560" spans="21:21" x14ac:dyDescent="0.25">
      <c r="U39560" s="76"/>
    </row>
    <row r="39561" spans="21:21" x14ac:dyDescent="0.25">
      <c r="U39561" s="76"/>
    </row>
    <row r="39562" spans="21:21" x14ac:dyDescent="0.25">
      <c r="U39562" s="76"/>
    </row>
    <row r="39563" spans="21:21" x14ac:dyDescent="0.25">
      <c r="U39563" s="76"/>
    </row>
    <row r="39564" spans="21:21" x14ac:dyDescent="0.25">
      <c r="U39564" s="76"/>
    </row>
    <row r="39565" spans="21:21" x14ac:dyDescent="0.25">
      <c r="U39565" s="76"/>
    </row>
    <row r="39566" spans="21:21" x14ac:dyDescent="0.25">
      <c r="U39566" s="76"/>
    </row>
    <row r="39567" spans="21:21" x14ac:dyDescent="0.25">
      <c r="U39567" s="76"/>
    </row>
    <row r="39568" spans="21:21" x14ac:dyDescent="0.25">
      <c r="U39568" s="76"/>
    </row>
    <row r="39569" spans="21:21" x14ac:dyDescent="0.25">
      <c r="U39569" s="76"/>
    </row>
    <row r="39570" spans="21:21" x14ac:dyDescent="0.25">
      <c r="U39570" s="76"/>
    </row>
    <row r="39571" spans="21:21" x14ac:dyDescent="0.25">
      <c r="U39571" s="76"/>
    </row>
    <row r="39572" spans="21:21" x14ac:dyDescent="0.25">
      <c r="U39572" s="76"/>
    </row>
    <row r="39573" spans="21:21" x14ac:dyDescent="0.25">
      <c r="U39573" s="76"/>
    </row>
    <row r="39574" spans="21:21" x14ac:dyDescent="0.25">
      <c r="U39574" s="76"/>
    </row>
    <row r="39575" spans="21:21" x14ac:dyDescent="0.25">
      <c r="U39575" s="76"/>
    </row>
    <row r="39576" spans="21:21" x14ac:dyDescent="0.25">
      <c r="U39576" s="76"/>
    </row>
    <row r="39577" spans="21:21" x14ac:dyDescent="0.25">
      <c r="U39577" s="76"/>
    </row>
    <row r="39578" spans="21:21" x14ac:dyDescent="0.25">
      <c r="U39578" s="76"/>
    </row>
    <row r="39579" spans="21:21" x14ac:dyDescent="0.25">
      <c r="U39579" s="76"/>
    </row>
    <row r="39580" spans="21:21" x14ac:dyDescent="0.25">
      <c r="U39580" s="76"/>
    </row>
    <row r="39581" spans="21:21" x14ac:dyDescent="0.25">
      <c r="U39581" s="76"/>
    </row>
    <row r="39582" spans="21:21" x14ac:dyDescent="0.25">
      <c r="U39582" s="76"/>
    </row>
    <row r="39583" spans="21:21" x14ac:dyDescent="0.25">
      <c r="U39583" s="76"/>
    </row>
    <row r="39584" spans="21:21" x14ac:dyDescent="0.25">
      <c r="U39584" s="76"/>
    </row>
    <row r="39585" spans="21:21" x14ac:dyDescent="0.25">
      <c r="U39585" s="76"/>
    </row>
    <row r="39586" spans="21:21" x14ac:dyDescent="0.25">
      <c r="U39586" s="76"/>
    </row>
    <row r="39587" spans="21:21" x14ac:dyDescent="0.25">
      <c r="U39587" s="76"/>
    </row>
    <row r="39588" spans="21:21" x14ac:dyDescent="0.25">
      <c r="U39588" s="76"/>
    </row>
    <row r="39589" spans="21:21" x14ac:dyDescent="0.25">
      <c r="U39589" s="76"/>
    </row>
    <row r="39590" spans="21:21" x14ac:dyDescent="0.25">
      <c r="U39590" s="76"/>
    </row>
    <row r="39591" spans="21:21" x14ac:dyDescent="0.25">
      <c r="U39591" s="76"/>
    </row>
    <row r="39592" spans="21:21" x14ac:dyDescent="0.25">
      <c r="U39592" s="76"/>
    </row>
    <row r="39593" spans="21:21" x14ac:dyDescent="0.25">
      <c r="U39593" s="76"/>
    </row>
    <row r="39594" spans="21:21" x14ac:dyDescent="0.25">
      <c r="U39594" s="76"/>
    </row>
    <row r="39595" spans="21:21" x14ac:dyDescent="0.25">
      <c r="U39595" s="76"/>
    </row>
    <row r="39596" spans="21:21" x14ac:dyDescent="0.25">
      <c r="U39596" s="76"/>
    </row>
    <row r="39597" spans="21:21" x14ac:dyDescent="0.25">
      <c r="U39597" s="76"/>
    </row>
    <row r="39598" spans="21:21" x14ac:dyDescent="0.25">
      <c r="U39598" s="76"/>
    </row>
    <row r="39599" spans="21:21" x14ac:dyDescent="0.25">
      <c r="U39599" s="76"/>
    </row>
    <row r="39600" spans="21:21" x14ac:dyDescent="0.25">
      <c r="U39600" s="76"/>
    </row>
    <row r="39601" spans="21:21" x14ac:dyDescent="0.25">
      <c r="U39601" s="76"/>
    </row>
    <row r="39602" spans="21:21" x14ac:dyDescent="0.25">
      <c r="U39602" s="76"/>
    </row>
    <row r="39603" spans="21:21" x14ac:dyDescent="0.25">
      <c r="U39603" s="76"/>
    </row>
    <row r="39604" spans="21:21" x14ac:dyDescent="0.25">
      <c r="U39604" s="76"/>
    </row>
    <row r="39605" spans="21:21" x14ac:dyDescent="0.25">
      <c r="U39605" s="76"/>
    </row>
    <row r="39606" spans="21:21" x14ac:dyDescent="0.25">
      <c r="U39606" s="76"/>
    </row>
    <row r="39607" spans="21:21" x14ac:dyDescent="0.25">
      <c r="U39607" s="76"/>
    </row>
    <row r="39608" spans="21:21" x14ac:dyDescent="0.25">
      <c r="U39608" s="76"/>
    </row>
    <row r="39609" spans="21:21" x14ac:dyDescent="0.25">
      <c r="U39609" s="76"/>
    </row>
    <row r="39610" spans="21:21" x14ac:dyDescent="0.25">
      <c r="U39610" s="76"/>
    </row>
    <row r="39611" spans="21:21" x14ac:dyDescent="0.25">
      <c r="U39611" s="76"/>
    </row>
    <row r="39612" spans="21:21" x14ac:dyDescent="0.25">
      <c r="U39612" s="76"/>
    </row>
    <row r="39613" spans="21:21" x14ac:dyDescent="0.25">
      <c r="U39613" s="76"/>
    </row>
    <row r="39614" spans="21:21" x14ac:dyDescent="0.25">
      <c r="U39614" s="76"/>
    </row>
    <row r="39615" spans="21:21" x14ac:dyDescent="0.25">
      <c r="U39615" s="76"/>
    </row>
    <row r="39616" spans="21:21" x14ac:dyDescent="0.25">
      <c r="U39616" s="76"/>
    </row>
    <row r="39617" spans="21:21" x14ac:dyDescent="0.25">
      <c r="U39617" s="76"/>
    </row>
    <row r="39618" spans="21:21" x14ac:dyDescent="0.25">
      <c r="U39618" s="76"/>
    </row>
    <row r="39619" spans="21:21" x14ac:dyDescent="0.25">
      <c r="U39619" s="76"/>
    </row>
    <row r="39620" spans="21:21" x14ac:dyDescent="0.25">
      <c r="U39620" s="76"/>
    </row>
    <row r="39621" spans="21:21" x14ac:dyDescent="0.25">
      <c r="U39621" s="76"/>
    </row>
    <row r="39622" spans="21:21" x14ac:dyDescent="0.25">
      <c r="U39622" s="76"/>
    </row>
    <row r="39623" spans="21:21" x14ac:dyDescent="0.25">
      <c r="U39623" s="76"/>
    </row>
    <row r="39624" spans="21:21" x14ac:dyDescent="0.25">
      <c r="U39624" s="76"/>
    </row>
    <row r="39625" spans="21:21" x14ac:dyDescent="0.25">
      <c r="U39625" s="76"/>
    </row>
    <row r="39626" spans="21:21" x14ac:dyDescent="0.25">
      <c r="U39626" s="76"/>
    </row>
    <row r="39627" spans="21:21" x14ac:dyDescent="0.25">
      <c r="U39627" s="76"/>
    </row>
    <row r="39628" spans="21:21" x14ac:dyDescent="0.25">
      <c r="U39628" s="76"/>
    </row>
    <row r="39629" spans="21:21" x14ac:dyDescent="0.25">
      <c r="U39629" s="76"/>
    </row>
    <row r="39630" spans="21:21" x14ac:dyDescent="0.25">
      <c r="U39630" s="76"/>
    </row>
    <row r="39631" spans="21:21" x14ac:dyDescent="0.25">
      <c r="U39631" s="76"/>
    </row>
    <row r="39632" spans="21:21" x14ac:dyDescent="0.25">
      <c r="U39632" s="76"/>
    </row>
    <row r="39633" spans="21:21" x14ac:dyDescent="0.25">
      <c r="U39633" s="76"/>
    </row>
    <row r="39634" spans="21:21" x14ac:dyDescent="0.25">
      <c r="U39634" s="76"/>
    </row>
    <row r="39635" spans="21:21" x14ac:dyDescent="0.25">
      <c r="U39635" s="76"/>
    </row>
    <row r="39636" spans="21:21" x14ac:dyDescent="0.25">
      <c r="U39636" s="76"/>
    </row>
    <row r="39637" spans="21:21" x14ac:dyDescent="0.25">
      <c r="U39637" s="76"/>
    </row>
    <row r="39638" spans="21:21" x14ac:dyDescent="0.25">
      <c r="U39638" s="76"/>
    </row>
    <row r="39639" spans="21:21" x14ac:dyDescent="0.25">
      <c r="U39639" s="76"/>
    </row>
    <row r="39640" spans="21:21" x14ac:dyDescent="0.25">
      <c r="U39640" s="76"/>
    </row>
    <row r="39641" spans="21:21" x14ac:dyDescent="0.25">
      <c r="U39641" s="76"/>
    </row>
    <row r="39642" spans="21:21" x14ac:dyDescent="0.25">
      <c r="U39642" s="76"/>
    </row>
    <row r="39643" spans="21:21" x14ac:dyDescent="0.25">
      <c r="U39643" s="76"/>
    </row>
    <row r="39644" spans="21:21" x14ac:dyDescent="0.25">
      <c r="U39644" s="76"/>
    </row>
    <row r="39645" spans="21:21" x14ac:dyDescent="0.25">
      <c r="U39645" s="76"/>
    </row>
    <row r="39646" spans="21:21" x14ac:dyDescent="0.25">
      <c r="U39646" s="76"/>
    </row>
    <row r="39647" spans="21:21" x14ac:dyDescent="0.25">
      <c r="U39647" s="76"/>
    </row>
    <row r="39648" spans="21:21" x14ac:dyDescent="0.25">
      <c r="U39648" s="76"/>
    </row>
    <row r="39649" spans="21:21" x14ac:dyDescent="0.25">
      <c r="U39649" s="76"/>
    </row>
    <row r="39650" spans="21:21" x14ac:dyDescent="0.25">
      <c r="U39650" s="76"/>
    </row>
    <row r="39651" spans="21:21" x14ac:dyDescent="0.25">
      <c r="U39651" s="76"/>
    </row>
    <row r="39652" spans="21:21" x14ac:dyDescent="0.25">
      <c r="U39652" s="76"/>
    </row>
    <row r="39653" spans="21:21" x14ac:dyDescent="0.25">
      <c r="U39653" s="76"/>
    </row>
    <row r="39654" spans="21:21" x14ac:dyDescent="0.25">
      <c r="U39654" s="76"/>
    </row>
    <row r="39655" spans="21:21" x14ac:dyDescent="0.25">
      <c r="U39655" s="76"/>
    </row>
    <row r="39656" spans="21:21" x14ac:dyDescent="0.25">
      <c r="U39656" s="76"/>
    </row>
    <row r="39657" spans="21:21" x14ac:dyDescent="0.25">
      <c r="U39657" s="76"/>
    </row>
    <row r="39658" spans="21:21" x14ac:dyDescent="0.25">
      <c r="U39658" s="76"/>
    </row>
    <row r="39659" spans="21:21" x14ac:dyDescent="0.25">
      <c r="U39659" s="76"/>
    </row>
    <row r="39660" spans="21:21" x14ac:dyDescent="0.25">
      <c r="U39660" s="76"/>
    </row>
    <row r="39661" spans="21:21" x14ac:dyDescent="0.25">
      <c r="U39661" s="76"/>
    </row>
    <row r="39662" spans="21:21" x14ac:dyDescent="0.25">
      <c r="U39662" s="76"/>
    </row>
    <row r="39663" spans="21:21" x14ac:dyDescent="0.25">
      <c r="U39663" s="76"/>
    </row>
    <row r="39664" spans="21:21" x14ac:dyDescent="0.25">
      <c r="U39664" s="76"/>
    </row>
    <row r="39665" spans="21:21" x14ac:dyDescent="0.25">
      <c r="U39665" s="76"/>
    </row>
    <row r="39666" spans="21:21" x14ac:dyDescent="0.25">
      <c r="U39666" s="76"/>
    </row>
    <row r="39667" spans="21:21" x14ac:dyDescent="0.25">
      <c r="U39667" s="76"/>
    </row>
    <row r="39668" spans="21:21" x14ac:dyDescent="0.25">
      <c r="U39668" s="76"/>
    </row>
    <row r="39669" spans="21:21" x14ac:dyDescent="0.25">
      <c r="U39669" s="76"/>
    </row>
    <row r="39670" spans="21:21" x14ac:dyDescent="0.25">
      <c r="U39670" s="76"/>
    </row>
    <row r="39671" spans="21:21" x14ac:dyDescent="0.25">
      <c r="U39671" s="76"/>
    </row>
    <row r="39672" spans="21:21" x14ac:dyDescent="0.25">
      <c r="U39672" s="76"/>
    </row>
    <row r="39673" spans="21:21" x14ac:dyDescent="0.25">
      <c r="U39673" s="76"/>
    </row>
    <row r="39674" spans="21:21" x14ac:dyDescent="0.25">
      <c r="U39674" s="76"/>
    </row>
    <row r="39675" spans="21:21" x14ac:dyDescent="0.25">
      <c r="U39675" s="76"/>
    </row>
    <row r="39676" spans="21:21" x14ac:dyDescent="0.25">
      <c r="U39676" s="76"/>
    </row>
    <row r="39677" spans="21:21" x14ac:dyDescent="0.25">
      <c r="U39677" s="76"/>
    </row>
    <row r="39678" spans="21:21" x14ac:dyDescent="0.25">
      <c r="U39678" s="76"/>
    </row>
    <row r="39679" spans="21:21" x14ac:dyDescent="0.25">
      <c r="U39679" s="76"/>
    </row>
    <row r="39680" spans="21:21" x14ac:dyDescent="0.25">
      <c r="U39680" s="76"/>
    </row>
    <row r="39681" spans="21:21" x14ac:dyDescent="0.25">
      <c r="U39681" s="76"/>
    </row>
    <row r="39682" spans="21:21" x14ac:dyDescent="0.25">
      <c r="U39682" s="76"/>
    </row>
    <row r="39683" spans="21:21" x14ac:dyDescent="0.25">
      <c r="U39683" s="76"/>
    </row>
    <row r="39684" spans="21:21" x14ac:dyDescent="0.25">
      <c r="U39684" s="76"/>
    </row>
    <row r="39685" spans="21:21" x14ac:dyDescent="0.25">
      <c r="U39685" s="76"/>
    </row>
    <row r="39686" spans="21:21" x14ac:dyDescent="0.25">
      <c r="U39686" s="76"/>
    </row>
    <row r="39687" spans="21:21" x14ac:dyDescent="0.25">
      <c r="U39687" s="76"/>
    </row>
    <row r="39688" spans="21:21" x14ac:dyDescent="0.25">
      <c r="U39688" s="76"/>
    </row>
    <row r="39689" spans="21:21" x14ac:dyDescent="0.25">
      <c r="U39689" s="76"/>
    </row>
    <row r="39690" spans="21:21" x14ac:dyDescent="0.25">
      <c r="U39690" s="76"/>
    </row>
    <row r="39691" spans="21:21" x14ac:dyDescent="0.25">
      <c r="U39691" s="76"/>
    </row>
    <row r="39692" spans="21:21" x14ac:dyDescent="0.25">
      <c r="U39692" s="76"/>
    </row>
    <row r="39693" spans="21:21" x14ac:dyDescent="0.25">
      <c r="U39693" s="76"/>
    </row>
    <row r="39694" spans="21:21" x14ac:dyDescent="0.25">
      <c r="U39694" s="76"/>
    </row>
    <row r="39695" spans="21:21" x14ac:dyDescent="0.25">
      <c r="U39695" s="76"/>
    </row>
    <row r="39696" spans="21:21" x14ac:dyDescent="0.25">
      <c r="U39696" s="76"/>
    </row>
    <row r="39697" spans="21:21" x14ac:dyDescent="0.25">
      <c r="U39697" s="76"/>
    </row>
    <row r="39698" spans="21:21" x14ac:dyDescent="0.25">
      <c r="U39698" s="76"/>
    </row>
    <row r="39699" spans="21:21" x14ac:dyDescent="0.25">
      <c r="U39699" s="76"/>
    </row>
    <row r="39700" spans="21:21" x14ac:dyDescent="0.25">
      <c r="U39700" s="76"/>
    </row>
    <row r="39701" spans="21:21" x14ac:dyDescent="0.25">
      <c r="U39701" s="76"/>
    </row>
    <row r="39702" spans="21:21" x14ac:dyDescent="0.25">
      <c r="U39702" s="76"/>
    </row>
    <row r="39703" spans="21:21" x14ac:dyDescent="0.25">
      <c r="U39703" s="76"/>
    </row>
    <row r="39704" spans="21:21" x14ac:dyDescent="0.25">
      <c r="U39704" s="76"/>
    </row>
    <row r="39705" spans="21:21" x14ac:dyDescent="0.25">
      <c r="U39705" s="76"/>
    </row>
    <row r="39706" spans="21:21" x14ac:dyDescent="0.25">
      <c r="U39706" s="76"/>
    </row>
    <row r="39707" spans="21:21" x14ac:dyDescent="0.25">
      <c r="U39707" s="76"/>
    </row>
    <row r="39708" spans="21:21" x14ac:dyDescent="0.25">
      <c r="U39708" s="76"/>
    </row>
    <row r="39709" spans="21:21" x14ac:dyDescent="0.25">
      <c r="U39709" s="76"/>
    </row>
    <row r="39710" spans="21:21" x14ac:dyDescent="0.25">
      <c r="U39710" s="76"/>
    </row>
    <row r="39711" spans="21:21" x14ac:dyDescent="0.25">
      <c r="U39711" s="76"/>
    </row>
    <row r="39712" spans="21:21" x14ac:dyDescent="0.25">
      <c r="U39712" s="76"/>
    </row>
    <row r="39713" spans="21:21" x14ac:dyDescent="0.25">
      <c r="U39713" s="76"/>
    </row>
    <row r="39714" spans="21:21" x14ac:dyDescent="0.25">
      <c r="U39714" s="76"/>
    </row>
    <row r="39715" spans="21:21" x14ac:dyDescent="0.25">
      <c r="U39715" s="76"/>
    </row>
    <row r="39716" spans="21:21" x14ac:dyDescent="0.25">
      <c r="U39716" s="76"/>
    </row>
    <row r="39717" spans="21:21" x14ac:dyDescent="0.25">
      <c r="U39717" s="76"/>
    </row>
    <row r="39718" spans="21:21" x14ac:dyDescent="0.25">
      <c r="U39718" s="76"/>
    </row>
    <row r="39719" spans="21:21" x14ac:dyDescent="0.25">
      <c r="U39719" s="76"/>
    </row>
    <row r="39720" spans="21:21" x14ac:dyDescent="0.25">
      <c r="U39720" s="76"/>
    </row>
    <row r="39721" spans="21:21" x14ac:dyDescent="0.25">
      <c r="U39721" s="76"/>
    </row>
    <row r="39722" spans="21:21" x14ac:dyDescent="0.25">
      <c r="U39722" s="76"/>
    </row>
    <row r="39723" spans="21:21" x14ac:dyDescent="0.25">
      <c r="U39723" s="76"/>
    </row>
    <row r="39724" spans="21:21" x14ac:dyDescent="0.25">
      <c r="U39724" s="76"/>
    </row>
    <row r="39725" spans="21:21" x14ac:dyDescent="0.25">
      <c r="U39725" s="76"/>
    </row>
    <row r="39726" spans="21:21" x14ac:dyDescent="0.25">
      <c r="U39726" s="76"/>
    </row>
    <row r="39727" spans="21:21" x14ac:dyDescent="0.25">
      <c r="U39727" s="76"/>
    </row>
    <row r="39728" spans="21:21" x14ac:dyDescent="0.25">
      <c r="U39728" s="76"/>
    </row>
    <row r="39729" spans="21:21" x14ac:dyDescent="0.25">
      <c r="U39729" s="76"/>
    </row>
    <row r="39730" spans="21:21" x14ac:dyDescent="0.25">
      <c r="U39730" s="76"/>
    </row>
    <row r="39731" spans="21:21" x14ac:dyDescent="0.25">
      <c r="U39731" s="76"/>
    </row>
    <row r="39732" spans="21:21" x14ac:dyDescent="0.25">
      <c r="U39732" s="76"/>
    </row>
    <row r="39733" spans="21:21" x14ac:dyDescent="0.25">
      <c r="U39733" s="76"/>
    </row>
    <row r="39734" spans="21:21" x14ac:dyDescent="0.25">
      <c r="U39734" s="76"/>
    </row>
    <row r="39735" spans="21:21" x14ac:dyDescent="0.25">
      <c r="U39735" s="76"/>
    </row>
    <row r="39736" spans="21:21" x14ac:dyDescent="0.25">
      <c r="U39736" s="76"/>
    </row>
    <row r="39737" spans="21:21" x14ac:dyDescent="0.25">
      <c r="U39737" s="76"/>
    </row>
    <row r="39738" spans="21:21" x14ac:dyDescent="0.25">
      <c r="U39738" s="76"/>
    </row>
    <row r="39739" spans="21:21" x14ac:dyDescent="0.25">
      <c r="U39739" s="76"/>
    </row>
    <row r="39740" spans="21:21" x14ac:dyDescent="0.25">
      <c r="U39740" s="76"/>
    </row>
    <row r="39741" spans="21:21" x14ac:dyDescent="0.25">
      <c r="U39741" s="76"/>
    </row>
    <row r="39742" spans="21:21" x14ac:dyDescent="0.25">
      <c r="U39742" s="76"/>
    </row>
    <row r="39743" spans="21:21" x14ac:dyDescent="0.25">
      <c r="U39743" s="76"/>
    </row>
    <row r="39744" spans="21:21" x14ac:dyDescent="0.25">
      <c r="U39744" s="76"/>
    </row>
    <row r="39745" spans="21:21" x14ac:dyDescent="0.25">
      <c r="U39745" s="76"/>
    </row>
    <row r="39746" spans="21:21" x14ac:dyDescent="0.25">
      <c r="U39746" s="76"/>
    </row>
    <row r="39747" spans="21:21" x14ac:dyDescent="0.25">
      <c r="U39747" s="76"/>
    </row>
    <row r="39748" spans="21:21" x14ac:dyDescent="0.25">
      <c r="U39748" s="76"/>
    </row>
    <row r="39749" spans="21:21" x14ac:dyDescent="0.25">
      <c r="U39749" s="76"/>
    </row>
    <row r="39750" spans="21:21" x14ac:dyDescent="0.25">
      <c r="U39750" s="76"/>
    </row>
    <row r="39751" spans="21:21" x14ac:dyDescent="0.25">
      <c r="U39751" s="76"/>
    </row>
    <row r="39752" spans="21:21" x14ac:dyDescent="0.25">
      <c r="U39752" s="76"/>
    </row>
    <row r="39753" spans="21:21" x14ac:dyDescent="0.25">
      <c r="U39753" s="76"/>
    </row>
    <row r="39754" spans="21:21" x14ac:dyDescent="0.25">
      <c r="U39754" s="76"/>
    </row>
    <row r="39755" spans="21:21" x14ac:dyDescent="0.25">
      <c r="U39755" s="76"/>
    </row>
    <row r="39756" spans="21:21" x14ac:dyDescent="0.25">
      <c r="U39756" s="76"/>
    </row>
    <row r="39757" spans="21:21" x14ac:dyDescent="0.25">
      <c r="U39757" s="76"/>
    </row>
    <row r="39758" spans="21:21" x14ac:dyDescent="0.25">
      <c r="U39758" s="76"/>
    </row>
    <row r="39759" spans="21:21" x14ac:dyDescent="0.25">
      <c r="U39759" s="76"/>
    </row>
    <row r="39760" spans="21:21" x14ac:dyDescent="0.25">
      <c r="U39760" s="76"/>
    </row>
    <row r="39761" spans="21:21" x14ac:dyDescent="0.25">
      <c r="U39761" s="76"/>
    </row>
    <row r="39762" spans="21:21" x14ac:dyDescent="0.25">
      <c r="U39762" s="76"/>
    </row>
    <row r="39763" spans="21:21" x14ac:dyDescent="0.25">
      <c r="U39763" s="76"/>
    </row>
    <row r="39764" spans="21:21" x14ac:dyDescent="0.25">
      <c r="U39764" s="76"/>
    </row>
    <row r="39765" spans="21:21" x14ac:dyDescent="0.25">
      <c r="U39765" s="76"/>
    </row>
    <row r="39766" spans="21:21" x14ac:dyDescent="0.25">
      <c r="U39766" s="76"/>
    </row>
    <row r="39767" spans="21:21" x14ac:dyDescent="0.25">
      <c r="U39767" s="76"/>
    </row>
    <row r="39768" spans="21:21" x14ac:dyDescent="0.25">
      <c r="U39768" s="76"/>
    </row>
    <row r="39769" spans="21:21" x14ac:dyDescent="0.25">
      <c r="U39769" s="76"/>
    </row>
    <row r="39770" spans="21:21" x14ac:dyDescent="0.25">
      <c r="U39770" s="76"/>
    </row>
    <row r="39771" spans="21:21" x14ac:dyDescent="0.25">
      <c r="U39771" s="76"/>
    </row>
    <row r="39772" spans="21:21" x14ac:dyDescent="0.25">
      <c r="U39772" s="76"/>
    </row>
    <row r="39773" spans="21:21" x14ac:dyDescent="0.25">
      <c r="U39773" s="76"/>
    </row>
    <row r="39774" spans="21:21" x14ac:dyDescent="0.25">
      <c r="U39774" s="76"/>
    </row>
    <row r="39775" spans="21:21" x14ac:dyDescent="0.25">
      <c r="U39775" s="76"/>
    </row>
    <row r="39776" spans="21:21" x14ac:dyDescent="0.25">
      <c r="U39776" s="76"/>
    </row>
    <row r="39777" spans="21:21" x14ac:dyDescent="0.25">
      <c r="U39777" s="76"/>
    </row>
    <row r="39778" spans="21:21" x14ac:dyDescent="0.25">
      <c r="U39778" s="76"/>
    </row>
    <row r="39779" spans="21:21" x14ac:dyDescent="0.25">
      <c r="U39779" s="76"/>
    </row>
    <row r="39780" spans="21:21" x14ac:dyDescent="0.25">
      <c r="U39780" s="76"/>
    </row>
    <row r="39781" spans="21:21" x14ac:dyDescent="0.25">
      <c r="U39781" s="76"/>
    </row>
    <row r="39782" spans="21:21" x14ac:dyDescent="0.25">
      <c r="U39782" s="76"/>
    </row>
    <row r="39783" spans="21:21" x14ac:dyDescent="0.25">
      <c r="U39783" s="76"/>
    </row>
    <row r="39784" spans="21:21" x14ac:dyDescent="0.25">
      <c r="U39784" s="76"/>
    </row>
    <row r="39785" spans="21:21" x14ac:dyDescent="0.25">
      <c r="U39785" s="76"/>
    </row>
    <row r="39786" spans="21:21" x14ac:dyDescent="0.25">
      <c r="U39786" s="76"/>
    </row>
    <row r="39787" spans="21:21" x14ac:dyDescent="0.25">
      <c r="U39787" s="76"/>
    </row>
    <row r="39788" spans="21:21" x14ac:dyDescent="0.25">
      <c r="U39788" s="76"/>
    </row>
    <row r="39789" spans="21:21" x14ac:dyDescent="0.25">
      <c r="U39789" s="76"/>
    </row>
    <row r="39790" spans="21:21" x14ac:dyDescent="0.25">
      <c r="U39790" s="76"/>
    </row>
    <row r="39791" spans="21:21" x14ac:dyDescent="0.25">
      <c r="U39791" s="76"/>
    </row>
    <row r="39792" spans="21:21" x14ac:dyDescent="0.25">
      <c r="U39792" s="76"/>
    </row>
    <row r="39793" spans="21:21" x14ac:dyDescent="0.25">
      <c r="U39793" s="76"/>
    </row>
    <row r="39794" spans="21:21" x14ac:dyDescent="0.25">
      <c r="U39794" s="76"/>
    </row>
    <row r="39795" spans="21:21" x14ac:dyDescent="0.25">
      <c r="U39795" s="76"/>
    </row>
    <row r="39796" spans="21:21" x14ac:dyDescent="0.25">
      <c r="U39796" s="76"/>
    </row>
    <row r="39797" spans="21:21" x14ac:dyDescent="0.25">
      <c r="U39797" s="76"/>
    </row>
    <row r="39798" spans="21:21" x14ac:dyDescent="0.25">
      <c r="U39798" s="76"/>
    </row>
    <row r="39799" spans="21:21" x14ac:dyDescent="0.25">
      <c r="U39799" s="76"/>
    </row>
    <row r="39800" spans="21:21" x14ac:dyDescent="0.25">
      <c r="U39800" s="76"/>
    </row>
    <row r="39801" spans="21:21" x14ac:dyDescent="0.25">
      <c r="U39801" s="76"/>
    </row>
    <row r="39802" spans="21:21" x14ac:dyDescent="0.25">
      <c r="U39802" s="76"/>
    </row>
    <row r="39803" spans="21:21" x14ac:dyDescent="0.25">
      <c r="U39803" s="76"/>
    </row>
    <row r="39804" spans="21:21" x14ac:dyDescent="0.25">
      <c r="U39804" s="76"/>
    </row>
    <row r="39805" spans="21:21" x14ac:dyDescent="0.25">
      <c r="U39805" s="76"/>
    </row>
    <row r="39806" spans="21:21" x14ac:dyDescent="0.25">
      <c r="U39806" s="76"/>
    </row>
    <row r="39807" spans="21:21" x14ac:dyDescent="0.25">
      <c r="U39807" s="76"/>
    </row>
    <row r="39808" spans="21:21" x14ac:dyDescent="0.25">
      <c r="U39808" s="76"/>
    </row>
    <row r="39809" spans="21:21" x14ac:dyDescent="0.25">
      <c r="U39809" s="76"/>
    </row>
    <row r="39810" spans="21:21" x14ac:dyDescent="0.25">
      <c r="U39810" s="76"/>
    </row>
    <row r="39811" spans="21:21" x14ac:dyDescent="0.25">
      <c r="U39811" s="76"/>
    </row>
    <row r="39812" spans="21:21" x14ac:dyDescent="0.25">
      <c r="U39812" s="76"/>
    </row>
    <row r="39813" spans="21:21" x14ac:dyDescent="0.25">
      <c r="U39813" s="76"/>
    </row>
    <row r="39814" spans="21:21" x14ac:dyDescent="0.25">
      <c r="U39814" s="76"/>
    </row>
    <row r="39815" spans="21:21" x14ac:dyDescent="0.25">
      <c r="U39815" s="76"/>
    </row>
    <row r="39816" spans="21:21" x14ac:dyDescent="0.25">
      <c r="U39816" s="76"/>
    </row>
    <row r="39817" spans="21:21" x14ac:dyDescent="0.25">
      <c r="U39817" s="76"/>
    </row>
    <row r="39818" spans="21:21" x14ac:dyDescent="0.25">
      <c r="U39818" s="76"/>
    </row>
    <row r="39819" spans="21:21" x14ac:dyDescent="0.25">
      <c r="U39819" s="76"/>
    </row>
    <row r="39820" spans="21:21" x14ac:dyDescent="0.25">
      <c r="U39820" s="76"/>
    </row>
    <row r="39821" spans="21:21" x14ac:dyDescent="0.25">
      <c r="U39821" s="76"/>
    </row>
    <row r="39822" spans="21:21" x14ac:dyDescent="0.25">
      <c r="U39822" s="76"/>
    </row>
    <row r="39823" spans="21:21" x14ac:dyDescent="0.25">
      <c r="U39823" s="76"/>
    </row>
    <row r="39824" spans="21:21" x14ac:dyDescent="0.25">
      <c r="U39824" s="76"/>
    </row>
    <row r="39825" spans="21:21" x14ac:dyDescent="0.25">
      <c r="U39825" s="76"/>
    </row>
    <row r="39826" spans="21:21" x14ac:dyDescent="0.25">
      <c r="U39826" s="76"/>
    </row>
    <row r="39827" spans="21:21" x14ac:dyDescent="0.25">
      <c r="U39827" s="76"/>
    </row>
    <row r="39828" spans="21:21" x14ac:dyDescent="0.25">
      <c r="U39828" s="76"/>
    </row>
    <row r="39829" spans="21:21" x14ac:dyDescent="0.25">
      <c r="U39829" s="76"/>
    </row>
    <row r="39830" spans="21:21" x14ac:dyDescent="0.25">
      <c r="U39830" s="76"/>
    </row>
    <row r="39831" spans="21:21" x14ac:dyDescent="0.25">
      <c r="U39831" s="76"/>
    </row>
    <row r="39832" spans="21:21" x14ac:dyDescent="0.25">
      <c r="U39832" s="76"/>
    </row>
    <row r="39833" spans="21:21" x14ac:dyDescent="0.25">
      <c r="U39833" s="76"/>
    </row>
    <row r="39834" spans="21:21" x14ac:dyDescent="0.25">
      <c r="U39834" s="76"/>
    </row>
    <row r="39835" spans="21:21" x14ac:dyDescent="0.25">
      <c r="U39835" s="76"/>
    </row>
    <row r="39836" spans="21:21" x14ac:dyDescent="0.25">
      <c r="U39836" s="76"/>
    </row>
    <row r="39837" spans="21:21" x14ac:dyDescent="0.25">
      <c r="U39837" s="76"/>
    </row>
    <row r="39838" spans="21:21" x14ac:dyDescent="0.25">
      <c r="U39838" s="76"/>
    </row>
    <row r="39839" spans="21:21" x14ac:dyDescent="0.25">
      <c r="U39839" s="76"/>
    </row>
    <row r="39840" spans="21:21" x14ac:dyDescent="0.25">
      <c r="U39840" s="76"/>
    </row>
    <row r="39841" spans="21:21" x14ac:dyDescent="0.25">
      <c r="U39841" s="76"/>
    </row>
    <row r="39842" spans="21:21" x14ac:dyDescent="0.25">
      <c r="U39842" s="76"/>
    </row>
    <row r="39843" spans="21:21" x14ac:dyDescent="0.25">
      <c r="U39843" s="76"/>
    </row>
    <row r="39844" spans="21:21" x14ac:dyDescent="0.25">
      <c r="U39844" s="76"/>
    </row>
    <row r="39845" spans="21:21" x14ac:dyDescent="0.25">
      <c r="U39845" s="76"/>
    </row>
    <row r="39846" spans="21:21" x14ac:dyDescent="0.25">
      <c r="U39846" s="76"/>
    </row>
    <row r="39847" spans="21:21" x14ac:dyDescent="0.25">
      <c r="U39847" s="76"/>
    </row>
    <row r="39848" spans="21:21" x14ac:dyDescent="0.25">
      <c r="U39848" s="76"/>
    </row>
    <row r="39849" spans="21:21" x14ac:dyDescent="0.25">
      <c r="U39849" s="76"/>
    </row>
    <row r="39850" spans="21:21" x14ac:dyDescent="0.25">
      <c r="U39850" s="76"/>
    </row>
    <row r="39851" spans="21:21" x14ac:dyDescent="0.25">
      <c r="U39851" s="76"/>
    </row>
    <row r="39852" spans="21:21" x14ac:dyDescent="0.25">
      <c r="U39852" s="76"/>
    </row>
    <row r="39853" spans="21:21" x14ac:dyDescent="0.25">
      <c r="U39853" s="76"/>
    </row>
    <row r="39854" spans="21:21" x14ac:dyDescent="0.25">
      <c r="U39854" s="76"/>
    </row>
    <row r="39855" spans="21:21" x14ac:dyDescent="0.25">
      <c r="U39855" s="76"/>
    </row>
    <row r="39856" spans="21:21" x14ac:dyDescent="0.25">
      <c r="U39856" s="76"/>
    </row>
    <row r="39857" spans="21:21" x14ac:dyDescent="0.25">
      <c r="U39857" s="76"/>
    </row>
    <row r="39858" spans="21:21" x14ac:dyDescent="0.25">
      <c r="U39858" s="76"/>
    </row>
    <row r="39859" spans="21:21" x14ac:dyDescent="0.25">
      <c r="U39859" s="76"/>
    </row>
    <row r="39860" spans="21:21" x14ac:dyDescent="0.25">
      <c r="U39860" s="76"/>
    </row>
    <row r="39861" spans="21:21" x14ac:dyDescent="0.25">
      <c r="U39861" s="76"/>
    </row>
    <row r="39862" spans="21:21" x14ac:dyDescent="0.25">
      <c r="U39862" s="76"/>
    </row>
    <row r="39863" spans="21:21" x14ac:dyDescent="0.25">
      <c r="U39863" s="76"/>
    </row>
    <row r="39864" spans="21:21" x14ac:dyDescent="0.25">
      <c r="U39864" s="76"/>
    </row>
    <row r="39865" spans="21:21" x14ac:dyDescent="0.25">
      <c r="U39865" s="76"/>
    </row>
    <row r="39866" spans="21:21" x14ac:dyDescent="0.25">
      <c r="U39866" s="76"/>
    </row>
    <row r="39867" spans="21:21" x14ac:dyDescent="0.25">
      <c r="U39867" s="76"/>
    </row>
    <row r="39868" spans="21:21" x14ac:dyDescent="0.25">
      <c r="U39868" s="76"/>
    </row>
    <row r="39869" spans="21:21" x14ac:dyDescent="0.25">
      <c r="U39869" s="76"/>
    </row>
    <row r="39870" spans="21:21" x14ac:dyDescent="0.25">
      <c r="U39870" s="76"/>
    </row>
    <row r="39871" spans="21:21" x14ac:dyDescent="0.25">
      <c r="U39871" s="76"/>
    </row>
    <row r="39872" spans="21:21" x14ac:dyDescent="0.25">
      <c r="U39872" s="76"/>
    </row>
    <row r="39873" spans="21:21" x14ac:dyDescent="0.25">
      <c r="U39873" s="76"/>
    </row>
    <row r="39874" spans="21:21" x14ac:dyDescent="0.25">
      <c r="U39874" s="76"/>
    </row>
    <row r="39875" spans="21:21" x14ac:dyDescent="0.25">
      <c r="U39875" s="76"/>
    </row>
    <row r="39876" spans="21:21" x14ac:dyDescent="0.25">
      <c r="U39876" s="76"/>
    </row>
    <row r="39877" spans="21:21" x14ac:dyDescent="0.25">
      <c r="U39877" s="76"/>
    </row>
    <row r="39878" spans="21:21" x14ac:dyDescent="0.25">
      <c r="U39878" s="76"/>
    </row>
    <row r="39879" spans="21:21" x14ac:dyDescent="0.25">
      <c r="U39879" s="76"/>
    </row>
    <row r="39880" spans="21:21" x14ac:dyDescent="0.25">
      <c r="U39880" s="76"/>
    </row>
    <row r="39881" spans="21:21" x14ac:dyDescent="0.25">
      <c r="U39881" s="76"/>
    </row>
    <row r="39882" spans="21:21" x14ac:dyDescent="0.25">
      <c r="U39882" s="76"/>
    </row>
    <row r="39883" spans="21:21" x14ac:dyDescent="0.25">
      <c r="U39883" s="76"/>
    </row>
    <row r="39884" spans="21:21" x14ac:dyDescent="0.25">
      <c r="U39884" s="76"/>
    </row>
    <row r="39885" spans="21:21" x14ac:dyDescent="0.25">
      <c r="U39885" s="76"/>
    </row>
    <row r="39886" spans="21:21" x14ac:dyDescent="0.25">
      <c r="U39886" s="76"/>
    </row>
    <row r="39887" spans="21:21" x14ac:dyDescent="0.25">
      <c r="U39887" s="76"/>
    </row>
    <row r="39888" spans="21:21" x14ac:dyDescent="0.25">
      <c r="U39888" s="76"/>
    </row>
    <row r="39889" spans="21:21" x14ac:dyDescent="0.25">
      <c r="U39889" s="76"/>
    </row>
    <row r="39890" spans="21:21" x14ac:dyDescent="0.25">
      <c r="U39890" s="76"/>
    </row>
    <row r="39891" spans="21:21" x14ac:dyDescent="0.25">
      <c r="U39891" s="76"/>
    </row>
    <row r="39892" spans="21:21" x14ac:dyDescent="0.25">
      <c r="U39892" s="76"/>
    </row>
    <row r="39893" spans="21:21" x14ac:dyDescent="0.25">
      <c r="U39893" s="76"/>
    </row>
    <row r="39894" spans="21:21" x14ac:dyDescent="0.25">
      <c r="U39894" s="76"/>
    </row>
    <row r="39895" spans="21:21" x14ac:dyDescent="0.25">
      <c r="U39895" s="76"/>
    </row>
    <row r="39896" spans="21:21" x14ac:dyDescent="0.25">
      <c r="U39896" s="76"/>
    </row>
    <row r="39897" spans="21:21" x14ac:dyDescent="0.25">
      <c r="U39897" s="76"/>
    </row>
    <row r="39898" spans="21:21" x14ac:dyDescent="0.25">
      <c r="U39898" s="76"/>
    </row>
    <row r="39899" spans="21:21" x14ac:dyDescent="0.25">
      <c r="U39899" s="76"/>
    </row>
    <row r="39900" spans="21:21" x14ac:dyDescent="0.25">
      <c r="U39900" s="76"/>
    </row>
    <row r="39901" spans="21:21" x14ac:dyDescent="0.25">
      <c r="U39901" s="76"/>
    </row>
    <row r="39902" spans="21:21" x14ac:dyDescent="0.25">
      <c r="U39902" s="76"/>
    </row>
    <row r="39903" spans="21:21" x14ac:dyDescent="0.25">
      <c r="U39903" s="76"/>
    </row>
    <row r="39904" spans="21:21" x14ac:dyDescent="0.25">
      <c r="U39904" s="76"/>
    </row>
    <row r="39905" spans="21:21" x14ac:dyDescent="0.25">
      <c r="U39905" s="76"/>
    </row>
    <row r="39906" spans="21:21" x14ac:dyDescent="0.25">
      <c r="U39906" s="76"/>
    </row>
    <row r="39907" spans="21:21" x14ac:dyDescent="0.25">
      <c r="U39907" s="76"/>
    </row>
    <row r="39908" spans="21:21" x14ac:dyDescent="0.25">
      <c r="U39908" s="76"/>
    </row>
    <row r="39909" spans="21:21" x14ac:dyDescent="0.25">
      <c r="U39909" s="76"/>
    </row>
    <row r="39910" spans="21:21" x14ac:dyDescent="0.25">
      <c r="U39910" s="76"/>
    </row>
    <row r="39911" spans="21:21" x14ac:dyDescent="0.25">
      <c r="U39911" s="76"/>
    </row>
    <row r="39912" spans="21:21" x14ac:dyDescent="0.25">
      <c r="U39912" s="76"/>
    </row>
    <row r="39913" spans="21:21" x14ac:dyDescent="0.25">
      <c r="U39913" s="76"/>
    </row>
    <row r="39914" spans="21:21" x14ac:dyDescent="0.25">
      <c r="U39914" s="76"/>
    </row>
    <row r="39915" spans="21:21" x14ac:dyDescent="0.25">
      <c r="U39915" s="76"/>
    </row>
    <row r="39916" spans="21:21" x14ac:dyDescent="0.25">
      <c r="U39916" s="76"/>
    </row>
    <row r="39917" spans="21:21" x14ac:dyDescent="0.25">
      <c r="U39917" s="76"/>
    </row>
    <row r="39918" spans="21:21" x14ac:dyDescent="0.25">
      <c r="U39918" s="76"/>
    </row>
    <row r="39919" spans="21:21" x14ac:dyDescent="0.25">
      <c r="U39919" s="76"/>
    </row>
    <row r="39920" spans="21:21" x14ac:dyDescent="0.25">
      <c r="U39920" s="76"/>
    </row>
    <row r="39921" spans="21:21" x14ac:dyDescent="0.25">
      <c r="U39921" s="76"/>
    </row>
    <row r="39922" spans="21:21" x14ac:dyDescent="0.25">
      <c r="U39922" s="76"/>
    </row>
    <row r="39923" spans="21:21" x14ac:dyDescent="0.25">
      <c r="U39923" s="76"/>
    </row>
    <row r="39924" spans="21:21" x14ac:dyDescent="0.25">
      <c r="U39924" s="76"/>
    </row>
    <row r="39925" spans="21:21" x14ac:dyDescent="0.25">
      <c r="U39925" s="76"/>
    </row>
    <row r="39926" spans="21:21" x14ac:dyDescent="0.25">
      <c r="U39926" s="76"/>
    </row>
    <row r="39927" spans="21:21" x14ac:dyDescent="0.25">
      <c r="U39927" s="76"/>
    </row>
    <row r="39928" spans="21:21" x14ac:dyDescent="0.25">
      <c r="U39928" s="76"/>
    </row>
    <row r="39929" spans="21:21" x14ac:dyDescent="0.25">
      <c r="U39929" s="76"/>
    </row>
    <row r="39930" spans="21:21" x14ac:dyDescent="0.25">
      <c r="U39930" s="76"/>
    </row>
    <row r="39931" spans="21:21" x14ac:dyDescent="0.25">
      <c r="U39931" s="76"/>
    </row>
    <row r="39932" spans="21:21" x14ac:dyDescent="0.25">
      <c r="U39932" s="76"/>
    </row>
    <row r="39933" spans="21:21" x14ac:dyDescent="0.25">
      <c r="U39933" s="76"/>
    </row>
    <row r="39934" spans="21:21" x14ac:dyDescent="0.25">
      <c r="U39934" s="76"/>
    </row>
    <row r="39935" spans="21:21" x14ac:dyDescent="0.25">
      <c r="U39935" s="76"/>
    </row>
    <row r="39936" spans="21:21" x14ac:dyDescent="0.25">
      <c r="U39936" s="76"/>
    </row>
    <row r="39937" spans="21:21" x14ac:dyDescent="0.25">
      <c r="U39937" s="76"/>
    </row>
    <row r="39938" spans="21:21" x14ac:dyDescent="0.25">
      <c r="U39938" s="76"/>
    </row>
    <row r="39939" spans="21:21" x14ac:dyDescent="0.25">
      <c r="U39939" s="76"/>
    </row>
    <row r="39940" spans="21:21" x14ac:dyDescent="0.25">
      <c r="U39940" s="76"/>
    </row>
    <row r="39941" spans="21:21" x14ac:dyDescent="0.25">
      <c r="U39941" s="76"/>
    </row>
    <row r="39942" spans="21:21" x14ac:dyDescent="0.25">
      <c r="U39942" s="76"/>
    </row>
    <row r="39943" spans="21:21" x14ac:dyDescent="0.25">
      <c r="U39943" s="76"/>
    </row>
    <row r="39944" spans="21:21" x14ac:dyDescent="0.25">
      <c r="U39944" s="76"/>
    </row>
    <row r="39945" spans="21:21" x14ac:dyDescent="0.25">
      <c r="U39945" s="76"/>
    </row>
    <row r="39946" spans="21:21" x14ac:dyDescent="0.25">
      <c r="U39946" s="76"/>
    </row>
    <row r="39947" spans="21:21" x14ac:dyDescent="0.25">
      <c r="U39947" s="76"/>
    </row>
    <row r="39948" spans="21:21" x14ac:dyDescent="0.25">
      <c r="U39948" s="76"/>
    </row>
    <row r="39949" spans="21:21" x14ac:dyDescent="0.25">
      <c r="U39949" s="76"/>
    </row>
    <row r="39950" spans="21:21" x14ac:dyDescent="0.25">
      <c r="U39950" s="76"/>
    </row>
    <row r="39951" spans="21:21" x14ac:dyDescent="0.25">
      <c r="U39951" s="76"/>
    </row>
    <row r="39952" spans="21:21" x14ac:dyDescent="0.25">
      <c r="U39952" s="76"/>
    </row>
    <row r="39953" spans="21:21" x14ac:dyDescent="0.25">
      <c r="U39953" s="76"/>
    </row>
    <row r="39954" spans="21:21" x14ac:dyDescent="0.25">
      <c r="U39954" s="76"/>
    </row>
    <row r="39955" spans="21:21" x14ac:dyDescent="0.25">
      <c r="U39955" s="76"/>
    </row>
    <row r="39956" spans="21:21" x14ac:dyDescent="0.25">
      <c r="U39956" s="76"/>
    </row>
    <row r="39957" spans="21:21" x14ac:dyDescent="0.25">
      <c r="U39957" s="76"/>
    </row>
    <row r="39958" spans="21:21" x14ac:dyDescent="0.25">
      <c r="U39958" s="76"/>
    </row>
    <row r="39959" spans="21:21" x14ac:dyDescent="0.25">
      <c r="U39959" s="76"/>
    </row>
    <row r="39960" spans="21:21" x14ac:dyDescent="0.25">
      <c r="U39960" s="76"/>
    </row>
    <row r="39961" spans="21:21" x14ac:dyDescent="0.25">
      <c r="U39961" s="76"/>
    </row>
    <row r="39962" spans="21:21" x14ac:dyDescent="0.25">
      <c r="U39962" s="76"/>
    </row>
    <row r="39963" spans="21:21" x14ac:dyDescent="0.25">
      <c r="U39963" s="76"/>
    </row>
    <row r="39964" spans="21:21" x14ac:dyDescent="0.25">
      <c r="U39964" s="76"/>
    </row>
    <row r="39965" spans="21:21" x14ac:dyDescent="0.25">
      <c r="U39965" s="76"/>
    </row>
    <row r="39966" spans="21:21" x14ac:dyDescent="0.25">
      <c r="U39966" s="76"/>
    </row>
    <row r="39967" spans="21:21" x14ac:dyDescent="0.25">
      <c r="U39967" s="76"/>
    </row>
    <row r="39968" spans="21:21" x14ac:dyDescent="0.25">
      <c r="U39968" s="76"/>
    </row>
    <row r="39969" spans="21:21" x14ac:dyDescent="0.25">
      <c r="U39969" s="76"/>
    </row>
    <row r="39970" spans="21:21" x14ac:dyDescent="0.25">
      <c r="U39970" s="76"/>
    </row>
    <row r="39971" spans="21:21" x14ac:dyDescent="0.25">
      <c r="U39971" s="76"/>
    </row>
    <row r="39972" spans="21:21" x14ac:dyDescent="0.25">
      <c r="U39972" s="76"/>
    </row>
    <row r="39973" spans="21:21" x14ac:dyDescent="0.25">
      <c r="U39973" s="76"/>
    </row>
    <row r="39974" spans="21:21" x14ac:dyDescent="0.25">
      <c r="U39974" s="76"/>
    </row>
    <row r="39975" spans="21:21" x14ac:dyDescent="0.25">
      <c r="U39975" s="76"/>
    </row>
    <row r="39976" spans="21:21" x14ac:dyDescent="0.25">
      <c r="U39976" s="76"/>
    </row>
    <row r="39977" spans="21:21" x14ac:dyDescent="0.25">
      <c r="U39977" s="76"/>
    </row>
    <row r="39978" spans="21:21" x14ac:dyDescent="0.25">
      <c r="U39978" s="76"/>
    </row>
    <row r="39979" spans="21:21" x14ac:dyDescent="0.25">
      <c r="U39979" s="76"/>
    </row>
    <row r="39980" spans="21:21" x14ac:dyDescent="0.25">
      <c r="U39980" s="76"/>
    </row>
    <row r="39981" spans="21:21" x14ac:dyDescent="0.25">
      <c r="U39981" s="76"/>
    </row>
    <row r="39982" spans="21:21" x14ac:dyDescent="0.25">
      <c r="U39982" s="76"/>
    </row>
    <row r="39983" spans="21:21" x14ac:dyDescent="0.25">
      <c r="U39983" s="76"/>
    </row>
    <row r="39984" spans="21:21" x14ac:dyDescent="0.25">
      <c r="U39984" s="76"/>
    </row>
    <row r="39985" spans="21:21" x14ac:dyDescent="0.25">
      <c r="U39985" s="76"/>
    </row>
    <row r="39986" spans="21:21" x14ac:dyDescent="0.25">
      <c r="U39986" s="76"/>
    </row>
    <row r="39987" spans="21:21" x14ac:dyDescent="0.25">
      <c r="U39987" s="76"/>
    </row>
    <row r="39988" spans="21:21" x14ac:dyDescent="0.25">
      <c r="U39988" s="76"/>
    </row>
    <row r="39989" spans="21:21" x14ac:dyDescent="0.25">
      <c r="U39989" s="76"/>
    </row>
    <row r="39990" spans="21:21" x14ac:dyDescent="0.25">
      <c r="U39990" s="76"/>
    </row>
    <row r="39991" spans="21:21" x14ac:dyDescent="0.25">
      <c r="U39991" s="76"/>
    </row>
    <row r="39992" spans="21:21" x14ac:dyDescent="0.25">
      <c r="U39992" s="76"/>
    </row>
    <row r="39993" spans="21:21" x14ac:dyDescent="0.25">
      <c r="U39993" s="76"/>
    </row>
    <row r="39994" spans="21:21" x14ac:dyDescent="0.25">
      <c r="U39994" s="76"/>
    </row>
    <row r="39995" spans="21:21" x14ac:dyDescent="0.25">
      <c r="U39995" s="76"/>
    </row>
    <row r="39996" spans="21:21" x14ac:dyDescent="0.25">
      <c r="U39996" s="76"/>
    </row>
    <row r="39997" spans="21:21" x14ac:dyDescent="0.25">
      <c r="U39997" s="76"/>
    </row>
    <row r="39998" spans="21:21" x14ac:dyDescent="0.25">
      <c r="U39998" s="76"/>
    </row>
    <row r="39999" spans="21:21" x14ac:dyDescent="0.25">
      <c r="U39999" s="76"/>
    </row>
    <row r="40000" spans="21:21" x14ac:dyDescent="0.25">
      <c r="U40000" s="76"/>
    </row>
    <row r="40001" spans="21:21" x14ac:dyDescent="0.25">
      <c r="U40001" s="76"/>
    </row>
    <row r="40002" spans="21:21" x14ac:dyDescent="0.25">
      <c r="U40002" s="76"/>
    </row>
    <row r="40003" spans="21:21" x14ac:dyDescent="0.25">
      <c r="U40003" s="76"/>
    </row>
    <row r="40004" spans="21:21" x14ac:dyDescent="0.25">
      <c r="U40004" s="76"/>
    </row>
    <row r="40005" spans="21:21" x14ac:dyDescent="0.25">
      <c r="U40005" s="76"/>
    </row>
    <row r="40006" spans="21:21" x14ac:dyDescent="0.25">
      <c r="U40006" s="76"/>
    </row>
    <row r="40007" spans="21:21" x14ac:dyDescent="0.25">
      <c r="U40007" s="76"/>
    </row>
    <row r="40008" spans="21:21" x14ac:dyDescent="0.25">
      <c r="U40008" s="76"/>
    </row>
    <row r="40009" spans="21:21" x14ac:dyDescent="0.25">
      <c r="U40009" s="76"/>
    </row>
    <row r="40010" spans="21:21" x14ac:dyDescent="0.25">
      <c r="U40010" s="76"/>
    </row>
    <row r="40011" spans="21:21" x14ac:dyDescent="0.25">
      <c r="U40011" s="76"/>
    </row>
    <row r="40012" spans="21:21" x14ac:dyDescent="0.25">
      <c r="U40012" s="76"/>
    </row>
    <row r="40013" spans="21:21" x14ac:dyDescent="0.25">
      <c r="U40013" s="76"/>
    </row>
    <row r="40014" spans="21:21" x14ac:dyDescent="0.25">
      <c r="U40014" s="76"/>
    </row>
    <row r="40015" spans="21:21" x14ac:dyDescent="0.25">
      <c r="U40015" s="76"/>
    </row>
    <row r="40016" spans="21:21" x14ac:dyDescent="0.25">
      <c r="U40016" s="76"/>
    </row>
    <row r="40017" spans="21:21" x14ac:dyDescent="0.25">
      <c r="U40017" s="76"/>
    </row>
    <row r="40018" spans="21:21" x14ac:dyDescent="0.25">
      <c r="U40018" s="76"/>
    </row>
    <row r="40019" spans="21:21" x14ac:dyDescent="0.25">
      <c r="U40019" s="76"/>
    </row>
    <row r="40020" spans="21:21" x14ac:dyDescent="0.25">
      <c r="U40020" s="76"/>
    </row>
    <row r="40021" spans="21:21" x14ac:dyDescent="0.25">
      <c r="U40021" s="76"/>
    </row>
    <row r="40022" spans="21:21" x14ac:dyDescent="0.25">
      <c r="U40022" s="76"/>
    </row>
    <row r="40023" spans="21:21" x14ac:dyDescent="0.25">
      <c r="U40023" s="76"/>
    </row>
    <row r="40024" spans="21:21" x14ac:dyDescent="0.25">
      <c r="U40024" s="76"/>
    </row>
    <row r="40025" spans="21:21" x14ac:dyDescent="0.25">
      <c r="U40025" s="76"/>
    </row>
    <row r="40026" spans="21:21" x14ac:dyDescent="0.25">
      <c r="U40026" s="76"/>
    </row>
    <row r="40027" spans="21:21" x14ac:dyDescent="0.25">
      <c r="U40027" s="76"/>
    </row>
    <row r="40028" spans="21:21" x14ac:dyDescent="0.25">
      <c r="U40028" s="76"/>
    </row>
    <row r="40029" spans="21:21" x14ac:dyDescent="0.25">
      <c r="U40029" s="76"/>
    </row>
    <row r="40030" spans="21:21" x14ac:dyDescent="0.25">
      <c r="U40030" s="76"/>
    </row>
    <row r="40031" spans="21:21" x14ac:dyDescent="0.25">
      <c r="U40031" s="76"/>
    </row>
    <row r="40032" spans="21:21" x14ac:dyDescent="0.25">
      <c r="U40032" s="76"/>
    </row>
    <row r="40033" spans="21:21" x14ac:dyDescent="0.25">
      <c r="U40033" s="76"/>
    </row>
    <row r="40034" spans="21:21" x14ac:dyDescent="0.25">
      <c r="U40034" s="76"/>
    </row>
    <row r="40035" spans="21:21" x14ac:dyDescent="0.25">
      <c r="U40035" s="76"/>
    </row>
    <row r="40036" spans="21:21" x14ac:dyDescent="0.25">
      <c r="U40036" s="76"/>
    </row>
    <row r="40037" spans="21:21" x14ac:dyDescent="0.25">
      <c r="U40037" s="76"/>
    </row>
    <row r="40038" spans="21:21" x14ac:dyDescent="0.25">
      <c r="U40038" s="76"/>
    </row>
    <row r="40039" spans="21:21" x14ac:dyDescent="0.25">
      <c r="U40039" s="76"/>
    </row>
    <row r="40040" spans="21:21" x14ac:dyDescent="0.25">
      <c r="U40040" s="76"/>
    </row>
    <row r="40041" spans="21:21" x14ac:dyDescent="0.25">
      <c r="U40041" s="76"/>
    </row>
    <row r="40042" spans="21:21" x14ac:dyDescent="0.25">
      <c r="U40042" s="76"/>
    </row>
    <row r="40043" spans="21:21" x14ac:dyDescent="0.25">
      <c r="U40043" s="76"/>
    </row>
    <row r="40044" spans="21:21" x14ac:dyDescent="0.25">
      <c r="U40044" s="76"/>
    </row>
    <row r="40045" spans="21:21" x14ac:dyDescent="0.25">
      <c r="U40045" s="76"/>
    </row>
    <row r="40046" spans="21:21" x14ac:dyDescent="0.25">
      <c r="U40046" s="76"/>
    </row>
    <row r="40047" spans="21:21" x14ac:dyDescent="0.25">
      <c r="U40047" s="76"/>
    </row>
    <row r="40048" spans="21:21" x14ac:dyDescent="0.25">
      <c r="U40048" s="76"/>
    </row>
    <row r="40049" spans="21:21" x14ac:dyDescent="0.25">
      <c r="U40049" s="76"/>
    </row>
    <row r="40050" spans="21:21" x14ac:dyDescent="0.25">
      <c r="U40050" s="76"/>
    </row>
    <row r="40051" spans="21:21" x14ac:dyDescent="0.25">
      <c r="U40051" s="76"/>
    </row>
    <row r="40052" spans="21:21" x14ac:dyDescent="0.25">
      <c r="U40052" s="76"/>
    </row>
    <row r="40053" spans="21:21" x14ac:dyDescent="0.25">
      <c r="U40053" s="76"/>
    </row>
    <row r="40054" spans="21:21" x14ac:dyDescent="0.25">
      <c r="U40054" s="76"/>
    </row>
    <row r="40055" spans="21:21" x14ac:dyDescent="0.25">
      <c r="U40055" s="76"/>
    </row>
    <row r="40056" spans="21:21" x14ac:dyDescent="0.25">
      <c r="U40056" s="76"/>
    </row>
    <row r="40057" spans="21:21" x14ac:dyDescent="0.25">
      <c r="U40057" s="76"/>
    </row>
    <row r="40058" spans="21:21" x14ac:dyDescent="0.25">
      <c r="U40058" s="76"/>
    </row>
    <row r="40059" spans="21:21" x14ac:dyDescent="0.25">
      <c r="U40059" s="76"/>
    </row>
    <row r="40060" spans="21:21" x14ac:dyDescent="0.25">
      <c r="U40060" s="76"/>
    </row>
    <row r="40061" spans="21:21" x14ac:dyDescent="0.25">
      <c r="U40061" s="76"/>
    </row>
    <row r="40062" spans="21:21" x14ac:dyDescent="0.25">
      <c r="U40062" s="76"/>
    </row>
    <row r="40063" spans="21:21" x14ac:dyDescent="0.25">
      <c r="U40063" s="76"/>
    </row>
    <row r="40064" spans="21:21" x14ac:dyDescent="0.25">
      <c r="U40064" s="76"/>
    </row>
    <row r="40065" spans="21:21" x14ac:dyDescent="0.25">
      <c r="U40065" s="76"/>
    </row>
    <row r="40066" spans="21:21" x14ac:dyDescent="0.25">
      <c r="U40066" s="76"/>
    </row>
    <row r="40067" spans="21:21" x14ac:dyDescent="0.25">
      <c r="U40067" s="76"/>
    </row>
    <row r="40068" spans="21:21" x14ac:dyDescent="0.25">
      <c r="U40068" s="76"/>
    </row>
    <row r="40069" spans="21:21" x14ac:dyDescent="0.25">
      <c r="U40069" s="76"/>
    </row>
    <row r="40070" spans="21:21" x14ac:dyDescent="0.25">
      <c r="U40070" s="76"/>
    </row>
    <row r="40071" spans="21:21" x14ac:dyDescent="0.25">
      <c r="U40071" s="76"/>
    </row>
    <row r="40072" spans="21:21" x14ac:dyDescent="0.25">
      <c r="U40072" s="76"/>
    </row>
    <row r="40073" spans="21:21" x14ac:dyDescent="0.25">
      <c r="U40073" s="76"/>
    </row>
    <row r="40074" spans="21:21" x14ac:dyDescent="0.25">
      <c r="U40074" s="76"/>
    </row>
    <row r="40075" spans="21:21" x14ac:dyDescent="0.25">
      <c r="U40075" s="76"/>
    </row>
    <row r="40076" spans="21:21" x14ac:dyDescent="0.25">
      <c r="U40076" s="76"/>
    </row>
    <row r="40077" spans="21:21" x14ac:dyDescent="0.25">
      <c r="U40077" s="76"/>
    </row>
    <row r="40078" spans="21:21" x14ac:dyDescent="0.25">
      <c r="U40078" s="76"/>
    </row>
    <row r="40079" spans="21:21" x14ac:dyDescent="0.25">
      <c r="U40079" s="76"/>
    </row>
    <row r="40080" spans="21:21" x14ac:dyDescent="0.25">
      <c r="U40080" s="76"/>
    </row>
    <row r="40081" spans="21:21" x14ac:dyDescent="0.25">
      <c r="U40081" s="76"/>
    </row>
    <row r="40082" spans="21:21" x14ac:dyDescent="0.25">
      <c r="U40082" s="76"/>
    </row>
    <row r="40083" spans="21:21" x14ac:dyDescent="0.25">
      <c r="U40083" s="76"/>
    </row>
    <row r="40084" spans="21:21" x14ac:dyDescent="0.25">
      <c r="U40084" s="76"/>
    </row>
    <row r="40085" spans="21:21" x14ac:dyDescent="0.25">
      <c r="U40085" s="76"/>
    </row>
    <row r="40086" spans="21:21" x14ac:dyDescent="0.25">
      <c r="U40086" s="76"/>
    </row>
    <row r="40087" spans="21:21" x14ac:dyDescent="0.25">
      <c r="U40087" s="76"/>
    </row>
    <row r="40088" spans="21:21" x14ac:dyDescent="0.25">
      <c r="U40088" s="76"/>
    </row>
    <row r="40089" spans="21:21" x14ac:dyDescent="0.25">
      <c r="U40089" s="76"/>
    </row>
    <row r="40090" spans="21:21" x14ac:dyDescent="0.25">
      <c r="U40090" s="76"/>
    </row>
    <row r="40091" spans="21:21" x14ac:dyDescent="0.25">
      <c r="U40091" s="76"/>
    </row>
    <row r="40092" spans="21:21" x14ac:dyDescent="0.25">
      <c r="U40092" s="76"/>
    </row>
    <row r="40093" spans="21:21" x14ac:dyDescent="0.25">
      <c r="U40093" s="76"/>
    </row>
    <row r="40094" spans="21:21" x14ac:dyDescent="0.25">
      <c r="U40094" s="76"/>
    </row>
    <row r="40095" spans="21:21" x14ac:dyDescent="0.25">
      <c r="U40095" s="76"/>
    </row>
    <row r="40096" spans="21:21" x14ac:dyDescent="0.25">
      <c r="U40096" s="76"/>
    </row>
    <row r="40097" spans="21:21" x14ac:dyDescent="0.25">
      <c r="U40097" s="76"/>
    </row>
    <row r="40098" spans="21:21" x14ac:dyDescent="0.25">
      <c r="U40098" s="76"/>
    </row>
    <row r="40099" spans="21:21" x14ac:dyDescent="0.25">
      <c r="U40099" s="76"/>
    </row>
    <row r="40100" spans="21:21" x14ac:dyDescent="0.25">
      <c r="U40100" s="76"/>
    </row>
    <row r="40101" spans="21:21" x14ac:dyDescent="0.25">
      <c r="U40101" s="76"/>
    </row>
    <row r="40102" spans="21:21" x14ac:dyDescent="0.25">
      <c r="U40102" s="76"/>
    </row>
    <row r="40103" spans="21:21" x14ac:dyDescent="0.25">
      <c r="U40103" s="76"/>
    </row>
    <row r="40104" spans="21:21" x14ac:dyDescent="0.25">
      <c r="U40104" s="76"/>
    </row>
    <row r="40105" spans="21:21" x14ac:dyDescent="0.25">
      <c r="U40105" s="76"/>
    </row>
    <row r="40106" spans="21:21" x14ac:dyDescent="0.25">
      <c r="U40106" s="76"/>
    </row>
    <row r="40107" spans="21:21" x14ac:dyDescent="0.25">
      <c r="U40107" s="76"/>
    </row>
    <row r="40108" spans="21:21" x14ac:dyDescent="0.25">
      <c r="U40108" s="76"/>
    </row>
    <row r="40109" spans="21:21" x14ac:dyDescent="0.25">
      <c r="U40109" s="76"/>
    </row>
    <row r="40110" spans="21:21" x14ac:dyDescent="0.25">
      <c r="U40110" s="76"/>
    </row>
    <row r="40111" spans="21:21" x14ac:dyDescent="0.25">
      <c r="U40111" s="76"/>
    </row>
    <row r="40112" spans="21:21" x14ac:dyDescent="0.25">
      <c r="U40112" s="76"/>
    </row>
    <row r="40113" spans="21:21" x14ac:dyDescent="0.25">
      <c r="U40113" s="76"/>
    </row>
    <row r="40114" spans="21:21" x14ac:dyDescent="0.25">
      <c r="U40114" s="76"/>
    </row>
    <row r="40115" spans="21:21" x14ac:dyDescent="0.25">
      <c r="U40115" s="76"/>
    </row>
    <row r="40116" spans="21:21" x14ac:dyDescent="0.25">
      <c r="U40116" s="76"/>
    </row>
    <row r="40117" spans="21:21" x14ac:dyDescent="0.25">
      <c r="U40117" s="76"/>
    </row>
    <row r="40118" spans="21:21" x14ac:dyDescent="0.25">
      <c r="U40118" s="76"/>
    </row>
    <row r="40119" spans="21:21" x14ac:dyDescent="0.25">
      <c r="U40119" s="76"/>
    </row>
    <row r="40120" spans="21:21" x14ac:dyDescent="0.25">
      <c r="U40120" s="76"/>
    </row>
    <row r="40121" spans="21:21" x14ac:dyDescent="0.25">
      <c r="U40121" s="76"/>
    </row>
    <row r="40122" spans="21:21" x14ac:dyDescent="0.25">
      <c r="U40122" s="76"/>
    </row>
    <row r="40123" spans="21:21" x14ac:dyDescent="0.25">
      <c r="U40123" s="76"/>
    </row>
    <row r="40124" spans="21:21" x14ac:dyDescent="0.25">
      <c r="U40124" s="76"/>
    </row>
    <row r="40125" spans="21:21" x14ac:dyDescent="0.25">
      <c r="U40125" s="76"/>
    </row>
    <row r="40126" spans="21:21" x14ac:dyDescent="0.25">
      <c r="U40126" s="76"/>
    </row>
    <row r="40127" spans="21:21" x14ac:dyDescent="0.25">
      <c r="U40127" s="76"/>
    </row>
    <row r="40128" spans="21:21" x14ac:dyDescent="0.25">
      <c r="U40128" s="76"/>
    </row>
    <row r="40129" spans="21:21" x14ac:dyDescent="0.25">
      <c r="U40129" s="76"/>
    </row>
    <row r="40130" spans="21:21" x14ac:dyDescent="0.25">
      <c r="U40130" s="76"/>
    </row>
    <row r="40131" spans="21:21" x14ac:dyDescent="0.25">
      <c r="U40131" s="76"/>
    </row>
    <row r="40132" spans="21:21" x14ac:dyDescent="0.25">
      <c r="U40132" s="76"/>
    </row>
    <row r="40133" spans="21:21" x14ac:dyDescent="0.25">
      <c r="U40133" s="76"/>
    </row>
    <row r="40134" spans="21:21" x14ac:dyDescent="0.25">
      <c r="U40134" s="76"/>
    </row>
    <row r="40135" spans="21:21" x14ac:dyDescent="0.25">
      <c r="U40135" s="76"/>
    </row>
    <row r="40136" spans="21:21" x14ac:dyDescent="0.25">
      <c r="U40136" s="76"/>
    </row>
    <row r="40137" spans="21:21" x14ac:dyDescent="0.25">
      <c r="U40137" s="76"/>
    </row>
    <row r="40138" spans="21:21" x14ac:dyDescent="0.25">
      <c r="U40138" s="76"/>
    </row>
    <row r="40139" spans="21:21" x14ac:dyDescent="0.25">
      <c r="U40139" s="76"/>
    </row>
    <row r="40140" spans="21:21" x14ac:dyDescent="0.25">
      <c r="U40140" s="76"/>
    </row>
    <row r="40141" spans="21:21" x14ac:dyDescent="0.25">
      <c r="U40141" s="76"/>
    </row>
    <row r="40142" spans="21:21" x14ac:dyDescent="0.25">
      <c r="U40142" s="76"/>
    </row>
    <row r="40143" spans="21:21" x14ac:dyDescent="0.25">
      <c r="U40143" s="76"/>
    </row>
    <row r="40144" spans="21:21" x14ac:dyDescent="0.25">
      <c r="U40144" s="76"/>
    </row>
    <row r="40145" spans="21:21" x14ac:dyDescent="0.25">
      <c r="U40145" s="76"/>
    </row>
    <row r="40146" spans="21:21" x14ac:dyDescent="0.25">
      <c r="U40146" s="76"/>
    </row>
    <row r="40147" spans="21:21" x14ac:dyDescent="0.25">
      <c r="U40147" s="76"/>
    </row>
    <row r="40148" spans="21:21" x14ac:dyDescent="0.25">
      <c r="U40148" s="76"/>
    </row>
    <row r="40149" spans="21:21" x14ac:dyDescent="0.25">
      <c r="U40149" s="76"/>
    </row>
    <row r="40150" spans="21:21" x14ac:dyDescent="0.25">
      <c r="U40150" s="76"/>
    </row>
    <row r="40151" spans="21:21" x14ac:dyDescent="0.25">
      <c r="U40151" s="76"/>
    </row>
    <row r="40152" spans="21:21" x14ac:dyDescent="0.25">
      <c r="U40152" s="76"/>
    </row>
    <row r="40153" spans="21:21" x14ac:dyDescent="0.25">
      <c r="U40153" s="76"/>
    </row>
    <row r="40154" spans="21:21" x14ac:dyDescent="0.25">
      <c r="U40154" s="76"/>
    </row>
    <row r="40155" spans="21:21" x14ac:dyDescent="0.25">
      <c r="U40155" s="76"/>
    </row>
    <row r="40156" spans="21:21" x14ac:dyDescent="0.25">
      <c r="U40156" s="76"/>
    </row>
    <row r="40157" spans="21:21" x14ac:dyDescent="0.25">
      <c r="U40157" s="76"/>
    </row>
    <row r="40158" spans="21:21" x14ac:dyDescent="0.25">
      <c r="U40158" s="76"/>
    </row>
    <row r="40159" spans="21:21" x14ac:dyDescent="0.25">
      <c r="U40159" s="76"/>
    </row>
    <row r="40160" spans="21:21" x14ac:dyDescent="0.25">
      <c r="U40160" s="76"/>
    </row>
    <row r="40161" spans="21:21" x14ac:dyDescent="0.25">
      <c r="U40161" s="76"/>
    </row>
    <row r="40162" spans="21:21" x14ac:dyDescent="0.25">
      <c r="U40162" s="76"/>
    </row>
    <row r="40163" spans="21:21" x14ac:dyDescent="0.25">
      <c r="U40163" s="76"/>
    </row>
    <row r="40164" spans="21:21" x14ac:dyDescent="0.25">
      <c r="U40164" s="76"/>
    </row>
    <row r="40165" spans="21:21" x14ac:dyDescent="0.25">
      <c r="U40165" s="76"/>
    </row>
    <row r="40166" spans="21:21" x14ac:dyDescent="0.25">
      <c r="U40166" s="76"/>
    </row>
    <row r="40167" spans="21:21" x14ac:dyDescent="0.25">
      <c r="U40167" s="76"/>
    </row>
    <row r="40168" spans="21:21" x14ac:dyDescent="0.25">
      <c r="U40168" s="76"/>
    </row>
    <row r="40169" spans="21:21" x14ac:dyDescent="0.25">
      <c r="U40169" s="76"/>
    </row>
    <row r="40170" spans="21:21" x14ac:dyDescent="0.25">
      <c r="U40170" s="76"/>
    </row>
    <row r="40171" spans="21:21" x14ac:dyDescent="0.25">
      <c r="U40171" s="76"/>
    </row>
    <row r="40172" spans="21:21" x14ac:dyDescent="0.25">
      <c r="U40172" s="76"/>
    </row>
    <row r="40173" spans="21:21" x14ac:dyDescent="0.25">
      <c r="U40173" s="76"/>
    </row>
    <row r="40174" spans="21:21" x14ac:dyDescent="0.25">
      <c r="U40174" s="76"/>
    </row>
    <row r="40175" spans="21:21" x14ac:dyDescent="0.25">
      <c r="U40175" s="76"/>
    </row>
    <row r="40176" spans="21:21" x14ac:dyDescent="0.25">
      <c r="U40176" s="76"/>
    </row>
    <row r="40177" spans="21:21" x14ac:dyDescent="0.25">
      <c r="U40177" s="76"/>
    </row>
    <row r="40178" spans="21:21" x14ac:dyDescent="0.25">
      <c r="U40178" s="76"/>
    </row>
    <row r="40179" spans="21:21" x14ac:dyDescent="0.25">
      <c r="U40179" s="76"/>
    </row>
    <row r="40180" spans="21:21" x14ac:dyDescent="0.25">
      <c r="U40180" s="76"/>
    </row>
    <row r="40181" spans="21:21" x14ac:dyDescent="0.25">
      <c r="U40181" s="76"/>
    </row>
    <row r="40182" spans="21:21" x14ac:dyDescent="0.25">
      <c r="U40182" s="76"/>
    </row>
    <row r="40183" spans="21:21" x14ac:dyDescent="0.25">
      <c r="U40183" s="76"/>
    </row>
    <row r="40184" spans="21:21" x14ac:dyDescent="0.25">
      <c r="U40184" s="76"/>
    </row>
    <row r="40185" spans="21:21" x14ac:dyDescent="0.25">
      <c r="U40185" s="76"/>
    </row>
    <row r="40186" spans="21:21" x14ac:dyDescent="0.25">
      <c r="U40186" s="76"/>
    </row>
    <row r="40187" spans="21:21" x14ac:dyDescent="0.25">
      <c r="U40187" s="76"/>
    </row>
    <row r="40188" spans="21:21" x14ac:dyDescent="0.25">
      <c r="U40188" s="76"/>
    </row>
    <row r="40189" spans="21:21" x14ac:dyDescent="0.25">
      <c r="U40189" s="76"/>
    </row>
    <row r="40190" spans="21:21" x14ac:dyDescent="0.25">
      <c r="U40190" s="76"/>
    </row>
    <row r="40191" spans="21:21" x14ac:dyDescent="0.25">
      <c r="U40191" s="76"/>
    </row>
    <row r="40192" spans="21:21" x14ac:dyDescent="0.25">
      <c r="U40192" s="76"/>
    </row>
    <row r="40193" spans="21:21" x14ac:dyDescent="0.25">
      <c r="U40193" s="76"/>
    </row>
    <row r="40194" spans="21:21" x14ac:dyDescent="0.25">
      <c r="U40194" s="76"/>
    </row>
    <row r="40195" spans="21:21" x14ac:dyDescent="0.25">
      <c r="U40195" s="76"/>
    </row>
    <row r="40196" spans="21:21" x14ac:dyDescent="0.25">
      <c r="U40196" s="76"/>
    </row>
    <row r="40197" spans="21:21" x14ac:dyDescent="0.25">
      <c r="U40197" s="76"/>
    </row>
    <row r="40198" spans="21:21" x14ac:dyDescent="0.25">
      <c r="U40198" s="76"/>
    </row>
    <row r="40199" spans="21:21" x14ac:dyDescent="0.25">
      <c r="U40199" s="76"/>
    </row>
    <row r="40200" spans="21:21" x14ac:dyDescent="0.25">
      <c r="U40200" s="76"/>
    </row>
    <row r="40201" spans="21:21" x14ac:dyDescent="0.25">
      <c r="U40201" s="76"/>
    </row>
    <row r="40202" spans="21:21" x14ac:dyDescent="0.25">
      <c r="U40202" s="76"/>
    </row>
    <row r="40203" spans="21:21" x14ac:dyDescent="0.25">
      <c r="U40203" s="76"/>
    </row>
    <row r="40204" spans="21:21" x14ac:dyDescent="0.25">
      <c r="U40204" s="76"/>
    </row>
    <row r="40205" spans="21:21" x14ac:dyDescent="0.25">
      <c r="U40205" s="76"/>
    </row>
    <row r="40206" spans="21:21" x14ac:dyDescent="0.25">
      <c r="U40206" s="76"/>
    </row>
    <row r="40207" spans="21:21" x14ac:dyDescent="0.25">
      <c r="U40207" s="76"/>
    </row>
    <row r="40208" spans="21:21" x14ac:dyDescent="0.25">
      <c r="U40208" s="76"/>
    </row>
    <row r="40209" spans="21:21" x14ac:dyDescent="0.25">
      <c r="U40209" s="76"/>
    </row>
    <row r="40210" spans="21:21" x14ac:dyDescent="0.25">
      <c r="U40210" s="76"/>
    </row>
    <row r="40211" spans="21:21" x14ac:dyDescent="0.25">
      <c r="U40211" s="76"/>
    </row>
    <row r="40212" spans="21:21" x14ac:dyDescent="0.25">
      <c r="U40212" s="76"/>
    </row>
    <row r="40213" spans="21:21" x14ac:dyDescent="0.25">
      <c r="U40213" s="76"/>
    </row>
    <row r="40214" spans="21:21" x14ac:dyDescent="0.25">
      <c r="U40214" s="76"/>
    </row>
    <row r="40215" spans="21:21" x14ac:dyDescent="0.25">
      <c r="U40215" s="76"/>
    </row>
    <row r="40216" spans="21:21" x14ac:dyDescent="0.25">
      <c r="U40216" s="76"/>
    </row>
    <row r="40217" spans="21:21" x14ac:dyDescent="0.25">
      <c r="U40217" s="76"/>
    </row>
    <row r="40218" spans="21:21" x14ac:dyDescent="0.25">
      <c r="U40218" s="76"/>
    </row>
    <row r="40219" spans="21:21" x14ac:dyDescent="0.25">
      <c r="U40219" s="76"/>
    </row>
    <row r="40220" spans="21:21" x14ac:dyDescent="0.25">
      <c r="U40220" s="76"/>
    </row>
    <row r="40221" spans="21:21" x14ac:dyDescent="0.25">
      <c r="U40221" s="76"/>
    </row>
    <row r="40222" spans="21:21" x14ac:dyDescent="0.25">
      <c r="U40222" s="76"/>
    </row>
    <row r="40223" spans="21:21" x14ac:dyDescent="0.25">
      <c r="U40223" s="76"/>
    </row>
    <row r="40224" spans="21:21" x14ac:dyDescent="0.25">
      <c r="U40224" s="76"/>
    </row>
    <row r="40225" spans="21:21" x14ac:dyDescent="0.25">
      <c r="U40225" s="76"/>
    </row>
    <row r="40226" spans="21:21" x14ac:dyDescent="0.25">
      <c r="U40226" s="76"/>
    </row>
    <row r="40227" spans="21:21" x14ac:dyDescent="0.25">
      <c r="U40227" s="76"/>
    </row>
    <row r="40228" spans="21:21" x14ac:dyDescent="0.25">
      <c r="U40228" s="76"/>
    </row>
    <row r="40229" spans="21:21" x14ac:dyDescent="0.25">
      <c r="U40229" s="76"/>
    </row>
    <row r="40230" spans="21:21" x14ac:dyDescent="0.25">
      <c r="U40230" s="76"/>
    </row>
    <row r="40231" spans="21:21" x14ac:dyDescent="0.25">
      <c r="U40231" s="76"/>
    </row>
    <row r="40232" spans="21:21" x14ac:dyDescent="0.25">
      <c r="U40232" s="76"/>
    </row>
    <row r="40233" spans="21:21" x14ac:dyDescent="0.25">
      <c r="U40233" s="76"/>
    </row>
    <row r="40234" spans="21:21" x14ac:dyDescent="0.25">
      <c r="U40234" s="76"/>
    </row>
    <row r="40235" spans="21:21" x14ac:dyDescent="0.25">
      <c r="U40235" s="76"/>
    </row>
    <row r="40236" spans="21:21" x14ac:dyDescent="0.25">
      <c r="U40236" s="76"/>
    </row>
    <row r="40237" spans="21:21" x14ac:dyDescent="0.25">
      <c r="U40237" s="76"/>
    </row>
    <row r="40238" spans="21:21" x14ac:dyDescent="0.25">
      <c r="U40238" s="76"/>
    </row>
    <row r="40239" spans="21:21" x14ac:dyDescent="0.25">
      <c r="U40239" s="76"/>
    </row>
    <row r="40240" spans="21:21" x14ac:dyDescent="0.25">
      <c r="U40240" s="76"/>
    </row>
    <row r="40241" spans="21:21" x14ac:dyDescent="0.25">
      <c r="U40241" s="76"/>
    </row>
    <row r="40242" spans="21:21" x14ac:dyDescent="0.25">
      <c r="U40242" s="76"/>
    </row>
    <row r="40243" spans="21:21" x14ac:dyDescent="0.25">
      <c r="U40243" s="76"/>
    </row>
    <row r="40244" spans="21:21" x14ac:dyDescent="0.25">
      <c r="U40244" s="76"/>
    </row>
    <row r="40245" spans="21:21" x14ac:dyDescent="0.25">
      <c r="U40245" s="76"/>
    </row>
    <row r="40246" spans="21:21" x14ac:dyDescent="0.25">
      <c r="U40246" s="76"/>
    </row>
    <row r="40247" spans="21:21" x14ac:dyDescent="0.25">
      <c r="U40247" s="76"/>
    </row>
    <row r="40248" spans="21:21" x14ac:dyDescent="0.25">
      <c r="U40248" s="76"/>
    </row>
    <row r="40249" spans="21:21" x14ac:dyDescent="0.25">
      <c r="U40249" s="76"/>
    </row>
    <row r="40250" spans="21:21" x14ac:dyDescent="0.25">
      <c r="U40250" s="76"/>
    </row>
    <row r="40251" spans="21:21" x14ac:dyDescent="0.25">
      <c r="U40251" s="76"/>
    </row>
    <row r="40252" spans="21:21" x14ac:dyDescent="0.25">
      <c r="U40252" s="76"/>
    </row>
    <row r="40253" spans="21:21" x14ac:dyDescent="0.25">
      <c r="U40253" s="76"/>
    </row>
    <row r="40254" spans="21:21" x14ac:dyDescent="0.25">
      <c r="U40254" s="76"/>
    </row>
    <row r="40255" spans="21:21" x14ac:dyDescent="0.25">
      <c r="U40255" s="76"/>
    </row>
    <row r="40256" spans="21:21" x14ac:dyDescent="0.25">
      <c r="U40256" s="76"/>
    </row>
    <row r="40257" spans="21:21" x14ac:dyDescent="0.25">
      <c r="U40257" s="76"/>
    </row>
    <row r="40258" spans="21:21" x14ac:dyDescent="0.25">
      <c r="U40258" s="76"/>
    </row>
    <row r="40259" spans="21:21" x14ac:dyDescent="0.25">
      <c r="U40259" s="76"/>
    </row>
    <row r="40260" spans="21:21" x14ac:dyDescent="0.25">
      <c r="U40260" s="76"/>
    </row>
    <row r="40261" spans="21:21" x14ac:dyDescent="0.25">
      <c r="U40261" s="76"/>
    </row>
    <row r="40262" spans="21:21" x14ac:dyDescent="0.25">
      <c r="U40262" s="76"/>
    </row>
    <row r="40263" spans="21:21" x14ac:dyDescent="0.25">
      <c r="U40263" s="76"/>
    </row>
    <row r="40264" spans="21:21" x14ac:dyDescent="0.25">
      <c r="U40264" s="76"/>
    </row>
    <row r="40265" spans="21:21" x14ac:dyDescent="0.25">
      <c r="U40265" s="76"/>
    </row>
    <row r="40266" spans="21:21" x14ac:dyDescent="0.25">
      <c r="U40266" s="76"/>
    </row>
    <row r="40267" spans="21:21" x14ac:dyDescent="0.25">
      <c r="U40267" s="76"/>
    </row>
    <row r="40268" spans="21:21" x14ac:dyDescent="0.25">
      <c r="U40268" s="76"/>
    </row>
    <row r="40269" spans="21:21" x14ac:dyDescent="0.25">
      <c r="U40269" s="76"/>
    </row>
    <row r="40270" spans="21:21" x14ac:dyDescent="0.25">
      <c r="U40270" s="76"/>
    </row>
    <row r="40271" spans="21:21" x14ac:dyDescent="0.25">
      <c r="U40271" s="76"/>
    </row>
    <row r="40272" spans="21:21" x14ac:dyDescent="0.25">
      <c r="U40272" s="76"/>
    </row>
    <row r="40273" spans="21:21" x14ac:dyDescent="0.25">
      <c r="U40273" s="76"/>
    </row>
    <row r="40274" spans="21:21" x14ac:dyDescent="0.25">
      <c r="U40274" s="76"/>
    </row>
    <row r="40275" spans="21:21" x14ac:dyDescent="0.25">
      <c r="U40275" s="76"/>
    </row>
    <row r="40276" spans="21:21" x14ac:dyDescent="0.25">
      <c r="U40276" s="76"/>
    </row>
    <row r="40277" spans="21:21" x14ac:dyDescent="0.25">
      <c r="U40277" s="76"/>
    </row>
    <row r="40278" spans="21:21" x14ac:dyDescent="0.25">
      <c r="U40278" s="76"/>
    </row>
    <row r="40279" spans="21:21" x14ac:dyDescent="0.25">
      <c r="U40279" s="76"/>
    </row>
    <row r="40280" spans="21:21" x14ac:dyDescent="0.25">
      <c r="U40280" s="76"/>
    </row>
    <row r="40281" spans="21:21" x14ac:dyDescent="0.25">
      <c r="U40281" s="76"/>
    </row>
    <row r="40282" spans="21:21" x14ac:dyDescent="0.25">
      <c r="U40282" s="76"/>
    </row>
    <row r="40283" spans="21:21" x14ac:dyDescent="0.25">
      <c r="U40283" s="76"/>
    </row>
    <row r="40284" spans="21:21" x14ac:dyDescent="0.25">
      <c r="U40284" s="76"/>
    </row>
    <row r="40285" spans="21:21" x14ac:dyDescent="0.25">
      <c r="U40285" s="76"/>
    </row>
    <row r="40286" spans="21:21" x14ac:dyDescent="0.25">
      <c r="U40286" s="76"/>
    </row>
    <row r="40287" spans="21:21" x14ac:dyDescent="0.25">
      <c r="U40287" s="76"/>
    </row>
    <row r="40288" spans="21:21" x14ac:dyDescent="0.25">
      <c r="U40288" s="76"/>
    </row>
    <row r="40289" spans="21:21" x14ac:dyDescent="0.25">
      <c r="U40289" s="76"/>
    </row>
    <row r="40290" spans="21:21" x14ac:dyDescent="0.25">
      <c r="U40290" s="76"/>
    </row>
    <row r="40291" spans="21:21" x14ac:dyDescent="0.25">
      <c r="U40291" s="76"/>
    </row>
    <row r="40292" spans="21:21" x14ac:dyDescent="0.25">
      <c r="U40292" s="76"/>
    </row>
    <row r="40293" spans="21:21" x14ac:dyDescent="0.25">
      <c r="U40293" s="76"/>
    </row>
    <row r="40294" spans="21:21" x14ac:dyDescent="0.25">
      <c r="U40294" s="76"/>
    </row>
    <row r="40295" spans="21:21" x14ac:dyDescent="0.25">
      <c r="U40295" s="76"/>
    </row>
    <row r="40296" spans="21:21" x14ac:dyDescent="0.25">
      <c r="U40296" s="76"/>
    </row>
    <row r="40297" spans="21:21" x14ac:dyDescent="0.25">
      <c r="U40297" s="76"/>
    </row>
    <row r="40298" spans="21:21" x14ac:dyDescent="0.25">
      <c r="U40298" s="76"/>
    </row>
    <row r="40299" spans="21:21" x14ac:dyDescent="0.25">
      <c r="U40299" s="76"/>
    </row>
    <row r="40300" spans="21:21" x14ac:dyDescent="0.25">
      <c r="U40300" s="76"/>
    </row>
    <row r="40301" spans="21:21" x14ac:dyDescent="0.25">
      <c r="U40301" s="76"/>
    </row>
    <row r="40302" spans="21:21" x14ac:dyDescent="0.25">
      <c r="U40302" s="76"/>
    </row>
    <row r="40303" spans="21:21" x14ac:dyDescent="0.25">
      <c r="U40303" s="76"/>
    </row>
    <row r="40304" spans="21:21" x14ac:dyDescent="0.25">
      <c r="U40304" s="76"/>
    </row>
    <row r="40305" spans="21:21" x14ac:dyDescent="0.25">
      <c r="U40305" s="76"/>
    </row>
    <row r="40306" spans="21:21" x14ac:dyDescent="0.25">
      <c r="U40306" s="76"/>
    </row>
    <row r="40307" spans="21:21" x14ac:dyDescent="0.25">
      <c r="U40307" s="76"/>
    </row>
    <row r="40308" spans="21:21" x14ac:dyDescent="0.25">
      <c r="U40308" s="76"/>
    </row>
    <row r="40309" spans="21:21" x14ac:dyDescent="0.25">
      <c r="U40309" s="76"/>
    </row>
    <row r="40310" spans="21:21" x14ac:dyDescent="0.25">
      <c r="U40310" s="76"/>
    </row>
    <row r="40311" spans="21:21" x14ac:dyDescent="0.25">
      <c r="U40311" s="76"/>
    </row>
    <row r="40312" spans="21:21" x14ac:dyDescent="0.25">
      <c r="U40312" s="76"/>
    </row>
    <row r="40313" spans="21:21" x14ac:dyDescent="0.25">
      <c r="U40313" s="76"/>
    </row>
    <row r="40314" spans="21:21" x14ac:dyDescent="0.25">
      <c r="U40314" s="76"/>
    </row>
    <row r="40315" spans="21:21" x14ac:dyDescent="0.25">
      <c r="U40315" s="76"/>
    </row>
    <row r="40316" spans="21:21" x14ac:dyDescent="0.25">
      <c r="U40316" s="76"/>
    </row>
    <row r="40317" spans="21:21" x14ac:dyDescent="0.25">
      <c r="U40317" s="76"/>
    </row>
    <row r="40318" spans="21:21" x14ac:dyDescent="0.25">
      <c r="U40318" s="76"/>
    </row>
    <row r="40319" spans="21:21" x14ac:dyDescent="0.25">
      <c r="U40319" s="76"/>
    </row>
    <row r="40320" spans="21:21" x14ac:dyDescent="0.25">
      <c r="U40320" s="76"/>
    </row>
    <row r="40321" spans="21:21" x14ac:dyDescent="0.25">
      <c r="U40321" s="76"/>
    </row>
    <row r="40322" spans="21:21" x14ac:dyDescent="0.25">
      <c r="U40322" s="76"/>
    </row>
    <row r="40323" spans="21:21" x14ac:dyDescent="0.25">
      <c r="U40323" s="76"/>
    </row>
    <row r="40324" spans="21:21" x14ac:dyDescent="0.25">
      <c r="U40324" s="76"/>
    </row>
    <row r="40325" spans="21:21" x14ac:dyDescent="0.25">
      <c r="U40325" s="76"/>
    </row>
    <row r="40326" spans="21:21" x14ac:dyDescent="0.25">
      <c r="U40326" s="76"/>
    </row>
    <row r="40327" spans="21:21" x14ac:dyDescent="0.25">
      <c r="U40327" s="76"/>
    </row>
    <row r="40328" spans="21:21" x14ac:dyDescent="0.25">
      <c r="U40328" s="76"/>
    </row>
    <row r="40329" spans="21:21" x14ac:dyDescent="0.25">
      <c r="U40329" s="76"/>
    </row>
    <row r="40330" spans="21:21" x14ac:dyDescent="0.25">
      <c r="U40330" s="76"/>
    </row>
    <row r="40331" spans="21:21" x14ac:dyDescent="0.25">
      <c r="U40331" s="76"/>
    </row>
    <row r="40332" spans="21:21" x14ac:dyDescent="0.25">
      <c r="U40332" s="76"/>
    </row>
    <row r="40333" spans="21:21" x14ac:dyDescent="0.25">
      <c r="U40333" s="76"/>
    </row>
    <row r="40334" spans="21:21" x14ac:dyDescent="0.25">
      <c r="U40334" s="76"/>
    </row>
    <row r="40335" spans="21:21" x14ac:dyDescent="0.25">
      <c r="U40335" s="76"/>
    </row>
    <row r="40336" spans="21:21" x14ac:dyDescent="0.25">
      <c r="U40336" s="76"/>
    </row>
    <row r="40337" spans="21:21" x14ac:dyDescent="0.25">
      <c r="U40337" s="76"/>
    </row>
    <row r="40338" spans="21:21" x14ac:dyDescent="0.25">
      <c r="U40338" s="76"/>
    </row>
    <row r="40339" spans="21:21" x14ac:dyDescent="0.25">
      <c r="U40339" s="76"/>
    </row>
    <row r="40340" spans="21:21" x14ac:dyDescent="0.25">
      <c r="U40340" s="76"/>
    </row>
    <row r="40341" spans="21:21" x14ac:dyDescent="0.25">
      <c r="U40341" s="76"/>
    </row>
    <row r="40342" spans="21:21" x14ac:dyDescent="0.25">
      <c r="U40342" s="76"/>
    </row>
    <row r="40343" spans="21:21" x14ac:dyDescent="0.25">
      <c r="U40343" s="76"/>
    </row>
    <row r="40344" spans="21:21" x14ac:dyDescent="0.25">
      <c r="U40344" s="76"/>
    </row>
    <row r="40345" spans="21:21" x14ac:dyDescent="0.25">
      <c r="U40345" s="76"/>
    </row>
    <row r="40346" spans="21:21" x14ac:dyDescent="0.25">
      <c r="U40346" s="76"/>
    </row>
    <row r="40347" spans="21:21" x14ac:dyDescent="0.25">
      <c r="U40347" s="76"/>
    </row>
    <row r="40348" spans="21:21" x14ac:dyDescent="0.25">
      <c r="U40348" s="76"/>
    </row>
    <row r="40349" spans="21:21" x14ac:dyDescent="0.25">
      <c r="U40349" s="76"/>
    </row>
    <row r="40350" spans="21:21" x14ac:dyDescent="0.25">
      <c r="U40350" s="76"/>
    </row>
    <row r="40351" spans="21:21" x14ac:dyDescent="0.25">
      <c r="U40351" s="76"/>
    </row>
    <row r="40352" spans="21:21" x14ac:dyDescent="0.25">
      <c r="U40352" s="76"/>
    </row>
    <row r="40353" spans="21:21" x14ac:dyDescent="0.25">
      <c r="U40353" s="76"/>
    </row>
    <row r="40354" spans="21:21" x14ac:dyDescent="0.25">
      <c r="U40354" s="76"/>
    </row>
    <row r="40355" spans="21:21" x14ac:dyDescent="0.25">
      <c r="U40355" s="76"/>
    </row>
    <row r="40356" spans="21:21" x14ac:dyDescent="0.25">
      <c r="U40356" s="76"/>
    </row>
    <row r="40357" spans="21:21" x14ac:dyDescent="0.25">
      <c r="U40357" s="76"/>
    </row>
    <row r="40358" spans="21:21" x14ac:dyDescent="0.25">
      <c r="U40358" s="76"/>
    </row>
    <row r="40359" spans="21:21" x14ac:dyDescent="0.25">
      <c r="U40359" s="76"/>
    </row>
    <row r="40360" spans="21:21" x14ac:dyDescent="0.25">
      <c r="U40360" s="76"/>
    </row>
    <row r="40361" spans="21:21" x14ac:dyDescent="0.25">
      <c r="U40361" s="76"/>
    </row>
    <row r="40362" spans="21:21" x14ac:dyDescent="0.25">
      <c r="U40362" s="76"/>
    </row>
    <row r="40363" spans="21:21" x14ac:dyDescent="0.25">
      <c r="U40363" s="76"/>
    </row>
    <row r="40364" spans="21:21" x14ac:dyDescent="0.25">
      <c r="U40364" s="76"/>
    </row>
    <row r="40365" spans="21:21" x14ac:dyDescent="0.25">
      <c r="U40365" s="76"/>
    </row>
    <row r="40366" spans="21:21" x14ac:dyDescent="0.25">
      <c r="U40366" s="76"/>
    </row>
    <row r="40367" spans="21:21" x14ac:dyDescent="0.25">
      <c r="U40367" s="76"/>
    </row>
    <row r="40368" spans="21:21" x14ac:dyDescent="0.25">
      <c r="U40368" s="76"/>
    </row>
    <row r="40369" spans="21:21" x14ac:dyDescent="0.25">
      <c r="U40369" s="76"/>
    </row>
    <row r="40370" spans="21:21" x14ac:dyDescent="0.25">
      <c r="U40370" s="76"/>
    </row>
    <row r="40371" spans="21:21" x14ac:dyDescent="0.25">
      <c r="U40371" s="76"/>
    </row>
    <row r="40372" spans="21:21" x14ac:dyDescent="0.25">
      <c r="U40372" s="76"/>
    </row>
    <row r="40373" spans="21:21" x14ac:dyDescent="0.25">
      <c r="U40373" s="76"/>
    </row>
    <row r="40374" spans="21:21" x14ac:dyDescent="0.25">
      <c r="U40374" s="76"/>
    </row>
    <row r="40375" spans="21:21" x14ac:dyDescent="0.25">
      <c r="U40375" s="76"/>
    </row>
    <row r="40376" spans="21:21" x14ac:dyDescent="0.25">
      <c r="U40376" s="76"/>
    </row>
    <row r="40377" spans="21:21" x14ac:dyDescent="0.25">
      <c r="U40377" s="76"/>
    </row>
    <row r="40378" spans="21:21" x14ac:dyDescent="0.25">
      <c r="U40378" s="76"/>
    </row>
    <row r="40379" spans="21:21" x14ac:dyDescent="0.25">
      <c r="U40379" s="76"/>
    </row>
    <row r="40380" spans="21:21" x14ac:dyDescent="0.25">
      <c r="U40380" s="76"/>
    </row>
    <row r="40381" spans="21:21" x14ac:dyDescent="0.25">
      <c r="U40381" s="76"/>
    </row>
    <row r="40382" spans="21:21" x14ac:dyDescent="0.25">
      <c r="U40382" s="76"/>
    </row>
    <row r="40383" spans="21:21" x14ac:dyDescent="0.25">
      <c r="U40383" s="76"/>
    </row>
    <row r="40384" spans="21:21" x14ac:dyDescent="0.25">
      <c r="U40384" s="76"/>
    </row>
    <row r="40385" spans="21:21" x14ac:dyDescent="0.25">
      <c r="U40385" s="76"/>
    </row>
    <row r="40386" spans="21:21" x14ac:dyDescent="0.25">
      <c r="U40386" s="76"/>
    </row>
    <row r="40387" spans="21:21" x14ac:dyDescent="0.25">
      <c r="U40387" s="76"/>
    </row>
    <row r="40388" spans="21:21" x14ac:dyDescent="0.25">
      <c r="U40388" s="76"/>
    </row>
    <row r="40389" spans="21:21" x14ac:dyDescent="0.25">
      <c r="U40389" s="76"/>
    </row>
    <row r="40390" spans="21:21" x14ac:dyDescent="0.25">
      <c r="U40390" s="76"/>
    </row>
    <row r="40391" spans="21:21" x14ac:dyDescent="0.25">
      <c r="U40391" s="76"/>
    </row>
    <row r="40392" spans="21:21" x14ac:dyDescent="0.25">
      <c r="U40392" s="76"/>
    </row>
    <row r="40393" spans="21:21" x14ac:dyDescent="0.25">
      <c r="U40393" s="76"/>
    </row>
    <row r="40394" spans="21:21" x14ac:dyDescent="0.25">
      <c r="U40394" s="76"/>
    </row>
    <row r="40395" spans="21:21" x14ac:dyDescent="0.25">
      <c r="U40395" s="76"/>
    </row>
    <row r="40396" spans="21:21" x14ac:dyDescent="0.25">
      <c r="U40396" s="76"/>
    </row>
    <row r="40397" spans="21:21" x14ac:dyDescent="0.25">
      <c r="U40397" s="76"/>
    </row>
    <row r="40398" spans="21:21" x14ac:dyDescent="0.25">
      <c r="U40398" s="76"/>
    </row>
    <row r="40399" spans="21:21" x14ac:dyDescent="0.25">
      <c r="U40399" s="76"/>
    </row>
    <row r="40400" spans="21:21" x14ac:dyDescent="0.25">
      <c r="U40400" s="76"/>
    </row>
    <row r="40401" spans="21:21" x14ac:dyDescent="0.25">
      <c r="U40401" s="76"/>
    </row>
    <row r="40402" spans="21:21" x14ac:dyDescent="0.25">
      <c r="U40402" s="76"/>
    </row>
    <row r="40403" spans="21:21" x14ac:dyDescent="0.25">
      <c r="U40403" s="76"/>
    </row>
    <row r="40404" spans="21:21" x14ac:dyDescent="0.25">
      <c r="U40404" s="76"/>
    </row>
    <row r="40405" spans="21:21" x14ac:dyDescent="0.25">
      <c r="U40405" s="76"/>
    </row>
    <row r="40406" spans="21:21" x14ac:dyDescent="0.25">
      <c r="U40406" s="76"/>
    </row>
    <row r="40407" spans="21:21" x14ac:dyDescent="0.25">
      <c r="U40407" s="76"/>
    </row>
    <row r="40408" spans="21:21" x14ac:dyDescent="0.25">
      <c r="U40408" s="76"/>
    </row>
    <row r="40409" spans="21:21" x14ac:dyDescent="0.25">
      <c r="U40409" s="76"/>
    </row>
    <row r="40410" spans="21:21" x14ac:dyDescent="0.25">
      <c r="U40410" s="76"/>
    </row>
    <row r="40411" spans="21:21" x14ac:dyDescent="0.25">
      <c r="U40411" s="76"/>
    </row>
    <row r="40412" spans="21:21" x14ac:dyDescent="0.25">
      <c r="U40412" s="76"/>
    </row>
    <row r="40413" spans="21:21" x14ac:dyDescent="0.25">
      <c r="U40413" s="76"/>
    </row>
    <row r="40414" spans="21:21" x14ac:dyDescent="0.25">
      <c r="U40414" s="76"/>
    </row>
    <row r="40415" spans="21:21" x14ac:dyDescent="0.25">
      <c r="U40415" s="76"/>
    </row>
    <row r="40416" spans="21:21" x14ac:dyDescent="0.25">
      <c r="U40416" s="76"/>
    </row>
    <row r="40417" spans="21:21" x14ac:dyDescent="0.25">
      <c r="U40417" s="76"/>
    </row>
    <row r="40418" spans="21:21" x14ac:dyDescent="0.25">
      <c r="U40418" s="76"/>
    </row>
    <row r="40419" spans="21:21" x14ac:dyDescent="0.25">
      <c r="U40419" s="76"/>
    </row>
    <row r="40420" spans="21:21" x14ac:dyDescent="0.25">
      <c r="U40420" s="76"/>
    </row>
    <row r="40421" spans="21:21" x14ac:dyDescent="0.25">
      <c r="U40421" s="76"/>
    </row>
    <row r="40422" spans="21:21" x14ac:dyDescent="0.25">
      <c r="U40422" s="76"/>
    </row>
    <row r="40423" spans="21:21" x14ac:dyDescent="0.25">
      <c r="U40423" s="76"/>
    </row>
    <row r="40424" spans="21:21" x14ac:dyDescent="0.25">
      <c r="U40424" s="76"/>
    </row>
    <row r="40425" spans="21:21" x14ac:dyDescent="0.25">
      <c r="U40425" s="76"/>
    </row>
    <row r="40426" spans="21:21" x14ac:dyDescent="0.25">
      <c r="U40426" s="76"/>
    </row>
    <row r="40427" spans="21:21" x14ac:dyDescent="0.25">
      <c r="U40427" s="76"/>
    </row>
    <row r="40428" spans="21:21" x14ac:dyDescent="0.25">
      <c r="U40428" s="76"/>
    </row>
    <row r="40429" spans="21:21" x14ac:dyDescent="0.25">
      <c r="U40429" s="76"/>
    </row>
    <row r="40430" spans="21:21" x14ac:dyDescent="0.25">
      <c r="U40430" s="76"/>
    </row>
    <row r="40431" spans="21:21" x14ac:dyDescent="0.25">
      <c r="U40431" s="76"/>
    </row>
    <row r="40432" spans="21:21" x14ac:dyDescent="0.25">
      <c r="U40432" s="76"/>
    </row>
    <row r="40433" spans="21:21" x14ac:dyDescent="0.25">
      <c r="U40433" s="76"/>
    </row>
    <row r="40434" spans="21:21" x14ac:dyDescent="0.25">
      <c r="U40434" s="76"/>
    </row>
    <row r="40435" spans="21:21" x14ac:dyDescent="0.25">
      <c r="U40435" s="76"/>
    </row>
    <row r="40436" spans="21:21" x14ac:dyDescent="0.25">
      <c r="U40436" s="76"/>
    </row>
    <row r="40437" spans="21:21" x14ac:dyDescent="0.25">
      <c r="U40437" s="76"/>
    </row>
    <row r="40438" spans="21:21" x14ac:dyDescent="0.25">
      <c r="U40438" s="76"/>
    </row>
    <row r="40439" spans="21:21" x14ac:dyDescent="0.25">
      <c r="U40439" s="76"/>
    </row>
    <row r="40440" spans="21:21" x14ac:dyDescent="0.25">
      <c r="U40440" s="76"/>
    </row>
    <row r="40441" spans="21:21" x14ac:dyDescent="0.25">
      <c r="U40441" s="76"/>
    </row>
    <row r="40442" spans="21:21" x14ac:dyDescent="0.25">
      <c r="U40442" s="76"/>
    </row>
    <row r="40443" spans="21:21" x14ac:dyDescent="0.25">
      <c r="U40443" s="76"/>
    </row>
    <row r="40444" spans="21:21" x14ac:dyDescent="0.25">
      <c r="U40444" s="76"/>
    </row>
    <row r="40445" spans="21:21" x14ac:dyDescent="0.25">
      <c r="U40445" s="76"/>
    </row>
    <row r="40446" spans="21:21" x14ac:dyDescent="0.25">
      <c r="U40446" s="76"/>
    </row>
    <row r="40447" spans="21:21" x14ac:dyDescent="0.25">
      <c r="U40447" s="76"/>
    </row>
    <row r="40448" spans="21:21" x14ac:dyDescent="0.25">
      <c r="U40448" s="76"/>
    </row>
    <row r="40449" spans="21:21" x14ac:dyDescent="0.25">
      <c r="U40449" s="76"/>
    </row>
    <row r="40450" spans="21:21" x14ac:dyDescent="0.25">
      <c r="U40450" s="76"/>
    </row>
    <row r="40451" spans="21:21" x14ac:dyDescent="0.25">
      <c r="U40451" s="76"/>
    </row>
    <row r="40452" spans="21:21" x14ac:dyDescent="0.25">
      <c r="U40452" s="76"/>
    </row>
    <row r="40453" spans="21:21" x14ac:dyDescent="0.25">
      <c r="U40453" s="76"/>
    </row>
    <row r="40454" spans="21:21" x14ac:dyDescent="0.25">
      <c r="U40454" s="76"/>
    </row>
    <row r="40455" spans="21:21" x14ac:dyDescent="0.25">
      <c r="U40455" s="76"/>
    </row>
    <row r="40456" spans="21:21" x14ac:dyDescent="0.25">
      <c r="U40456" s="76"/>
    </row>
    <row r="40457" spans="21:21" x14ac:dyDescent="0.25">
      <c r="U40457" s="76"/>
    </row>
    <row r="40458" spans="21:21" x14ac:dyDescent="0.25">
      <c r="U40458" s="76"/>
    </row>
    <row r="40459" spans="21:21" x14ac:dyDescent="0.25">
      <c r="U40459" s="76"/>
    </row>
    <row r="40460" spans="21:21" x14ac:dyDescent="0.25">
      <c r="U40460" s="76"/>
    </row>
    <row r="40461" spans="21:21" x14ac:dyDescent="0.25">
      <c r="U40461" s="76"/>
    </row>
    <row r="40462" spans="21:21" x14ac:dyDescent="0.25">
      <c r="U40462" s="76"/>
    </row>
    <row r="40463" spans="21:21" x14ac:dyDescent="0.25">
      <c r="U40463" s="76"/>
    </row>
    <row r="40464" spans="21:21" x14ac:dyDescent="0.25">
      <c r="U40464" s="76"/>
    </row>
    <row r="40465" spans="21:21" x14ac:dyDescent="0.25">
      <c r="U40465" s="76"/>
    </row>
    <row r="40466" spans="21:21" x14ac:dyDescent="0.25">
      <c r="U40466" s="76"/>
    </row>
    <row r="40467" spans="21:21" x14ac:dyDescent="0.25">
      <c r="U40467" s="76"/>
    </row>
    <row r="40468" spans="21:21" x14ac:dyDescent="0.25">
      <c r="U40468" s="76"/>
    </row>
    <row r="40469" spans="21:21" x14ac:dyDescent="0.25">
      <c r="U40469" s="76"/>
    </row>
    <row r="40470" spans="21:21" x14ac:dyDescent="0.25">
      <c r="U40470" s="76"/>
    </row>
    <row r="40471" spans="21:21" x14ac:dyDescent="0.25">
      <c r="U40471" s="76"/>
    </row>
    <row r="40472" spans="21:21" x14ac:dyDescent="0.25">
      <c r="U40472" s="76"/>
    </row>
    <row r="40473" spans="21:21" x14ac:dyDescent="0.25">
      <c r="U40473" s="76"/>
    </row>
    <row r="40474" spans="21:21" x14ac:dyDescent="0.25">
      <c r="U40474" s="76"/>
    </row>
    <row r="40475" spans="21:21" x14ac:dyDescent="0.25">
      <c r="U40475" s="76"/>
    </row>
    <row r="40476" spans="21:21" x14ac:dyDescent="0.25">
      <c r="U40476" s="76"/>
    </row>
    <row r="40477" spans="21:21" x14ac:dyDescent="0.25">
      <c r="U40477" s="76"/>
    </row>
    <row r="40478" spans="21:21" x14ac:dyDescent="0.25">
      <c r="U40478" s="76"/>
    </row>
    <row r="40479" spans="21:21" x14ac:dyDescent="0.25">
      <c r="U40479" s="76"/>
    </row>
    <row r="40480" spans="21:21" x14ac:dyDescent="0.25">
      <c r="U40480" s="76"/>
    </row>
    <row r="40481" spans="21:21" x14ac:dyDescent="0.25">
      <c r="U40481" s="76"/>
    </row>
    <row r="40482" spans="21:21" x14ac:dyDescent="0.25">
      <c r="U40482" s="76"/>
    </row>
    <row r="40483" spans="21:21" x14ac:dyDescent="0.25">
      <c r="U40483" s="76"/>
    </row>
    <row r="40484" spans="21:21" x14ac:dyDescent="0.25">
      <c r="U40484" s="76"/>
    </row>
    <row r="40485" spans="21:21" x14ac:dyDescent="0.25">
      <c r="U40485" s="76"/>
    </row>
    <row r="40486" spans="21:21" x14ac:dyDescent="0.25">
      <c r="U40486" s="76"/>
    </row>
    <row r="40487" spans="21:21" x14ac:dyDescent="0.25">
      <c r="U40487" s="76"/>
    </row>
    <row r="40488" spans="21:21" x14ac:dyDescent="0.25">
      <c r="U40488" s="76"/>
    </row>
    <row r="40489" spans="21:21" x14ac:dyDescent="0.25">
      <c r="U40489" s="76"/>
    </row>
    <row r="40490" spans="21:21" x14ac:dyDescent="0.25">
      <c r="U40490" s="76"/>
    </row>
    <row r="40491" spans="21:21" x14ac:dyDescent="0.25">
      <c r="U40491" s="76"/>
    </row>
    <row r="40492" spans="21:21" x14ac:dyDescent="0.25">
      <c r="U40492" s="76"/>
    </row>
    <row r="40493" spans="21:21" x14ac:dyDescent="0.25">
      <c r="U40493" s="76"/>
    </row>
    <row r="40494" spans="21:21" x14ac:dyDescent="0.25">
      <c r="U40494" s="76"/>
    </row>
    <row r="40495" spans="21:21" x14ac:dyDescent="0.25">
      <c r="U40495" s="76"/>
    </row>
    <row r="40496" spans="21:21" x14ac:dyDescent="0.25">
      <c r="U40496" s="76"/>
    </row>
    <row r="40497" spans="21:21" x14ac:dyDescent="0.25">
      <c r="U40497" s="76"/>
    </row>
    <row r="40498" spans="21:21" x14ac:dyDescent="0.25">
      <c r="U40498" s="76"/>
    </row>
    <row r="40499" spans="21:21" x14ac:dyDescent="0.25">
      <c r="U40499" s="76"/>
    </row>
    <row r="40500" spans="21:21" x14ac:dyDescent="0.25">
      <c r="U40500" s="76"/>
    </row>
    <row r="40501" spans="21:21" x14ac:dyDescent="0.25">
      <c r="U40501" s="76"/>
    </row>
    <row r="40502" spans="21:21" x14ac:dyDescent="0.25">
      <c r="U40502" s="76"/>
    </row>
    <row r="40503" spans="21:21" x14ac:dyDescent="0.25">
      <c r="U40503" s="76"/>
    </row>
    <row r="40504" spans="21:21" x14ac:dyDescent="0.25">
      <c r="U40504" s="76"/>
    </row>
    <row r="40505" spans="21:21" x14ac:dyDescent="0.25">
      <c r="U40505" s="76"/>
    </row>
    <row r="40506" spans="21:21" x14ac:dyDescent="0.25">
      <c r="U40506" s="76"/>
    </row>
    <row r="40507" spans="21:21" x14ac:dyDescent="0.25">
      <c r="U40507" s="76"/>
    </row>
    <row r="40508" spans="21:21" x14ac:dyDescent="0.25">
      <c r="U40508" s="76"/>
    </row>
    <row r="40509" spans="21:21" x14ac:dyDescent="0.25">
      <c r="U40509" s="76"/>
    </row>
    <row r="40510" spans="21:21" x14ac:dyDescent="0.25">
      <c r="U40510" s="76"/>
    </row>
    <row r="40511" spans="21:21" x14ac:dyDescent="0.25">
      <c r="U40511" s="76"/>
    </row>
    <row r="40512" spans="21:21" x14ac:dyDescent="0.25">
      <c r="U40512" s="76"/>
    </row>
    <row r="40513" spans="21:21" x14ac:dyDescent="0.25">
      <c r="U40513" s="76"/>
    </row>
    <row r="40514" spans="21:21" x14ac:dyDescent="0.25">
      <c r="U40514" s="76"/>
    </row>
    <row r="40515" spans="21:21" x14ac:dyDescent="0.25">
      <c r="U40515" s="76"/>
    </row>
    <row r="40516" spans="21:21" x14ac:dyDescent="0.25">
      <c r="U40516" s="76"/>
    </row>
    <row r="40517" spans="21:21" x14ac:dyDescent="0.25">
      <c r="U40517" s="76"/>
    </row>
    <row r="40518" spans="21:21" x14ac:dyDescent="0.25">
      <c r="U40518" s="76"/>
    </row>
    <row r="40519" spans="21:21" x14ac:dyDescent="0.25">
      <c r="U40519" s="76"/>
    </row>
    <row r="40520" spans="21:21" x14ac:dyDescent="0.25">
      <c r="U40520" s="76"/>
    </row>
    <row r="40521" spans="21:21" x14ac:dyDescent="0.25">
      <c r="U40521" s="76"/>
    </row>
    <row r="40522" spans="21:21" x14ac:dyDescent="0.25">
      <c r="U40522" s="76"/>
    </row>
    <row r="40523" spans="21:21" x14ac:dyDescent="0.25">
      <c r="U40523" s="76"/>
    </row>
    <row r="40524" spans="21:21" x14ac:dyDescent="0.25">
      <c r="U40524" s="76"/>
    </row>
    <row r="40525" spans="21:21" x14ac:dyDescent="0.25">
      <c r="U40525" s="76"/>
    </row>
    <row r="40526" spans="21:21" x14ac:dyDescent="0.25">
      <c r="U40526" s="76"/>
    </row>
    <row r="40527" spans="21:21" x14ac:dyDescent="0.25">
      <c r="U40527" s="76"/>
    </row>
    <row r="40528" spans="21:21" x14ac:dyDescent="0.25">
      <c r="U40528" s="76"/>
    </row>
    <row r="40529" spans="21:21" x14ac:dyDescent="0.25">
      <c r="U40529" s="76"/>
    </row>
    <row r="40530" spans="21:21" x14ac:dyDescent="0.25">
      <c r="U40530" s="76"/>
    </row>
    <row r="40531" spans="21:21" x14ac:dyDescent="0.25">
      <c r="U40531" s="76"/>
    </row>
    <row r="40532" spans="21:21" x14ac:dyDescent="0.25">
      <c r="U40532" s="76"/>
    </row>
    <row r="40533" spans="21:21" x14ac:dyDescent="0.25">
      <c r="U40533" s="76"/>
    </row>
    <row r="40534" spans="21:21" x14ac:dyDescent="0.25">
      <c r="U40534" s="76"/>
    </row>
    <row r="40535" spans="21:21" x14ac:dyDescent="0.25">
      <c r="U40535" s="76"/>
    </row>
    <row r="40536" spans="21:21" x14ac:dyDescent="0.25">
      <c r="U40536" s="76"/>
    </row>
    <row r="40537" spans="21:21" x14ac:dyDescent="0.25">
      <c r="U40537" s="76"/>
    </row>
    <row r="40538" spans="21:21" x14ac:dyDescent="0.25">
      <c r="U40538" s="76"/>
    </row>
    <row r="40539" spans="21:21" x14ac:dyDescent="0.25">
      <c r="U40539" s="76"/>
    </row>
    <row r="40540" spans="21:21" x14ac:dyDescent="0.25">
      <c r="U40540" s="76"/>
    </row>
    <row r="40541" spans="21:21" x14ac:dyDescent="0.25">
      <c r="U40541" s="76"/>
    </row>
    <row r="40542" spans="21:21" x14ac:dyDescent="0.25">
      <c r="U40542" s="76"/>
    </row>
    <row r="40543" spans="21:21" x14ac:dyDescent="0.25">
      <c r="U40543" s="76"/>
    </row>
    <row r="40544" spans="21:21" x14ac:dyDescent="0.25">
      <c r="U40544" s="76"/>
    </row>
    <row r="40545" spans="21:21" x14ac:dyDescent="0.25">
      <c r="U40545" s="76"/>
    </row>
    <row r="40546" spans="21:21" x14ac:dyDescent="0.25">
      <c r="U40546" s="76"/>
    </row>
    <row r="40547" spans="21:21" x14ac:dyDescent="0.25">
      <c r="U40547" s="76"/>
    </row>
    <row r="40548" spans="21:21" x14ac:dyDescent="0.25">
      <c r="U40548" s="76"/>
    </row>
    <row r="40549" spans="21:21" x14ac:dyDescent="0.25">
      <c r="U40549" s="76"/>
    </row>
    <row r="40550" spans="21:21" x14ac:dyDescent="0.25">
      <c r="U40550" s="76"/>
    </row>
    <row r="40551" spans="21:21" x14ac:dyDescent="0.25">
      <c r="U40551" s="76"/>
    </row>
    <row r="40552" spans="21:21" x14ac:dyDescent="0.25">
      <c r="U40552" s="76"/>
    </row>
    <row r="40553" spans="21:21" x14ac:dyDescent="0.25">
      <c r="U40553" s="76"/>
    </row>
    <row r="40554" spans="21:21" x14ac:dyDescent="0.25">
      <c r="U40554" s="76"/>
    </row>
    <row r="40555" spans="21:21" x14ac:dyDescent="0.25">
      <c r="U40555" s="76"/>
    </row>
    <row r="40556" spans="21:21" x14ac:dyDescent="0.25">
      <c r="U40556" s="76"/>
    </row>
    <row r="40557" spans="21:21" x14ac:dyDescent="0.25">
      <c r="U40557" s="76"/>
    </row>
    <row r="40558" spans="21:21" x14ac:dyDescent="0.25">
      <c r="U40558" s="76"/>
    </row>
    <row r="40559" spans="21:21" x14ac:dyDescent="0.25">
      <c r="U40559" s="76"/>
    </row>
    <row r="40560" spans="21:21" x14ac:dyDescent="0.25">
      <c r="U40560" s="76"/>
    </row>
    <row r="40561" spans="21:21" x14ac:dyDescent="0.25">
      <c r="U40561" s="76"/>
    </row>
    <row r="40562" spans="21:21" x14ac:dyDescent="0.25">
      <c r="U40562" s="76"/>
    </row>
    <row r="40563" spans="21:21" x14ac:dyDescent="0.25">
      <c r="U40563" s="76"/>
    </row>
    <row r="40564" spans="21:21" x14ac:dyDescent="0.25">
      <c r="U40564" s="76"/>
    </row>
    <row r="40565" spans="21:21" x14ac:dyDescent="0.25">
      <c r="U40565" s="76"/>
    </row>
    <row r="40566" spans="21:21" x14ac:dyDescent="0.25">
      <c r="U40566" s="76"/>
    </row>
    <row r="40567" spans="21:21" x14ac:dyDescent="0.25">
      <c r="U40567" s="76"/>
    </row>
    <row r="40568" spans="21:21" x14ac:dyDescent="0.25">
      <c r="U40568" s="76"/>
    </row>
    <row r="40569" spans="21:21" x14ac:dyDescent="0.25">
      <c r="U40569" s="76"/>
    </row>
    <row r="40570" spans="21:21" x14ac:dyDescent="0.25">
      <c r="U40570" s="76"/>
    </row>
    <row r="40571" spans="21:21" x14ac:dyDescent="0.25">
      <c r="U40571" s="76"/>
    </row>
    <row r="40572" spans="21:21" x14ac:dyDescent="0.25">
      <c r="U40572" s="76"/>
    </row>
    <row r="40573" spans="21:21" x14ac:dyDescent="0.25">
      <c r="U40573" s="76"/>
    </row>
    <row r="40574" spans="21:21" x14ac:dyDescent="0.25">
      <c r="U40574" s="76"/>
    </row>
    <row r="40575" spans="21:21" x14ac:dyDescent="0.25">
      <c r="U40575" s="76"/>
    </row>
    <row r="40576" spans="21:21" x14ac:dyDescent="0.25">
      <c r="U40576" s="76"/>
    </row>
    <row r="40577" spans="21:21" x14ac:dyDescent="0.25">
      <c r="U40577" s="76"/>
    </row>
    <row r="40578" spans="21:21" x14ac:dyDescent="0.25">
      <c r="U40578" s="76"/>
    </row>
    <row r="40579" spans="21:21" x14ac:dyDescent="0.25">
      <c r="U40579" s="76"/>
    </row>
    <row r="40580" spans="21:21" x14ac:dyDescent="0.25">
      <c r="U40580" s="76"/>
    </row>
    <row r="40581" spans="21:21" x14ac:dyDescent="0.25">
      <c r="U40581" s="76"/>
    </row>
    <row r="40582" spans="21:21" x14ac:dyDescent="0.25">
      <c r="U40582" s="76"/>
    </row>
    <row r="40583" spans="21:21" x14ac:dyDescent="0.25">
      <c r="U40583" s="76"/>
    </row>
    <row r="40584" spans="21:21" x14ac:dyDescent="0.25">
      <c r="U40584" s="76"/>
    </row>
    <row r="40585" spans="21:21" x14ac:dyDescent="0.25">
      <c r="U40585" s="76"/>
    </row>
    <row r="40586" spans="21:21" x14ac:dyDescent="0.25">
      <c r="U40586" s="76"/>
    </row>
    <row r="40587" spans="21:21" x14ac:dyDescent="0.25">
      <c r="U40587" s="76"/>
    </row>
    <row r="40588" spans="21:21" x14ac:dyDescent="0.25">
      <c r="U40588" s="76"/>
    </row>
    <row r="40589" spans="21:21" x14ac:dyDescent="0.25">
      <c r="U40589" s="76"/>
    </row>
    <row r="40590" spans="21:21" x14ac:dyDescent="0.25">
      <c r="U40590" s="76"/>
    </row>
    <row r="40591" spans="21:21" x14ac:dyDescent="0.25">
      <c r="U40591" s="76"/>
    </row>
    <row r="40592" spans="21:21" x14ac:dyDescent="0.25">
      <c r="U40592" s="76"/>
    </row>
    <row r="40593" spans="21:21" x14ac:dyDescent="0.25">
      <c r="U40593" s="76"/>
    </row>
    <row r="40594" spans="21:21" x14ac:dyDescent="0.25">
      <c r="U40594" s="76"/>
    </row>
    <row r="40595" spans="21:21" x14ac:dyDescent="0.25">
      <c r="U40595" s="76"/>
    </row>
    <row r="40596" spans="21:21" x14ac:dyDescent="0.25">
      <c r="U40596" s="76"/>
    </row>
    <row r="40597" spans="21:21" x14ac:dyDescent="0.25">
      <c r="U40597" s="76"/>
    </row>
    <row r="40598" spans="21:21" x14ac:dyDescent="0.25">
      <c r="U40598" s="76"/>
    </row>
    <row r="40599" spans="21:21" x14ac:dyDescent="0.25">
      <c r="U40599" s="76"/>
    </row>
    <row r="40600" spans="21:21" x14ac:dyDescent="0.25">
      <c r="U40600" s="76"/>
    </row>
    <row r="40601" spans="21:21" x14ac:dyDescent="0.25">
      <c r="U40601" s="76"/>
    </row>
    <row r="40602" spans="21:21" x14ac:dyDescent="0.25">
      <c r="U40602" s="76"/>
    </row>
    <row r="40603" spans="21:21" x14ac:dyDescent="0.25">
      <c r="U40603" s="76"/>
    </row>
    <row r="40604" spans="21:21" x14ac:dyDescent="0.25">
      <c r="U40604" s="76"/>
    </row>
    <row r="40605" spans="21:21" x14ac:dyDescent="0.25">
      <c r="U40605" s="76"/>
    </row>
    <row r="40606" spans="21:21" x14ac:dyDescent="0.25">
      <c r="U40606" s="76"/>
    </row>
    <row r="40607" spans="21:21" x14ac:dyDescent="0.25">
      <c r="U40607" s="76"/>
    </row>
    <row r="40608" spans="21:21" x14ac:dyDescent="0.25">
      <c r="U40608" s="76"/>
    </row>
    <row r="40609" spans="21:21" x14ac:dyDescent="0.25">
      <c r="U40609" s="76"/>
    </row>
    <row r="40610" spans="21:21" x14ac:dyDescent="0.25">
      <c r="U40610" s="76"/>
    </row>
    <row r="40611" spans="21:21" x14ac:dyDescent="0.25">
      <c r="U40611" s="76"/>
    </row>
    <row r="40612" spans="21:21" x14ac:dyDescent="0.25">
      <c r="U40612" s="76"/>
    </row>
    <row r="40613" spans="21:21" x14ac:dyDescent="0.25">
      <c r="U40613" s="76"/>
    </row>
    <row r="40614" spans="21:21" x14ac:dyDescent="0.25">
      <c r="U40614" s="76"/>
    </row>
    <row r="40615" spans="21:21" x14ac:dyDescent="0.25">
      <c r="U40615" s="76"/>
    </row>
    <row r="40616" spans="21:21" x14ac:dyDescent="0.25">
      <c r="U40616" s="76"/>
    </row>
    <row r="40617" spans="21:21" x14ac:dyDescent="0.25">
      <c r="U40617" s="76"/>
    </row>
    <row r="40618" spans="21:21" x14ac:dyDescent="0.25">
      <c r="U40618" s="76"/>
    </row>
    <row r="40619" spans="21:21" x14ac:dyDescent="0.25">
      <c r="U40619" s="76"/>
    </row>
    <row r="40620" spans="21:21" x14ac:dyDescent="0.25">
      <c r="U40620" s="76"/>
    </row>
    <row r="40621" spans="21:21" x14ac:dyDescent="0.25">
      <c r="U40621" s="76"/>
    </row>
    <row r="40622" spans="21:21" x14ac:dyDescent="0.25">
      <c r="U40622" s="76"/>
    </row>
    <row r="40623" spans="21:21" x14ac:dyDescent="0.25">
      <c r="U40623" s="76"/>
    </row>
    <row r="40624" spans="21:21" x14ac:dyDescent="0.25">
      <c r="U40624" s="76"/>
    </row>
    <row r="40625" spans="21:21" x14ac:dyDescent="0.25">
      <c r="U40625" s="76"/>
    </row>
    <row r="40626" spans="21:21" x14ac:dyDescent="0.25">
      <c r="U40626" s="76"/>
    </row>
    <row r="40627" spans="21:21" x14ac:dyDescent="0.25">
      <c r="U40627" s="76"/>
    </row>
    <row r="40628" spans="21:21" x14ac:dyDescent="0.25">
      <c r="U40628" s="76"/>
    </row>
    <row r="40629" spans="21:21" x14ac:dyDescent="0.25">
      <c r="U40629" s="76"/>
    </row>
    <row r="40630" spans="21:21" x14ac:dyDescent="0.25">
      <c r="U40630" s="76"/>
    </row>
    <row r="40631" spans="21:21" x14ac:dyDescent="0.25">
      <c r="U40631" s="76"/>
    </row>
    <row r="40632" spans="21:21" x14ac:dyDescent="0.25">
      <c r="U40632" s="76"/>
    </row>
    <row r="40633" spans="21:21" x14ac:dyDescent="0.25">
      <c r="U40633" s="76"/>
    </row>
    <row r="40634" spans="21:21" x14ac:dyDescent="0.25">
      <c r="U40634" s="76"/>
    </row>
    <row r="40635" spans="21:21" x14ac:dyDescent="0.25">
      <c r="U40635" s="76"/>
    </row>
    <row r="40636" spans="21:21" x14ac:dyDescent="0.25">
      <c r="U40636" s="76"/>
    </row>
    <row r="40637" spans="21:21" x14ac:dyDescent="0.25">
      <c r="U40637" s="76"/>
    </row>
    <row r="40638" spans="21:21" x14ac:dyDescent="0.25">
      <c r="U40638" s="76"/>
    </row>
    <row r="40639" spans="21:21" x14ac:dyDescent="0.25">
      <c r="U40639" s="76"/>
    </row>
    <row r="40640" spans="21:21" x14ac:dyDescent="0.25">
      <c r="U40640" s="76"/>
    </row>
    <row r="40641" spans="21:21" x14ac:dyDescent="0.25">
      <c r="U40641" s="76"/>
    </row>
    <row r="40642" spans="21:21" x14ac:dyDescent="0.25">
      <c r="U40642" s="76"/>
    </row>
    <row r="40643" spans="21:21" x14ac:dyDescent="0.25">
      <c r="U40643" s="76"/>
    </row>
    <row r="40644" spans="21:21" x14ac:dyDescent="0.25">
      <c r="U40644" s="76"/>
    </row>
    <row r="40645" spans="21:21" x14ac:dyDescent="0.25">
      <c r="U40645" s="76"/>
    </row>
    <row r="40646" spans="21:21" x14ac:dyDescent="0.25">
      <c r="U40646" s="76"/>
    </row>
    <row r="40647" spans="21:21" x14ac:dyDescent="0.25">
      <c r="U40647" s="76"/>
    </row>
    <row r="40648" spans="21:21" x14ac:dyDescent="0.25">
      <c r="U40648" s="76"/>
    </row>
    <row r="40649" spans="21:21" x14ac:dyDescent="0.25">
      <c r="U40649" s="76"/>
    </row>
    <row r="40650" spans="21:21" x14ac:dyDescent="0.25">
      <c r="U40650" s="76"/>
    </row>
    <row r="40651" spans="21:21" x14ac:dyDescent="0.25">
      <c r="U40651" s="76"/>
    </row>
    <row r="40652" spans="21:21" x14ac:dyDescent="0.25">
      <c r="U40652" s="76"/>
    </row>
    <row r="40653" spans="21:21" x14ac:dyDescent="0.25">
      <c r="U40653" s="76"/>
    </row>
    <row r="40654" spans="21:21" x14ac:dyDescent="0.25">
      <c r="U40654" s="76"/>
    </row>
    <row r="40655" spans="21:21" x14ac:dyDescent="0.25">
      <c r="U40655" s="76"/>
    </row>
    <row r="40656" spans="21:21" x14ac:dyDescent="0.25">
      <c r="U40656" s="76"/>
    </row>
    <row r="40657" spans="21:21" x14ac:dyDescent="0.25">
      <c r="U40657" s="76"/>
    </row>
    <row r="40658" spans="21:21" x14ac:dyDescent="0.25">
      <c r="U40658" s="76"/>
    </row>
    <row r="40659" spans="21:21" x14ac:dyDescent="0.25">
      <c r="U40659" s="76"/>
    </row>
    <row r="40660" spans="21:21" x14ac:dyDescent="0.25">
      <c r="U40660" s="76"/>
    </row>
    <row r="40661" spans="21:21" x14ac:dyDescent="0.25">
      <c r="U40661" s="76"/>
    </row>
    <row r="40662" spans="21:21" x14ac:dyDescent="0.25">
      <c r="U40662" s="76"/>
    </row>
    <row r="40663" spans="21:21" x14ac:dyDescent="0.25">
      <c r="U40663" s="76"/>
    </row>
    <row r="40664" spans="21:21" x14ac:dyDescent="0.25">
      <c r="U40664" s="76"/>
    </row>
    <row r="40665" spans="21:21" x14ac:dyDescent="0.25">
      <c r="U40665" s="76"/>
    </row>
    <row r="40666" spans="21:21" x14ac:dyDescent="0.25">
      <c r="U40666" s="76"/>
    </row>
    <row r="40667" spans="21:21" x14ac:dyDescent="0.25">
      <c r="U40667" s="76"/>
    </row>
    <row r="40668" spans="21:21" x14ac:dyDescent="0.25">
      <c r="U40668" s="76"/>
    </row>
    <row r="40669" spans="21:21" x14ac:dyDescent="0.25">
      <c r="U40669" s="76"/>
    </row>
    <row r="40670" spans="21:21" x14ac:dyDescent="0.25">
      <c r="U40670" s="76"/>
    </row>
    <row r="40671" spans="21:21" x14ac:dyDescent="0.25">
      <c r="U40671" s="76"/>
    </row>
    <row r="40672" spans="21:21" x14ac:dyDescent="0.25">
      <c r="U40672" s="76"/>
    </row>
    <row r="40673" spans="21:21" x14ac:dyDescent="0.25">
      <c r="U40673" s="76"/>
    </row>
    <row r="40674" spans="21:21" x14ac:dyDescent="0.25">
      <c r="U40674" s="76"/>
    </row>
    <row r="40675" spans="21:21" x14ac:dyDescent="0.25">
      <c r="U40675" s="76"/>
    </row>
    <row r="40676" spans="21:21" x14ac:dyDescent="0.25">
      <c r="U40676" s="76"/>
    </row>
    <row r="40677" spans="21:21" x14ac:dyDescent="0.25">
      <c r="U40677" s="76"/>
    </row>
    <row r="40678" spans="21:21" x14ac:dyDescent="0.25">
      <c r="U40678" s="76"/>
    </row>
    <row r="40679" spans="21:21" x14ac:dyDescent="0.25">
      <c r="U40679" s="76"/>
    </row>
    <row r="40680" spans="21:21" x14ac:dyDescent="0.25">
      <c r="U40680" s="76"/>
    </row>
    <row r="40681" spans="21:21" x14ac:dyDescent="0.25">
      <c r="U40681" s="76"/>
    </row>
    <row r="40682" spans="21:21" x14ac:dyDescent="0.25">
      <c r="U40682" s="76"/>
    </row>
    <row r="40683" spans="21:21" x14ac:dyDescent="0.25">
      <c r="U40683" s="76"/>
    </row>
    <row r="40684" spans="21:21" x14ac:dyDescent="0.25">
      <c r="U40684" s="76"/>
    </row>
    <row r="40685" spans="21:21" x14ac:dyDescent="0.25">
      <c r="U40685" s="76"/>
    </row>
    <row r="40686" spans="21:21" x14ac:dyDescent="0.25">
      <c r="U40686" s="76"/>
    </row>
    <row r="40687" spans="21:21" x14ac:dyDescent="0.25">
      <c r="U40687" s="76"/>
    </row>
    <row r="40688" spans="21:21" x14ac:dyDescent="0.25">
      <c r="U40688" s="76"/>
    </row>
    <row r="40689" spans="21:21" x14ac:dyDescent="0.25">
      <c r="U40689" s="76"/>
    </row>
    <row r="40690" spans="21:21" x14ac:dyDescent="0.25">
      <c r="U40690" s="76"/>
    </row>
    <row r="40691" spans="21:21" x14ac:dyDescent="0.25">
      <c r="U40691" s="76"/>
    </row>
    <row r="40692" spans="21:21" x14ac:dyDescent="0.25">
      <c r="U40692" s="76"/>
    </row>
    <row r="40693" spans="21:21" x14ac:dyDescent="0.25">
      <c r="U40693" s="76"/>
    </row>
    <row r="40694" spans="21:21" x14ac:dyDescent="0.25">
      <c r="U40694" s="76"/>
    </row>
    <row r="40695" spans="21:21" x14ac:dyDescent="0.25">
      <c r="U40695" s="76"/>
    </row>
    <row r="40696" spans="21:21" x14ac:dyDescent="0.25">
      <c r="U40696" s="76"/>
    </row>
    <row r="40697" spans="21:21" x14ac:dyDescent="0.25">
      <c r="U40697" s="76"/>
    </row>
    <row r="40698" spans="21:21" x14ac:dyDescent="0.25">
      <c r="U40698" s="76"/>
    </row>
    <row r="40699" spans="21:21" x14ac:dyDescent="0.25">
      <c r="U40699" s="76"/>
    </row>
    <row r="40700" spans="21:21" x14ac:dyDescent="0.25">
      <c r="U40700" s="76"/>
    </row>
    <row r="40701" spans="21:21" x14ac:dyDescent="0.25">
      <c r="U40701" s="76"/>
    </row>
    <row r="40702" spans="21:21" x14ac:dyDescent="0.25">
      <c r="U40702" s="76"/>
    </row>
    <row r="40703" spans="21:21" x14ac:dyDescent="0.25">
      <c r="U40703" s="76"/>
    </row>
    <row r="40704" spans="21:21" x14ac:dyDescent="0.25">
      <c r="U40704" s="76"/>
    </row>
    <row r="40705" spans="21:21" x14ac:dyDescent="0.25">
      <c r="U40705" s="76"/>
    </row>
    <row r="40706" spans="21:21" x14ac:dyDescent="0.25">
      <c r="U40706" s="76"/>
    </row>
    <row r="40707" spans="21:21" x14ac:dyDescent="0.25">
      <c r="U40707" s="76"/>
    </row>
    <row r="40708" spans="21:21" x14ac:dyDescent="0.25">
      <c r="U40708" s="76"/>
    </row>
    <row r="40709" spans="21:21" x14ac:dyDescent="0.25">
      <c r="U40709" s="76"/>
    </row>
    <row r="40710" spans="21:21" x14ac:dyDescent="0.25">
      <c r="U40710" s="76"/>
    </row>
    <row r="40711" spans="21:21" x14ac:dyDescent="0.25">
      <c r="U40711" s="76"/>
    </row>
    <row r="40712" spans="21:21" x14ac:dyDescent="0.25">
      <c r="U40712" s="76"/>
    </row>
    <row r="40713" spans="21:21" x14ac:dyDescent="0.25">
      <c r="U40713" s="76"/>
    </row>
    <row r="40714" spans="21:21" x14ac:dyDescent="0.25">
      <c r="U40714" s="76"/>
    </row>
    <row r="40715" spans="21:21" x14ac:dyDescent="0.25">
      <c r="U40715" s="76"/>
    </row>
    <row r="40716" spans="21:21" x14ac:dyDescent="0.25">
      <c r="U40716" s="76"/>
    </row>
    <row r="40717" spans="21:21" x14ac:dyDescent="0.25">
      <c r="U40717" s="76"/>
    </row>
    <row r="40718" spans="21:21" x14ac:dyDescent="0.25">
      <c r="U40718" s="76"/>
    </row>
    <row r="40719" spans="21:21" x14ac:dyDescent="0.25">
      <c r="U40719" s="76"/>
    </row>
    <row r="40720" spans="21:21" x14ac:dyDescent="0.25">
      <c r="U40720" s="76"/>
    </row>
    <row r="40721" spans="21:21" x14ac:dyDescent="0.25">
      <c r="U40721" s="76"/>
    </row>
    <row r="40722" spans="21:21" x14ac:dyDescent="0.25">
      <c r="U40722" s="76"/>
    </row>
    <row r="40723" spans="21:21" x14ac:dyDescent="0.25">
      <c r="U40723" s="76"/>
    </row>
    <row r="40724" spans="21:21" x14ac:dyDescent="0.25">
      <c r="U40724" s="76"/>
    </row>
    <row r="40725" spans="21:21" x14ac:dyDescent="0.25">
      <c r="U40725" s="76"/>
    </row>
    <row r="40726" spans="21:21" x14ac:dyDescent="0.25">
      <c r="U40726" s="76"/>
    </row>
    <row r="40727" spans="21:21" x14ac:dyDescent="0.25">
      <c r="U40727" s="76"/>
    </row>
    <row r="40728" spans="21:21" x14ac:dyDescent="0.25">
      <c r="U40728" s="76"/>
    </row>
    <row r="40729" spans="21:21" x14ac:dyDescent="0.25">
      <c r="U40729" s="76"/>
    </row>
    <row r="40730" spans="21:21" x14ac:dyDescent="0.25">
      <c r="U40730" s="76"/>
    </row>
    <row r="40731" spans="21:21" x14ac:dyDescent="0.25">
      <c r="U40731" s="76"/>
    </row>
    <row r="40732" spans="21:21" x14ac:dyDescent="0.25">
      <c r="U40732" s="76"/>
    </row>
    <row r="40733" spans="21:21" x14ac:dyDescent="0.25">
      <c r="U40733" s="76"/>
    </row>
    <row r="40734" spans="21:21" x14ac:dyDescent="0.25">
      <c r="U40734" s="76"/>
    </row>
    <row r="40735" spans="21:21" x14ac:dyDescent="0.25">
      <c r="U40735" s="76"/>
    </row>
    <row r="40736" spans="21:21" x14ac:dyDescent="0.25">
      <c r="U40736" s="76"/>
    </row>
    <row r="40737" spans="21:21" x14ac:dyDescent="0.25">
      <c r="U40737" s="76"/>
    </row>
    <row r="40738" spans="21:21" x14ac:dyDescent="0.25">
      <c r="U40738" s="76"/>
    </row>
    <row r="40739" spans="21:21" x14ac:dyDescent="0.25">
      <c r="U40739" s="76"/>
    </row>
    <row r="40740" spans="21:21" x14ac:dyDescent="0.25">
      <c r="U40740" s="76"/>
    </row>
    <row r="40741" spans="21:21" x14ac:dyDescent="0.25">
      <c r="U40741" s="76"/>
    </row>
    <row r="40742" spans="21:21" x14ac:dyDescent="0.25">
      <c r="U40742" s="76"/>
    </row>
    <row r="40743" spans="21:21" x14ac:dyDescent="0.25">
      <c r="U40743" s="76"/>
    </row>
    <row r="40744" spans="21:21" x14ac:dyDescent="0.25">
      <c r="U40744" s="76"/>
    </row>
    <row r="40745" spans="21:21" x14ac:dyDescent="0.25">
      <c r="U40745" s="76"/>
    </row>
    <row r="40746" spans="21:21" x14ac:dyDescent="0.25">
      <c r="U40746" s="76"/>
    </row>
    <row r="40747" spans="21:21" x14ac:dyDescent="0.25">
      <c r="U40747" s="76"/>
    </row>
    <row r="40748" spans="21:21" x14ac:dyDescent="0.25">
      <c r="U40748" s="76"/>
    </row>
    <row r="40749" spans="21:21" x14ac:dyDescent="0.25">
      <c r="U40749" s="76"/>
    </row>
    <row r="40750" spans="21:21" x14ac:dyDescent="0.25">
      <c r="U40750" s="76"/>
    </row>
    <row r="40751" spans="21:21" x14ac:dyDescent="0.25">
      <c r="U40751" s="76"/>
    </row>
    <row r="40752" spans="21:21" x14ac:dyDescent="0.25">
      <c r="U40752" s="76"/>
    </row>
    <row r="40753" spans="21:21" x14ac:dyDescent="0.25">
      <c r="U40753" s="76"/>
    </row>
    <row r="40754" spans="21:21" x14ac:dyDescent="0.25">
      <c r="U40754" s="76"/>
    </row>
    <row r="40755" spans="21:21" x14ac:dyDescent="0.25">
      <c r="U40755" s="76"/>
    </row>
    <row r="40756" spans="21:21" x14ac:dyDescent="0.25">
      <c r="U40756" s="76"/>
    </row>
    <row r="40757" spans="21:21" x14ac:dyDescent="0.25">
      <c r="U40757" s="76"/>
    </row>
    <row r="40758" spans="21:21" x14ac:dyDescent="0.25">
      <c r="U40758" s="76"/>
    </row>
    <row r="40759" spans="21:21" x14ac:dyDescent="0.25">
      <c r="U40759" s="76"/>
    </row>
    <row r="40760" spans="21:21" x14ac:dyDescent="0.25">
      <c r="U40760" s="76"/>
    </row>
    <row r="40761" spans="21:21" x14ac:dyDescent="0.25">
      <c r="U40761" s="76"/>
    </row>
    <row r="40762" spans="21:21" x14ac:dyDescent="0.25">
      <c r="U40762" s="76"/>
    </row>
    <row r="40763" spans="21:21" x14ac:dyDescent="0.25">
      <c r="U40763" s="76"/>
    </row>
    <row r="40764" spans="21:21" x14ac:dyDescent="0.25">
      <c r="U40764" s="76"/>
    </row>
    <row r="40765" spans="21:21" x14ac:dyDescent="0.25">
      <c r="U40765" s="76"/>
    </row>
    <row r="40766" spans="21:21" x14ac:dyDescent="0.25">
      <c r="U40766" s="76"/>
    </row>
    <row r="40767" spans="21:21" x14ac:dyDescent="0.25">
      <c r="U40767" s="76"/>
    </row>
    <row r="40768" spans="21:21" x14ac:dyDescent="0.25">
      <c r="U40768" s="76"/>
    </row>
    <row r="40769" spans="21:21" x14ac:dyDescent="0.25">
      <c r="U40769" s="76"/>
    </row>
    <row r="40770" spans="21:21" x14ac:dyDescent="0.25">
      <c r="U40770" s="76"/>
    </row>
    <row r="40771" spans="21:21" x14ac:dyDescent="0.25">
      <c r="U40771" s="76"/>
    </row>
    <row r="40772" spans="21:21" x14ac:dyDescent="0.25">
      <c r="U40772" s="76"/>
    </row>
    <row r="40773" spans="21:21" x14ac:dyDescent="0.25">
      <c r="U40773" s="76"/>
    </row>
    <row r="40774" spans="21:21" x14ac:dyDescent="0.25">
      <c r="U40774" s="76"/>
    </row>
    <row r="40775" spans="21:21" x14ac:dyDescent="0.25">
      <c r="U40775" s="76"/>
    </row>
    <row r="40776" spans="21:21" x14ac:dyDescent="0.25">
      <c r="U40776" s="76"/>
    </row>
    <row r="40777" spans="21:21" x14ac:dyDescent="0.25">
      <c r="U40777" s="76"/>
    </row>
    <row r="40778" spans="21:21" x14ac:dyDescent="0.25">
      <c r="U40778" s="76"/>
    </row>
    <row r="40779" spans="21:21" x14ac:dyDescent="0.25">
      <c r="U40779" s="76"/>
    </row>
    <row r="40780" spans="21:21" x14ac:dyDescent="0.25">
      <c r="U40780" s="76"/>
    </row>
    <row r="40781" spans="21:21" x14ac:dyDescent="0.25">
      <c r="U40781" s="76"/>
    </row>
    <row r="40782" spans="21:21" x14ac:dyDescent="0.25">
      <c r="U40782" s="76"/>
    </row>
    <row r="40783" spans="21:21" x14ac:dyDescent="0.25">
      <c r="U40783" s="76"/>
    </row>
    <row r="40784" spans="21:21" x14ac:dyDescent="0.25">
      <c r="U40784" s="76"/>
    </row>
    <row r="40785" spans="21:21" x14ac:dyDescent="0.25">
      <c r="U40785" s="76"/>
    </row>
    <row r="40786" spans="21:21" x14ac:dyDescent="0.25">
      <c r="U40786" s="76"/>
    </row>
    <row r="40787" spans="21:21" x14ac:dyDescent="0.25">
      <c r="U40787" s="76"/>
    </row>
    <row r="40788" spans="21:21" x14ac:dyDescent="0.25">
      <c r="U40788" s="76"/>
    </row>
    <row r="40789" spans="21:21" x14ac:dyDescent="0.25">
      <c r="U40789" s="76"/>
    </row>
    <row r="40790" spans="21:21" x14ac:dyDescent="0.25">
      <c r="U40790" s="76"/>
    </row>
    <row r="40791" spans="21:21" x14ac:dyDescent="0.25">
      <c r="U40791" s="76"/>
    </row>
    <row r="40792" spans="21:21" x14ac:dyDescent="0.25">
      <c r="U40792" s="76"/>
    </row>
    <row r="40793" spans="21:21" x14ac:dyDescent="0.25">
      <c r="U40793" s="76"/>
    </row>
    <row r="40794" spans="21:21" x14ac:dyDescent="0.25">
      <c r="U40794" s="76"/>
    </row>
    <row r="40795" spans="21:21" x14ac:dyDescent="0.25">
      <c r="U40795" s="76"/>
    </row>
    <row r="40796" spans="21:21" x14ac:dyDescent="0.25">
      <c r="U40796" s="76"/>
    </row>
    <row r="40797" spans="21:21" x14ac:dyDescent="0.25">
      <c r="U40797" s="76"/>
    </row>
    <row r="40798" spans="21:21" x14ac:dyDescent="0.25">
      <c r="U40798" s="76"/>
    </row>
    <row r="40799" spans="21:21" x14ac:dyDescent="0.25">
      <c r="U40799" s="76"/>
    </row>
    <row r="40800" spans="21:21" x14ac:dyDescent="0.25">
      <c r="U40800" s="76"/>
    </row>
    <row r="40801" spans="21:21" x14ac:dyDescent="0.25">
      <c r="U40801" s="76"/>
    </row>
    <row r="40802" spans="21:21" x14ac:dyDescent="0.25">
      <c r="U40802" s="76"/>
    </row>
    <row r="40803" spans="21:21" x14ac:dyDescent="0.25">
      <c r="U40803" s="76"/>
    </row>
    <row r="40804" spans="21:21" x14ac:dyDescent="0.25">
      <c r="U40804" s="76"/>
    </row>
    <row r="40805" spans="21:21" x14ac:dyDescent="0.25">
      <c r="U40805" s="76"/>
    </row>
    <row r="40806" spans="21:21" x14ac:dyDescent="0.25">
      <c r="U40806" s="76"/>
    </row>
    <row r="40807" spans="21:21" x14ac:dyDescent="0.25">
      <c r="U40807" s="76"/>
    </row>
    <row r="40808" spans="21:21" x14ac:dyDescent="0.25">
      <c r="U40808" s="76"/>
    </row>
    <row r="40809" spans="21:21" x14ac:dyDescent="0.25">
      <c r="U40809" s="76"/>
    </row>
    <row r="40810" spans="21:21" x14ac:dyDescent="0.25">
      <c r="U40810" s="76"/>
    </row>
    <row r="40811" spans="21:21" x14ac:dyDescent="0.25">
      <c r="U40811" s="76"/>
    </row>
    <row r="40812" spans="21:21" x14ac:dyDescent="0.25">
      <c r="U40812" s="76"/>
    </row>
    <row r="40813" spans="21:21" x14ac:dyDescent="0.25">
      <c r="U40813" s="76"/>
    </row>
    <row r="40814" spans="21:21" x14ac:dyDescent="0.25">
      <c r="U40814" s="76"/>
    </row>
    <row r="40815" spans="21:21" x14ac:dyDescent="0.25">
      <c r="U40815" s="76"/>
    </row>
    <row r="40816" spans="21:21" x14ac:dyDescent="0.25">
      <c r="U40816" s="76"/>
    </row>
    <row r="40817" spans="21:21" x14ac:dyDescent="0.25">
      <c r="U40817" s="76"/>
    </row>
    <row r="40818" spans="21:21" x14ac:dyDescent="0.25">
      <c r="U40818" s="76"/>
    </row>
    <row r="40819" spans="21:21" x14ac:dyDescent="0.25">
      <c r="U40819" s="76"/>
    </row>
    <row r="40820" spans="21:21" x14ac:dyDescent="0.25">
      <c r="U40820" s="76"/>
    </row>
    <row r="40821" spans="21:21" x14ac:dyDescent="0.25">
      <c r="U40821" s="76"/>
    </row>
    <row r="40822" spans="21:21" x14ac:dyDescent="0.25">
      <c r="U40822" s="76"/>
    </row>
    <row r="40823" spans="21:21" x14ac:dyDescent="0.25">
      <c r="U40823" s="76"/>
    </row>
    <row r="40824" spans="21:21" x14ac:dyDescent="0.25">
      <c r="U40824" s="76"/>
    </row>
    <row r="40825" spans="21:21" x14ac:dyDescent="0.25">
      <c r="U40825" s="76"/>
    </row>
    <row r="40826" spans="21:21" x14ac:dyDescent="0.25">
      <c r="U40826" s="76"/>
    </row>
    <row r="40827" spans="21:21" x14ac:dyDescent="0.25">
      <c r="U40827" s="76"/>
    </row>
    <row r="40828" spans="21:21" x14ac:dyDescent="0.25">
      <c r="U40828" s="76"/>
    </row>
    <row r="40829" spans="21:21" x14ac:dyDescent="0.25">
      <c r="U40829" s="76"/>
    </row>
    <row r="40830" spans="21:21" x14ac:dyDescent="0.25">
      <c r="U40830" s="76"/>
    </row>
    <row r="40831" spans="21:21" x14ac:dyDescent="0.25">
      <c r="U40831" s="76"/>
    </row>
    <row r="40832" spans="21:21" x14ac:dyDescent="0.25">
      <c r="U40832" s="76"/>
    </row>
    <row r="40833" spans="21:21" x14ac:dyDescent="0.25">
      <c r="U40833" s="76"/>
    </row>
    <row r="40834" spans="21:21" x14ac:dyDescent="0.25">
      <c r="U40834" s="76"/>
    </row>
    <row r="40835" spans="21:21" x14ac:dyDescent="0.25">
      <c r="U40835" s="76"/>
    </row>
    <row r="40836" spans="21:21" x14ac:dyDescent="0.25">
      <c r="U40836" s="76"/>
    </row>
    <row r="40837" spans="21:21" x14ac:dyDescent="0.25">
      <c r="U40837" s="76"/>
    </row>
    <row r="40838" spans="21:21" x14ac:dyDescent="0.25">
      <c r="U40838" s="76"/>
    </row>
    <row r="40839" spans="21:21" x14ac:dyDescent="0.25">
      <c r="U40839" s="76"/>
    </row>
    <row r="40840" spans="21:21" x14ac:dyDescent="0.25">
      <c r="U40840" s="76"/>
    </row>
    <row r="40841" spans="21:21" x14ac:dyDescent="0.25">
      <c r="U40841" s="76"/>
    </row>
    <row r="40842" spans="21:21" x14ac:dyDescent="0.25">
      <c r="U40842" s="76"/>
    </row>
    <row r="40843" spans="21:21" x14ac:dyDescent="0.25">
      <c r="U40843" s="76"/>
    </row>
    <row r="40844" spans="21:21" x14ac:dyDescent="0.25">
      <c r="U40844" s="76"/>
    </row>
    <row r="40845" spans="21:21" x14ac:dyDescent="0.25">
      <c r="U40845" s="76"/>
    </row>
    <row r="40846" spans="21:21" x14ac:dyDescent="0.25">
      <c r="U40846" s="76"/>
    </row>
    <row r="40847" spans="21:21" x14ac:dyDescent="0.25">
      <c r="U40847" s="76"/>
    </row>
    <row r="40848" spans="21:21" x14ac:dyDescent="0.25">
      <c r="U40848" s="76"/>
    </row>
    <row r="40849" spans="21:21" x14ac:dyDescent="0.25">
      <c r="U40849" s="76"/>
    </row>
    <row r="40850" spans="21:21" x14ac:dyDescent="0.25">
      <c r="U40850" s="76"/>
    </row>
    <row r="40851" spans="21:21" x14ac:dyDescent="0.25">
      <c r="U40851" s="76"/>
    </row>
    <row r="40852" spans="21:21" x14ac:dyDescent="0.25">
      <c r="U40852" s="76"/>
    </row>
    <row r="40853" spans="21:21" x14ac:dyDescent="0.25">
      <c r="U40853" s="76"/>
    </row>
    <row r="40854" spans="21:21" x14ac:dyDescent="0.25">
      <c r="U40854" s="76"/>
    </row>
    <row r="40855" spans="21:21" x14ac:dyDescent="0.25">
      <c r="U40855" s="76"/>
    </row>
    <row r="40856" spans="21:21" x14ac:dyDescent="0.25">
      <c r="U40856" s="76"/>
    </row>
    <row r="40857" spans="21:21" x14ac:dyDescent="0.25">
      <c r="U40857" s="76"/>
    </row>
    <row r="40858" spans="21:21" x14ac:dyDescent="0.25">
      <c r="U40858" s="76"/>
    </row>
    <row r="40859" spans="21:21" x14ac:dyDescent="0.25">
      <c r="U40859" s="76"/>
    </row>
    <row r="40860" spans="21:21" x14ac:dyDescent="0.25">
      <c r="U40860" s="76"/>
    </row>
    <row r="40861" spans="21:21" x14ac:dyDescent="0.25">
      <c r="U40861" s="76"/>
    </row>
    <row r="40862" spans="21:21" x14ac:dyDescent="0.25">
      <c r="U40862" s="76"/>
    </row>
    <row r="40863" spans="21:21" x14ac:dyDescent="0.25">
      <c r="U40863" s="76"/>
    </row>
    <row r="40864" spans="21:21" x14ac:dyDescent="0.25">
      <c r="U40864" s="76"/>
    </row>
    <row r="40865" spans="21:21" x14ac:dyDescent="0.25">
      <c r="U40865" s="76"/>
    </row>
    <row r="40866" spans="21:21" x14ac:dyDescent="0.25">
      <c r="U40866" s="76"/>
    </row>
    <row r="40867" spans="21:21" x14ac:dyDescent="0.25">
      <c r="U40867" s="76"/>
    </row>
    <row r="40868" spans="21:21" x14ac:dyDescent="0.25">
      <c r="U40868" s="76"/>
    </row>
    <row r="40869" spans="21:21" x14ac:dyDescent="0.25">
      <c r="U40869" s="76"/>
    </row>
    <row r="40870" spans="21:21" x14ac:dyDescent="0.25">
      <c r="U40870" s="76"/>
    </row>
    <row r="40871" spans="21:21" x14ac:dyDescent="0.25">
      <c r="U40871" s="76"/>
    </row>
    <row r="40872" spans="21:21" x14ac:dyDescent="0.25">
      <c r="U40872" s="76"/>
    </row>
    <row r="40873" spans="21:21" x14ac:dyDescent="0.25">
      <c r="U40873" s="76"/>
    </row>
    <row r="40874" spans="21:21" x14ac:dyDescent="0.25">
      <c r="U40874" s="76"/>
    </row>
    <row r="40875" spans="21:21" x14ac:dyDescent="0.25">
      <c r="U40875" s="76"/>
    </row>
    <row r="40876" spans="21:21" x14ac:dyDescent="0.25">
      <c r="U40876" s="76"/>
    </row>
    <row r="40877" spans="21:21" x14ac:dyDescent="0.25">
      <c r="U40877" s="76"/>
    </row>
    <row r="40878" spans="21:21" x14ac:dyDescent="0.25">
      <c r="U40878" s="76"/>
    </row>
    <row r="40879" spans="21:21" x14ac:dyDescent="0.25">
      <c r="U40879" s="76"/>
    </row>
    <row r="40880" spans="21:21" x14ac:dyDescent="0.25">
      <c r="U40880" s="76"/>
    </row>
    <row r="40881" spans="21:21" x14ac:dyDescent="0.25">
      <c r="U40881" s="76"/>
    </row>
    <row r="40882" spans="21:21" x14ac:dyDescent="0.25">
      <c r="U40882" s="76"/>
    </row>
    <row r="40883" spans="21:21" x14ac:dyDescent="0.25">
      <c r="U40883" s="76"/>
    </row>
    <row r="40884" spans="21:21" x14ac:dyDescent="0.25">
      <c r="U40884" s="76"/>
    </row>
    <row r="40885" spans="21:21" x14ac:dyDescent="0.25">
      <c r="U40885" s="76"/>
    </row>
    <row r="40886" spans="21:21" x14ac:dyDescent="0.25">
      <c r="U40886" s="76"/>
    </row>
    <row r="40887" spans="21:21" x14ac:dyDescent="0.25">
      <c r="U40887" s="76"/>
    </row>
    <row r="40888" spans="21:21" x14ac:dyDescent="0.25">
      <c r="U40888" s="76"/>
    </row>
    <row r="40889" spans="21:21" x14ac:dyDescent="0.25">
      <c r="U40889" s="76"/>
    </row>
    <row r="40890" spans="21:21" x14ac:dyDescent="0.25">
      <c r="U40890" s="76"/>
    </row>
    <row r="40891" spans="21:21" x14ac:dyDescent="0.25">
      <c r="U40891" s="76"/>
    </row>
    <row r="40892" spans="21:21" x14ac:dyDescent="0.25">
      <c r="U40892" s="76"/>
    </row>
    <row r="40893" spans="21:21" x14ac:dyDescent="0.25">
      <c r="U40893" s="76"/>
    </row>
    <row r="40894" spans="21:21" x14ac:dyDescent="0.25">
      <c r="U40894" s="76"/>
    </row>
    <row r="40895" spans="21:21" x14ac:dyDescent="0.25">
      <c r="U40895" s="76"/>
    </row>
    <row r="40896" spans="21:21" x14ac:dyDescent="0.25">
      <c r="U40896" s="76"/>
    </row>
    <row r="40897" spans="21:21" x14ac:dyDescent="0.25">
      <c r="U40897" s="76"/>
    </row>
    <row r="40898" spans="21:21" x14ac:dyDescent="0.25">
      <c r="U40898" s="76"/>
    </row>
    <row r="40899" spans="21:21" x14ac:dyDescent="0.25">
      <c r="U40899" s="76"/>
    </row>
    <row r="40900" spans="21:21" x14ac:dyDescent="0.25">
      <c r="U40900" s="76"/>
    </row>
    <row r="40901" spans="21:21" x14ac:dyDescent="0.25">
      <c r="U40901" s="76"/>
    </row>
    <row r="40902" spans="21:21" x14ac:dyDescent="0.25">
      <c r="U40902" s="76"/>
    </row>
    <row r="40903" spans="21:21" x14ac:dyDescent="0.25">
      <c r="U40903" s="76"/>
    </row>
    <row r="40904" spans="21:21" x14ac:dyDescent="0.25">
      <c r="U40904" s="76"/>
    </row>
    <row r="40905" spans="21:21" x14ac:dyDescent="0.25">
      <c r="U40905" s="76"/>
    </row>
    <row r="40906" spans="21:21" x14ac:dyDescent="0.25">
      <c r="U40906" s="76"/>
    </row>
    <row r="40907" spans="21:21" x14ac:dyDescent="0.25">
      <c r="U40907" s="76"/>
    </row>
    <row r="40908" spans="21:21" x14ac:dyDescent="0.25">
      <c r="U40908" s="76"/>
    </row>
    <row r="40909" spans="21:21" x14ac:dyDescent="0.25">
      <c r="U40909" s="76"/>
    </row>
    <row r="40910" spans="21:21" x14ac:dyDescent="0.25">
      <c r="U40910" s="76"/>
    </row>
    <row r="40911" spans="21:21" x14ac:dyDescent="0.25">
      <c r="U40911" s="76"/>
    </row>
    <row r="40912" spans="21:21" x14ac:dyDescent="0.25">
      <c r="U40912" s="76"/>
    </row>
    <row r="40913" spans="21:21" x14ac:dyDescent="0.25">
      <c r="U40913" s="76"/>
    </row>
    <row r="40914" spans="21:21" x14ac:dyDescent="0.25">
      <c r="U40914" s="76"/>
    </row>
    <row r="40915" spans="21:21" x14ac:dyDescent="0.25">
      <c r="U40915" s="76"/>
    </row>
    <row r="40916" spans="21:21" x14ac:dyDescent="0.25">
      <c r="U40916" s="76"/>
    </row>
    <row r="40917" spans="21:21" x14ac:dyDescent="0.25">
      <c r="U40917" s="76"/>
    </row>
    <row r="40918" spans="21:21" x14ac:dyDescent="0.25">
      <c r="U40918" s="76"/>
    </row>
    <row r="40919" spans="21:21" x14ac:dyDescent="0.25">
      <c r="U40919" s="76"/>
    </row>
    <row r="40920" spans="21:21" x14ac:dyDescent="0.25">
      <c r="U40920" s="76"/>
    </row>
    <row r="40921" spans="21:21" x14ac:dyDescent="0.25">
      <c r="U40921" s="76"/>
    </row>
    <row r="40922" spans="21:21" x14ac:dyDescent="0.25">
      <c r="U40922" s="76"/>
    </row>
    <row r="40923" spans="21:21" x14ac:dyDescent="0.25">
      <c r="U40923" s="76"/>
    </row>
    <row r="40924" spans="21:21" x14ac:dyDescent="0.25">
      <c r="U40924" s="76"/>
    </row>
    <row r="40925" spans="21:21" x14ac:dyDescent="0.25">
      <c r="U40925" s="76"/>
    </row>
    <row r="40926" spans="21:21" x14ac:dyDescent="0.25">
      <c r="U40926" s="76"/>
    </row>
    <row r="40927" spans="21:21" x14ac:dyDescent="0.25">
      <c r="U40927" s="76"/>
    </row>
    <row r="40928" spans="21:21" x14ac:dyDescent="0.25">
      <c r="U40928" s="76"/>
    </row>
    <row r="40929" spans="21:21" x14ac:dyDescent="0.25">
      <c r="U40929" s="76"/>
    </row>
    <row r="40930" spans="21:21" x14ac:dyDescent="0.25">
      <c r="U40930" s="76"/>
    </row>
    <row r="40931" spans="21:21" x14ac:dyDescent="0.25">
      <c r="U40931" s="76"/>
    </row>
    <row r="40932" spans="21:21" x14ac:dyDescent="0.25">
      <c r="U40932" s="76"/>
    </row>
    <row r="40933" spans="21:21" x14ac:dyDescent="0.25">
      <c r="U40933" s="76"/>
    </row>
    <row r="40934" spans="21:21" x14ac:dyDescent="0.25">
      <c r="U40934" s="76"/>
    </row>
    <row r="40935" spans="21:21" x14ac:dyDescent="0.25">
      <c r="U40935" s="76"/>
    </row>
    <row r="40936" spans="21:21" x14ac:dyDescent="0.25">
      <c r="U40936" s="76"/>
    </row>
    <row r="40937" spans="21:21" x14ac:dyDescent="0.25">
      <c r="U40937" s="76"/>
    </row>
    <row r="40938" spans="21:21" x14ac:dyDescent="0.25">
      <c r="U40938" s="76"/>
    </row>
    <row r="40939" spans="21:21" x14ac:dyDescent="0.25">
      <c r="U40939" s="76"/>
    </row>
    <row r="40940" spans="21:21" x14ac:dyDescent="0.25">
      <c r="U40940" s="76"/>
    </row>
    <row r="40941" spans="21:21" x14ac:dyDescent="0.25">
      <c r="U40941" s="76"/>
    </row>
    <row r="40942" spans="21:21" x14ac:dyDescent="0.25">
      <c r="U40942" s="76"/>
    </row>
    <row r="40943" spans="21:21" x14ac:dyDescent="0.25">
      <c r="U40943" s="76"/>
    </row>
    <row r="40944" spans="21:21" x14ac:dyDescent="0.25">
      <c r="U40944" s="76"/>
    </row>
    <row r="40945" spans="21:21" x14ac:dyDescent="0.25">
      <c r="U40945" s="76"/>
    </row>
    <row r="40946" spans="21:21" x14ac:dyDescent="0.25">
      <c r="U40946" s="76"/>
    </row>
    <row r="40947" spans="21:21" x14ac:dyDescent="0.25">
      <c r="U40947" s="76"/>
    </row>
    <row r="40948" spans="21:21" x14ac:dyDescent="0.25">
      <c r="U40948" s="76"/>
    </row>
    <row r="40949" spans="21:21" x14ac:dyDescent="0.25">
      <c r="U40949" s="76"/>
    </row>
    <row r="40950" spans="21:21" x14ac:dyDescent="0.25">
      <c r="U40950" s="76"/>
    </row>
    <row r="40951" spans="21:21" x14ac:dyDescent="0.25">
      <c r="U40951" s="76"/>
    </row>
    <row r="40952" spans="21:21" x14ac:dyDescent="0.25">
      <c r="U40952" s="76"/>
    </row>
    <row r="40953" spans="21:21" x14ac:dyDescent="0.25">
      <c r="U40953" s="76"/>
    </row>
    <row r="40954" spans="21:21" x14ac:dyDescent="0.25">
      <c r="U40954" s="76"/>
    </row>
    <row r="40955" spans="21:21" x14ac:dyDescent="0.25">
      <c r="U40955" s="76"/>
    </row>
    <row r="40956" spans="21:21" x14ac:dyDescent="0.25">
      <c r="U40956" s="76"/>
    </row>
    <row r="40957" spans="21:21" x14ac:dyDescent="0.25">
      <c r="U40957" s="76"/>
    </row>
    <row r="40958" spans="21:21" x14ac:dyDescent="0.25">
      <c r="U40958" s="76"/>
    </row>
    <row r="40959" spans="21:21" x14ac:dyDescent="0.25">
      <c r="U40959" s="76"/>
    </row>
    <row r="40960" spans="21:21" x14ac:dyDescent="0.25">
      <c r="U40960" s="76"/>
    </row>
    <row r="40961" spans="21:21" x14ac:dyDescent="0.25">
      <c r="U40961" s="76"/>
    </row>
    <row r="40962" spans="21:21" x14ac:dyDescent="0.25">
      <c r="U40962" s="76"/>
    </row>
    <row r="40963" spans="21:21" x14ac:dyDescent="0.25">
      <c r="U40963" s="76"/>
    </row>
    <row r="40964" spans="21:21" x14ac:dyDescent="0.25">
      <c r="U40964" s="76"/>
    </row>
    <row r="40965" spans="21:21" x14ac:dyDescent="0.25">
      <c r="U40965" s="76"/>
    </row>
    <row r="40966" spans="21:21" x14ac:dyDescent="0.25">
      <c r="U40966" s="76"/>
    </row>
    <row r="40967" spans="21:21" x14ac:dyDescent="0.25">
      <c r="U40967" s="76"/>
    </row>
    <row r="40968" spans="21:21" x14ac:dyDescent="0.25">
      <c r="U40968" s="76"/>
    </row>
    <row r="40969" spans="21:21" x14ac:dyDescent="0.25">
      <c r="U40969" s="76"/>
    </row>
    <row r="40970" spans="21:21" x14ac:dyDescent="0.25">
      <c r="U40970" s="76"/>
    </row>
    <row r="40971" spans="21:21" x14ac:dyDescent="0.25">
      <c r="U40971" s="76"/>
    </row>
    <row r="40972" spans="21:21" x14ac:dyDescent="0.25">
      <c r="U40972" s="76"/>
    </row>
    <row r="40973" spans="21:21" x14ac:dyDescent="0.25">
      <c r="U40973" s="76"/>
    </row>
    <row r="40974" spans="21:21" x14ac:dyDescent="0.25">
      <c r="U40974" s="76"/>
    </row>
    <row r="40975" spans="21:21" x14ac:dyDescent="0.25">
      <c r="U40975" s="76"/>
    </row>
    <row r="40976" spans="21:21" x14ac:dyDescent="0.25">
      <c r="U40976" s="76"/>
    </row>
    <row r="40977" spans="21:21" x14ac:dyDescent="0.25">
      <c r="U40977" s="76"/>
    </row>
    <row r="40978" spans="21:21" x14ac:dyDescent="0.25">
      <c r="U40978" s="76"/>
    </row>
    <row r="40979" spans="21:21" x14ac:dyDescent="0.25">
      <c r="U40979" s="76"/>
    </row>
    <row r="40980" spans="21:21" x14ac:dyDescent="0.25">
      <c r="U40980" s="76"/>
    </row>
    <row r="40981" spans="21:21" x14ac:dyDescent="0.25">
      <c r="U40981" s="76"/>
    </row>
    <row r="40982" spans="21:21" x14ac:dyDescent="0.25">
      <c r="U40982" s="76"/>
    </row>
    <row r="40983" spans="21:21" x14ac:dyDescent="0.25">
      <c r="U40983" s="76"/>
    </row>
    <row r="40984" spans="21:21" x14ac:dyDescent="0.25">
      <c r="U40984" s="76"/>
    </row>
    <row r="40985" spans="21:21" x14ac:dyDescent="0.25">
      <c r="U40985" s="76"/>
    </row>
    <row r="40986" spans="21:21" x14ac:dyDescent="0.25">
      <c r="U40986" s="76"/>
    </row>
    <row r="40987" spans="21:21" x14ac:dyDescent="0.25">
      <c r="U40987" s="76"/>
    </row>
    <row r="40988" spans="21:21" x14ac:dyDescent="0.25">
      <c r="U40988" s="76"/>
    </row>
    <row r="40989" spans="21:21" x14ac:dyDescent="0.25">
      <c r="U40989" s="76"/>
    </row>
    <row r="40990" spans="21:21" x14ac:dyDescent="0.25">
      <c r="U40990" s="76"/>
    </row>
    <row r="40991" spans="21:21" x14ac:dyDescent="0.25">
      <c r="U40991" s="76"/>
    </row>
    <row r="40992" spans="21:21" x14ac:dyDescent="0.25">
      <c r="U40992" s="76"/>
    </row>
    <row r="40993" spans="21:21" x14ac:dyDescent="0.25">
      <c r="U40993" s="76"/>
    </row>
    <row r="40994" spans="21:21" x14ac:dyDescent="0.25">
      <c r="U40994" s="76"/>
    </row>
    <row r="40995" spans="21:21" x14ac:dyDescent="0.25">
      <c r="U40995" s="76"/>
    </row>
    <row r="40996" spans="21:21" x14ac:dyDescent="0.25">
      <c r="U40996" s="76"/>
    </row>
    <row r="40997" spans="21:21" x14ac:dyDescent="0.25">
      <c r="U40997" s="76"/>
    </row>
    <row r="40998" spans="21:21" x14ac:dyDescent="0.25">
      <c r="U40998" s="76"/>
    </row>
    <row r="40999" spans="21:21" x14ac:dyDescent="0.25">
      <c r="U40999" s="76"/>
    </row>
    <row r="41000" spans="21:21" x14ac:dyDescent="0.25">
      <c r="U41000" s="76"/>
    </row>
    <row r="41001" spans="21:21" x14ac:dyDescent="0.25">
      <c r="U41001" s="76"/>
    </row>
    <row r="41002" spans="21:21" x14ac:dyDescent="0.25">
      <c r="U41002" s="76"/>
    </row>
    <row r="41003" spans="21:21" x14ac:dyDescent="0.25">
      <c r="U41003" s="76"/>
    </row>
    <row r="41004" spans="21:21" x14ac:dyDescent="0.25">
      <c r="U41004" s="76"/>
    </row>
    <row r="41005" spans="21:21" x14ac:dyDescent="0.25">
      <c r="U41005" s="76"/>
    </row>
    <row r="41006" spans="21:21" x14ac:dyDescent="0.25">
      <c r="U41006" s="76"/>
    </row>
    <row r="41007" spans="21:21" x14ac:dyDescent="0.25">
      <c r="U41007" s="76"/>
    </row>
    <row r="41008" spans="21:21" x14ac:dyDescent="0.25">
      <c r="U41008" s="76"/>
    </row>
    <row r="41009" spans="21:21" x14ac:dyDescent="0.25">
      <c r="U41009" s="76"/>
    </row>
    <row r="41010" spans="21:21" x14ac:dyDescent="0.25">
      <c r="U41010" s="76"/>
    </row>
    <row r="41011" spans="21:21" x14ac:dyDescent="0.25">
      <c r="U41011" s="76"/>
    </row>
    <row r="41012" spans="21:21" x14ac:dyDescent="0.25">
      <c r="U41012" s="76"/>
    </row>
    <row r="41013" spans="21:21" x14ac:dyDescent="0.25">
      <c r="U41013" s="76"/>
    </row>
    <row r="41014" spans="21:21" x14ac:dyDescent="0.25">
      <c r="U41014" s="76"/>
    </row>
    <row r="41015" spans="21:21" x14ac:dyDescent="0.25">
      <c r="U41015" s="76"/>
    </row>
    <row r="41016" spans="21:21" x14ac:dyDescent="0.25">
      <c r="U41016" s="76"/>
    </row>
    <row r="41017" spans="21:21" x14ac:dyDescent="0.25">
      <c r="U41017" s="76"/>
    </row>
    <row r="41018" spans="21:21" x14ac:dyDescent="0.25">
      <c r="U41018" s="76"/>
    </row>
    <row r="41019" spans="21:21" x14ac:dyDescent="0.25">
      <c r="U41019" s="76"/>
    </row>
    <row r="41020" spans="21:21" x14ac:dyDescent="0.25">
      <c r="U41020" s="76"/>
    </row>
    <row r="41021" spans="21:21" x14ac:dyDescent="0.25">
      <c r="U41021" s="76"/>
    </row>
    <row r="41022" spans="21:21" x14ac:dyDescent="0.25">
      <c r="U41022" s="76"/>
    </row>
    <row r="41023" spans="21:21" x14ac:dyDescent="0.25">
      <c r="U41023" s="76"/>
    </row>
    <row r="41024" spans="21:21" x14ac:dyDescent="0.25">
      <c r="U41024" s="76"/>
    </row>
    <row r="41025" spans="21:21" x14ac:dyDescent="0.25">
      <c r="U41025" s="76"/>
    </row>
    <row r="41026" spans="21:21" x14ac:dyDescent="0.25">
      <c r="U41026" s="76"/>
    </row>
    <row r="41027" spans="21:21" x14ac:dyDescent="0.25">
      <c r="U41027" s="76"/>
    </row>
    <row r="41028" spans="21:21" x14ac:dyDescent="0.25">
      <c r="U41028" s="76"/>
    </row>
    <row r="41029" spans="21:21" x14ac:dyDescent="0.25">
      <c r="U41029" s="76"/>
    </row>
    <row r="41030" spans="21:21" x14ac:dyDescent="0.25">
      <c r="U41030" s="76"/>
    </row>
    <row r="41031" spans="21:21" x14ac:dyDescent="0.25">
      <c r="U41031" s="76"/>
    </row>
    <row r="41032" spans="21:21" x14ac:dyDescent="0.25">
      <c r="U41032" s="76"/>
    </row>
    <row r="41033" spans="21:21" x14ac:dyDescent="0.25">
      <c r="U41033" s="76"/>
    </row>
    <row r="41034" spans="21:21" x14ac:dyDescent="0.25">
      <c r="U41034" s="76"/>
    </row>
    <row r="41035" spans="21:21" x14ac:dyDescent="0.25">
      <c r="U41035" s="76"/>
    </row>
    <row r="41036" spans="21:21" x14ac:dyDescent="0.25">
      <c r="U41036" s="76"/>
    </row>
    <row r="41037" spans="21:21" x14ac:dyDescent="0.25">
      <c r="U41037" s="76"/>
    </row>
    <row r="41038" spans="21:21" x14ac:dyDescent="0.25">
      <c r="U41038" s="76"/>
    </row>
    <row r="41039" spans="21:21" x14ac:dyDescent="0.25">
      <c r="U41039" s="76"/>
    </row>
    <row r="41040" spans="21:21" x14ac:dyDescent="0.25">
      <c r="U41040" s="76"/>
    </row>
    <row r="41041" spans="21:21" x14ac:dyDescent="0.25">
      <c r="U41041" s="76"/>
    </row>
    <row r="41042" spans="21:21" x14ac:dyDescent="0.25">
      <c r="U41042" s="76"/>
    </row>
    <row r="41043" spans="21:21" x14ac:dyDescent="0.25">
      <c r="U41043" s="76"/>
    </row>
    <row r="41044" spans="21:21" x14ac:dyDescent="0.25">
      <c r="U41044" s="76"/>
    </row>
    <row r="41045" spans="21:21" x14ac:dyDescent="0.25">
      <c r="U41045" s="76"/>
    </row>
    <row r="41046" spans="21:21" x14ac:dyDescent="0.25">
      <c r="U41046" s="76"/>
    </row>
    <row r="41047" spans="21:21" x14ac:dyDescent="0.25">
      <c r="U41047" s="76"/>
    </row>
    <row r="41048" spans="21:21" x14ac:dyDescent="0.25">
      <c r="U41048" s="76"/>
    </row>
    <row r="41049" spans="21:21" x14ac:dyDescent="0.25">
      <c r="U41049" s="76"/>
    </row>
    <row r="41050" spans="21:21" x14ac:dyDescent="0.25">
      <c r="U41050" s="76"/>
    </row>
    <row r="41051" spans="21:21" x14ac:dyDescent="0.25">
      <c r="U41051" s="76"/>
    </row>
    <row r="41052" spans="21:21" x14ac:dyDescent="0.25">
      <c r="U41052" s="76"/>
    </row>
    <row r="41053" spans="21:21" x14ac:dyDescent="0.25">
      <c r="U41053" s="76"/>
    </row>
    <row r="41054" spans="21:21" x14ac:dyDescent="0.25">
      <c r="U41054" s="76"/>
    </row>
    <row r="41055" spans="21:21" x14ac:dyDescent="0.25">
      <c r="U41055" s="76"/>
    </row>
    <row r="41056" spans="21:21" x14ac:dyDescent="0.25">
      <c r="U41056" s="76"/>
    </row>
    <row r="41057" spans="21:21" x14ac:dyDescent="0.25">
      <c r="U41057" s="76"/>
    </row>
    <row r="41058" spans="21:21" x14ac:dyDescent="0.25">
      <c r="U41058" s="76"/>
    </row>
    <row r="41059" spans="21:21" x14ac:dyDescent="0.25">
      <c r="U41059" s="76"/>
    </row>
    <row r="41060" spans="21:21" x14ac:dyDescent="0.25">
      <c r="U41060" s="76"/>
    </row>
    <row r="41061" spans="21:21" x14ac:dyDescent="0.25">
      <c r="U41061" s="76"/>
    </row>
    <row r="41062" spans="21:21" x14ac:dyDescent="0.25">
      <c r="U41062" s="76"/>
    </row>
    <row r="41063" spans="21:21" x14ac:dyDescent="0.25">
      <c r="U41063" s="76"/>
    </row>
    <row r="41064" spans="21:21" x14ac:dyDescent="0.25">
      <c r="U41064" s="76"/>
    </row>
    <row r="41065" spans="21:21" x14ac:dyDescent="0.25">
      <c r="U41065" s="76"/>
    </row>
    <row r="41066" spans="21:21" x14ac:dyDescent="0.25">
      <c r="U41066" s="76"/>
    </row>
    <row r="41067" spans="21:21" x14ac:dyDescent="0.25">
      <c r="U41067" s="76"/>
    </row>
    <row r="41068" spans="21:21" x14ac:dyDescent="0.25">
      <c r="U41068" s="76"/>
    </row>
    <row r="41069" spans="21:21" x14ac:dyDescent="0.25">
      <c r="U41069" s="76"/>
    </row>
    <row r="41070" spans="21:21" x14ac:dyDescent="0.25">
      <c r="U41070" s="76"/>
    </row>
    <row r="41071" spans="21:21" x14ac:dyDescent="0.25">
      <c r="U41071" s="76"/>
    </row>
    <row r="41072" spans="21:21" x14ac:dyDescent="0.25">
      <c r="U41072" s="76"/>
    </row>
    <row r="41073" spans="21:21" x14ac:dyDescent="0.25">
      <c r="U41073" s="76"/>
    </row>
    <row r="41074" spans="21:21" x14ac:dyDescent="0.25">
      <c r="U41074" s="76"/>
    </row>
    <row r="41075" spans="21:21" x14ac:dyDescent="0.25">
      <c r="U41075" s="76"/>
    </row>
    <row r="41076" spans="21:21" x14ac:dyDescent="0.25">
      <c r="U41076" s="76"/>
    </row>
    <row r="41077" spans="21:21" x14ac:dyDescent="0.25">
      <c r="U41077" s="76"/>
    </row>
    <row r="41078" spans="21:21" x14ac:dyDescent="0.25">
      <c r="U41078" s="76"/>
    </row>
    <row r="41079" spans="21:21" x14ac:dyDescent="0.25">
      <c r="U41079" s="76"/>
    </row>
    <row r="41080" spans="21:21" x14ac:dyDescent="0.25">
      <c r="U41080" s="76"/>
    </row>
    <row r="41081" spans="21:21" x14ac:dyDescent="0.25">
      <c r="U41081" s="76"/>
    </row>
    <row r="41082" spans="21:21" x14ac:dyDescent="0.25">
      <c r="U41082" s="76"/>
    </row>
    <row r="41083" spans="21:21" x14ac:dyDescent="0.25">
      <c r="U41083" s="76"/>
    </row>
    <row r="41084" spans="21:21" x14ac:dyDescent="0.25">
      <c r="U41084" s="76"/>
    </row>
    <row r="41085" spans="21:21" x14ac:dyDescent="0.25">
      <c r="U41085" s="76"/>
    </row>
    <row r="41086" spans="21:21" x14ac:dyDescent="0.25">
      <c r="U41086" s="76"/>
    </row>
    <row r="41087" spans="21:21" x14ac:dyDescent="0.25">
      <c r="U41087" s="76"/>
    </row>
    <row r="41088" spans="21:21" x14ac:dyDescent="0.25">
      <c r="U41088" s="76"/>
    </row>
    <row r="41089" spans="21:21" x14ac:dyDescent="0.25">
      <c r="U41089" s="76"/>
    </row>
    <row r="41090" spans="21:21" x14ac:dyDescent="0.25">
      <c r="U41090" s="76"/>
    </row>
    <row r="41091" spans="21:21" x14ac:dyDescent="0.25">
      <c r="U41091" s="76"/>
    </row>
    <row r="41092" spans="21:21" x14ac:dyDescent="0.25">
      <c r="U41092" s="76"/>
    </row>
    <row r="41093" spans="21:21" x14ac:dyDescent="0.25">
      <c r="U41093" s="76"/>
    </row>
    <row r="41094" spans="21:21" x14ac:dyDescent="0.25">
      <c r="U41094" s="76"/>
    </row>
    <row r="41095" spans="21:21" x14ac:dyDescent="0.25">
      <c r="U41095" s="76"/>
    </row>
    <row r="41096" spans="21:21" x14ac:dyDescent="0.25">
      <c r="U41096" s="76"/>
    </row>
    <row r="41097" spans="21:21" x14ac:dyDescent="0.25">
      <c r="U41097" s="76"/>
    </row>
    <row r="41098" spans="21:21" x14ac:dyDescent="0.25">
      <c r="U41098" s="76"/>
    </row>
    <row r="41099" spans="21:21" x14ac:dyDescent="0.25">
      <c r="U41099" s="76"/>
    </row>
    <row r="41100" spans="21:21" x14ac:dyDescent="0.25">
      <c r="U41100" s="76"/>
    </row>
    <row r="41101" spans="21:21" x14ac:dyDescent="0.25">
      <c r="U41101" s="76"/>
    </row>
    <row r="41102" spans="21:21" x14ac:dyDescent="0.25">
      <c r="U41102" s="76"/>
    </row>
    <row r="41103" spans="21:21" x14ac:dyDescent="0.25">
      <c r="U41103" s="76"/>
    </row>
    <row r="41104" spans="21:21" x14ac:dyDescent="0.25">
      <c r="U41104" s="76"/>
    </row>
    <row r="41105" spans="21:21" x14ac:dyDescent="0.25">
      <c r="U41105" s="76"/>
    </row>
    <row r="41106" spans="21:21" x14ac:dyDescent="0.25">
      <c r="U41106" s="76"/>
    </row>
    <row r="41107" spans="21:21" x14ac:dyDescent="0.25">
      <c r="U41107" s="76"/>
    </row>
    <row r="41108" spans="21:21" x14ac:dyDescent="0.25">
      <c r="U41108" s="76"/>
    </row>
    <row r="41109" spans="21:21" x14ac:dyDescent="0.25">
      <c r="U41109" s="76"/>
    </row>
    <row r="41110" spans="21:21" x14ac:dyDescent="0.25">
      <c r="U41110" s="76"/>
    </row>
    <row r="41111" spans="21:21" x14ac:dyDescent="0.25">
      <c r="U41111" s="76"/>
    </row>
    <row r="41112" spans="21:21" x14ac:dyDescent="0.25">
      <c r="U41112" s="76"/>
    </row>
    <row r="41113" spans="21:21" x14ac:dyDescent="0.25">
      <c r="U41113" s="76"/>
    </row>
    <row r="41114" spans="21:21" x14ac:dyDescent="0.25">
      <c r="U41114" s="76"/>
    </row>
    <row r="41115" spans="21:21" x14ac:dyDescent="0.25">
      <c r="U41115" s="76"/>
    </row>
    <row r="41116" spans="21:21" x14ac:dyDescent="0.25">
      <c r="U41116" s="76"/>
    </row>
    <row r="41117" spans="21:21" x14ac:dyDescent="0.25">
      <c r="U41117" s="76"/>
    </row>
    <row r="41118" spans="21:21" x14ac:dyDescent="0.25">
      <c r="U41118" s="76"/>
    </row>
    <row r="41119" spans="21:21" x14ac:dyDescent="0.25">
      <c r="U41119" s="76"/>
    </row>
    <row r="41120" spans="21:21" x14ac:dyDescent="0.25">
      <c r="U41120" s="76"/>
    </row>
    <row r="41121" spans="21:21" x14ac:dyDescent="0.25">
      <c r="U41121" s="76"/>
    </row>
    <row r="41122" spans="21:21" x14ac:dyDescent="0.25">
      <c r="U41122" s="76"/>
    </row>
    <row r="41123" spans="21:21" x14ac:dyDescent="0.25">
      <c r="U41123" s="76"/>
    </row>
    <row r="41124" spans="21:21" x14ac:dyDescent="0.25">
      <c r="U41124" s="76"/>
    </row>
    <row r="41125" spans="21:21" x14ac:dyDescent="0.25">
      <c r="U41125" s="76"/>
    </row>
    <row r="41126" spans="21:21" x14ac:dyDescent="0.25">
      <c r="U41126" s="76"/>
    </row>
    <row r="41127" spans="21:21" x14ac:dyDescent="0.25">
      <c r="U41127" s="76"/>
    </row>
    <row r="41128" spans="21:21" x14ac:dyDescent="0.25">
      <c r="U41128" s="76"/>
    </row>
    <row r="41129" spans="21:21" x14ac:dyDescent="0.25">
      <c r="U41129" s="76"/>
    </row>
    <row r="41130" spans="21:21" x14ac:dyDescent="0.25">
      <c r="U41130" s="76"/>
    </row>
    <row r="41131" spans="21:21" x14ac:dyDescent="0.25">
      <c r="U41131" s="76"/>
    </row>
    <row r="41132" spans="21:21" x14ac:dyDescent="0.25">
      <c r="U41132" s="76"/>
    </row>
    <row r="41133" spans="21:21" x14ac:dyDescent="0.25">
      <c r="U41133" s="76"/>
    </row>
    <row r="41134" spans="21:21" x14ac:dyDescent="0.25">
      <c r="U41134" s="76"/>
    </row>
    <row r="41135" spans="21:21" x14ac:dyDescent="0.25">
      <c r="U41135" s="76"/>
    </row>
    <row r="41136" spans="21:21" x14ac:dyDescent="0.25">
      <c r="U41136" s="76"/>
    </row>
    <row r="41137" spans="21:21" x14ac:dyDescent="0.25">
      <c r="U41137" s="76"/>
    </row>
    <row r="41138" spans="21:21" x14ac:dyDescent="0.25">
      <c r="U41138" s="76"/>
    </row>
    <row r="41139" spans="21:21" x14ac:dyDescent="0.25">
      <c r="U41139" s="76"/>
    </row>
    <row r="41140" spans="21:21" x14ac:dyDescent="0.25">
      <c r="U41140" s="76"/>
    </row>
    <row r="41141" spans="21:21" x14ac:dyDescent="0.25">
      <c r="U41141" s="76"/>
    </row>
    <row r="41142" spans="21:21" x14ac:dyDescent="0.25">
      <c r="U41142" s="76"/>
    </row>
    <row r="41143" spans="21:21" x14ac:dyDescent="0.25">
      <c r="U41143" s="76"/>
    </row>
    <row r="41144" spans="21:21" x14ac:dyDescent="0.25">
      <c r="U41144" s="76"/>
    </row>
    <row r="41145" spans="21:21" x14ac:dyDescent="0.25">
      <c r="U41145" s="76"/>
    </row>
    <row r="41146" spans="21:21" x14ac:dyDescent="0.25">
      <c r="U41146" s="76"/>
    </row>
    <row r="41147" spans="21:21" x14ac:dyDescent="0.25">
      <c r="U41147" s="76"/>
    </row>
    <row r="41148" spans="21:21" x14ac:dyDescent="0.25">
      <c r="U41148" s="76"/>
    </row>
    <row r="41149" spans="21:21" x14ac:dyDescent="0.25">
      <c r="U41149" s="76"/>
    </row>
    <row r="41150" spans="21:21" x14ac:dyDescent="0.25">
      <c r="U41150" s="76"/>
    </row>
    <row r="41151" spans="21:21" x14ac:dyDescent="0.25">
      <c r="U41151" s="76"/>
    </row>
    <row r="41152" spans="21:21" x14ac:dyDescent="0.25">
      <c r="U41152" s="76"/>
    </row>
    <row r="41153" spans="21:21" x14ac:dyDescent="0.25">
      <c r="U41153" s="76"/>
    </row>
    <row r="41154" spans="21:21" x14ac:dyDescent="0.25">
      <c r="U41154" s="76"/>
    </row>
    <row r="41155" spans="21:21" x14ac:dyDescent="0.25">
      <c r="U41155" s="76"/>
    </row>
    <row r="41156" spans="21:21" x14ac:dyDescent="0.25">
      <c r="U41156" s="76"/>
    </row>
    <row r="41157" spans="21:21" x14ac:dyDescent="0.25">
      <c r="U41157" s="76"/>
    </row>
    <row r="41158" spans="21:21" x14ac:dyDescent="0.25">
      <c r="U41158" s="76"/>
    </row>
    <row r="41159" spans="21:21" x14ac:dyDescent="0.25">
      <c r="U41159" s="76"/>
    </row>
    <row r="41160" spans="21:21" x14ac:dyDescent="0.25">
      <c r="U41160" s="76"/>
    </row>
    <row r="41161" spans="21:21" x14ac:dyDescent="0.25">
      <c r="U41161" s="76"/>
    </row>
    <row r="41162" spans="21:21" x14ac:dyDescent="0.25">
      <c r="U41162" s="76"/>
    </row>
    <row r="41163" spans="21:21" x14ac:dyDescent="0.25">
      <c r="U41163" s="76"/>
    </row>
    <row r="41164" spans="21:21" x14ac:dyDescent="0.25">
      <c r="U41164" s="76"/>
    </row>
    <row r="41165" spans="21:21" x14ac:dyDescent="0.25">
      <c r="U41165" s="76"/>
    </row>
    <row r="41166" spans="21:21" x14ac:dyDescent="0.25">
      <c r="U41166" s="76"/>
    </row>
    <row r="41167" spans="21:21" x14ac:dyDescent="0.25">
      <c r="U41167" s="76"/>
    </row>
    <row r="41168" spans="21:21" x14ac:dyDescent="0.25">
      <c r="U41168" s="76"/>
    </row>
    <row r="41169" spans="21:21" x14ac:dyDescent="0.25">
      <c r="U41169" s="76"/>
    </row>
    <row r="41170" spans="21:21" x14ac:dyDescent="0.25">
      <c r="U41170" s="76"/>
    </row>
    <row r="41171" spans="21:21" x14ac:dyDescent="0.25">
      <c r="U41171" s="76"/>
    </row>
    <row r="41172" spans="21:21" x14ac:dyDescent="0.25">
      <c r="U41172" s="76"/>
    </row>
    <row r="41173" spans="21:21" x14ac:dyDescent="0.25">
      <c r="U41173" s="76"/>
    </row>
    <row r="41174" spans="21:21" x14ac:dyDescent="0.25">
      <c r="U41174" s="76"/>
    </row>
    <row r="41175" spans="21:21" x14ac:dyDescent="0.25">
      <c r="U41175" s="76"/>
    </row>
    <row r="41176" spans="21:21" x14ac:dyDescent="0.25">
      <c r="U41176" s="76"/>
    </row>
    <row r="41177" spans="21:21" x14ac:dyDescent="0.25">
      <c r="U41177" s="76"/>
    </row>
    <row r="41178" spans="21:21" x14ac:dyDescent="0.25">
      <c r="U41178" s="76"/>
    </row>
    <row r="41179" spans="21:21" x14ac:dyDescent="0.25">
      <c r="U41179" s="76"/>
    </row>
    <row r="41180" spans="21:21" x14ac:dyDescent="0.25">
      <c r="U41180" s="76"/>
    </row>
    <row r="41181" spans="21:21" x14ac:dyDescent="0.25">
      <c r="U41181" s="76"/>
    </row>
    <row r="41182" spans="21:21" x14ac:dyDescent="0.25">
      <c r="U41182" s="76"/>
    </row>
    <row r="41183" spans="21:21" x14ac:dyDescent="0.25">
      <c r="U41183" s="76"/>
    </row>
    <row r="41184" spans="21:21" x14ac:dyDescent="0.25">
      <c r="U41184" s="76"/>
    </row>
    <row r="41185" spans="21:21" x14ac:dyDescent="0.25">
      <c r="U41185" s="76"/>
    </row>
    <row r="41186" spans="21:21" x14ac:dyDescent="0.25">
      <c r="U41186" s="76"/>
    </row>
    <row r="41187" spans="21:21" x14ac:dyDescent="0.25">
      <c r="U41187" s="76"/>
    </row>
    <row r="41188" spans="21:21" x14ac:dyDescent="0.25">
      <c r="U41188" s="76"/>
    </row>
    <row r="41189" spans="21:21" x14ac:dyDescent="0.25">
      <c r="U41189" s="76"/>
    </row>
    <row r="41190" spans="21:21" x14ac:dyDescent="0.25">
      <c r="U41190" s="76"/>
    </row>
    <row r="41191" spans="21:21" x14ac:dyDescent="0.25">
      <c r="U41191" s="76"/>
    </row>
    <row r="41192" spans="21:21" x14ac:dyDescent="0.25">
      <c r="U41192" s="76"/>
    </row>
    <row r="41193" spans="21:21" x14ac:dyDescent="0.25">
      <c r="U41193" s="76"/>
    </row>
    <row r="41194" spans="21:21" x14ac:dyDescent="0.25">
      <c r="U41194" s="76"/>
    </row>
    <row r="41195" spans="21:21" x14ac:dyDescent="0.25">
      <c r="U41195" s="76"/>
    </row>
    <row r="41196" spans="21:21" x14ac:dyDescent="0.25">
      <c r="U41196" s="76"/>
    </row>
    <row r="41197" spans="21:21" x14ac:dyDescent="0.25">
      <c r="U41197" s="76"/>
    </row>
    <row r="41198" spans="21:21" x14ac:dyDescent="0.25">
      <c r="U41198" s="76"/>
    </row>
    <row r="41199" spans="21:21" x14ac:dyDescent="0.25">
      <c r="U41199" s="76"/>
    </row>
    <row r="41200" spans="21:21" x14ac:dyDescent="0.25">
      <c r="U41200" s="76"/>
    </row>
    <row r="41201" spans="21:21" x14ac:dyDescent="0.25">
      <c r="U41201" s="76"/>
    </row>
    <row r="41202" spans="21:21" x14ac:dyDescent="0.25">
      <c r="U41202" s="76"/>
    </row>
    <row r="41203" spans="21:21" x14ac:dyDescent="0.25">
      <c r="U41203" s="76"/>
    </row>
    <row r="41204" spans="21:21" x14ac:dyDescent="0.25">
      <c r="U41204" s="76"/>
    </row>
    <row r="41205" spans="21:21" x14ac:dyDescent="0.25">
      <c r="U41205" s="76"/>
    </row>
    <row r="41206" spans="21:21" x14ac:dyDescent="0.25">
      <c r="U41206" s="76"/>
    </row>
    <row r="41207" spans="21:21" x14ac:dyDescent="0.25">
      <c r="U41207" s="76"/>
    </row>
    <row r="41208" spans="21:21" x14ac:dyDescent="0.25">
      <c r="U41208" s="76"/>
    </row>
    <row r="41209" spans="21:21" x14ac:dyDescent="0.25">
      <c r="U41209" s="76"/>
    </row>
    <row r="41210" spans="21:21" x14ac:dyDescent="0.25">
      <c r="U41210" s="76"/>
    </row>
    <row r="41211" spans="21:21" x14ac:dyDescent="0.25">
      <c r="U41211" s="76"/>
    </row>
    <row r="41212" spans="21:21" x14ac:dyDescent="0.25">
      <c r="U41212" s="76"/>
    </row>
    <row r="41213" spans="21:21" x14ac:dyDescent="0.25">
      <c r="U41213" s="76"/>
    </row>
    <row r="41214" spans="21:21" x14ac:dyDescent="0.25">
      <c r="U41214" s="76"/>
    </row>
    <row r="41215" spans="21:21" x14ac:dyDescent="0.25">
      <c r="U41215" s="76"/>
    </row>
    <row r="41216" spans="21:21" x14ac:dyDescent="0.25">
      <c r="U41216" s="76"/>
    </row>
    <row r="41217" spans="21:21" x14ac:dyDescent="0.25">
      <c r="U41217" s="76"/>
    </row>
    <row r="41218" spans="21:21" x14ac:dyDescent="0.25">
      <c r="U41218" s="76"/>
    </row>
    <row r="41219" spans="21:21" x14ac:dyDescent="0.25">
      <c r="U41219" s="76"/>
    </row>
    <row r="41220" spans="21:21" x14ac:dyDescent="0.25">
      <c r="U41220" s="76"/>
    </row>
    <row r="41221" spans="21:21" x14ac:dyDescent="0.25">
      <c r="U41221" s="76"/>
    </row>
    <row r="41222" spans="21:21" x14ac:dyDescent="0.25">
      <c r="U41222" s="76"/>
    </row>
    <row r="41223" spans="21:21" x14ac:dyDescent="0.25">
      <c r="U41223" s="76"/>
    </row>
    <row r="41224" spans="21:21" x14ac:dyDescent="0.25">
      <c r="U41224" s="76"/>
    </row>
    <row r="41225" spans="21:21" x14ac:dyDescent="0.25">
      <c r="U41225" s="76"/>
    </row>
    <row r="41226" spans="21:21" x14ac:dyDescent="0.25">
      <c r="U41226" s="76"/>
    </row>
    <row r="41227" spans="21:21" x14ac:dyDescent="0.25">
      <c r="U41227" s="76"/>
    </row>
    <row r="41228" spans="21:21" x14ac:dyDescent="0.25">
      <c r="U41228" s="76"/>
    </row>
    <row r="41229" spans="21:21" x14ac:dyDescent="0.25">
      <c r="U41229" s="76"/>
    </row>
    <row r="41230" spans="21:21" x14ac:dyDescent="0.25">
      <c r="U41230" s="76"/>
    </row>
    <row r="41231" spans="21:21" x14ac:dyDescent="0.25">
      <c r="U41231" s="76"/>
    </row>
    <row r="41232" spans="21:21" x14ac:dyDescent="0.25">
      <c r="U41232" s="76"/>
    </row>
    <row r="41233" spans="21:21" x14ac:dyDescent="0.25">
      <c r="U41233" s="76"/>
    </row>
    <row r="41234" spans="21:21" x14ac:dyDescent="0.25">
      <c r="U41234" s="76"/>
    </row>
    <row r="41235" spans="21:21" x14ac:dyDescent="0.25">
      <c r="U41235" s="76"/>
    </row>
    <row r="41236" spans="21:21" x14ac:dyDescent="0.25">
      <c r="U41236" s="76"/>
    </row>
    <row r="41237" spans="21:21" x14ac:dyDescent="0.25">
      <c r="U41237" s="76"/>
    </row>
    <row r="41238" spans="21:21" x14ac:dyDescent="0.25">
      <c r="U41238" s="76"/>
    </row>
    <row r="41239" spans="21:21" x14ac:dyDescent="0.25">
      <c r="U41239" s="76"/>
    </row>
    <row r="41240" spans="21:21" x14ac:dyDescent="0.25">
      <c r="U41240" s="76"/>
    </row>
    <row r="41241" spans="21:21" x14ac:dyDescent="0.25">
      <c r="U41241" s="76"/>
    </row>
    <row r="41242" spans="21:21" x14ac:dyDescent="0.25">
      <c r="U41242" s="76"/>
    </row>
    <row r="41243" spans="21:21" x14ac:dyDescent="0.25">
      <c r="U41243" s="76"/>
    </row>
    <row r="41244" spans="21:21" x14ac:dyDescent="0.25">
      <c r="U41244" s="76"/>
    </row>
    <row r="41245" spans="21:21" x14ac:dyDescent="0.25">
      <c r="U41245" s="76"/>
    </row>
    <row r="41246" spans="21:21" x14ac:dyDescent="0.25">
      <c r="U41246" s="76"/>
    </row>
    <row r="41247" spans="21:21" x14ac:dyDescent="0.25">
      <c r="U41247" s="76"/>
    </row>
    <row r="41248" spans="21:21" x14ac:dyDescent="0.25">
      <c r="U41248" s="76"/>
    </row>
    <row r="41249" spans="21:21" x14ac:dyDescent="0.25">
      <c r="U41249" s="76"/>
    </row>
    <row r="41250" spans="21:21" x14ac:dyDescent="0.25">
      <c r="U41250" s="76"/>
    </row>
    <row r="41251" spans="21:21" x14ac:dyDescent="0.25">
      <c r="U41251" s="76"/>
    </row>
    <row r="41252" spans="21:21" x14ac:dyDescent="0.25">
      <c r="U41252" s="76"/>
    </row>
    <row r="41253" spans="21:21" x14ac:dyDescent="0.25">
      <c r="U41253" s="76"/>
    </row>
    <row r="41254" spans="21:21" x14ac:dyDescent="0.25">
      <c r="U41254" s="76"/>
    </row>
    <row r="41255" spans="21:21" x14ac:dyDescent="0.25">
      <c r="U41255" s="76"/>
    </row>
    <row r="41256" spans="21:21" x14ac:dyDescent="0.25">
      <c r="U41256" s="76"/>
    </row>
    <row r="41257" spans="21:21" x14ac:dyDescent="0.25">
      <c r="U41257" s="76"/>
    </row>
    <row r="41258" spans="21:21" x14ac:dyDescent="0.25">
      <c r="U41258" s="76"/>
    </row>
    <row r="41259" spans="21:21" x14ac:dyDescent="0.25">
      <c r="U41259" s="76"/>
    </row>
    <row r="41260" spans="21:21" x14ac:dyDescent="0.25">
      <c r="U41260" s="76"/>
    </row>
    <row r="41261" spans="21:21" x14ac:dyDescent="0.25">
      <c r="U41261" s="76"/>
    </row>
    <row r="41262" spans="21:21" x14ac:dyDescent="0.25">
      <c r="U41262" s="76"/>
    </row>
    <row r="41263" spans="21:21" x14ac:dyDescent="0.25">
      <c r="U41263" s="76"/>
    </row>
    <row r="41264" spans="21:21" x14ac:dyDescent="0.25">
      <c r="U41264" s="76"/>
    </row>
    <row r="41265" spans="21:21" x14ac:dyDescent="0.25">
      <c r="U41265" s="76"/>
    </row>
    <row r="41266" spans="21:21" x14ac:dyDescent="0.25">
      <c r="U41266" s="76"/>
    </row>
    <row r="41267" spans="21:21" x14ac:dyDescent="0.25">
      <c r="U41267" s="76"/>
    </row>
    <row r="41268" spans="21:21" x14ac:dyDescent="0.25">
      <c r="U41268" s="76"/>
    </row>
    <row r="41269" spans="21:21" x14ac:dyDescent="0.25">
      <c r="U41269" s="76"/>
    </row>
    <row r="41270" spans="21:21" x14ac:dyDescent="0.25">
      <c r="U41270" s="76"/>
    </row>
    <row r="41271" spans="21:21" x14ac:dyDescent="0.25">
      <c r="U41271" s="76"/>
    </row>
    <row r="41272" spans="21:21" x14ac:dyDescent="0.25">
      <c r="U41272" s="76"/>
    </row>
    <row r="41273" spans="21:21" x14ac:dyDescent="0.25">
      <c r="U41273" s="76"/>
    </row>
    <row r="41274" spans="21:21" x14ac:dyDescent="0.25">
      <c r="U41274" s="76"/>
    </row>
    <row r="41275" spans="21:21" x14ac:dyDescent="0.25">
      <c r="U41275" s="76"/>
    </row>
    <row r="41276" spans="21:21" x14ac:dyDescent="0.25">
      <c r="U41276" s="76"/>
    </row>
    <row r="41277" spans="21:21" x14ac:dyDescent="0.25">
      <c r="U41277" s="76"/>
    </row>
    <row r="41278" spans="21:21" x14ac:dyDescent="0.25">
      <c r="U41278" s="76"/>
    </row>
    <row r="41279" spans="21:21" x14ac:dyDescent="0.25">
      <c r="U41279" s="76"/>
    </row>
    <row r="41280" spans="21:21" x14ac:dyDescent="0.25">
      <c r="U41280" s="76"/>
    </row>
    <row r="41281" spans="21:21" x14ac:dyDescent="0.25">
      <c r="U41281" s="76"/>
    </row>
    <row r="41282" spans="21:21" x14ac:dyDescent="0.25">
      <c r="U41282" s="76"/>
    </row>
    <row r="41283" spans="21:21" x14ac:dyDescent="0.25">
      <c r="U41283" s="76"/>
    </row>
    <row r="41284" spans="21:21" x14ac:dyDescent="0.25">
      <c r="U41284" s="76"/>
    </row>
    <row r="41285" spans="21:21" x14ac:dyDescent="0.25">
      <c r="U41285" s="76"/>
    </row>
    <row r="41286" spans="21:21" x14ac:dyDescent="0.25">
      <c r="U41286" s="76"/>
    </row>
    <row r="41287" spans="21:21" x14ac:dyDescent="0.25">
      <c r="U41287" s="76"/>
    </row>
    <row r="41288" spans="21:21" x14ac:dyDescent="0.25">
      <c r="U41288" s="76"/>
    </row>
    <row r="41289" spans="21:21" x14ac:dyDescent="0.25">
      <c r="U41289" s="76"/>
    </row>
    <row r="41290" spans="21:21" x14ac:dyDescent="0.25">
      <c r="U41290" s="76"/>
    </row>
    <row r="41291" spans="21:21" x14ac:dyDescent="0.25">
      <c r="U41291" s="76"/>
    </row>
    <row r="41292" spans="21:21" x14ac:dyDescent="0.25">
      <c r="U41292" s="76"/>
    </row>
    <row r="41293" spans="21:21" x14ac:dyDescent="0.25">
      <c r="U41293" s="76"/>
    </row>
    <row r="41294" spans="21:21" x14ac:dyDescent="0.25">
      <c r="U41294" s="76"/>
    </row>
    <row r="41295" spans="21:21" x14ac:dyDescent="0.25">
      <c r="U41295" s="76"/>
    </row>
    <row r="41296" spans="21:21" x14ac:dyDescent="0.25">
      <c r="U41296" s="76"/>
    </row>
    <row r="41297" spans="21:21" x14ac:dyDescent="0.25">
      <c r="U41297" s="76"/>
    </row>
    <row r="41298" spans="21:21" x14ac:dyDescent="0.25">
      <c r="U41298" s="76"/>
    </row>
    <row r="41299" spans="21:21" x14ac:dyDescent="0.25">
      <c r="U41299" s="76"/>
    </row>
    <row r="41300" spans="21:21" x14ac:dyDescent="0.25">
      <c r="U41300" s="76"/>
    </row>
    <row r="41301" spans="21:21" x14ac:dyDescent="0.25">
      <c r="U41301" s="76"/>
    </row>
    <row r="41302" spans="21:21" x14ac:dyDescent="0.25">
      <c r="U41302" s="76"/>
    </row>
    <row r="41303" spans="21:21" x14ac:dyDescent="0.25">
      <c r="U41303" s="76"/>
    </row>
    <row r="41304" spans="21:21" x14ac:dyDescent="0.25">
      <c r="U41304" s="76"/>
    </row>
    <row r="41305" spans="21:21" x14ac:dyDescent="0.25">
      <c r="U41305" s="76"/>
    </row>
    <row r="41306" spans="21:21" x14ac:dyDescent="0.25">
      <c r="U41306" s="76"/>
    </row>
    <row r="41307" spans="21:21" x14ac:dyDescent="0.25">
      <c r="U41307" s="76"/>
    </row>
    <row r="41308" spans="21:21" x14ac:dyDescent="0.25">
      <c r="U41308" s="76"/>
    </row>
    <row r="41309" spans="21:21" x14ac:dyDescent="0.25">
      <c r="U41309" s="76"/>
    </row>
    <row r="41310" spans="21:21" x14ac:dyDescent="0.25">
      <c r="U41310" s="76"/>
    </row>
    <row r="41311" spans="21:21" x14ac:dyDescent="0.25">
      <c r="U41311" s="76"/>
    </row>
    <row r="41312" spans="21:21" x14ac:dyDescent="0.25">
      <c r="U41312" s="76"/>
    </row>
    <row r="41313" spans="21:21" x14ac:dyDescent="0.25">
      <c r="U41313" s="76"/>
    </row>
    <row r="41314" spans="21:21" x14ac:dyDescent="0.25">
      <c r="U41314" s="76"/>
    </row>
    <row r="41315" spans="21:21" x14ac:dyDescent="0.25">
      <c r="U41315" s="76"/>
    </row>
    <row r="41316" spans="21:21" x14ac:dyDescent="0.25">
      <c r="U41316" s="76"/>
    </row>
    <row r="41317" spans="21:21" x14ac:dyDescent="0.25">
      <c r="U41317" s="76"/>
    </row>
    <row r="41318" spans="21:21" x14ac:dyDescent="0.25">
      <c r="U41318" s="76"/>
    </row>
    <row r="41319" spans="21:21" x14ac:dyDescent="0.25">
      <c r="U41319" s="76"/>
    </row>
    <row r="41320" spans="21:21" x14ac:dyDescent="0.25">
      <c r="U41320" s="76"/>
    </row>
    <row r="41321" spans="21:21" x14ac:dyDescent="0.25">
      <c r="U41321" s="76"/>
    </row>
    <row r="41322" spans="21:21" x14ac:dyDescent="0.25">
      <c r="U41322" s="76"/>
    </row>
    <row r="41323" spans="21:21" x14ac:dyDescent="0.25">
      <c r="U41323" s="76"/>
    </row>
    <row r="41324" spans="21:21" x14ac:dyDescent="0.25">
      <c r="U41324" s="76"/>
    </row>
    <row r="41325" spans="21:21" x14ac:dyDescent="0.25">
      <c r="U41325" s="76"/>
    </row>
    <row r="41326" spans="21:21" x14ac:dyDescent="0.25">
      <c r="U41326" s="76"/>
    </row>
    <row r="41327" spans="21:21" x14ac:dyDescent="0.25">
      <c r="U41327" s="76"/>
    </row>
    <row r="41328" spans="21:21" x14ac:dyDescent="0.25">
      <c r="U41328" s="76"/>
    </row>
    <row r="41329" spans="21:21" x14ac:dyDescent="0.25">
      <c r="U41329" s="76"/>
    </row>
    <row r="41330" spans="21:21" x14ac:dyDescent="0.25">
      <c r="U41330" s="76"/>
    </row>
    <row r="41331" spans="21:21" x14ac:dyDescent="0.25">
      <c r="U41331" s="76"/>
    </row>
    <row r="41332" spans="21:21" x14ac:dyDescent="0.25">
      <c r="U41332" s="76"/>
    </row>
    <row r="41333" spans="21:21" x14ac:dyDescent="0.25">
      <c r="U41333" s="76"/>
    </row>
    <row r="41334" spans="21:21" x14ac:dyDescent="0.25">
      <c r="U41334" s="76"/>
    </row>
    <row r="41335" spans="21:21" x14ac:dyDescent="0.25">
      <c r="U41335" s="76"/>
    </row>
    <row r="41336" spans="21:21" x14ac:dyDescent="0.25">
      <c r="U41336" s="76"/>
    </row>
    <row r="41337" spans="21:21" x14ac:dyDescent="0.25">
      <c r="U41337" s="76"/>
    </row>
    <row r="41338" spans="21:21" x14ac:dyDescent="0.25">
      <c r="U41338" s="76"/>
    </row>
    <row r="41339" spans="21:21" x14ac:dyDescent="0.25">
      <c r="U41339" s="76"/>
    </row>
    <row r="41340" spans="21:21" x14ac:dyDescent="0.25">
      <c r="U41340" s="76"/>
    </row>
    <row r="41341" spans="21:21" x14ac:dyDescent="0.25">
      <c r="U41341" s="76"/>
    </row>
    <row r="41342" spans="21:21" x14ac:dyDescent="0.25">
      <c r="U41342" s="76"/>
    </row>
    <row r="41343" spans="21:21" x14ac:dyDescent="0.25">
      <c r="U41343" s="76"/>
    </row>
    <row r="41344" spans="21:21" x14ac:dyDescent="0.25">
      <c r="U41344" s="76"/>
    </row>
    <row r="41345" spans="21:21" x14ac:dyDescent="0.25">
      <c r="U41345" s="76"/>
    </row>
    <row r="41346" spans="21:21" x14ac:dyDescent="0.25">
      <c r="U41346" s="76"/>
    </row>
    <row r="41347" spans="21:21" x14ac:dyDescent="0.25">
      <c r="U41347" s="76"/>
    </row>
    <row r="41348" spans="21:21" x14ac:dyDescent="0.25">
      <c r="U41348" s="76"/>
    </row>
    <row r="41349" spans="21:21" x14ac:dyDescent="0.25">
      <c r="U41349" s="76"/>
    </row>
    <row r="41350" spans="21:21" x14ac:dyDescent="0.25">
      <c r="U41350" s="76"/>
    </row>
    <row r="41351" spans="21:21" x14ac:dyDescent="0.25">
      <c r="U41351" s="76"/>
    </row>
    <row r="41352" spans="21:21" x14ac:dyDescent="0.25">
      <c r="U41352" s="76"/>
    </row>
    <row r="41353" spans="21:21" x14ac:dyDescent="0.25">
      <c r="U41353" s="76"/>
    </row>
    <row r="41354" spans="21:21" x14ac:dyDescent="0.25">
      <c r="U41354" s="76"/>
    </row>
    <row r="41355" spans="21:21" x14ac:dyDescent="0.25">
      <c r="U41355" s="76"/>
    </row>
    <row r="41356" spans="21:21" x14ac:dyDescent="0.25">
      <c r="U41356" s="76"/>
    </row>
    <row r="41357" spans="21:21" x14ac:dyDescent="0.25">
      <c r="U41357" s="76"/>
    </row>
    <row r="41358" spans="21:21" x14ac:dyDescent="0.25">
      <c r="U41358" s="76"/>
    </row>
    <row r="41359" spans="21:21" x14ac:dyDescent="0.25">
      <c r="U41359" s="76"/>
    </row>
    <row r="41360" spans="21:21" x14ac:dyDescent="0.25">
      <c r="U41360" s="76"/>
    </row>
    <row r="41361" spans="21:21" x14ac:dyDescent="0.25">
      <c r="U41361" s="76"/>
    </row>
    <row r="41362" spans="21:21" x14ac:dyDescent="0.25">
      <c r="U41362" s="76"/>
    </row>
    <row r="41363" spans="21:21" x14ac:dyDescent="0.25">
      <c r="U41363" s="76"/>
    </row>
    <row r="41364" spans="21:21" x14ac:dyDescent="0.25">
      <c r="U41364" s="76"/>
    </row>
    <row r="41365" spans="21:21" x14ac:dyDescent="0.25">
      <c r="U41365" s="76"/>
    </row>
    <row r="41366" spans="21:21" x14ac:dyDescent="0.25">
      <c r="U41366" s="76"/>
    </row>
    <row r="41367" spans="21:21" x14ac:dyDescent="0.25">
      <c r="U41367" s="76"/>
    </row>
    <row r="41368" spans="21:21" x14ac:dyDescent="0.25">
      <c r="U41368" s="76"/>
    </row>
    <row r="41369" spans="21:21" x14ac:dyDescent="0.25">
      <c r="U41369" s="76"/>
    </row>
    <row r="41370" spans="21:21" x14ac:dyDescent="0.25">
      <c r="U41370" s="76"/>
    </row>
    <row r="41371" spans="21:21" x14ac:dyDescent="0.25">
      <c r="U41371" s="76"/>
    </row>
    <row r="41372" spans="21:21" x14ac:dyDescent="0.25">
      <c r="U41372" s="76"/>
    </row>
    <row r="41373" spans="21:21" x14ac:dyDescent="0.25">
      <c r="U41373" s="76"/>
    </row>
    <row r="41374" spans="21:21" x14ac:dyDescent="0.25">
      <c r="U41374" s="76"/>
    </row>
    <row r="41375" spans="21:21" x14ac:dyDescent="0.25">
      <c r="U41375" s="76"/>
    </row>
    <row r="41376" spans="21:21" x14ac:dyDescent="0.25">
      <c r="U41376" s="76"/>
    </row>
    <row r="41377" spans="21:21" x14ac:dyDescent="0.25">
      <c r="U41377" s="76"/>
    </row>
    <row r="41378" spans="21:21" x14ac:dyDescent="0.25">
      <c r="U41378" s="76"/>
    </row>
    <row r="41379" spans="21:21" x14ac:dyDescent="0.25">
      <c r="U41379" s="76"/>
    </row>
    <row r="41380" spans="21:21" x14ac:dyDescent="0.25">
      <c r="U41380" s="76"/>
    </row>
    <row r="41381" spans="21:21" x14ac:dyDescent="0.25">
      <c r="U41381" s="76"/>
    </row>
    <row r="41382" spans="21:21" x14ac:dyDescent="0.25">
      <c r="U41382" s="76"/>
    </row>
    <row r="41383" spans="21:21" x14ac:dyDescent="0.25">
      <c r="U41383" s="76"/>
    </row>
    <row r="41384" spans="21:21" x14ac:dyDescent="0.25">
      <c r="U41384" s="76"/>
    </row>
    <row r="41385" spans="21:21" x14ac:dyDescent="0.25">
      <c r="U41385" s="76"/>
    </row>
    <row r="41386" spans="21:21" x14ac:dyDescent="0.25">
      <c r="U41386" s="76"/>
    </row>
    <row r="41387" spans="21:21" x14ac:dyDescent="0.25">
      <c r="U41387" s="76"/>
    </row>
    <row r="41388" spans="21:21" x14ac:dyDescent="0.25">
      <c r="U41388" s="76"/>
    </row>
    <row r="41389" spans="21:21" x14ac:dyDescent="0.25">
      <c r="U41389" s="76"/>
    </row>
    <row r="41390" spans="21:21" x14ac:dyDescent="0.25">
      <c r="U41390" s="76"/>
    </row>
    <row r="41391" spans="21:21" x14ac:dyDescent="0.25">
      <c r="U41391" s="76"/>
    </row>
    <row r="41392" spans="21:21" x14ac:dyDescent="0.25">
      <c r="U41392" s="76"/>
    </row>
    <row r="41393" spans="21:21" x14ac:dyDescent="0.25">
      <c r="U41393" s="76"/>
    </row>
    <row r="41394" spans="21:21" x14ac:dyDescent="0.25">
      <c r="U41394" s="76"/>
    </row>
    <row r="41395" spans="21:21" x14ac:dyDescent="0.25">
      <c r="U41395" s="76"/>
    </row>
    <row r="41396" spans="21:21" x14ac:dyDescent="0.25">
      <c r="U41396" s="76"/>
    </row>
    <row r="41397" spans="21:21" x14ac:dyDescent="0.25">
      <c r="U41397" s="76"/>
    </row>
    <row r="41398" spans="21:21" x14ac:dyDescent="0.25">
      <c r="U41398" s="76"/>
    </row>
    <row r="41399" spans="21:21" x14ac:dyDescent="0.25">
      <c r="U41399" s="76"/>
    </row>
    <row r="41400" spans="21:21" x14ac:dyDescent="0.25">
      <c r="U41400" s="76"/>
    </row>
    <row r="41401" spans="21:21" x14ac:dyDescent="0.25">
      <c r="U41401" s="76"/>
    </row>
    <row r="41402" spans="21:21" x14ac:dyDescent="0.25">
      <c r="U41402" s="76"/>
    </row>
    <row r="41403" spans="21:21" x14ac:dyDescent="0.25">
      <c r="U41403" s="76"/>
    </row>
    <row r="41404" spans="21:21" x14ac:dyDescent="0.25">
      <c r="U41404" s="76"/>
    </row>
    <row r="41405" spans="21:21" x14ac:dyDescent="0.25">
      <c r="U41405" s="76"/>
    </row>
    <row r="41406" spans="21:21" x14ac:dyDescent="0.25">
      <c r="U41406" s="76"/>
    </row>
    <row r="41407" spans="21:21" x14ac:dyDescent="0.25">
      <c r="U41407" s="76"/>
    </row>
    <row r="41408" spans="21:21" x14ac:dyDescent="0.25">
      <c r="U41408" s="76"/>
    </row>
    <row r="41409" spans="21:21" x14ac:dyDescent="0.25">
      <c r="U41409" s="76"/>
    </row>
    <row r="41410" spans="21:21" x14ac:dyDescent="0.25">
      <c r="U41410" s="76"/>
    </row>
    <row r="41411" spans="21:21" x14ac:dyDescent="0.25">
      <c r="U41411" s="76"/>
    </row>
    <row r="41412" spans="21:21" x14ac:dyDescent="0.25">
      <c r="U41412" s="76"/>
    </row>
    <row r="41413" spans="21:21" x14ac:dyDescent="0.25">
      <c r="U41413" s="76"/>
    </row>
    <row r="41414" spans="21:21" x14ac:dyDescent="0.25">
      <c r="U41414" s="76"/>
    </row>
    <row r="41415" spans="21:21" x14ac:dyDescent="0.25">
      <c r="U41415" s="76"/>
    </row>
    <row r="41416" spans="21:21" x14ac:dyDescent="0.25">
      <c r="U41416" s="76"/>
    </row>
    <row r="41417" spans="21:21" x14ac:dyDescent="0.25">
      <c r="U41417" s="76"/>
    </row>
    <row r="41418" spans="21:21" x14ac:dyDescent="0.25">
      <c r="U41418" s="76"/>
    </row>
    <row r="41419" spans="21:21" x14ac:dyDescent="0.25">
      <c r="U41419" s="76"/>
    </row>
    <row r="41420" spans="21:21" x14ac:dyDescent="0.25">
      <c r="U41420" s="76"/>
    </row>
    <row r="41421" spans="21:21" x14ac:dyDescent="0.25">
      <c r="U41421" s="76"/>
    </row>
    <row r="41422" spans="21:21" x14ac:dyDescent="0.25">
      <c r="U41422" s="76"/>
    </row>
    <row r="41423" spans="21:21" x14ac:dyDescent="0.25">
      <c r="U41423" s="76"/>
    </row>
    <row r="41424" spans="21:21" x14ac:dyDescent="0.25">
      <c r="U41424" s="76"/>
    </row>
    <row r="41425" spans="21:21" x14ac:dyDescent="0.25">
      <c r="U41425" s="76"/>
    </row>
    <row r="41426" spans="21:21" x14ac:dyDescent="0.25">
      <c r="U41426" s="76"/>
    </row>
    <row r="41427" spans="21:21" x14ac:dyDescent="0.25">
      <c r="U41427" s="76"/>
    </row>
    <row r="41428" spans="21:21" x14ac:dyDescent="0.25">
      <c r="U41428" s="76"/>
    </row>
    <row r="41429" spans="21:21" x14ac:dyDescent="0.25">
      <c r="U41429" s="76"/>
    </row>
    <row r="41430" spans="21:21" x14ac:dyDescent="0.25">
      <c r="U41430" s="76"/>
    </row>
    <row r="41431" spans="21:21" x14ac:dyDescent="0.25">
      <c r="U41431" s="76"/>
    </row>
    <row r="41432" spans="21:21" x14ac:dyDescent="0.25">
      <c r="U41432" s="76"/>
    </row>
    <row r="41433" spans="21:21" x14ac:dyDescent="0.25">
      <c r="U41433" s="76"/>
    </row>
    <row r="41434" spans="21:21" x14ac:dyDescent="0.25">
      <c r="U41434" s="76"/>
    </row>
    <row r="41435" spans="21:21" x14ac:dyDescent="0.25">
      <c r="U41435" s="76"/>
    </row>
    <row r="41436" spans="21:21" x14ac:dyDescent="0.25">
      <c r="U41436" s="76"/>
    </row>
    <row r="41437" spans="21:21" x14ac:dyDescent="0.25">
      <c r="U41437" s="76"/>
    </row>
    <row r="41438" spans="21:21" x14ac:dyDescent="0.25">
      <c r="U41438" s="76"/>
    </row>
    <row r="41439" spans="21:21" x14ac:dyDescent="0.25">
      <c r="U41439" s="76"/>
    </row>
    <row r="41440" spans="21:21" x14ac:dyDescent="0.25">
      <c r="U41440" s="76"/>
    </row>
    <row r="41441" spans="21:21" x14ac:dyDescent="0.25">
      <c r="U41441" s="76"/>
    </row>
    <row r="41442" spans="21:21" x14ac:dyDescent="0.25">
      <c r="U41442" s="76"/>
    </row>
    <row r="41443" spans="21:21" x14ac:dyDescent="0.25">
      <c r="U41443" s="76"/>
    </row>
    <row r="41444" spans="21:21" x14ac:dyDescent="0.25">
      <c r="U41444" s="76"/>
    </row>
    <row r="41445" spans="21:21" x14ac:dyDescent="0.25">
      <c r="U41445" s="76"/>
    </row>
    <row r="41446" spans="21:21" x14ac:dyDescent="0.25">
      <c r="U41446" s="76"/>
    </row>
    <row r="41447" spans="21:21" x14ac:dyDescent="0.25">
      <c r="U41447" s="76"/>
    </row>
    <row r="41448" spans="21:21" x14ac:dyDescent="0.25">
      <c r="U41448" s="76"/>
    </row>
    <row r="41449" spans="21:21" x14ac:dyDescent="0.25">
      <c r="U41449" s="76"/>
    </row>
    <row r="41450" spans="21:21" x14ac:dyDescent="0.25">
      <c r="U41450" s="76"/>
    </row>
    <row r="41451" spans="21:21" x14ac:dyDescent="0.25">
      <c r="U41451" s="76"/>
    </row>
    <row r="41452" spans="21:21" x14ac:dyDescent="0.25">
      <c r="U41452" s="76"/>
    </row>
    <row r="41453" spans="21:21" x14ac:dyDescent="0.25">
      <c r="U41453" s="76"/>
    </row>
    <row r="41454" spans="21:21" x14ac:dyDescent="0.25">
      <c r="U41454" s="76"/>
    </row>
    <row r="41455" spans="21:21" x14ac:dyDescent="0.25">
      <c r="U41455" s="76"/>
    </row>
    <row r="41456" spans="21:21" x14ac:dyDescent="0.25">
      <c r="U41456" s="76"/>
    </row>
    <row r="41457" spans="21:21" x14ac:dyDescent="0.25">
      <c r="U41457" s="76"/>
    </row>
    <row r="41458" spans="21:21" x14ac:dyDescent="0.25">
      <c r="U41458" s="76"/>
    </row>
    <row r="41459" spans="21:21" x14ac:dyDescent="0.25">
      <c r="U41459" s="76"/>
    </row>
    <row r="41460" spans="21:21" x14ac:dyDescent="0.25">
      <c r="U41460" s="76"/>
    </row>
    <row r="41461" spans="21:21" x14ac:dyDescent="0.25">
      <c r="U41461" s="76"/>
    </row>
    <row r="41462" spans="21:21" x14ac:dyDescent="0.25">
      <c r="U41462" s="76"/>
    </row>
    <row r="41463" spans="21:21" x14ac:dyDescent="0.25">
      <c r="U41463" s="76"/>
    </row>
    <row r="41464" spans="21:21" x14ac:dyDescent="0.25">
      <c r="U41464" s="76"/>
    </row>
    <row r="41465" spans="21:21" x14ac:dyDescent="0.25">
      <c r="U41465" s="76"/>
    </row>
    <row r="41466" spans="21:21" x14ac:dyDescent="0.25">
      <c r="U41466" s="76"/>
    </row>
    <row r="41467" spans="21:21" x14ac:dyDescent="0.25">
      <c r="U41467" s="76"/>
    </row>
    <row r="41468" spans="21:21" x14ac:dyDescent="0.25">
      <c r="U41468" s="76"/>
    </row>
    <row r="41469" spans="21:21" x14ac:dyDescent="0.25">
      <c r="U41469" s="76"/>
    </row>
    <row r="41470" spans="21:21" x14ac:dyDescent="0.25">
      <c r="U41470" s="76"/>
    </row>
    <row r="41471" spans="21:21" x14ac:dyDescent="0.25">
      <c r="U41471" s="76"/>
    </row>
    <row r="41472" spans="21:21" x14ac:dyDescent="0.25">
      <c r="U41472" s="76"/>
    </row>
    <row r="41473" spans="21:21" x14ac:dyDescent="0.25">
      <c r="U41473" s="76"/>
    </row>
    <row r="41474" spans="21:21" x14ac:dyDescent="0.25">
      <c r="U41474" s="76"/>
    </row>
    <row r="41475" spans="21:21" x14ac:dyDescent="0.25">
      <c r="U41475" s="76"/>
    </row>
    <row r="41476" spans="21:21" x14ac:dyDescent="0.25">
      <c r="U41476" s="76"/>
    </row>
    <row r="41477" spans="21:21" x14ac:dyDescent="0.25">
      <c r="U41477" s="76"/>
    </row>
    <row r="41478" spans="21:21" x14ac:dyDescent="0.25">
      <c r="U41478" s="76"/>
    </row>
    <row r="41479" spans="21:21" x14ac:dyDescent="0.25">
      <c r="U41479" s="76"/>
    </row>
    <row r="41480" spans="21:21" x14ac:dyDescent="0.25">
      <c r="U41480" s="76"/>
    </row>
    <row r="41481" spans="21:21" x14ac:dyDescent="0.25">
      <c r="U41481" s="76"/>
    </row>
    <row r="41482" spans="21:21" x14ac:dyDescent="0.25">
      <c r="U41482" s="76"/>
    </row>
    <row r="41483" spans="21:21" x14ac:dyDescent="0.25">
      <c r="U41483" s="76"/>
    </row>
    <row r="41484" spans="21:21" x14ac:dyDescent="0.25">
      <c r="U41484" s="76"/>
    </row>
    <row r="41485" spans="21:21" x14ac:dyDescent="0.25">
      <c r="U41485" s="76"/>
    </row>
    <row r="41486" spans="21:21" x14ac:dyDescent="0.25">
      <c r="U41486" s="76"/>
    </row>
    <row r="41487" spans="21:21" x14ac:dyDescent="0.25">
      <c r="U41487" s="76"/>
    </row>
    <row r="41488" spans="21:21" x14ac:dyDescent="0.25">
      <c r="U41488" s="76"/>
    </row>
    <row r="41489" spans="21:21" x14ac:dyDescent="0.25">
      <c r="U41489" s="76"/>
    </row>
    <row r="41490" spans="21:21" x14ac:dyDescent="0.25">
      <c r="U41490" s="76"/>
    </row>
    <row r="41491" spans="21:21" x14ac:dyDescent="0.25">
      <c r="U41491" s="76"/>
    </row>
    <row r="41492" spans="21:21" x14ac:dyDescent="0.25">
      <c r="U41492" s="76"/>
    </row>
    <row r="41493" spans="21:21" x14ac:dyDescent="0.25">
      <c r="U41493" s="76"/>
    </row>
    <row r="41494" spans="21:21" x14ac:dyDescent="0.25">
      <c r="U41494" s="76"/>
    </row>
    <row r="41495" spans="21:21" x14ac:dyDescent="0.25">
      <c r="U41495" s="76"/>
    </row>
    <row r="41496" spans="21:21" x14ac:dyDescent="0.25">
      <c r="U41496" s="76"/>
    </row>
    <row r="41497" spans="21:21" x14ac:dyDescent="0.25">
      <c r="U41497" s="76"/>
    </row>
    <row r="41498" spans="21:21" x14ac:dyDescent="0.25">
      <c r="U41498" s="76"/>
    </row>
    <row r="41499" spans="21:21" x14ac:dyDescent="0.25">
      <c r="U41499" s="76"/>
    </row>
    <row r="41500" spans="21:21" x14ac:dyDescent="0.25">
      <c r="U41500" s="76"/>
    </row>
    <row r="41501" spans="21:21" x14ac:dyDescent="0.25">
      <c r="U41501" s="76"/>
    </row>
    <row r="41502" spans="21:21" x14ac:dyDescent="0.25">
      <c r="U41502" s="76"/>
    </row>
    <row r="41503" spans="21:21" x14ac:dyDescent="0.25">
      <c r="U41503" s="76"/>
    </row>
    <row r="41504" spans="21:21" x14ac:dyDescent="0.25">
      <c r="U41504" s="76"/>
    </row>
    <row r="41505" spans="21:21" x14ac:dyDescent="0.25">
      <c r="U41505" s="76"/>
    </row>
    <row r="41506" spans="21:21" x14ac:dyDescent="0.25">
      <c r="U41506" s="76"/>
    </row>
    <row r="41507" spans="21:21" x14ac:dyDescent="0.25">
      <c r="U41507" s="76"/>
    </row>
    <row r="41508" spans="21:21" x14ac:dyDescent="0.25">
      <c r="U41508" s="76"/>
    </row>
    <row r="41509" spans="21:21" x14ac:dyDescent="0.25">
      <c r="U41509" s="76"/>
    </row>
    <row r="41510" spans="21:21" x14ac:dyDescent="0.25">
      <c r="U41510" s="76"/>
    </row>
    <row r="41511" spans="21:21" x14ac:dyDescent="0.25">
      <c r="U41511" s="76"/>
    </row>
    <row r="41512" spans="21:21" x14ac:dyDescent="0.25">
      <c r="U41512" s="76"/>
    </row>
    <row r="41513" spans="21:21" x14ac:dyDescent="0.25">
      <c r="U41513" s="76"/>
    </row>
    <row r="41514" spans="21:21" x14ac:dyDescent="0.25">
      <c r="U41514" s="76"/>
    </row>
    <row r="41515" spans="21:21" x14ac:dyDescent="0.25">
      <c r="U41515" s="76"/>
    </row>
    <row r="41516" spans="21:21" x14ac:dyDescent="0.25">
      <c r="U41516" s="76"/>
    </row>
    <row r="41517" spans="21:21" x14ac:dyDescent="0.25">
      <c r="U41517" s="76"/>
    </row>
    <row r="41518" spans="21:21" x14ac:dyDescent="0.25">
      <c r="U41518" s="76"/>
    </row>
    <row r="41519" spans="21:21" x14ac:dyDescent="0.25">
      <c r="U41519" s="76"/>
    </row>
    <row r="41520" spans="21:21" x14ac:dyDescent="0.25">
      <c r="U41520" s="76"/>
    </row>
    <row r="41521" spans="21:21" x14ac:dyDescent="0.25">
      <c r="U41521" s="76"/>
    </row>
    <row r="41522" spans="21:21" x14ac:dyDescent="0.25">
      <c r="U41522" s="76"/>
    </row>
    <row r="41523" spans="21:21" x14ac:dyDescent="0.25">
      <c r="U41523" s="76"/>
    </row>
    <row r="41524" spans="21:21" x14ac:dyDescent="0.25">
      <c r="U41524" s="76"/>
    </row>
    <row r="41525" spans="21:21" x14ac:dyDescent="0.25">
      <c r="U41525" s="76"/>
    </row>
    <row r="41526" spans="21:21" x14ac:dyDescent="0.25">
      <c r="U41526" s="76"/>
    </row>
    <row r="41527" spans="21:21" x14ac:dyDescent="0.25">
      <c r="U41527" s="76"/>
    </row>
    <row r="41528" spans="21:21" x14ac:dyDescent="0.25">
      <c r="U41528" s="76"/>
    </row>
    <row r="41529" spans="21:21" x14ac:dyDescent="0.25">
      <c r="U41529" s="76"/>
    </row>
    <row r="41530" spans="21:21" x14ac:dyDescent="0.25">
      <c r="U41530" s="76"/>
    </row>
    <row r="41531" spans="21:21" x14ac:dyDescent="0.25">
      <c r="U41531" s="76"/>
    </row>
    <row r="41532" spans="21:21" x14ac:dyDescent="0.25">
      <c r="U41532" s="76"/>
    </row>
    <row r="41533" spans="21:21" x14ac:dyDescent="0.25">
      <c r="U41533" s="76"/>
    </row>
    <row r="41534" spans="21:21" x14ac:dyDescent="0.25">
      <c r="U41534" s="76"/>
    </row>
    <row r="41535" spans="21:21" x14ac:dyDescent="0.25">
      <c r="U41535" s="76"/>
    </row>
    <row r="41536" spans="21:21" x14ac:dyDescent="0.25">
      <c r="U41536" s="76"/>
    </row>
    <row r="41537" spans="21:21" x14ac:dyDescent="0.25">
      <c r="U41537" s="76"/>
    </row>
    <row r="41538" spans="21:21" x14ac:dyDescent="0.25">
      <c r="U41538" s="76"/>
    </row>
    <row r="41539" spans="21:21" x14ac:dyDescent="0.25">
      <c r="U41539" s="76"/>
    </row>
    <row r="41540" spans="21:21" x14ac:dyDescent="0.25">
      <c r="U41540" s="76"/>
    </row>
    <row r="41541" spans="21:21" x14ac:dyDescent="0.25">
      <c r="U41541" s="76"/>
    </row>
    <row r="41542" spans="21:21" x14ac:dyDescent="0.25">
      <c r="U41542" s="76"/>
    </row>
    <row r="41543" spans="21:21" x14ac:dyDescent="0.25">
      <c r="U41543" s="76"/>
    </row>
    <row r="41544" spans="21:21" x14ac:dyDescent="0.25">
      <c r="U41544" s="76"/>
    </row>
    <row r="41545" spans="21:21" x14ac:dyDescent="0.25">
      <c r="U41545" s="76"/>
    </row>
    <row r="41546" spans="21:21" x14ac:dyDescent="0.25">
      <c r="U41546" s="76"/>
    </row>
    <row r="41547" spans="21:21" x14ac:dyDescent="0.25">
      <c r="U41547" s="76"/>
    </row>
    <row r="41548" spans="21:21" x14ac:dyDescent="0.25">
      <c r="U41548" s="76"/>
    </row>
    <row r="41549" spans="21:21" x14ac:dyDescent="0.25">
      <c r="U41549" s="76"/>
    </row>
    <row r="41550" spans="21:21" x14ac:dyDescent="0.25">
      <c r="U41550" s="76"/>
    </row>
    <row r="41551" spans="21:21" x14ac:dyDescent="0.25">
      <c r="U41551" s="76"/>
    </row>
    <row r="41552" spans="21:21" x14ac:dyDescent="0.25">
      <c r="U41552" s="76"/>
    </row>
    <row r="41553" spans="21:21" x14ac:dyDescent="0.25">
      <c r="U41553" s="76"/>
    </row>
    <row r="41554" spans="21:21" x14ac:dyDescent="0.25">
      <c r="U41554" s="76"/>
    </row>
    <row r="41555" spans="21:21" x14ac:dyDescent="0.25">
      <c r="U41555" s="76"/>
    </row>
    <row r="41556" spans="21:21" x14ac:dyDescent="0.25">
      <c r="U41556" s="76"/>
    </row>
    <row r="41557" spans="21:21" x14ac:dyDescent="0.25">
      <c r="U41557" s="76"/>
    </row>
    <row r="41558" spans="21:21" x14ac:dyDescent="0.25">
      <c r="U41558" s="76"/>
    </row>
    <row r="41559" spans="21:21" x14ac:dyDescent="0.25">
      <c r="U41559" s="76"/>
    </row>
    <row r="41560" spans="21:21" x14ac:dyDescent="0.25">
      <c r="U41560" s="76"/>
    </row>
    <row r="41561" spans="21:21" x14ac:dyDescent="0.25">
      <c r="U41561" s="76"/>
    </row>
    <row r="41562" spans="21:21" x14ac:dyDescent="0.25">
      <c r="U41562" s="76"/>
    </row>
    <row r="41563" spans="21:21" x14ac:dyDescent="0.25">
      <c r="U41563" s="76"/>
    </row>
    <row r="41564" spans="21:21" x14ac:dyDescent="0.25">
      <c r="U41564" s="76"/>
    </row>
    <row r="41565" spans="21:21" x14ac:dyDescent="0.25">
      <c r="U41565" s="76"/>
    </row>
    <row r="41566" spans="21:21" x14ac:dyDescent="0.25">
      <c r="U41566" s="76"/>
    </row>
    <row r="41567" spans="21:21" x14ac:dyDescent="0.25">
      <c r="U41567" s="76"/>
    </row>
    <row r="41568" spans="21:21" x14ac:dyDescent="0.25">
      <c r="U41568" s="76"/>
    </row>
    <row r="41569" spans="21:21" x14ac:dyDescent="0.25">
      <c r="U41569" s="76"/>
    </row>
    <row r="41570" spans="21:21" x14ac:dyDescent="0.25">
      <c r="U41570" s="76"/>
    </row>
    <row r="41571" spans="21:21" x14ac:dyDescent="0.25">
      <c r="U41571" s="76"/>
    </row>
    <row r="41572" spans="21:21" x14ac:dyDescent="0.25">
      <c r="U41572" s="76"/>
    </row>
    <row r="41573" spans="21:21" x14ac:dyDescent="0.25">
      <c r="U41573" s="76"/>
    </row>
    <row r="41574" spans="21:21" x14ac:dyDescent="0.25">
      <c r="U41574" s="76"/>
    </row>
    <row r="41575" spans="21:21" x14ac:dyDescent="0.25">
      <c r="U41575" s="76"/>
    </row>
    <row r="41576" spans="21:21" x14ac:dyDescent="0.25">
      <c r="U41576" s="76"/>
    </row>
    <row r="41577" spans="21:21" x14ac:dyDescent="0.25">
      <c r="U41577" s="76"/>
    </row>
    <row r="41578" spans="21:21" x14ac:dyDescent="0.25">
      <c r="U41578" s="76"/>
    </row>
    <row r="41579" spans="21:21" x14ac:dyDescent="0.25">
      <c r="U41579" s="76"/>
    </row>
    <row r="41580" spans="21:21" x14ac:dyDescent="0.25">
      <c r="U41580" s="76"/>
    </row>
    <row r="41581" spans="21:21" x14ac:dyDescent="0.25">
      <c r="U41581" s="76"/>
    </row>
    <row r="41582" spans="21:21" x14ac:dyDescent="0.25">
      <c r="U41582" s="76"/>
    </row>
    <row r="41583" spans="21:21" x14ac:dyDescent="0.25">
      <c r="U41583" s="76"/>
    </row>
    <row r="41584" spans="21:21" x14ac:dyDescent="0.25">
      <c r="U41584" s="76"/>
    </row>
    <row r="41585" spans="21:21" x14ac:dyDescent="0.25">
      <c r="U41585" s="76"/>
    </row>
    <row r="41586" spans="21:21" x14ac:dyDescent="0.25">
      <c r="U41586" s="76"/>
    </row>
    <row r="41587" spans="21:21" x14ac:dyDescent="0.25">
      <c r="U41587" s="76"/>
    </row>
    <row r="41588" spans="21:21" x14ac:dyDescent="0.25">
      <c r="U41588" s="76"/>
    </row>
    <row r="41589" spans="21:21" x14ac:dyDescent="0.25">
      <c r="U41589" s="76"/>
    </row>
    <row r="41590" spans="21:21" x14ac:dyDescent="0.25">
      <c r="U41590" s="76"/>
    </row>
    <row r="41591" spans="21:21" x14ac:dyDescent="0.25">
      <c r="U41591" s="76"/>
    </row>
    <row r="41592" spans="21:21" x14ac:dyDescent="0.25">
      <c r="U41592" s="76"/>
    </row>
    <row r="41593" spans="21:21" x14ac:dyDescent="0.25">
      <c r="U41593" s="76"/>
    </row>
    <row r="41594" spans="21:21" x14ac:dyDescent="0.25">
      <c r="U41594" s="76"/>
    </row>
    <row r="41595" spans="21:21" x14ac:dyDescent="0.25">
      <c r="U41595" s="76"/>
    </row>
    <row r="41596" spans="21:21" x14ac:dyDescent="0.25">
      <c r="U41596" s="76"/>
    </row>
    <row r="41597" spans="21:21" x14ac:dyDescent="0.25">
      <c r="U41597" s="76"/>
    </row>
    <row r="41598" spans="21:21" x14ac:dyDescent="0.25">
      <c r="U41598" s="76"/>
    </row>
    <row r="41599" spans="21:21" x14ac:dyDescent="0.25">
      <c r="U41599" s="76"/>
    </row>
    <row r="41600" spans="21:21" x14ac:dyDescent="0.25">
      <c r="U41600" s="76"/>
    </row>
    <row r="41601" spans="21:21" x14ac:dyDescent="0.25">
      <c r="U41601" s="76"/>
    </row>
    <row r="41602" spans="21:21" x14ac:dyDescent="0.25">
      <c r="U41602" s="76"/>
    </row>
    <row r="41603" spans="21:21" x14ac:dyDescent="0.25">
      <c r="U41603" s="76"/>
    </row>
    <row r="41604" spans="21:21" x14ac:dyDescent="0.25">
      <c r="U41604" s="76"/>
    </row>
    <row r="41605" spans="21:21" x14ac:dyDescent="0.25">
      <c r="U41605" s="76"/>
    </row>
    <row r="41606" spans="21:21" x14ac:dyDescent="0.25">
      <c r="U41606" s="76"/>
    </row>
    <row r="41607" spans="21:21" x14ac:dyDescent="0.25">
      <c r="U41607" s="76"/>
    </row>
    <row r="41608" spans="21:21" x14ac:dyDescent="0.25">
      <c r="U41608" s="76"/>
    </row>
    <row r="41609" spans="21:21" x14ac:dyDescent="0.25">
      <c r="U41609" s="76"/>
    </row>
    <row r="41610" spans="21:21" x14ac:dyDescent="0.25">
      <c r="U41610" s="76"/>
    </row>
    <row r="41611" spans="21:21" x14ac:dyDescent="0.25">
      <c r="U41611" s="76"/>
    </row>
    <row r="41612" spans="21:21" x14ac:dyDescent="0.25">
      <c r="U41612" s="76"/>
    </row>
    <row r="41613" spans="21:21" x14ac:dyDescent="0.25">
      <c r="U41613" s="76"/>
    </row>
    <row r="41614" spans="21:21" x14ac:dyDescent="0.25">
      <c r="U41614" s="76"/>
    </row>
    <row r="41615" spans="21:21" x14ac:dyDescent="0.25">
      <c r="U41615" s="76"/>
    </row>
    <row r="41616" spans="21:21" x14ac:dyDescent="0.25">
      <c r="U41616" s="76"/>
    </row>
    <row r="41617" spans="21:21" x14ac:dyDescent="0.25">
      <c r="U41617" s="76"/>
    </row>
    <row r="41618" spans="21:21" x14ac:dyDescent="0.25">
      <c r="U41618" s="76"/>
    </row>
    <row r="41619" spans="21:21" x14ac:dyDescent="0.25">
      <c r="U41619" s="76"/>
    </row>
    <row r="41620" spans="21:21" x14ac:dyDescent="0.25">
      <c r="U41620" s="76"/>
    </row>
    <row r="41621" spans="21:21" x14ac:dyDescent="0.25">
      <c r="U41621" s="76"/>
    </row>
    <row r="41622" spans="21:21" x14ac:dyDescent="0.25">
      <c r="U41622" s="76"/>
    </row>
    <row r="41623" spans="21:21" x14ac:dyDescent="0.25">
      <c r="U41623" s="76"/>
    </row>
    <row r="41624" spans="21:21" x14ac:dyDescent="0.25">
      <c r="U41624" s="76"/>
    </row>
    <row r="41625" spans="21:21" x14ac:dyDescent="0.25">
      <c r="U41625" s="76"/>
    </row>
    <row r="41626" spans="21:21" x14ac:dyDescent="0.25">
      <c r="U41626" s="76"/>
    </row>
    <row r="41627" spans="21:21" x14ac:dyDescent="0.25">
      <c r="U41627" s="76"/>
    </row>
    <row r="41628" spans="21:21" x14ac:dyDescent="0.25">
      <c r="U41628" s="76"/>
    </row>
    <row r="41629" spans="21:21" x14ac:dyDescent="0.25">
      <c r="U41629" s="76"/>
    </row>
    <row r="41630" spans="21:21" x14ac:dyDescent="0.25">
      <c r="U41630" s="76"/>
    </row>
    <row r="41631" spans="21:21" x14ac:dyDescent="0.25">
      <c r="U41631" s="76"/>
    </row>
    <row r="41632" spans="21:21" x14ac:dyDescent="0.25">
      <c r="U41632" s="76"/>
    </row>
    <row r="41633" spans="21:21" x14ac:dyDescent="0.25">
      <c r="U41633" s="76"/>
    </row>
    <row r="41634" spans="21:21" x14ac:dyDescent="0.25">
      <c r="U41634" s="76"/>
    </row>
    <row r="41635" spans="21:21" x14ac:dyDescent="0.25">
      <c r="U41635" s="76"/>
    </row>
    <row r="41636" spans="21:21" x14ac:dyDescent="0.25">
      <c r="U41636" s="76"/>
    </row>
    <row r="41637" spans="21:21" x14ac:dyDescent="0.25">
      <c r="U41637" s="76"/>
    </row>
    <row r="41638" spans="21:21" x14ac:dyDescent="0.25">
      <c r="U41638" s="76"/>
    </row>
    <row r="41639" spans="21:21" x14ac:dyDescent="0.25">
      <c r="U41639" s="76"/>
    </row>
    <row r="41640" spans="21:21" x14ac:dyDescent="0.25">
      <c r="U41640" s="76"/>
    </row>
    <row r="41641" spans="21:21" x14ac:dyDescent="0.25">
      <c r="U41641" s="76"/>
    </row>
    <row r="41642" spans="21:21" x14ac:dyDescent="0.25">
      <c r="U41642" s="76"/>
    </row>
    <row r="41643" spans="21:21" x14ac:dyDescent="0.25">
      <c r="U41643" s="76"/>
    </row>
    <row r="41644" spans="21:21" x14ac:dyDescent="0.25">
      <c r="U41644" s="76"/>
    </row>
    <row r="41645" spans="21:21" x14ac:dyDescent="0.25">
      <c r="U41645" s="76"/>
    </row>
    <row r="41646" spans="21:21" x14ac:dyDescent="0.25">
      <c r="U41646" s="76"/>
    </row>
    <row r="41647" spans="21:21" x14ac:dyDescent="0.25">
      <c r="U41647" s="76"/>
    </row>
    <row r="41648" spans="21:21" x14ac:dyDescent="0.25">
      <c r="U41648" s="76"/>
    </row>
    <row r="41649" spans="21:21" x14ac:dyDescent="0.25">
      <c r="U41649" s="76"/>
    </row>
    <row r="41650" spans="21:21" x14ac:dyDescent="0.25">
      <c r="U41650" s="76"/>
    </row>
    <row r="41651" spans="21:21" x14ac:dyDescent="0.25">
      <c r="U41651" s="76"/>
    </row>
    <row r="41652" spans="21:21" x14ac:dyDescent="0.25">
      <c r="U41652" s="76"/>
    </row>
    <row r="41653" spans="21:21" x14ac:dyDescent="0.25">
      <c r="U41653" s="76"/>
    </row>
    <row r="41654" spans="21:21" x14ac:dyDescent="0.25">
      <c r="U41654" s="76"/>
    </row>
    <row r="41655" spans="21:21" x14ac:dyDescent="0.25">
      <c r="U41655" s="76"/>
    </row>
    <row r="41656" spans="21:21" x14ac:dyDescent="0.25">
      <c r="U41656" s="76"/>
    </row>
    <row r="41657" spans="21:21" x14ac:dyDescent="0.25">
      <c r="U41657" s="76"/>
    </row>
    <row r="41658" spans="21:21" x14ac:dyDescent="0.25">
      <c r="U41658" s="76"/>
    </row>
    <row r="41659" spans="21:21" x14ac:dyDescent="0.25">
      <c r="U41659" s="76"/>
    </row>
    <row r="41660" spans="21:21" x14ac:dyDescent="0.25">
      <c r="U41660" s="76"/>
    </row>
    <row r="41661" spans="21:21" x14ac:dyDescent="0.25">
      <c r="U41661" s="76"/>
    </row>
    <row r="41662" spans="21:21" x14ac:dyDescent="0.25">
      <c r="U41662" s="76"/>
    </row>
    <row r="41663" spans="21:21" x14ac:dyDescent="0.25">
      <c r="U41663" s="76"/>
    </row>
    <row r="41664" spans="21:21" x14ac:dyDescent="0.25">
      <c r="U41664" s="76"/>
    </row>
    <row r="41665" spans="21:21" x14ac:dyDescent="0.25">
      <c r="U41665" s="76"/>
    </row>
    <row r="41666" spans="21:21" x14ac:dyDescent="0.25">
      <c r="U41666" s="76"/>
    </row>
    <row r="41667" spans="21:21" x14ac:dyDescent="0.25">
      <c r="U41667" s="76"/>
    </row>
    <row r="41668" spans="21:21" x14ac:dyDescent="0.25">
      <c r="U41668" s="76"/>
    </row>
    <row r="41669" spans="21:21" x14ac:dyDescent="0.25">
      <c r="U41669" s="76"/>
    </row>
    <row r="41670" spans="21:21" x14ac:dyDescent="0.25">
      <c r="U41670" s="76"/>
    </row>
    <row r="41671" spans="21:21" x14ac:dyDescent="0.25">
      <c r="U41671" s="76"/>
    </row>
    <row r="41672" spans="21:21" x14ac:dyDescent="0.25">
      <c r="U41672" s="76"/>
    </row>
    <row r="41673" spans="21:21" x14ac:dyDescent="0.25">
      <c r="U41673" s="76"/>
    </row>
    <row r="41674" spans="21:21" x14ac:dyDescent="0.25">
      <c r="U41674" s="76"/>
    </row>
    <row r="41675" spans="21:21" x14ac:dyDescent="0.25">
      <c r="U41675" s="76"/>
    </row>
    <row r="41676" spans="21:21" x14ac:dyDescent="0.25">
      <c r="U41676" s="76"/>
    </row>
    <row r="41677" spans="21:21" x14ac:dyDescent="0.25">
      <c r="U41677" s="76"/>
    </row>
    <row r="41678" spans="21:21" x14ac:dyDescent="0.25">
      <c r="U41678" s="76"/>
    </row>
    <row r="41679" spans="21:21" x14ac:dyDescent="0.25">
      <c r="U41679" s="76"/>
    </row>
    <row r="41680" spans="21:21" x14ac:dyDescent="0.25">
      <c r="U41680" s="76"/>
    </row>
    <row r="41681" spans="21:21" x14ac:dyDescent="0.25">
      <c r="U41681" s="76"/>
    </row>
    <row r="41682" spans="21:21" x14ac:dyDescent="0.25">
      <c r="U41682" s="76"/>
    </row>
    <row r="41683" spans="21:21" x14ac:dyDescent="0.25">
      <c r="U41683" s="76"/>
    </row>
    <row r="41684" spans="21:21" x14ac:dyDescent="0.25">
      <c r="U41684" s="76"/>
    </row>
    <row r="41685" spans="21:21" x14ac:dyDescent="0.25">
      <c r="U41685" s="76"/>
    </row>
    <row r="41686" spans="21:21" x14ac:dyDescent="0.25">
      <c r="U41686" s="76"/>
    </row>
    <row r="41687" spans="21:21" x14ac:dyDescent="0.25">
      <c r="U41687" s="76"/>
    </row>
    <row r="41688" spans="21:21" x14ac:dyDescent="0.25">
      <c r="U41688" s="76"/>
    </row>
    <row r="41689" spans="21:21" x14ac:dyDescent="0.25">
      <c r="U41689" s="76"/>
    </row>
    <row r="41690" spans="21:21" x14ac:dyDescent="0.25">
      <c r="U41690" s="76"/>
    </row>
    <row r="41691" spans="21:21" x14ac:dyDescent="0.25">
      <c r="U41691" s="76"/>
    </row>
    <row r="41692" spans="21:21" x14ac:dyDescent="0.25">
      <c r="U41692" s="76"/>
    </row>
    <row r="41693" spans="21:21" x14ac:dyDescent="0.25">
      <c r="U41693" s="76"/>
    </row>
    <row r="41694" spans="21:21" x14ac:dyDescent="0.25">
      <c r="U41694" s="76"/>
    </row>
    <row r="41695" spans="21:21" x14ac:dyDescent="0.25">
      <c r="U41695" s="76"/>
    </row>
    <row r="41696" spans="21:21" x14ac:dyDescent="0.25">
      <c r="U41696" s="76"/>
    </row>
    <row r="41697" spans="21:21" x14ac:dyDescent="0.25">
      <c r="U41697" s="76"/>
    </row>
    <row r="41698" spans="21:21" x14ac:dyDescent="0.25">
      <c r="U41698" s="76"/>
    </row>
    <row r="41699" spans="21:21" x14ac:dyDescent="0.25">
      <c r="U41699" s="76"/>
    </row>
    <row r="41700" spans="21:21" x14ac:dyDescent="0.25">
      <c r="U41700" s="76"/>
    </row>
    <row r="41701" spans="21:21" x14ac:dyDescent="0.25">
      <c r="U41701" s="76"/>
    </row>
    <row r="41702" spans="21:21" x14ac:dyDescent="0.25">
      <c r="U41702" s="76"/>
    </row>
    <row r="41703" spans="21:21" x14ac:dyDescent="0.25">
      <c r="U41703" s="76"/>
    </row>
    <row r="41704" spans="21:21" x14ac:dyDescent="0.25">
      <c r="U41704" s="76"/>
    </row>
    <row r="41705" spans="21:21" x14ac:dyDescent="0.25">
      <c r="U41705" s="76"/>
    </row>
    <row r="41706" spans="21:21" x14ac:dyDescent="0.25">
      <c r="U41706" s="76"/>
    </row>
    <row r="41707" spans="21:21" x14ac:dyDescent="0.25">
      <c r="U41707" s="76"/>
    </row>
    <row r="41708" spans="21:21" x14ac:dyDescent="0.25">
      <c r="U41708" s="76"/>
    </row>
    <row r="41709" spans="21:21" x14ac:dyDescent="0.25">
      <c r="U41709" s="76"/>
    </row>
    <row r="41710" spans="21:21" x14ac:dyDescent="0.25">
      <c r="U41710" s="76"/>
    </row>
    <row r="41711" spans="21:21" x14ac:dyDescent="0.25">
      <c r="U41711" s="76"/>
    </row>
    <row r="41712" spans="21:21" x14ac:dyDescent="0.25">
      <c r="U41712" s="76"/>
    </row>
    <row r="41713" spans="21:21" x14ac:dyDescent="0.25">
      <c r="U41713" s="76"/>
    </row>
    <row r="41714" spans="21:21" x14ac:dyDescent="0.25">
      <c r="U41714" s="76"/>
    </row>
    <row r="41715" spans="21:21" x14ac:dyDescent="0.25">
      <c r="U41715" s="76"/>
    </row>
    <row r="41716" spans="21:21" x14ac:dyDescent="0.25">
      <c r="U41716" s="76"/>
    </row>
    <row r="41717" spans="21:21" x14ac:dyDescent="0.25">
      <c r="U41717" s="76"/>
    </row>
    <row r="41718" spans="21:21" x14ac:dyDescent="0.25">
      <c r="U41718" s="76"/>
    </row>
    <row r="41719" spans="21:21" x14ac:dyDescent="0.25">
      <c r="U41719" s="76"/>
    </row>
    <row r="41720" spans="21:21" x14ac:dyDescent="0.25">
      <c r="U41720" s="76"/>
    </row>
    <row r="41721" spans="21:21" x14ac:dyDescent="0.25">
      <c r="U41721" s="76"/>
    </row>
    <row r="41722" spans="21:21" x14ac:dyDescent="0.25">
      <c r="U41722" s="76"/>
    </row>
    <row r="41723" spans="21:21" x14ac:dyDescent="0.25">
      <c r="U41723" s="76"/>
    </row>
    <row r="41724" spans="21:21" x14ac:dyDescent="0.25">
      <c r="U41724" s="76"/>
    </row>
    <row r="41725" spans="21:21" x14ac:dyDescent="0.25">
      <c r="U41725" s="76"/>
    </row>
    <row r="41726" spans="21:21" x14ac:dyDescent="0.25">
      <c r="U41726" s="76"/>
    </row>
    <row r="41727" spans="21:21" x14ac:dyDescent="0.25">
      <c r="U41727" s="76"/>
    </row>
    <row r="41728" spans="21:21" x14ac:dyDescent="0.25">
      <c r="U41728" s="76"/>
    </row>
    <row r="41729" spans="21:21" x14ac:dyDescent="0.25">
      <c r="U41729" s="76"/>
    </row>
    <row r="41730" spans="21:21" x14ac:dyDescent="0.25">
      <c r="U41730" s="76"/>
    </row>
    <row r="41731" spans="21:21" x14ac:dyDescent="0.25">
      <c r="U41731" s="76"/>
    </row>
    <row r="41732" spans="21:21" x14ac:dyDescent="0.25">
      <c r="U41732" s="76"/>
    </row>
    <row r="41733" spans="21:21" x14ac:dyDescent="0.25">
      <c r="U41733" s="76"/>
    </row>
    <row r="41734" spans="21:21" x14ac:dyDescent="0.25">
      <c r="U41734" s="76"/>
    </row>
    <row r="41735" spans="21:21" x14ac:dyDescent="0.25">
      <c r="U41735" s="76"/>
    </row>
    <row r="41736" spans="21:21" x14ac:dyDescent="0.25">
      <c r="U41736" s="76"/>
    </row>
    <row r="41737" spans="21:21" x14ac:dyDescent="0.25">
      <c r="U41737" s="76"/>
    </row>
    <row r="41738" spans="21:21" x14ac:dyDescent="0.25">
      <c r="U41738" s="76"/>
    </row>
    <row r="41739" spans="21:21" x14ac:dyDescent="0.25">
      <c r="U41739" s="76"/>
    </row>
    <row r="41740" spans="21:21" x14ac:dyDescent="0.25">
      <c r="U41740" s="76"/>
    </row>
    <row r="41741" spans="21:21" x14ac:dyDescent="0.25">
      <c r="U41741" s="76"/>
    </row>
    <row r="41742" spans="21:21" x14ac:dyDescent="0.25">
      <c r="U41742" s="76"/>
    </row>
    <row r="41743" spans="21:21" x14ac:dyDescent="0.25">
      <c r="U41743" s="76"/>
    </row>
    <row r="41744" spans="21:21" x14ac:dyDescent="0.25">
      <c r="U41744" s="76"/>
    </row>
    <row r="41745" spans="21:21" x14ac:dyDescent="0.25">
      <c r="U41745" s="76"/>
    </row>
    <row r="41746" spans="21:21" x14ac:dyDescent="0.25">
      <c r="U41746" s="76"/>
    </row>
    <row r="41747" spans="21:21" x14ac:dyDescent="0.25">
      <c r="U41747" s="76"/>
    </row>
    <row r="41748" spans="21:21" x14ac:dyDescent="0.25">
      <c r="U41748" s="76"/>
    </row>
    <row r="41749" spans="21:21" x14ac:dyDescent="0.25">
      <c r="U41749" s="76"/>
    </row>
    <row r="41750" spans="21:21" x14ac:dyDescent="0.25">
      <c r="U41750" s="76"/>
    </row>
    <row r="41751" spans="21:21" x14ac:dyDescent="0.25">
      <c r="U41751" s="76"/>
    </row>
    <row r="41752" spans="21:21" x14ac:dyDescent="0.25">
      <c r="U41752" s="76"/>
    </row>
    <row r="41753" spans="21:21" x14ac:dyDescent="0.25">
      <c r="U41753" s="76"/>
    </row>
    <row r="41754" spans="21:21" x14ac:dyDescent="0.25">
      <c r="U41754" s="76"/>
    </row>
    <row r="41755" spans="21:21" x14ac:dyDescent="0.25">
      <c r="U41755" s="76"/>
    </row>
    <row r="41756" spans="21:21" x14ac:dyDescent="0.25">
      <c r="U41756" s="76"/>
    </row>
    <row r="41757" spans="21:21" x14ac:dyDescent="0.25">
      <c r="U41757" s="76"/>
    </row>
    <row r="41758" spans="21:21" x14ac:dyDescent="0.25">
      <c r="U41758" s="76"/>
    </row>
    <row r="41759" spans="21:21" x14ac:dyDescent="0.25">
      <c r="U41759" s="76"/>
    </row>
    <row r="41760" spans="21:21" x14ac:dyDescent="0.25">
      <c r="U41760" s="76"/>
    </row>
    <row r="41761" spans="21:21" x14ac:dyDescent="0.25">
      <c r="U41761" s="76"/>
    </row>
    <row r="41762" spans="21:21" x14ac:dyDescent="0.25">
      <c r="U41762" s="76"/>
    </row>
    <row r="41763" spans="21:21" x14ac:dyDescent="0.25">
      <c r="U41763" s="76"/>
    </row>
    <row r="41764" spans="21:21" x14ac:dyDescent="0.25">
      <c r="U41764" s="76"/>
    </row>
    <row r="41765" spans="21:21" x14ac:dyDescent="0.25">
      <c r="U41765" s="76"/>
    </row>
    <row r="41766" spans="21:21" x14ac:dyDescent="0.25">
      <c r="U41766" s="76"/>
    </row>
    <row r="41767" spans="21:21" x14ac:dyDescent="0.25">
      <c r="U41767" s="76"/>
    </row>
    <row r="41768" spans="21:21" x14ac:dyDescent="0.25">
      <c r="U41768" s="76"/>
    </row>
    <row r="41769" spans="21:21" x14ac:dyDescent="0.25">
      <c r="U41769" s="76"/>
    </row>
    <row r="41770" spans="21:21" x14ac:dyDescent="0.25">
      <c r="U41770" s="76"/>
    </row>
    <row r="41771" spans="21:21" x14ac:dyDescent="0.25">
      <c r="U41771" s="76"/>
    </row>
    <row r="41772" spans="21:21" x14ac:dyDescent="0.25">
      <c r="U41772" s="76"/>
    </row>
    <row r="41773" spans="21:21" x14ac:dyDescent="0.25">
      <c r="U41773" s="76"/>
    </row>
    <row r="41774" spans="21:21" x14ac:dyDescent="0.25">
      <c r="U41774" s="76"/>
    </row>
    <row r="41775" spans="21:21" x14ac:dyDescent="0.25">
      <c r="U41775" s="76"/>
    </row>
    <row r="41776" spans="21:21" x14ac:dyDescent="0.25">
      <c r="U41776" s="76"/>
    </row>
    <row r="41777" spans="21:21" x14ac:dyDescent="0.25">
      <c r="U41777" s="76"/>
    </row>
    <row r="41778" spans="21:21" x14ac:dyDescent="0.25">
      <c r="U41778" s="76"/>
    </row>
    <row r="41779" spans="21:21" x14ac:dyDescent="0.25">
      <c r="U41779" s="76"/>
    </row>
    <row r="41780" spans="21:21" x14ac:dyDescent="0.25">
      <c r="U41780" s="76"/>
    </row>
    <row r="41781" spans="21:21" x14ac:dyDescent="0.25">
      <c r="U41781" s="76"/>
    </row>
    <row r="41782" spans="21:21" x14ac:dyDescent="0.25">
      <c r="U41782" s="76"/>
    </row>
    <row r="41783" spans="21:21" x14ac:dyDescent="0.25">
      <c r="U41783" s="76"/>
    </row>
    <row r="41784" spans="21:21" x14ac:dyDescent="0.25">
      <c r="U41784" s="76"/>
    </row>
    <row r="41785" spans="21:21" x14ac:dyDescent="0.25">
      <c r="U41785" s="76"/>
    </row>
    <row r="41786" spans="21:21" x14ac:dyDescent="0.25">
      <c r="U41786" s="76"/>
    </row>
    <row r="41787" spans="21:21" x14ac:dyDescent="0.25">
      <c r="U41787" s="76"/>
    </row>
    <row r="41788" spans="21:21" x14ac:dyDescent="0.25">
      <c r="U41788" s="76"/>
    </row>
    <row r="41789" spans="21:21" x14ac:dyDescent="0.25">
      <c r="U41789" s="76"/>
    </row>
    <row r="41790" spans="21:21" x14ac:dyDescent="0.25">
      <c r="U41790" s="76"/>
    </row>
    <row r="41791" spans="21:21" x14ac:dyDescent="0.25">
      <c r="U41791" s="76"/>
    </row>
    <row r="41792" spans="21:21" x14ac:dyDescent="0.25">
      <c r="U41792" s="76"/>
    </row>
    <row r="41793" spans="21:21" x14ac:dyDescent="0.25">
      <c r="U41793" s="76"/>
    </row>
    <row r="41794" spans="21:21" x14ac:dyDescent="0.25">
      <c r="U41794" s="76"/>
    </row>
    <row r="41795" spans="21:21" x14ac:dyDescent="0.25">
      <c r="U41795" s="76"/>
    </row>
    <row r="41796" spans="21:21" x14ac:dyDescent="0.25">
      <c r="U41796" s="76"/>
    </row>
    <row r="41797" spans="21:21" x14ac:dyDescent="0.25">
      <c r="U41797" s="76"/>
    </row>
    <row r="41798" spans="21:21" x14ac:dyDescent="0.25">
      <c r="U41798" s="76"/>
    </row>
    <row r="41799" spans="21:21" x14ac:dyDescent="0.25">
      <c r="U41799" s="76"/>
    </row>
    <row r="41800" spans="21:21" x14ac:dyDescent="0.25">
      <c r="U41800" s="76"/>
    </row>
    <row r="41801" spans="21:21" x14ac:dyDescent="0.25">
      <c r="U41801" s="76"/>
    </row>
    <row r="41802" spans="21:21" x14ac:dyDescent="0.25">
      <c r="U41802" s="76"/>
    </row>
    <row r="41803" spans="21:21" x14ac:dyDescent="0.25">
      <c r="U41803" s="76"/>
    </row>
    <row r="41804" spans="21:21" x14ac:dyDescent="0.25">
      <c r="U41804" s="76"/>
    </row>
    <row r="41805" spans="21:21" x14ac:dyDescent="0.25">
      <c r="U41805" s="76"/>
    </row>
    <row r="41806" spans="21:21" x14ac:dyDescent="0.25">
      <c r="U41806" s="76"/>
    </row>
    <row r="41807" spans="21:21" x14ac:dyDescent="0.25">
      <c r="U41807" s="76"/>
    </row>
    <row r="41808" spans="21:21" x14ac:dyDescent="0.25">
      <c r="U41808" s="76"/>
    </row>
    <row r="41809" spans="21:21" x14ac:dyDescent="0.25">
      <c r="U41809" s="76"/>
    </row>
    <row r="41810" spans="21:21" x14ac:dyDescent="0.25">
      <c r="U41810" s="76"/>
    </row>
    <row r="41811" spans="21:21" x14ac:dyDescent="0.25">
      <c r="U41811" s="76"/>
    </row>
    <row r="41812" spans="21:21" x14ac:dyDescent="0.25">
      <c r="U41812" s="76"/>
    </row>
    <row r="41813" spans="21:21" x14ac:dyDescent="0.25">
      <c r="U41813" s="76"/>
    </row>
    <row r="41814" spans="21:21" x14ac:dyDescent="0.25">
      <c r="U41814" s="76"/>
    </row>
    <row r="41815" spans="21:21" x14ac:dyDescent="0.25">
      <c r="U41815" s="76"/>
    </row>
    <row r="41816" spans="21:21" x14ac:dyDescent="0.25">
      <c r="U41816" s="76"/>
    </row>
    <row r="41817" spans="21:21" x14ac:dyDescent="0.25">
      <c r="U41817" s="76"/>
    </row>
    <row r="41818" spans="21:21" x14ac:dyDescent="0.25">
      <c r="U41818" s="76"/>
    </row>
    <row r="41819" spans="21:21" x14ac:dyDescent="0.25">
      <c r="U41819" s="76"/>
    </row>
    <row r="41820" spans="21:21" x14ac:dyDescent="0.25">
      <c r="U41820" s="76"/>
    </row>
    <row r="41821" spans="21:21" x14ac:dyDescent="0.25">
      <c r="U41821" s="76"/>
    </row>
    <row r="41822" spans="21:21" x14ac:dyDescent="0.25">
      <c r="U41822" s="76"/>
    </row>
    <row r="41823" spans="21:21" x14ac:dyDescent="0.25">
      <c r="U41823" s="76"/>
    </row>
    <row r="41824" spans="21:21" x14ac:dyDescent="0.25">
      <c r="U41824" s="76"/>
    </row>
    <row r="41825" spans="21:21" x14ac:dyDescent="0.25">
      <c r="U41825" s="76"/>
    </row>
    <row r="41826" spans="21:21" x14ac:dyDescent="0.25">
      <c r="U41826" s="76"/>
    </row>
    <row r="41827" spans="21:21" x14ac:dyDescent="0.25">
      <c r="U41827" s="76"/>
    </row>
    <row r="41828" spans="21:21" x14ac:dyDescent="0.25">
      <c r="U41828" s="76"/>
    </row>
    <row r="41829" spans="21:21" x14ac:dyDescent="0.25">
      <c r="U41829" s="76"/>
    </row>
    <row r="41830" spans="21:21" x14ac:dyDescent="0.25">
      <c r="U41830" s="76"/>
    </row>
    <row r="41831" spans="21:21" x14ac:dyDescent="0.25">
      <c r="U41831" s="76"/>
    </row>
    <row r="41832" spans="21:21" x14ac:dyDescent="0.25">
      <c r="U41832" s="76"/>
    </row>
    <row r="41833" spans="21:21" x14ac:dyDescent="0.25">
      <c r="U41833" s="76"/>
    </row>
    <row r="41834" spans="21:21" x14ac:dyDescent="0.25">
      <c r="U41834" s="76"/>
    </row>
    <row r="41835" spans="21:21" x14ac:dyDescent="0.25">
      <c r="U41835" s="76"/>
    </row>
    <row r="41836" spans="21:21" x14ac:dyDescent="0.25">
      <c r="U41836" s="76"/>
    </row>
    <row r="41837" spans="21:21" x14ac:dyDescent="0.25">
      <c r="U41837" s="76"/>
    </row>
    <row r="41838" spans="21:21" x14ac:dyDescent="0.25">
      <c r="U41838" s="76"/>
    </row>
    <row r="41839" spans="21:21" x14ac:dyDescent="0.25">
      <c r="U41839" s="76"/>
    </row>
    <row r="41840" spans="21:21" x14ac:dyDescent="0.25">
      <c r="U41840" s="76"/>
    </row>
    <row r="41841" spans="21:21" x14ac:dyDescent="0.25">
      <c r="U41841" s="76"/>
    </row>
    <row r="41842" spans="21:21" x14ac:dyDescent="0.25">
      <c r="U41842" s="76"/>
    </row>
    <row r="41843" spans="21:21" x14ac:dyDescent="0.25">
      <c r="U41843" s="76"/>
    </row>
    <row r="41844" spans="21:21" x14ac:dyDescent="0.25">
      <c r="U41844" s="76"/>
    </row>
    <row r="41845" spans="21:21" x14ac:dyDescent="0.25">
      <c r="U41845" s="76"/>
    </row>
    <row r="41846" spans="21:21" x14ac:dyDescent="0.25">
      <c r="U41846" s="76"/>
    </row>
    <row r="41847" spans="21:21" x14ac:dyDescent="0.25">
      <c r="U41847" s="76"/>
    </row>
    <row r="41848" spans="21:21" x14ac:dyDescent="0.25">
      <c r="U41848" s="76"/>
    </row>
    <row r="41849" spans="21:21" x14ac:dyDescent="0.25">
      <c r="U41849" s="76"/>
    </row>
    <row r="41850" spans="21:21" x14ac:dyDescent="0.25">
      <c r="U41850" s="76"/>
    </row>
    <row r="41851" spans="21:21" x14ac:dyDescent="0.25">
      <c r="U41851" s="76"/>
    </row>
    <row r="41852" spans="21:21" x14ac:dyDescent="0.25">
      <c r="U41852" s="76"/>
    </row>
    <row r="41853" spans="21:21" x14ac:dyDescent="0.25">
      <c r="U41853" s="76"/>
    </row>
    <row r="41854" spans="21:21" x14ac:dyDescent="0.25">
      <c r="U41854" s="76"/>
    </row>
    <row r="41855" spans="21:21" x14ac:dyDescent="0.25">
      <c r="U41855" s="76"/>
    </row>
    <row r="41856" spans="21:21" x14ac:dyDescent="0.25">
      <c r="U41856" s="76"/>
    </row>
    <row r="41857" spans="21:21" x14ac:dyDescent="0.25">
      <c r="U41857" s="76"/>
    </row>
    <row r="41858" spans="21:21" x14ac:dyDescent="0.25">
      <c r="U41858" s="76"/>
    </row>
    <row r="41859" spans="21:21" x14ac:dyDescent="0.25">
      <c r="U41859" s="76"/>
    </row>
    <row r="41860" spans="21:21" x14ac:dyDescent="0.25">
      <c r="U41860" s="76"/>
    </row>
    <row r="41861" spans="21:21" x14ac:dyDescent="0.25">
      <c r="U41861" s="76"/>
    </row>
    <row r="41862" spans="21:21" x14ac:dyDescent="0.25">
      <c r="U41862" s="76"/>
    </row>
    <row r="41863" spans="21:21" x14ac:dyDescent="0.25">
      <c r="U41863" s="76"/>
    </row>
    <row r="41864" spans="21:21" x14ac:dyDescent="0.25">
      <c r="U41864" s="76"/>
    </row>
    <row r="41865" spans="21:21" x14ac:dyDescent="0.25">
      <c r="U41865" s="76"/>
    </row>
    <row r="41866" spans="21:21" x14ac:dyDescent="0.25">
      <c r="U41866" s="76"/>
    </row>
    <row r="41867" spans="21:21" x14ac:dyDescent="0.25">
      <c r="U41867" s="76"/>
    </row>
    <row r="41868" spans="21:21" x14ac:dyDescent="0.25">
      <c r="U41868" s="76"/>
    </row>
    <row r="41869" spans="21:21" x14ac:dyDescent="0.25">
      <c r="U41869" s="76"/>
    </row>
    <row r="41870" spans="21:21" x14ac:dyDescent="0.25">
      <c r="U41870" s="76"/>
    </row>
    <row r="41871" spans="21:21" x14ac:dyDescent="0.25">
      <c r="U41871" s="76"/>
    </row>
    <row r="41872" spans="21:21" x14ac:dyDescent="0.25">
      <c r="U41872" s="76"/>
    </row>
    <row r="41873" spans="21:21" x14ac:dyDescent="0.25">
      <c r="U41873" s="76"/>
    </row>
    <row r="41874" spans="21:21" x14ac:dyDescent="0.25">
      <c r="U41874" s="76"/>
    </row>
    <row r="41875" spans="21:21" x14ac:dyDescent="0.25">
      <c r="U41875" s="76"/>
    </row>
    <row r="41876" spans="21:21" x14ac:dyDescent="0.25">
      <c r="U41876" s="76"/>
    </row>
    <row r="41877" spans="21:21" x14ac:dyDescent="0.25">
      <c r="U41877" s="76"/>
    </row>
    <row r="41878" spans="21:21" x14ac:dyDescent="0.25">
      <c r="U41878" s="76"/>
    </row>
    <row r="41879" spans="21:21" x14ac:dyDescent="0.25">
      <c r="U41879" s="76"/>
    </row>
    <row r="41880" spans="21:21" x14ac:dyDescent="0.25">
      <c r="U41880" s="76"/>
    </row>
    <row r="41881" spans="21:21" x14ac:dyDescent="0.25">
      <c r="U41881" s="76"/>
    </row>
    <row r="41882" spans="21:21" x14ac:dyDescent="0.25">
      <c r="U41882" s="76"/>
    </row>
    <row r="41883" spans="21:21" x14ac:dyDescent="0.25">
      <c r="U41883" s="76"/>
    </row>
    <row r="41884" spans="21:21" x14ac:dyDescent="0.25">
      <c r="U41884" s="76"/>
    </row>
    <row r="41885" spans="21:21" x14ac:dyDescent="0.25">
      <c r="U41885" s="76"/>
    </row>
    <row r="41886" spans="21:21" x14ac:dyDescent="0.25">
      <c r="U41886" s="76"/>
    </row>
    <row r="41887" spans="21:21" x14ac:dyDescent="0.25">
      <c r="U41887" s="76"/>
    </row>
    <row r="41888" spans="21:21" x14ac:dyDescent="0.25">
      <c r="U41888" s="76"/>
    </row>
    <row r="41889" spans="21:21" x14ac:dyDescent="0.25">
      <c r="U41889" s="76"/>
    </row>
    <row r="41890" spans="21:21" x14ac:dyDescent="0.25">
      <c r="U41890" s="76"/>
    </row>
    <row r="41891" spans="21:21" x14ac:dyDescent="0.25">
      <c r="U41891" s="76"/>
    </row>
    <row r="41892" spans="21:21" x14ac:dyDescent="0.25">
      <c r="U41892" s="76"/>
    </row>
    <row r="41893" spans="21:21" x14ac:dyDescent="0.25">
      <c r="U41893" s="76"/>
    </row>
    <row r="41894" spans="21:21" x14ac:dyDescent="0.25">
      <c r="U41894" s="76"/>
    </row>
    <row r="41895" spans="21:21" x14ac:dyDescent="0.25">
      <c r="U41895" s="76"/>
    </row>
    <row r="41896" spans="21:21" x14ac:dyDescent="0.25">
      <c r="U41896" s="76"/>
    </row>
    <row r="41897" spans="21:21" x14ac:dyDescent="0.25">
      <c r="U41897" s="76"/>
    </row>
    <row r="41898" spans="21:21" x14ac:dyDescent="0.25">
      <c r="U41898" s="76"/>
    </row>
    <row r="41899" spans="21:21" x14ac:dyDescent="0.25">
      <c r="U41899" s="76"/>
    </row>
    <row r="41900" spans="21:21" x14ac:dyDescent="0.25">
      <c r="U41900" s="76"/>
    </row>
    <row r="41901" spans="21:21" x14ac:dyDescent="0.25">
      <c r="U41901" s="76"/>
    </row>
    <row r="41902" spans="21:21" x14ac:dyDescent="0.25">
      <c r="U41902" s="76"/>
    </row>
    <row r="41903" spans="21:21" x14ac:dyDescent="0.25">
      <c r="U41903" s="76"/>
    </row>
    <row r="41904" spans="21:21" x14ac:dyDescent="0.25">
      <c r="U41904" s="76"/>
    </row>
    <row r="41905" spans="21:21" x14ac:dyDescent="0.25">
      <c r="U41905" s="76"/>
    </row>
    <row r="41906" spans="21:21" x14ac:dyDescent="0.25">
      <c r="U41906" s="76"/>
    </row>
    <row r="41907" spans="21:21" x14ac:dyDescent="0.25">
      <c r="U41907" s="76"/>
    </row>
    <row r="41908" spans="21:21" x14ac:dyDescent="0.25">
      <c r="U41908" s="76"/>
    </row>
    <row r="41909" spans="21:21" x14ac:dyDescent="0.25">
      <c r="U41909" s="76"/>
    </row>
    <row r="41910" spans="21:21" x14ac:dyDescent="0.25">
      <c r="U41910" s="76"/>
    </row>
    <row r="41911" spans="21:21" x14ac:dyDescent="0.25">
      <c r="U41911" s="76"/>
    </row>
    <row r="41912" spans="21:21" x14ac:dyDescent="0.25">
      <c r="U41912" s="76"/>
    </row>
    <row r="41913" spans="21:21" x14ac:dyDescent="0.25">
      <c r="U41913" s="76"/>
    </row>
    <row r="41914" spans="21:21" x14ac:dyDescent="0.25">
      <c r="U41914" s="76"/>
    </row>
    <row r="41915" spans="21:21" x14ac:dyDescent="0.25">
      <c r="U41915" s="76"/>
    </row>
    <row r="41916" spans="21:21" x14ac:dyDescent="0.25">
      <c r="U41916" s="76"/>
    </row>
    <row r="41917" spans="21:21" x14ac:dyDescent="0.25">
      <c r="U41917" s="76"/>
    </row>
    <row r="41918" spans="21:21" x14ac:dyDescent="0.25">
      <c r="U41918" s="76"/>
    </row>
    <row r="41919" spans="21:21" x14ac:dyDescent="0.25">
      <c r="U41919" s="76"/>
    </row>
    <row r="41920" spans="21:21" x14ac:dyDescent="0.25">
      <c r="U41920" s="76"/>
    </row>
    <row r="41921" spans="21:21" x14ac:dyDescent="0.25">
      <c r="U41921" s="76"/>
    </row>
    <row r="41922" spans="21:21" x14ac:dyDescent="0.25">
      <c r="U41922" s="76"/>
    </row>
    <row r="41923" spans="21:21" x14ac:dyDescent="0.25">
      <c r="U41923" s="76"/>
    </row>
    <row r="41924" spans="21:21" x14ac:dyDescent="0.25">
      <c r="U41924" s="76"/>
    </row>
    <row r="41925" spans="21:21" x14ac:dyDescent="0.25">
      <c r="U41925" s="76"/>
    </row>
    <row r="41926" spans="21:21" x14ac:dyDescent="0.25">
      <c r="U41926" s="76"/>
    </row>
    <row r="41927" spans="21:21" x14ac:dyDescent="0.25">
      <c r="U41927" s="76"/>
    </row>
    <row r="41928" spans="21:21" x14ac:dyDescent="0.25">
      <c r="U41928" s="76"/>
    </row>
    <row r="41929" spans="21:21" x14ac:dyDescent="0.25">
      <c r="U41929" s="76"/>
    </row>
    <row r="41930" spans="21:21" x14ac:dyDescent="0.25">
      <c r="U41930" s="76"/>
    </row>
    <row r="41931" spans="21:21" x14ac:dyDescent="0.25">
      <c r="U41931" s="76"/>
    </row>
    <row r="41932" spans="21:21" x14ac:dyDescent="0.25">
      <c r="U41932" s="76"/>
    </row>
    <row r="41933" spans="21:21" x14ac:dyDescent="0.25">
      <c r="U41933" s="76"/>
    </row>
    <row r="41934" spans="21:21" x14ac:dyDescent="0.25">
      <c r="U41934" s="76"/>
    </row>
    <row r="41935" spans="21:21" x14ac:dyDescent="0.25">
      <c r="U41935" s="76"/>
    </row>
    <row r="41936" spans="21:21" x14ac:dyDescent="0.25">
      <c r="U41936" s="76"/>
    </row>
    <row r="41937" spans="21:21" x14ac:dyDescent="0.25">
      <c r="U41937" s="76"/>
    </row>
    <row r="41938" spans="21:21" x14ac:dyDescent="0.25">
      <c r="U41938" s="76"/>
    </row>
    <row r="41939" spans="21:21" x14ac:dyDescent="0.25">
      <c r="U41939" s="76"/>
    </row>
    <row r="41940" spans="21:21" x14ac:dyDescent="0.25">
      <c r="U41940" s="76"/>
    </row>
    <row r="41941" spans="21:21" x14ac:dyDescent="0.25">
      <c r="U41941" s="76"/>
    </row>
    <row r="41942" spans="21:21" x14ac:dyDescent="0.25">
      <c r="U41942" s="76"/>
    </row>
    <row r="41943" spans="21:21" x14ac:dyDescent="0.25">
      <c r="U41943" s="76"/>
    </row>
    <row r="41944" spans="21:21" x14ac:dyDescent="0.25">
      <c r="U41944" s="76"/>
    </row>
    <row r="41945" spans="21:21" x14ac:dyDescent="0.25">
      <c r="U41945" s="76"/>
    </row>
    <row r="41946" spans="21:21" x14ac:dyDescent="0.25">
      <c r="U41946" s="76"/>
    </row>
    <row r="41947" spans="21:21" x14ac:dyDescent="0.25">
      <c r="U41947" s="76"/>
    </row>
    <row r="41948" spans="21:21" x14ac:dyDescent="0.25">
      <c r="U41948" s="76"/>
    </row>
    <row r="41949" spans="21:21" x14ac:dyDescent="0.25">
      <c r="U41949" s="76"/>
    </row>
    <row r="41950" spans="21:21" x14ac:dyDescent="0.25">
      <c r="U41950" s="76"/>
    </row>
    <row r="41951" spans="21:21" x14ac:dyDescent="0.25">
      <c r="U41951" s="76"/>
    </row>
    <row r="41952" spans="21:21" x14ac:dyDescent="0.25">
      <c r="U41952" s="76"/>
    </row>
    <row r="41953" spans="21:21" x14ac:dyDescent="0.25">
      <c r="U41953" s="76"/>
    </row>
    <row r="41954" spans="21:21" x14ac:dyDescent="0.25">
      <c r="U41954" s="76"/>
    </row>
    <row r="41955" spans="21:21" x14ac:dyDescent="0.25">
      <c r="U41955" s="76"/>
    </row>
    <row r="41956" spans="21:21" x14ac:dyDescent="0.25">
      <c r="U41956" s="76"/>
    </row>
    <row r="41957" spans="21:21" x14ac:dyDescent="0.25">
      <c r="U41957" s="76"/>
    </row>
    <row r="41958" spans="21:21" x14ac:dyDescent="0.25">
      <c r="U41958" s="76"/>
    </row>
    <row r="41959" spans="21:21" x14ac:dyDescent="0.25">
      <c r="U41959" s="76"/>
    </row>
    <row r="41960" spans="21:21" x14ac:dyDescent="0.25">
      <c r="U41960" s="76"/>
    </row>
    <row r="41961" spans="21:21" x14ac:dyDescent="0.25">
      <c r="U41961" s="76"/>
    </row>
    <row r="41962" spans="21:21" x14ac:dyDescent="0.25">
      <c r="U41962" s="76"/>
    </row>
    <row r="41963" spans="21:21" x14ac:dyDescent="0.25">
      <c r="U41963" s="76"/>
    </row>
    <row r="41964" spans="21:21" x14ac:dyDescent="0.25">
      <c r="U41964" s="76"/>
    </row>
    <row r="41965" spans="21:21" x14ac:dyDescent="0.25">
      <c r="U41965" s="76"/>
    </row>
    <row r="41966" spans="21:21" x14ac:dyDescent="0.25">
      <c r="U41966" s="76"/>
    </row>
    <row r="41967" spans="21:21" x14ac:dyDescent="0.25">
      <c r="U41967" s="76"/>
    </row>
    <row r="41968" spans="21:21" x14ac:dyDescent="0.25">
      <c r="U41968" s="76"/>
    </row>
    <row r="41969" spans="21:21" x14ac:dyDescent="0.25">
      <c r="U41969" s="76"/>
    </row>
    <row r="41970" spans="21:21" x14ac:dyDescent="0.25">
      <c r="U41970" s="76"/>
    </row>
    <row r="41971" spans="21:21" x14ac:dyDescent="0.25">
      <c r="U41971" s="76"/>
    </row>
    <row r="41972" spans="21:21" x14ac:dyDescent="0.25">
      <c r="U41972" s="76"/>
    </row>
    <row r="41973" spans="21:21" x14ac:dyDescent="0.25">
      <c r="U41973" s="76"/>
    </row>
    <row r="41974" spans="21:21" x14ac:dyDescent="0.25">
      <c r="U41974" s="76"/>
    </row>
    <row r="41975" spans="21:21" x14ac:dyDescent="0.25">
      <c r="U41975" s="76"/>
    </row>
    <row r="41976" spans="21:21" x14ac:dyDescent="0.25">
      <c r="U41976" s="76"/>
    </row>
    <row r="41977" spans="21:21" x14ac:dyDescent="0.25">
      <c r="U41977" s="76"/>
    </row>
    <row r="41978" spans="21:21" x14ac:dyDescent="0.25">
      <c r="U41978" s="76"/>
    </row>
    <row r="41979" spans="21:21" x14ac:dyDescent="0.25">
      <c r="U41979" s="76"/>
    </row>
    <row r="41980" spans="21:21" x14ac:dyDescent="0.25">
      <c r="U41980" s="76"/>
    </row>
    <row r="41981" spans="21:21" x14ac:dyDescent="0.25">
      <c r="U41981" s="76"/>
    </row>
    <row r="41982" spans="21:21" x14ac:dyDescent="0.25">
      <c r="U41982" s="76"/>
    </row>
    <row r="41983" spans="21:21" x14ac:dyDescent="0.25">
      <c r="U41983" s="76"/>
    </row>
    <row r="41984" spans="21:21" x14ac:dyDescent="0.25">
      <c r="U41984" s="76"/>
    </row>
    <row r="41985" spans="21:21" x14ac:dyDescent="0.25">
      <c r="U41985" s="76"/>
    </row>
    <row r="41986" spans="21:21" x14ac:dyDescent="0.25">
      <c r="U41986" s="76"/>
    </row>
    <row r="41987" spans="21:21" x14ac:dyDescent="0.25">
      <c r="U41987" s="76"/>
    </row>
    <row r="41988" spans="21:21" x14ac:dyDescent="0.25">
      <c r="U41988" s="76"/>
    </row>
    <row r="41989" spans="21:21" x14ac:dyDescent="0.25">
      <c r="U41989" s="76"/>
    </row>
    <row r="41990" spans="21:21" x14ac:dyDescent="0.25">
      <c r="U41990" s="76"/>
    </row>
    <row r="41991" spans="21:21" x14ac:dyDescent="0.25">
      <c r="U41991" s="76"/>
    </row>
    <row r="41992" spans="21:21" x14ac:dyDescent="0.25">
      <c r="U41992" s="76"/>
    </row>
    <row r="41993" spans="21:21" x14ac:dyDescent="0.25">
      <c r="U41993" s="76"/>
    </row>
    <row r="41994" spans="21:21" x14ac:dyDescent="0.25">
      <c r="U41994" s="76"/>
    </row>
    <row r="41995" spans="21:21" x14ac:dyDescent="0.25">
      <c r="U41995" s="76"/>
    </row>
    <row r="41996" spans="21:21" x14ac:dyDescent="0.25">
      <c r="U41996" s="76"/>
    </row>
    <row r="41997" spans="21:21" x14ac:dyDescent="0.25">
      <c r="U41997" s="76"/>
    </row>
    <row r="41998" spans="21:21" x14ac:dyDescent="0.25">
      <c r="U41998" s="76"/>
    </row>
    <row r="41999" spans="21:21" x14ac:dyDescent="0.25">
      <c r="U41999" s="76"/>
    </row>
    <row r="42000" spans="21:21" x14ac:dyDescent="0.25">
      <c r="U42000" s="76"/>
    </row>
    <row r="42001" spans="21:21" x14ac:dyDescent="0.25">
      <c r="U42001" s="76"/>
    </row>
    <row r="42002" spans="21:21" x14ac:dyDescent="0.25">
      <c r="U42002" s="76"/>
    </row>
    <row r="42003" spans="21:21" x14ac:dyDescent="0.25">
      <c r="U42003" s="76"/>
    </row>
    <row r="42004" spans="21:21" x14ac:dyDescent="0.25">
      <c r="U42004" s="76"/>
    </row>
    <row r="42005" spans="21:21" x14ac:dyDescent="0.25">
      <c r="U42005" s="76"/>
    </row>
    <row r="42006" spans="21:21" x14ac:dyDescent="0.25">
      <c r="U42006" s="76"/>
    </row>
    <row r="42007" spans="21:21" x14ac:dyDescent="0.25">
      <c r="U42007" s="76"/>
    </row>
    <row r="42008" spans="21:21" x14ac:dyDescent="0.25">
      <c r="U42008" s="76"/>
    </row>
    <row r="42009" spans="21:21" x14ac:dyDescent="0.25">
      <c r="U42009" s="76"/>
    </row>
    <row r="42010" spans="21:21" x14ac:dyDescent="0.25">
      <c r="U42010" s="76"/>
    </row>
    <row r="42011" spans="21:21" x14ac:dyDescent="0.25">
      <c r="U42011" s="76"/>
    </row>
    <row r="42012" spans="21:21" x14ac:dyDescent="0.25">
      <c r="U42012" s="76"/>
    </row>
    <row r="42013" spans="21:21" x14ac:dyDescent="0.25">
      <c r="U42013" s="76"/>
    </row>
    <row r="42014" spans="21:21" x14ac:dyDescent="0.25">
      <c r="U42014" s="76"/>
    </row>
    <row r="42015" spans="21:21" x14ac:dyDescent="0.25">
      <c r="U42015" s="76"/>
    </row>
    <row r="42016" spans="21:21" x14ac:dyDescent="0.25">
      <c r="U42016" s="76"/>
    </row>
    <row r="42017" spans="21:21" x14ac:dyDescent="0.25">
      <c r="U42017" s="76"/>
    </row>
    <row r="42018" spans="21:21" x14ac:dyDescent="0.25">
      <c r="U42018" s="76"/>
    </row>
    <row r="42019" spans="21:21" x14ac:dyDescent="0.25">
      <c r="U42019" s="76"/>
    </row>
    <row r="42020" spans="21:21" x14ac:dyDescent="0.25">
      <c r="U42020" s="76"/>
    </row>
    <row r="42021" spans="21:21" x14ac:dyDescent="0.25">
      <c r="U42021" s="76"/>
    </row>
    <row r="42022" spans="21:21" x14ac:dyDescent="0.25">
      <c r="U42022" s="76"/>
    </row>
    <row r="42023" spans="21:21" x14ac:dyDescent="0.25">
      <c r="U42023" s="76"/>
    </row>
    <row r="42024" spans="21:21" x14ac:dyDescent="0.25">
      <c r="U42024" s="76"/>
    </row>
    <row r="42025" spans="21:21" x14ac:dyDescent="0.25">
      <c r="U42025" s="76"/>
    </row>
    <row r="42026" spans="21:21" x14ac:dyDescent="0.25">
      <c r="U42026" s="76"/>
    </row>
    <row r="42027" spans="21:21" x14ac:dyDescent="0.25">
      <c r="U42027" s="76"/>
    </row>
    <row r="42028" spans="21:21" x14ac:dyDescent="0.25">
      <c r="U42028" s="76"/>
    </row>
    <row r="42029" spans="21:21" x14ac:dyDescent="0.25">
      <c r="U42029" s="76"/>
    </row>
    <row r="42030" spans="21:21" x14ac:dyDescent="0.25">
      <c r="U42030" s="76"/>
    </row>
    <row r="42031" spans="21:21" x14ac:dyDescent="0.25">
      <c r="U42031" s="76"/>
    </row>
    <row r="42032" spans="21:21" x14ac:dyDescent="0.25">
      <c r="U42032" s="76"/>
    </row>
    <row r="42033" spans="21:21" x14ac:dyDescent="0.25">
      <c r="U42033" s="76"/>
    </row>
    <row r="42034" spans="21:21" x14ac:dyDescent="0.25">
      <c r="U42034" s="76"/>
    </row>
    <row r="42035" spans="21:21" x14ac:dyDescent="0.25">
      <c r="U42035" s="76"/>
    </row>
    <row r="42036" spans="21:21" x14ac:dyDescent="0.25">
      <c r="U42036" s="76"/>
    </row>
    <row r="42037" spans="21:21" x14ac:dyDescent="0.25">
      <c r="U42037" s="76"/>
    </row>
    <row r="42038" spans="21:21" x14ac:dyDescent="0.25">
      <c r="U42038" s="76"/>
    </row>
    <row r="42039" spans="21:21" x14ac:dyDescent="0.25">
      <c r="U42039" s="76"/>
    </row>
    <row r="42040" spans="21:21" x14ac:dyDescent="0.25">
      <c r="U42040" s="76"/>
    </row>
    <row r="42041" spans="21:21" x14ac:dyDescent="0.25">
      <c r="U42041" s="76"/>
    </row>
    <row r="42042" spans="21:21" x14ac:dyDescent="0.25">
      <c r="U42042" s="76"/>
    </row>
    <row r="42043" spans="21:21" x14ac:dyDescent="0.25">
      <c r="U42043" s="76"/>
    </row>
    <row r="42044" spans="21:21" x14ac:dyDescent="0.25">
      <c r="U42044" s="76"/>
    </row>
    <row r="42045" spans="21:21" x14ac:dyDescent="0.25">
      <c r="U42045" s="76"/>
    </row>
    <row r="42046" spans="21:21" x14ac:dyDescent="0.25">
      <c r="U42046" s="76"/>
    </row>
    <row r="42047" spans="21:21" x14ac:dyDescent="0.25">
      <c r="U42047" s="76"/>
    </row>
    <row r="42048" spans="21:21" x14ac:dyDescent="0.25">
      <c r="U42048" s="76"/>
    </row>
    <row r="42049" spans="21:21" x14ac:dyDescent="0.25">
      <c r="U42049" s="76"/>
    </row>
    <row r="42050" spans="21:21" x14ac:dyDescent="0.25">
      <c r="U42050" s="76"/>
    </row>
    <row r="42051" spans="21:21" x14ac:dyDescent="0.25">
      <c r="U42051" s="76"/>
    </row>
    <row r="42052" spans="21:21" x14ac:dyDescent="0.25">
      <c r="U42052" s="76"/>
    </row>
    <row r="42053" spans="21:21" x14ac:dyDescent="0.25">
      <c r="U42053" s="76"/>
    </row>
    <row r="42054" spans="21:21" x14ac:dyDescent="0.25">
      <c r="U42054" s="76"/>
    </row>
    <row r="42055" spans="21:21" x14ac:dyDescent="0.25">
      <c r="U42055" s="76"/>
    </row>
    <row r="42056" spans="21:21" x14ac:dyDescent="0.25">
      <c r="U42056" s="76"/>
    </row>
    <row r="42057" spans="21:21" x14ac:dyDescent="0.25">
      <c r="U42057" s="76"/>
    </row>
    <row r="42058" spans="21:21" x14ac:dyDescent="0.25">
      <c r="U42058" s="76"/>
    </row>
    <row r="42059" spans="21:21" x14ac:dyDescent="0.25">
      <c r="U42059" s="76"/>
    </row>
    <row r="42060" spans="21:21" x14ac:dyDescent="0.25">
      <c r="U42060" s="76"/>
    </row>
    <row r="42061" spans="21:21" x14ac:dyDescent="0.25">
      <c r="U42061" s="76"/>
    </row>
    <row r="42062" spans="21:21" x14ac:dyDescent="0.25">
      <c r="U42062" s="76"/>
    </row>
    <row r="42063" spans="21:21" x14ac:dyDescent="0.25">
      <c r="U42063" s="76"/>
    </row>
    <row r="42064" spans="21:21" x14ac:dyDescent="0.25">
      <c r="U42064" s="76"/>
    </row>
    <row r="42065" spans="21:21" x14ac:dyDescent="0.25">
      <c r="U42065" s="76"/>
    </row>
    <row r="42066" spans="21:21" x14ac:dyDescent="0.25">
      <c r="U42066" s="76"/>
    </row>
    <row r="42067" spans="21:21" x14ac:dyDescent="0.25">
      <c r="U42067" s="76"/>
    </row>
    <row r="42068" spans="21:21" x14ac:dyDescent="0.25">
      <c r="U42068" s="76"/>
    </row>
    <row r="42069" spans="21:21" x14ac:dyDescent="0.25">
      <c r="U42069" s="76"/>
    </row>
    <row r="42070" spans="21:21" x14ac:dyDescent="0.25">
      <c r="U42070" s="76"/>
    </row>
    <row r="42071" spans="21:21" x14ac:dyDescent="0.25">
      <c r="U42071" s="76"/>
    </row>
    <row r="42072" spans="21:21" x14ac:dyDescent="0.25">
      <c r="U42072" s="76"/>
    </row>
    <row r="42073" spans="21:21" x14ac:dyDescent="0.25">
      <c r="U42073" s="76"/>
    </row>
    <row r="42074" spans="21:21" x14ac:dyDescent="0.25">
      <c r="U42074" s="76"/>
    </row>
    <row r="42075" spans="21:21" x14ac:dyDescent="0.25">
      <c r="U42075" s="76"/>
    </row>
    <row r="42076" spans="21:21" x14ac:dyDescent="0.25">
      <c r="U42076" s="76"/>
    </row>
    <row r="42077" spans="21:21" x14ac:dyDescent="0.25">
      <c r="U42077" s="76"/>
    </row>
    <row r="42078" spans="21:21" x14ac:dyDescent="0.25">
      <c r="U42078" s="76"/>
    </row>
    <row r="42079" spans="21:21" x14ac:dyDescent="0.25">
      <c r="U42079" s="76"/>
    </row>
    <row r="42080" spans="21:21" x14ac:dyDescent="0.25">
      <c r="U42080" s="76"/>
    </row>
    <row r="42081" spans="21:21" x14ac:dyDescent="0.25">
      <c r="U42081" s="76"/>
    </row>
    <row r="42082" spans="21:21" x14ac:dyDescent="0.25">
      <c r="U42082" s="76"/>
    </row>
    <row r="42083" spans="21:21" x14ac:dyDescent="0.25">
      <c r="U42083" s="76"/>
    </row>
    <row r="42084" spans="21:21" x14ac:dyDescent="0.25">
      <c r="U42084" s="76"/>
    </row>
    <row r="42085" spans="21:21" x14ac:dyDescent="0.25">
      <c r="U42085" s="76"/>
    </row>
    <row r="42086" spans="21:21" x14ac:dyDescent="0.25">
      <c r="U42086" s="76"/>
    </row>
    <row r="42087" spans="21:21" x14ac:dyDescent="0.25">
      <c r="U42087" s="76"/>
    </row>
    <row r="42088" spans="21:21" x14ac:dyDescent="0.25">
      <c r="U42088" s="76"/>
    </row>
    <row r="42089" spans="21:21" x14ac:dyDescent="0.25">
      <c r="U42089" s="76"/>
    </row>
    <row r="42090" spans="21:21" x14ac:dyDescent="0.25">
      <c r="U42090" s="76"/>
    </row>
    <row r="42091" spans="21:21" x14ac:dyDescent="0.25">
      <c r="U42091" s="76"/>
    </row>
    <row r="42092" spans="21:21" x14ac:dyDescent="0.25">
      <c r="U42092" s="76"/>
    </row>
    <row r="42093" spans="21:21" x14ac:dyDescent="0.25">
      <c r="U42093" s="76"/>
    </row>
    <row r="42094" spans="21:21" x14ac:dyDescent="0.25">
      <c r="U42094" s="76"/>
    </row>
    <row r="42095" spans="21:21" x14ac:dyDescent="0.25">
      <c r="U42095" s="76"/>
    </row>
    <row r="42096" spans="21:21" x14ac:dyDescent="0.25">
      <c r="U42096" s="76"/>
    </row>
    <row r="42097" spans="21:21" x14ac:dyDescent="0.25">
      <c r="U42097" s="76"/>
    </row>
    <row r="42098" spans="21:21" x14ac:dyDescent="0.25">
      <c r="U42098" s="76"/>
    </row>
    <row r="42099" spans="21:21" x14ac:dyDescent="0.25">
      <c r="U42099" s="76"/>
    </row>
    <row r="42100" spans="21:21" x14ac:dyDescent="0.25">
      <c r="U42100" s="76"/>
    </row>
    <row r="42101" spans="21:21" x14ac:dyDescent="0.25">
      <c r="U42101" s="76"/>
    </row>
    <row r="42102" spans="21:21" x14ac:dyDescent="0.25">
      <c r="U42102" s="76"/>
    </row>
    <row r="42103" spans="21:21" x14ac:dyDescent="0.25">
      <c r="U42103" s="76"/>
    </row>
    <row r="42104" spans="21:21" x14ac:dyDescent="0.25">
      <c r="U42104" s="76"/>
    </row>
    <row r="42105" spans="21:21" x14ac:dyDescent="0.25">
      <c r="U42105" s="76"/>
    </row>
    <row r="42106" spans="21:21" x14ac:dyDescent="0.25">
      <c r="U42106" s="76"/>
    </row>
    <row r="42107" spans="21:21" x14ac:dyDescent="0.25">
      <c r="U42107" s="76"/>
    </row>
    <row r="42108" spans="21:21" x14ac:dyDescent="0.25">
      <c r="U42108" s="76"/>
    </row>
    <row r="42109" spans="21:21" x14ac:dyDescent="0.25">
      <c r="U42109" s="76"/>
    </row>
    <row r="42110" spans="21:21" x14ac:dyDescent="0.25">
      <c r="U42110" s="76"/>
    </row>
    <row r="42111" spans="21:21" x14ac:dyDescent="0.25">
      <c r="U42111" s="76"/>
    </row>
    <row r="42112" spans="21:21" x14ac:dyDescent="0.25">
      <c r="U42112" s="76"/>
    </row>
    <row r="42113" spans="21:21" x14ac:dyDescent="0.25">
      <c r="U42113" s="76"/>
    </row>
    <row r="42114" spans="21:21" x14ac:dyDescent="0.25">
      <c r="U42114" s="76"/>
    </row>
    <row r="42115" spans="21:21" x14ac:dyDescent="0.25">
      <c r="U42115" s="76"/>
    </row>
    <row r="42116" spans="21:21" x14ac:dyDescent="0.25">
      <c r="U42116" s="76"/>
    </row>
    <row r="42117" spans="21:21" x14ac:dyDescent="0.25">
      <c r="U42117" s="76"/>
    </row>
    <row r="42118" spans="21:21" x14ac:dyDescent="0.25">
      <c r="U42118" s="76"/>
    </row>
    <row r="42119" spans="21:21" x14ac:dyDescent="0.25">
      <c r="U42119" s="76"/>
    </row>
    <row r="42120" spans="21:21" x14ac:dyDescent="0.25">
      <c r="U42120" s="76"/>
    </row>
    <row r="42121" spans="21:21" x14ac:dyDescent="0.25">
      <c r="U42121" s="76"/>
    </row>
    <row r="42122" spans="21:21" x14ac:dyDescent="0.25">
      <c r="U42122" s="76"/>
    </row>
    <row r="42123" spans="21:21" x14ac:dyDescent="0.25">
      <c r="U42123" s="76"/>
    </row>
    <row r="42124" spans="21:21" x14ac:dyDescent="0.25">
      <c r="U42124" s="76"/>
    </row>
    <row r="42125" spans="21:21" x14ac:dyDescent="0.25">
      <c r="U42125" s="76"/>
    </row>
    <row r="42126" spans="21:21" x14ac:dyDescent="0.25">
      <c r="U42126" s="76"/>
    </row>
    <row r="42127" spans="21:21" x14ac:dyDescent="0.25">
      <c r="U42127" s="76"/>
    </row>
    <row r="42128" spans="21:21" x14ac:dyDescent="0.25">
      <c r="U42128" s="76"/>
    </row>
    <row r="42129" spans="21:21" x14ac:dyDescent="0.25">
      <c r="U42129" s="76"/>
    </row>
    <row r="42130" spans="21:21" x14ac:dyDescent="0.25">
      <c r="U42130" s="76"/>
    </row>
    <row r="42131" spans="21:21" x14ac:dyDescent="0.25">
      <c r="U42131" s="76"/>
    </row>
    <row r="42132" spans="21:21" x14ac:dyDescent="0.25">
      <c r="U42132" s="76"/>
    </row>
    <row r="42133" spans="21:21" x14ac:dyDescent="0.25">
      <c r="U42133" s="76"/>
    </row>
    <row r="42134" spans="21:21" x14ac:dyDescent="0.25">
      <c r="U42134" s="76"/>
    </row>
    <row r="42135" spans="21:21" x14ac:dyDescent="0.25">
      <c r="U42135" s="76"/>
    </row>
    <row r="42136" spans="21:21" x14ac:dyDescent="0.25">
      <c r="U42136" s="76"/>
    </row>
    <row r="42137" spans="21:21" x14ac:dyDescent="0.25">
      <c r="U42137" s="76"/>
    </row>
    <row r="42138" spans="21:21" x14ac:dyDescent="0.25">
      <c r="U42138" s="76"/>
    </row>
    <row r="42139" spans="21:21" x14ac:dyDescent="0.25">
      <c r="U42139" s="76"/>
    </row>
    <row r="42140" spans="21:21" x14ac:dyDescent="0.25">
      <c r="U42140" s="76"/>
    </row>
    <row r="42141" spans="21:21" x14ac:dyDescent="0.25">
      <c r="U42141" s="76"/>
    </row>
    <row r="42142" spans="21:21" x14ac:dyDescent="0.25">
      <c r="U42142" s="76"/>
    </row>
    <row r="42143" spans="21:21" x14ac:dyDescent="0.25">
      <c r="U42143" s="76"/>
    </row>
    <row r="42144" spans="21:21" x14ac:dyDescent="0.25">
      <c r="U42144" s="76"/>
    </row>
    <row r="42145" spans="21:21" x14ac:dyDescent="0.25">
      <c r="U42145" s="76"/>
    </row>
    <row r="42146" spans="21:21" x14ac:dyDescent="0.25">
      <c r="U42146" s="76"/>
    </row>
    <row r="42147" spans="21:21" x14ac:dyDescent="0.25">
      <c r="U42147" s="76"/>
    </row>
    <row r="42148" spans="21:21" x14ac:dyDescent="0.25">
      <c r="U42148" s="76"/>
    </row>
    <row r="42149" spans="21:21" x14ac:dyDescent="0.25">
      <c r="U42149" s="76"/>
    </row>
    <row r="42150" spans="21:21" x14ac:dyDescent="0.25">
      <c r="U42150" s="76"/>
    </row>
    <row r="42151" spans="21:21" x14ac:dyDescent="0.25">
      <c r="U42151" s="76"/>
    </row>
    <row r="42152" spans="21:21" x14ac:dyDescent="0.25">
      <c r="U42152" s="76"/>
    </row>
    <row r="42153" spans="21:21" x14ac:dyDescent="0.25">
      <c r="U42153" s="76"/>
    </row>
    <row r="42154" spans="21:21" x14ac:dyDescent="0.25">
      <c r="U42154" s="76"/>
    </row>
    <row r="42155" spans="21:21" x14ac:dyDescent="0.25">
      <c r="U42155" s="76"/>
    </row>
    <row r="42156" spans="21:21" x14ac:dyDescent="0.25">
      <c r="U42156" s="76"/>
    </row>
    <row r="42157" spans="21:21" x14ac:dyDescent="0.25">
      <c r="U42157" s="76"/>
    </row>
    <row r="42158" spans="21:21" x14ac:dyDescent="0.25">
      <c r="U42158" s="76"/>
    </row>
    <row r="42159" spans="21:21" x14ac:dyDescent="0.25">
      <c r="U42159" s="76"/>
    </row>
    <row r="42160" spans="21:21" x14ac:dyDescent="0.25">
      <c r="U42160" s="76"/>
    </row>
    <row r="42161" spans="21:21" x14ac:dyDescent="0.25">
      <c r="U42161" s="76"/>
    </row>
    <row r="42162" spans="21:21" x14ac:dyDescent="0.25">
      <c r="U42162" s="76"/>
    </row>
    <row r="42163" spans="21:21" x14ac:dyDescent="0.25">
      <c r="U42163" s="76"/>
    </row>
    <row r="42164" spans="21:21" x14ac:dyDescent="0.25">
      <c r="U42164" s="76"/>
    </row>
    <row r="42165" spans="21:21" x14ac:dyDescent="0.25">
      <c r="U42165" s="76"/>
    </row>
    <row r="42166" spans="21:21" x14ac:dyDescent="0.25">
      <c r="U42166" s="76"/>
    </row>
    <row r="42167" spans="21:21" x14ac:dyDescent="0.25">
      <c r="U42167" s="76"/>
    </row>
    <row r="42168" spans="21:21" x14ac:dyDescent="0.25">
      <c r="U42168" s="76"/>
    </row>
    <row r="42169" spans="21:21" x14ac:dyDescent="0.25">
      <c r="U42169" s="76"/>
    </row>
    <row r="42170" spans="21:21" x14ac:dyDescent="0.25">
      <c r="U42170" s="76"/>
    </row>
    <row r="42171" spans="21:21" x14ac:dyDescent="0.25">
      <c r="U42171" s="76"/>
    </row>
    <row r="42172" spans="21:21" x14ac:dyDescent="0.25">
      <c r="U42172" s="76"/>
    </row>
    <row r="42173" spans="21:21" x14ac:dyDescent="0.25">
      <c r="U42173" s="76"/>
    </row>
    <row r="42174" spans="21:21" x14ac:dyDescent="0.25">
      <c r="U42174" s="76"/>
    </row>
    <row r="42175" spans="21:21" x14ac:dyDescent="0.25">
      <c r="U42175" s="76"/>
    </row>
    <row r="42176" spans="21:21" x14ac:dyDescent="0.25">
      <c r="U42176" s="76"/>
    </row>
    <row r="42177" spans="21:21" x14ac:dyDescent="0.25">
      <c r="U42177" s="76"/>
    </row>
    <row r="42178" spans="21:21" x14ac:dyDescent="0.25">
      <c r="U42178" s="76"/>
    </row>
    <row r="42179" spans="21:21" x14ac:dyDescent="0.25">
      <c r="U42179" s="76"/>
    </row>
    <row r="42180" spans="21:21" x14ac:dyDescent="0.25">
      <c r="U42180" s="76"/>
    </row>
    <row r="42181" spans="21:21" x14ac:dyDescent="0.25">
      <c r="U42181" s="76"/>
    </row>
    <row r="42182" spans="21:21" x14ac:dyDescent="0.25">
      <c r="U42182" s="76"/>
    </row>
    <row r="42183" spans="21:21" x14ac:dyDescent="0.25">
      <c r="U42183" s="76"/>
    </row>
    <row r="42184" spans="21:21" x14ac:dyDescent="0.25">
      <c r="U42184" s="76"/>
    </row>
    <row r="42185" spans="21:21" x14ac:dyDescent="0.25">
      <c r="U42185" s="76"/>
    </row>
    <row r="42186" spans="21:21" x14ac:dyDescent="0.25">
      <c r="U42186" s="76"/>
    </row>
    <row r="42187" spans="21:21" x14ac:dyDescent="0.25">
      <c r="U42187" s="76"/>
    </row>
    <row r="42188" spans="21:21" x14ac:dyDescent="0.25">
      <c r="U42188" s="76"/>
    </row>
    <row r="42189" spans="21:21" x14ac:dyDescent="0.25">
      <c r="U42189" s="76"/>
    </row>
    <row r="42190" spans="21:21" x14ac:dyDescent="0.25">
      <c r="U42190" s="76"/>
    </row>
    <row r="42191" spans="21:21" x14ac:dyDescent="0.25">
      <c r="U42191" s="76"/>
    </row>
    <row r="42192" spans="21:21" x14ac:dyDescent="0.25">
      <c r="U42192" s="76"/>
    </row>
    <row r="42193" spans="21:21" x14ac:dyDescent="0.25">
      <c r="U42193" s="76"/>
    </row>
    <row r="42194" spans="21:21" x14ac:dyDescent="0.25">
      <c r="U42194" s="76"/>
    </row>
    <row r="42195" spans="21:21" x14ac:dyDescent="0.25">
      <c r="U42195" s="76"/>
    </row>
    <row r="42196" spans="21:21" x14ac:dyDescent="0.25">
      <c r="U42196" s="76"/>
    </row>
    <row r="42197" spans="21:21" x14ac:dyDescent="0.25">
      <c r="U42197" s="76"/>
    </row>
    <row r="42198" spans="21:21" x14ac:dyDescent="0.25">
      <c r="U42198" s="76"/>
    </row>
    <row r="42199" spans="21:21" x14ac:dyDescent="0.25">
      <c r="U42199" s="76"/>
    </row>
    <row r="42200" spans="21:21" x14ac:dyDescent="0.25">
      <c r="U42200" s="76"/>
    </row>
    <row r="42201" spans="21:21" x14ac:dyDescent="0.25">
      <c r="U42201" s="76"/>
    </row>
    <row r="42202" spans="21:21" x14ac:dyDescent="0.25">
      <c r="U42202" s="76"/>
    </row>
    <row r="42203" spans="21:21" x14ac:dyDescent="0.25">
      <c r="U42203" s="76"/>
    </row>
    <row r="42204" spans="21:21" x14ac:dyDescent="0.25">
      <c r="U42204" s="76"/>
    </row>
    <row r="42205" spans="21:21" x14ac:dyDescent="0.25">
      <c r="U42205" s="76"/>
    </row>
    <row r="42206" spans="21:21" x14ac:dyDescent="0.25">
      <c r="U42206" s="76"/>
    </row>
    <row r="42207" spans="21:21" x14ac:dyDescent="0.25">
      <c r="U42207" s="76"/>
    </row>
    <row r="42208" spans="21:21" x14ac:dyDescent="0.25">
      <c r="U42208" s="76"/>
    </row>
    <row r="42209" spans="21:21" x14ac:dyDescent="0.25">
      <c r="U42209" s="76"/>
    </row>
    <row r="42210" spans="21:21" x14ac:dyDescent="0.25">
      <c r="U42210" s="76"/>
    </row>
    <row r="42211" spans="21:21" x14ac:dyDescent="0.25">
      <c r="U42211" s="76"/>
    </row>
    <row r="42212" spans="21:21" x14ac:dyDescent="0.25">
      <c r="U42212" s="76"/>
    </row>
    <row r="42213" spans="21:21" x14ac:dyDescent="0.25">
      <c r="U42213" s="76"/>
    </row>
    <row r="42214" spans="21:21" x14ac:dyDescent="0.25">
      <c r="U42214" s="76"/>
    </row>
    <row r="42215" spans="21:21" x14ac:dyDescent="0.25">
      <c r="U42215" s="76"/>
    </row>
    <row r="42216" spans="21:21" x14ac:dyDescent="0.25">
      <c r="U42216" s="76"/>
    </row>
    <row r="42217" spans="21:21" x14ac:dyDescent="0.25">
      <c r="U42217" s="76"/>
    </row>
    <row r="42218" spans="21:21" x14ac:dyDescent="0.25">
      <c r="U42218" s="76"/>
    </row>
    <row r="42219" spans="21:21" x14ac:dyDescent="0.25">
      <c r="U42219" s="76"/>
    </row>
    <row r="42220" spans="21:21" x14ac:dyDescent="0.25">
      <c r="U42220" s="76"/>
    </row>
    <row r="42221" spans="21:21" x14ac:dyDescent="0.25">
      <c r="U42221" s="76"/>
    </row>
    <row r="42222" spans="21:21" x14ac:dyDescent="0.25">
      <c r="U42222" s="76"/>
    </row>
    <row r="42223" spans="21:21" x14ac:dyDescent="0.25">
      <c r="U42223" s="76"/>
    </row>
    <row r="42224" spans="21:21" x14ac:dyDescent="0.25">
      <c r="U42224" s="76"/>
    </row>
    <row r="42225" spans="21:21" x14ac:dyDescent="0.25">
      <c r="U42225" s="76"/>
    </row>
    <row r="42226" spans="21:21" x14ac:dyDescent="0.25">
      <c r="U42226" s="76"/>
    </row>
    <row r="42227" spans="21:21" x14ac:dyDescent="0.25">
      <c r="U42227" s="76"/>
    </row>
    <row r="42228" spans="21:21" x14ac:dyDescent="0.25">
      <c r="U42228" s="76"/>
    </row>
    <row r="42229" spans="21:21" x14ac:dyDescent="0.25">
      <c r="U42229" s="76"/>
    </row>
    <row r="42230" spans="21:21" x14ac:dyDescent="0.25">
      <c r="U42230" s="76"/>
    </row>
    <row r="42231" spans="21:21" x14ac:dyDescent="0.25">
      <c r="U42231" s="76"/>
    </row>
    <row r="42232" spans="21:21" x14ac:dyDescent="0.25">
      <c r="U42232" s="76"/>
    </row>
    <row r="42233" spans="21:21" x14ac:dyDescent="0.25">
      <c r="U42233" s="76"/>
    </row>
    <row r="42234" spans="21:21" x14ac:dyDescent="0.25">
      <c r="U42234" s="76"/>
    </row>
    <row r="42235" spans="21:21" x14ac:dyDescent="0.25">
      <c r="U42235" s="76"/>
    </row>
    <row r="42236" spans="21:21" x14ac:dyDescent="0.25">
      <c r="U42236" s="76"/>
    </row>
    <row r="42237" spans="21:21" x14ac:dyDescent="0.25">
      <c r="U42237" s="76"/>
    </row>
    <row r="42238" spans="21:21" x14ac:dyDescent="0.25">
      <c r="U42238" s="76"/>
    </row>
    <row r="42239" spans="21:21" x14ac:dyDescent="0.25">
      <c r="U42239" s="76"/>
    </row>
    <row r="42240" spans="21:21" x14ac:dyDescent="0.25">
      <c r="U42240" s="76"/>
    </row>
    <row r="42241" spans="21:21" x14ac:dyDescent="0.25">
      <c r="U42241" s="76"/>
    </row>
    <row r="42242" spans="21:21" x14ac:dyDescent="0.25">
      <c r="U42242" s="76"/>
    </row>
    <row r="42243" spans="21:21" x14ac:dyDescent="0.25">
      <c r="U42243" s="76"/>
    </row>
    <row r="42244" spans="21:21" x14ac:dyDescent="0.25">
      <c r="U42244" s="76"/>
    </row>
    <row r="42245" spans="21:21" x14ac:dyDescent="0.25">
      <c r="U42245" s="76"/>
    </row>
    <row r="42246" spans="21:21" x14ac:dyDescent="0.25">
      <c r="U42246" s="76"/>
    </row>
    <row r="42247" spans="21:21" x14ac:dyDescent="0.25">
      <c r="U42247" s="76"/>
    </row>
    <row r="42248" spans="21:21" x14ac:dyDescent="0.25">
      <c r="U42248" s="76"/>
    </row>
    <row r="42249" spans="21:21" x14ac:dyDescent="0.25">
      <c r="U42249" s="76"/>
    </row>
    <row r="42250" spans="21:21" x14ac:dyDescent="0.25">
      <c r="U42250" s="76"/>
    </row>
    <row r="42251" spans="21:21" x14ac:dyDescent="0.25">
      <c r="U42251" s="76"/>
    </row>
    <row r="42252" spans="21:21" x14ac:dyDescent="0.25">
      <c r="U42252" s="76"/>
    </row>
    <row r="42253" spans="21:21" x14ac:dyDescent="0.25">
      <c r="U42253" s="76"/>
    </row>
    <row r="42254" spans="21:21" x14ac:dyDescent="0.25">
      <c r="U42254" s="76"/>
    </row>
    <row r="42255" spans="21:21" x14ac:dyDescent="0.25">
      <c r="U42255" s="76"/>
    </row>
    <row r="42256" spans="21:21" x14ac:dyDescent="0.25">
      <c r="U42256" s="76"/>
    </row>
    <row r="42257" spans="21:21" x14ac:dyDescent="0.25">
      <c r="U42257" s="76"/>
    </row>
    <row r="42258" spans="21:21" x14ac:dyDescent="0.25">
      <c r="U42258" s="76"/>
    </row>
    <row r="42259" spans="21:21" x14ac:dyDescent="0.25">
      <c r="U42259" s="76"/>
    </row>
    <row r="42260" spans="21:21" x14ac:dyDescent="0.25">
      <c r="U42260" s="76"/>
    </row>
    <row r="42261" spans="21:21" x14ac:dyDescent="0.25">
      <c r="U42261" s="76"/>
    </row>
    <row r="42262" spans="21:21" x14ac:dyDescent="0.25">
      <c r="U42262" s="76"/>
    </row>
    <row r="42263" spans="21:21" x14ac:dyDescent="0.25">
      <c r="U42263" s="76"/>
    </row>
    <row r="42264" spans="21:21" x14ac:dyDescent="0.25">
      <c r="U42264" s="76"/>
    </row>
    <row r="42265" spans="21:21" x14ac:dyDescent="0.25">
      <c r="U42265" s="76"/>
    </row>
    <row r="42266" spans="21:21" x14ac:dyDescent="0.25">
      <c r="U42266" s="76"/>
    </row>
    <row r="42267" spans="21:21" x14ac:dyDescent="0.25">
      <c r="U42267" s="76"/>
    </row>
    <row r="42268" spans="21:21" x14ac:dyDescent="0.25">
      <c r="U42268" s="76"/>
    </row>
    <row r="42269" spans="21:21" x14ac:dyDescent="0.25">
      <c r="U42269" s="76"/>
    </row>
    <row r="42270" spans="21:21" x14ac:dyDescent="0.25">
      <c r="U42270" s="76"/>
    </row>
    <row r="42271" spans="21:21" x14ac:dyDescent="0.25">
      <c r="U42271" s="76"/>
    </row>
    <row r="42272" spans="21:21" x14ac:dyDescent="0.25">
      <c r="U42272" s="76"/>
    </row>
    <row r="42273" spans="21:21" x14ac:dyDescent="0.25">
      <c r="U42273" s="76"/>
    </row>
    <row r="42274" spans="21:21" x14ac:dyDescent="0.25">
      <c r="U42274" s="76"/>
    </row>
    <row r="42275" spans="21:21" x14ac:dyDescent="0.25">
      <c r="U42275" s="76"/>
    </row>
    <row r="42276" spans="21:21" x14ac:dyDescent="0.25">
      <c r="U42276" s="76"/>
    </row>
    <row r="42277" spans="21:21" x14ac:dyDescent="0.25">
      <c r="U42277" s="76"/>
    </row>
    <row r="42278" spans="21:21" x14ac:dyDescent="0.25">
      <c r="U42278" s="76"/>
    </row>
    <row r="42279" spans="21:21" x14ac:dyDescent="0.25">
      <c r="U42279" s="76"/>
    </row>
    <row r="42280" spans="21:21" x14ac:dyDescent="0.25">
      <c r="U42280" s="76"/>
    </row>
    <row r="42281" spans="21:21" x14ac:dyDescent="0.25">
      <c r="U42281" s="76"/>
    </row>
    <row r="42282" spans="21:21" x14ac:dyDescent="0.25">
      <c r="U42282" s="76"/>
    </row>
    <row r="42283" spans="21:21" x14ac:dyDescent="0.25">
      <c r="U42283" s="76"/>
    </row>
    <row r="42284" spans="21:21" x14ac:dyDescent="0.25">
      <c r="U42284" s="76"/>
    </row>
    <row r="42285" spans="21:21" x14ac:dyDescent="0.25">
      <c r="U42285" s="76"/>
    </row>
    <row r="42286" spans="21:21" x14ac:dyDescent="0.25">
      <c r="U42286" s="76"/>
    </row>
    <row r="42287" spans="21:21" x14ac:dyDescent="0.25">
      <c r="U42287" s="76"/>
    </row>
    <row r="42288" spans="21:21" x14ac:dyDescent="0.25">
      <c r="U42288" s="76"/>
    </row>
    <row r="42289" spans="21:21" x14ac:dyDescent="0.25">
      <c r="U42289" s="76"/>
    </row>
    <row r="42290" spans="21:21" x14ac:dyDescent="0.25">
      <c r="U42290" s="76"/>
    </row>
    <row r="42291" spans="21:21" x14ac:dyDescent="0.25">
      <c r="U42291" s="76"/>
    </row>
    <row r="42292" spans="21:21" x14ac:dyDescent="0.25">
      <c r="U42292" s="76"/>
    </row>
    <row r="42293" spans="21:21" x14ac:dyDescent="0.25">
      <c r="U42293" s="76"/>
    </row>
    <row r="42294" spans="21:21" x14ac:dyDescent="0.25">
      <c r="U42294" s="76"/>
    </row>
    <row r="42295" spans="21:21" x14ac:dyDescent="0.25">
      <c r="U42295" s="76"/>
    </row>
    <row r="42296" spans="21:21" x14ac:dyDescent="0.25">
      <c r="U42296" s="76"/>
    </row>
    <row r="42297" spans="21:21" x14ac:dyDescent="0.25">
      <c r="U42297" s="76"/>
    </row>
    <row r="42298" spans="21:21" x14ac:dyDescent="0.25">
      <c r="U42298" s="76"/>
    </row>
    <row r="42299" spans="21:21" x14ac:dyDescent="0.25">
      <c r="U42299" s="76"/>
    </row>
    <row r="42300" spans="21:21" x14ac:dyDescent="0.25">
      <c r="U42300" s="76"/>
    </row>
    <row r="42301" spans="21:21" x14ac:dyDescent="0.25">
      <c r="U42301" s="76"/>
    </row>
    <row r="42302" spans="21:21" x14ac:dyDescent="0.25">
      <c r="U42302" s="76"/>
    </row>
    <row r="42303" spans="21:21" x14ac:dyDescent="0.25">
      <c r="U42303" s="76"/>
    </row>
    <row r="42304" spans="21:21" x14ac:dyDescent="0.25">
      <c r="U42304" s="76"/>
    </row>
    <row r="42305" spans="21:21" x14ac:dyDescent="0.25">
      <c r="U42305" s="76"/>
    </row>
    <row r="42306" spans="21:21" x14ac:dyDescent="0.25">
      <c r="U42306" s="76"/>
    </row>
    <row r="42307" spans="21:21" x14ac:dyDescent="0.25">
      <c r="U42307" s="76"/>
    </row>
    <row r="42308" spans="21:21" x14ac:dyDescent="0.25">
      <c r="U42308" s="76"/>
    </row>
    <row r="42309" spans="21:21" x14ac:dyDescent="0.25">
      <c r="U42309" s="76"/>
    </row>
    <row r="42310" spans="21:21" x14ac:dyDescent="0.25">
      <c r="U42310" s="76"/>
    </row>
    <row r="42311" spans="21:21" x14ac:dyDescent="0.25">
      <c r="U42311" s="76"/>
    </row>
    <row r="42312" spans="21:21" x14ac:dyDescent="0.25">
      <c r="U42312" s="76"/>
    </row>
    <row r="42313" spans="21:21" x14ac:dyDescent="0.25">
      <c r="U42313" s="76"/>
    </row>
    <row r="42314" spans="21:21" x14ac:dyDescent="0.25">
      <c r="U42314" s="76"/>
    </row>
    <row r="42315" spans="21:21" x14ac:dyDescent="0.25">
      <c r="U42315" s="76"/>
    </row>
    <row r="42316" spans="21:21" x14ac:dyDescent="0.25">
      <c r="U42316" s="76"/>
    </row>
    <row r="42317" spans="21:21" x14ac:dyDescent="0.25">
      <c r="U42317" s="76"/>
    </row>
    <row r="42318" spans="21:21" x14ac:dyDescent="0.25">
      <c r="U42318" s="76"/>
    </row>
    <row r="42319" spans="21:21" x14ac:dyDescent="0.25">
      <c r="U42319" s="76"/>
    </row>
    <row r="42320" spans="21:21" x14ac:dyDescent="0.25">
      <c r="U42320" s="76"/>
    </row>
    <row r="42321" spans="21:21" x14ac:dyDescent="0.25">
      <c r="U42321" s="76"/>
    </row>
    <row r="42322" spans="21:21" x14ac:dyDescent="0.25">
      <c r="U42322" s="76"/>
    </row>
    <row r="42323" spans="21:21" x14ac:dyDescent="0.25">
      <c r="U42323" s="76"/>
    </row>
    <row r="42324" spans="21:21" x14ac:dyDescent="0.25">
      <c r="U42324" s="76"/>
    </row>
    <row r="42325" spans="21:21" x14ac:dyDescent="0.25">
      <c r="U42325" s="76"/>
    </row>
    <row r="42326" spans="21:21" x14ac:dyDescent="0.25">
      <c r="U42326" s="76"/>
    </row>
    <row r="42327" spans="21:21" x14ac:dyDescent="0.25">
      <c r="U42327" s="76"/>
    </row>
    <row r="42328" spans="21:21" x14ac:dyDescent="0.25">
      <c r="U42328" s="76"/>
    </row>
    <row r="42329" spans="21:21" x14ac:dyDescent="0.25">
      <c r="U42329" s="76"/>
    </row>
    <row r="42330" spans="21:21" x14ac:dyDescent="0.25">
      <c r="U42330" s="76"/>
    </row>
    <row r="42331" spans="21:21" x14ac:dyDescent="0.25">
      <c r="U42331" s="76"/>
    </row>
    <row r="42332" spans="21:21" x14ac:dyDescent="0.25">
      <c r="U42332" s="76"/>
    </row>
    <row r="42333" spans="21:21" x14ac:dyDescent="0.25">
      <c r="U42333" s="76"/>
    </row>
    <row r="42334" spans="21:21" x14ac:dyDescent="0.25">
      <c r="U42334" s="76"/>
    </row>
    <row r="42335" spans="21:21" x14ac:dyDescent="0.25">
      <c r="U42335" s="76"/>
    </row>
    <row r="42336" spans="21:21" x14ac:dyDescent="0.25">
      <c r="U42336" s="76"/>
    </row>
    <row r="42337" spans="21:21" x14ac:dyDescent="0.25">
      <c r="U42337" s="76"/>
    </row>
    <row r="42338" spans="21:21" x14ac:dyDescent="0.25">
      <c r="U42338" s="76"/>
    </row>
    <row r="42339" spans="21:21" x14ac:dyDescent="0.25">
      <c r="U42339" s="76"/>
    </row>
    <row r="42340" spans="21:21" x14ac:dyDescent="0.25">
      <c r="U42340" s="76"/>
    </row>
    <row r="42341" spans="21:21" x14ac:dyDescent="0.25">
      <c r="U42341" s="76"/>
    </row>
    <row r="42342" spans="21:21" x14ac:dyDescent="0.25">
      <c r="U42342" s="76"/>
    </row>
    <row r="42343" spans="21:21" x14ac:dyDescent="0.25">
      <c r="U42343" s="76"/>
    </row>
    <row r="42344" spans="21:21" x14ac:dyDescent="0.25">
      <c r="U42344" s="76"/>
    </row>
    <row r="42345" spans="21:21" x14ac:dyDescent="0.25">
      <c r="U42345" s="76"/>
    </row>
    <row r="42346" spans="21:21" x14ac:dyDescent="0.25">
      <c r="U42346" s="76"/>
    </row>
    <row r="42347" spans="21:21" x14ac:dyDescent="0.25">
      <c r="U42347" s="76"/>
    </row>
    <row r="42348" spans="21:21" x14ac:dyDescent="0.25">
      <c r="U42348" s="76"/>
    </row>
    <row r="42349" spans="21:21" x14ac:dyDescent="0.25">
      <c r="U42349" s="76"/>
    </row>
    <row r="42350" spans="21:21" x14ac:dyDescent="0.25">
      <c r="U42350" s="76"/>
    </row>
    <row r="42351" spans="21:21" x14ac:dyDescent="0.25">
      <c r="U42351" s="76"/>
    </row>
    <row r="42352" spans="21:21" x14ac:dyDescent="0.25">
      <c r="U42352" s="76"/>
    </row>
    <row r="42353" spans="21:21" x14ac:dyDescent="0.25">
      <c r="U42353" s="76"/>
    </row>
    <row r="42354" spans="21:21" x14ac:dyDescent="0.25">
      <c r="U42354" s="76"/>
    </row>
    <row r="42355" spans="21:21" x14ac:dyDescent="0.25">
      <c r="U42355" s="76"/>
    </row>
    <row r="42356" spans="21:21" x14ac:dyDescent="0.25">
      <c r="U42356" s="76"/>
    </row>
    <row r="42357" spans="21:21" x14ac:dyDescent="0.25">
      <c r="U42357" s="76"/>
    </row>
    <row r="42358" spans="21:21" x14ac:dyDescent="0.25">
      <c r="U42358" s="76"/>
    </row>
    <row r="42359" spans="21:21" x14ac:dyDescent="0.25">
      <c r="U42359" s="76"/>
    </row>
    <row r="42360" spans="21:21" x14ac:dyDescent="0.25">
      <c r="U42360" s="76"/>
    </row>
    <row r="42361" spans="21:21" x14ac:dyDescent="0.25">
      <c r="U42361" s="76"/>
    </row>
    <row r="42362" spans="21:21" x14ac:dyDescent="0.25">
      <c r="U42362" s="76"/>
    </row>
    <row r="42363" spans="21:21" x14ac:dyDescent="0.25">
      <c r="U42363" s="76"/>
    </row>
    <row r="42364" spans="21:21" x14ac:dyDescent="0.25">
      <c r="U42364" s="76"/>
    </row>
    <row r="42365" spans="21:21" x14ac:dyDescent="0.25">
      <c r="U42365" s="76"/>
    </row>
    <row r="42366" spans="21:21" x14ac:dyDescent="0.25">
      <c r="U42366" s="76"/>
    </row>
    <row r="42367" spans="21:21" x14ac:dyDescent="0.25">
      <c r="U42367" s="76"/>
    </row>
    <row r="42368" spans="21:21" x14ac:dyDescent="0.25">
      <c r="U42368" s="76"/>
    </row>
    <row r="42369" spans="21:21" x14ac:dyDescent="0.25">
      <c r="U42369" s="76"/>
    </row>
    <row r="42370" spans="21:21" x14ac:dyDescent="0.25">
      <c r="U42370" s="76"/>
    </row>
    <row r="42371" spans="21:21" x14ac:dyDescent="0.25">
      <c r="U42371" s="76"/>
    </row>
    <row r="42372" spans="21:21" x14ac:dyDescent="0.25">
      <c r="U42372" s="76"/>
    </row>
    <row r="42373" spans="21:21" x14ac:dyDescent="0.25">
      <c r="U42373" s="76"/>
    </row>
    <row r="42374" spans="21:21" x14ac:dyDescent="0.25">
      <c r="U42374" s="76"/>
    </row>
    <row r="42375" spans="21:21" x14ac:dyDescent="0.25">
      <c r="U42375" s="76"/>
    </row>
    <row r="42376" spans="21:21" x14ac:dyDescent="0.25">
      <c r="U42376" s="76"/>
    </row>
    <row r="42377" spans="21:21" x14ac:dyDescent="0.25">
      <c r="U42377" s="76"/>
    </row>
    <row r="42378" spans="21:21" x14ac:dyDescent="0.25">
      <c r="U42378" s="76"/>
    </row>
    <row r="42379" spans="21:21" x14ac:dyDescent="0.25">
      <c r="U42379" s="76"/>
    </row>
    <row r="42380" spans="21:21" x14ac:dyDescent="0.25">
      <c r="U42380" s="76"/>
    </row>
    <row r="42381" spans="21:21" x14ac:dyDescent="0.25">
      <c r="U42381" s="76"/>
    </row>
    <row r="42382" spans="21:21" x14ac:dyDescent="0.25">
      <c r="U42382" s="76"/>
    </row>
    <row r="42383" spans="21:21" x14ac:dyDescent="0.25">
      <c r="U42383" s="76"/>
    </row>
    <row r="42384" spans="21:21" x14ac:dyDescent="0.25">
      <c r="U42384" s="76"/>
    </row>
    <row r="42385" spans="21:21" x14ac:dyDescent="0.25">
      <c r="U42385" s="76"/>
    </row>
    <row r="42386" spans="21:21" x14ac:dyDescent="0.25">
      <c r="U42386" s="76"/>
    </row>
    <row r="42387" spans="21:21" x14ac:dyDescent="0.25">
      <c r="U42387" s="76"/>
    </row>
    <row r="42388" spans="21:21" x14ac:dyDescent="0.25">
      <c r="U42388" s="76"/>
    </row>
    <row r="42389" spans="21:21" x14ac:dyDescent="0.25">
      <c r="U42389" s="76"/>
    </row>
    <row r="42390" spans="21:21" x14ac:dyDescent="0.25">
      <c r="U42390" s="76"/>
    </row>
    <row r="42391" spans="21:21" x14ac:dyDescent="0.25">
      <c r="U42391" s="76"/>
    </row>
    <row r="42392" spans="21:21" x14ac:dyDescent="0.25">
      <c r="U42392" s="76"/>
    </row>
    <row r="42393" spans="21:21" x14ac:dyDescent="0.25">
      <c r="U42393" s="76"/>
    </row>
    <row r="42394" spans="21:21" x14ac:dyDescent="0.25">
      <c r="U42394" s="76"/>
    </row>
    <row r="42395" spans="21:21" x14ac:dyDescent="0.25">
      <c r="U42395" s="76"/>
    </row>
    <row r="42396" spans="21:21" x14ac:dyDescent="0.25">
      <c r="U42396" s="76"/>
    </row>
    <row r="42397" spans="21:21" x14ac:dyDescent="0.25">
      <c r="U42397" s="76"/>
    </row>
    <row r="42398" spans="21:21" x14ac:dyDescent="0.25">
      <c r="U42398" s="76"/>
    </row>
    <row r="42399" spans="21:21" x14ac:dyDescent="0.25">
      <c r="U42399" s="76"/>
    </row>
    <row r="42400" spans="21:21" x14ac:dyDescent="0.25">
      <c r="U42400" s="76"/>
    </row>
    <row r="42401" spans="21:21" x14ac:dyDescent="0.25">
      <c r="U42401" s="76"/>
    </row>
    <row r="42402" spans="21:21" x14ac:dyDescent="0.25">
      <c r="U42402" s="76"/>
    </row>
    <row r="42403" spans="21:21" x14ac:dyDescent="0.25">
      <c r="U42403" s="76"/>
    </row>
    <row r="42404" spans="21:21" x14ac:dyDescent="0.25">
      <c r="U42404" s="76"/>
    </row>
    <row r="42405" spans="21:21" x14ac:dyDescent="0.25">
      <c r="U42405" s="76"/>
    </row>
    <row r="42406" spans="21:21" x14ac:dyDescent="0.25">
      <c r="U42406" s="76"/>
    </row>
    <row r="42407" spans="21:21" x14ac:dyDescent="0.25">
      <c r="U42407" s="76"/>
    </row>
    <row r="42408" spans="21:21" x14ac:dyDescent="0.25">
      <c r="U42408" s="76"/>
    </row>
    <row r="42409" spans="21:21" x14ac:dyDescent="0.25">
      <c r="U42409" s="76"/>
    </row>
    <row r="42410" spans="21:21" x14ac:dyDescent="0.25">
      <c r="U42410" s="76"/>
    </row>
    <row r="42411" spans="21:21" x14ac:dyDescent="0.25">
      <c r="U42411" s="76"/>
    </row>
    <row r="42412" spans="21:21" x14ac:dyDescent="0.25">
      <c r="U42412" s="76"/>
    </row>
    <row r="42413" spans="21:21" x14ac:dyDescent="0.25">
      <c r="U42413" s="76"/>
    </row>
    <row r="42414" spans="21:21" x14ac:dyDescent="0.25">
      <c r="U42414" s="76"/>
    </row>
    <row r="42415" spans="21:21" x14ac:dyDescent="0.25">
      <c r="U42415" s="76"/>
    </row>
    <row r="42416" spans="21:21" x14ac:dyDescent="0.25">
      <c r="U42416" s="76"/>
    </row>
    <row r="42417" spans="21:21" x14ac:dyDescent="0.25">
      <c r="U42417" s="76"/>
    </row>
    <row r="42418" spans="21:21" x14ac:dyDescent="0.25">
      <c r="U42418" s="76"/>
    </row>
    <row r="42419" spans="21:21" x14ac:dyDescent="0.25">
      <c r="U42419" s="76"/>
    </row>
    <row r="42420" spans="21:21" x14ac:dyDescent="0.25">
      <c r="U42420" s="76"/>
    </row>
    <row r="42421" spans="21:21" x14ac:dyDescent="0.25">
      <c r="U42421" s="76"/>
    </row>
    <row r="42422" spans="21:21" x14ac:dyDescent="0.25">
      <c r="U42422" s="76"/>
    </row>
    <row r="42423" spans="21:21" x14ac:dyDescent="0.25">
      <c r="U42423" s="76"/>
    </row>
    <row r="42424" spans="21:21" x14ac:dyDescent="0.25">
      <c r="U42424" s="76"/>
    </row>
    <row r="42425" spans="21:21" x14ac:dyDescent="0.25">
      <c r="U42425" s="76"/>
    </row>
    <row r="42426" spans="21:21" x14ac:dyDescent="0.25">
      <c r="U42426" s="76"/>
    </row>
    <row r="42427" spans="21:21" x14ac:dyDescent="0.25">
      <c r="U42427" s="76"/>
    </row>
    <row r="42428" spans="21:21" x14ac:dyDescent="0.25">
      <c r="U42428" s="76"/>
    </row>
    <row r="42429" spans="21:21" x14ac:dyDescent="0.25">
      <c r="U42429" s="76"/>
    </row>
    <row r="42430" spans="21:21" x14ac:dyDescent="0.25">
      <c r="U42430" s="76"/>
    </row>
    <row r="42431" spans="21:21" x14ac:dyDescent="0.25">
      <c r="U42431" s="76"/>
    </row>
    <row r="42432" spans="21:21" x14ac:dyDescent="0.25">
      <c r="U42432" s="76"/>
    </row>
    <row r="42433" spans="21:21" x14ac:dyDescent="0.25">
      <c r="U42433" s="76"/>
    </row>
    <row r="42434" spans="21:21" x14ac:dyDescent="0.25">
      <c r="U42434" s="76"/>
    </row>
    <row r="42435" spans="21:21" x14ac:dyDescent="0.25">
      <c r="U42435" s="76"/>
    </row>
    <row r="42436" spans="21:21" x14ac:dyDescent="0.25">
      <c r="U42436" s="76"/>
    </row>
    <row r="42437" spans="21:21" x14ac:dyDescent="0.25">
      <c r="U42437" s="76"/>
    </row>
    <row r="42438" spans="21:21" x14ac:dyDescent="0.25">
      <c r="U42438" s="76"/>
    </row>
    <row r="42439" spans="21:21" x14ac:dyDescent="0.25">
      <c r="U42439" s="76"/>
    </row>
    <row r="42440" spans="21:21" x14ac:dyDescent="0.25">
      <c r="U42440" s="76"/>
    </row>
    <row r="42441" spans="21:21" x14ac:dyDescent="0.25">
      <c r="U42441" s="76"/>
    </row>
    <row r="42442" spans="21:21" x14ac:dyDescent="0.25">
      <c r="U42442" s="76"/>
    </row>
    <row r="42443" spans="21:21" x14ac:dyDescent="0.25">
      <c r="U42443" s="76"/>
    </row>
    <row r="42444" spans="21:21" x14ac:dyDescent="0.25">
      <c r="U42444" s="76"/>
    </row>
    <row r="42445" spans="21:21" x14ac:dyDescent="0.25">
      <c r="U42445" s="76"/>
    </row>
    <row r="42446" spans="21:21" x14ac:dyDescent="0.25">
      <c r="U42446" s="76"/>
    </row>
    <row r="42447" spans="21:21" x14ac:dyDescent="0.25">
      <c r="U42447" s="76"/>
    </row>
    <row r="42448" spans="21:21" x14ac:dyDescent="0.25">
      <c r="U42448" s="76"/>
    </row>
    <row r="42449" spans="21:21" x14ac:dyDescent="0.25">
      <c r="U42449" s="76"/>
    </row>
    <row r="42450" spans="21:21" x14ac:dyDescent="0.25">
      <c r="U42450" s="76"/>
    </row>
    <row r="42451" spans="21:21" x14ac:dyDescent="0.25">
      <c r="U42451" s="76"/>
    </row>
    <row r="42452" spans="21:21" x14ac:dyDescent="0.25">
      <c r="U42452" s="76"/>
    </row>
    <row r="42453" spans="21:21" x14ac:dyDescent="0.25">
      <c r="U42453" s="76"/>
    </row>
    <row r="42454" spans="21:21" x14ac:dyDescent="0.25">
      <c r="U42454" s="76"/>
    </row>
    <row r="42455" spans="21:21" x14ac:dyDescent="0.25">
      <c r="U42455" s="76"/>
    </row>
    <row r="42456" spans="21:21" x14ac:dyDescent="0.25">
      <c r="U42456" s="76"/>
    </row>
    <row r="42457" spans="21:21" x14ac:dyDescent="0.25">
      <c r="U42457" s="76"/>
    </row>
    <row r="42458" spans="21:21" x14ac:dyDescent="0.25">
      <c r="U42458" s="76"/>
    </row>
    <row r="42459" spans="21:21" x14ac:dyDescent="0.25">
      <c r="U42459" s="76"/>
    </row>
    <row r="42460" spans="21:21" x14ac:dyDescent="0.25">
      <c r="U42460" s="76"/>
    </row>
    <row r="42461" spans="21:21" x14ac:dyDescent="0.25">
      <c r="U42461" s="76"/>
    </row>
    <row r="42462" spans="21:21" x14ac:dyDescent="0.25">
      <c r="U42462" s="76"/>
    </row>
    <row r="42463" spans="21:21" x14ac:dyDescent="0.25">
      <c r="U42463" s="76"/>
    </row>
    <row r="42464" spans="21:21" x14ac:dyDescent="0.25">
      <c r="U42464" s="76"/>
    </row>
    <row r="42465" spans="21:21" x14ac:dyDescent="0.25">
      <c r="U42465" s="76"/>
    </row>
    <row r="42466" spans="21:21" x14ac:dyDescent="0.25">
      <c r="U42466" s="76"/>
    </row>
    <row r="42467" spans="21:21" x14ac:dyDescent="0.25">
      <c r="U42467" s="76"/>
    </row>
    <row r="42468" spans="21:21" x14ac:dyDescent="0.25">
      <c r="U42468" s="76"/>
    </row>
    <row r="42469" spans="21:21" x14ac:dyDescent="0.25">
      <c r="U42469" s="76"/>
    </row>
    <row r="42470" spans="21:21" x14ac:dyDescent="0.25">
      <c r="U42470" s="76"/>
    </row>
    <row r="42471" spans="21:21" x14ac:dyDescent="0.25">
      <c r="U42471" s="76"/>
    </row>
    <row r="42472" spans="21:21" x14ac:dyDescent="0.25">
      <c r="U42472" s="76"/>
    </row>
    <row r="42473" spans="21:21" x14ac:dyDescent="0.25">
      <c r="U42473" s="76"/>
    </row>
    <row r="42474" spans="21:21" x14ac:dyDescent="0.25">
      <c r="U42474" s="76"/>
    </row>
    <row r="42475" spans="21:21" x14ac:dyDescent="0.25">
      <c r="U42475" s="76"/>
    </row>
    <row r="42476" spans="21:21" x14ac:dyDescent="0.25">
      <c r="U42476" s="76"/>
    </row>
    <row r="42477" spans="21:21" x14ac:dyDescent="0.25">
      <c r="U42477" s="76"/>
    </row>
    <row r="42478" spans="21:21" x14ac:dyDescent="0.25">
      <c r="U42478" s="76"/>
    </row>
    <row r="42479" spans="21:21" x14ac:dyDescent="0.25">
      <c r="U42479" s="76"/>
    </row>
    <row r="42480" spans="21:21" x14ac:dyDescent="0.25">
      <c r="U42480" s="76"/>
    </row>
    <row r="42481" spans="21:21" x14ac:dyDescent="0.25">
      <c r="U42481" s="76"/>
    </row>
    <row r="42482" spans="21:21" x14ac:dyDescent="0.25">
      <c r="U42482" s="76"/>
    </row>
    <row r="42483" spans="21:21" x14ac:dyDescent="0.25">
      <c r="U42483" s="76"/>
    </row>
    <row r="42484" spans="21:21" x14ac:dyDescent="0.25">
      <c r="U42484" s="76"/>
    </row>
    <row r="42485" spans="21:21" x14ac:dyDescent="0.25">
      <c r="U42485" s="76"/>
    </row>
    <row r="42486" spans="21:21" x14ac:dyDescent="0.25">
      <c r="U42486" s="76"/>
    </row>
    <row r="42487" spans="21:21" x14ac:dyDescent="0.25">
      <c r="U42487" s="76"/>
    </row>
    <row r="42488" spans="21:21" x14ac:dyDescent="0.25">
      <c r="U42488" s="76"/>
    </row>
    <row r="42489" spans="21:21" x14ac:dyDescent="0.25">
      <c r="U42489" s="76"/>
    </row>
    <row r="42490" spans="21:21" x14ac:dyDescent="0.25">
      <c r="U42490" s="76"/>
    </row>
    <row r="42491" spans="21:21" x14ac:dyDescent="0.25">
      <c r="U42491" s="76"/>
    </row>
    <row r="42492" spans="21:21" x14ac:dyDescent="0.25">
      <c r="U42492" s="76"/>
    </row>
    <row r="42493" spans="21:21" x14ac:dyDescent="0.25">
      <c r="U42493" s="76"/>
    </row>
    <row r="42494" spans="21:21" x14ac:dyDescent="0.25">
      <c r="U42494" s="76"/>
    </row>
    <row r="42495" spans="21:21" x14ac:dyDescent="0.25">
      <c r="U42495" s="76"/>
    </row>
    <row r="42496" spans="21:21" x14ac:dyDescent="0.25">
      <c r="U42496" s="76"/>
    </row>
    <row r="42497" spans="21:21" x14ac:dyDescent="0.25">
      <c r="U42497" s="76"/>
    </row>
    <row r="42498" spans="21:21" x14ac:dyDescent="0.25">
      <c r="U42498" s="76"/>
    </row>
    <row r="42499" spans="21:21" x14ac:dyDescent="0.25">
      <c r="U42499" s="76"/>
    </row>
    <row r="42500" spans="21:21" x14ac:dyDescent="0.25">
      <c r="U42500" s="76"/>
    </row>
    <row r="42501" spans="21:21" x14ac:dyDescent="0.25">
      <c r="U42501" s="76"/>
    </row>
    <row r="42502" spans="21:21" x14ac:dyDescent="0.25">
      <c r="U42502" s="76"/>
    </row>
    <row r="42503" spans="21:21" x14ac:dyDescent="0.25">
      <c r="U42503" s="76"/>
    </row>
    <row r="42504" spans="21:21" x14ac:dyDescent="0.25">
      <c r="U42504" s="76"/>
    </row>
    <row r="42505" spans="21:21" x14ac:dyDescent="0.25">
      <c r="U42505" s="76"/>
    </row>
    <row r="42506" spans="21:21" x14ac:dyDescent="0.25">
      <c r="U42506" s="76"/>
    </row>
    <row r="42507" spans="21:21" x14ac:dyDescent="0.25">
      <c r="U42507" s="76"/>
    </row>
    <row r="42508" spans="21:21" x14ac:dyDescent="0.25">
      <c r="U42508" s="76"/>
    </row>
    <row r="42509" spans="21:21" x14ac:dyDescent="0.25">
      <c r="U42509" s="76"/>
    </row>
    <row r="42510" spans="21:21" x14ac:dyDescent="0.25">
      <c r="U42510" s="76"/>
    </row>
    <row r="42511" spans="21:21" x14ac:dyDescent="0.25">
      <c r="U42511" s="76"/>
    </row>
    <row r="42512" spans="21:21" x14ac:dyDescent="0.25">
      <c r="U42512" s="76"/>
    </row>
    <row r="42513" spans="21:21" x14ac:dyDescent="0.25">
      <c r="U42513" s="76"/>
    </row>
    <row r="42514" spans="21:21" x14ac:dyDescent="0.25">
      <c r="U42514" s="76"/>
    </row>
    <row r="42515" spans="21:21" x14ac:dyDescent="0.25">
      <c r="U42515" s="76"/>
    </row>
    <row r="42516" spans="21:21" x14ac:dyDescent="0.25">
      <c r="U42516" s="76"/>
    </row>
    <row r="42517" spans="21:21" x14ac:dyDescent="0.25">
      <c r="U42517" s="76"/>
    </row>
    <row r="42518" spans="21:21" x14ac:dyDescent="0.25">
      <c r="U42518" s="76"/>
    </row>
    <row r="42519" spans="21:21" x14ac:dyDescent="0.25">
      <c r="U42519" s="76"/>
    </row>
    <row r="42520" spans="21:21" x14ac:dyDescent="0.25">
      <c r="U42520" s="76"/>
    </row>
    <row r="42521" spans="21:21" x14ac:dyDescent="0.25">
      <c r="U42521" s="76"/>
    </row>
    <row r="42522" spans="21:21" x14ac:dyDescent="0.25">
      <c r="U42522" s="76"/>
    </row>
    <row r="42523" spans="21:21" x14ac:dyDescent="0.25">
      <c r="U42523" s="76"/>
    </row>
    <row r="42524" spans="21:21" x14ac:dyDescent="0.25">
      <c r="U42524" s="76"/>
    </row>
    <row r="42525" spans="21:21" x14ac:dyDescent="0.25">
      <c r="U42525" s="76"/>
    </row>
    <row r="42526" spans="21:21" x14ac:dyDescent="0.25">
      <c r="U42526" s="76"/>
    </row>
    <row r="42527" spans="21:21" x14ac:dyDescent="0.25">
      <c r="U42527" s="76"/>
    </row>
    <row r="42528" spans="21:21" x14ac:dyDescent="0.25">
      <c r="U42528" s="76"/>
    </row>
    <row r="42529" spans="21:21" x14ac:dyDescent="0.25">
      <c r="U42529" s="76"/>
    </row>
    <row r="42530" spans="21:21" x14ac:dyDescent="0.25">
      <c r="U42530" s="76"/>
    </row>
    <row r="42531" spans="21:21" x14ac:dyDescent="0.25">
      <c r="U42531" s="76"/>
    </row>
    <row r="42532" spans="21:21" x14ac:dyDescent="0.25">
      <c r="U42532" s="76"/>
    </row>
    <row r="42533" spans="21:21" x14ac:dyDescent="0.25">
      <c r="U42533" s="76"/>
    </row>
    <row r="42534" spans="21:21" x14ac:dyDescent="0.25">
      <c r="U42534" s="76"/>
    </row>
    <row r="42535" spans="21:21" x14ac:dyDescent="0.25">
      <c r="U42535" s="76"/>
    </row>
    <row r="42536" spans="21:21" x14ac:dyDescent="0.25">
      <c r="U42536" s="76"/>
    </row>
    <row r="42537" spans="21:21" x14ac:dyDescent="0.25">
      <c r="U42537" s="76"/>
    </row>
    <row r="42538" spans="21:21" x14ac:dyDescent="0.25">
      <c r="U42538" s="76"/>
    </row>
    <row r="42539" spans="21:21" x14ac:dyDescent="0.25">
      <c r="U42539" s="76"/>
    </row>
    <row r="42540" spans="21:21" x14ac:dyDescent="0.25">
      <c r="U42540" s="76"/>
    </row>
    <row r="42541" spans="21:21" x14ac:dyDescent="0.25">
      <c r="U42541" s="76"/>
    </row>
    <row r="42542" spans="21:21" x14ac:dyDescent="0.25">
      <c r="U42542" s="76"/>
    </row>
    <row r="42543" spans="21:21" x14ac:dyDescent="0.25">
      <c r="U42543" s="76"/>
    </row>
    <row r="42544" spans="21:21" x14ac:dyDescent="0.25">
      <c r="U42544" s="76"/>
    </row>
    <row r="42545" spans="21:21" x14ac:dyDescent="0.25">
      <c r="U42545" s="76"/>
    </row>
    <row r="42546" spans="21:21" x14ac:dyDescent="0.25">
      <c r="U42546" s="76"/>
    </row>
    <row r="42547" spans="21:21" x14ac:dyDescent="0.25">
      <c r="U42547" s="76"/>
    </row>
    <row r="42548" spans="21:21" x14ac:dyDescent="0.25">
      <c r="U42548" s="76"/>
    </row>
    <row r="42549" spans="21:21" x14ac:dyDescent="0.25">
      <c r="U42549" s="76"/>
    </row>
    <row r="42550" spans="21:21" x14ac:dyDescent="0.25">
      <c r="U42550" s="76"/>
    </row>
    <row r="42551" spans="21:21" x14ac:dyDescent="0.25">
      <c r="U42551" s="76"/>
    </row>
    <row r="42552" spans="21:21" x14ac:dyDescent="0.25">
      <c r="U42552" s="76"/>
    </row>
    <row r="42553" spans="21:21" x14ac:dyDescent="0.25">
      <c r="U42553" s="76"/>
    </row>
    <row r="42554" spans="21:21" x14ac:dyDescent="0.25">
      <c r="U42554" s="76"/>
    </row>
    <row r="42555" spans="21:21" x14ac:dyDescent="0.25">
      <c r="U42555" s="76"/>
    </row>
    <row r="42556" spans="21:21" x14ac:dyDescent="0.25">
      <c r="U42556" s="76"/>
    </row>
    <row r="42557" spans="21:21" x14ac:dyDescent="0.25">
      <c r="U42557" s="76"/>
    </row>
    <row r="42558" spans="21:21" x14ac:dyDescent="0.25">
      <c r="U42558" s="76"/>
    </row>
    <row r="42559" spans="21:21" x14ac:dyDescent="0.25">
      <c r="U42559" s="76"/>
    </row>
    <row r="42560" spans="21:21" x14ac:dyDescent="0.25">
      <c r="U42560" s="76"/>
    </row>
    <row r="42561" spans="21:21" x14ac:dyDescent="0.25">
      <c r="U42561" s="76"/>
    </row>
    <row r="42562" spans="21:21" x14ac:dyDescent="0.25">
      <c r="U42562" s="76"/>
    </row>
    <row r="42563" spans="21:21" x14ac:dyDescent="0.25">
      <c r="U42563" s="76"/>
    </row>
    <row r="42564" spans="21:21" x14ac:dyDescent="0.25">
      <c r="U42564" s="76"/>
    </row>
    <row r="42565" spans="21:21" x14ac:dyDescent="0.25">
      <c r="U42565" s="76"/>
    </row>
    <row r="42566" spans="21:21" x14ac:dyDescent="0.25">
      <c r="U42566" s="76"/>
    </row>
    <row r="42567" spans="21:21" x14ac:dyDescent="0.25">
      <c r="U42567" s="76"/>
    </row>
    <row r="42568" spans="21:21" x14ac:dyDescent="0.25">
      <c r="U42568" s="76"/>
    </row>
    <row r="42569" spans="21:21" x14ac:dyDescent="0.25">
      <c r="U42569" s="76"/>
    </row>
    <row r="42570" spans="21:21" x14ac:dyDescent="0.25">
      <c r="U42570" s="76"/>
    </row>
    <row r="42571" spans="21:21" x14ac:dyDescent="0.25">
      <c r="U42571" s="76"/>
    </row>
    <row r="42572" spans="21:21" x14ac:dyDescent="0.25">
      <c r="U42572" s="76"/>
    </row>
    <row r="42573" spans="21:21" x14ac:dyDescent="0.25">
      <c r="U42573" s="76"/>
    </row>
    <row r="42574" spans="21:21" x14ac:dyDescent="0.25">
      <c r="U42574" s="76"/>
    </row>
    <row r="42575" spans="21:21" x14ac:dyDescent="0.25">
      <c r="U42575" s="76"/>
    </row>
    <row r="42576" spans="21:21" x14ac:dyDescent="0.25">
      <c r="U42576" s="76"/>
    </row>
    <row r="42577" spans="21:21" x14ac:dyDescent="0.25">
      <c r="U42577" s="76"/>
    </row>
    <row r="42578" spans="21:21" x14ac:dyDescent="0.25">
      <c r="U42578" s="76"/>
    </row>
    <row r="42579" spans="21:21" x14ac:dyDescent="0.25">
      <c r="U42579" s="76"/>
    </row>
    <row r="42580" spans="21:21" x14ac:dyDescent="0.25">
      <c r="U42580" s="76"/>
    </row>
    <row r="42581" spans="21:21" x14ac:dyDescent="0.25">
      <c r="U42581" s="76"/>
    </row>
    <row r="42582" spans="21:21" x14ac:dyDescent="0.25">
      <c r="U42582" s="76"/>
    </row>
    <row r="42583" spans="21:21" x14ac:dyDescent="0.25">
      <c r="U42583" s="76"/>
    </row>
    <row r="42584" spans="21:21" x14ac:dyDescent="0.25">
      <c r="U42584" s="76"/>
    </row>
    <row r="42585" spans="21:21" x14ac:dyDescent="0.25">
      <c r="U42585" s="76"/>
    </row>
    <row r="42586" spans="21:21" x14ac:dyDescent="0.25">
      <c r="U42586" s="76"/>
    </row>
    <row r="42587" spans="21:21" x14ac:dyDescent="0.25">
      <c r="U42587" s="76"/>
    </row>
    <row r="42588" spans="21:21" x14ac:dyDescent="0.25">
      <c r="U42588" s="76"/>
    </row>
    <row r="42589" spans="21:21" x14ac:dyDescent="0.25">
      <c r="U42589" s="76"/>
    </row>
    <row r="42590" spans="21:21" x14ac:dyDescent="0.25">
      <c r="U42590" s="76"/>
    </row>
    <row r="42591" spans="21:21" x14ac:dyDescent="0.25">
      <c r="U42591" s="76"/>
    </row>
    <row r="42592" spans="21:21" x14ac:dyDescent="0.25">
      <c r="U42592" s="76"/>
    </row>
    <row r="42593" spans="21:21" x14ac:dyDescent="0.25">
      <c r="U42593" s="76"/>
    </row>
    <row r="42594" spans="21:21" x14ac:dyDescent="0.25">
      <c r="U42594" s="76"/>
    </row>
    <row r="42595" spans="21:21" x14ac:dyDescent="0.25">
      <c r="U42595" s="76"/>
    </row>
    <row r="42596" spans="21:21" x14ac:dyDescent="0.25">
      <c r="U42596" s="76"/>
    </row>
    <row r="42597" spans="21:21" x14ac:dyDescent="0.25">
      <c r="U42597" s="76"/>
    </row>
    <row r="42598" spans="21:21" x14ac:dyDescent="0.25">
      <c r="U42598" s="76"/>
    </row>
    <row r="42599" spans="21:21" x14ac:dyDescent="0.25">
      <c r="U42599" s="76"/>
    </row>
    <row r="42600" spans="21:21" x14ac:dyDescent="0.25">
      <c r="U42600" s="76"/>
    </row>
    <row r="42601" spans="21:21" x14ac:dyDescent="0.25">
      <c r="U42601" s="76"/>
    </row>
    <row r="42602" spans="21:21" x14ac:dyDescent="0.25">
      <c r="U42602" s="76"/>
    </row>
    <row r="42603" spans="21:21" x14ac:dyDescent="0.25">
      <c r="U42603" s="76"/>
    </row>
    <row r="42604" spans="21:21" x14ac:dyDescent="0.25">
      <c r="U42604" s="76"/>
    </row>
    <row r="42605" spans="21:21" x14ac:dyDescent="0.25">
      <c r="U42605" s="76"/>
    </row>
    <row r="42606" spans="21:21" x14ac:dyDescent="0.25">
      <c r="U42606" s="76"/>
    </row>
    <row r="42607" spans="21:21" x14ac:dyDescent="0.25">
      <c r="U42607" s="76"/>
    </row>
    <row r="42608" spans="21:21" x14ac:dyDescent="0.25">
      <c r="U42608" s="76"/>
    </row>
    <row r="42609" spans="21:21" x14ac:dyDescent="0.25">
      <c r="U42609" s="76"/>
    </row>
    <row r="42610" spans="21:21" x14ac:dyDescent="0.25">
      <c r="U42610" s="76"/>
    </row>
    <row r="42611" spans="21:21" x14ac:dyDescent="0.25">
      <c r="U42611" s="76"/>
    </row>
    <row r="42612" spans="21:21" x14ac:dyDescent="0.25">
      <c r="U42612" s="76"/>
    </row>
    <row r="42613" spans="21:21" x14ac:dyDescent="0.25">
      <c r="U42613" s="76"/>
    </row>
    <row r="42614" spans="21:21" x14ac:dyDescent="0.25">
      <c r="U42614" s="76"/>
    </row>
    <row r="42615" spans="21:21" x14ac:dyDescent="0.25">
      <c r="U42615" s="76"/>
    </row>
    <row r="42616" spans="21:21" x14ac:dyDescent="0.25">
      <c r="U42616" s="76"/>
    </row>
    <row r="42617" spans="21:21" x14ac:dyDescent="0.25">
      <c r="U42617" s="76"/>
    </row>
    <row r="42618" spans="21:21" x14ac:dyDescent="0.25">
      <c r="U42618" s="76"/>
    </row>
    <row r="42619" spans="21:21" x14ac:dyDescent="0.25">
      <c r="U42619" s="76"/>
    </row>
    <row r="42620" spans="21:21" x14ac:dyDescent="0.25">
      <c r="U42620" s="76"/>
    </row>
    <row r="42621" spans="21:21" x14ac:dyDescent="0.25">
      <c r="U42621" s="76"/>
    </row>
    <row r="42622" spans="21:21" x14ac:dyDescent="0.25">
      <c r="U42622" s="76"/>
    </row>
    <row r="42623" spans="21:21" x14ac:dyDescent="0.25">
      <c r="U42623" s="76"/>
    </row>
    <row r="42624" spans="21:21" x14ac:dyDescent="0.25">
      <c r="U42624" s="76"/>
    </row>
    <row r="42625" spans="21:21" x14ac:dyDescent="0.25">
      <c r="U42625" s="76"/>
    </row>
    <row r="42626" spans="21:21" x14ac:dyDescent="0.25">
      <c r="U42626" s="76"/>
    </row>
    <row r="42627" spans="21:21" x14ac:dyDescent="0.25">
      <c r="U42627" s="76"/>
    </row>
    <row r="42628" spans="21:21" x14ac:dyDescent="0.25">
      <c r="U42628" s="76"/>
    </row>
    <row r="42629" spans="21:21" x14ac:dyDescent="0.25">
      <c r="U42629" s="76"/>
    </row>
    <row r="42630" spans="21:21" x14ac:dyDescent="0.25">
      <c r="U42630" s="76"/>
    </row>
    <row r="42631" spans="21:21" x14ac:dyDescent="0.25">
      <c r="U42631" s="76"/>
    </row>
    <row r="42632" spans="21:21" x14ac:dyDescent="0.25">
      <c r="U42632" s="76"/>
    </row>
    <row r="42633" spans="21:21" x14ac:dyDescent="0.25">
      <c r="U42633" s="76"/>
    </row>
    <row r="42634" spans="21:21" x14ac:dyDescent="0.25">
      <c r="U42634" s="76"/>
    </row>
    <row r="42635" spans="21:21" x14ac:dyDescent="0.25">
      <c r="U42635" s="76"/>
    </row>
    <row r="42636" spans="21:21" x14ac:dyDescent="0.25">
      <c r="U42636" s="76"/>
    </row>
    <row r="42637" spans="21:21" x14ac:dyDescent="0.25">
      <c r="U42637" s="76"/>
    </row>
    <row r="42638" spans="21:21" x14ac:dyDescent="0.25">
      <c r="U42638" s="76"/>
    </row>
    <row r="42639" spans="21:21" x14ac:dyDescent="0.25">
      <c r="U42639" s="76"/>
    </row>
    <row r="42640" spans="21:21" x14ac:dyDescent="0.25">
      <c r="U42640" s="76"/>
    </row>
    <row r="42641" spans="21:21" x14ac:dyDescent="0.25">
      <c r="U42641" s="76"/>
    </row>
    <row r="42642" spans="21:21" x14ac:dyDescent="0.25">
      <c r="U42642" s="76"/>
    </row>
    <row r="42643" spans="21:21" x14ac:dyDescent="0.25">
      <c r="U42643" s="76"/>
    </row>
    <row r="42644" spans="21:21" x14ac:dyDescent="0.25">
      <c r="U42644" s="76"/>
    </row>
    <row r="42645" spans="21:21" x14ac:dyDescent="0.25">
      <c r="U42645" s="76"/>
    </row>
    <row r="42646" spans="21:21" x14ac:dyDescent="0.25">
      <c r="U42646" s="76"/>
    </row>
    <row r="42647" spans="21:21" x14ac:dyDescent="0.25">
      <c r="U42647" s="76"/>
    </row>
    <row r="42648" spans="21:21" x14ac:dyDescent="0.25">
      <c r="U42648" s="76"/>
    </row>
    <row r="42649" spans="21:21" x14ac:dyDescent="0.25">
      <c r="U42649" s="76"/>
    </row>
    <row r="42650" spans="21:21" x14ac:dyDescent="0.25">
      <c r="U42650" s="76"/>
    </row>
    <row r="42651" spans="21:21" x14ac:dyDescent="0.25">
      <c r="U42651" s="76"/>
    </row>
    <row r="42652" spans="21:21" x14ac:dyDescent="0.25">
      <c r="U42652" s="76"/>
    </row>
    <row r="42653" spans="21:21" x14ac:dyDescent="0.25">
      <c r="U42653" s="76"/>
    </row>
    <row r="42654" spans="21:21" x14ac:dyDescent="0.25">
      <c r="U42654" s="76"/>
    </row>
    <row r="42655" spans="21:21" x14ac:dyDescent="0.25">
      <c r="U42655" s="76"/>
    </row>
    <row r="42656" spans="21:21" x14ac:dyDescent="0.25">
      <c r="U42656" s="76"/>
    </row>
    <row r="42657" spans="21:21" x14ac:dyDescent="0.25">
      <c r="U42657" s="76"/>
    </row>
    <row r="42658" spans="21:21" x14ac:dyDescent="0.25">
      <c r="U42658" s="76"/>
    </row>
    <row r="42659" spans="21:21" x14ac:dyDescent="0.25">
      <c r="U42659" s="76"/>
    </row>
    <row r="42660" spans="21:21" x14ac:dyDescent="0.25">
      <c r="U42660" s="76"/>
    </row>
    <row r="42661" spans="21:21" x14ac:dyDescent="0.25">
      <c r="U42661" s="76"/>
    </row>
    <row r="42662" spans="21:21" x14ac:dyDescent="0.25">
      <c r="U42662" s="76"/>
    </row>
    <row r="42663" spans="21:21" x14ac:dyDescent="0.25">
      <c r="U42663" s="76"/>
    </row>
    <row r="42664" spans="21:21" x14ac:dyDescent="0.25">
      <c r="U42664" s="76"/>
    </row>
    <row r="42665" spans="21:21" x14ac:dyDescent="0.25">
      <c r="U42665" s="76"/>
    </row>
    <row r="42666" spans="21:21" x14ac:dyDescent="0.25">
      <c r="U42666" s="76"/>
    </row>
    <row r="42667" spans="21:21" x14ac:dyDescent="0.25">
      <c r="U42667" s="76"/>
    </row>
    <row r="42668" spans="21:21" x14ac:dyDescent="0.25">
      <c r="U42668" s="76"/>
    </row>
    <row r="42669" spans="21:21" x14ac:dyDescent="0.25">
      <c r="U42669" s="76"/>
    </row>
    <row r="42670" spans="21:21" x14ac:dyDescent="0.25">
      <c r="U42670" s="76"/>
    </row>
    <row r="42671" spans="21:21" x14ac:dyDescent="0.25">
      <c r="U42671" s="76"/>
    </row>
    <row r="42672" spans="21:21" x14ac:dyDescent="0.25">
      <c r="U42672" s="76"/>
    </row>
    <row r="42673" spans="21:21" x14ac:dyDescent="0.25">
      <c r="U42673" s="76"/>
    </row>
    <row r="42674" spans="21:21" x14ac:dyDescent="0.25">
      <c r="U42674" s="76"/>
    </row>
    <row r="42675" spans="21:21" x14ac:dyDescent="0.25">
      <c r="U42675" s="76"/>
    </row>
    <row r="42676" spans="21:21" x14ac:dyDescent="0.25">
      <c r="U42676" s="76"/>
    </row>
    <row r="42677" spans="21:21" x14ac:dyDescent="0.25">
      <c r="U42677" s="76"/>
    </row>
    <row r="42678" spans="21:21" x14ac:dyDescent="0.25">
      <c r="U42678" s="76"/>
    </row>
    <row r="42679" spans="21:21" x14ac:dyDescent="0.25">
      <c r="U42679" s="76"/>
    </row>
    <row r="42680" spans="21:21" x14ac:dyDescent="0.25">
      <c r="U42680" s="76"/>
    </row>
    <row r="42681" spans="21:21" x14ac:dyDescent="0.25">
      <c r="U42681" s="76"/>
    </row>
    <row r="42682" spans="21:21" x14ac:dyDescent="0.25">
      <c r="U42682" s="76"/>
    </row>
    <row r="42683" spans="21:21" x14ac:dyDescent="0.25">
      <c r="U42683" s="76"/>
    </row>
    <row r="42684" spans="21:21" x14ac:dyDescent="0.25">
      <c r="U42684" s="76"/>
    </row>
    <row r="42685" spans="21:21" x14ac:dyDescent="0.25">
      <c r="U42685" s="76"/>
    </row>
    <row r="42686" spans="21:21" x14ac:dyDescent="0.25">
      <c r="U42686" s="76"/>
    </row>
    <row r="42687" spans="21:21" x14ac:dyDescent="0.25">
      <c r="U42687" s="76"/>
    </row>
    <row r="42688" spans="21:21" x14ac:dyDescent="0.25">
      <c r="U42688" s="76"/>
    </row>
    <row r="42689" spans="21:21" x14ac:dyDescent="0.25">
      <c r="U42689" s="76"/>
    </row>
    <row r="42690" spans="21:21" x14ac:dyDescent="0.25">
      <c r="U42690" s="76"/>
    </row>
    <row r="42691" spans="21:21" x14ac:dyDescent="0.25">
      <c r="U42691" s="76"/>
    </row>
    <row r="42692" spans="21:21" x14ac:dyDescent="0.25">
      <c r="U42692" s="76"/>
    </row>
    <row r="42693" spans="21:21" x14ac:dyDescent="0.25">
      <c r="U42693" s="76"/>
    </row>
    <row r="42694" spans="21:21" x14ac:dyDescent="0.25">
      <c r="U42694" s="76"/>
    </row>
    <row r="42695" spans="21:21" x14ac:dyDescent="0.25">
      <c r="U42695" s="76"/>
    </row>
    <row r="42696" spans="21:21" x14ac:dyDescent="0.25">
      <c r="U42696" s="76"/>
    </row>
    <row r="42697" spans="21:21" x14ac:dyDescent="0.25">
      <c r="U42697" s="76"/>
    </row>
    <row r="42698" spans="21:21" x14ac:dyDescent="0.25">
      <c r="U42698" s="76"/>
    </row>
    <row r="42699" spans="21:21" x14ac:dyDescent="0.25">
      <c r="U42699" s="76"/>
    </row>
    <row r="42700" spans="21:21" x14ac:dyDescent="0.25">
      <c r="U42700" s="76"/>
    </row>
    <row r="42701" spans="21:21" x14ac:dyDescent="0.25">
      <c r="U42701" s="76"/>
    </row>
    <row r="42702" spans="21:21" x14ac:dyDescent="0.25">
      <c r="U42702" s="76"/>
    </row>
    <row r="42703" spans="21:21" x14ac:dyDescent="0.25">
      <c r="U42703" s="76"/>
    </row>
    <row r="42704" spans="21:21" x14ac:dyDescent="0.25">
      <c r="U42704" s="76"/>
    </row>
    <row r="42705" spans="21:21" x14ac:dyDescent="0.25">
      <c r="U42705" s="76"/>
    </row>
    <row r="42706" spans="21:21" x14ac:dyDescent="0.25">
      <c r="U42706" s="76"/>
    </row>
    <row r="42707" spans="21:21" x14ac:dyDescent="0.25">
      <c r="U42707" s="76"/>
    </row>
    <row r="42708" spans="21:21" x14ac:dyDescent="0.25">
      <c r="U42708" s="76"/>
    </row>
    <row r="42709" spans="21:21" x14ac:dyDescent="0.25">
      <c r="U42709" s="76"/>
    </row>
    <row r="42710" spans="21:21" x14ac:dyDescent="0.25">
      <c r="U42710" s="76"/>
    </row>
    <row r="42711" spans="21:21" x14ac:dyDescent="0.25">
      <c r="U42711" s="76"/>
    </row>
    <row r="42712" spans="21:21" x14ac:dyDescent="0.25">
      <c r="U42712" s="76"/>
    </row>
    <row r="42713" spans="21:21" x14ac:dyDescent="0.25">
      <c r="U42713" s="76"/>
    </row>
    <row r="42714" spans="21:21" x14ac:dyDescent="0.25">
      <c r="U42714" s="76"/>
    </row>
    <row r="42715" spans="21:21" x14ac:dyDescent="0.25">
      <c r="U42715" s="76"/>
    </row>
    <row r="42716" spans="21:21" x14ac:dyDescent="0.25">
      <c r="U42716" s="76"/>
    </row>
    <row r="42717" spans="21:21" x14ac:dyDescent="0.25">
      <c r="U42717" s="76"/>
    </row>
    <row r="42718" spans="21:21" x14ac:dyDescent="0.25">
      <c r="U42718" s="76"/>
    </row>
    <row r="42719" spans="21:21" x14ac:dyDescent="0.25">
      <c r="U42719" s="76"/>
    </row>
    <row r="42720" spans="21:21" x14ac:dyDescent="0.25">
      <c r="U42720" s="76"/>
    </row>
    <row r="42721" spans="21:21" x14ac:dyDescent="0.25">
      <c r="U42721" s="76"/>
    </row>
    <row r="42722" spans="21:21" x14ac:dyDescent="0.25">
      <c r="U42722" s="76"/>
    </row>
    <row r="42723" spans="21:21" x14ac:dyDescent="0.25">
      <c r="U42723" s="76"/>
    </row>
    <row r="42724" spans="21:21" x14ac:dyDescent="0.25">
      <c r="U42724" s="76"/>
    </row>
    <row r="42725" spans="21:21" x14ac:dyDescent="0.25">
      <c r="U42725" s="76"/>
    </row>
    <row r="42726" spans="21:21" x14ac:dyDescent="0.25">
      <c r="U42726" s="76"/>
    </row>
    <row r="42727" spans="21:21" x14ac:dyDescent="0.25">
      <c r="U42727" s="76"/>
    </row>
    <row r="42728" spans="21:21" x14ac:dyDescent="0.25">
      <c r="U42728" s="76"/>
    </row>
    <row r="42729" spans="21:21" x14ac:dyDescent="0.25">
      <c r="U42729" s="76"/>
    </row>
    <row r="42730" spans="21:21" x14ac:dyDescent="0.25">
      <c r="U42730" s="76"/>
    </row>
    <row r="42731" spans="21:21" x14ac:dyDescent="0.25">
      <c r="U42731" s="76"/>
    </row>
    <row r="42732" spans="21:21" x14ac:dyDescent="0.25">
      <c r="U42732" s="76"/>
    </row>
    <row r="42733" spans="21:21" x14ac:dyDescent="0.25">
      <c r="U42733" s="76"/>
    </row>
    <row r="42734" spans="21:21" x14ac:dyDescent="0.25">
      <c r="U42734" s="76"/>
    </row>
    <row r="42735" spans="21:21" x14ac:dyDescent="0.25">
      <c r="U42735" s="76"/>
    </row>
    <row r="42736" spans="21:21" x14ac:dyDescent="0.25">
      <c r="U42736" s="76"/>
    </row>
    <row r="42737" spans="21:21" x14ac:dyDescent="0.25">
      <c r="U42737" s="76"/>
    </row>
    <row r="42738" spans="21:21" x14ac:dyDescent="0.25">
      <c r="U42738" s="76"/>
    </row>
    <row r="42739" spans="21:21" x14ac:dyDescent="0.25">
      <c r="U42739" s="76"/>
    </row>
    <row r="42740" spans="21:21" x14ac:dyDescent="0.25">
      <c r="U42740" s="76"/>
    </row>
    <row r="42741" spans="21:21" x14ac:dyDescent="0.25">
      <c r="U42741" s="76"/>
    </row>
    <row r="42742" spans="21:21" x14ac:dyDescent="0.25">
      <c r="U42742" s="76"/>
    </row>
    <row r="42743" spans="21:21" x14ac:dyDescent="0.25">
      <c r="U42743" s="76"/>
    </row>
    <row r="42744" spans="21:21" x14ac:dyDescent="0.25">
      <c r="U42744" s="76"/>
    </row>
    <row r="42745" spans="21:21" x14ac:dyDescent="0.25">
      <c r="U42745" s="76"/>
    </row>
    <row r="42746" spans="21:21" x14ac:dyDescent="0.25">
      <c r="U42746" s="76"/>
    </row>
    <row r="42747" spans="21:21" x14ac:dyDescent="0.25">
      <c r="U42747" s="76"/>
    </row>
    <row r="42748" spans="21:21" x14ac:dyDescent="0.25">
      <c r="U42748" s="76"/>
    </row>
    <row r="42749" spans="21:21" x14ac:dyDescent="0.25">
      <c r="U42749" s="76"/>
    </row>
    <row r="42750" spans="21:21" x14ac:dyDescent="0.25">
      <c r="U42750" s="76"/>
    </row>
    <row r="42751" spans="21:21" x14ac:dyDescent="0.25">
      <c r="U42751" s="76"/>
    </row>
    <row r="42752" spans="21:21" x14ac:dyDescent="0.25">
      <c r="U42752" s="76"/>
    </row>
    <row r="42753" spans="21:21" x14ac:dyDescent="0.25">
      <c r="U42753" s="76"/>
    </row>
    <row r="42754" spans="21:21" x14ac:dyDescent="0.25">
      <c r="U42754" s="76"/>
    </row>
    <row r="42755" spans="21:21" x14ac:dyDescent="0.25">
      <c r="U42755" s="76"/>
    </row>
    <row r="42756" spans="21:21" x14ac:dyDescent="0.25">
      <c r="U42756" s="76"/>
    </row>
    <row r="42757" spans="21:21" x14ac:dyDescent="0.25">
      <c r="U42757" s="76"/>
    </row>
    <row r="42758" spans="21:21" x14ac:dyDescent="0.25">
      <c r="U42758" s="76"/>
    </row>
    <row r="42759" spans="21:21" x14ac:dyDescent="0.25">
      <c r="U42759" s="76"/>
    </row>
    <row r="42760" spans="21:21" x14ac:dyDescent="0.25">
      <c r="U42760" s="76"/>
    </row>
    <row r="42761" spans="21:21" x14ac:dyDescent="0.25">
      <c r="U42761" s="76"/>
    </row>
    <row r="42762" spans="21:21" x14ac:dyDescent="0.25">
      <c r="U42762" s="76"/>
    </row>
    <row r="42763" spans="21:21" x14ac:dyDescent="0.25">
      <c r="U42763" s="76"/>
    </row>
    <row r="42764" spans="21:21" x14ac:dyDescent="0.25">
      <c r="U42764" s="76"/>
    </row>
    <row r="42765" spans="21:21" x14ac:dyDescent="0.25">
      <c r="U42765" s="76"/>
    </row>
    <row r="42766" spans="21:21" x14ac:dyDescent="0.25">
      <c r="U42766" s="76"/>
    </row>
    <row r="42767" spans="21:21" x14ac:dyDescent="0.25">
      <c r="U42767" s="76"/>
    </row>
    <row r="42768" spans="21:21" x14ac:dyDescent="0.25">
      <c r="U42768" s="76"/>
    </row>
    <row r="42769" spans="21:21" x14ac:dyDescent="0.25">
      <c r="U42769" s="76"/>
    </row>
    <row r="42770" spans="21:21" x14ac:dyDescent="0.25">
      <c r="U42770" s="76"/>
    </row>
    <row r="42771" spans="21:21" x14ac:dyDescent="0.25">
      <c r="U42771" s="76"/>
    </row>
    <row r="42772" spans="21:21" x14ac:dyDescent="0.25">
      <c r="U42772" s="76"/>
    </row>
    <row r="42773" spans="21:21" x14ac:dyDescent="0.25">
      <c r="U42773" s="76"/>
    </row>
    <row r="42774" spans="21:21" x14ac:dyDescent="0.25">
      <c r="U42774" s="76"/>
    </row>
    <row r="42775" spans="21:21" x14ac:dyDescent="0.25">
      <c r="U42775" s="76"/>
    </row>
    <row r="42776" spans="21:21" x14ac:dyDescent="0.25">
      <c r="U42776" s="76"/>
    </row>
    <row r="42777" spans="21:21" x14ac:dyDescent="0.25">
      <c r="U42777" s="76"/>
    </row>
    <row r="42778" spans="21:21" x14ac:dyDescent="0.25">
      <c r="U42778" s="76"/>
    </row>
    <row r="42779" spans="21:21" x14ac:dyDescent="0.25">
      <c r="U42779" s="76"/>
    </row>
    <row r="42780" spans="21:21" x14ac:dyDescent="0.25">
      <c r="U42780" s="76"/>
    </row>
    <row r="42781" spans="21:21" x14ac:dyDescent="0.25">
      <c r="U42781" s="76"/>
    </row>
    <row r="42782" spans="21:21" x14ac:dyDescent="0.25">
      <c r="U42782" s="76"/>
    </row>
    <row r="42783" spans="21:21" x14ac:dyDescent="0.25">
      <c r="U42783" s="76"/>
    </row>
    <row r="42784" spans="21:21" x14ac:dyDescent="0.25">
      <c r="U42784" s="76"/>
    </row>
    <row r="42785" spans="21:21" x14ac:dyDescent="0.25">
      <c r="U42785" s="76"/>
    </row>
    <row r="42786" spans="21:21" x14ac:dyDescent="0.25">
      <c r="U42786" s="76"/>
    </row>
    <row r="42787" spans="21:21" x14ac:dyDescent="0.25">
      <c r="U42787" s="76"/>
    </row>
    <row r="42788" spans="21:21" x14ac:dyDescent="0.25">
      <c r="U42788" s="76"/>
    </row>
    <row r="42789" spans="21:21" x14ac:dyDescent="0.25">
      <c r="U42789" s="76"/>
    </row>
    <row r="42790" spans="21:21" x14ac:dyDescent="0.25">
      <c r="U42790" s="76"/>
    </row>
    <row r="42791" spans="21:21" x14ac:dyDescent="0.25">
      <c r="U42791" s="76"/>
    </row>
    <row r="42792" spans="21:21" x14ac:dyDescent="0.25">
      <c r="U42792" s="76"/>
    </row>
    <row r="42793" spans="21:21" x14ac:dyDescent="0.25">
      <c r="U42793" s="76"/>
    </row>
    <row r="42794" spans="21:21" x14ac:dyDescent="0.25">
      <c r="U42794" s="76"/>
    </row>
    <row r="42795" spans="21:21" x14ac:dyDescent="0.25">
      <c r="U42795" s="76"/>
    </row>
    <row r="42796" spans="21:21" x14ac:dyDescent="0.25">
      <c r="U42796" s="76"/>
    </row>
    <row r="42797" spans="21:21" x14ac:dyDescent="0.25">
      <c r="U42797" s="76"/>
    </row>
    <row r="42798" spans="21:21" x14ac:dyDescent="0.25">
      <c r="U42798" s="76"/>
    </row>
    <row r="42799" spans="21:21" x14ac:dyDescent="0.25">
      <c r="U42799" s="76"/>
    </row>
    <row r="42800" spans="21:21" x14ac:dyDescent="0.25">
      <c r="U42800" s="76"/>
    </row>
    <row r="42801" spans="21:21" x14ac:dyDescent="0.25">
      <c r="U42801" s="76"/>
    </row>
    <row r="42802" spans="21:21" x14ac:dyDescent="0.25">
      <c r="U42802" s="76"/>
    </row>
    <row r="42803" spans="21:21" x14ac:dyDescent="0.25">
      <c r="U42803" s="76"/>
    </row>
    <row r="42804" spans="21:21" x14ac:dyDescent="0.25">
      <c r="U42804" s="76"/>
    </row>
    <row r="42805" spans="21:21" x14ac:dyDescent="0.25">
      <c r="U42805" s="76"/>
    </row>
    <row r="42806" spans="21:21" x14ac:dyDescent="0.25">
      <c r="U42806" s="76"/>
    </row>
    <row r="42807" spans="21:21" x14ac:dyDescent="0.25">
      <c r="U42807" s="76"/>
    </row>
    <row r="42808" spans="21:21" x14ac:dyDescent="0.25">
      <c r="U42808" s="76"/>
    </row>
    <row r="42809" spans="21:21" x14ac:dyDescent="0.25">
      <c r="U42809" s="76"/>
    </row>
    <row r="42810" spans="21:21" x14ac:dyDescent="0.25">
      <c r="U42810" s="76"/>
    </row>
    <row r="42811" spans="21:21" x14ac:dyDescent="0.25">
      <c r="U42811" s="76"/>
    </row>
    <row r="42812" spans="21:21" x14ac:dyDescent="0.25">
      <c r="U42812" s="76"/>
    </row>
    <row r="42813" spans="21:21" x14ac:dyDescent="0.25">
      <c r="U42813" s="76"/>
    </row>
    <row r="42814" spans="21:21" x14ac:dyDescent="0.25">
      <c r="U42814" s="76"/>
    </row>
    <row r="42815" spans="21:21" x14ac:dyDescent="0.25">
      <c r="U42815" s="76"/>
    </row>
    <row r="42816" spans="21:21" x14ac:dyDescent="0.25">
      <c r="U42816" s="76"/>
    </row>
    <row r="42817" spans="21:21" x14ac:dyDescent="0.25">
      <c r="U42817" s="76"/>
    </row>
    <row r="42818" spans="21:21" x14ac:dyDescent="0.25">
      <c r="U42818" s="76"/>
    </row>
    <row r="42819" spans="21:21" x14ac:dyDescent="0.25">
      <c r="U42819" s="76"/>
    </row>
    <row r="42820" spans="21:21" x14ac:dyDescent="0.25">
      <c r="U42820" s="76"/>
    </row>
    <row r="42821" spans="21:21" x14ac:dyDescent="0.25">
      <c r="U42821" s="76"/>
    </row>
    <row r="42822" spans="21:21" x14ac:dyDescent="0.25">
      <c r="U42822" s="76"/>
    </row>
    <row r="42823" spans="21:21" x14ac:dyDescent="0.25">
      <c r="U42823" s="76"/>
    </row>
    <row r="42824" spans="21:21" x14ac:dyDescent="0.25">
      <c r="U42824" s="76"/>
    </row>
    <row r="42825" spans="21:21" x14ac:dyDescent="0.25">
      <c r="U42825" s="76"/>
    </row>
    <row r="42826" spans="21:21" x14ac:dyDescent="0.25">
      <c r="U42826" s="76"/>
    </row>
    <row r="42827" spans="21:21" x14ac:dyDescent="0.25">
      <c r="U42827" s="76"/>
    </row>
    <row r="42828" spans="21:21" x14ac:dyDescent="0.25">
      <c r="U42828" s="76"/>
    </row>
    <row r="42829" spans="21:21" x14ac:dyDescent="0.25">
      <c r="U42829" s="76"/>
    </row>
    <row r="42830" spans="21:21" x14ac:dyDescent="0.25">
      <c r="U42830" s="76"/>
    </row>
    <row r="42831" spans="21:21" x14ac:dyDescent="0.25">
      <c r="U42831" s="76"/>
    </row>
    <row r="42832" spans="21:21" x14ac:dyDescent="0.25">
      <c r="U42832" s="76"/>
    </row>
    <row r="42833" spans="21:21" x14ac:dyDescent="0.25">
      <c r="U42833" s="76"/>
    </row>
    <row r="42834" spans="21:21" x14ac:dyDescent="0.25">
      <c r="U42834" s="76"/>
    </row>
    <row r="42835" spans="21:21" x14ac:dyDescent="0.25">
      <c r="U42835" s="76"/>
    </row>
    <row r="42836" spans="21:21" x14ac:dyDescent="0.25">
      <c r="U42836" s="76"/>
    </row>
    <row r="42837" spans="21:21" x14ac:dyDescent="0.25">
      <c r="U42837" s="76"/>
    </row>
    <row r="42838" spans="21:21" x14ac:dyDescent="0.25">
      <c r="U42838" s="76"/>
    </row>
    <row r="42839" spans="21:21" x14ac:dyDescent="0.25">
      <c r="U42839" s="76"/>
    </row>
    <row r="42840" spans="21:21" x14ac:dyDescent="0.25">
      <c r="U42840" s="76"/>
    </row>
    <row r="42841" spans="21:21" x14ac:dyDescent="0.25">
      <c r="U42841" s="76"/>
    </row>
    <row r="42842" spans="21:21" x14ac:dyDescent="0.25">
      <c r="U42842" s="76"/>
    </row>
    <row r="42843" spans="21:21" x14ac:dyDescent="0.25">
      <c r="U42843" s="76"/>
    </row>
    <row r="42844" spans="21:21" x14ac:dyDescent="0.25">
      <c r="U42844" s="76"/>
    </row>
    <row r="42845" spans="21:21" x14ac:dyDescent="0.25">
      <c r="U42845" s="76"/>
    </row>
    <row r="42846" spans="21:21" x14ac:dyDescent="0.25">
      <c r="U42846" s="76"/>
    </row>
    <row r="42847" spans="21:21" x14ac:dyDescent="0.25">
      <c r="U42847" s="76"/>
    </row>
    <row r="42848" spans="21:21" x14ac:dyDescent="0.25">
      <c r="U42848" s="76"/>
    </row>
    <row r="42849" spans="21:21" x14ac:dyDescent="0.25">
      <c r="U42849" s="76"/>
    </row>
    <row r="42850" spans="21:21" x14ac:dyDescent="0.25">
      <c r="U42850" s="76"/>
    </row>
    <row r="42851" spans="21:21" x14ac:dyDescent="0.25">
      <c r="U42851" s="76"/>
    </row>
    <row r="42852" spans="21:21" x14ac:dyDescent="0.25">
      <c r="U42852" s="76"/>
    </row>
    <row r="42853" spans="21:21" x14ac:dyDescent="0.25">
      <c r="U42853" s="76"/>
    </row>
    <row r="42854" spans="21:21" x14ac:dyDescent="0.25">
      <c r="U42854" s="76"/>
    </row>
    <row r="42855" spans="21:21" x14ac:dyDescent="0.25">
      <c r="U42855" s="76"/>
    </row>
    <row r="42856" spans="21:21" x14ac:dyDescent="0.25">
      <c r="U42856" s="76"/>
    </row>
    <row r="42857" spans="21:21" x14ac:dyDescent="0.25">
      <c r="U42857" s="76"/>
    </row>
    <row r="42858" spans="21:21" x14ac:dyDescent="0.25">
      <c r="U42858" s="76"/>
    </row>
    <row r="42859" spans="21:21" x14ac:dyDescent="0.25">
      <c r="U42859" s="76"/>
    </row>
    <row r="42860" spans="21:21" x14ac:dyDescent="0.25">
      <c r="U42860" s="76"/>
    </row>
    <row r="42861" spans="21:21" x14ac:dyDescent="0.25">
      <c r="U42861" s="76"/>
    </row>
    <row r="42862" spans="21:21" x14ac:dyDescent="0.25">
      <c r="U42862" s="76"/>
    </row>
    <row r="42863" spans="21:21" x14ac:dyDescent="0.25">
      <c r="U42863" s="76"/>
    </row>
    <row r="42864" spans="21:21" x14ac:dyDescent="0.25">
      <c r="U42864" s="76"/>
    </row>
    <row r="42865" spans="21:21" x14ac:dyDescent="0.25">
      <c r="U42865" s="76"/>
    </row>
    <row r="42866" spans="21:21" x14ac:dyDescent="0.25">
      <c r="U42866" s="76"/>
    </row>
    <row r="42867" spans="21:21" x14ac:dyDescent="0.25">
      <c r="U42867" s="76"/>
    </row>
    <row r="42868" spans="21:21" x14ac:dyDescent="0.25">
      <c r="U42868" s="76"/>
    </row>
    <row r="42869" spans="21:21" x14ac:dyDescent="0.25">
      <c r="U42869" s="76"/>
    </row>
    <row r="42870" spans="21:21" x14ac:dyDescent="0.25">
      <c r="U42870" s="76"/>
    </row>
    <row r="42871" spans="21:21" x14ac:dyDescent="0.25">
      <c r="U42871" s="76"/>
    </row>
    <row r="42872" spans="21:21" x14ac:dyDescent="0.25">
      <c r="U42872" s="76"/>
    </row>
    <row r="42873" spans="21:21" x14ac:dyDescent="0.25">
      <c r="U42873" s="76"/>
    </row>
    <row r="42874" spans="21:21" x14ac:dyDescent="0.25">
      <c r="U42874" s="76"/>
    </row>
    <row r="42875" spans="21:21" x14ac:dyDescent="0.25">
      <c r="U42875" s="76"/>
    </row>
    <row r="42876" spans="21:21" x14ac:dyDescent="0.25">
      <c r="U42876" s="76"/>
    </row>
    <row r="42877" spans="21:21" x14ac:dyDescent="0.25">
      <c r="U42877" s="76"/>
    </row>
    <row r="42878" spans="21:21" x14ac:dyDescent="0.25">
      <c r="U42878" s="76"/>
    </row>
    <row r="42879" spans="21:21" x14ac:dyDescent="0.25">
      <c r="U42879" s="76"/>
    </row>
    <row r="42880" spans="21:21" x14ac:dyDescent="0.25">
      <c r="U42880" s="76"/>
    </row>
    <row r="42881" spans="21:21" x14ac:dyDescent="0.25">
      <c r="U42881" s="76"/>
    </row>
    <row r="42882" spans="21:21" x14ac:dyDescent="0.25">
      <c r="U42882" s="76"/>
    </row>
    <row r="42883" spans="21:21" x14ac:dyDescent="0.25">
      <c r="U42883" s="76"/>
    </row>
    <row r="42884" spans="21:21" x14ac:dyDescent="0.25">
      <c r="U42884" s="76"/>
    </row>
    <row r="42885" spans="21:21" x14ac:dyDescent="0.25">
      <c r="U42885" s="76"/>
    </row>
    <row r="42886" spans="21:21" x14ac:dyDescent="0.25">
      <c r="U42886" s="76"/>
    </row>
    <row r="42887" spans="21:21" x14ac:dyDescent="0.25">
      <c r="U42887" s="76"/>
    </row>
    <row r="42888" spans="21:21" x14ac:dyDescent="0.25">
      <c r="U42888" s="76"/>
    </row>
    <row r="42889" spans="21:21" x14ac:dyDescent="0.25">
      <c r="U42889" s="76"/>
    </row>
    <row r="42890" spans="21:21" x14ac:dyDescent="0.25">
      <c r="U42890" s="76"/>
    </row>
    <row r="42891" spans="21:21" x14ac:dyDescent="0.25">
      <c r="U42891" s="76"/>
    </row>
    <row r="42892" spans="21:21" x14ac:dyDescent="0.25">
      <c r="U42892" s="76"/>
    </row>
    <row r="42893" spans="21:21" x14ac:dyDescent="0.25">
      <c r="U42893" s="76"/>
    </row>
    <row r="42894" spans="21:21" x14ac:dyDescent="0.25">
      <c r="U42894" s="76"/>
    </row>
    <row r="42895" spans="21:21" x14ac:dyDescent="0.25">
      <c r="U42895" s="76"/>
    </row>
    <row r="42896" spans="21:21" x14ac:dyDescent="0.25">
      <c r="U42896" s="76"/>
    </row>
    <row r="42897" spans="21:21" x14ac:dyDescent="0.25">
      <c r="U42897" s="76"/>
    </row>
    <row r="42898" spans="21:21" x14ac:dyDescent="0.25">
      <c r="U42898" s="76"/>
    </row>
    <row r="42899" spans="21:21" x14ac:dyDescent="0.25">
      <c r="U42899" s="76"/>
    </row>
    <row r="42900" spans="21:21" x14ac:dyDescent="0.25">
      <c r="U42900" s="76"/>
    </row>
    <row r="42901" spans="21:21" x14ac:dyDescent="0.25">
      <c r="U42901" s="76"/>
    </row>
    <row r="42902" spans="21:21" x14ac:dyDescent="0.25">
      <c r="U42902" s="76"/>
    </row>
    <row r="42903" spans="21:21" x14ac:dyDescent="0.25">
      <c r="U42903" s="76"/>
    </row>
    <row r="42904" spans="21:21" x14ac:dyDescent="0.25">
      <c r="U42904" s="76"/>
    </row>
    <row r="42905" spans="21:21" x14ac:dyDescent="0.25">
      <c r="U42905" s="76"/>
    </row>
    <row r="42906" spans="21:21" x14ac:dyDescent="0.25">
      <c r="U42906" s="76"/>
    </row>
    <row r="42907" spans="21:21" x14ac:dyDescent="0.25">
      <c r="U42907" s="76"/>
    </row>
    <row r="42908" spans="21:21" x14ac:dyDescent="0.25">
      <c r="U42908" s="76"/>
    </row>
    <row r="42909" spans="21:21" x14ac:dyDescent="0.25">
      <c r="U42909" s="76"/>
    </row>
    <row r="42910" spans="21:21" x14ac:dyDescent="0.25">
      <c r="U42910" s="76"/>
    </row>
    <row r="42911" spans="21:21" x14ac:dyDescent="0.25">
      <c r="U42911" s="76"/>
    </row>
    <row r="42912" spans="21:21" x14ac:dyDescent="0.25">
      <c r="U42912" s="76"/>
    </row>
    <row r="42913" spans="21:21" x14ac:dyDescent="0.25">
      <c r="U42913" s="76"/>
    </row>
    <row r="42914" spans="21:21" x14ac:dyDescent="0.25">
      <c r="U42914" s="76"/>
    </row>
    <row r="42915" spans="21:21" x14ac:dyDescent="0.25">
      <c r="U42915" s="76"/>
    </row>
    <row r="42916" spans="21:21" x14ac:dyDescent="0.25">
      <c r="U42916" s="76"/>
    </row>
    <row r="42917" spans="21:21" x14ac:dyDescent="0.25">
      <c r="U42917" s="76"/>
    </row>
    <row r="42918" spans="21:21" x14ac:dyDescent="0.25">
      <c r="U42918" s="76"/>
    </row>
    <row r="42919" spans="21:21" x14ac:dyDescent="0.25">
      <c r="U42919" s="76"/>
    </row>
    <row r="42920" spans="21:21" x14ac:dyDescent="0.25">
      <c r="U42920" s="76"/>
    </row>
    <row r="42921" spans="21:21" x14ac:dyDescent="0.25">
      <c r="U42921" s="76"/>
    </row>
    <row r="42922" spans="21:21" x14ac:dyDescent="0.25">
      <c r="U42922" s="76"/>
    </row>
    <row r="42923" spans="21:21" x14ac:dyDescent="0.25">
      <c r="U42923" s="76"/>
    </row>
    <row r="42924" spans="21:21" x14ac:dyDescent="0.25">
      <c r="U42924" s="76"/>
    </row>
    <row r="42925" spans="21:21" x14ac:dyDescent="0.25">
      <c r="U42925" s="76"/>
    </row>
    <row r="42926" spans="21:21" x14ac:dyDescent="0.25">
      <c r="U42926" s="76"/>
    </row>
    <row r="42927" spans="21:21" x14ac:dyDescent="0.25">
      <c r="U42927" s="76"/>
    </row>
    <row r="42928" spans="21:21" x14ac:dyDescent="0.25">
      <c r="U42928" s="76"/>
    </row>
    <row r="42929" spans="21:21" x14ac:dyDescent="0.25">
      <c r="U42929" s="76"/>
    </row>
    <row r="42930" spans="21:21" x14ac:dyDescent="0.25">
      <c r="U42930" s="76"/>
    </row>
    <row r="42931" spans="21:21" x14ac:dyDescent="0.25">
      <c r="U42931" s="76"/>
    </row>
    <row r="42932" spans="21:21" x14ac:dyDescent="0.25">
      <c r="U42932" s="76"/>
    </row>
    <row r="42933" spans="21:21" x14ac:dyDescent="0.25">
      <c r="U42933" s="76"/>
    </row>
    <row r="42934" spans="21:21" x14ac:dyDescent="0.25">
      <c r="U42934" s="76"/>
    </row>
    <row r="42935" spans="21:21" x14ac:dyDescent="0.25">
      <c r="U42935" s="76"/>
    </row>
    <row r="42936" spans="21:21" x14ac:dyDescent="0.25">
      <c r="U42936" s="76"/>
    </row>
    <row r="42937" spans="21:21" x14ac:dyDescent="0.25">
      <c r="U42937" s="76"/>
    </row>
    <row r="42938" spans="21:21" x14ac:dyDescent="0.25">
      <c r="U42938" s="76"/>
    </row>
    <row r="42939" spans="21:21" x14ac:dyDescent="0.25">
      <c r="U42939" s="76"/>
    </row>
    <row r="42940" spans="21:21" x14ac:dyDescent="0.25">
      <c r="U42940" s="76"/>
    </row>
    <row r="42941" spans="21:21" x14ac:dyDescent="0.25">
      <c r="U42941" s="76"/>
    </row>
    <row r="42942" spans="21:21" x14ac:dyDescent="0.25">
      <c r="U42942" s="76"/>
    </row>
    <row r="42943" spans="21:21" x14ac:dyDescent="0.25">
      <c r="U42943" s="76"/>
    </row>
    <row r="42944" spans="21:21" x14ac:dyDescent="0.25">
      <c r="U42944" s="76"/>
    </row>
    <row r="42945" spans="21:21" x14ac:dyDescent="0.25">
      <c r="U42945" s="76"/>
    </row>
    <row r="42946" spans="21:21" x14ac:dyDescent="0.25">
      <c r="U42946" s="76"/>
    </row>
    <row r="42947" spans="21:21" x14ac:dyDescent="0.25">
      <c r="U42947" s="76"/>
    </row>
    <row r="42948" spans="21:21" x14ac:dyDescent="0.25">
      <c r="U42948" s="76"/>
    </row>
    <row r="42949" spans="21:21" x14ac:dyDescent="0.25">
      <c r="U42949" s="76"/>
    </row>
    <row r="42950" spans="21:21" x14ac:dyDescent="0.25">
      <c r="U42950" s="76"/>
    </row>
    <row r="42951" spans="21:21" x14ac:dyDescent="0.25">
      <c r="U42951" s="76"/>
    </row>
    <row r="42952" spans="21:21" x14ac:dyDescent="0.25">
      <c r="U42952" s="76"/>
    </row>
    <row r="42953" spans="21:21" x14ac:dyDescent="0.25">
      <c r="U42953" s="76"/>
    </row>
    <row r="42954" spans="21:21" x14ac:dyDescent="0.25">
      <c r="U42954" s="76"/>
    </row>
    <row r="42955" spans="21:21" x14ac:dyDescent="0.25">
      <c r="U42955" s="76"/>
    </row>
    <row r="42956" spans="21:21" x14ac:dyDescent="0.25">
      <c r="U42956" s="76"/>
    </row>
    <row r="42957" spans="21:21" x14ac:dyDescent="0.25">
      <c r="U42957" s="76"/>
    </row>
    <row r="42958" spans="21:21" x14ac:dyDescent="0.25">
      <c r="U42958" s="76"/>
    </row>
    <row r="42959" spans="21:21" x14ac:dyDescent="0.25">
      <c r="U42959" s="76"/>
    </row>
    <row r="42960" spans="21:21" x14ac:dyDescent="0.25">
      <c r="U42960" s="76"/>
    </row>
    <row r="42961" spans="21:21" x14ac:dyDescent="0.25">
      <c r="U42961" s="76"/>
    </row>
    <row r="42962" spans="21:21" x14ac:dyDescent="0.25">
      <c r="U42962" s="76"/>
    </row>
    <row r="42963" spans="21:21" x14ac:dyDescent="0.25">
      <c r="U42963" s="76"/>
    </row>
    <row r="42964" spans="21:21" x14ac:dyDescent="0.25">
      <c r="U42964" s="76"/>
    </row>
    <row r="42965" spans="21:21" x14ac:dyDescent="0.25">
      <c r="U42965" s="76"/>
    </row>
    <row r="42966" spans="21:21" x14ac:dyDescent="0.25">
      <c r="U42966" s="76"/>
    </row>
    <row r="42967" spans="21:21" x14ac:dyDescent="0.25">
      <c r="U42967" s="76"/>
    </row>
    <row r="42968" spans="21:21" x14ac:dyDescent="0.25">
      <c r="U42968" s="76"/>
    </row>
    <row r="42969" spans="21:21" x14ac:dyDescent="0.25">
      <c r="U42969" s="76"/>
    </row>
    <row r="42970" spans="21:21" x14ac:dyDescent="0.25">
      <c r="U42970" s="76"/>
    </row>
    <row r="42971" spans="21:21" x14ac:dyDescent="0.25">
      <c r="U42971" s="76"/>
    </row>
    <row r="42972" spans="21:21" x14ac:dyDescent="0.25">
      <c r="U42972" s="76"/>
    </row>
    <row r="42973" spans="21:21" x14ac:dyDescent="0.25">
      <c r="U42973" s="76"/>
    </row>
    <row r="42974" spans="21:21" x14ac:dyDescent="0.25">
      <c r="U42974" s="76"/>
    </row>
    <row r="42975" spans="21:21" x14ac:dyDescent="0.25">
      <c r="U42975" s="76"/>
    </row>
    <row r="42976" spans="21:21" x14ac:dyDescent="0.25">
      <c r="U42976" s="76"/>
    </row>
    <row r="42977" spans="21:21" x14ac:dyDescent="0.25">
      <c r="U42977" s="76"/>
    </row>
    <row r="42978" spans="21:21" x14ac:dyDescent="0.25">
      <c r="U42978" s="76"/>
    </row>
    <row r="42979" spans="21:21" x14ac:dyDescent="0.25">
      <c r="U42979" s="76"/>
    </row>
    <row r="42980" spans="21:21" x14ac:dyDescent="0.25">
      <c r="U42980" s="76"/>
    </row>
    <row r="42981" spans="21:21" x14ac:dyDescent="0.25">
      <c r="U42981" s="76"/>
    </row>
    <row r="42982" spans="21:21" x14ac:dyDescent="0.25">
      <c r="U42982" s="76"/>
    </row>
    <row r="42983" spans="21:21" x14ac:dyDescent="0.25">
      <c r="U42983" s="76"/>
    </row>
    <row r="42984" spans="21:21" x14ac:dyDescent="0.25">
      <c r="U42984" s="76"/>
    </row>
    <row r="42985" spans="21:21" x14ac:dyDescent="0.25">
      <c r="U42985" s="76"/>
    </row>
    <row r="42986" spans="21:21" x14ac:dyDescent="0.25">
      <c r="U42986" s="76"/>
    </row>
    <row r="42987" spans="21:21" x14ac:dyDescent="0.25">
      <c r="U42987" s="76"/>
    </row>
    <row r="42988" spans="21:21" x14ac:dyDescent="0.25">
      <c r="U42988" s="76"/>
    </row>
    <row r="42989" spans="21:21" x14ac:dyDescent="0.25">
      <c r="U42989" s="76"/>
    </row>
    <row r="42990" spans="21:21" x14ac:dyDescent="0.25">
      <c r="U42990" s="76"/>
    </row>
    <row r="42991" spans="21:21" x14ac:dyDescent="0.25">
      <c r="U42991" s="76"/>
    </row>
    <row r="42992" spans="21:21" x14ac:dyDescent="0.25">
      <c r="U42992" s="76"/>
    </row>
    <row r="42993" spans="21:21" x14ac:dyDescent="0.25">
      <c r="U42993" s="76"/>
    </row>
    <row r="42994" spans="21:21" x14ac:dyDescent="0.25">
      <c r="U42994" s="76"/>
    </row>
    <row r="42995" spans="21:21" x14ac:dyDescent="0.25">
      <c r="U42995" s="76"/>
    </row>
    <row r="42996" spans="21:21" x14ac:dyDescent="0.25">
      <c r="U42996" s="76"/>
    </row>
    <row r="42997" spans="21:21" x14ac:dyDescent="0.25">
      <c r="U42997" s="76"/>
    </row>
    <row r="42998" spans="21:21" x14ac:dyDescent="0.25">
      <c r="U42998" s="76"/>
    </row>
    <row r="42999" spans="21:21" x14ac:dyDescent="0.25">
      <c r="U42999" s="76"/>
    </row>
    <row r="43000" spans="21:21" x14ac:dyDescent="0.25">
      <c r="U43000" s="76"/>
    </row>
    <row r="43001" spans="21:21" x14ac:dyDescent="0.25">
      <c r="U43001" s="76"/>
    </row>
    <row r="43002" spans="21:21" x14ac:dyDescent="0.25">
      <c r="U43002" s="76"/>
    </row>
    <row r="43003" spans="21:21" x14ac:dyDescent="0.25">
      <c r="U43003" s="76"/>
    </row>
    <row r="43004" spans="21:21" x14ac:dyDescent="0.25">
      <c r="U43004" s="76"/>
    </row>
    <row r="43005" spans="21:21" x14ac:dyDescent="0.25">
      <c r="U43005" s="76"/>
    </row>
    <row r="43006" spans="21:21" x14ac:dyDescent="0.25">
      <c r="U43006" s="76"/>
    </row>
    <row r="43007" spans="21:21" x14ac:dyDescent="0.25">
      <c r="U43007" s="76"/>
    </row>
    <row r="43008" spans="21:21" x14ac:dyDescent="0.25">
      <c r="U43008" s="76"/>
    </row>
    <row r="43009" spans="21:21" x14ac:dyDescent="0.25">
      <c r="U43009" s="76"/>
    </row>
    <row r="43010" spans="21:21" x14ac:dyDescent="0.25">
      <c r="U43010" s="76"/>
    </row>
    <row r="43011" spans="21:21" x14ac:dyDescent="0.25">
      <c r="U43011" s="76"/>
    </row>
    <row r="43012" spans="21:21" x14ac:dyDescent="0.25">
      <c r="U43012" s="76"/>
    </row>
    <row r="43013" spans="21:21" x14ac:dyDescent="0.25">
      <c r="U43013" s="76"/>
    </row>
    <row r="43014" spans="21:21" x14ac:dyDescent="0.25">
      <c r="U43014" s="76"/>
    </row>
    <row r="43015" spans="21:21" x14ac:dyDescent="0.25">
      <c r="U43015" s="76"/>
    </row>
    <row r="43016" spans="21:21" x14ac:dyDescent="0.25">
      <c r="U43016" s="76"/>
    </row>
    <row r="43017" spans="21:21" x14ac:dyDescent="0.25">
      <c r="U43017" s="76"/>
    </row>
    <row r="43018" spans="21:21" x14ac:dyDescent="0.25">
      <c r="U43018" s="76"/>
    </row>
    <row r="43019" spans="21:21" x14ac:dyDescent="0.25">
      <c r="U43019" s="76"/>
    </row>
    <row r="43020" spans="21:21" x14ac:dyDescent="0.25">
      <c r="U43020" s="76"/>
    </row>
    <row r="43021" spans="21:21" x14ac:dyDescent="0.25">
      <c r="U43021" s="76"/>
    </row>
    <row r="43022" spans="21:21" x14ac:dyDescent="0.25">
      <c r="U43022" s="76"/>
    </row>
    <row r="43023" spans="21:21" x14ac:dyDescent="0.25">
      <c r="U43023" s="76"/>
    </row>
    <row r="43024" spans="21:21" x14ac:dyDescent="0.25">
      <c r="U43024" s="76"/>
    </row>
    <row r="43025" spans="21:21" x14ac:dyDescent="0.25">
      <c r="U43025" s="76"/>
    </row>
    <row r="43026" spans="21:21" x14ac:dyDescent="0.25">
      <c r="U43026" s="76"/>
    </row>
    <row r="43027" spans="21:21" x14ac:dyDescent="0.25">
      <c r="U43027" s="76"/>
    </row>
    <row r="43028" spans="21:21" x14ac:dyDescent="0.25">
      <c r="U43028" s="76"/>
    </row>
    <row r="43029" spans="21:21" x14ac:dyDescent="0.25">
      <c r="U43029" s="76"/>
    </row>
    <row r="43030" spans="21:21" x14ac:dyDescent="0.25">
      <c r="U43030" s="76"/>
    </row>
    <row r="43031" spans="21:21" x14ac:dyDescent="0.25">
      <c r="U43031" s="76"/>
    </row>
    <row r="43032" spans="21:21" x14ac:dyDescent="0.25">
      <c r="U43032" s="76"/>
    </row>
    <row r="43033" spans="21:21" x14ac:dyDescent="0.25">
      <c r="U43033" s="76"/>
    </row>
    <row r="43034" spans="21:21" x14ac:dyDescent="0.25">
      <c r="U43034" s="76"/>
    </row>
    <row r="43035" spans="21:21" x14ac:dyDescent="0.25">
      <c r="U43035" s="76"/>
    </row>
    <row r="43036" spans="21:21" x14ac:dyDescent="0.25">
      <c r="U43036" s="76"/>
    </row>
    <row r="43037" spans="21:21" x14ac:dyDescent="0.25">
      <c r="U43037" s="76"/>
    </row>
    <row r="43038" spans="21:21" x14ac:dyDescent="0.25">
      <c r="U43038" s="76"/>
    </row>
    <row r="43039" spans="21:21" x14ac:dyDescent="0.25">
      <c r="U43039" s="76"/>
    </row>
    <row r="43040" spans="21:21" x14ac:dyDescent="0.25">
      <c r="U43040" s="76"/>
    </row>
    <row r="43041" spans="21:21" x14ac:dyDescent="0.25">
      <c r="U43041" s="76"/>
    </row>
    <row r="43042" spans="21:21" x14ac:dyDescent="0.25">
      <c r="U43042" s="76"/>
    </row>
    <row r="43043" spans="21:21" x14ac:dyDescent="0.25">
      <c r="U43043" s="76"/>
    </row>
    <row r="43044" spans="21:21" x14ac:dyDescent="0.25">
      <c r="U43044" s="76"/>
    </row>
    <row r="43045" spans="21:21" x14ac:dyDescent="0.25">
      <c r="U43045" s="76"/>
    </row>
    <row r="43046" spans="21:21" x14ac:dyDescent="0.25">
      <c r="U43046" s="76"/>
    </row>
    <row r="43047" spans="21:21" x14ac:dyDescent="0.25">
      <c r="U43047" s="76"/>
    </row>
    <row r="43048" spans="21:21" x14ac:dyDescent="0.25">
      <c r="U43048" s="76"/>
    </row>
    <row r="43049" spans="21:21" x14ac:dyDescent="0.25">
      <c r="U43049" s="76"/>
    </row>
    <row r="43050" spans="21:21" x14ac:dyDescent="0.25">
      <c r="U43050" s="76"/>
    </row>
    <row r="43051" spans="21:21" x14ac:dyDescent="0.25">
      <c r="U43051" s="76"/>
    </row>
    <row r="43052" spans="21:21" x14ac:dyDescent="0.25">
      <c r="U43052" s="76"/>
    </row>
    <row r="43053" spans="21:21" x14ac:dyDescent="0.25">
      <c r="U43053" s="76"/>
    </row>
    <row r="43054" spans="21:21" x14ac:dyDescent="0.25">
      <c r="U43054" s="76"/>
    </row>
    <row r="43055" spans="21:21" x14ac:dyDescent="0.25">
      <c r="U43055" s="76"/>
    </row>
    <row r="43056" spans="21:21" x14ac:dyDescent="0.25">
      <c r="U43056" s="76"/>
    </row>
    <row r="43057" spans="21:21" x14ac:dyDescent="0.25">
      <c r="U43057" s="76"/>
    </row>
    <row r="43058" spans="21:21" x14ac:dyDescent="0.25">
      <c r="U43058" s="76"/>
    </row>
    <row r="43059" spans="21:21" x14ac:dyDescent="0.25">
      <c r="U43059" s="76"/>
    </row>
    <row r="43060" spans="21:21" x14ac:dyDescent="0.25">
      <c r="U43060" s="76"/>
    </row>
    <row r="43061" spans="21:21" x14ac:dyDescent="0.25">
      <c r="U43061" s="76"/>
    </row>
    <row r="43062" spans="21:21" x14ac:dyDescent="0.25">
      <c r="U43062" s="76"/>
    </row>
    <row r="43063" spans="21:21" x14ac:dyDescent="0.25">
      <c r="U43063" s="76"/>
    </row>
    <row r="43064" spans="21:21" x14ac:dyDescent="0.25">
      <c r="U43064" s="76"/>
    </row>
    <row r="43065" spans="21:21" x14ac:dyDescent="0.25">
      <c r="U43065" s="76"/>
    </row>
    <row r="43066" spans="21:21" x14ac:dyDescent="0.25">
      <c r="U43066" s="76"/>
    </row>
    <row r="43067" spans="21:21" x14ac:dyDescent="0.25">
      <c r="U43067" s="76"/>
    </row>
    <row r="43068" spans="21:21" x14ac:dyDescent="0.25">
      <c r="U43068" s="76"/>
    </row>
    <row r="43069" spans="21:21" x14ac:dyDescent="0.25">
      <c r="U43069" s="76"/>
    </row>
    <row r="43070" spans="21:21" x14ac:dyDescent="0.25">
      <c r="U43070" s="76"/>
    </row>
    <row r="43071" spans="21:21" x14ac:dyDescent="0.25">
      <c r="U43071" s="76"/>
    </row>
    <row r="43072" spans="21:21" x14ac:dyDescent="0.25">
      <c r="U43072" s="76"/>
    </row>
    <row r="43073" spans="21:21" x14ac:dyDescent="0.25">
      <c r="U43073" s="76"/>
    </row>
    <row r="43074" spans="21:21" x14ac:dyDescent="0.25">
      <c r="U43074" s="76"/>
    </row>
    <row r="43075" spans="21:21" x14ac:dyDescent="0.25">
      <c r="U43075" s="76"/>
    </row>
    <row r="43076" spans="21:21" x14ac:dyDescent="0.25">
      <c r="U43076" s="76"/>
    </row>
    <row r="43077" spans="21:21" x14ac:dyDescent="0.25">
      <c r="U43077" s="76"/>
    </row>
    <row r="43078" spans="21:21" x14ac:dyDescent="0.25">
      <c r="U43078" s="76"/>
    </row>
    <row r="43079" spans="21:21" x14ac:dyDescent="0.25">
      <c r="U43079" s="76"/>
    </row>
    <row r="43080" spans="21:21" x14ac:dyDescent="0.25">
      <c r="U43080" s="76"/>
    </row>
    <row r="43081" spans="21:21" x14ac:dyDescent="0.25">
      <c r="U43081" s="76"/>
    </row>
    <row r="43082" spans="21:21" x14ac:dyDescent="0.25">
      <c r="U43082" s="76"/>
    </row>
    <row r="43083" spans="21:21" x14ac:dyDescent="0.25">
      <c r="U43083" s="76"/>
    </row>
    <row r="43084" spans="21:21" x14ac:dyDescent="0.25">
      <c r="U43084" s="76"/>
    </row>
    <row r="43085" spans="21:21" x14ac:dyDescent="0.25">
      <c r="U43085" s="76"/>
    </row>
    <row r="43086" spans="21:21" x14ac:dyDescent="0.25">
      <c r="U43086" s="76"/>
    </row>
    <row r="43087" spans="21:21" x14ac:dyDescent="0.25">
      <c r="U43087" s="76"/>
    </row>
    <row r="43088" spans="21:21" x14ac:dyDescent="0.25">
      <c r="U43088" s="76"/>
    </row>
    <row r="43089" spans="21:21" x14ac:dyDescent="0.25">
      <c r="U43089" s="76"/>
    </row>
    <row r="43090" spans="21:21" x14ac:dyDescent="0.25">
      <c r="U43090" s="76"/>
    </row>
    <row r="43091" spans="21:21" x14ac:dyDescent="0.25">
      <c r="U43091" s="76"/>
    </row>
    <row r="43092" spans="21:21" x14ac:dyDescent="0.25">
      <c r="U43092" s="76"/>
    </row>
    <row r="43093" spans="21:21" x14ac:dyDescent="0.25">
      <c r="U43093" s="76"/>
    </row>
    <row r="43094" spans="21:21" x14ac:dyDescent="0.25">
      <c r="U43094" s="76"/>
    </row>
    <row r="43095" spans="21:21" x14ac:dyDescent="0.25">
      <c r="U43095" s="76"/>
    </row>
    <row r="43096" spans="21:21" x14ac:dyDescent="0.25">
      <c r="U43096" s="76"/>
    </row>
    <row r="43097" spans="21:21" x14ac:dyDescent="0.25">
      <c r="U43097" s="76"/>
    </row>
    <row r="43098" spans="21:21" x14ac:dyDescent="0.25">
      <c r="U43098" s="76"/>
    </row>
    <row r="43099" spans="21:21" x14ac:dyDescent="0.25">
      <c r="U43099" s="76"/>
    </row>
    <row r="43100" spans="21:21" x14ac:dyDescent="0.25">
      <c r="U43100" s="76"/>
    </row>
    <row r="43101" spans="21:21" x14ac:dyDescent="0.25">
      <c r="U43101" s="76"/>
    </row>
    <row r="43102" spans="21:21" x14ac:dyDescent="0.25">
      <c r="U43102" s="76"/>
    </row>
    <row r="43103" spans="21:21" x14ac:dyDescent="0.25">
      <c r="U43103" s="76"/>
    </row>
    <row r="43104" spans="21:21" x14ac:dyDescent="0.25">
      <c r="U43104" s="76"/>
    </row>
    <row r="43105" spans="21:21" x14ac:dyDescent="0.25">
      <c r="U43105" s="76"/>
    </row>
    <row r="43106" spans="21:21" x14ac:dyDescent="0.25">
      <c r="U43106" s="76"/>
    </row>
    <row r="43107" spans="21:21" x14ac:dyDescent="0.25">
      <c r="U43107" s="76"/>
    </row>
    <row r="43108" spans="21:21" x14ac:dyDescent="0.25">
      <c r="U43108" s="76"/>
    </row>
    <row r="43109" spans="21:21" x14ac:dyDescent="0.25">
      <c r="U43109" s="76"/>
    </row>
    <row r="43110" spans="21:21" x14ac:dyDescent="0.25">
      <c r="U43110" s="76"/>
    </row>
    <row r="43111" spans="21:21" x14ac:dyDescent="0.25">
      <c r="U43111" s="76"/>
    </row>
    <row r="43112" spans="21:21" x14ac:dyDescent="0.25">
      <c r="U43112" s="76"/>
    </row>
    <row r="43113" spans="21:21" x14ac:dyDescent="0.25">
      <c r="U43113" s="76"/>
    </row>
    <row r="43114" spans="21:21" x14ac:dyDescent="0.25">
      <c r="U43114" s="76"/>
    </row>
    <row r="43115" spans="21:21" x14ac:dyDescent="0.25">
      <c r="U43115" s="76"/>
    </row>
    <row r="43116" spans="21:21" x14ac:dyDescent="0.25">
      <c r="U43116" s="76"/>
    </row>
    <row r="43117" spans="21:21" x14ac:dyDescent="0.25">
      <c r="U43117" s="76"/>
    </row>
    <row r="43118" spans="21:21" x14ac:dyDescent="0.25">
      <c r="U43118" s="76"/>
    </row>
    <row r="43119" spans="21:21" x14ac:dyDescent="0.25">
      <c r="U43119" s="76"/>
    </row>
    <row r="43120" spans="21:21" x14ac:dyDescent="0.25">
      <c r="U43120" s="76"/>
    </row>
    <row r="43121" spans="21:21" x14ac:dyDescent="0.25">
      <c r="U43121" s="76"/>
    </row>
    <row r="43122" spans="21:21" x14ac:dyDescent="0.25">
      <c r="U43122" s="76"/>
    </row>
    <row r="43123" spans="21:21" x14ac:dyDescent="0.25">
      <c r="U43123" s="76"/>
    </row>
    <row r="43124" spans="21:21" x14ac:dyDescent="0.25">
      <c r="U43124" s="76"/>
    </row>
    <row r="43125" spans="21:21" x14ac:dyDescent="0.25">
      <c r="U43125" s="76"/>
    </row>
    <row r="43126" spans="21:21" x14ac:dyDescent="0.25">
      <c r="U43126" s="76"/>
    </row>
    <row r="43127" spans="21:21" x14ac:dyDescent="0.25">
      <c r="U43127" s="76"/>
    </row>
    <row r="43128" spans="21:21" x14ac:dyDescent="0.25">
      <c r="U43128" s="76"/>
    </row>
    <row r="43129" spans="21:21" x14ac:dyDescent="0.25">
      <c r="U43129" s="76"/>
    </row>
    <row r="43130" spans="21:21" x14ac:dyDescent="0.25">
      <c r="U43130" s="76"/>
    </row>
    <row r="43131" spans="21:21" x14ac:dyDescent="0.25">
      <c r="U43131" s="76"/>
    </row>
    <row r="43132" spans="21:21" x14ac:dyDescent="0.25">
      <c r="U43132" s="76"/>
    </row>
    <row r="43133" spans="21:21" x14ac:dyDescent="0.25">
      <c r="U43133" s="76"/>
    </row>
    <row r="43134" spans="21:21" x14ac:dyDescent="0.25">
      <c r="U43134" s="76"/>
    </row>
    <row r="43135" spans="21:21" x14ac:dyDescent="0.25">
      <c r="U43135" s="76"/>
    </row>
    <row r="43136" spans="21:21" x14ac:dyDescent="0.25">
      <c r="U43136" s="76"/>
    </row>
    <row r="43137" spans="21:21" x14ac:dyDescent="0.25">
      <c r="U43137" s="76"/>
    </row>
    <row r="43138" spans="21:21" x14ac:dyDescent="0.25">
      <c r="U43138" s="76"/>
    </row>
    <row r="43139" spans="21:21" x14ac:dyDescent="0.25">
      <c r="U43139" s="76"/>
    </row>
    <row r="43140" spans="21:21" x14ac:dyDescent="0.25">
      <c r="U43140" s="76"/>
    </row>
    <row r="43141" spans="21:21" x14ac:dyDescent="0.25">
      <c r="U43141" s="76"/>
    </row>
    <row r="43142" spans="21:21" x14ac:dyDescent="0.25">
      <c r="U43142" s="76"/>
    </row>
    <row r="43143" spans="21:21" x14ac:dyDescent="0.25">
      <c r="U43143" s="76"/>
    </row>
    <row r="43144" spans="21:21" x14ac:dyDescent="0.25">
      <c r="U43144" s="76"/>
    </row>
    <row r="43145" spans="21:21" x14ac:dyDescent="0.25">
      <c r="U43145" s="76"/>
    </row>
    <row r="43146" spans="21:21" x14ac:dyDescent="0.25">
      <c r="U43146" s="76"/>
    </row>
    <row r="43147" spans="21:21" x14ac:dyDescent="0.25">
      <c r="U43147" s="76"/>
    </row>
    <row r="43148" spans="21:21" x14ac:dyDescent="0.25">
      <c r="U43148" s="76"/>
    </row>
    <row r="43149" spans="21:21" x14ac:dyDescent="0.25">
      <c r="U43149" s="76"/>
    </row>
    <row r="43150" spans="21:21" x14ac:dyDescent="0.25">
      <c r="U43150" s="76"/>
    </row>
    <row r="43151" spans="21:21" x14ac:dyDescent="0.25">
      <c r="U43151" s="76"/>
    </row>
    <row r="43152" spans="21:21" x14ac:dyDescent="0.25">
      <c r="U43152" s="76"/>
    </row>
    <row r="43153" spans="21:21" x14ac:dyDescent="0.25">
      <c r="U43153" s="76"/>
    </row>
    <row r="43154" spans="21:21" x14ac:dyDescent="0.25">
      <c r="U43154" s="76"/>
    </row>
    <row r="43155" spans="21:21" x14ac:dyDescent="0.25">
      <c r="U43155" s="76"/>
    </row>
    <row r="43156" spans="21:21" x14ac:dyDescent="0.25">
      <c r="U43156" s="76"/>
    </row>
    <row r="43157" spans="21:21" x14ac:dyDescent="0.25">
      <c r="U43157" s="76"/>
    </row>
    <row r="43158" spans="21:21" x14ac:dyDescent="0.25">
      <c r="U43158" s="76"/>
    </row>
    <row r="43159" spans="21:21" x14ac:dyDescent="0.25">
      <c r="U43159" s="76"/>
    </row>
    <row r="43160" spans="21:21" x14ac:dyDescent="0.25">
      <c r="U43160" s="76"/>
    </row>
    <row r="43161" spans="21:21" x14ac:dyDescent="0.25">
      <c r="U43161" s="76"/>
    </row>
    <row r="43162" spans="21:21" x14ac:dyDescent="0.25">
      <c r="U43162" s="76"/>
    </row>
    <row r="43163" spans="21:21" x14ac:dyDescent="0.25">
      <c r="U43163" s="76"/>
    </row>
    <row r="43164" spans="21:21" x14ac:dyDescent="0.25">
      <c r="U43164" s="76"/>
    </row>
    <row r="43165" spans="21:21" x14ac:dyDescent="0.25">
      <c r="U43165" s="76"/>
    </row>
    <row r="43166" spans="21:21" x14ac:dyDescent="0.25">
      <c r="U43166" s="76"/>
    </row>
    <row r="43167" spans="21:21" x14ac:dyDescent="0.25">
      <c r="U43167" s="76"/>
    </row>
    <row r="43168" spans="21:21" x14ac:dyDescent="0.25">
      <c r="U43168" s="76"/>
    </row>
    <row r="43169" spans="21:21" x14ac:dyDescent="0.25">
      <c r="U43169" s="76"/>
    </row>
    <row r="43170" spans="21:21" x14ac:dyDescent="0.25">
      <c r="U43170" s="76"/>
    </row>
    <row r="43171" spans="21:21" x14ac:dyDescent="0.25">
      <c r="U43171" s="76"/>
    </row>
    <row r="43172" spans="21:21" x14ac:dyDescent="0.25">
      <c r="U43172" s="76"/>
    </row>
    <row r="43173" spans="21:21" x14ac:dyDescent="0.25">
      <c r="U43173" s="76"/>
    </row>
    <row r="43174" spans="21:21" x14ac:dyDescent="0.25">
      <c r="U43174" s="76"/>
    </row>
    <row r="43175" spans="21:21" x14ac:dyDescent="0.25">
      <c r="U43175" s="76"/>
    </row>
    <row r="43176" spans="21:21" x14ac:dyDescent="0.25">
      <c r="U43176" s="76"/>
    </row>
    <row r="43177" spans="21:21" x14ac:dyDescent="0.25">
      <c r="U43177" s="76"/>
    </row>
    <row r="43178" spans="21:21" x14ac:dyDescent="0.25">
      <c r="U43178" s="76"/>
    </row>
    <row r="43179" spans="21:21" x14ac:dyDescent="0.25">
      <c r="U43179" s="76"/>
    </row>
    <row r="43180" spans="21:21" x14ac:dyDescent="0.25">
      <c r="U43180" s="76"/>
    </row>
    <row r="43181" spans="21:21" x14ac:dyDescent="0.25">
      <c r="U43181" s="76"/>
    </row>
    <row r="43182" spans="21:21" x14ac:dyDescent="0.25">
      <c r="U43182" s="76"/>
    </row>
    <row r="43183" spans="21:21" x14ac:dyDescent="0.25">
      <c r="U43183" s="76"/>
    </row>
    <row r="43184" spans="21:21" x14ac:dyDescent="0.25">
      <c r="U43184" s="76"/>
    </row>
    <row r="43185" spans="21:21" x14ac:dyDescent="0.25">
      <c r="U43185" s="76"/>
    </row>
    <row r="43186" spans="21:21" x14ac:dyDescent="0.25">
      <c r="U43186" s="76"/>
    </row>
    <row r="43187" spans="21:21" x14ac:dyDescent="0.25">
      <c r="U43187" s="76"/>
    </row>
    <row r="43188" spans="21:21" x14ac:dyDescent="0.25">
      <c r="U43188" s="76"/>
    </row>
    <row r="43189" spans="21:21" x14ac:dyDescent="0.25">
      <c r="U43189" s="76"/>
    </row>
    <row r="43190" spans="21:21" x14ac:dyDescent="0.25">
      <c r="U43190" s="76"/>
    </row>
    <row r="43191" spans="21:21" x14ac:dyDescent="0.25">
      <c r="U43191" s="76"/>
    </row>
    <row r="43192" spans="21:21" x14ac:dyDescent="0.25">
      <c r="U43192" s="76"/>
    </row>
    <row r="43193" spans="21:21" x14ac:dyDescent="0.25">
      <c r="U43193" s="76"/>
    </row>
    <row r="43194" spans="21:21" x14ac:dyDescent="0.25">
      <c r="U43194" s="76"/>
    </row>
    <row r="43195" spans="21:21" x14ac:dyDescent="0.25">
      <c r="U43195" s="76"/>
    </row>
    <row r="43196" spans="21:21" x14ac:dyDescent="0.25">
      <c r="U43196" s="76"/>
    </row>
    <row r="43197" spans="21:21" x14ac:dyDescent="0.25">
      <c r="U43197" s="76"/>
    </row>
    <row r="43198" spans="21:21" x14ac:dyDescent="0.25">
      <c r="U43198" s="76"/>
    </row>
    <row r="43199" spans="21:21" x14ac:dyDescent="0.25">
      <c r="U43199" s="76"/>
    </row>
    <row r="43200" spans="21:21" x14ac:dyDescent="0.25">
      <c r="U43200" s="76"/>
    </row>
    <row r="43201" spans="21:21" x14ac:dyDescent="0.25">
      <c r="U43201" s="76"/>
    </row>
    <row r="43202" spans="21:21" x14ac:dyDescent="0.25">
      <c r="U43202" s="76"/>
    </row>
    <row r="43203" spans="21:21" x14ac:dyDescent="0.25">
      <c r="U43203" s="76"/>
    </row>
    <row r="43204" spans="21:21" x14ac:dyDescent="0.25">
      <c r="U43204" s="76"/>
    </row>
    <row r="43205" spans="21:21" x14ac:dyDescent="0.25">
      <c r="U43205" s="76"/>
    </row>
    <row r="43206" spans="21:21" x14ac:dyDescent="0.25">
      <c r="U43206" s="76"/>
    </row>
    <row r="43207" spans="21:21" x14ac:dyDescent="0.25">
      <c r="U43207" s="76"/>
    </row>
    <row r="43208" spans="21:21" x14ac:dyDescent="0.25">
      <c r="U43208" s="76"/>
    </row>
    <row r="43209" spans="21:21" x14ac:dyDescent="0.25">
      <c r="U43209" s="76"/>
    </row>
    <row r="43210" spans="21:21" x14ac:dyDescent="0.25">
      <c r="U43210" s="76"/>
    </row>
    <row r="43211" spans="21:21" x14ac:dyDescent="0.25">
      <c r="U43211" s="76"/>
    </row>
    <row r="43212" spans="21:21" x14ac:dyDescent="0.25">
      <c r="U43212" s="76"/>
    </row>
    <row r="43213" spans="21:21" x14ac:dyDescent="0.25">
      <c r="U43213" s="76"/>
    </row>
    <row r="43214" spans="21:21" x14ac:dyDescent="0.25">
      <c r="U43214" s="76"/>
    </row>
    <row r="43215" spans="21:21" x14ac:dyDescent="0.25">
      <c r="U43215" s="76"/>
    </row>
    <row r="43216" spans="21:21" x14ac:dyDescent="0.25">
      <c r="U43216" s="76"/>
    </row>
    <row r="43217" spans="21:21" x14ac:dyDescent="0.25">
      <c r="U43217" s="76"/>
    </row>
    <row r="43218" spans="21:21" x14ac:dyDescent="0.25">
      <c r="U43218" s="76"/>
    </row>
    <row r="43219" spans="21:21" x14ac:dyDescent="0.25">
      <c r="U43219" s="76"/>
    </row>
    <row r="43220" spans="21:21" x14ac:dyDescent="0.25">
      <c r="U43220" s="76"/>
    </row>
    <row r="43221" spans="21:21" x14ac:dyDescent="0.25">
      <c r="U43221" s="76"/>
    </row>
    <row r="43222" spans="21:21" x14ac:dyDescent="0.25">
      <c r="U43222" s="76"/>
    </row>
    <row r="43223" spans="21:21" x14ac:dyDescent="0.25">
      <c r="U43223" s="76"/>
    </row>
    <row r="43224" spans="21:21" x14ac:dyDescent="0.25">
      <c r="U43224" s="76"/>
    </row>
    <row r="43225" spans="21:21" x14ac:dyDescent="0.25">
      <c r="U43225" s="76"/>
    </row>
    <row r="43226" spans="21:21" x14ac:dyDescent="0.25">
      <c r="U43226" s="76"/>
    </row>
    <row r="43227" spans="21:21" x14ac:dyDescent="0.25">
      <c r="U43227" s="76"/>
    </row>
    <row r="43228" spans="21:21" x14ac:dyDescent="0.25">
      <c r="U43228" s="76"/>
    </row>
    <row r="43229" spans="21:21" x14ac:dyDescent="0.25">
      <c r="U43229" s="76"/>
    </row>
    <row r="43230" spans="21:21" x14ac:dyDescent="0.25">
      <c r="U43230" s="76"/>
    </row>
    <row r="43231" spans="21:21" x14ac:dyDescent="0.25">
      <c r="U43231" s="76"/>
    </row>
    <row r="43232" spans="21:21" x14ac:dyDescent="0.25">
      <c r="U43232" s="76"/>
    </row>
    <row r="43233" spans="21:21" x14ac:dyDescent="0.25">
      <c r="U43233" s="76"/>
    </row>
    <row r="43234" spans="21:21" x14ac:dyDescent="0.25">
      <c r="U43234" s="76"/>
    </row>
    <row r="43235" spans="21:21" x14ac:dyDescent="0.25">
      <c r="U43235" s="76"/>
    </row>
    <row r="43236" spans="21:21" x14ac:dyDescent="0.25">
      <c r="U43236" s="76"/>
    </row>
    <row r="43237" spans="21:21" x14ac:dyDescent="0.25">
      <c r="U43237" s="76"/>
    </row>
    <row r="43238" spans="21:21" x14ac:dyDescent="0.25">
      <c r="U43238" s="76"/>
    </row>
    <row r="43239" spans="21:21" x14ac:dyDescent="0.25">
      <c r="U43239" s="76"/>
    </row>
    <row r="43240" spans="21:21" x14ac:dyDescent="0.25">
      <c r="U43240" s="76"/>
    </row>
    <row r="43241" spans="21:21" x14ac:dyDescent="0.25">
      <c r="U43241" s="76"/>
    </row>
    <row r="43242" spans="21:21" x14ac:dyDescent="0.25">
      <c r="U43242" s="76"/>
    </row>
    <row r="43243" spans="21:21" x14ac:dyDescent="0.25">
      <c r="U43243" s="76"/>
    </row>
    <row r="43244" spans="21:21" x14ac:dyDescent="0.25">
      <c r="U43244" s="76"/>
    </row>
    <row r="43245" spans="21:21" x14ac:dyDescent="0.25">
      <c r="U43245" s="76"/>
    </row>
    <row r="43246" spans="21:21" x14ac:dyDescent="0.25">
      <c r="U43246" s="76"/>
    </row>
    <row r="43247" spans="21:21" x14ac:dyDescent="0.25">
      <c r="U43247" s="76"/>
    </row>
    <row r="43248" spans="21:21" x14ac:dyDescent="0.25">
      <c r="U43248" s="76"/>
    </row>
    <row r="43249" spans="21:21" x14ac:dyDescent="0.25">
      <c r="U43249" s="76"/>
    </row>
    <row r="43250" spans="21:21" x14ac:dyDescent="0.25">
      <c r="U43250" s="76"/>
    </row>
    <row r="43251" spans="21:21" x14ac:dyDescent="0.25">
      <c r="U43251" s="76"/>
    </row>
    <row r="43252" spans="21:21" x14ac:dyDescent="0.25">
      <c r="U43252" s="76"/>
    </row>
    <row r="43253" spans="21:21" x14ac:dyDescent="0.25">
      <c r="U43253" s="76"/>
    </row>
    <row r="43254" spans="21:21" x14ac:dyDescent="0.25">
      <c r="U43254" s="76"/>
    </row>
    <row r="43255" spans="21:21" x14ac:dyDescent="0.25">
      <c r="U43255" s="76"/>
    </row>
    <row r="43256" spans="21:21" x14ac:dyDescent="0.25">
      <c r="U43256" s="76"/>
    </row>
    <row r="43257" spans="21:21" x14ac:dyDescent="0.25">
      <c r="U43257" s="76"/>
    </row>
    <row r="43258" spans="21:21" x14ac:dyDescent="0.25">
      <c r="U43258" s="76"/>
    </row>
    <row r="43259" spans="21:21" x14ac:dyDescent="0.25">
      <c r="U43259" s="76"/>
    </row>
    <row r="43260" spans="21:21" x14ac:dyDescent="0.25">
      <c r="U43260" s="76"/>
    </row>
    <row r="43261" spans="21:21" x14ac:dyDescent="0.25">
      <c r="U43261" s="76"/>
    </row>
    <row r="43262" spans="21:21" x14ac:dyDescent="0.25">
      <c r="U43262" s="76"/>
    </row>
    <row r="43263" spans="21:21" x14ac:dyDescent="0.25">
      <c r="U43263" s="76"/>
    </row>
    <row r="43264" spans="21:21" x14ac:dyDescent="0.25">
      <c r="U43264" s="76"/>
    </row>
    <row r="43265" spans="21:21" x14ac:dyDescent="0.25">
      <c r="U43265" s="76"/>
    </row>
    <row r="43266" spans="21:21" x14ac:dyDescent="0.25">
      <c r="U43266" s="76"/>
    </row>
    <row r="43267" spans="21:21" x14ac:dyDescent="0.25">
      <c r="U43267" s="76"/>
    </row>
    <row r="43268" spans="21:21" x14ac:dyDescent="0.25">
      <c r="U43268" s="76"/>
    </row>
    <row r="43269" spans="21:21" x14ac:dyDescent="0.25">
      <c r="U43269" s="76"/>
    </row>
    <row r="43270" spans="21:21" x14ac:dyDescent="0.25">
      <c r="U43270" s="76"/>
    </row>
    <row r="43271" spans="21:21" x14ac:dyDescent="0.25">
      <c r="U43271" s="76"/>
    </row>
    <row r="43272" spans="21:21" x14ac:dyDescent="0.25">
      <c r="U43272" s="76"/>
    </row>
    <row r="43273" spans="21:21" x14ac:dyDescent="0.25">
      <c r="U43273" s="76"/>
    </row>
    <row r="43274" spans="21:21" x14ac:dyDescent="0.25">
      <c r="U43274" s="76"/>
    </row>
    <row r="43275" spans="21:21" x14ac:dyDescent="0.25">
      <c r="U43275" s="76"/>
    </row>
    <row r="43276" spans="21:21" x14ac:dyDescent="0.25">
      <c r="U43276" s="76"/>
    </row>
    <row r="43277" spans="21:21" x14ac:dyDescent="0.25">
      <c r="U43277" s="76"/>
    </row>
    <row r="43278" spans="21:21" x14ac:dyDescent="0.25">
      <c r="U43278" s="76"/>
    </row>
    <row r="43279" spans="21:21" x14ac:dyDescent="0.25">
      <c r="U43279" s="76"/>
    </row>
    <row r="43280" spans="21:21" x14ac:dyDescent="0.25">
      <c r="U43280" s="76"/>
    </row>
    <row r="43281" spans="21:21" x14ac:dyDescent="0.25">
      <c r="U43281" s="76"/>
    </row>
    <row r="43282" spans="21:21" x14ac:dyDescent="0.25">
      <c r="U43282" s="76"/>
    </row>
    <row r="43283" spans="21:21" x14ac:dyDescent="0.25">
      <c r="U43283" s="76"/>
    </row>
    <row r="43284" spans="21:21" x14ac:dyDescent="0.25">
      <c r="U43284" s="76"/>
    </row>
    <row r="43285" spans="21:21" x14ac:dyDescent="0.25">
      <c r="U43285" s="76"/>
    </row>
    <row r="43286" spans="21:21" x14ac:dyDescent="0.25">
      <c r="U43286" s="76"/>
    </row>
    <row r="43287" spans="21:21" x14ac:dyDescent="0.25">
      <c r="U43287" s="76"/>
    </row>
    <row r="43288" spans="21:21" x14ac:dyDescent="0.25">
      <c r="U43288" s="76"/>
    </row>
    <row r="43289" spans="21:21" x14ac:dyDescent="0.25">
      <c r="U43289" s="76"/>
    </row>
    <row r="43290" spans="21:21" x14ac:dyDescent="0.25">
      <c r="U43290" s="76"/>
    </row>
    <row r="43291" spans="21:21" x14ac:dyDescent="0.25">
      <c r="U43291" s="76"/>
    </row>
    <row r="43292" spans="21:21" x14ac:dyDescent="0.25">
      <c r="U43292" s="76"/>
    </row>
    <row r="43293" spans="21:21" x14ac:dyDescent="0.25">
      <c r="U43293" s="76"/>
    </row>
    <row r="43294" spans="21:21" x14ac:dyDescent="0.25">
      <c r="U43294" s="76"/>
    </row>
    <row r="43295" spans="21:21" x14ac:dyDescent="0.25">
      <c r="U43295" s="76"/>
    </row>
    <row r="43296" spans="21:21" x14ac:dyDescent="0.25">
      <c r="U43296" s="76"/>
    </row>
    <row r="43297" spans="21:21" x14ac:dyDescent="0.25">
      <c r="U43297" s="76"/>
    </row>
    <row r="43298" spans="21:21" x14ac:dyDescent="0.25">
      <c r="U43298" s="76"/>
    </row>
    <row r="43299" spans="21:21" x14ac:dyDescent="0.25">
      <c r="U43299" s="76"/>
    </row>
    <row r="43300" spans="21:21" x14ac:dyDescent="0.25">
      <c r="U43300" s="76"/>
    </row>
    <row r="43301" spans="21:21" x14ac:dyDescent="0.25">
      <c r="U43301" s="76"/>
    </row>
    <row r="43302" spans="21:21" x14ac:dyDescent="0.25">
      <c r="U43302" s="76"/>
    </row>
    <row r="43303" spans="21:21" x14ac:dyDescent="0.25">
      <c r="U43303" s="76"/>
    </row>
    <row r="43304" spans="21:21" x14ac:dyDescent="0.25">
      <c r="U43304" s="76"/>
    </row>
    <row r="43305" spans="21:21" x14ac:dyDescent="0.25">
      <c r="U43305" s="76"/>
    </row>
    <row r="43306" spans="21:21" x14ac:dyDescent="0.25">
      <c r="U43306" s="76"/>
    </row>
    <row r="43307" spans="21:21" x14ac:dyDescent="0.25">
      <c r="U43307" s="76"/>
    </row>
    <row r="43308" spans="21:21" x14ac:dyDescent="0.25">
      <c r="U43308" s="76"/>
    </row>
    <row r="43309" spans="21:21" x14ac:dyDescent="0.25">
      <c r="U43309" s="76"/>
    </row>
    <row r="43310" spans="21:21" x14ac:dyDescent="0.25">
      <c r="U43310" s="76"/>
    </row>
    <row r="43311" spans="21:21" x14ac:dyDescent="0.25">
      <c r="U43311" s="76"/>
    </row>
    <row r="43312" spans="21:21" x14ac:dyDescent="0.25">
      <c r="U43312" s="76"/>
    </row>
    <row r="43313" spans="21:21" x14ac:dyDescent="0.25">
      <c r="U43313" s="76"/>
    </row>
    <row r="43314" spans="21:21" x14ac:dyDescent="0.25">
      <c r="U43314" s="76"/>
    </row>
    <row r="43315" spans="21:21" x14ac:dyDescent="0.25">
      <c r="U43315" s="76"/>
    </row>
    <row r="43316" spans="21:21" x14ac:dyDescent="0.25">
      <c r="U43316" s="76"/>
    </row>
    <row r="43317" spans="21:21" x14ac:dyDescent="0.25">
      <c r="U43317" s="76"/>
    </row>
    <row r="43318" spans="21:21" x14ac:dyDescent="0.25">
      <c r="U43318" s="76"/>
    </row>
    <row r="43319" spans="21:21" x14ac:dyDescent="0.25">
      <c r="U43319" s="76"/>
    </row>
    <row r="43320" spans="21:21" x14ac:dyDescent="0.25">
      <c r="U43320" s="76"/>
    </row>
    <row r="43321" spans="21:21" x14ac:dyDescent="0.25">
      <c r="U43321" s="76"/>
    </row>
    <row r="43322" spans="21:21" x14ac:dyDescent="0.25">
      <c r="U43322" s="76"/>
    </row>
    <row r="43323" spans="21:21" x14ac:dyDescent="0.25">
      <c r="U43323" s="76"/>
    </row>
    <row r="43324" spans="21:21" x14ac:dyDescent="0.25">
      <c r="U43324" s="76"/>
    </row>
    <row r="43325" spans="21:21" x14ac:dyDescent="0.25">
      <c r="U43325" s="76"/>
    </row>
    <row r="43326" spans="21:21" x14ac:dyDescent="0.25">
      <c r="U43326" s="76"/>
    </row>
    <row r="43327" spans="21:21" x14ac:dyDescent="0.25">
      <c r="U43327" s="76"/>
    </row>
    <row r="43328" spans="21:21" x14ac:dyDescent="0.25">
      <c r="U43328" s="76"/>
    </row>
    <row r="43329" spans="21:21" x14ac:dyDescent="0.25">
      <c r="U43329" s="76"/>
    </row>
    <row r="43330" spans="21:21" x14ac:dyDescent="0.25">
      <c r="U43330" s="76"/>
    </row>
    <row r="43331" spans="21:21" x14ac:dyDescent="0.25">
      <c r="U43331" s="76"/>
    </row>
    <row r="43332" spans="21:21" x14ac:dyDescent="0.25">
      <c r="U43332" s="76"/>
    </row>
    <row r="43333" spans="21:21" x14ac:dyDescent="0.25">
      <c r="U43333" s="76"/>
    </row>
    <row r="43334" spans="21:21" x14ac:dyDescent="0.25">
      <c r="U43334" s="76"/>
    </row>
    <row r="43335" spans="21:21" x14ac:dyDescent="0.25">
      <c r="U43335" s="76"/>
    </row>
    <row r="43336" spans="21:21" x14ac:dyDescent="0.25">
      <c r="U43336" s="76"/>
    </row>
    <row r="43337" spans="21:21" x14ac:dyDescent="0.25">
      <c r="U43337" s="76"/>
    </row>
    <row r="43338" spans="21:21" x14ac:dyDescent="0.25">
      <c r="U43338" s="76"/>
    </row>
    <row r="43339" spans="21:21" x14ac:dyDescent="0.25">
      <c r="U43339" s="76"/>
    </row>
    <row r="43340" spans="21:21" x14ac:dyDescent="0.25">
      <c r="U43340" s="76"/>
    </row>
    <row r="43341" spans="21:21" x14ac:dyDescent="0.25">
      <c r="U43341" s="76"/>
    </row>
    <row r="43342" spans="21:21" x14ac:dyDescent="0.25">
      <c r="U43342" s="76"/>
    </row>
    <row r="43343" spans="21:21" x14ac:dyDescent="0.25">
      <c r="U43343" s="76"/>
    </row>
    <row r="43344" spans="21:21" x14ac:dyDescent="0.25">
      <c r="U43344" s="76"/>
    </row>
    <row r="43345" spans="21:21" x14ac:dyDescent="0.25">
      <c r="U43345" s="76"/>
    </row>
    <row r="43346" spans="21:21" x14ac:dyDescent="0.25">
      <c r="U43346" s="76"/>
    </row>
    <row r="43347" spans="21:21" x14ac:dyDescent="0.25">
      <c r="U43347" s="76"/>
    </row>
    <row r="43348" spans="21:21" x14ac:dyDescent="0.25">
      <c r="U43348" s="76"/>
    </row>
    <row r="43349" spans="21:21" x14ac:dyDescent="0.25">
      <c r="U43349" s="76"/>
    </row>
    <row r="43350" spans="21:21" x14ac:dyDescent="0.25">
      <c r="U43350" s="76"/>
    </row>
    <row r="43351" spans="21:21" x14ac:dyDescent="0.25">
      <c r="U43351" s="76"/>
    </row>
    <row r="43352" spans="21:21" x14ac:dyDescent="0.25">
      <c r="U43352" s="76"/>
    </row>
    <row r="43353" spans="21:21" x14ac:dyDescent="0.25">
      <c r="U43353" s="76"/>
    </row>
    <row r="43354" spans="21:21" x14ac:dyDescent="0.25">
      <c r="U43354" s="76"/>
    </row>
    <row r="43355" spans="21:21" x14ac:dyDescent="0.25">
      <c r="U43355" s="76"/>
    </row>
    <row r="43356" spans="21:21" x14ac:dyDescent="0.25">
      <c r="U43356" s="76"/>
    </row>
    <row r="43357" spans="21:21" x14ac:dyDescent="0.25">
      <c r="U43357" s="76"/>
    </row>
    <row r="43358" spans="21:21" x14ac:dyDescent="0.25">
      <c r="U43358" s="76"/>
    </row>
    <row r="43359" spans="21:21" x14ac:dyDescent="0.25">
      <c r="U43359" s="76"/>
    </row>
    <row r="43360" spans="21:21" x14ac:dyDescent="0.25">
      <c r="U43360" s="76"/>
    </row>
    <row r="43361" spans="21:21" x14ac:dyDescent="0.25">
      <c r="U43361" s="76"/>
    </row>
    <row r="43362" spans="21:21" x14ac:dyDescent="0.25">
      <c r="U43362" s="76"/>
    </row>
    <row r="43363" spans="21:21" x14ac:dyDescent="0.25">
      <c r="U43363" s="76"/>
    </row>
    <row r="43364" spans="21:21" x14ac:dyDescent="0.25">
      <c r="U43364" s="76"/>
    </row>
    <row r="43365" spans="21:21" x14ac:dyDescent="0.25">
      <c r="U43365" s="76"/>
    </row>
    <row r="43366" spans="21:21" x14ac:dyDescent="0.25">
      <c r="U43366" s="76"/>
    </row>
    <row r="43367" spans="21:21" x14ac:dyDescent="0.25">
      <c r="U43367" s="76"/>
    </row>
    <row r="43368" spans="21:21" x14ac:dyDescent="0.25">
      <c r="U43368" s="76"/>
    </row>
    <row r="43369" spans="21:21" x14ac:dyDescent="0.25">
      <c r="U43369" s="76"/>
    </row>
    <row r="43370" spans="21:21" x14ac:dyDescent="0.25">
      <c r="U43370" s="76"/>
    </row>
    <row r="43371" spans="21:21" x14ac:dyDescent="0.25">
      <c r="U43371" s="76"/>
    </row>
    <row r="43372" spans="21:21" x14ac:dyDescent="0.25">
      <c r="U43372" s="76"/>
    </row>
    <row r="43373" spans="21:21" x14ac:dyDescent="0.25">
      <c r="U43373" s="76"/>
    </row>
    <row r="43374" spans="21:21" x14ac:dyDescent="0.25">
      <c r="U43374" s="76"/>
    </row>
    <row r="43375" spans="21:21" x14ac:dyDescent="0.25">
      <c r="U43375" s="76"/>
    </row>
    <row r="43376" spans="21:21" x14ac:dyDescent="0.25">
      <c r="U43376" s="76"/>
    </row>
    <row r="43377" spans="21:21" x14ac:dyDescent="0.25">
      <c r="U43377" s="76"/>
    </row>
    <row r="43378" spans="21:21" x14ac:dyDescent="0.25">
      <c r="U43378" s="76"/>
    </row>
    <row r="43379" spans="21:21" x14ac:dyDescent="0.25">
      <c r="U43379" s="76"/>
    </row>
    <row r="43380" spans="21:21" x14ac:dyDescent="0.25">
      <c r="U43380" s="76"/>
    </row>
    <row r="43381" spans="21:21" x14ac:dyDescent="0.25">
      <c r="U43381" s="76"/>
    </row>
    <row r="43382" spans="21:21" x14ac:dyDescent="0.25">
      <c r="U43382" s="76"/>
    </row>
    <row r="43383" spans="21:21" x14ac:dyDescent="0.25">
      <c r="U43383" s="76"/>
    </row>
    <row r="43384" spans="21:21" x14ac:dyDescent="0.25">
      <c r="U43384" s="76"/>
    </row>
    <row r="43385" spans="21:21" x14ac:dyDescent="0.25">
      <c r="U43385" s="76"/>
    </row>
    <row r="43386" spans="21:21" x14ac:dyDescent="0.25">
      <c r="U43386" s="76"/>
    </row>
    <row r="43387" spans="21:21" x14ac:dyDescent="0.25">
      <c r="U43387" s="76"/>
    </row>
    <row r="43388" spans="21:21" x14ac:dyDescent="0.25">
      <c r="U43388" s="76"/>
    </row>
    <row r="43389" spans="21:21" x14ac:dyDescent="0.25">
      <c r="U43389" s="76"/>
    </row>
    <row r="43390" spans="21:21" x14ac:dyDescent="0.25">
      <c r="U43390" s="76"/>
    </row>
    <row r="43391" spans="21:21" x14ac:dyDescent="0.25">
      <c r="U43391" s="76"/>
    </row>
    <row r="43392" spans="21:21" x14ac:dyDescent="0.25">
      <c r="U43392" s="76"/>
    </row>
    <row r="43393" spans="21:21" x14ac:dyDescent="0.25">
      <c r="U43393" s="76"/>
    </row>
    <row r="43394" spans="21:21" x14ac:dyDescent="0.25">
      <c r="U43394" s="76"/>
    </row>
    <row r="43395" spans="21:21" x14ac:dyDescent="0.25">
      <c r="U43395" s="76"/>
    </row>
    <row r="43396" spans="21:21" x14ac:dyDescent="0.25">
      <c r="U43396" s="76"/>
    </row>
    <row r="43397" spans="21:21" x14ac:dyDescent="0.25">
      <c r="U43397" s="76"/>
    </row>
    <row r="43398" spans="21:21" x14ac:dyDescent="0.25">
      <c r="U43398" s="76"/>
    </row>
    <row r="43399" spans="21:21" x14ac:dyDescent="0.25">
      <c r="U43399" s="76"/>
    </row>
    <row r="43400" spans="21:21" x14ac:dyDescent="0.25">
      <c r="U43400" s="76"/>
    </row>
    <row r="43401" spans="21:21" x14ac:dyDescent="0.25">
      <c r="U43401" s="76"/>
    </row>
    <row r="43402" spans="21:21" x14ac:dyDescent="0.25">
      <c r="U43402" s="76"/>
    </row>
    <row r="43403" spans="21:21" x14ac:dyDescent="0.25">
      <c r="U43403" s="76"/>
    </row>
    <row r="43404" spans="21:21" x14ac:dyDescent="0.25">
      <c r="U43404" s="76"/>
    </row>
    <row r="43405" spans="21:21" x14ac:dyDescent="0.25">
      <c r="U43405" s="76"/>
    </row>
    <row r="43406" spans="21:21" x14ac:dyDescent="0.25">
      <c r="U43406" s="76"/>
    </row>
    <row r="43407" spans="21:21" x14ac:dyDescent="0.25">
      <c r="U43407" s="76"/>
    </row>
    <row r="43408" spans="21:21" x14ac:dyDescent="0.25">
      <c r="U43408" s="76"/>
    </row>
    <row r="43409" spans="21:21" x14ac:dyDescent="0.25">
      <c r="U43409" s="76"/>
    </row>
    <row r="43410" spans="21:21" x14ac:dyDescent="0.25">
      <c r="U43410" s="76"/>
    </row>
    <row r="43411" spans="21:21" x14ac:dyDescent="0.25">
      <c r="U43411" s="76"/>
    </row>
    <row r="43412" spans="21:21" x14ac:dyDescent="0.25">
      <c r="U43412" s="76"/>
    </row>
    <row r="43413" spans="21:21" x14ac:dyDescent="0.25">
      <c r="U43413" s="76"/>
    </row>
    <row r="43414" spans="21:21" x14ac:dyDescent="0.25">
      <c r="U43414" s="76"/>
    </row>
    <row r="43415" spans="21:21" x14ac:dyDescent="0.25">
      <c r="U43415" s="76"/>
    </row>
    <row r="43416" spans="21:21" x14ac:dyDescent="0.25">
      <c r="U43416" s="76"/>
    </row>
    <row r="43417" spans="21:21" x14ac:dyDescent="0.25">
      <c r="U43417" s="76"/>
    </row>
    <row r="43418" spans="21:21" x14ac:dyDescent="0.25">
      <c r="U43418" s="76"/>
    </row>
    <row r="43419" spans="21:21" x14ac:dyDescent="0.25">
      <c r="U43419" s="76"/>
    </row>
    <row r="43420" spans="21:21" x14ac:dyDescent="0.25">
      <c r="U43420" s="76"/>
    </row>
    <row r="43421" spans="21:21" x14ac:dyDescent="0.25">
      <c r="U43421" s="76"/>
    </row>
    <row r="43422" spans="21:21" x14ac:dyDescent="0.25">
      <c r="U43422" s="76"/>
    </row>
    <row r="43423" spans="21:21" x14ac:dyDescent="0.25">
      <c r="U43423" s="76"/>
    </row>
    <row r="43424" spans="21:21" x14ac:dyDescent="0.25">
      <c r="U43424" s="76"/>
    </row>
    <row r="43425" spans="21:21" x14ac:dyDescent="0.25">
      <c r="U43425" s="76"/>
    </row>
    <row r="43426" spans="21:21" x14ac:dyDescent="0.25">
      <c r="U43426" s="76"/>
    </row>
    <row r="43427" spans="21:21" x14ac:dyDescent="0.25">
      <c r="U43427" s="76"/>
    </row>
    <row r="43428" spans="21:21" x14ac:dyDescent="0.25">
      <c r="U43428" s="76"/>
    </row>
    <row r="43429" spans="21:21" x14ac:dyDescent="0.25">
      <c r="U43429" s="76"/>
    </row>
    <row r="43430" spans="21:21" x14ac:dyDescent="0.25">
      <c r="U43430" s="76"/>
    </row>
    <row r="43431" spans="21:21" x14ac:dyDescent="0.25">
      <c r="U43431" s="76"/>
    </row>
    <row r="43432" spans="21:21" x14ac:dyDescent="0.25">
      <c r="U43432" s="76"/>
    </row>
    <row r="43433" spans="21:21" x14ac:dyDescent="0.25">
      <c r="U43433" s="76"/>
    </row>
    <row r="43434" spans="21:21" x14ac:dyDescent="0.25">
      <c r="U43434" s="76"/>
    </row>
    <row r="43435" spans="21:21" x14ac:dyDescent="0.25">
      <c r="U43435" s="76"/>
    </row>
    <row r="43436" spans="21:21" x14ac:dyDescent="0.25">
      <c r="U43436" s="76"/>
    </row>
    <row r="43437" spans="21:21" x14ac:dyDescent="0.25">
      <c r="U43437" s="76"/>
    </row>
    <row r="43438" spans="21:21" x14ac:dyDescent="0.25">
      <c r="U43438" s="76"/>
    </row>
    <row r="43439" spans="21:21" x14ac:dyDescent="0.25">
      <c r="U43439" s="76"/>
    </row>
    <row r="43440" spans="21:21" x14ac:dyDescent="0.25">
      <c r="U43440" s="76"/>
    </row>
    <row r="43441" spans="21:21" x14ac:dyDescent="0.25">
      <c r="U43441" s="76"/>
    </row>
    <row r="43442" spans="21:21" x14ac:dyDescent="0.25">
      <c r="U43442" s="76"/>
    </row>
    <row r="43443" spans="21:21" x14ac:dyDescent="0.25">
      <c r="U43443" s="76"/>
    </row>
    <row r="43444" spans="21:21" x14ac:dyDescent="0.25">
      <c r="U43444" s="76"/>
    </row>
    <row r="43445" spans="21:21" x14ac:dyDescent="0.25">
      <c r="U43445" s="76"/>
    </row>
    <row r="43446" spans="21:21" x14ac:dyDescent="0.25">
      <c r="U43446" s="76"/>
    </row>
    <row r="43447" spans="21:21" x14ac:dyDescent="0.25">
      <c r="U43447" s="76"/>
    </row>
    <row r="43448" spans="21:21" x14ac:dyDescent="0.25">
      <c r="U43448" s="76"/>
    </row>
    <row r="43449" spans="21:21" x14ac:dyDescent="0.25">
      <c r="U43449" s="76"/>
    </row>
    <row r="43450" spans="21:21" x14ac:dyDescent="0.25">
      <c r="U43450" s="76"/>
    </row>
    <row r="43451" spans="21:21" x14ac:dyDescent="0.25">
      <c r="U43451" s="76"/>
    </row>
    <row r="43452" spans="21:21" x14ac:dyDescent="0.25">
      <c r="U43452" s="76"/>
    </row>
    <row r="43453" spans="21:21" x14ac:dyDescent="0.25">
      <c r="U43453" s="76"/>
    </row>
    <row r="43454" spans="21:21" x14ac:dyDescent="0.25">
      <c r="U43454" s="76"/>
    </row>
    <row r="43455" spans="21:21" x14ac:dyDescent="0.25">
      <c r="U43455" s="76"/>
    </row>
    <row r="43456" spans="21:21" x14ac:dyDescent="0.25">
      <c r="U43456" s="76"/>
    </row>
    <row r="43457" spans="21:21" x14ac:dyDescent="0.25">
      <c r="U43457" s="76"/>
    </row>
    <row r="43458" spans="21:21" x14ac:dyDescent="0.25">
      <c r="U43458" s="76"/>
    </row>
    <row r="43459" spans="21:21" x14ac:dyDescent="0.25">
      <c r="U43459" s="76"/>
    </row>
    <row r="43460" spans="21:21" x14ac:dyDescent="0.25">
      <c r="U43460" s="76"/>
    </row>
    <row r="43461" spans="21:21" x14ac:dyDescent="0.25">
      <c r="U43461" s="76"/>
    </row>
    <row r="43462" spans="21:21" x14ac:dyDescent="0.25">
      <c r="U43462" s="76"/>
    </row>
    <row r="43463" spans="21:21" x14ac:dyDescent="0.25">
      <c r="U43463" s="76"/>
    </row>
    <row r="43464" spans="21:21" x14ac:dyDescent="0.25">
      <c r="U43464" s="76"/>
    </row>
    <row r="43465" spans="21:21" x14ac:dyDescent="0.25">
      <c r="U43465" s="76"/>
    </row>
    <row r="43466" spans="21:21" x14ac:dyDescent="0.25">
      <c r="U43466" s="76"/>
    </row>
    <row r="43467" spans="21:21" x14ac:dyDescent="0.25">
      <c r="U43467" s="76"/>
    </row>
    <row r="43468" spans="21:21" x14ac:dyDescent="0.25">
      <c r="U43468" s="76"/>
    </row>
    <row r="43469" spans="21:21" x14ac:dyDescent="0.25">
      <c r="U43469" s="76"/>
    </row>
    <row r="43470" spans="21:21" x14ac:dyDescent="0.25">
      <c r="U43470" s="76"/>
    </row>
    <row r="43471" spans="21:21" x14ac:dyDescent="0.25">
      <c r="U43471" s="76"/>
    </row>
    <row r="43472" spans="21:21" x14ac:dyDescent="0.25">
      <c r="U43472" s="76"/>
    </row>
    <row r="43473" spans="21:21" x14ac:dyDescent="0.25">
      <c r="U43473" s="76"/>
    </row>
    <row r="43474" spans="21:21" x14ac:dyDescent="0.25">
      <c r="U43474" s="76"/>
    </row>
    <row r="43475" spans="21:21" x14ac:dyDescent="0.25">
      <c r="U43475" s="76"/>
    </row>
    <row r="43476" spans="21:21" x14ac:dyDescent="0.25">
      <c r="U43476" s="76"/>
    </row>
    <row r="43477" spans="21:21" x14ac:dyDescent="0.25">
      <c r="U43477" s="76"/>
    </row>
    <row r="43478" spans="21:21" x14ac:dyDescent="0.25">
      <c r="U43478" s="76"/>
    </row>
    <row r="43479" spans="21:21" x14ac:dyDescent="0.25">
      <c r="U43479" s="76"/>
    </row>
    <row r="43480" spans="21:21" x14ac:dyDescent="0.25">
      <c r="U43480" s="76"/>
    </row>
    <row r="43481" spans="21:21" x14ac:dyDescent="0.25">
      <c r="U43481" s="76"/>
    </row>
    <row r="43482" spans="21:21" x14ac:dyDescent="0.25">
      <c r="U43482" s="76"/>
    </row>
    <row r="43483" spans="21:21" x14ac:dyDescent="0.25">
      <c r="U43483" s="76"/>
    </row>
    <row r="43484" spans="21:21" x14ac:dyDescent="0.25">
      <c r="U43484" s="76"/>
    </row>
    <row r="43485" spans="21:21" x14ac:dyDescent="0.25">
      <c r="U43485" s="76"/>
    </row>
    <row r="43486" spans="21:21" x14ac:dyDescent="0.25">
      <c r="U43486" s="76"/>
    </row>
    <row r="43487" spans="21:21" x14ac:dyDescent="0.25">
      <c r="U43487" s="76"/>
    </row>
    <row r="43488" spans="21:21" x14ac:dyDescent="0.25">
      <c r="U43488" s="76"/>
    </row>
    <row r="43489" spans="21:21" x14ac:dyDescent="0.25">
      <c r="U43489" s="76"/>
    </row>
    <row r="43490" spans="21:21" x14ac:dyDescent="0.25">
      <c r="U43490" s="76"/>
    </row>
    <row r="43491" spans="21:21" x14ac:dyDescent="0.25">
      <c r="U43491" s="76"/>
    </row>
    <row r="43492" spans="21:21" x14ac:dyDescent="0.25">
      <c r="U43492" s="76"/>
    </row>
    <row r="43493" spans="21:21" x14ac:dyDescent="0.25">
      <c r="U43493" s="76"/>
    </row>
    <row r="43494" spans="21:21" x14ac:dyDescent="0.25">
      <c r="U43494" s="76"/>
    </row>
    <row r="43495" spans="21:21" x14ac:dyDescent="0.25">
      <c r="U43495" s="76"/>
    </row>
    <row r="43496" spans="21:21" x14ac:dyDescent="0.25">
      <c r="U43496" s="76"/>
    </row>
    <row r="43497" spans="21:21" x14ac:dyDescent="0.25">
      <c r="U43497" s="76"/>
    </row>
    <row r="43498" spans="21:21" x14ac:dyDescent="0.25">
      <c r="U43498" s="76"/>
    </row>
    <row r="43499" spans="21:21" x14ac:dyDescent="0.25">
      <c r="U43499" s="76"/>
    </row>
    <row r="43500" spans="21:21" x14ac:dyDescent="0.25">
      <c r="U43500" s="76"/>
    </row>
    <row r="43501" spans="21:21" x14ac:dyDescent="0.25">
      <c r="U43501" s="76"/>
    </row>
    <row r="43502" spans="21:21" x14ac:dyDescent="0.25">
      <c r="U43502" s="76"/>
    </row>
    <row r="43503" spans="21:21" x14ac:dyDescent="0.25">
      <c r="U43503" s="76"/>
    </row>
    <row r="43504" spans="21:21" x14ac:dyDescent="0.25">
      <c r="U43504" s="76"/>
    </row>
    <row r="43505" spans="21:21" x14ac:dyDescent="0.25">
      <c r="U43505" s="76"/>
    </row>
    <row r="43506" spans="21:21" x14ac:dyDescent="0.25">
      <c r="U43506" s="76"/>
    </row>
    <row r="43507" spans="21:21" x14ac:dyDescent="0.25">
      <c r="U43507" s="76"/>
    </row>
    <row r="43508" spans="21:21" x14ac:dyDescent="0.25">
      <c r="U43508" s="76"/>
    </row>
    <row r="43509" spans="21:21" x14ac:dyDescent="0.25">
      <c r="U43509" s="76"/>
    </row>
    <row r="43510" spans="21:21" x14ac:dyDescent="0.25">
      <c r="U43510" s="76"/>
    </row>
    <row r="43511" spans="21:21" x14ac:dyDescent="0.25">
      <c r="U43511" s="76"/>
    </row>
    <row r="43512" spans="21:21" x14ac:dyDescent="0.25">
      <c r="U43512" s="76"/>
    </row>
    <row r="43513" spans="21:21" x14ac:dyDescent="0.25">
      <c r="U43513" s="76"/>
    </row>
    <row r="43514" spans="21:21" x14ac:dyDescent="0.25">
      <c r="U43514" s="76"/>
    </row>
    <row r="43515" spans="21:21" x14ac:dyDescent="0.25">
      <c r="U43515" s="76"/>
    </row>
    <row r="43516" spans="21:21" x14ac:dyDescent="0.25">
      <c r="U43516" s="76"/>
    </row>
    <row r="43517" spans="21:21" x14ac:dyDescent="0.25">
      <c r="U43517" s="76"/>
    </row>
    <row r="43518" spans="21:21" x14ac:dyDescent="0.25">
      <c r="U43518" s="76"/>
    </row>
    <row r="43519" spans="21:21" x14ac:dyDescent="0.25">
      <c r="U43519" s="76"/>
    </row>
    <row r="43520" spans="21:21" x14ac:dyDescent="0.25">
      <c r="U43520" s="76"/>
    </row>
    <row r="43521" spans="21:21" x14ac:dyDescent="0.25">
      <c r="U43521" s="76"/>
    </row>
    <row r="43522" spans="21:21" x14ac:dyDescent="0.25">
      <c r="U43522" s="76"/>
    </row>
    <row r="43523" spans="21:21" x14ac:dyDescent="0.25">
      <c r="U43523" s="76"/>
    </row>
    <row r="43524" spans="21:21" x14ac:dyDescent="0.25">
      <c r="U43524" s="76"/>
    </row>
    <row r="43525" spans="21:21" x14ac:dyDescent="0.25">
      <c r="U43525" s="76"/>
    </row>
    <row r="43526" spans="21:21" x14ac:dyDescent="0.25">
      <c r="U43526" s="76"/>
    </row>
    <row r="43527" spans="21:21" x14ac:dyDescent="0.25">
      <c r="U43527" s="76"/>
    </row>
    <row r="43528" spans="21:21" x14ac:dyDescent="0.25">
      <c r="U43528" s="76"/>
    </row>
    <row r="43529" spans="21:21" x14ac:dyDescent="0.25">
      <c r="U43529" s="76"/>
    </row>
    <row r="43530" spans="21:21" x14ac:dyDescent="0.25">
      <c r="U43530" s="76"/>
    </row>
    <row r="43531" spans="21:21" x14ac:dyDescent="0.25">
      <c r="U43531" s="76"/>
    </row>
    <row r="43532" spans="21:21" x14ac:dyDescent="0.25">
      <c r="U43532" s="76"/>
    </row>
    <row r="43533" spans="21:21" x14ac:dyDescent="0.25">
      <c r="U43533" s="76"/>
    </row>
    <row r="43534" spans="21:21" x14ac:dyDescent="0.25">
      <c r="U43534" s="76"/>
    </row>
    <row r="43535" spans="21:21" x14ac:dyDescent="0.25">
      <c r="U43535" s="76"/>
    </row>
    <row r="43536" spans="21:21" x14ac:dyDescent="0.25">
      <c r="U43536" s="76"/>
    </row>
    <row r="43537" spans="21:21" x14ac:dyDescent="0.25">
      <c r="U43537" s="76"/>
    </row>
    <row r="43538" spans="21:21" x14ac:dyDescent="0.25">
      <c r="U43538" s="76"/>
    </row>
    <row r="43539" spans="21:21" x14ac:dyDescent="0.25">
      <c r="U43539" s="76"/>
    </row>
    <row r="43540" spans="21:21" x14ac:dyDescent="0.25">
      <c r="U43540" s="76"/>
    </row>
    <row r="43541" spans="21:21" x14ac:dyDescent="0.25">
      <c r="U43541" s="76"/>
    </row>
    <row r="43542" spans="21:21" x14ac:dyDescent="0.25">
      <c r="U43542" s="76"/>
    </row>
    <row r="43543" spans="21:21" x14ac:dyDescent="0.25">
      <c r="U43543" s="76"/>
    </row>
    <row r="43544" spans="21:21" x14ac:dyDescent="0.25">
      <c r="U43544" s="76"/>
    </row>
    <row r="43545" spans="21:21" x14ac:dyDescent="0.25">
      <c r="U43545" s="76"/>
    </row>
    <row r="43546" spans="21:21" x14ac:dyDescent="0.25">
      <c r="U43546" s="76"/>
    </row>
    <row r="43547" spans="21:21" x14ac:dyDescent="0.25">
      <c r="U43547" s="76"/>
    </row>
    <row r="43548" spans="21:21" x14ac:dyDescent="0.25">
      <c r="U43548" s="76"/>
    </row>
    <row r="43549" spans="21:21" x14ac:dyDescent="0.25">
      <c r="U43549" s="76"/>
    </row>
    <row r="43550" spans="21:21" x14ac:dyDescent="0.25">
      <c r="U43550" s="76"/>
    </row>
    <row r="43551" spans="21:21" x14ac:dyDescent="0.25">
      <c r="U43551" s="76"/>
    </row>
    <row r="43552" spans="21:21" x14ac:dyDescent="0.25">
      <c r="U43552" s="76"/>
    </row>
    <row r="43553" spans="21:21" x14ac:dyDescent="0.25">
      <c r="U43553" s="76"/>
    </row>
    <row r="43554" spans="21:21" x14ac:dyDescent="0.25">
      <c r="U43554" s="76"/>
    </row>
    <row r="43555" spans="21:21" x14ac:dyDescent="0.25">
      <c r="U43555" s="76"/>
    </row>
    <row r="43556" spans="21:21" x14ac:dyDescent="0.25">
      <c r="U43556" s="76"/>
    </row>
    <row r="43557" spans="21:21" x14ac:dyDescent="0.25">
      <c r="U43557" s="76"/>
    </row>
    <row r="43558" spans="21:21" x14ac:dyDescent="0.25">
      <c r="U43558" s="76"/>
    </row>
    <row r="43559" spans="21:21" x14ac:dyDescent="0.25">
      <c r="U43559" s="76"/>
    </row>
    <row r="43560" spans="21:21" x14ac:dyDescent="0.25">
      <c r="U43560" s="76"/>
    </row>
    <row r="43561" spans="21:21" x14ac:dyDescent="0.25">
      <c r="U43561" s="76"/>
    </row>
    <row r="43562" spans="21:21" x14ac:dyDescent="0.25">
      <c r="U43562" s="76"/>
    </row>
    <row r="43563" spans="21:21" x14ac:dyDescent="0.25">
      <c r="U43563" s="76"/>
    </row>
    <row r="43564" spans="21:21" x14ac:dyDescent="0.25">
      <c r="U43564" s="76"/>
    </row>
    <row r="43565" spans="21:21" x14ac:dyDescent="0.25">
      <c r="U43565" s="76"/>
    </row>
    <row r="43566" spans="21:21" x14ac:dyDescent="0.25">
      <c r="U43566" s="76"/>
    </row>
    <row r="43567" spans="21:21" x14ac:dyDescent="0.25">
      <c r="U43567" s="76"/>
    </row>
    <row r="43568" spans="21:21" x14ac:dyDescent="0.25">
      <c r="U43568" s="76"/>
    </row>
    <row r="43569" spans="21:21" x14ac:dyDescent="0.25">
      <c r="U43569" s="76"/>
    </row>
    <row r="43570" spans="21:21" x14ac:dyDescent="0.25">
      <c r="U43570" s="76"/>
    </row>
    <row r="43571" spans="21:21" x14ac:dyDescent="0.25">
      <c r="U43571" s="76"/>
    </row>
    <row r="43572" spans="21:21" x14ac:dyDescent="0.25">
      <c r="U43572" s="76"/>
    </row>
    <row r="43573" spans="21:21" x14ac:dyDescent="0.25">
      <c r="U43573" s="76"/>
    </row>
    <row r="43574" spans="21:21" x14ac:dyDescent="0.25">
      <c r="U43574" s="76"/>
    </row>
    <row r="43575" spans="21:21" x14ac:dyDescent="0.25">
      <c r="U43575" s="76"/>
    </row>
    <row r="43576" spans="21:21" x14ac:dyDescent="0.25">
      <c r="U43576" s="76"/>
    </row>
    <row r="43577" spans="21:21" x14ac:dyDescent="0.25">
      <c r="U43577" s="76"/>
    </row>
    <row r="43578" spans="21:21" x14ac:dyDescent="0.25">
      <c r="U43578" s="76"/>
    </row>
    <row r="43579" spans="21:21" x14ac:dyDescent="0.25">
      <c r="U43579" s="76"/>
    </row>
    <row r="43580" spans="21:21" x14ac:dyDescent="0.25">
      <c r="U43580" s="76"/>
    </row>
    <row r="43581" spans="21:21" x14ac:dyDescent="0.25">
      <c r="U43581" s="76"/>
    </row>
    <row r="43582" spans="21:21" x14ac:dyDescent="0.25">
      <c r="U43582" s="76"/>
    </row>
    <row r="43583" spans="21:21" x14ac:dyDescent="0.25">
      <c r="U43583" s="76"/>
    </row>
    <row r="43584" spans="21:21" x14ac:dyDescent="0.25">
      <c r="U43584" s="76"/>
    </row>
    <row r="43585" spans="21:21" x14ac:dyDescent="0.25">
      <c r="U43585" s="76"/>
    </row>
    <row r="43586" spans="21:21" x14ac:dyDescent="0.25">
      <c r="U43586" s="76"/>
    </row>
    <row r="43587" spans="21:21" x14ac:dyDescent="0.25">
      <c r="U43587" s="76"/>
    </row>
    <row r="43588" spans="21:21" x14ac:dyDescent="0.25">
      <c r="U43588" s="76"/>
    </row>
    <row r="43589" spans="21:21" x14ac:dyDescent="0.25">
      <c r="U43589" s="76"/>
    </row>
    <row r="43590" spans="21:21" x14ac:dyDescent="0.25">
      <c r="U43590" s="76"/>
    </row>
    <row r="43591" spans="21:21" x14ac:dyDescent="0.25">
      <c r="U43591" s="76"/>
    </row>
    <row r="43592" spans="21:21" x14ac:dyDescent="0.25">
      <c r="U43592" s="76"/>
    </row>
    <row r="43593" spans="21:21" x14ac:dyDescent="0.25">
      <c r="U43593" s="76"/>
    </row>
    <row r="43594" spans="21:21" x14ac:dyDescent="0.25">
      <c r="U43594" s="76"/>
    </row>
    <row r="43595" spans="21:21" x14ac:dyDescent="0.25">
      <c r="U43595" s="76"/>
    </row>
    <row r="43596" spans="21:21" x14ac:dyDescent="0.25">
      <c r="U43596" s="76"/>
    </row>
    <row r="43597" spans="21:21" x14ac:dyDescent="0.25">
      <c r="U43597" s="76"/>
    </row>
    <row r="43598" spans="21:21" x14ac:dyDescent="0.25">
      <c r="U43598" s="76"/>
    </row>
    <row r="43599" spans="21:21" x14ac:dyDescent="0.25">
      <c r="U43599" s="76"/>
    </row>
    <row r="43600" spans="21:21" x14ac:dyDescent="0.25">
      <c r="U43600" s="76"/>
    </row>
    <row r="43601" spans="21:21" x14ac:dyDescent="0.25">
      <c r="U43601" s="76"/>
    </row>
    <row r="43602" spans="21:21" x14ac:dyDescent="0.25">
      <c r="U43602" s="76"/>
    </row>
    <row r="43603" spans="21:21" x14ac:dyDescent="0.25">
      <c r="U43603" s="76"/>
    </row>
    <row r="43604" spans="21:21" x14ac:dyDescent="0.25">
      <c r="U43604" s="76"/>
    </row>
    <row r="43605" spans="21:21" x14ac:dyDescent="0.25">
      <c r="U43605" s="76"/>
    </row>
    <row r="43606" spans="21:21" x14ac:dyDescent="0.25">
      <c r="U43606" s="76"/>
    </row>
    <row r="43607" spans="21:21" x14ac:dyDescent="0.25">
      <c r="U43607" s="76"/>
    </row>
    <row r="43608" spans="21:21" x14ac:dyDescent="0.25">
      <c r="U43608" s="76"/>
    </row>
    <row r="43609" spans="21:21" x14ac:dyDescent="0.25">
      <c r="U43609" s="76"/>
    </row>
    <row r="43610" spans="21:21" x14ac:dyDescent="0.25">
      <c r="U43610" s="76"/>
    </row>
    <row r="43611" spans="21:21" x14ac:dyDescent="0.25">
      <c r="U43611" s="76"/>
    </row>
    <row r="43612" spans="21:21" x14ac:dyDescent="0.25">
      <c r="U43612" s="76"/>
    </row>
    <row r="43613" spans="21:21" x14ac:dyDescent="0.25">
      <c r="U43613" s="76"/>
    </row>
    <row r="43614" spans="21:21" x14ac:dyDescent="0.25">
      <c r="U43614" s="76"/>
    </row>
    <row r="43615" spans="21:21" x14ac:dyDescent="0.25">
      <c r="U43615" s="76"/>
    </row>
    <row r="43616" spans="21:21" x14ac:dyDescent="0.25">
      <c r="U43616" s="76"/>
    </row>
    <row r="43617" spans="21:21" x14ac:dyDescent="0.25">
      <c r="U43617" s="76"/>
    </row>
    <row r="43618" spans="21:21" x14ac:dyDescent="0.25">
      <c r="U43618" s="76"/>
    </row>
    <row r="43619" spans="21:21" x14ac:dyDescent="0.25">
      <c r="U43619" s="76"/>
    </row>
    <row r="43620" spans="21:21" x14ac:dyDescent="0.25">
      <c r="U43620" s="76"/>
    </row>
    <row r="43621" spans="21:21" x14ac:dyDescent="0.25">
      <c r="U43621" s="76"/>
    </row>
    <row r="43622" spans="21:21" x14ac:dyDescent="0.25">
      <c r="U43622" s="76"/>
    </row>
    <row r="43623" spans="21:21" x14ac:dyDescent="0.25">
      <c r="U43623" s="76"/>
    </row>
    <row r="43624" spans="21:21" x14ac:dyDescent="0.25">
      <c r="U43624" s="76"/>
    </row>
    <row r="43625" spans="21:21" x14ac:dyDescent="0.25">
      <c r="U43625" s="76"/>
    </row>
    <row r="43626" spans="21:21" x14ac:dyDescent="0.25">
      <c r="U43626" s="76"/>
    </row>
    <row r="43627" spans="21:21" x14ac:dyDescent="0.25">
      <c r="U43627" s="76"/>
    </row>
    <row r="43628" spans="21:21" x14ac:dyDescent="0.25">
      <c r="U43628" s="76"/>
    </row>
    <row r="43629" spans="21:21" x14ac:dyDescent="0.25">
      <c r="U43629" s="76"/>
    </row>
    <row r="43630" spans="21:21" x14ac:dyDescent="0.25">
      <c r="U43630" s="76"/>
    </row>
    <row r="43631" spans="21:21" x14ac:dyDescent="0.25">
      <c r="U43631" s="76"/>
    </row>
    <row r="43632" spans="21:21" x14ac:dyDescent="0.25">
      <c r="U43632" s="76"/>
    </row>
    <row r="43633" spans="21:21" x14ac:dyDescent="0.25">
      <c r="U43633" s="76"/>
    </row>
    <row r="43634" spans="21:21" x14ac:dyDescent="0.25">
      <c r="U43634" s="76"/>
    </row>
    <row r="43635" spans="21:21" x14ac:dyDescent="0.25">
      <c r="U43635" s="76"/>
    </row>
    <row r="43636" spans="21:21" x14ac:dyDescent="0.25">
      <c r="U43636" s="76"/>
    </row>
    <row r="43637" spans="21:21" x14ac:dyDescent="0.25">
      <c r="U43637" s="76"/>
    </row>
    <row r="43638" spans="21:21" x14ac:dyDescent="0.25">
      <c r="U43638" s="76"/>
    </row>
    <row r="43639" spans="21:21" x14ac:dyDescent="0.25">
      <c r="U43639" s="76"/>
    </row>
    <row r="43640" spans="21:21" x14ac:dyDescent="0.25">
      <c r="U43640" s="76"/>
    </row>
    <row r="43641" spans="21:21" x14ac:dyDescent="0.25">
      <c r="U43641" s="76"/>
    </row>
    <row r="43642" spans="21:21" x14ac:dyDescent="0.25">
      <c r="U43642" s="76"/>
    </row>
    <row r="43643" spans="21:21" x14ac:dyDescent="0.25">
      <c r="U43643" s="76"/>
    </row>
    <row r="43644" spans="21:21" x14ac:dyDescent="0.25">
      <c r="U43644" s="76"/>
    </row>
    <row r="43645" spans="21:21" x14ac:dyDescent="0.25">
      <c r="U43645" s="76"/>
    </row>
    <row r="43646" spans="21:21" x14ac:dyDescent="0.25">
      <c r="U43646" s="76"/>
    </row>
    <row r="43647" spans="21:21" x14ac:dyDescent="0.25">
      <c r="U43647" s="76"/>
    </row>
    <row r="43648" spans="21:21" x14ac:dyDescent="0.25">
      <c r="U43648" s="76"/>
    </row>
    <row r="43649" spans="21:21" x14ac:dyDescent="0.25">
      <c r="U43649" s="76"/>
    </row>
    <row r="43650" spans="21:21" x14ac:dyDescent="0.25">
      <c r="U43650" s="76"/>
    </row>
    <row r="43651" spans="21:21" x14ac:dyDescent="0.25">
      <c r="U43651" s="76"/>
    </row>
    <row r="43652" spans="21:21" x14ac:dyDescent="0.25">
      <c r="U43652" s="76"/>
    </row>
    <row r="43653" spans="21:21" x14ac:dyDescent="0.25">
      <c r="U43653" s="76"/>
    </row>
    <row r="43654" spans="21:21" x14ac:dyDescent="0.25">
      <c r="U43654" s="76"/>
    </row>
    <row r="43655" spans="21:21" x14ac:dyDescent="0.25">
      <c r="U43655" s="76"/>
    </row>
    <row r="43656" spans="21:21" x14ac:dyDescent="0.25">
      <c r="U43656" s="76"/>
    </row>
    <row r="43657" spans="21:21" x14ac:dyDescent="0.25">
      <c r="U43657" s="76"/>
    </row>
    <row r="43658" spans="21:21" x14ac:dyDescent="0.25">
      <c r="U43658" s="76"/>
    </row>
    <row r="43659" spans="21:21" x14ac:dyDescent="0.25">
      <c r="U43659" s="76"/>
    </row>
    <row r="43660" spans="21:21" x14ac:dyDescent="0.25">
      <c r="U43660" s="76"/>
    </row>
    <row r="43661" spans="21:21" x14ac:dyDescent="0.25">
      <c r="U43661" s="76"/>
    </row>
    <row r="43662" spans="21:21" x14ac:dyDescent="0.25">
      <c r="U43662" s="76"/>
    </row>
    <row r="43663" spans="21:21" x14ac:dyDescent="0.25">
      <c r="U43663" s="76"/>
    </row>
    <row r="43664" spans="21:21" x14ac:dyDescent="0.25">
      <c r="U43664" s="76"/>
    </row>
    <row r="43665" spans="21:21" x14ac:dyDescent="0.25">
      <c r="U43665" s="76"/>
    </row>
    <row r="43666" spans="21:21" x14ac:dyDescent="0.25">
      <c r="U43666" s="76"/>
    </row>
    <row r="43667" spans="21:21" x14ac:dyDescent="0.25">
      <c r="U43667" s="76"/>
    </row>
    <row r="43668" spans="21:21" x14ac:dyDescent="0.25">
      <c r="U43668" s="76"/>
    </row>
    <row r="43669" spans="21:21" x14ac:dyDescent="0.25">
      <c r="U43669" s="76"/>
    </row>
    <row r="43670" spans="21:21" x14ac:dyDescent="0.25">
      <c r="U43670" s="76"/>
    </row>
    <row r="43671" spans="21:21" x14ac:dyDescent="0.25">
      <c r="U43671" s="76"/>
    </row>
    <row r="43672" spans="21:21" x14ac:dyDescent="0.25">
      <c r="U43672" s="76"/>
    </row>
    <row r="43673" spans="21:21" x14ac:dyDescent="0.25">
      <c r="U43673" s="76"/>
    </row>
    <row r="43674" spans="21:21" x14ac:dyDescent="0.25">
      <c r="U43674" s="76"/>
    </row>
    <row r="43675" spans="21:21" x14ac:dyDescent="0.25">
      <c r="U43675" s="76"/>
    </row>
    <row r="43676" spans="21:21" x14ac:dyDescent="0.25">
      <c r="U43676" s="76"/>
    </row>
    <row r="43677" spans="21:21" x14ac:dyDescent="0.25">
      <c r="U43677" s="76"/>
    </row>
    <row r="43678" spans="21:21" x14ac:dyDescent="0.25">
      <c r="U43678" s="76"/>
    </row>
    <row r="43679" spans="21:21" x14ac:dyDescent="0.25">
      <c r="U43679" s="76"/>
    </row>
    <row r="43680" spans="21:21" x14ac:dyDescent="0.25">
      <c r="U43680" s="76"/>
    </row>
    <row r="43681" spans="21:21" x14ac:dyDescent="0.25">
      <c r="U43681" s="76"/>
    </row>
    <row r="43682" spans="21:21" x14ac:dyDescent="0.25">
      <c r="U43682" s="76"/>
    </row>
    <row r="43683" spans="21:21" x14ac:dyDescent="0.25">
      <c r="U43683" s="76"/>
    </row>
    <row r="43684" spans="21:21" x14ac:dyDescent="0.25">
      <c r="U43684" s="76"/>
    </row>
    <row r="43685" spans="21:21" x14ac:dyDescent="0.25">
      <c r="U43685" s="76"/>
    </row>
    <row r="43686" spans="21:21" x14ac:dyDescent="0.25">
      <c r="U43686" s="76"/>
    </row>
    <row r="43687" spans="21:21" x14ac:dyDescent="0.25">
      <c r="U43687" s="76"/>
    </row>
    <row r="43688" spans="21:21" x14ac:dyDescent="0.25">
      <c r="U43688" s="76"/>
    </row>
    <row r="43689" spans="21:21" x14ac:dyDescent="0.25">
      <c r="U43689" s="76"/>
    </row>
    <row r="43690" spans="21:21" x14ac:dyDescent="0.25">
      <c r="U43690" s="76"/>
    </row>
    <row r="43691" spans="21:21" x14ac:dyDescent="0.25">
      <c r="U43691" s="76"/>
    </row>
    <row r="43692" spans="21:21" x14ac:dyDescent="0.25">
      <c r="U43692" s="76"/>
    </row>
    <row r="43693" spans="21:21" x14ac:dyDescent="0.25">
      <c r="U43693" s="76"/>
    </row>
    <row r="43694" spans="21:21" x14ac:dyDescent="0.25">
      <c r="U43694" s="76"/>
    </row>
    <row r="43695" spans="21:21" x14ac:dyDescent="0.25">
      <c r="U43695" s="76"/>
    </row>
    <row r="43696" spans="21:21" x14ac:dyDescent="0.25">
      <c r="U43696" s="76"/>
    </row>
    <row r="43697" spans="21:21" x14ac:dyDescent="0.25">
      <c r="U43697" s="76"/>
    </row>
    <row r="43698" spans="21:21" x14ac:dyDescent="0.25">
      <c r="U43698" s="76"/>
    </row>
    <row r="43699" spans="21:21" x14ac:dyDescent="0.25">
      <c r="U43699" s="76"/>
    </row>
    <row r="43700" spans="21:21" x14ac:dyDescent="0.25">
      <c r="U43700" s="76"/>
    </row>
    <row r="43701" spans="21:21" x14ac:dyDescent="0.25">
      <c r="U43701" s="76"/>
    </row>
    <row r="43702" spans="21:21" x14ac:dyDescent="0.25">
      <c r="U43702" s="76"/>
    </row>
    <row r="43703" spans="21:21" x14ac:dyDescent="0.25">
      <c r="U43703" s="76"/>
    </row>
    <row r="43704" spans="21:21" x14ac:dyDescent="0.25">
      <c r="U43704" s="76"/>
    </row>
    <row r="43705" spans="21:21" x14ac:dyDescent="0.25">
      <c r="U43705" s="76"/>
    </row>
    <row r="43706" spans="21:21" x14ac:dyDescent="0.25">
      <c r="U43706" s="76"/>
    </row>
    <row r="43707" spans="21:21" x14ac:dyDescent="0.25">
      <c r="U43707" s="76"/>
    </row>
    <row r="43708" spans="21:21" x14ac:dyDescent="0.25">
      <c r="U43708" s="76"/>
    </row>
    <row r="43709" spans="21:21" x14ac:dyDescent="0.25">
      <c r="U43709" s="76"/>
    </row>
    <row r="43710" spans="21:21" x14ac:dyDescent="0.25">
      <c r="U43710" s="76"/>
    </row>
    <row r="43711" spans="21:21" x14ac:dyDescent="0.25">
      <c r="U43711" s="76"/>
    </row>
    <row r="43712" spans="21:21" x14ac:dyDescent="0.25">
      <c r="U43712" s="76"/>
    </row>
    <row r="43713" spans="21:21" x14ac:dyDescent="0.25">
      <c r="U43713" s="76"/>
    </row>
    <row r="43714" spans="21:21" x14ac:dyDescent="0.25">
      <c r="U43714" s="76"/>
    </row>
    <row r="43715" spans="21:21" x14ac:dyDescent="0.25">
      <c r="U43715" s="76"/>
    </row>
    <row r="43716" spans="21:21" x14ac:dyDescent="0.25">
      <c r="U43716" s="76"/>
    </row>
    <row r="43717" spans="21:21" x14ac:dyDescent="0.25">
      <c r="U43717" s="76"/>
    </row>
    <row r="43718" spans="21:21" x14ac:dyDescent="0.25">
      <c r="U43718" s="76"/>
    </row>
    <row r="43719" spans="21:21" x14ac:dyDescent="0.25">
      <c r="U43719" s="76"/>
    </row>
    <row r="43720" spans="21:21" x14ac:dyDescent="0.25">
      <c r="U43720" s="76"/>
    </row>
    <row r="43721" spans="21:21" x14ac:dyDescent="0.25">
      <c r="U43721" s="76"/>
    </row>
    <row r="43722" spans="21:21" x14ac:dyDescent="0.25">
      <c r="U43722" s="76"/>
    </row>
    <row r="43723" spans="21:21" x14ac:dyDescent="0.25">
      <c r="U43723" s="76"/>
    </row>
    <row r="43724" spans="21:21" x14ac:dyDescent="0.25">
      <c r="U43724" s="76"/>
    </row>
    <row r="43725" spans="21:21" x14ac:dyDescent="0.25">
      <c r="U43725" s="76"/>
    </row>
    <row r="43726" spans="21:21" x14ac:dyDescent="0.25">
      <c r="U43726" s="76"/>
    </row>
    <row r="43727" spans="21:21" x14ac:dyDescent="0.25">
      <c r="U43727" s="76"/>
    </row>
    <row r="43728" spans="21:21" x14ac:dyDescent="0.25">
      <c r="U43728" s="76"/>
    </row>
    <row r="43729" spans="21:21" x14ac:dyDescent="0.25">
      <c r="U43729" s="76"/>
    </row>
    <row r="43730" spans="21:21" x14ac:dyDescent="0.25">
      <c r="U43730" s="76"/>
    </row>
    <row r="43731" spans="21:21" x14ac:dyDescent="0.25">
      <c r="U43731" s="76"/>
    </row>
    <row r="43732" spans="21:21" x14ac:dyDescent="0.25">
      <c r="U43732" s="76"/>
    </row>
    <row r="43733" spans="21:21" x14ac:dyDescent="0.25">
      <c r="U43733" s="76"/>
    </row>
    <row r="43734" spans="21:21" x14ac:dyDescent="0.25">
      <c r="U43734" s="76"/>
    </row>
    <row r="43735" spans="21:21" x14ac:dyDescent="0.25">
      <c r="U43735" s="76"/>
    </row>
    <row r="43736" spans="21:21" x14ac:dyDescent="0.25">
      <c r="U43736" s="76"/>
    </row>
    <row r="43737" spans="21:21" x14ac:dyDescent="0.25">
      <c r="U43737" s="76"/>
    </row>
    <row r="43738" spans="21:21" x14ac:dyDescent="0.25">
      <c r="U43738" s="76"/>
    </row>
    <row r="43739" spans="21:21" x14ac:dyDescent="0.25">
      <c r="U43739" s="76"/>
    </row>
    <row r="43740" spans="21:21" x14ac:dyDescent="0.25">
      <c r="U43740" s="76"/>
    </row>
    <row r="43741" spans="21:21" x14ac:dyDescent="0.25">
      <c r="U43741" s="76"/>
    </row>
    <row r="43742" spans="21:21" x14ac:dyDescent="0.25">
      <c r="U43742" s="76"/>
    </row>
    <row r="43743" spans="21:21" x14ac:dyDescent="0.25">
      <c r="U43743" s="76"/>
    </row>
    <row r="43744" spans="21:21" x14ac:dyDescent="0.25">
      <c r="U43744" s="76"/>
    </row>
    <row r="43745" spans="21:21" x14ac:dyDescent="0.25">
      <c r="U43745" s="76"/>
    </row>
    <row r="43746" spans="21:21" x14ac:dyDescent="0.25">
      <c r="U43746" s="76"/>
    </row>
    <row r="43747" spans="21:21" x14ac:dyDescent="0.25">
      <c r="U43747" s="76"/>
    </row>
    <row r="43748" spans="21:21" x14ac:dyDescent="0.25">
      <c r="U43748" s="76"/>
    </row>
    <row r="43749" spans="21:21" x14ac:dyDescent="0.25">
      <c r="U43749" s="76"/>
    </row>
    <row r="43750" spans="21:21" x14ac:dyDescent="0.25">
      <c r="U43750" s="76"/>
    </row>
    <row r="43751" spans="21:21" x14ac:dyDescent="0.25">
      <c r="U43751" s="76"/>
    </row>
    <row r="43752" spans="21:21" x14ac:dyDescent="0.25">
      <c r="U43752" s="76"/>
    </row>
    <row r="43753" spans="21:21" x14ac:dyDescent="0.25">
      <c r="U43753" s="76"/>
    </row>
    <row r="43754" spans="21:21" x14ac:dyDescent="0.25">
      <c r="U43754" s="76"/>
    </row>
    <row r="43755" spans="21:21" x14ac:dyDescent="0.25">
      <c r="U43755" s="76"/>
    </row>
    <row r="43756" spans="21:21" x14ac:dyDescent="0.25">
      <c r="U43756" s="76"/>
    </row>
    <row r="43757" spans="21:21" x14ac:dyDescent="0.25">
      <c r="U43757" s="76"/>
    </row>
    <row r="43758" spans="21:21" x14ac:dyDescent="0.25">
      <c r="U43758" s="76"/>
    </row>
    <row r="43759" spans="21:21" x14ac:dyDescent="0.25">
      <c r="U43759" s="76"/>
    </row>
    <row r="43760" spans="21:21" x14ac:dyDescent="0.25">
      <c r="U43760" s="76"/>
    </row>
    <row r="43761" spans="21:21" x14ac:dyDescent="0.25">
      <c r="U43761" s="76"/>
    </row>
    <row r="43762" spans="21:21" x14ac:dyDescent="0.25">
      <c r="U43762" s="76"/>
    </row>
    <row r="43763" spans="21:21" x14ac:dyDescent="0.25">
      <c r="U43763" s="76"/>
    </row>
    <row r="43764" spans="21:21" x14ac:dyDescent="0.25">
      <c r="U43764" s="76"/>
    </row>
    <row r="43765" spans="21:21" x14ac:dyDescent="0.25">
      <c r="U43765" s="76"/>
    </row>
    <row r="43766" spans="21:21" x14ac:dyDescent="0.25">
      <c r="U43766" s="76"/>
    </row>
    <row r="43767" spans="21:21" x14ac:dyDescent="0.25">
      <c r="U43767" s="76"/>
    </row>
    <row r="43768" spans="21:21" x14ac:dyDescent="0.25">
      <c r="U43768" s="76"/>
    </row>
    <row r="43769" spans="21:21" x14ac:dyDescent="0.25">
      <c r="U43769" s="76"/>
    </row>
    <row r="43770" spans="21:21" x14ac:dyDescent="0.25">
      <c r="U43770" s="76"/>
    </row>
    <row r="43771" spans="21:21" x14ac:dyDescent="0.25">
      <c r="U43771" s="76"/>
    </row>
    <row r="43772" spans="21:21" x14ac:dyDescent="0.25">
      <c r="U43772" s="76"/>
    </row>
    <row r="43773" spans="21:21" x14ac:dyDescent="0.25">
      <c r="U43773" s="76"/>
    </row>
    <row r="43774" spans="21:21" x14ac:dyDescent="0.25">
      <c r="U43774" s="76"/>
    </row>
    <row r="43775" spans="21:21" x14ac:dyDescent="0.25">
      <c r="U43775" s="76"/>
    </row>
    <row r="43776" spans="21:21" x14ac:dyDescent="0.25">
      <c r="U43776" s="76"/>
    </row>
    <row r="43777" spans="21:21" x14ac:dyDescent="0.25">
      <c r="U43777" s="76"/>
    </row>
    <row r="43778" spans="21:21" x14ac:dyDescent="0.25">
      <c r="U43778" s="76"/>
    </row>
    <row r="43779" spans="21:21" x14ac:dyDescent="0.25">
      <c r="U43779" s="76"/>
    </row>
    <row r="43780" spans="21:21" x14ac:dyDescent="0.25">
      <c r="U43780" s="76"/>
    </row>
    <row r="43781" spans="21:21" x14ac:dyDescent="0.25">
      <c r="U43781" s="76"/>
    </row>
    <row r="43782" spans="21:21" x14ac:dyDescent="0.25">
      <c r="U43782" s="76"/>
    </row>
    <row r="43783" spans="21:21" x14ac:dyDescent="0.25">
      <c r="U43783" s="76"/>
    </row>
    <row r="43784" spans="21:21" x14ac:dyDescent="0.25">
      <c r="U43784" s="76"/>
    </row>
    <row r="43785" spans="21:21" x14ac:dyDescent="0.25">
      <c r="U43785" s="76"/>
    </row>
    <row r="43786" spans="21:21" x14ac:dyDescent="0.25">
      <c r="U43786" s="76"/>
    </row>
    <row r="43787" spans="21:21" x14ac:dyDescent="0.25">
      <c r="U43787" s="76"/>
    </row>
    <row r="43788" spans="21:21" x14ac:dyDescent="0.25">
      <c r="U43788" s="76"/>
    </row>
    <row r="43789" spans="21:21" x14ac:dyDescent="0.25">
      <c r="U43789" s="76"/>
    </row>
    <row r="43790" spans="21:21" x14ac:dyDescent="0.25">
      <c r="U43790" s="76"/>
    </row>
    <row r="43791" spans="21:21" x14ac:dyDescent="0.25">
      <c r="U43791" s="76"/>
    </row>
    <row r="43792" spans="21:21" x14ac:dyDescent="0.25">
      <c r="U43792" s="76"/>
    </row>
    <row r="43793" spans="21:21" x14ac:dyDescent="0.25">
      <c r="U43793" s="76"/>
    </row>
    <row r="43794" spans="21:21" x14ac:dyDescent="0.25">
      <c r="U43794" s="76"/>
    </row>
    <row r="43795" spans="21:21" x14ac:dyDescent="0.25">
      <c r="U43795" s="76"/>
    </row>
    <row r="43796" spans="21:21" x14ac:dyDescent="0.25">
      <c r="U43796" s="76"/>
    </row>
    <row r="43797" spans="21:21" x14ac:dyDescent="0.25">
      <c r="U43797" s="76"/>
    </row>
    <row r="43798" spans="21:21" x14ac:dyDescent="0.25">
      <c r="U43798" s="76"/>
    </row>
    <row r="43799" spans="21:21" x14ac:dyDescent="0.25">
      <c r="U43799" s="76"/>
    </row>
    <row r="43800" spans="21:21" x14ac:dyDescent="0.25">
      <c r="U43800" s="76"/>
    </row>
    <row r="43801" spans="21:21" x14ac:dyDescent="0.25">
      <c r="U43801" s="76"/>
    </row>
    <row r="43802" spans="21:21" x14ac:dyDescent="0.25">
      <c r="U43802" s="76"/>
    </row>
    <row r="43803" spans="21:21" x14ac:dyDescent="0.25">
      <c r="U43803" s="76"/>
    </row>
    <row r="43804" spans="21:21" x14ac:dyDescent="0.25">
      <c r="U43804" s="76"/>
    </row>
    <row r="43805" spans="21:21" x14ac:dyDescent="0.25">
      <c r="U43805" s="76"/>
    </row>
    <row r="43806" spans="21:21" x14ac:dyDescent="0.25">
      <c r="U43806" s="76"/>
    </row>
    <row r="43807" spans="21:21" x14ac:dyDescent="0.25">
      <c r="U43807" s="76"/>
    </row>
    <row r="43808" spans="21:21" x14ac:dyDescent="0.25">
      <c r="U43808" s="76"/>
    </row>
    <row r="43809" spans="21:21" x14ac:dyDescent="0.25">
      <c r="U43809" s="76"/>
    </row>
    <row r="43810" spans="21:21" x14ac:dyDescent="0.25">
      <c r="U43810" s="76"/>
    </row>
    <row r="43811" spans="21:21" x14ac:dyDescent="0.25">
      <c r="U43811" s="76"/>
    </row>
    <row r="43812" spans="21:21" x14ac:dyDescent="0.25">
      <c r="U43812" s="76"/>
    </row>
    <row r="43813" spans="21:21" x14ac:dyDescent="0.25">
      <c r="U43813" s="76"/>
    </row>
    <row r="43814" spans="21:21" x14ac:dyDescent="0.25">
      <c r="U43814" s="76"/>
    </row>
    <row r="43815" spans="21:21" x14ac:dyDescent="0.25">
      <c r="U43815" s="76"/>
    </row>
    <row r="43816" spans="21:21" x14ac:dyDescent="0.25">
      <c r="U43816" s="76"/>
    </row>
    <row r="43817" spans="21:21" x14ac:dyDescent="0.25">
      <c r="U43817" s="76"/>
    </row>
    <row r="43818" spans="21:21" x14ac:dyDescent="0.25">
      <c r="U43818" s="76"/>
    </row>
    <row r="43819" spans="21:21" x14ac:dyDescent="0.25">
      <c r="U43819" s="76"/>
    </row>
    <row r="43820" spans="21:21" x14ac:dyDescent="0.25">
      <c r="U43820" s="76"/>
    </row>
    <row r="43821" spans="21:21" x14ac:dyDescent="0.25">
      <c r="U43821" s="76"/>
    </row>
    <row r="43822" spans="21:21" x14ac:dyDescent="0.25">
      <c r="U43822" s="76"/>
    </row>
    <row r="43823" spans="21:21" x14ac:dyDescent="0.25">
      <c r="U43823" s="76"/>
    </row>
    <row r="43824" spans="21:21" x14ac:dyDescent="0.25">
      <c r="U43824" s="76"/>
    </row>
    <row r="43825" spans="21:21" x14ac:dyDescent="0.25">
      <c r="U43825" s="76"/>
    </row>
    <row r="43826" spans="21:21" x14ac:dyDescent="0.25">
      <c r="U43826" s="76"/>
    </row>
    <row r="43827" spans="21:21" x14ac:dyDescent="0.25">
      <c r="U43827" s="76"/>
    </row>
    <row r="43828" spans="21:21" x14ac:dyDescent="0.25">
      <c r="U43828" s="76"/>
    </row>
    <row r="43829" spans="21:21" x14ac:dyDescent="0.25">
      <c r="U43829" s="76"/>
    </row>
    <row r="43830" spans="21:21" x14ac:dyDescent="0.25">
      <c r="U43830" s="76"/>
    </row>
    <row r="43831" spans="21:21" x14ac:dyDescent="0.25">
      <c r="U43831" s="76"/>
    </row>
    <row r="43832" spans="21:21" x14ac:dyDescent="0.25">
      <c r="U43832" s="76"/>
    </row>
    <row r="43833" spans="21:21" x14ac:dyDescent="0.25">
      <c r="U43833" s="76"/>
    </row>
    <row r="43834" spans="21:21" x14ac:dyDescent="0.25">
      <c r="U43834" s="76"/>
    </row>
    <row r="43835" spans="21:21" x14ac:dyDescent="0.25">
      <c r="U43835" s="76"/>
    </row>
    <row r="43836" spans="21:21" x14ac:dyDescent="0.25">
      <c r="U43836" s="76"/>
    </row>
    <row r="43837" spans="21:21" x14ac:dyDescent="0.25">
      <c r="U43837" s="76"/>
    </row>
    <row r="43838" spans="21:21" x14ac:dyDescent="0.25">
      <c r="U43838" s="76"/>
    </row>
    <row r="43839" spans="21:21" x14ac:dyDescent="0.25">
      <c r="U43839" s="76"/>
    </row>
    <row r="43840" spans="21:21" x14ac:dyDescent="0.25">
      <c r="U43840" s="76"/>
    </row>
    <row r="43841" spans="21:21" x14ac:dyDescent="0.25">
      <c r="U43841" s="76"/>
    </row>
    <row r="43842" spans="21:21" x14ac:dyDescent="0.25">
      <c r="U43842" s="76"/>
    </row>
    <row r="43843" spans="21:21" x14ac:dyDescent="0.25">
      <c r="U43843" s="76"/>
    </row>
    <row r="43844" spans="21:21" x14ac:dyDescent="0.25">
      <c r="U43844" s="76"/>
    </row>
    <row r="43845" spans="21:21" x14ac:dyDescent="0.25">
      <c r="U43845" s="76"/>
    </row>
    <row r="43846" spans="21:21" x14ac:dyDescent="0.25">
      <c r="U43846" s="76"/>
    </row>
    <row r="43847" spans="21:21" x14ac:dyDescent="0.25">
      <c r="U43847" s="76"/>
    </row>
    <row r="43848" spans="21:21" x14ac:dyDescent="0.25">
      <c r="U43848" s="76"/>
    </row>
    <row r="43849" spans="21:21" x14ac:dyDescent="0.25">
      <c r="U43849" s="76"/>
    </row>
    <row r="43850" spans="21:21" x14ac:dyDescent="0.25">
      <c r="U43850" s="76"/>
    </row>
    <row r="43851" spans="21:21" x14ac:dyDescent="0.25">
      <c r="U43851" s="76"/>
    </row>
    <row r="43852" spans="21:21" x14ac:dyDescent="0.25">
      <c r="U43852" s="76"/>
    </row>
    <row r="43853" spans="21:21" x14ac:dyDescent="0.25">
      <c r="U43853" s="76"/>
    </row>
    <row r="43854" spans="21:21" x14ac:dyDescent="0.25">
      <c r="U43854" s="76"/>
    </row>
    <row r="43855" spans="21:21" x14ac:dyDescent="0.25">
      <c r="U43855" s="76"/>
    </row>
    <row r="43856" spans="21:21" x14ac:dyDescent="0.25">
      <c r="U43856" s="76"/>
    </row>
    <row r="43857" spans="21:21" x14ac:dyDescent="0.25">
      <c r="U43857" s="76"/>
    </row>
    <row r="43858" spans="21:21" x14ac:dyDescent="0.25">
      <c r="U43858" s="76"/>
    </row>
    <row r="43859" spans="21:21" x14ac:dyDescent="0.25">
      <c r="U43859" s="76"/>
    </row>
    <row r="43860" spans="21:21" x14ac:dyDescent="0.25">
      <c r="U43860" s="76"/>
    </row>
    <row r="43861" spans="21:21" x14ac:dyDescent="0.25">
      <c r="U43861" s="76"/>
    </row>
    <row r="43862" spans="21:21" x14ac:dyDescent="0.25">
      <c r="U43862" s="76"/>
    </row>
    <row r="43863" spans="21:21" x14ac:dyDescent="0.25">
      <c r="U43863" s="76"/>
    </row>
    <row r="43864" spans="21:21" x14ac:dyDescent="0.25">
      <c r="U43864" s="76"/>
    </row>
    <row r="43865" spans="21:21" x14ac:dyDescent="0.25">
      <c r="U43865" s="76"/>
    </row>
    <row r="43866" spans="21:21" x14ac:dyDescent="0.25">
      <c r="U43866" s="76"/>
    </row>
    <row r="43867" spans="21:21" x14ac:dyDescent="0.25">
      <c r="U43867" s="76"/>
    </row>
    <row r="43868" spans="21:21" x14ac:dyDescent="0.25">
      <c r="U43868" s="76"/>
    </row>
    <row r="43869" spans="21:21" x14ac:dyDescent="0.25">
      <c r="U43869" s="76"/>
    </row>
    <row r="43870" spans="21:21" x14ac:dyDescent="0.25">
      <c r="U43870" s="76"/>
    </row>
    <row r="43871" spans="21:21" x14ac:dyDescent="0.25">
      <c r="U43871" s="76"/>
    </row>
    <row r="43872" spans="21:21" x14ac:dyDescent="0.25">
      <c r="U43872" s="76"/>
    </row>
    <row r="43873" spans="21:21" x14ac:dyDescent="0.25">
      <c r="U43873" s="76"/>
    </row>
    <row r="43874" spans="21:21" x14ac:dyDescent="0.25">
      <c r="U43874" s="76"/>
    </row>
    <row r="43875" spans="21:21" x14ac:dyDescent="0.25">
      <c r="U43875" s="76"/>
    </row>
    <row r="43876" spans="21:21" x14ac:dyDescent="0.25">
      <c r="U43876" s="76"/>
    </row>
    <row r="43877" spans="21:21" x14ac:dyDescent="0.25">
      <c r="U43877" s="76"/>
    </row>
    <row r="43878" spans="21:21" x14ac:dyDescent="0.25">
      <c r="U43878" s="76"/>
    </row>
    <row r="43879" spans="21:21" x14ac:dyDescent="0.25">
      <c r="U43879" s="76"/>
    </row>
    <row r="43880" spans="21:21" x14ac:dyDescent="0.25">
      <c r="U43880" s="76"/>
    </row>
    <row r="43881" spans="21:21" x14ac:dyDescent="0.25">
      <c r="U43881" s="76"/>
    </row>
    <row r="43882" spans="21:21" x14ac:dyDescent="0.25">
      <c r="U43882" s="76"/>
    </row>
    <row r="43883" spans="21:21" x14ac:dyDescent="0.25">
      <c r="U43883" s="76"/>
    </row>
    <row r="43884" spans="21:21" x14ac:dyDescent="0.25">
      <c r="U43884" s="76"/>
    </row>
    <row r="43885" spans="21:21" x14ac:dyDescent="0.25">
      <c r="U43885" s="76"/>
    </row>
    <row r="43886" spans="21:21" x14ac:dyDescent="0.25">
      <c r="U43886" s="76"/>
    </row>
    <row r="43887" spans="21:21" x14ac:dyDescent="0.25">
      <c r="U43887" s="76"/>
    </row>
    <row r="43888" spans="21:21" x14ac:dyDescent="0.25">
      <c r="U43888" s="76"/>
    </row>
    <row r="43889" spans="21:21" x14ac:dyDescent="0.25">
      <c r="U43889" s="76"/>
    </row>
    <row r="43890" spans="21:21" x14ac:dyDescent="0.25">
      <c r="U43890" s="76"/>
    </row>
    <row r="43891" spans="21:21" x14ac:dyDescent="0.25">
      <c r="U43891" s="76"/>
    </row>
    <row r="43892" spans="21:21" x14ac:dyDescent="0.25">
      <c r="U43892" s="76"/>
    </row>
    <row r="43893" spans="21:21" x14ac:dyDescent="0.25">
      <c r="U43893" s="76"/>
    </row>
    <row r="43894" spans="21:21" x14ac:dyDescent="0.25">
      <c r="U43894" s="76"/>
    </row>
    <row r="43895" spans="21:21" x14ac:dyDescent="0.25">
      <c r="U43895" s="76"/>
    </row>
    <row r="43896" spans="21:21" x14ac:dyDescent="0.25">
      <c r="U43896" s="76"/>
    </row>
    <row r="43897" spans="21:21" x14ac:dyDescent="0.25">
      <c r="U43897" s="76"/>
    </row>
    <row r="43898" spans="21:21" x14ac:dyDescent="0.25">
      <c r="U43898" s="76"/>
    </row>
    <row r="43899" spans="21:21" x14ac:dyDescent="0.25">
      <c r="U43899" s="76"/>
    </row>
    <row r="43900" spans="21:21" x14ac:dyDescent="0.25">
      <c r="U43900" s="76"/>
    </row>
    <row r="43901" spans="21:21" x14ac:dyDescent="0.25">
      <c r="U43901" s="76"/>
    </row>
    <row r="43902" spans="21:21" x14ac:dyDescent="0.25">
      <c r="U43902" s="76"/>
    </row>
    <row r="43903" spans="21:21" x14ac:dyDescent="0.25">
      <c r="U43903" s="76"/>
    </row>
    <row r="43904" spans="21:21" x14ac:dyDescent="0.25">
      <c r="U43904" s="76"/>
    </row>
    <row r="43905" spans="21:21" x14ac:dyDescent="0.25">
      <c r="U43905" s="76"/>
    </row>
    <row r="43906" spans="21:21" x14ac:dyDescent="0.25">
      <c r="U43906" s="76"/>
    </row>
    <row r="43907" spans="21:21" x14ac:dyDescent="0.25">
      <c r="U43907" s="76"/>
    </row>
    <row r="43908" spans="21:21" x14ac:dyDescent="0.25">
      <c r="U43908" s="76"/>
    </row>
    <row r="43909" spans="21:21" x14ac:dyDescent="0.25">
      <c r="U43909" s="76"/>
    </row>
    <row r="43910" spans="21:21" x14ac:dyDescent="0.25">
      <c r="U43910" s="76"/>
    </row>
    <row r="43911" spans="21:21" x14ac:dyDescent="0.25">
      <c r="U43911" s="76"/>
    </row>
    <row r="43912" spans="21:21" x14ac:dyDescent="0.25">
      <c r="U43912" s="76"/>
    </row>
    <row r="43913" spans="21:21" x14ac:dyDescent="0.25">
      <c r="U43913" s="76"/>
    </row>
    <row r="43914" spans="21:21" x14ac:dyDescent="0.25">
      <c r="U43914" s="76"/>
    </row>
    <row r="43915" spans="21:21" x14ac:dyDescent="0.25">
      <c r="U43915" s="76"/>
    </row>
    <row r="43916" spans="21:21" x14ac:dyDescent="0.25">
      <c r="U43916" s="76"/>
    </row>
    <row r="43917" spans="21:21" x14ac:dyDescent="0.25">
      <c r="U43917" s="76"/>
    </row>
    <row r="43918" spans="21:21" x14ac:dyDescent="0.25">
      <c r="U43918" s="76"/>
    </row>
    <row r="43919" spans="21:21" x14ac:dyDescent="0.25">
      <c r="U43919" s="76"/>
    </row>
    <row r="43920" spans="21:21" x14ac:dyDescent="0.25">
      <c r="U43920" s="76"/>
    </row>
    <row r="43921" spans="21:21" x14ac:dyDescent="0.25">
      <c r="U43921" s="76"/>
    </row>
    <row r="43922" spans="21:21" x14ac:dyDescent="0.25">
      <c r="U43922" s="76"/>
    </row>
    <row r="43923" spans="21:21" x14ac:dyDescent="0.25">
      <c r="U43923" s="76"/>
    </row>
    <row r="43924" spans="21:21" x14ac:dyDescent="0.25">
      <c r="U43924" s="76"/>
    </row>
    <row r="43925" spans="21:21" x14ac:dyDescent="0.25">
      <c r="U43925" s="76"/>
    </row>
    <row r="43926" spans="21:21" x14ac:dyDescent="0.25">
      <c r="U43926" s="76"/>
    </row>
    <row r="43927" spans="21:21" x14ac:dyDescent="0.25">
      <c r="U43927" s="76"/>
    </row>
    <row r="43928" spans="21:21" x14ac:dyDescent="0.25">
      <c r="U43928" s="76"/>
    </row>
    <row r="43929" spans="21:21" x14ac:dyDescent="0.25">
      <c r="U43929" s="76"/>
    </row>
    <row r="43930" spans="21:21" x14ac:dyDescent="0.25">
      <c r="U43930" s="76"/>
    </row>
    <row r="43931" spans="21:21" x14ac:dyDescent="0.25">
      <c r="U43931" s="76"/>
    </row>
    <row r="43932" spans="21:21" x14ac:dyDescent="0.25">
      <c r="U43932" s="76"/>
    </row>
    <row r="43933" spans="21:21" x14ac:dyDescent="0.25">
      <c r="U43933" s="76"/>
    </row>
    <row r="43934" spans="21:21" x14ac:dyDescent="0.25">
      <c r="U43934" s="76"/>
    </row>
    <row r="43935" spans="21:21" x14ac:dyDescent="0.25">
      <c r="U43935" s="76"/>
    </row>
    <row r="43936" spans="21:21" x14ac:dyDescent="0.25">
      <c r="U43936" s="76"/>
    </row>
    <row r="43937" spans="21:21" x14ac:dyDescent="0.25">
      <c r="U43937" s="76"/>
    </row>
    <row r="43938" spans="21:21" x14ac:dyDescent="0.25">
      <c r="U43938" s="76"/>
    </row>
    <row r="43939" spans="21:21" x14ac:dyDescent="0.25">
      <c r="U43939" s="76"/>
    </row>
    <row r="43940" spans="21:21" x14ac:dyDescent="0.25">
      <c r="U43940" s="76"/>
    </row>
    <row r="43941" spans="21:21" x14ac:dyDescent="0.25">
      <c r="U43941" s="76"/>
    </row>
    <row r="43942" spans="21:21" x14ac:dyDescent="0.25">
      <c r="U43942" s="76"/>
    </row>
    <row r="43943" spans="21:21" x14ac:dyDescent="0.25">
      <c r="U43943" s="76"/>
    </row>
    <row r="43944" spans="21:21" x14ac:dyDescent="0.25">
      <c r="U43944" s="76"/>
    </row>
    <row r="43945" spans="21:21" x14ac:dyDescent="0.25">
      <c r="U43945" s="76"/>
    </row>
    <row r="43946" spans="21:21" x14ac:dyDescent="0.25">
      <c r="U43946" s="76"/>
    </row>
    <row r="43947" spans="21:21" x14ac:dyDescent="0.25">
      <c r="U43947" s="76"/>
    </row>
    <row r="43948" spans="21:21" x14ac:dyDescent="0.25">
      <c r="U43948" s="76"/>
    </row>
    <row r="43949" spans="21:21" x14ac:dyDescent="0.25">
      <c r="U43949" s="76"/>
    </row>
    <row r="43950" spans="21:21" x14ac:dyDescent="0.25">
      <c r="U43950" s="76"/>
    </row>
    <row r="43951" spans="21:21" x14ac:dyDescent="0.25">
      <c r="U43951" s="76"/>
    </row>
    <row r="43952" spans="21:21" x14ac:dyDescent="0.25">
      <c r="U43952" s="76"/>
    </row>
    <row r="43953" spans="21:21" x14ac:dyDescent="0.25">
      <c r="U43953" s="76"/>
    </row>
    <row r="43954" spans="21:21" x14ac:dyDescent="0.25">
      <c r="U43954" s="76"/>
    </row>
    <row r="43955" spans="21:21" x14ac:dyDescent="0.25">
      <c r="U43955" s="76"/>
    </row>
    <row r="43956" spans="21:21" x14ac:dyDescent="0.25">
      <c r="U43956" s="76"/>
    </row>
    <row r="43957" spans="21:21" x14ac:dyDescent="0.25">
      <c r="U43957" s="76"/>
    </row>
    <row r="43958" spans="21:21" x14ac:dyDescent="0.25">
      <c r="U43958" s="76"/>
    </row>
    <row r="43959" spans="21:21" x14ac:dyDescent="0.25">
      <c r="U43959" s="76"/>
    </row>
    <row r="43960" spans="21:21" x14ac:dyDescent="0.25">
      <c r="U43960" s="76"/>
    </row>
    <row r="43961" spans="21:21" x14ac:dyDescent="0.25">
      <c r="U43961" s="76"/>
    </row>
    <row r="43962" spans="21:21" x14ac:dyDescent="0.25">
      <c r="U43962" s="76"/>
    </row>
    <row r="43963" spans="21:21" x14ac:dyDescent="0.25">
      <c r="U43963" s="76"/>
    </row>
    <row r="43964" spans="21:21" x14ac:dyDescent="0.25">
      <c r="U43964" s="76"/>
    </row>
    <row r="43965" spans="21:21" x14ac:dyDescent="0.25">
      <c r="U43965" s="76"/>
    </row>
    <row r="43966" spans="21:21" x14ac:dyDescent="0.25">
      <c r="U43966" s="76"/>
    </row>
    <row r="43967" spans="21:21" x14ac:dyDescent="0.25">
      <c r="U43967" s="76"/>
    </row>
    <row r="43968" spans="21:21" x14ac:dyDescent="0.25">
      <c r="U43968" s="76"/>
    </row>
    <row r="43969" spans="21:21" x14ac:dyDescent="0.25">
      <c r="U43969" s="76"/>
    </row>
    <row r="43970" spans="21:21" x14ac:dyDescent="0.25">
      <c r="U43970" s="76"/>
    </row>
    <row r="43971" spans="21:21" x14ac:dyDescent="0.25">
      <c r="U43971" s="76"/>
    </row>
    <row r="43972" spans="21:21" x14ac:dyDescent="0.25">
      <c r="U43972" s="76"/>
    </row>
    <row r="43973" spans="21:21" x14ac:dyDescent="0.25">
      <c r="U43973" s="76"/>
    </row>
    <row r="43974" spans="21:21" x14ac:dyDescent="0.25">
      <c r="U43974" s="76"/>
    </row>
    <row r="43975" spans="21:21" x14ac:dyDescent="0.25">
      <c r="U43975" s="76"/>
    </row>
    <row r="43976" spans="21:21" x14ac:dyDescent="0.25">
      <c r="U43976" s="76"/>
    </row>
    <row r="43977" spans="21:21" x14ac:dyDescent="0.25">
      <c r="U43977" s="76"/>
    </row>
    <row r="43978" spans="21:21" x14ac:dyDescent="0.25">
      <c r="U43978" s="76"/>
    </row>
    <row r="43979" spans="21:21" x14ac:dyDescent="0.25">
      <c r="U43979" s="76"/>
    </row>
    <row r="43980" spans="21:21" x14ac:dyDescent="0.25">
      <c r="U43980" s="76"/>
    </row>
    <row r="43981" spans="21:21" x14ac:dyDescent="0.25">
      <c r="U43981" s="76"/>
    </row>
    <row r="43982" spans="21:21" x14ac:dyDescent="0.25">
      <c r="U43982" s="76"/>
    </row>
    <row r="43983" spans="21:21" x14ac:dyDescent="0.25">
      <c r="U43983" s="76"/>
    </row>
    <row r="43984" spans="21:21" x14ac:dyDescent="0.25">
      <c r="U43984" s="76"/>
    </row>
    <row r="43985" spans="21:21" x14ac:dyDescent="0.25">
      <c r="U43985" s="76"/>
    </row>
    <row r="43986" spans="21:21" x14ac:dyDescent="0.25">
      <c r="U43986" s="76"/>
    </row>
    <row r="43987" spans="21:21" x14ac:dyDescent="0.25">
      <c r="U43987" s="76"/>
    </row>
    <row r="43988" spans="21:21" x14ac:dyDescent="0.25">
      <c r="U43988" s="76"/>
    </row>
    <row r="43989" spans="21:21" x14ac:dyDescent="0.25">
      <c r="U43989" s="76"/>
    </row>
    <row r="43990" spans="21:21" x14ac:dyDescent="0.25">
      <c r="U43990" s="76"/>
    </row>
    <row r="43991" spans="21:21" x14ac:dyDescent="0.25">
      <c r="U43991" s="76"/>
    </row>
    <row r="43992" spans="21:21" x14ac:dyDescent="0.25">
      <c r="U43992" s="76"/>
    </row>
    <row r="43993" spans="21:21" x14ac:dyDescent="0.25">
      <c r="U43993" s="76"/>
    </row>
    <row r="43994" spans="21:21" x14ac:dyDescent="0.25">
      <c r="U43994" s="76"/>
    </row>
    <row r="43995" spans="21:21" x14ac:dyDescent="0.25">
      <c r="U43995" s="76"/>
    </row>
    <row r="43996" spans="21:21" x14ac:dyDescent="0.25">
      <c r="U43996" s="76"/>
    </row>
    <row r="43997" spans="21:21" x14ac:dyDescent="0.25">
      <c r="U43997" s="76"/>
    </row>
    <row r="43998" spans="21:21" x14ac:dyDescent="0.25">
      <c r="U43998" s="76"/>
    </row>
    <row r="43999" spans="21:21" x14ac:dyDescent="0.25">
      <c r="U43999" s="76"/>
    </row>
    <row r="44000" spans="21:21" x14ac:dyDescent="0.25">
      <c r="U44000" s="76"/>
    </row>
    <row r="44001" spans="21:21" x14ac:dyDescent="0.25">
      <c r="U44001" s="76"/>
    </row>
    <row r="44002" spans="21:21" x14ac:dyDescent="0.25">
      <c r="U44002" s="76"/>
    </row>
    <row r="44003" spans="21:21" x14ac:dyDescent="0.25">
      <c r="U44003" s="76"/>
    </row>
    <row r="44004" spans="21:21" x14ac:dyDescent="0.25">
      <c r="U44004" s="76"/>
    </row>
    <row r="44005" spans="21:21" x14ac:dyDescent="0.25">
      <c r="U44005" s="76"/>
    </row>
    <row r="44006" spans="21:21" x14ac:dyDescent="0.25">
      <c r="U44006" s="76"/>
    </row>
    <row r="44007" spans="21:21" x14ac:dyDescent="0.25">
      <c r="U44007" s="76"/>
    </row>
    <row r="44008" spans="21:21" x14ac:dyDescent="0.25">
      <c r="U44008" s="76"/>
    </row>
    <row r="44009" spans="21:21" x14ac:dyDescent="0.25">
      <c r="U44009" s="76"/>
    </row>
    <row r="44010" spans="21:21" x14ac:dyDescent="0.25">
      <c r="U44010" s="76"/>
    </row>
    <row r="44011" spans="21:21" x14ac:dyDescent="0.25">
      <c r="U44011" s="76"/>
    </row>
    <row r="44012" spans="21:21" x14ac:dyDescent="0.25">
      <c r="U44012" s="76"/>
    </row>
    <row r="44013" spans="21:21" x14ac:dyDescent="0.25">
      <c r="U44013" s="76"/>
    </row>
    <row r="44014" spans="21:21" x14ac:dyDescent="0.25">
      <c r="U44014" s="76"/>
    </row>
    <row r="44015" spans="21:21" x14ac:dyDescent="0.25">
      <c r="U44015" s="76"/>
    </row>
    <row r="44016" spans="21:21" x14ac:dyDescent="0.25">
      <c r="U44016" s="76"/>
    </row>
    <row r="44017" spans="21:21" x14ac:dyDescent="0.25">
      <c r="U44017" s="76"/>
    </row>
    <row r="44018" spans="21:21" x14ac:dyDescent="0.25">
      <c r="U44018" s="76"/>
    </row>
    <row r="44019" spans="21:21" x14ac:dyDescent="0.25">
      <c r="U44019" s="76"/>
    </row>
    <row r="44020" spans="21:21" x14ac:dyDescent="0.25">
      <c r="U44020" s="76"/>
    </row>
    <row r="44021" spans="21:21" x14ac:dyDescent="0.25">
      <c r="U44021" s="76"/>
    </row>
    <row r="44022" spans="21:21" x14ac:dyDescent="0.25">
      <c r="U44022" s="76"/>
    </row>
    <row r="44023" spans="21:21" x14ac:dyDescent="0.25">
      <c r="U44023" s="76"/>
    </row>
    <row r="44024" spans="21:21" x14ac:dyDescent="0.25">
      <c r="U44024" s="76"/>
    </row>
    <row r="44025" spans="21:21" x14ac:dyDescent="0.25">
      <c r="U44025" s="76"/>
    </row>
    <row r="44026" spans="21:21" x14ac:dyDescent="0.25">
      <c r="U44026" s="76"/>
    </row>
    <row r="44027" spans="21:21" x14ac:dyDescent="0.25">
      <c r="U44027" s="76"/>
    </row>
    <row r="44028" spans="21:21" x14ac:dyDescent="0.25">
      <c r="U44028" s="76"/>
    </row>
    <row r="44029" spans="21:21" x14ac:dyDescent="0.25">
      <c r="U44029" s="76"/>
    </row>
    <row r="44030" spans="21:21" x14ac:dyDescent="0.25">
      <c r="U44030" s="76"/>
    </row>
    <row r="44031" spans="21:21" x14ac:dyDescent="0.25">
      <c r="U44031" s="76"/>
    </row>
    <row r="44032" spans="21:21" x14ac:dyDescent="0.25">
      <c r="U44032" s="76"/>
    </row>
    <row r="44033" spans="21:21" x14ac:dyDescent="0.25">
      <c r="U44033" s="76"/>
    </row>
    <row r="44034" spans="21:21" x14ac:dyDescent="0.25">
      <c r="U44034" s="76"/>
    </row>
    <row r="44035" spans="21:21" x14ac:dyDescent="0.25">
      <c r="U44035" s="76"/>
    </row>
    <row r="44036" spans="21:21" x14ac:dyDescent="0.25">
      <c r="U44036" s="76"/>
    </row>
    <row r="44037" spans="21:21" x14ac:dyDescent="0.25">
      <c r="U44037" s="76"/>
    </row>
    <row r="44038" spans="21:21" x14ac:dyDescent="0.25">
      <c r="U44038" s="76"/>
    </row>
    <row r="44039" spans="21:21" x14ac:dyDescent="0.25">
      <c r="U44039" s="76"/>
    </row>
    <row r="44040" spans="21:21" x14ac:dyDescent="0.25">
      <c r="U44040" s="76"/>
    </row>
    <row r="44041" spans="21:21" x14ac:dyDescent="0.25">
      <c r="U44041" s="76"/>
    </row>
    <row r="44042" spans="21:21" x14ac:dyDescent="0.25">
      <c r="U44042" s="76"/>
    </row>
    <row r="44043" spans="21:21" x14ac:dyDescent="0.25">
      <c r="U44043" s="76"/>
    </row>
    <row r="44044" spans="21:21" x14ac:dyDescent="0.25">
      <c r="U44044" s="76"/>
    </row>
    <row r="44045" spans="21:21" x14ac:dyDescent="0.25">
      <c r="U44045" s="76"/>
    </row>
    <row r="44046" spans="21:21" x14ac:dyDescent="0.25">
      <c r="U44046" s="76"/>
    </row>
    <row r="44047" spans="21:21" x14ac:dyDescent="0.25">
      <c r="U44047" s="76"/>
    </row>
    <row r="44048" spans="21:21" x14ac:dyDescent="0.25">
      <c r="U44048" s="76"/>
    </row>
    <row r="44049" spans="21:21" x14ac:dyDescent="0.25">
      <c r="U44049" s="76"/>
    </row>
    <row r="44050" spans="21:21" x14ac:dyDescent="0.25">
      <c r="U44050" s="76"/>
    </row>
    <row r="44051" spans="21:21" x14ac:dyDescent="0.25">
      <c r="U44051" s="76"/>
    </row>
    <row r="44052" spans="21:21" x14ac:dyDescent="0.25">
      <c r="U44052" s="76"/>
    </row>
    <row r="44053" spans="21:21" x14ac:dyDescent="0.25">
      <c r="U44053" s="76"/>
    </row>
    <row r="44054" spans="21:21" x14ac:dyDescent="0.25">
      <c r="U44054" s="76"/>
    </row>
    <row r="44055" spans="21:21" x14ac:dyDescent="0.25">
      <c r="U44055" s="76"/>
    </row>
    <row r="44056" spans="21:21" x14ac:dyDescent="0.25">
      <c r="U44056" s="76"/>
    </row>
    <row r="44057" spans="21:21" x14ac:dyDescent="0.25">
      <c r="U44057" s="76"/>
    </row>
    <row r="44058" spans="21:21" x14ac:dyDescent="0.25">
      <c r="U44058" s="76"/>
    </row>
    <row r="44059" spans="21:21" x14ac:dyDescent="0.25">
      <c r="U44059" s="76"/>
    </row>
    <row r="44060" spans="21:21" x14ac:dyDescent="0.25">
      <c r="U44060" s="76"/>
    </row>
    <row r="44061" spans="21:21" x14ac:dyDescent="0.25">
      <c r="U44061" s="76"/>
    </row>
    <row r="44062" spans="21:21" x14ac:dyDescent="0.25">
      <c r="U44062" s="76"/>
    </row>
    <row r="44063" spans="21:21" x14ac:dyDescent="0.25">
      <c r="U44063" s="76"/>
    </row>
    <row r="44064" spans="21:21" x14ac:dyDescent="0.25">
      <c r="U44064" s="76"/>
    </row>
    <row r="44065" spans="21:21" x14ac:dyDescent="0.25">
      <c r="U44065" s="76"/>
    </row>
    <row r="44066" spans="21:21" x14ac:dyDescent="0.25">
      <c r="U44066" s="76"/>
    </row>
    <row r="44067" spans="21:21" x14ac:dyDescent="0.25">
      <c r="U44067" s="76"/>
    </row>
    <row r="44068" spans="21:21" x14ac:dyDescent="0.25">
      <c r="U44068" s="76"/>
    </row>
    <row r="44069" spans="21:21" x14ac:dyDescent="0.25">
      <c r="U44069" s="76"/>
    </row>
    <row r="44070" spans="21:21" x14ac:dyDescent="0.25">
      <c r="U44070" s="76"/>
    </row>
    <row r="44071" spans="21:21" x14ac:dyDescent="0.25">
      <c r="U44071" s="76"/>
    </row>
    <row r="44072" spans="21:21" x14ac:dyDescent="0.25">
      <c r="U44072" s="76"/>
    </row>
    <row r="44073" spans="21:21" x14ac:dyDescent="0.25">
      <c r="U44073" s="76"/>
    </row>
    <row r="44074" spans="21:21" x14ac:dyDescent="0.25">
      <c r="U44074" s="76"/>
    </row>
    <row r="44075" spans="21:21" x14ac:dyDescent="0.25">
      <c r="U44075" s="76"/>
    </row>
    <row r="44076" spans="21:21" x14ac:dyDescent="0.25">
      <c r="U44076" s="76"/>
    </row>
    <row r="44077" spans="21:21" x14ac:dyDescent="0.25">
      <c r="U44077" s="76"/>
    </row>
    <row r="44078" spans="21:21" x14ac:dyDescent="0.25">
      <c r="U44078" s="76"/>
    </row>
    <row r="44079" spans="21:21" x14ac:dyDescent="0.25">
      <c r="U44079" s="76"/>
    </row>
    <row r="44080" spans="21:21" x14ac:dyDescent="0.25">
      <c r="U44080" s="76"/>
    </row>
    <row r="44081" spans="21:21" x14ac:dyDescent="0.25">
      <c r="U44081" s="76"/>
    </row>
    <row r="44082" spans="21:21" x14ac:dyDescent="0.25">
      <c r="U44082" s="76"/>
    </row>
    <row r="44083" spans="21:21" x14ac:dyDescent="0.25">
      <c r="U44083" s="76"/>
    </row>
    <row r="44084" spans="21:21" x14ac:dyDescent="0.25">
      <c r="U44084" s="76"/>
    </row>
    <row r="44085" spans="21:21" x14ac:dyDescent="0.25">
      <c r="U44085" s="76"/>
    </row>
    <row r="44086" spans="21:21" x14ac:dyDescent="0.25">
      <c r="U44086" s="76"/>
    </row>
    <row r="44087" spans="21:21" x14ac:dyDescent="0.25">
      <c r="U44087" s="76"/>
    </row>
    <row r="44088" spans="21:21" x14ac:dyDescent="0.25">
      <c r="U44088" s="76"/>
    </row>
    <row r="44089" spans="21:21" x14ac:dyDescent="0.25">
      <c r="U44089" s="76"/>
    </row>
    <row r="44090" spans="21:21" x14ac:dyDescent="0.25">
      <c r="U44090" s="76"/>
    </row>
    <row r="44091" spans="21:21" x14ac:dyDescent="0.25">
      <c r="U44091" s="76"/>
    </row>
    <row r="44092" spans="21:21" x14ac:dyDescent="0.25">
      <c r="U44092" s="76"/>
    </row>
    <row r="44093" spans="21:21" x14ac:dyDescent="0.25">
      <c r="U44093" s="76"/>
    </row>
    <row r="44094" spans="21:21" x14ac:dyDescent="0.25">
      <c r="U44094" s="76"/>
    </row>
    <row r="44095" spans="21:21" x14ac:dyDescent="0.25">
      <c r="U44095" s="76"/>
    </row>
    <row r="44096" spans="21:21" x14ac:dyDescent="0.25">
      <c r="U44096" s="76"/>
    </row>
    <row r="44097" spans="21:21" x14ac:dyDescent="0.25">
      <c r="U44097" s="76"/>
    </row>
    <row r="44098" spans="21:21" x14ac:dyDescent="0.25">
      <c r="U44098" s="76"/>
    </row>
    <row r="44099" spans="21:21" x14ac:dyDescent="0.25">
      <c r="U44099" s="76"/>
    </row>
    <row r="44100" spans="21:21" x14ac:dyDescent="0.25">
      <c r="U44100" s="76"/>
    </row>
    <row r="44101" spans="21:21" x14ac:dyDescent="0.25">
      <c r="U44101" s="76"/>
    </row>
    <row r="44102" spans="21:21" x14ac:dyDescent="0.25">
      <c r="U44102" s="76"/>
    </row>
    <row r="44103" spans="21:21" x14ac:dyDescent="0.25">
      <c r="U44103" s="76"/>
    </row>
    <row r="44104" spans="21:21" x14ac:dyDescent="0.25">
      <c r="U44104" s="76"/>
    </row>
    <row r="44105" spans="21:21" x14ac:dyDescent="0.25">
      <c r="U44105" s="76"/>
    </row>
    <row r="44106" spans="21:21" x14ac:dyDescent="0.25">
      <c r="U44106" s="76"/>
    </row>
    <row r="44107" spans="21:21" x14ac:dyDescent="0.25">
      <c r="U44107" s="76"/>
    </row>
    <row r="44108" spans="21:21" x14ac:dyDescent="0.25">
      <c r="U44108" s="76"/>
    </row>
    <row r="44109" spans="21:21" x14ac:dyDescent="0.25">
      <c r="U44109" s="76"/>
    </row>
    <row r="44110" spans="21:21" x14ac:dyDescent="0.25">
      <c r="U44110" s="76"/>
    </row>
    <row r="44111" spans="21:21" x14ac:dyDescent="0.25">
      <c r="U44111" s="76"/>
    </row>
    <row r="44112" spans="21:21" x14ac:dyDescent="0.25">
      <c r="U44112" s="76"/>
    </row>
    <row r="44113" spans="21:21" x14ac:dyDescent="0.25">
      <c r="U44113" s="76"/>
    </row>
    <row r="44114" spans="21:21" x14ac:dyDescent="0.25">
      <c r="U44114" s="76"/>
    </row>
    <row r="44115" spans="21:21" x14ac:dyDescent="0.25">
      <c r="U44115" s="76"/>
    </row>
    <row r="44116" spans="21:21" x14ac:dyDescent="0.25">
      <c r="U44116" s="76"/>
    </row>
    <row r="44117" spans="21:21" x14ac:dyDescent="0.25">
      <c r="U44117" s="76"/>
    </row>
    <row r="44118" spans="21:21" x14ac:dyDescent="0.25">
      <c r="U44118" s="76"/>
    </row>
    <row r="44119" spans="21:21" x14ac:dyDescent="0.25">
      <c r="U44119" s="76"/>
    </row>
    <row r="44120" spans="21:21" x14ac:dyDescent="0.25">
      <c r="U44120" s="76"/>
    </row>
    <row r="44121" spans="21:21" x14ac:dyDescent="0.25">
      <c r="U44121" s="76"/>
    </row>
    <row r="44122" spans="21:21" x14ac:dyDescent="0.25">
      <c r="U44122" s="76"/>
    </row>
    <row r="44123" spans="21:21" x14ac:dyDescent="0.25">
      <c r="U44123" s="76"/>
    </row>
    <row r="44124" spans="21:21" x14ac:dyDescent="0.25">
      <c r="U44124" s="76"/>
    </row>
    <row r="44125" spans="21:21" x14ac:dyDescent="0.25">
      <c r="U44125" s="76"/>
    </row>
    <row r="44126" spans="21:21" x14ac:dyDescent="0.25">
      <c r="U44126" s="76"/>
    </row>
    <row r="44127" spans="21:21" x14ac:dyDescent="0.25">
      <c r="U44127" s="76"/>
    </row>
    <row r="44128" spans="21:21" x14ac:dyDescent="0.25">
      <c r="U44128" s="76"/>
    </row>
    <row r="44129" spans="21:21" x14ac:dyDescent="0.25">
      <c r="U44129" s="76"/>
    </row>
    <row r="44130" spans="21:21" x14ac:dyDescent="0.25">
      <c r="U44130" s="76"/>
    </row>
    <row r="44131" spans="21:21" x14ac:dyDescent="0.25">
      <c r="U44131" s="76"/>
    </row>
    <row r="44132" spans="21:21" x14ac:dyDescent="0.25">
      <c r="U44132" s="76"/>
    </row>
    <row r="44133" spans="21:21" x14ac:dyDescent="0.25">
      <c r="U44133" s="76"/>
    </row>
    <row r="44134" spans="21:21" x14ac:dyDescent="0.25">
      <c r="U44134" s="76"/>
    </row>
    <row r="44135" spans="21:21" x14ac:dyDescent="0.25">
      <c r="U44135" s="76"/>
    </row>
    <row r="44136" spans="21:21" x14ac:dyDescent="0.25">
      <c r="U44136" s="76"/>
    </row>
    <row r="44137" spans="21:21" x14ac:dyDescent="0.25">
      <c r="U44137" s="76"/>
    </row>
    <row r="44138" spans="21:21" x14ac:dyDescent="0.25">
      <c r="U44138" s="76"/>
    </row>
    <row r="44139" spans="21:21" x14ac:dyDescent="0.25">
      <c r="U44139" s="76"/>
    </row>
    <row r="44140" spans="21:21" x14ac:dyDescent="0.25">
      <c r="U44140" s="76"/>
    </row>
    <row r="44141" spans="21:21" x14ac:dyDescent="0.25">
      <c r="U44141" s="76"/>
    </row>
    <row r="44142" spans="21:21" x14ac:dyDescent="0.25">
      <c r="U44142" s="76"/>
    </row>
    <row r="44143" spans="21:21" x14ac:dyDescent="0.25">
      <c r="U44143" s="76"/>
    </row>
    <row r="44144" spans="21:21" x14ac:dyDescent="0.25">
      <c r="U44144" s="76"/>
    </row>
    <row r="44145" spans="21:21" x14ac:dyDescent="0.25">
      <c r="U44145" s="76"/>
    </row>
    <row r="44146" spans="21:21" x14ac:dyDescent="0.25">
      <c r="U44146" s="76"/>
    </row>
    <row r="44147" spans="21:21" x14ac:dyDescent="0.25">
      <c r="U44147" s="76"/>
    </row>
    <row r="44148" spans="21:21" x14ac:dyDescent="0.25">
      <c r="U44148" s="76"/>
    </row>
    <row r="44149" spans="21:21" x14ac:dyDescent="0.25">
      <c r="U44149" s="76"/>
    </row>
    <row r="44150" spans="21:21" x14ac:dyDescent="0.25">
      <c r="U44150" s="76"/>
    </row>
    <row r="44151" spans="21:21" x14ac:dyDescent="0.25">
      <c r="U44151" s="76"/>
    </row>
    <row r="44152" spans="21:21" x14ac:dyDescent="0.25">
      <c r="U44152" s="76"/>
    </row>
    <row r="44153" spans="21:21" x14ac:dyDescent="0.25">
      <c r="U44153" s="76"/>
    </row>
    <row r="44154" spans="21:21" x14ac:dyDescent="0.25">
      <c r="U44154" s="76"/>
    </row>
    <row r="44155" spans="21:21" x14ac:dyDescent="0.25">
      <c r="U44155" s="76"/>
    </row>
    <row r="44156" spans="21:21" x14ac:dyDescent="0.25">
      <c r="U44156" s="76"/>
    </row>
    <row r="44157" spans="21:21" x14ac:dyDescent="0.25">
      <c r="U44157" s="76"/>
    </row>
    <row r="44158" spans="21:21" x14ac:dyDescent="0.25">
      <c r="U44158" s="76"/>
    </row>
    <row r="44159" spans="21:21" x14ac:dyDescent="0.25">
      <c r="U44159" s="76"/>
    </row>
    <row r="44160" spans="21:21" x14ac:dyDescent="0.25">
      <c r="U44160" s="76"/>
    </row>
    <row r="44161" spans="21:21" x14ac:dyDescent="0.25">
      <c r="U44161" s="76"/>
    </row>
    <row r="44162" spans="21:21" x14ac:dyDescent="0.25">
      <c r="U44162" s="76"/>
    </row>
    <row r="44163" spans="21:21" x14ac:dyDescent="0.25">
      <c r="U44163" s="76"/>
    </row>
    <row r="44164" spans="21:21" x14ac:dyDescent="0.25">
      <c r="U44164" s="76"/>
    </row>
    <row r="44165" spans="21:21" x14ac:dyDescent="0.25">
      <c r="U44165" s="76"/>
    </row>
    <row r="44166" spans="21:21" x14ac:dyDescent="0.25">
      <c r="U44166" s="76"/>
    </row>
    <row r="44167" spans="21:21" x14ac:dyDescent="0.25">
      <c r="U44167" s="76"/>
    </row>
    <row r="44168" spans="21:21" x14ac:dyDescent="0.25">
      <c r="U44168" s="76"/>
    </row>
    <row r="44169" spans="21:21" x14ac:dyDescent="0.25">
      <c r="U44169" s="76"/>
    </row>
    <row r="44170" spans="21:21" x14ac:dyDescent="0.25">
      <c r="U44170" s="76"/>
    </row>
    <row r="44171" spans="21:21" x14ac:dyDescent="0.25">
      <c r="U44171" s="76"/>
    </row>
    <row r="44172" spans="21:21" x14ac:dyDescent="0.25">
      <c r="U44172" s="76"/>
    </row>
    <row r="44173" spans="21:21" x14ac:dyDescent="0.25">
      <c r="U44173" s="76"/>
    </row>
    <row r="44174" spans="21:21" x14ac:dyDescent="0.25">
      <c r="U44174" s="76"/>
    </row>
    <row r="44175" spans="21:21" x14ac:dyDescent="0.25">
      <c r="U44175" s="76"/>
    </row>
    <row r="44176" spans="21:21" x14ac:dyDescent="0.25">
      <c r="U44176" s="76"/>
    </row>
    <row r="44177" spans="21:21" x14ac:dyDescent="0.25">
      <c r="U44177" s="76"/>
    </row>
    <row r="44178" spans="21:21" x14ac:dyDescent="0.25">
      <c r="U44178" s="76"/>
    </row>
    <row r="44179" spans="21:21" x14ac:dyDescent="0.25">
      <c r="U44179" s="76"/>
    </row>
    <row r="44180" spans="21:21" x14ac:dyDescent="0.25">
      <c r="U44180" s="76"/>
    </row>
    <row r="44181" spans="21:21" x14ac:dyDescent="0.25">
      <c r="U44181" s="76"/>
    </row>
    <row r="44182" spans="21:21" x14ac:dyDescent="0.25">
      <c r="U44182" s="76"/>
    </row>
    <row r="44183" spans="21:21" x14ac:dyDescent="0.25">
      <c r="U44183" s="76"/>
    </row>
    <row r="44184" spans="21:21" x14ac:dyDescent="0.25">
      <c r="U44184" s="76"/>
    </row>
    <row r="44185" spans="21:21" x14ac:dyDescent="0.25">
      <c r="U44185" s="76"/>
    </row>
    <row r="44186" spans="21:21" x14ac:dyDescent="0.25">
      <c r="U44186" s="76"/>
    </row>
    <row r="44187" spans="21:21" x14ac:dyDescent="0.25">
      <c r="U44187" s="76"/>
    </row>
    <row r="44188" spans="21:21" x14ac:dyDescent="0.25">
      <c r="U44188" s="76"/>
    </row>
    <row r="44189" spans="21:21" x14ac:dyDescent="0.25">
      <c r="U44189" s="76"/>
    </row>
    <row r="44190" spans="21:21" x14ac:dyDescent="0.25">
      <c r="U44190" s="76"/>
    </row>
    <row r="44191" spans="21:21" x14ac:dyDescent="0.25">
      <c r="U44191" s="76"/>
    </row>
    <row r="44192" spans="21:21" x14ac:dyDescent="0.25">
      <c r="U44192" s="76"/>
    </row>
    <row r="44193" spans="21:21" x14ac:dyDescent="0.25">
      <c r="U44193" s="76"/>
    </row>
    <row r="44194" spans="21:21" x14ac:dyDescent="0.25">
      <c r="U44194" s="76"/>
    </row>
    <row r="44195" spans="21:21" x14ac:dyDescent="0.25">
      <c r="U44195" s="76"/>
    </row>
    <row r="44196" spans="21:21" x14ac:dyDescent="0.25">
      <c r="U44196" s="76"/>
    </row>
    <row r="44197" spans="21:21" x14ac:dyDescent="0.25">
      <c r="U44197" s="76"/>
    </row>
    <row r="44198" spans="21:21" x14ac:dyDescent="0.25">
      <c r="U44198" s="76"/>
    </row>
    <row r="44199" spans="21:21" x14ac:dyDescent="0.25">
      <c r="U44199" s="76"/>
    </row>
    <row r="44200" spans="21:21" x14ac:dyDescent="0.25">
      <c r="U44200" s="76"/>
    </row>
    <row r="44201" spans="21:21" x14ac:dyDescent="0.25">
      <c r="U44201" s="76"/>
    </row>
    <row r="44202" spans="21:21" x14ac:dyDescent="0.25">
      <c r="U44202" s="76"/>
    </row>
    <row r="44203" spans="21:21" x14ac:dyDescent="0.25">
      <c r="U44203" s="76"/>
    </row>
    <row r="44204" spans="21:21" x14ac:dyDescent="0.25">
      <c r="U44204" s="76"/>
    </row>
    <row r="44205" spans="21:21" x14ac:dyDescent="0.25">
      <c r="U44205" s="76"/>
    </row>
    <row r="44206" spans="21:21" x14ac:dyDescent="0.25">
      <c r="U44206" s="76"/>
    </row>
    <row r="44207" spans="21:21" x14ac:dyDescent="0.25">
      <c r="U44207" s="76"/>
    </row>
    <row r="44208" spans="21:21" x14ac:dyDescent="0.25">
      <c r="U44208" s="76"/>
    </row>
    <row r="44209" spans="21:21" x14ac:dyDescent="0.25">
      <c r="U44209" s="76"/>
    </row>
    <row r="44210" spans="21:21" x14ac:dyDescent="0.25">
      <c r="U44210" s="76"/>
    </row>
    <row r="44211" spans="21:21" x14ac:dyDescent="0.25">
      <c r="U44211" s="76"/>
    </row>
    <row r="44212" spans="21:21" x14ac:dyDescent="0.25">
      <c r="U44212" s="76"/>
    </row>
    <row r="44213" spans="21:21" x14ac:dyDescent="0.25">
      <c r="U44213" s="76"/>
    </row>
    <row r="44214" spans="21:21" x14ac:dyDescent="0.25">
      <c r="U44214" s="76"/>
    </row>
    <row r="44215" spans="21:21" x14ac:dyDescent="0.25">
      <c r="U44215" s="76"/>
    </row>
    <row r="44216" spans="21:21" x14ac:dyDescent="0.25">
      <c r="U44216" s="76"/>
    </row>
    <row r="44217" spans="21:21" x14ac:dyDescent="0.25">
      <c r="U44217" s="76"/>
    </row>
    <row r="44218" spans="21:21" x14ac:dyDescent="0.25">
      <c r="U44218" s="76"/>
    </row>
    <row r="44219" spans="21:21" x14ac:dyDescent="0.25">
      <c r="U44219" s="76"/>
    </row>
    <row r="44220" spans="21:21" x14ac:dyDescent="0.25">
      <c r="U44220" s="76"/>
    </row>
    <row r="44221" spans="21:21" x14ac:dyDescent="0.25">
      <c r="U44221" s="76"/>
    </row>
    <row r="44222" spans="21:21" x14ac:dyDescent="0.25">
      <c r="U44222" s="76"/>
    </row>
    <row r="44223" spans="21:21" x14ac:dyDescent="0.25">
      <c r="U44223" s="76"/>
    </row>
    <row r="44224" spans="21:21" x14ac:dyDescent="0.25">
      <c r="U44224" s="76"/>
    </row>
    <row r="44225" spans="21:21" x14ac:dyDescent="0.25">
      <c r="U44225" s="76"/>
    </row>
    <row r="44226" spans="21:21" x14ac:dyDescent="0.25">
      <c r="U44226" s="76"/>
    </row>
    <row r="44227" spans="21:21" x14ac:dyDescent="0.25">
      <c r="U44227" s="76"/>
    </row>
    <row r="44228" spans="21:21" x14ac:dyDescent="0.25">
      <c r="U44228" s="76"/>
    </row>
    <row r="44229" spans="21:21" x14ac:dyDescent="0.25">
      <c r="U44229" s="76"/>
    </row>
    <row r="44230" spans="21:21" x14ac:dyDescent="0.25">
      <c r="U44230" s="76"/>
    </row>
    <row r="44231" spans="21:21" x14ac:dyDescent="0.25">
      <c r="U44231" s="76"/>
    </row>
    <row r="44232" spans="21:21" x14ac:dyDescent="0.25">
      <c r="U44232" s="76"/>
    </row>
    <row r="44233" spans="21:21" x14ac:dyDescent="0.25">
      <c r="U44233" s="76"/>
    </row>
    <row r="44234" spans="21:21" x14ac:dyDescent="0.25">
      <c r="U44234" s="76"/>
    </row>
    <row r="44235" spans="21:21" x14ac:dyDescent="0.25">
      <c r="U44235" s="76"/>
    </row>
    <row r="44236" spans="21:21" x14ac:dyDescent="0.25">
      <c r="U44236" s="76"/>
    </row>
    <row r="44237" spans="21:21" x14ac:dyDescent="0.25">
      <c r="U44237" s="76"/>
    </row>
    <row r="44238" spans="21:21" x14ac:dyDescent="0.25">
      <c r="U44238" s="76"/>
    </row>
    <row r="44239" spans="21:21" x14ac:dyDescent="0.25">
      <c r="U44239" s="76"/>
    </row>
    <row r="44240" spans="21:21" x14ac:dyDescent="0.25">
      <c r="U44240" s="76"/>
    </row>
    <row r="44241" spans="21:21" x14ac:dyDescent="0.25">
      <c r="U44241" s="76"/>
    </row>
    <row r="44242" spans="21:21" x14ac:dyDescent="0.25">
      <c r="U44242" s="76"/>
    </row>
    <row r="44243" spans="21:21" x14ac:dyDescent="0.25">
      <c r="U44243" s="76"/>
    </row>
    <row r="44244" spans="21:21" x14ac:dyDescent="0.25">
      <c r="U44244" s="76"/>
    </row>
    <row r="44245" spans="21:21" x14ac:dyDescent="0.25">
      <c r="U44245" s="76"/>
    </row>
    <row r="44246" spans="21:21" x14ac:dyDescent="0.25">
      <c r="U44246" s="76"/>
    </row>
    <row r="44247" spans="21:21" x14ac:dyDescent="0.25">
      <c r="U44247" s="76"/>
    </row>
    <row r="44248" spans="21:21" x14ac:dyDescent="0.25">
      <c r="U44248" s="76"/>
    </row>
    <row r="44249" spans="21:21" x14ac:dyDescent="0.25">
      <c r="U44249" s="76"/>
    </row>
    <row r="44250" spans="21:21" x14ac:dyDescent="0.25">
      <c r="U44250" s="76"/>
    </row>
    <row r="44251" spans="21:21" x14ac:dyDescent="0.25">
      <c r="U44251" s="76"/>
    </row>
    <row r="44252" spans="21:21" x14ac:dyDescent="0.25">
      <c r="U44252" s="76"/>
    </row>
    <row r="44253" spans="21:21" x14ac:dyDescent="0.25">
      <c r="U44253" s="76"/>
    </row>
    <row r="44254" spans="21:21" x14ac:dyDescent="0.25">
      <c r="U44254" s="76"/>
    </row>
    <row r="44255" spans="21:21" x14ac:dyDescent="0.25">
      <c r="U44255" s="76"/>
    </row>
    <row r="44256" spans="21:21" x14ac:dyDescent="0.25">
      <c r="U44256" s="76"/>
    </row>
    <row r="44257" spans="21:21" x14ac:dyDescent="0.25">
      <c r="U44257" s="76"/>
    </row>
    <row r="44258" spans="21:21" x14ac:dyDescent="0.25">
      <c r="U44258" s="76"/>
    </row>
    <row r="44259" spans="21:21" x14ac:dyDescent="0.25">
      <c r="U44259" s="76"/>
    </row>
    <row r="44260" spans="21:21" x14ac:dyDescent="0.25">
      <c r="U44260" s="76"/>
    </row>
    <row r="44261" spans="21:21" x14ac:dyDescent="0.25">
      <c r="U44261" s="76"/>
    </row>
    <row r="44262" spans="21:21" x14ac:dyDescent="0.25">
      <c r="U44262" s="76"/>
    </row>
    <row r="44263" spans="21:21" x14ac:dyDescent="0.25">
      <c r="U44263" s="76"/>
    </row>
    <row r="44264" spans="21:21" x14ac:dyDescent="0.25">
      <c r="U44264" s="76"/>
    </row>
    <row r="44265" spans="21:21" x14ac:dyDescent="0.25">
      <c r="U44265" s="76"/>
    </row>
    <row r="44266" spans="21:21" x14ac:dyDescent="0.25">
      <c r="U44266" s="76"/>
    </row>
    <row r="44267" spans="21:21" x14ac:dyDescent="0.25">
      <c r="U44267" s="76"/>
    </row>
    <row r="44268" spans="21:21" x14ac:dyDescent="0.25">
      <c r="U44268" s="76"/>
    </row>
    <row r="44269" spans="21:21" x14ac:dyDescent="0.25">
      <c r="U44269" s="76"/>
    </row>
    <row r="44270" spans="21:21" x14ac:dyDescent="0.25">
      <c r="U44270" s="76"/>
    </row>
    <row r="44271" spans="21:21" x14ac:dyDescent="0.25">
      <c r="U44271" s="76"/>
    </row>
    <row r="44272" spans="21:21" x14ac:dyDescent="0.25">
      <c r="U44272" s="76"/>
    </row>
    <row r="44273" spans="21:21" x14ac:dyDescent="0.25">
      <c r="U44273" s="76"/>
    </row>
    <row r="44274" spans="21:21" x14ac:dyDescent="0.25">
      <c r="U44274" s="76"/>
    </row>
    <row r="44275" spans="21:21" x14ac:dyDescent="0.25">
      <c r="U44275" s="76"/>
    </row>
    <row r="44276" spans="21:21" x14ac:dyDescent="0.25">
      <c r="U44276" s="76"/>
    </row>
    <row r="44277" spans="21:21" x14ac:dyDescent="0.25">
      <c r="U44277" s="76"/>
    </row>
    <row r="44278" spans="21:21" x14ac:dyDescent="0.25">
      <c r="U44278" s="76"/>
    </row>
    <row r="44279" spans="21:21" x14ac:dyDescent="0.25">
      <c r="U44279" s="76"/>
    </row>
    <row r="44280" spans="21:21" x14ac:dyDescent="0.25">
      <c r="U44280" s="76"/>
    </row>
    <row r="44281" spans="21:21" x14ac:dyDescent="0.25">
      <c r="U44281" s="76"/>
    </row>
    <row r="44282" spans="21:21" x14ac:dyDescent="0.25">
      <c r="U44282" s="76"/>
    </row>
    <row r="44283" spans="21:21" x14ac:dyDescent="0.25">
      <c r="U44283" s="76"/>
    </row>
    <row r="44284" spans="21:21" x14ac:dyDescent="0.25">
      <c r="U44284" s="76"/>
    </row>
    <row r="44285" spans="21:21" x14ac:dyDescent="0.25">
      <c r="U44285" s="76"/>
    </row>
    <row r="44286" spans="21:21" x14ac:dyDescent="0.25">
      <c r="U44286" s="76"/>
    </row>
    <row r="44287" spans="21:21" x14ac:dyDescent="0.25">
      <c r="U44287" s="76"/>
    </row>
    <row r="44288" spans="21:21" x14ac:dyDescent="0.25">
      <c r="U44288" s="76"/>
    </row>
    <row r="44289" spans="21:21" x14ac:dyDescent="0.25">
      <c r="U44289" s="76"/>
    </row>
    <row r="44290" spans="21:21" x14ac:dyDescent="0.25">
      <c r="U44290" s="76"/>
    </row>
    <row r="44291" spans="21:21" x14ac:dyDescent="0.25">
      <c r="U44291" s="76"/>
    </row>
    <row r="44292" spans="21:21" x14ac:dyDescent="0.25">
      <c r="U44292" s="76"/>
    </row>
    <row r="44293" spans="21:21" x14ac:dyDescent="0.25">
      <c r="U44293" s="76"/>
    </row>
    <row r="44294" spans="21:21" x14ac:dyDescent="0.25">
      <c r="U44294" s="76"/>
    </row>
    <row r="44295" spans="21:21" x14ac:dyDescent="0.25">
      <c r="U44295" s="76"/>
    </row>
    <row r="44296" spans="21:21" x14ac:dyDescent="0.25">
      <c r="U44296" s="76"/>
    </row>
    <row r="44297" spans="21:21" x14ac:dyDescent="0.25">
      <c r="U44297" s="76"/>
    </row>
    <row r="44298" spans="21:21" x14ac:dyDescent="0.25">
      <c r="U44298" s="76"/>
    </row>
    <row r="44299" spans="21:21" x14ac:dyDescent="0.25">
      <c r="U44299" s="76"/>
    </row>
    <row r="44300" spans="21:21" x14ac:dyDescent="0.25">
      <c r="U44300" s="76"/>
    </row>
    <row r="44301" spans="21:21" x14ac:dyDescent="0.25">
      <c r="U44301" s="76"/>
    </row>
    <row r="44302" spans="21:21" x14ac:dyDescent="0.25">
      <c r="U44302" s="76"/>
    </row>
    <row r="44303" spans="21:21" x14ac:dyDescent="0.25">
      <c r="U44303" s="76"/>
    </row>
    <row r="44304" spans="21:21" x14ac:dyDescent="0.25">
      <c r="U44304" s="76"/>
    </row>
    <row r="44305" spans="21:21" x14ac:dyDescent="0.25">
      <c r="U44305" s="76"/>
    </row>
    <row r="44306" spans="21:21" x14ac:dyDescent="0.25">
      <c r="U44306" s="76"/>
    </row>
    <row r="44307" spans="21:21" x14ac:dyDescent="0.25">
      <c r="U44307" s="76"/>
    </row>
    <row r="44308" spans="21:21" x14ac:dyDescent="0.25">
      <c r="U44308" s="76"/>
    </row>
    <row r="44309" spans="21:21" x14ac:dyDescent="0.25">
      <c r="U44309" s="76"/>
    </row>
    <row r="44310" spans="21:21" x14ac:dyDescent="0.25">
      <c r="U44310" s="76"/>
    </row>
    <row r="44311" spans="21:21" x14ac:dyDescent="0.25">
      <c r="U44311" s="76"/>
    </row>
    <row r="44312" spans="21:21" x14ac:dyDescent="0.25">
      <c r="U44312" s="76"/>
    </row>
    <row r="44313" spans="21:21" x14ac:dyDescent="0.25">
      <c r="U44313" s="76"/>
    </row>
    <row r="44314" spans="21:21" x14ac:dyDescent="0.25">
      <c r="U44314" s="76"/>
    </row>
    <row r="44315" spans="21:21" x14ac:dyDescent="0.25">
      <c r="U44315" s="76"/>
    </row>
    <row r="44316" spans="21:21" x14ac:dyDescent="0.25">
      <c r="U44316" s="76"/>
    </row>
    <row r="44317" spans="21:21" x14ac:dyDescent="0.25">
      <c r="U44317" s="76"/>
    </row>
    <row r="44318" spans="21:21" x14ac:dyDescent="0.25">
      <c r="U44318" s="76"/>
    </row>
    <row r="44319" spans="21:21" x14ac:dyDescent="0.25">
      <c r="U44319" s="76"/>
    </row>
    <row r="44320" spans="21:21" x14ac:dyDescent="0.25">
      <c r="U44320" s="76"/>
    </row>
    <row r="44321" spans="21:21" x14ac:dyDescent="0.25">
      <c r="U44321" s="76"/>
    </row>
    <row r="44322" spans="21:21" x14ac:dyDescent="0.25">
      <c r="U44322" s="76"/>
    </row>
    <row r="44323" spans="21:21" x14ac:dyDescent="0.25">
      <c r="U44323" s="76"/>
    </row>
    <row r="44324" spans="21:21" x14ac:dyDescent="0.25">
      <c r="U44324" s="76"/>
    </row>
    <row r="44325" spans="21:21" x14ac:dyDescent="0.25">
      <c r="U44325" s="76"/>
    </row>
    <row r="44326" spans="21:21" x14ac:dyDescent="0.25">
      <c r="U44326" s="76"/>
    </row>
    <row r="44327" spans="21:21" x14ac:dyDescent="0.25">
      <c r="U44327" s="76"/>
    </row>
    <row r="44328" spans="21:21" x14ac:dyDescent="0.25">
      <c r="U44328" s="76"/>
    </row>
    <row r="44329" spans="21:21" x14ac:dyDescent="0.25">
      <c r="U44329" s="76"/>
    </row>
    <row r="44330" spans="21:21" x14ac:dyDescent="0.25">
      <c r="U44330" s="76"/>
    </row>
    <row r="44331" spans="21:21" x14ac:dyDescent="0.25">
      <c r="U44331" s="76"/>
    </row>
    <row r="44332" spans="21:21" x14ac:dyDescent="0.25">
      <c r="U44332" s="76"/>
    </row>
    <row r="44333" spans="21:21" x14ac:dyDescent="0.25">
      <c r="U44333" s="76"/>
    </row>
    <row r="44334" spans="21:21" x14ac:dyDescent="0.25">
      <c r="U44334" s="76"/>
    </row>
    <row r="44335" spans="21:21" x14ac:dyDescent="0.25">
      <c r="U44335" s="76"/>
    </row>
    <row r="44336" spans="21:21" x14ac:dyDescent="0.25">
      <c r="U44336" s="76"/>
    </row>
    <row r="44337" spans="21:21" x14ac:dyDescent="0.25">
      <c r="U44337" s="76"/>
    </row>
    <row r="44338" spans="21:21" x14ac:dyDescent="0.25">
      <c r="U44338" s="76"/>
    </row>
    <row r="44339" spans="21:21" x14ac:dyDescent="0.25">
      <c r="U44339" s="76"/>
    </row>
    <row r="44340" spans="21:21" x14ac:dyDescent="0.25">
      <c r="U44340" s="76"/>
    </row>
    <row r="44341" spans="21:21" x14ac:dyDescent="0.25">
      <c r="U44341" s="76"/>
    </row>
    <row r="44342" spans="21:21" x14ac:dyDescent="0.25">
      <c r="U44342" s="76"/>
    </row>
    <row r="44343" spans="21:21" x14ac:dyDescent="0.25">
      <c r="U44343" s="76"/>
    </row>
    <row r="44344" spans="21:21" x14ac:dyDescent="0.25">
      <c r="U44344" s="76"/>
    </row>
    <row r="44345" spans="21:21" x14ac:dyDescent="0.25">
      <c r="U44345" s="76"/>
    </row>
    <row r="44346" spans="21:21" x14ac:dyDescent="0.25">
      <c r="U44346" s="76"/>
    </row>
    <row r="44347" spans="21:21" x14ac:dyDescent="0.25">
      <c r="U44347" s="76"/>
    </row>
    <row r="44348" spans="21:21" x14ac:dyDescent="0.25">
      <c r="U44348" s="76"/>
    </row>
    <row r="44349" spans="21:21" x14ac:dyDescent="0.25">
      <c r="U44349" s="76"/>
    </row>
    <row r="44350" spans="21:21" x14ac:dyDescent="0.25">
      <c r="U44350" s="76"/>
    </row>
    <row r="44351" spans="21:21" x14ac:dyDescent="0.25">
      <c r="U44351" s="76"/>
    </row>
    <row r="44352" spans="21:21" x14ac:dyDescent="0.25">
      <c r="U44352" s="76"/>
    </row>
    <row r="44353" spans="21:21" x14ac:dyDescent="0.25">
      <c r="U44353" s="76"/>
    </row>
    <row r="44354" spans="21:21" x14ac:dyDescent="0.25">
      <c r="U44354" s="76"/>
    </row>
    <row r="44355" spans="21:21" x14ac:dyDescent="0.25">
      <c r="U44355" s="76"/>
    </row>
    <row r="44356" spans="21:21" x14ac:dyDescent="0.25">
      <c r="U44356" s="76"/>
    </row>
    <row r="44357" spans="21:21" x14ac:dyDescent="0.25">
      <c r="U44357" s="76"/>
    </row>
    <row r="44358" spans="21:21" x14ac:dyDescent="0.25">
      <c r="U44358" s="76"/>
    </row>
    <row r="44359" spans="21:21" x14ac:dyDescent="0.25">
      <c r="U44359" s="76"/>
    </row>
    <row r="44360" spans="21:21" x14ac:dyDescent="0.25">
      <c r="U44360" s="76"/>
    </row>
    <row r="44361" spans="21:21" x14ac:dyDescent="0.25">
      <c r="U44361" s="76"/>
    </row>
    <row r="44362" spans="21:21" x14ac:dyDescent="0.25">
      <c r="U44362" s="76"/>
    </row>
    <row r="44363" spans="21:21" x14ac:dyDescent="0.25">
      <c r="U44363" s="76"/>
    </row>
    <row r="44364" spans="21:21" x14ac:dyDescent="0.25">
      <c r="U44364" s="76"/>
    </row>
    <row r="44365" spans="21:21" x14ac:dyDescent="0.25">
      <c r="U44365" s="76"/>
    </row>
    <row r="44366" spans="21:21" x14ac:dyDescent="0.25">
      <c r="U44366" s="76"/>
    </row>
    <row r="44367" spans="21:21" x14ac:dyDescent="0.25">
      <c r="U44367" s="76"/>
    </row>
    <row r="44368" spans="21:21" x14ac:dyDescent="0.25">
      <c r="U44368" s="76"/>
    </row>
    <row r="44369" spans="21:21" x14ac:dyDescent="0.25">
      <c r="U44369" s="76"/>
    </row>
    <row r="44370" spans="21:21" x14ac:dyDescent="0.25">
      <c r="U44370" s="76"/>
    </row>
    <row r="44371" spans="21:21" x14ac:dyDescent="0.25">
      <c r="U44371" s="76"/>
    </row>
    <row r="44372" spans="21:21" x14ac:dyDescent="0.25">
      <c r="U44372" s="76"/>
    </row>
    <row r="44373" spans="21:21" x14ac:dyDescent="0.25">
      <c r="U44373" s="76"/>
    </row>
    <row r="44374" spans="21:21" x14ac:dyDescent="0.25">
      <c r="U44374" s="76"/>
    </row>
    <row r="44375" spans="21:21" x14ac:dyDescent="0.25">
      <c r="U44375" s="76"/>
    </row>
    <row r="44376" spans="21:21" x14ac:dyDescent="0.25">
      <c r="U44376" s="76"/>
    </row>
    <row r="44377" spans="21:21" x14ac:dyDescent="0.25">
      <c r="U44377" s="76"/>
    </row>
    <row r="44378" spans="21:21" x14ac:dyDescent="0.25">
      <c r="U44378" s="76"/>
    </row>
    <row r="44379" spans="21:21" x14ac:dyDescent="0.25">
      <c r="U44379" s="76"/>
    </row>
    <row r="44380" spans="21:21" x14ac:dyDescent="0.25">
      <c r="U44380" s="76"/>
    </row>
    <row r="44381" spans="21:21" x14ac:dyDescent="0.25">
      <c r="U44381" s="76"/>
    </row>
    <row r="44382" spans="21:21" x14ac:dyDescent="0.25">
      <c r="U44382" s="76"/>
    </row>
    <row r="44383" spans="21:21" x14ac:dyDescent="0.25">
      <c r="U44383" s="76"/>
    </row>
    <row r="44384" spans="21:21" x14ac:dyDescent="0.25">
      <c r="U44384" s="76"/>
    </row>
    <row r="44385" spans="21:21" x14ac:dyDescent="0.25">
      <c r="U44385" s="76"/>
    </row>
    <row r="44386" spans="21:21" x14ac:dyDescent="0.25">
      <c r="U44386" s="76"/>
    </row>
    <row r="44387" spans="21:21" x14ac:dyDescent="0.25">
      <c r="U44387" s="76"/>
    </row>
    <row r="44388" spans="21:21" x14ac:dyDescent="0.25">
      <c r="U44388" s="76"/>
    </row>
    <row r="44389" spans="21:21" x14ac:dyDescent="0.25">
      <c r="U44389" s="76"/>
    </row>
    <row r="44390" spans="21:21" x14ac:dyDescent="0.25">
      <c r="U44390" s="76"/>
    </row>
    <row r="44391" spans="21:21" x14ac:dyDescent="0.25">
      <c r="U44391" s="76"/>
    </row>
    <row r="44392" spans="21:21" x14ac:dyDescent="0.25">
      <c r="U44392" s="76"/>
    </row>
    <row r="44393" spans="21:21" x14ac:dyDescent="0.25">
      <c r="U44393" s="76"/>
    </row>
    <row r="44394" spans="21:21" x14ac:dyDescent="0.25">
      <c r="U44394" s="76"/>
    </row>
    <row r="44395" spans="21:21" x14ac:dyDescent="0.25">
      <c r="U44395" s="76"/>
    </row>
    <row r="44396" spans="21:21" x14ac:dyDescent="0.25">
      <c r="U44396" s="76"/>
    </row>
    <row r="44397" spans="21:21" x14ac:dyDescent="0.25">
      <c r="U44397" s="76"/>
    </row>
    <row r="44398" spans="21:21" x14ac:dyDescent="0.25">
      <c r="U44398" s="76"/>
    </row>
    <row r="44399" spans="21:21" x14ac:dyDescent="0.25">
      <c r="U44399" s="76"/>
    </row>
    <row r="44400" spans="21:21" x14ac:dyDescent="0.25">
      <c r="U44400" s="76"/>
    </row>
    <row r="44401" spans="21:21" x14ac:dyDescent="0.25">
      <c r="U44401" s="76"/>
    </row>
    <row r="44402" spans="21:21" x14ac:dyDescent="0.25">
      <c r="U44402" s="76"/>
    </row>
    <row r="44403" spans="21:21" x14ac:dyDescent="0.25">
      <c r="U44403" s="76"/>
    </row>
    <row r="44404" spans="21:21" x14ac:dyDescent="0.25">
      <c r="U44404" s="76"/>
    </row>
    <row r="44405" spans="21:21" x14ac:dyDescent="0.25">
      <c r="U44405" s="76"/>
    </row>
    <row r="44406" spans="21:21" x14ac:dyDescent="0.25">
      <c r="U44406" s="76"/>
    </row>
    <row r="44407" spans="21:21" x14ac:dyDescent="0.25">
      <c r="U44407" s="76"/>
    </row>
    <row r="44408" spans="21:21" x14ac:dyDescent="0.25">
      <c r="U44408" s="76"/>
    </row>
    <row r="44409" spans="21:21" x14ac:dyDescent="0.25">
      <c r="U44409" s="76"/>
    </row>
    <row r="44410" spans="21:21" x14ac:dyDescent="0.25">
      <c r="U44410" s="76"/>
    </row>
    <row r="44411" spans="21:21" x14ac:dyDescent="0.25">
      <c r="U44411" s="76"/>
    </row>
    <row r="44412" spans="21:21" x14ac:dyDescent="0.25">
      <c r="U44412" s="76"/>
    </row>
    <row r="44413" spans="21:21" x14ac:dyDescent="0.25">
      <c r="U44413" s="76"/>
    </row>
    <row r="44414" spans="21:21" x14ac:dyDescent="0.25">
      <c r="U44414" s="76"/>
    </row>
    <row r="44415" spans="21:21" x14ac:dyDescent="0.25">
      <c r="U44415" s="76"/>
    </row>
    <row r="44416" spans="21:21" x14ac:dyDescent="0.25">
      <c r="U44416" s="76"/>
    </row>
    <row r="44417" spans="21:21" x14ac:dyDescent="0.25">
      <c r="U44417" s="76"/>
    </row>
    <row r="44418" spans="21:21" x14ac:dyDescent="0.25">
      <c r="U44418" s="76"/>
    </row>
    <row r="44419" spans="21:21" x14ac:dyDescent="0.25">
      <c r="U44419" s="76"/>
    </row>
    <row r="44420" spans="21:21" x14ac:dyDescent="0.25">
      <c r="U44420" s="76"/>
    </row>
    <row r="44421" spans="21:21" x14ac:dyDescent="0.25">
      <c r="U44421" s="76"/>
    </row>
    <row r="44422" spans="21:21" x14ac:dyDescent="0.25">
      <c r="U44422" s="76"/>
    </row>
    <row r="44423" spans="21:21" x14ac:dyDescent="0.25">
      <c r="U44423" s="76"/>
    </row>
    <row r="44424" spans="21:21" x14ac:dyDescent="0.25">
      <c r="U44424" s="76"/>
    </row>
    <row r="44425" spans="21:21" x14ac:dyDescent="0.25">
      <c r="U44425" s="76"/>
    </row>
    <row r="44426" spans="21:21" x14ac:dyDescent="0.25">
      <c r="U44426" s="76"/>
    </row>
    <row r="44427" spans="21:21" x14ac:dyDescent="0.25">
      <c r="U44427" s="76"/>
    </row>
    <row r="44428" spans="21:21" x14ac:dyDescent="0.25">
      <c r="U44428" s="76"/>
    </row>
    <row r="44429" spans="21:21" x14ac:dyDescent="0.25">
      <c r="U44429" s="76"/>
    </row>
    <row r="44430" spans="21:21" x14ac:dyDescent="0.25">
      <c r="U44430" s="76"/>
    </row>
    <row r="44431" spans="21:21" x14ac:dyDescent="0.25">
      <c r="U44431" s="76"/>
    </row>
    <row r="44432" spans="21:21" x14ac:dyDescent="0.25">
      <c r="U44432" s="76"/>
    </row>
    <row r="44433" spans="21:21" x14ac:dyDescent="0.25">
      <c r="U44433" s="76"/>
    </row>
    <row r="44434" spans="21:21" x14ac:dyDescent="0.25">
      <c r="U44434" s="76"/>
    </row>
    <row r="44435" spans="21:21" x14ac:dyDescent="0.25">
      <c r="U44435" s="76"/>
    </row>
    <row r="44436" spans="21:21" x14ac:dyDescent="0.25">
      <c r="U44436" s="76"/>
    </row>
    <row r="44437" spans="21:21" x14ac:dyDescent="0.25">
      <c r="U44437" s="76"/>
    </row>
    <row r="44438" spans="21:21" x14ac:dyDescent="0.25">
      <c r="U44438" s="76"/>
    </row>
    <row r="44439" spans="21:21" x14ac:dyDescent="0.25">
      <c r="U44439" s="76"/>
    </row>
    <row r="44440" spans="21:21" x14ac:dyDescent="0.25">
      <c r="U44440" s="76"/>
    </row>
    <row r="44441" spans="21:21" x14ac:dyDescent="0.25">
      <c r="U44441" s="76"/>
    </row>
    <row r="44442" spans="21:21" x14ac:dyDescent="0.25">
      <c r="U44442" s="76"/>
    </row>
    <row r="44443" spans="21:21" x14ac:dyDescent="0.25">
      <c r="U44443" s="76"/>
    </row>
    <row r="44444" spans="21:21" x14ac:dyDescent="0.25">
      <c r="U44444" s="76"/>
    </row>
    <row r="44445" spans="21:21" x14ac:dyDescent="0.25">
      <c r="U44445" s="76"/>
    </row>
    <row r="44446" spans="21:21" x14ac:dyDescent="0.25">
      <c r="U44446" s="76"/>
    </row>
    <row r="44447" spans="21:21" x14ac:dyDescent="0.25">
      <c r="U44447" s="76"/>
    </row>
    <row r="44448" spans="21:21" x14ac:dyDescent="0.25">
      <c r="U44448" s="76"/>
    </row>
    <row r="44449" spans="21:21" x14ac:dyDescent="0.25">
      <c r="U44449" s="76"/>
    </row>
    <row r="44450" spans="21:21" x14ac:dyDescent="0.25">
      <c r="U44450" s="76"/>
    </row>
    <row r="44451" spans="21:21" x14ac:dyDescent="0.25">
      <c r="U44451" s="76"/>
    </row>
    <row r="44452" spans="21:21" x14ac:dyDescent="0.25">
      <c r="U44452" s="76"/>
    </row>
    <row r="44453" spans="21:21" x14ac:dyDescent="0.25">
      <c r="U44453" s="76"/>
    </row>
    <row r="44454" spans="21:21" x14ac:dyDescent="0.25">
      <c r="U44454" s="76"/>
    </row>
    <row r="44455" spans="21:21" x14ac:dyDescent="0.25">
      <c r="U44455" s="76"/>
    </row>
    <row r="44456" spans="21:21" x14ac:dyDescent="0.25">
      <c r="U44456" s="76"/>
    </row>
    <row r="44457" spans="21:21" x14ac:dyDescent="0.25">
      <c r="U44457" s="76"/>
    </row>
    <row r="44458" spans="21:21" x14ac:dyDescent="0.25">
      <c r="U44458" s="76"/>
    </row>
    <row r="44459" spans="21:21" x14ac:dyDescent="0.25">
      <c r="U44459" s="76"/>
    </row>
    <row r="44460" spans="21:21" x14ac:dyDescent="0.25">
      <c r="U44460" s="76"/>
    </row>
    <row r="44461" spans="21:21" x14ac:dyDescent="0.25">
      <c r="U44461" s="76"/>
    </row>
    <row r="44462" spans="21:21" x14ac:dyDescent="0.25">
      <c r="U44462" s="76"/>
    </row>
    <row r="44463" spans="21:21" x14ac:dyDescent="0.25">
      <c r="U44463" s="76"/>
    </row>
    <row r="44464" spans="21:21" x14ac:dyDescent="0.25">
      <c r="U44464" s="76"/>
    </row>
    <row r="44465" spans="21:21" x14ac:dyDescent="0.25">
      <c r="U44465" s="76"/>
    </row>
    <row r="44466" spans="21:21" x14ac:dyDescent="0.25">
      <c r="U44466" s="76"/>
    </row>
    <row r="44467" spans="21:21" x14ac:dyDescent="0.25">
      <c r="U44467" s="76"/>
    </row>
    <row r="44468" spans="21:21" x14ac:dyDescent="0.25">
      <c r="U44468" s="76"/>
    </row>
    <row r="44469" spans="21:21" x14ac:dyDescent="0.25">
      <c r="U44469" s="76"/>
    </row>
    <row r="44470" spans="21:21" x14ac:dyDescent="0.25">
      <c r="U44470" s="76"/>
    </row>
    <row r="44471" spans="21:21" x14ac:dyDescent="0.25">
      <c r="U44471" s="76"/>
    </row>
    <row r="44472" spans="21:21" x14ac:dyDescent="0.25">
      <c r="U44472" s="76"/>
    </row>
    <row r="44473" spans="21:21" x14ac:dyDescent="0.25">
      <c r="U44473" s="76"/>
    </row>
    <row r="44474" spans="21:21" x14ac:dyDescent="0.25">
      <c r="U44474" s="76"/>
    </row>
    <row r="44475" spans="21:21" x14ac:dyDescent="0.25">
      <c r="U44475" s="76"/>
    </row>
    <row r="44476" spans="21:21" x14ac:dyDescent="0.25">
      <c r="U44476" s="76"/>
    </row>
    <row r="44477" spans="21:21" x14ac:dyDescent="0.25">
      <c r="U44477" s="76"/>
    </row>
    <row r="44478" spans="21:21" x14ac:dyDescent="0.25">
      <c r="U44478" s="76"/>
    </row>
    <row r="44479" spans="21:21" x14ac:dyDescent="0.25">
      <c r="U44479" s="76"/>
    </row>
    <row r="44480" spans="21:21" x14ac:dyDescent="0.25">
      <c r="U44480" s="76"/>
    </row>
    <row r="44481" spans="21:21" x14ac:dyDescent="0.25">
      <c r="U44481" s="76"/>
    </row>
    <row r="44482" spans="21:21" x14ac:dyDescent="0.25">
      <c r="U44482" s="76"/>
    </row>
    <row r="44483" spans="21:21" x14ac:dyDescent="0.25">
      <c r="U44483" s="76"/>
    </row>
    <row r="44484" spans="21:21" x14ac:dyDescent="0.25">
      <c r="U44484" s="76"/>
    </row>
    <row r="44485" spans="21:21" x14ac:dyDescent="0.25">
      <c r="U44485" s="76"/>
    </row>
    <row r="44486" spans="21:21" x14ac:dyDescent="0.25">
      <c r="U44486" s="76"/>
    </row>
    <row r="44487" spans="21:21" x14ac:dyDescent="0.25">
      <c r="U44487" s="76"/>
    </row>
    <row r="44488" spans="21:21" x14ac:dyDescent="0.25">
      <c r="U44488" s="76"/>
    </row>
    <row r="44489" spans="21:21" x14ac:dyDescent="0.25">
      <c r="U44489" s="76"/>
    </row>
    <row r="44490" spans="21:21" x14ac:dyDescent="0.25">
      <c r="U44490" s="76"/>
    </row>
    <row r="44491" spans="21:21" x14ac:dyDescent="0.25">
      <c r="U44491" s="76"/>
    </row>
    <row r="44492" spans="21:21" x14ac:dyDescent="0.25">
      <c r="U44492" s="76"/>
    </row>
    <row r="44493" spans="21:21" x14ac:dyDescent="0.25">
      <c r="U44493" s="76"/>
    </row>
    <row r="44494" spans="21:21" x14ac:dyDescent="0.25">
      <c r="U44494" s="76"/>
    </row>
    <row r="44495" spans="21:21" x14ac:dyDescent="0.25">
      <c r="U44495" s="76"/>
    </row>
    <row r="44496" spans="21:21" x14ac:dyDescent="0.25">
      <c r="U44496" s="76"/>
    </row>
    <row r="44497" spans="21:21" x14ac:dyDescent="0.25">
      <c r="U44497" s="76"/>
    </row>
    <row r="44498" spans="21:21" x14ac:dyDescent="0.25">
      <c r="U44498" s="76"/>
    </row>
    <row r="44499" spans="21:21" x14ac:dyDescent="0.25">
      <c r="U44499" s="76"/>
    </row>
    <row r="44500" spans="21:21" x14ac:dyDescent="0.25">
      <c r="U44500" s="76"/>
    </row>
    <row r="44501" spans="21:21" x14ac:dyDescent="0.25">
      <c r="U44501" s="76"/>
    </row>
    <row r="44502" spans="21:21" x14ac:dyDescent="0.25">
      <c r="U44502" s="76"/>
    </row>
    <row r="44503" spans="21:21" x14ac:dyDescent="0.25">
      <c r="U44503" s="76"/>
    </row>
    <row r="44504" spans="21:21" x14ac:dyDescent="0.25">
      <c r="U44504" s="76"/>
    </row>
    <row r="44505" spans="21:21" x14ac:dyDescent="0.25">
      <c r="U44505" s="76"/>
    </row>
    <row r="44506" spans="21:21" x14ac:dyDescent="0.25">
      <c r="U44506" s="76"/>
    </row>
    <row r="44507" spans="21:21" x14ac:dyDescent="0.25">
      <c r="U44507" s="76"/>
    </row>
    <row r="44508" spans="21:21" x14ac:dyDescent="0.25">
      <c r="U44508" s="76"/>
    </row>
    <row r="44509" spans="21:21" x14ac:dyDescent="0.25">
      <c r="U44509" s="76"/>
    </row>
    <row r="44510" spans="21:21" x14ac:dyDescent="0.25">
      <c r="U44510" s="76"/>
    </row>
    <row r="44511" spans="21:21" x14ac:dyDescent="0.25">
      <c r="U44511" s="76"/>
    </row>
    <row r="44512" spans="21:21" x14ac:dyDescent="0.25">
      <c r="U44512" s="76"/>
    </row>
    <row r="44513" spans="21:21" x14ac:dyDescent="0.25">
      <c r="U44513" s="76"/>
    </row>
    <row r="44514" spans="21:21" x14ac:dyDescent="0.25">
      <c r="U44514" s="76"/>
    </row>
    <row r="44515" spans="21:21" x14ac:dyDescent="0.25">
      <c r="U44515" s="76"/>
    </row>
    <row r="44516" spans="21:21" x14ac:dyDescent="0.25">
      <c r="U44516" s="76"/>
    </row>
    <row r="44517" spans="21:21" x14ac:dyDescent="0.25">
      <c r="U44517" s="76"/>
    </row>
    <row r="44518" spans="21:21" x14ac:dyDescent="0.25">
      <c r="U44518" s="76"/>
    </row>
    <row r="44519" spans="21:21" x14ac:dyDescent="0.25">
      <c r="U44519" s="76"/>
    </row>
    <row r="44520" spans="21:21" x14ac:dyDescent="0.25">
      <c r="U44520" s="76"/>
    </row>
    <row r="44521" spans="21:21" x14ac:dyDescent="0.25">
      <c r="U44521" s="76"/>
    </row>
    <row r="44522" spans="21:21" x14ac:dyDescent="0.25">
      <c r="U44522" s="76"/>
    </row>
    <row r="44523" spans="21:21" x14ac:dyDescent="0.25">
      <c r="U44523" s="76"/>
    </row>
    <row r="44524" spans="21:21" x14ac:dyDescent="0.25">
      <c r="U44524" s="76"/>
    </row>
    <row r="44525" spans="21:21" x14ac:dyDescent="0.25">
      <c r="U44525" s="76"/>
    </row>
    <row r="44526" spans="21:21" x14ac:dyDescent="0.25">
      <c r="U44526" s="76"/>
    </row>
    <row r="44527" spans="21:21" x14ac:dyDescent="0.25">
      <c r="U44527" s="76"/>
    </row>
    <row r="44528" spans="21:21" x14ac:dyDescent="0.25">
      <c r="U44528" s="76"/>
    </row>
    <row r="44529" spans="21:21" x14ac:dyDescent="0.25">
      <c r="U44529" s="76"/>
    </row>
    <row r="44530" spans="21:21" x14ac:dyDescent="0.25">
      <c r="U44530" s="76"/>
    </row>
    <row r="44531" spans="21:21" x14ac:dyDescent="0.25">
      <c r="U44531" s="76"/>
    </row>
    <row r="44532" spans="21:21" x14ac:dyDescent="0.25">
      <c r="U44532" s="76"/>
    </row>
    <row r="44533" spans="21:21" x14ac:dyDescent="0.25">
      <c r="U44533" s="76"/>
    </row>
    <row r="44534" spans="21:21" x14ac:dyDescent="0.25">
      <c r="U44534" s="76"/>
    </row>
    <row r="44535" spans="21:21" x14ac:dyDescent="0.25">
      <c r="U44535" s="76"/>
    </row>
    <row r="44536" spans="21:21" x14ac:dyDescent="0.25">
      <c r="U44536" s="76"/>
    </row>
    <row r="44537" spans="21:21" x14ac:dyDescent="0.25">
      <c r="U44537" s="76"/>
    </row>
    <row r="44538" spans="21:21" x14ac:dyDescent="0.25">
      <c r="U44538" s="76"/>
    </row>
    <row r="44539" spans="21:21" x14ac:dyDescent="0.25">
      <c r="U44539" s="76"/>
    </row>
    <row r="44540" spans="21:21" x14ac:dyDescent="0.25">
      <c r="U44540" s="76"/>
    </row>
    <row r="44541" spans="21:21" x14ac:dyDescent="0.25">
      <c r="U44541" s="76"/>
    </row>
    <row r="44542" spans="21:21" x14ac:dyDescent="0.25">
      <c r="U44542" s="76"/>
    </row>
    <row r="44543" spans="21:21" x14ac:dyDescent="0.25">
      <c r="U44543" s="76"/>
    </row>
    <row r="44544" spans="21:21" x14ac:dyDescent="0.25">
      <c r="U44544" s="76"/>
    </row>
    <row r="44545" spans="21:21" x14ac:dyDescent="0.25">
      <c r="U44545" s="76"/>
    </row>
    <row r="44546" spans="21:21" x14ac:dyDescent="0.25">
      <c r="U44546" s="76"/>
    </row>
    <row r="44547" spans="21:21" x14ac:dyDescent="0.25">
      <c r="U44547" s="76"/>
    </row>
    <row r="44548" spans="21:21" x14ac:dyDescent="0.25">
      <c r="U44548" s="76"/>
    </row>
    <row r="44549" spans="21:21" x14ac:dyDescent="0.25">
      <c r="U44549" s="76"/>
    </row>
    <row r="44550" spans="21:21" x14ac:dyDescent="0.25">
      <c r="U44550" s="76"/>
    </row>
    <row r="44551" spans="21:21" x14ac:dyDescent="0.25">
      <c r="U44551" s="76"/>
    </row>
    <row r="44552" spans="21:21" x14ac:dyDescent="0.25">
      <c r="U44552" s="76"/>
    </row>
    <row r="44553" spans="21:21" x14ac:dyDescent="0.25">
      <c r="U44553" s="76"/>
    </row>
    <row r="44554" spans="21:21" x14ac:dyDescent="0.25">
      <c r="U44554" s="76"/>
    </row>
    <row r="44555" spans="21:21" x14ac:dyDescent="0.25">
      <c r="U44555" s="76"/>
    </row>
    <row r="44556" spans="21:21" x14ac:dyDescent="0.25">
      <c r="U44556" s="76"/>
    </row>
    <row r="44557" spans="21:21" x14ac:dyDescent="0.25">
      <c r="U44557" s="76"/>
    </row>
    <row r="44558" spans="21:21" x14ac:dyDescent="0.25">
      <c r="U44558" s="76"/>
    </row>
    <row r="44559" spans="21:21" x14ac:dyDescent="0.25">
      <c r="U44559" s="76"/>
    </row>
    <row r="44560" spans="21:21" x14ac:dyDescent="0.25">
      <c r="U44560" s="76"/>
    </row>
    <row r="44561" spans="21:21" x14ac:dyDescent="0.25">
      <c r="U44561" s="76"/>
    </row>
    <row r="44562" spans="21:21" x14ac:dyDescent="0.25">
      <c r="U44562" s="76"/>
    </row>
    <row r="44563" spans="21:21" x14ac:dyDescent="0.25">
      <c r="U44563" s="76"/>
    </row>
    <row r="44564" spans="21:21" x14ac:dyDescent="0.25">
      <c r="U44564" s="76"/>
    </row>
    <row r="44565" spans="21:21" x14ac:dyDescent="0.25">
      <c r="U44565" s="76"/>
    </row>
    <row r="44566" spans="21:21" x14ac:dyDescent="0.25">
      <c r="U44566" s="76"/>
    </row>
    <row r="44567" spans="21:21" x14ac:dyDescent="0.25">
      <c r="U44567" s="76"/>
    </row>
    <row r="44568" spans="21:21" x14ac:dyDescent="0.25">
      <c r="U44568" s="76"/>
    </row>
    <row r="44569" spans="21:21" x14ac:dyDescent="0.25">
      <c r="U44569" s="76"/>
    </row>
    <row r="44570" spans="21:21" x14ac:dyDescent="0.25">
      <c r="U44570" s="76"/>
    </row>
    <row r="44571" spans="21:21" x14ac:dyDescent="0.25">
      <c r="U44571" s="76"/>
    </row>
    <row r="44572" spans="21:21" x14ac:dyDescent="0.25">
      <c r="U44572" s="76"/>
    </row>
    <row r="44573" spans="21:21" x14ac:dyDescent="0.25">
      <c r="U44573" s="76"/>
    </row>
    <row r="44574" spans="21:21" x14ac:dyDescent="0.25">
      <c r="U44574" s="76"/>
    </row>
    <row r="44575" spans="21:21" x14ac:dyDescent="0.25">
      <c r="U44575" s="76"/>
    </row>
    <row r="44576" spans="21:21" x14ac:dyDescent="0.25">
      <c r="U44576" s="76"/>
    </row>
    <row r="44577" spans="21:21" x14ac:dyDescent="0.25">
      <c r="U44577" s="76"/>
    </row>
    <row r="44578" spans="21:21" x14ac:dyDescent="0.25">
      <c r="U44578" s="76"/>
    </row>
    <row r="44579" spans="21:21" x14ac:dyDescent="0.25">
      <c r="U44579" s="76"/>
    </row>
    <row r="44580" spans="21:21" x14ac:dyDescent="0.25">
      <c r="U44580" s="76"/>
    </row>
    <row r="44581" spans="21:21" x14ac:dyDescent="0.25">
      <c r="U44581" s="76"/>
    </row>
    <row r="44582" spans="21:21" x14ac:dyDescent="0.25">
      <c r="U44582" s="76"/>
    </row>
    <row r="44583" spans="21:21" x14ac:dyDescent="0.25">
      <c r="U44583" s="76"/>
    </row>
    <row r="44584" spans="21:21" x14ac:dyDescent="0.25">
      <c r="U44584" s="76"/>
    </row>
    <row r="44585" spans="21:21" x14ac:dyDescent="0.25">
      <c r="U44585" s="76"/>
    </row>
    <row r="44586" spans="21:21" x14ac:dyDescent="0.25">
      <c r="U44586" s="76"/>
    </row>
    <row r="44587" spans="21:21" x14ac:dyDescent="0.25">
      <c r="U44587" s="76"/>
    </row>
    <row r="44588" spans="21:21" x14ac:dyDescent="0.25">
      <c r="U44588" s="76"/>
    </row>
    <row r="44589" spans="21:21" x14ac:dyDescent="0.25">
      <c r="U44589" s="76"/>
    </row>
    <row r="44590" spans="21:21" x14ac:dyDescent="0.25">
      <c r="U44590" s="76"/>
    </row>
    <row r="44591" spans="21:21" x14ac:dyDescent="0.25">
      <c r="U44591" s="76"/>
    </row>
    <row r="44592" spans="21:21" x14ac:dyDescent="0.25">
      <c r="U44592" s="76"/>
    </row>
    <row r="44593" spans="21:21" x14ac:dyDescent="0.25">
      <c r="U44593" s="76"/>
    </row>
    <row r="44594" spans="21:21" x14ac:dyDescent="0.25">
      <c r="U44594" s="76"/>
    </row>
    <row r="44595" spans="21:21" x14ac:dyDescent="0.25">
      <c r="U44595" s="76"/>
    </row>
    <row r="44596" spans="21:21" x14ac:dyDescent="0.25">
      <c r="U44596" s="76"/>
    </row>
    <row r="44597" spans="21:21" x14ac:dyDescent="0.25">
      <c r="U44597" s="76"/>
    </row>
    <row r="44598" spans="21:21" x14ac:dyDescent="0.25">
      <c r="U44598" s="76"/>
    </row>
    <row r="44599" spans="21:21" x14ac:dyDescent="0.25">
      <c r="U44599" s="76"/>
    </row>
    <row r="44600" spans="21:21" x14ac:dyDescent="0.25">
      <c r="U44600" s="76"/>
    </row>
    <row r="44601" spans="21:21" x14ac:dyDescent="0.25">
      <c r="U44601" s="76"/>
    </row>
    <row r="44602" spans="21:21" x14ac:dyDescent="0.25">
      <c r="U44602" s="76"/>
    </row>
    <row r="44603" spans="21:21" x14ac:dyDescent="0.25">
      <c r="U44603" s="76"/>
    </row>
    <row r="44604" spans="21:21" x14ac:dyDescent="0.25">
      <c r="U44604" s="76"/>
    </row>
    <row r="44605" spans="21:21" x14ac:dyDescent="0.25">
      <c r="U44605" s="76"/>
    </row>
    <row r="44606" spans="21:21" x14ac:dyDescent="0.25">
      <c r="U44606" s="76"/>
    </row>
    <row r="44607" spans="21:21" x14ac:dyDescent="0.25">
      <c r="U44607" s="76"/>
    </row>
    <row r="44608" spans="21:21" x14ac:dyDescent="0.25">
      <c r="U44608" s="76"/>
    </row>
    <row r="44609" spans="21:21" x14ac:dyDescent="0.25">
      <c r="U44609" s="76"/>
    </row>
    <row r="44610" spans="21:21" x14ac:dyDescent="0.25">
      <c r="U44610" s="76"/>
    </row>
    <row r="44611" spans="21:21" x14ac:dyDescent="0.25">
      <c r="U44611" s="76"/>
    </row>
    <row r="44612" spans="21:21" x14ac:dyDescent="0.25">
      <c r="U44612" s="76"/>
    </row>
    <row r="44613" spans="21:21" x14ac:dyDescent="0.25">
      <c r="U44613" s="76"/>
    </row>
    <row r="44614" spans="21:21" x14ac:dyDescent="0.25">
      <c r="U44614" s="76"/>
    </row>
    <row r="44615" spans="21:21" x14ac:dyDescent="0.25">
      <c r="U44615" s="76"/>
    </row>
    <row r="44616" spans="21:21" x14ac:dyDescent="0.25">
      <c r="U44616" s="76"/>
    </row>
    <row r="44617" spans="21:21" x14ac:dyDescent="0.25">
      <c r="U44617" s="76"/>
    </row>
    <row r="44618" spans="21:21" x14ac:dyDescent="0.25">
      <c r="U44618" s="76"/>
    </row>
    <row r="44619" spans="21:21" x14ac:dyDescent="0.25">
      <c r="U44619" s="76"/>
    </row>
    <row r="44620" spans="21:21" x14ac:dyDescent="0.25">
      <c r="U44620" s="76"/>
    </row>
    <row r="44621" spans="21:21" x14ac:dyDescent="0.25">
      <c r="U44621" s="76"/>
    </row>
    <row r="44622" spans="21:21" x14ac:dyDescent="0.25">
      <c r="U44622" s="76"/>
    </row>
    <row r="44623" spans="21:21" x14ac:dyDescent="0.25">
      <c r="U44623" s="76"/>
    </row>
    <row r="44624" spans="21:21" x14ac:dyDescent="0.25">
      <c r="U44624" s="76"/>
    </row>
    <row r="44625" spans="21:21" x14ac:dyDescent="0.25">
      <c r="U44625" s="76"/>
    </row>
    <row r="44626" spans="21:21" x14ac:dyDescent="0.25">
      <c r="U44626" s="76"/>
    </row>
    <row r="44627" spans="21:21" x14ac:dyDescent="0.25">
      <c r="U44627" s="76"/>
    </row>
    <row r="44628" spans="21:21" x14ac:dyDescent="0.25">
      <c r="U44628" s="76"/>
    </row>
    <row r="44629" spans="21:21" x14ac:dyDescent="0.25">
      <c r="U44629" s="76"/>
    </row>
    <row r="44630" spans="21:21" x14ac:dyDescent="0.25">
      <c r="U44630" s="76"/>
    </row>
    <row r="44631" spans="21:21" x14ac:dyDescent="0.25">
      <c r="U44631" s="76"/>
    </row>
    <row r="44632" spans="21:21" x14ac:dyDescent="0.25">
      <c r="U44632" s="76"/>
    </row>
    <row r="44633" spans="21:21" x14ac:dyDescent="0.25">
      <c r="U44633" s="76"/>
    </row>
    <row r="44634" spans="21:21" x14ac:dyDescent="0.25">
      <c r="U44634" s="76"/>
    </row>
    <row r="44635" spans="21:21" x14ac:dyDescent="0.25">
      <c r="U44635" s="76"/>
    </row>
    <row r="44636" spans="21:21" x14ac:dyDescent="0.25">
      <c r="U44636" s="76"/>
    </row>
    <row r="44637" spans="21:21" x14ac:dyDescent="0.25">
      <c r="U44637" s="76"/>
    </row>
    <row r="44638" spans="21:21" x14ac:dyDescent="0.25">
      <c r="U44638" s="76"/>
    </row>
    <row r="44639" spans="21:21" x14ac:dyDescent="0.25">
      <c r="U44639" s="76"/>
    </row>
    <row r="44640" spans="21:21" x14ac:dyDescent="0.25">
      <c r="U44640" s="76"/>
    </row>
    <row r="44641" spans="21:21" x14ac:dyDescent="0.25">
      <c r="U44641" s="76"/>
    </row>
    <row r="44642" spans="21:21" x14ac:dyDescent="0.25">
      <c r="U44642" s="76"/>
    </row>
    <row r="44643" spans="21:21" x14ac:dyDescent="0.25">
      <c r="U44643" s="76"/>
    </row>
    <row r="44644" spans="21:21" x14ac:dyDescent="0.25">
      <c r="U44644" s="76"/>
    </row>
    <row r="44645" spans="21:21" x14ac:dyDescent="0.25">
      <c r="U44645" s="76"/>
    </row>
    <row r="44646" spans="21:21" x14ac:dyDescent="0.25">
      <c r="U44646" s="76"/>
    </row>
    <row r="44647" spans="21:21" x14ac:dyDescent="0.25">
      <c r="U44647" s="76"/>
    </row>
    <row r="44648" spans="21:21" x14ac:dyDescent="0.25">
      <c r="U44648" s="76"/>
    </row>
    <row r="44649" spans="21:21" x14ac:dyDescent="0.25">
      <c r="U44649" s="76"/>
    </row>
    <row r="44650" spans="21:21" x14ac:dyDescent="0.25">
      <c r="U44650" s="76"/>
    </row>
    <row r="44651" spans="21:21" x14ac:dyDescent="0.25">
      <c r="U44651" s="76"/>
    </row>
    <row r="44652" spans="21:21" x14ac:dyDescent="0.25">
      <c r="U44652" s="76"/>
    </row>
    <row r="44653" spans="21:21" x14ac:dyDescent="0.25">
      <c r="U44653" s="76"/>
    </row>
    <row r="44654" spans="21:21" x14ac:dyDescent="0.25">
      <c r="U44654" s="76"/>
    </row>
    <row r="44655" spans="21:21" x14ac:dyDescent="0.25">
      <c r="U44655" s="76"/>
    </row>
    <row r="44656" spans="21:21" x14ac:dyDescent="0.25">
      <c r="U44656" s="76"/>
    </row>
    <row r="44657" spans="21:21" x14ac:dyDescent="0.25">
      <c r="U44657" s="76"/>
    </row>
    <row r="44658" spans="21:21" x14ac:dyDescent="0.25">
      <c r="U44658" s="76"/>
    </row>
    <row r="44659" spans="21:21" x14ac:dyDescent="0.25">
      <c r="U44659" s="76"/>
    </row>
    <row r="44660" spans="21:21" x14ac:dyDescent="0.25">
      <c r="U44660" s="76"/>
    </row>
    <row r="44661" spans="21:21" x14ac:dyDescent="0.25">
      <c r="U44661" s="76"/>
    </row>
    <row r="44662" spans="21:21" x14ac:dyDescent="0.25">
      <c r="U44662" s="76"/>
    </row>
    <row r="44663" spans="21:21" x14ac:dyDescent="0.25">
      <c r="U44663" s="76"/>
    </row>
    <row r="44664" spans="21:21" x14ac:dyDescent="0.25">
      <c r="U44664" s="76"/>
    </row>
    <row r="44665" spans="21:21" x14ac:dyDescent="0.25">
      <c r="U44665" s="76"/>
    </row>
    <row r="44666" spans="21:21" x14ac:dyDescent="0.25">
      <c r="U44666" s="76"/>
    </row>
    <row r="44667" spans="21:21" x14ac:dyDescent="0.25">
      <c r="U44667" s="76"/>
    </row>
    <row r="44668" spans="21:21" x14ac:dyDescent="0.25">
      <c r="U44668" s="76"/>
    </row>
    <row r="44669" spans="21:21" x14ac:dyDescent="0.25">
      <c r="U44669" s="76"/>
    </row>
    <row r="44670" spans="21:21" x14ac:dyDescent="0.25">
      <c r="U44670" s="76"/>
    </row>
    <row r="44671" spans="21:21" x14ac:dyDescent="0.25">
      <c r="U44671" s="76"/>
    </row>
    <row r="44672" spans="21:21" x14ac:dyDescent="0.25">
      <c r="U44672" s="76"/>
    </row>
    <row r="44673" spans="21:21" x14ac:dyDescent="0.25">
      <c r="U44673" s="76"/>
    </row>
    <row r="44674" spans="21:21" x14ac:dyDescent="0.25">
      <c r="U44674" s="76"/>
    </row>
    <row r="44675" spans="21:21" x14ac:dyDescent="0.25">
      <c r="U44675" s="76"/>
    </row>
    <row r="44676" spans="21:21" x14ac:dyDescent="0.25">
      <c r="U44676" s="76"/>
    </row>
    <row r="44677" spans="21:21" x14ac:dyDescent="0.25">
      <c r="U44677" s="76"/>
    </row>
    <row r="44678" spans="21:21" x14ac:dyDescent="0.25">
      <c r="U44678" s="76"/>
    </row>
    <row r="44679" spans="21:21" x14ac:dyDescent="0.25">
      <c r="U44679" s="76"/>
    </row>
    <row r="44680" spans="21:21" x14ac:dyDescent="0.25">
      <c r="U44680" s="76"/>
    </row>
    <row r="44681" spans="21:21" x14ac:dyDescent="0.25">
      <c r="U44681" s="76"/>
    </row>
    <row r="44682" spans="21:21" x14ac:dyDescent="0.25">
      <c r="U44682" s="76"/>
    </row>
    <row r="44683" spans="21:21" x14ac:dyDescent="0.25">
      <c r="U44683" s="76"/>
    </row>
    <row r="44684" spans="21:21" x14ac:dyDescent="0.25">
      <c r="U44684" s="76"/>
    </row>
    <row r="44685" spans="21:21" x14ac:dyDescent="0.25">
      <c r="U44685" s="76"/>
    </row>
    <row r="44686" spans="21:21" x14ac:dyDescent="0.25">
      <c r="U44686" s="76"/>
    </row>
    <row r="44687" spans="21:21" x14ac:dyDescent="0.25">
      <c r="U44687" s="76"/>
    </row>
    <row r="44688" spans="21:21" x14ac:dyDescent="0.25">
      <c r="U44688" s="76"/>
    </row>
    <row r="44689" spans="21:21" x14ac:dyDescent="0.25">
      <c r="U44689" s="76"/>
    </row>
    <row r="44690" spans="21:21" x14ac:dyDescent="0.25">
      <c r="U44690" s="76"/>
    </row>
    <row r="44691" spans="21:21" x14ac:dyDescent="0.25">
      <c r="U44691" s="76"/>
    </row>
    <row r="44692" spans="21:21" x14ac:dyDescent="0.25">
      <c r="U44692" s="76"/>
    </row>
    <row r="44693" spans="21:21" x14ac:dyDescent="0.25">
      <c r="U44693" s="76"/>
    </row>
    <row r="44694" spans="21:21" x14ac:dyDescent="0.25">
      <c r="U44694" s="76"/>
    </row>
    <row r="44695" spans="21:21" x14ac:dyDescent="0.25">
      <c r="U44695" s="76"/>
    </row>
    <row r="44696" spans="21:21" x14ac:dyDescent="0.25">
      <c r="U44696" s="76"/>
    </row>
    <row r="44697" spans="21:21" x14ac:dyDescent="0.25">
      <c r="U44697" s="76"/>
    </row>
    <row r="44698" spans="21:21" x14ac:dyDescent="0.25">
      <c r="U44698" s="76"/>
    </row>
    <row r="44699" spans="21:21" x14ac:dyDescent="0.25">
      <c r="U44699" s="76"/>
    </row>
    <row r="44700" spans="21:21" x14ac:dyDescent="0.25">
      <c r="U44700" s="76"/>
    </row>
    <row r="44701" spans="21:21" x14ac:dyDescent="0.25">
      <c r="U44701" s="76"/>
    </row>
    <row r="44702" spans="21:21" x14ac:dyDescent="0.25">
      <c r="U44702" s="76"/>
    </row>
    <row r="44703" spans="21:21" x14ac:dyDescent="0.25">
      <c r="U44703" s="76"/>
    </row>
    <row r="44704" spans="21:21" x14ac:dyDescent="0.25">
      <c r="U44704" s="76"/>
    </row>
    <row r="44705" spans="21:21" x14ac:dyDescent="0.25">
      <c r="U44705" s="76"/>
    </row>
    <row r="44706" spans="21:21" x14ac:dyDescent="0.25">
      <c r="U44706" s="76"/>
    </row>
    <row r="44707" spans="21:21" x14ac:dyDescent="0.25">
      <c r="U44707" s="76"/>
    </row>
    <row r="44708" spans="21:21" x14ac:dyDescent="0.25">
      <c r="U44708" s="76"/>
    </row>
    <row r="44709" spans="21:21" x14ac:dyDescent="0.25">
      <c r="U44709" s="76"/>
    </row>
    <row r="44710" spans="21:21" x14ac:dyDescent="0.25">
      <c r="U44710" s="76"/>
    </row>
    <row r="44711" spans="21:21" x14ac:dyDescent="0.25">
      <c r="U44711" s="76"/>
    </row>
    <row r="44712" spans="21:21" x14ac:dyDescent="0.25">
      <c r="U44712" s="76"/>
    </row>
    <row r="44713" spans="21:21" x14ac:dyDescent="0.25">
      <c r="U44713" s="76"/>
    </row>
    <row r="44714" spans="21:21" x14ac:dyDescent="0.25">
      <c r="U44714" s="76"/>
    </row>
    <row r="44715" spans="21:21" x14ac:dyDescent="0.25">
      <c r="U44715" s="76"/>
    </row>
    <row r="44716" spans="21:21" x14ac:dyDescent="0.25">
      <c r="U44716" s="76"/>
    </row>
    <row r="44717" spans="21:21" x14ac:dyDescent="0.25">
      <c r="U44717" s="76"/>
    </row>
    <row r="44718" spans="21:21" x14ac:dyDescent="0.25">
      <c r="U44718" s="76"/>
    </row>
    <row r="44719" spans="21:21" x14ac:dyDescent="0.25">
      <c r="U44719" s="76"/>
    </row>
    <row r="44720" spans="21:21" x14ac:dyDescent="0.25">
      <c r="U44720" s="76"/>
    </row>
    <row r="44721" spans="21:21" x14ac:dyDescent="0.25">
      <c r="U44721" s="76"/>
    </row>
    <row r="44722" spans="21:21" x14ac:dyDescent="0.25">
      <c r="U44722" s="76"/>
    </row>
    <row r="44723" spans="21:21" x14ac:dyDescent="0.25">
      <c r="U44723" s="76"/>
    </row>
    <row r="44724" spans="21:21" x14ac:dyDescent="0.25">
      <c r="U44724" s="76"/>
    </row>
    <row r="44725" spans="21:21" x14ac:dyDescent="0.25">
      <c r="U44725" s="76"/>
    </row>
    <row r="44726" spans="21:21" x14ac:dyDescent="0.25">
      <c r="U44726" s="76"/>
    </row>
    <row r="44727" spans="21:21" x14ac:dyDescent="0.25">
      <c r="U44727" s="76"/>
    </row>
    <row r="44728" spans="21:21" x14ac:dyDescent="0.25">
      <c r="U44728" s="76"/>
    </row>
    <row r="44729" spans="21:21" x14ac:dyDescent="0.25">
      <c r="U44729" s="76"/>
    </row>
    <row r="44730" spans="21:21" x14ac:dyDescent="0.25">
      <c r="U44730" s="76"/>
    </row>
    <row r="44731" spans="21:21" x14ac:dyDescent="0.25">
      <c r="U44731" s="76"/>
    </row>
    <row r="44732" spans="21:21" x14ac:dyDescent="0.25">
      <c r="U44732" s="76"/>
    </row>
    <row r="44733" spans="21:21" x14ac:dyDescent="0.25">
      <c r="U44733" s="76"/>
    </row>
    <row r="44734" spans="21:21" x14ac:dyDescent="0.25">
      <c r="U44734" s="76"/>
    </row>
    <row r="44735" spans="21:21" x14ac:dyDescent="0.25">
      <c r="U44735" s="76"/>
    </row>
    <row r="44736" spans="21:21" x14ac:dyDescent="0.25">
      <c r="U44736" s="76"/>
    </row>
    <row r="44737" spans="21:21" x14ac:dyDescent="0.25">
      <c r="U44737" s="76"/>
    </row>
    <row r="44738" spans="21:21" x14ac:dyDescent="0.25">
      <c r="U44738" s="76"/>
    </row>
    <row r="44739" spans="21:21" x14ac:dyDescent="0.25">
      <c r="U44739" s="76"/>
    </row>
    <row r="44740" spans="21:21" x14ac:dyDescent="0.25">
      <c r="U44740" s="76"/>
    </row>
    <row r="44741" spans="21:21" x14ac:dyDescent="0.25">
      <c r="U44741" s="76"/>
    </row>
    <row r="44742" spans="21:21" x14ac:dyDescent="0.25">
      <c r="U44742" s="76"/>
    </row>
    <row r="44743" spans="21:21" x14ac:dyDescent="0.25">
      <c r="U44743" s="76"/>
    </row>
    <row r="44744" spans="21:21" x14ac:dyDescent="0.25">
      <c r="U44744" s="76"/>
    </row>
    <row r="44745" spans="21:21" x14ac:dyDescent="0.25">
      <c r="U44745" s="76"/>
    </row>
    <row r="44746" spans="21:21" x14ac:dyDescent="0.25">
      <c r="U44746" s="76"/>
    </row>
    <row r="44747" spans="21:21" x14ac:dyDescent="0.25">
      <c r="U44747" s="76"/>
    </row>
    <row r="44748" spans="21:21" x14ac:dyDescent="0.25">
      <c r="U44748" s="76"/>
    </row>
    <row r="44749" spans="21:21" x14ac:dyDescent="0.25">
      <c r="U44749" s="76"/>
    </row>
    <row r="44750" spans="21:21" x14ac:dyDescent="0.25">
      <c r="U44750" s="76"/>
    </row>
    <row r="44751" spans="21:21" x14ac:dyDescent="0.25">
      <c r="U44751" s="76"/>
    </row>
    <row r="44752" spans="21:21" x14ac:dyDescent="0.25">
      <c r="U44752" s="76"/>
    </row>
    <row r="44753" spans="21:21" x14ac:dyDescent="0.25">
      <c r="U44753" s="76"/>
    </row>
    <row r="44754" spans="21:21" x14ac:dyDescent="0.25">
      <c r="U44754" s="76"/>
    </row>
    <row r="44755" spans="21:21" x14ac:dyDescent="0.25">
      <c r="U44755" s="76"/>
    </row>
    <row r="44756" spans="21:21" x14ac:dyDescent="0.25">
      <c r="U44756" s="76"/>
    </row>
    <row r="44757" spans="21:21" x14ac:dyDescent="0.25">
      <c r="U44757" s="76"/>
    </row>
    <row r="44758" spans="21:21" x14ac:dyDescent="0.25">
      <c r="U44758" s="76"/>
    </row>
    <row r="44759" spans="21:21" x14ac:dyDescent="0.25">
      <c r="U44759" s="76"/>
    </row>
    <row r="44760" spans="21:21" x14ac:dyDescent="0.25">
      <c r="U44760" s="76"/>
    </row>
    <row r="44761" spans="21:21" x14ac:dyDescent="0.25">
      <c r="U44761" s="76"/>
    </row>
    <row r="44762" spans="21:21" x14ac:dyDescent="0.25">
      <c r="U44762" s="76"/>
    </row>
    <row r="44763" spans="21:21" x14ac:dyDescent="0.25">
      <c r="U44763" s="76"/>
    </row>
    <row r="44764" spans="21:21" x14ac:dyDescent="0.25">
      <c r="U44764" s="76"/>
    </row>
    <row r="44765" spans="21:21" x14ac:dyDescent="0.25">
      <c r="U44765" s="76"/>
    </row>
    <row r="44766" spans="21:21" x14ac:dyDescent="0.25">
      <c r="U44766" s="76"/>
    </row>
    <row r="44767" spans="21:21" x14ac:dyDescent="0.25">
      <c r="U44767" s="76"/>
    </row>
    <row r="44768" spans="21:21" x14ac:dyDescent="0.25">
      <c r="U44768" s="76"/>
    </row>
    <row r="44769" spans="21:21" x14ac:dyDescent="0.25">
      <c r="U44769" s="76"/>
    </row>
    <row r="44770" spans="21:21" x14ac:dyDescent="0.25">
      <c r="U44770" s="76"/>
    </row>
    <row r="44771" spans="21:21" x14ac:dyDescent="0.25">
      <c r="U44771" s="76"/>
    </row>
    <row r="44772" spans="21:21" x14ac:dyDescent="0.25">
      <c r="U44772" s="76"/>
    </row>
    <row r="44773" spans="21:21" x14ac:dyDescent="0.25">
      <c r="U44773" s="76"/>
    </row>
    <row r="44774" spans="21:21" x14ac:dyDescent="0.25">
      <c r="U44774" s="76"/>
    </row>
    <row r="44775" spans="21:21" x14ac:dyDescent="0.25">
      <c r="U44775" s="76"/>
    </row>
    <row r="44776" spans="21:21" x14ac:dyDescent="0.25">
      <c r="U44776" s="76"/>
    </row>
    <row r="44777" spans="21:21" x14ac:dyDescent="0.25">
      <c r="U44777" s="76"/>
    </row>
    <row r="44778" spans="21:21" x14ac:dyDescent="0.25">
      <c r="U44778" s="76"/>
    </row>
    <row r="44779" spans="21:21" x14ac:dyDescent="0.25">
      <c r="U44779" s="76"/>
    </row>
    <row r="44780" spans="21:21" x14ac:dyDescent="0.25">
      <c r="U44780" s="76"/>
    </row>
    <row r="44781" spans="21:21" x14ac:dyDescent="0.25">
      <c r="U44781" s="76"/>
    </row>
    <row r="44782" spans="21:21" x14ac:dyDescent="0.25">
      <c r="U44782" s="76"/>
    </row>
    <row r="44783" spans="21:21" x14ac:dyDescent="0.25">
      <c r="U44783" s="76"/>
    </row>
    <row r="44784" spans="21:21" x14ac:dyDescent="0.25">
      <c r="U44784" s="76"/>
    </row>
    <row r="44785" spans="21:21" x14ac:dyDescent="0.25">
      <c r="U44785" s="76"/>
    </row>
    <row r="44786" spans="21:21" x14ac:dyDescent="0.25">
      <c r="U44786" s="76"/>
    </row>
    <row r="44787" spans="21:21" x14ac:dyDescent="0.25">
      <c r="U44787" s="76"/>
    </row>
    <row r="44788" spans="21:21" x14ac:dyDescent="0.25">
      <c r="U44788" s="76"/>
    </row>
    <row r="44789" spans="21:21" x14ac:dyDescent="0.25">
      <c r="U44789" s="76"/>
    </row>
    <row r="44790" spans="21:21" x14ac:dyDescent="0.25">
      <c r="U44790" s="76"/>
    </row>
    <row r="44791" spans="21:21" x14ac:dyDescent="0.25">
      <c r="U44791" s="76"/>
    </row>
    <row r="44792" spans="21:21" x14ac:dyDescent="0.25">
      <c r="U44792" s="76"/>
    </row>
    <row r="44793" spans="21:21" x14ac:dyDescent="0.25">
      <c r="U44793" s="76"/>
    </row>
    <row r="44794" spans="21:21" x14ac:dyDescent="0.25">
      <c r="U44794" s="76"/>
    </row>
    <row r="44795" spans="21:21" x14ac:dyDescent="0.25">
      <c r="U44795" s="76"/>
    </row>
    <row r="44796" spans="21:21" x14ac:dyDescent="0.25">
      <c r="U44796" s="76"/>
    </row>
    <row r="44797" spans="21:21" x14ac:dyDescent="0.25">
      <c r="U44797" s="76"/>
    </row>
    <row r="44798" spans="21:21" x14ac:dyDescent="0.25">
      <c r="U44798" s="76"/>
    </row>
    <row r="44799" spans="21:21" x14ac:dyDescent="0.25">
      <c r="U44799" s="76"/>
    </row>
    <row r="44800" spans="21:21" x14ac:dyDescent="0.25">
      <c r="U44800" s="76"/>
    </row>
    <row r="44801" spans="21:21" x14ac:dyDescent="0.25">
      <c r="U44801" s="76"/>
    </row>
    <row r="44802" spans="21:21" x14ac:dyDescent="0.25">
      <c r="U44802" s="76"/>
    </row>
    <row r="44803" spans="21:21" x14ac:dyDescent="0.25">
      <c r="U44803" s="76"/>
    </row>
    <row r="44804" spans="21:21" x14ac:dyDescent="0.25">
      <c r="U44804" s="76"/>
    </row>
    <row r="44805" spans="21:21" x14ac:dyDescent="0.25">
      <c r="U44805" s="76"/>
    </row>
    <row r="44806" spans="21:21" x14ac:dyDescent="0.25">
      <c r="U44806" s="76"/>
    </row>
    <row r="44807" spans="21:21" x14ac:dyDescent="0.25">
      <c r="U44807" s="76"/>
    </row>
    <row r="44808" spans="21:21" x14ac:dyDescent="0.25">
      <c r="U44808" s="76"/>
    </row>
    <row r="44809" spans="21:21" x14ac:dyDescent="0.25">
      <c r="U44809" s="76"/>
    </row>
    <row r="44810" spans="21:21" x14ac:dyDescent="0.25">
      <c r="U44810" s="76"/>
    </row>
    <row r="44811" spans="21:21" x14ac:dyDescent="0.25">
      <c r="U44811" s="76"/>
    </row>
    <row r="44812" spans="21:21" x14ac:dyDescent="0.25">
      <c r="U44812" s="76"/>
    </row>
    <row r="44813" spans="21:21" x14ac:dyDescent="0.25">
      <c r="U44813" s="76"/>
    </row>
    <row r="44814" spans="21:21" x14ac:dyDescent="0.25">
      <c r="U44814" s="76"/>
    </row>
    <row r="44815" spans="21:21" x14ac:dyDescent="0.25">
      <c r="U44815" s="76"/>
    </row>
    <row r="44816" spans="21:21" x14ac:dyDescent="0.25">
      <c r="U44816" s="76"/>
    </row>
    <row r="44817" spans="21:21" x14ac:dyDescent="0.25">
      <c r="U44817" s="76"/>
    </row>
    <row r="44818" spans="21:21" x14ac:dyDescent="0.25">
      <c r="U44818" s="76"/>
    </row>
    <row r="44819" spans="21:21" x14ac:dyDescent="0.25">
      <c r="U44819" s="76"/>
    </row>
    <row r="44820" spans="21:21" x14ac:dyDescent="0.25">
      <c r="U44820" s="76"/>
    </row>
    <row r="44821" spans="21:21" x14ac:dyDescent="0.25">
      <c r="U44821" s="76"/>
    </row>
    <row r="44822" spans="21:21" x14ac:dyDescent="0.25">
      <c r="U44822" s="76"/>
    </row>
    <row r="44823" spans="21:21" x14ac:dyDescent="0.25">
      <c r="U44823" s="76"/>
    </row>
    <row r="44824" spans="21:21" x14ac:dyDescent="0.25">
      <c r="U44824" s="76"/>
    </row>
    <row r="44825" spans="21:21" x14ac:dyDescent="0.25">
      <c r="U44825" s="76"/>
    </row>
    <row r="44826" spans="21:21" x14ac:dyDescent="0.25">
      <c r="U44826" s="76"/>
    </row>
    <row r="44827" spans="21:21" x14ac:dyDescent="0.25">
      <c r="U44827" s="76"/>
    </row>
    <row r="44828" spans="21:21" x14ac:dyDescent="0.25">
      <c r="U44828" s="76"/>
    </row>
    <row r="44829" spans="21:21" x14ac:dyDescent="0.25">
      <c r="U44829" s="76"/>
    </row>
    <row r="44830" spans="21:21" x14ac:dyDescent="0.25">
      <c r="U44830" s="76"/>
    </row>
    <row r="44831" spans="21:21" x14ac:dyDescent="0.25">
      <c r="U44831" s="76"/>
    </row>
    <row r="44832" spans="21:21" x14ac:dyDescent="0.25">
      <c r="U44832" s="76"/>
    </row>
    <row r="44833" spans="21:21" x14ac:dyDescent="0.25">
      <c r="U44833" s="76"/>
    </row>
    <row r="44834" spans="21:21" x14ac:dyDescent="0.25">
      <c r="U44834" s="76"/>
    </row>
    <row r="44835" spans="21:21" x14ac:dyDescent="0.25">
      <c r="U44835" s="76"/>
    </row>
    <row r="44836" spans="21:21" x14ac:dyDescent="0.25">
      <c r="U44836" s="76"/>
    </row>
    <row r="44837" spans="21:21" x14ac:dyDescent="0.25">
      <c r="U44837" s="76"/>
    </row>
    <row r="44838" spans="21:21" x14ac:dyDescent="0.25">
      <c r="U44838" s="76"/>
    </row>
    <row r="44839" spans="21:21" x14ac:dyDescent="0.25">
      <c r="U44839" s="76"/>
    </row>
    <row r="44840" spans="21:21" x14ac:dyDescent="0.25">
      <c r="U44840" s="76"/>
    </row>
    <row r="44841" spans="21:21" x14ac:dyDescent="0.25">
      <c r="U44841" s="76"/>
    </row>
    <row r="44842" spans="21:21" x14ac:dyDescent="0.25">
      <c r="U44842" s="76"/>
    </row>
    <row r="44843" spans="21:21" x14ac:dyDescent="0.25">
      <c r="U44843" s="76"/>
    </row>
    <row r="44844" spans="21:21" x14ac:dyDescent="0.25">
      <c r="U44844" s="76"/>
    </row>
    <row r="44845" spans="21:21" x14ac:dyDescent="0.25">
      <c r="U44845" s="76"/>
    </row>
    <row r="44846" spans="21:21" x14ac:dyDescent="0.25">
      <c r="U44846" s="76"/>
    </row>
    <row r="44847" spans="21:21" x14ac:dyDescent="0.25">
      <c r="U44847" s="76"/>
    </row>
    <row r="44848" spans="21:21" x14ac:dyDescent="0.25">
      <c r="U44848" s="76"/>
    </row>
    <row r="44849" spans="21:21" x14ac:dyDescent="0.25">
      <c r="U44849" s="76"/>
    </row>
    <row r="44850" spans="21:21" x14ac:dyDescent="0.25">
      <c r="U44850" s="76"/>
    </row>
    <row r="44851" spans="21:21" x14ac:dyDescent="0.25">
      <c r="U44851" s="76"/>
    </row>
    <row r="44852" spans="21:21" x14ac:dyDescent="0.25">
      <c r="U44852" s="76"/>
    </row>
    <row r="44853" spans="21:21" x14ac:dyDescent="0.25">
      <c r="U44853" s="76"/>
    </row>
    <row r="44854" spans="21:21" x14ac:dyDescent="0.25">
      <c r="U44854" s="76"/>
    </row>
    <row r="44855" spans="21:21" x14ac:dyDescent="0.25">
      <c r="U44855" s="76"/>
    </row>
    <row r="44856" spans="21:21" x14ac:dyDescent="0.25">
      <c r="U44856" s="76"/>
    </row>
    <row r="44857" spans="21:21" x14ac:dyDescent="0.25">
      <c r="U44857" s="76"/>
    </row>
    <row r="44858" spans="21:21" x14ac:dyDescent="0.25">
      <c r="U44858" s="76"/>
    </row>
    <row r="44859" spans="21:21" x14ac:dyDescent="0.25">
      <c r="U44859" s="76"/>
    </row>
    <row r="44860" spans="21:21" x14ac:dyDescent="0.25">
      <c r="U44860" s="76"/>
    </row>
    <row r="44861" spans="21:21" x14ac:dyDescent="0.25">
      <c r="U44861" s="76"/>
    </row>
    <row r="44862" spans="21:21" x14ac:dyDescent="0.25">
      <c r="U44862" s="76"/>
    </row>
    <row r="44863" spans="21:21" x14ac:dyDescent="0.25">
      <c r="U44863" s="76"/>
    </row>
    <row r="44864" spans="21:21" x14ac:dyDescent="0.25">
      <c r="U44864" s="76"/>
    </row>
    <row r="44865" spans="21:21" x14ac:dyDescent="0.25">
      <c r="U44865" s="76"/>
    </row>
    <row r="44866" spans="21:21" x14ac:dyDescent="0.25">
      <c r="U44866" s="76"/>
    </row>
    <row r="44867" spans="21:21" x14ac:dyDescent="0.25">
      <c r="U44867" s="76"/>
    </row>
    <row r="44868" spans="21:21" x14ac:dyDescent="0.25">
      <c r="U44868" s="76"/>
    </row>
    <row r="44869" spans="21:21" x14ac:dyDescent="0.25">
      <c r="U44869" s="76"/>
    </row>
    <row r="44870" spans="21:21" x14ac:dyDescent="0.25">
      <c r="U44870" s="76"/>
    </row>
    <row r="44871" spans="21:21" x14ac:dyDescent="0.25">
      <c r="U44871" s="76"/>
    </row>
    <row r="44872" spans="21:21" x14ac:dyDescent="0.25">
      <c r="U44872" s="76"/>
    </row>
    <row r="44873" spans="21:21" x14ac:dyDescent="0.25">
      <c r="U44873" s="76"/>
    </row>
    <row r="44874" spans="21:21" x14ac:dyDescent="0.25">
      <c r="U44874" s="76"/>
    </row>
    <row r="44875" spans="21:21" x14ac:dyDescent="0.25">
      <c r="U44875" s="76"/>
    </row>
    <row r="44876" spans="21:21" x14ac:dyDescent="0.25">
      <c r="U44876" s="76"/>
    </row>
    <row r="44877" spans="21:21" x14ac:dyDescent="0.25">
      <c r="U44877" s="76"/>
    </row>
    <row r="44878" spans="21:21" x14ac:dyDescent="0.25">
      <c r="U44878" s="76"/>
    </row>
    <row r="44879" spans="21:21" x14ac:dyDescent="0.25">
      <c r="U44879" s="76"/>
    </row>
    <row r="44880" spans="21:21" x14ac:dyDescent="0.25">
      <c r="U44880" s="76"/>
    </row>
    <row r="44881" spans="21:21" x14ac:dyDescent="0.25">
      <c r="U44881" s="76"/>
    </row>
    <row r="44882" spans="21:21" x14ac:dyDescent="0.25">
      <c r="U44882" s="76"/>
    </row>
    <row r="44883" spans="21:21" x14ac:dyDescent="0.25">
      <c r="U44883" s="76"/>
    </row>
    <row r="44884" spans="21:21" x14ac:dyDescent="0.25">
      <c r="U44884" s="76"/>
    </row>
    <row r="44885" spans="21:21" x14ac:dyDescent="0.25">
      <c r="U44885" s="76"/>
    </row>
    <row r="44886" spans="21:21" x14ac:dyDescent="0.25">
      <c r="U44886" s="76"/>
    </row>
    <row r="44887" spans="21:21" x14ac:dyDescent="0.25">
      <c r="U44887" s="76"/>
    </row>
    <row r="44888" spans="21:21" x14ac:dyDescent="0.25">
      <c r="U44888" s="76"/>
    </row>
    <row r="44889" spans="21:21" x14ac:dyDescent="0.25">
      <c r="U44889" s="76"/>
    </row>
    <row r="44890" spans="21:21" x14ac:dyDescent="0.25">
      <c r="U44890" s="76"/>
    </row>
    <row r="44891" spans="21:21" x14ac:dyDescent="0.25">
      <c r="U44891" s="76"/>
    </row>
    <row r="44892" spans="21:21" x14ac:dyDescent="0.25">
      <c r="U44892" s="76"/>
    </row>
    <row r="44893" spans="21:21" x14ac:dyDescent="0.25">
      <c r="U44893" s="76"/>
    </row>
    <row r="44894" spans="21:21" x14ac:dyDescent="0.25">
      <c r="U44894" s="76"/>
    </row>
    <row r="44895" spans="21:21" x14ac:dyDescent="0.25">
      <c r="U44895" s="76"/>
    </row>
    <row r="44896" spans="21:21" x14ac:dyDescent="0.25">
      <c r="U44896" s="76"/>
    </row>
    <row r="44897" spans="21:21" x14ac:dyDescent="0.25">
      <c r="U44897" s="76"/>
    </row>
    <row r="44898" spans="21:21" x14ac:dyDescent="0.25">
      <c r="U44898" s="76"/>
    </row>
    <row r="44899" spans="21:21" x14ac:dyDescent="0.25">
      <c r="U44899" s="76"/>
    </row>
    <row r="44900" spans="21:21" x14ac:dyDescent="0.25">
      <c r="U44900" s="76"/>
    </row>
    <row r="44901" spans="21:21" x14ac:dyDescent="0.25">
      <c r="U44901" s="76"/>
    </row>
    <row r="44902" spans="21:21" x14ac:dyDescent="0.25">
      <c r="U44902" s="76"/>
    </row>
    <row r="44903" spans="21:21" x14ac:dyDescent="0.25">
      <c r="U44903" s="76"/>
    </row>
    <row r="44904" spans="21:21" x14ac:dyDescent="0.25">
      <c r="U44904" s="76"/>
    </row>
    <row r="44905" spans="21:21" x14ac:dyDescent="0.25">
      <c r="U44905" s="76"/>
    </row>
    <row r="44906" spans="21:21" x14ac:dyDescent="0.25">
      <c r="U44906" s="76"/>
    </row>
    <row r="44907" spans="21:21" x14ac:dyDescent="0.25">
      <c r="U44907" s="76"/>
    </row>
    <row r="44908" spans="21:21" x14ac:dyDescent="0.25">
      <c r="U44908" s="76"/>
    </row>
    <row r="44909" spans="21:21" x14ac:dyDescent="0.25">
      <c r="U44909" s="76"/>
    </row>
    <row r="44910" spans="21:21" x14ac:dyDescent="0.25">
      <c r="U44910" s="76"/>
    </row>
    <row r="44911" spans="21:21" x14ac:dyDescent="0.25">
      <c r="U44911" s="76"/>
    </row>
    <row r="44912" spans="21:21" x14ac:dyDescent="0.25">
      <c r="U44912" s="76"/>
    </row>
    <row r="44913" spans="21:21" x14ac:dyDescent="0.25">
      <c r="U44913" s="76"/>
    </row>
    <row r="44914" spans="21:21" x14ac:dyDescent="0.25">
      <c r="U44914" s="76"/>
    </row>
    <row r="44915" spans="21:21" x14ac:dyDescent="0.25">
      <c r="U44915" s="76"/>
    </row>
    <row r="44916" spans="21:21" x14ac:dyDescent="0.25">
      <c r="U44916" s="76"/>
    </row>
    <row r="44917" spans="21:21" x14ac:dyDescent="0.25">
      <c r="U44917" s="76"/>
    </row>
    <row r="44918" spans="21:21" x14ac:dyDescent="0.25">
      <c r="U44918" s="76"/>
    </row>
    <row r="44919" spans="21:21" x14ac:dyDescent="0.25">
      <c r="U44919" s="76"/>
    </row>
    <row r="44920" spans="21:21" x14ac:dyDescent="0.25">
      <c r="U44920" s="76"/>
    </row>
    <row r="44921" spans="21:21" x14ac:dyDescent="0.25">
      <c r="U44921" s="76"/>
    </row>
    <row r="44922" spans="21:21" x14ac:dyDescent="0.25">
      <c r="U44922" s="76"/>
    </row>
    <row r="44923" spans="21:21" x14ac:dyDescent="0.25">
      <c r="U44923" s="76"/>
    </row>
    <row r="44924" spans="21:21" x14ac:dyDescent="0.25">
      <c r="U44924" s="76"/>
    </row>
    <row r="44925" spans="21:21" x14ac:dyDescent="0.25">
      <c r="U44925" s="76"/>
    </row>
    <row r="44926" spans="21:21" x14ac:dyDescent="0.25">
      <c r="U44926" s="76"/>
    </row>
    <row r="44927" spans="21:21" x14ac:dyDescent="0.25">
      <c r="U44927" s="76"/>
    </row>
    <row r="44928" spans="21:21" x14ac:dyDescent="0.25">
      <c r="U44928" s="76"/>
    </row>
    <row r="44929" spans="21:21" x14ac:dyDescent="0.25">
      <c r="U44929" s="76"/>
    </row>
    <row r="44930" spans="21:21" x14ac:dyDescent="0.25">
      <c r="U44930" s="76"/>
    </row>
    <row r="44931" spans="21:21" x14ac:dyDescent="0.25">
      <c r="U44931" s="76"/>
    </row>
    <row r="44932" spans="21:21" x14ac:dyDescent="0.25">
      <c r="U44932" s="76"/>
    </row>
    <row r="44933" spans="21:21" x14ac:dyDescent="0.25">
      <c r="U44933" s="76"/>
    </row>
    <row r="44934" spans="21:21" x14ac:dyDescent="0.25">
      <c r="U44934" s="76"/>
    </row>
    <row r="44935" spans="21:21" x14ac:dyDescent="0.25">
      <c r="U44935" s="76"/>
    </row>
    <row r="44936" spans="21:21" x14ac:dyDescent="0.25">
      <c r="U44936" s="76"/>
    </row>
    <row r="44937" spans="21:21" x14ac:dyDescent="0.25">
      <c r="U44937" s="76"/>
    </row>
    <row r="44938" spans="21:21" x14ac:dyDescent="0.25">
      <c r="U44938" s="76"/>
    </row>
    <row r="44939" spans="21:21" x14ac:dyDescent="0.25">
      <c r="U44939" s="76"/>
    </row>
    <row r="44940" spans="21:21" x14ac:dyDescent="0.25">
      <c r="U44940" s="76"/>
    </row>
    <row r="44941" spans="21:21" x14ac:dyDescent="0.25">
      <c r="U44941" s="76"/>
    </row>
    <row r="44942" spans="21:21" x14ac:dyDescent="0.25">
      <c r="U44942" s="76"/>
    </row>
    <row r="44943" spans="21:21" x14ac:dyDescent="0.25">
      <c r="U44943" s="76"/>
    </row>
    <row r="44944" spans="21:21" x14ac:dyDescent="0.25">
      <c r="U44944" s="76"/>
    </row>
    <row r="44945" spans="21:21" x14ac:dyDescent="0.25">
      <c r="U44945" s="76"/>
    </row>
    <row r="44946" spans="21:21" x14ac:dyDescent="0.25">
      <c r="U44946" s="76"/>
    </row>
    <row r="44947" spans="21:21" x14ac:dyDescent="0.25">
      <c r="U44947" s="76"/>
    </row>
    <row r="44948" spans="21:21" x14ac:dyDescent="0.25">
      <c r="U44948" s="76"/>
    </row>
    <row r="44949" spans="21:21" x14ac:dyDescent="0.25">
      <c r="U44949" s="76"/>
    </row>
    <row r="44950" spans="21:21" x14ac:dyDescent="0.25">
      <c r="U44950" s="76"/>
    </row>
    <row r="44951" spans="21:21" x14ac:dyDescent="0.25">
      <c r="U44951" s="76"/>
    </row>
    <row r="44952" spans="21:21" x14ac:dyDescent="0.25">
      <c r="U44952" s="76"/>
    </row>
    <row r="44953" spans="21:21" x14ac:dyDescent="0.25">
      <c r="U44953" s="76"/>
    </row>
    <row r="44954" spans="21:21" x14ac:dyDescent="0.25">
      <c r="U44954" s="76"/>
    </row>
    <row r="44955" spans="21:21" x14ac:dyDescent="0.25">
      <c r="U44955" s="76"/>
    </row>
    <row r="44956" spans="21:21" x14ac:dyDescent="0.25">
      <c r="U44956" s="76"/>
    </row>
    <row r="44957" spans="21:21" x14ac:dyDescent="0.25">
      <c r="U44957" s="76"/>
    </row>
    <row r="44958" spans="21:21" x14ac:dyDescent="0.25">
      <c r="U44958" s="76"/>
    </row>
    <row r="44959" spans="21:21" x14ac:dyDescent="0.25">
      <c r="U44959" s="76"/>
    </row>
    <row r="44960" spans="21:21" x14ac:dyDescent="0.25">
      <c r="U44960" s="76"/>
    </row>
    <row r="44961" spans="21:21" x14ac:dyDescent="0.25">
      <c r="U44961" s="76"/>
    </row>
    <row r="44962" spans="21:21" x14ac:dyDescent="0.25">
      <c r="U44962" s="76"/>
    </row>
    <row r="44963" spans="21:21" x14ac:dyDescent="0.25">
      <c r="U44963" s="76"/>
    </row>
    <row r="44964" spans="21:21" x14ac:dyDescent="0.25">
      <c r="U44964" s="76"/>
    </row>
    <row r="44965" spans="21:21" x14ac:dyDescent="0.25">
      <c r="U44965" s="76"/>
    </row>
    <row r="44966" spans="21:21" x14ac:dyDescent="0.25">
      <c r="U44966" s="76"/>
    </row>
    <row r="44967" spans="21:21" x14ac:dyDescent="0.25">
      <c r="U44967" s="76"/>
    </row>
    <row r="44968" spans="21:21" x14ac:dyDescent="0.25">
      <c r="U44968" s="76"/>
    </row>
    <row r="44969" spans="21:21" x14ac:dyDescent="0.25">
      <c r="U44969" s="76"/>
    </row>
    <row r="44970" spans="21:21" x14ac:dyDescent="0.25">
      <c r="U44970" s="76"/>
    </row>
    <row r="44971" spans="21:21" x14ac:dyDescent="0.25">
      <c r="U44971" s="76"/>
    </row>
    <row r="44972" spans="21:21" x14ac:dyDescent="0.25">
      <c r="U44972" s="76"/>
    </row>
    <row r="44973" spans="21:21" x14ac:dyDescent="0.25">
      <c r="U44973" s="76"/>
    </row>
    <row r="44974" spans="21:21" x14ac:dyDescent="0.25">
      <c r="U44974" s="76"/>
    </row>
    <row r="44975" spans="21:21" x14ac:dyDescent="0.25">
      <c r="U44975" s="76"/>
    </row>
    <row r="44976" spans="21:21" x14ac:dyDescent="0.25">
      <c r="U44976" s="76"/>
    </row>
    <row r="44977" spans="21:21" x14ac:dyDescent="0.25">
      <c r="U44977" s="76"/>
    </row>
    <row r="44978" spans="21:21" x14ac:dyDescent="0.25">
      <c r="U44978" s="76"/>
    </row>
    <row r="44979" spans="21:21" x14ac:dyDescent="0.25">
      <c r="U44979" s="76"/>
    </row>
    <row r="44980" spans="21:21" x14ac:dyDescent="0.25">
      <c r="U44980" s="76"/>
    </row>
    <row r="44981" spans="21:21" x14ac:dyDescent="0.25">
      <c r="U44981" s="76"/>
    </row>
    <row r="44982" spans="21:21" x14ac:dyDescent="0.25">
      <c r="U44982" s="76"/>
    </row>
    <row r="44983" spans="21:21" x14ac:dyDescent="0.25">
      <c r="U44983" s="76"/>
    </row>
    <row r="44984" spans="21:21" x14ac:dyDescent="0.25">
      <c r="U44984" s="76"/>
    </row>
    <row r="44985" spans="21:21" x14ac:dyDescent="0.25">
      <c r="U44985" s="76"/>
    </row>
    <row r="44986" spans="21:21" x14ac:dyDescent="0.25">
      <c r="U44986" s="76"/>
    </row>
    <row r="44987" spans="21:21" x14ac:dyDescent="0.25">
      <c r="U44987" s="76"/>
    </row>
    <row r="44988" spans="21:21" x14ac:dyDescent="0.25">
      <c r="U44988" s="76"/>
    </row>
    <row r="44989" spans="21:21" x14ac:dyDescent="0.25">
      <c r="U44989" s="76"/>
    </row>
    <row r="44990" spans="21:21" x14ac:dyDescent="0.25">
      <c r="U44990" s="76"/>
    </row>
    <row r="44991" spans="21:21" x14ac:dyDescent="0.25">
      <c r="U44991" s="76"/>
    </row>
    <row r="44992" spans="21:21" x14ac:dyDescent="0.25">
      <c r="U44992" s="76"/>
    </row>
    <row r="44993" spans="21:21" x14ac:dyDescent="0.25">
      <c r="U44993" s="76"/>
    </row>
    <row r="44994" spans="21:21" x14ac:dyDescent="0.25">
      <c r="U44994" s="76"/>
    </row>
    <row r="44995" spans="21:21" x14ac:dyDescent="0.25">
      <c r="U44995" s="76"/>
    </row>
    <row r="44996" spans="21:21" x14ac:dyDescent="0.25">
      <c r="U44996" s="76"/>
    </row>
    <row r="44997" spans="21:21" x14ac:dyDescent="0.25">
      <c r="U44997" s="76"/>
    </row>
    <row r="44998" spans="21:21" x14ac:dyDescent="0.25">
      <c r="U44998" s="76"/>
    </row>
    <row r="44999" spans="21:21" x14ac:dyDescent="0.25">
      <c r="U44999" s="76"/>
    </row>
    <row r="45000" spans="21:21" x14ac:dyDescent="0.25">
      <c r="U45000" s="76"/>
    </row>
    <row r="45001" spans="21:21" x14ac:dyDescent="0.25">
      <c r="U45001" s="76"/>
    </row>
    <row r="45002" spans="21:21" x14ac:dyDescent="0.25">
      <c r="U45002" s="76"/>
    </row>
    <row r="45003" spans="21:21" x14ac:dyDescent="0.25">
      <c r="U45003" s="76"/>
    </row>
    <row r="45004" spans="21:21" x14ac:dyDescent="0.25">
      <c r="U45004" s="76"/>
    </row>
    <row r="45005" spans="21:21" x14ac:dyDescent="0.25">
      <c r="U45005" s="76"/>
    </row>
    <row r="45006" spans="21:21" x14ac:dyDescent="0.25">
      <c r="U45006" s="76"/>
    </row>
    <row r="45007" spans="21:21" x14ac:dyDescent="0.25">
      <c r="U45007" s="76"/>
    </row>
    <row r="45008" spans="21:21" x14ac:dyDescent="0.25">
      <c r="U45008" s="76"/>
    </row>
    <row r="45009" spans="21:21" x14ac:dyDescent="0.25">
      <c r="U45009" s="76"/>
    </row>
    <row r="45010" spans="21:21" x14ac:dyDescent="0.25">
      <c r="U45010" s="76"/>
    </row>
    <row r="45011" spans="21:21" x14ac:dyDescent="0.25">
      <c r="U45011" s="76"/>
    </row>
    <row r="45012" spans="21:21" x14ac:dyDescent="0.25">
      <c r="U45012" s="76"/>
    </row>
    <row r="45013" spans="21:21" x14ac:dyDescent="0.25">
      <c r="U45013" s="76"/>
    </row>
    <row r="45014" spans="21:21" x14ac:dyDescent="0.25">
      <c r="U45014" s="76"/>
    </row>
    <row r="45015" spans="21:21" x14ac:dyDescent="0.25">
      <c r="U45015" s="76"/>
    </row>
    <row r="45016" spans="21:21" x14ac:dyDescent="0.25">
      <c r="U45016" s="76"/>
    </row>
    <row r="45017" spans="21:21" x14ac:dyDescent="0.25">
      <c r="U45017" s="76"/>
    </row>
    <row r="45018" spans="21:21" x14ac:dyDescent="0.25">
      <c r="U45018" s="76"/>
    </row>
    <row r="45019" spans="21:21" x14ac:dyDescent="0.25">
      <c r="U45019" s="76"/>
    </row>
    <row r="45020" spans="21:21" x14ac:dyDescent="0.25">
      <c r="U45020" s="76"/>
    </row>
    <row r="45021" spans="21:21" x14ac:dyDescent="0.25">
      <c r="U45021" s="76"/>
    </row>
    <row r="45022" spans="21:21" x14ac:dyDescent="0.25">
      <c r="U45022" s="76"/>
    </row>
    <row r="45023" spans="21:21" x14ac:dyDescent="0.25">
      <c r="U45023" s="76"/>
    </row>
    <row r="45024" spans="21:21" x14ac:dyDescent="0.25">
      <c r="U45024" s="76"/>
    </row>
    <row r="45025" spans="21:21" x14ac:dyDescent="0.25">
      <c r="U45025" s="76"/>
    </row>
    <row r="45026" spans="21:21" x14ac:dyDescent="0.25">
      <c r="U45026" s="76"/>
    </row>
    <row r="45027" spans="21:21" x14ac:dyDescent="0.25">
      <c r="U45027" s="76"/>
    </row>
    <row r="45028" spans="21:21" x14ac:dyDescent="0.25">
      <c r="U45028" s="76"/>
    </row>
    <row r="45029" spans="21:21" x14ac:dyDescent="0.25">
      <c r="U45029" s="76"/>
    </row>
    <row r="45030" spans="21:21" x14ac:dyDescent="0.25">
      <c r="U45030" s="76"/>
    </row>
    <row r="45031" spans="21:21" x14ac:dyDescent="0.25">
      <c r="U45031" s="76"/>
    </row>
    <row r="45032" spans="21:21" x14ac:dyDescent="0.25">
      <c r="U45032" s="76"/>
    </row>
    <row r="45033" spans="21:21" x14ac:dyDescent="0.25">
      <c r="U45033" s="76"/>
    </row>
    <row r="45034" spans="21:21" x14ac:dyDescent="0.25">
      <c r="U45034" s="76"/>
    </row>
    <row r="45035" spans="21:21" x14ac:dyDescent="0.25">
      <c r="U45035" s="76"/>
    </row>
    <row r="45036" spans="21:21" x14ac:dyDescent="0.25">
      <c r="U45036" s="76"/>
    </row>
    <row r="45037" spans="21:21" x14ac:dyDescent="0.25">
      <c r="U45037" s="76"/>
    </row>
    <row r="45038" spans="21:21" x14ac:dyDescent="0.25">
      <c r="U45038" s="76"/>
    </row>
    <row r="45039" spans="21:21" x14ac:dyDescent="0.25">
      <c r="U45039" s="76"/>
    </row>
    <row r="45040" spans="21:21" x14ac:dyDescent="0.25">
      <c r="U45040" s="76"/>
    </row>
    <row r="45041" spans="21:21" x14ac:dyDescent="0.25">
      <c r="U45041" s="76"/>
    </row>
    <row r="45042" spans="21:21" x14ac:dyDescent="0.25">
      <c r="U45042" s="76"/>
    </row>
    <row r="45043" spans="21:21" x14ac:dyDescent="0.25">
      <c r="U45043" s="76"/>
    </row>
    <row r="45044" spans="21:21" x14ac:dyDescent="0.25">
      <c r="U45044" s="76"/>
    </row>
    <row r="45045" spans="21:21" x14ac:dyDescent="0.25">
      <c r="U45045" s="76"/>
    </row>
    <row r="45046" spans="21:21" x14ac:dyDescent="0.25">
      <c r="U45046" s="76"/>
    </row>
    <row r="45047" spans="21:21" x14ac:dyDescent="0.25">
      <c r="U45047" s="76"/>
    </row>
    <row r="45048" spans="21:21" x14ac:dyDescent="0.25">
      <c r="U45048" s="76"/>
    </row>
    <row r="45049" spans="21:21" x14ac:dyDescent="0.25">
      <c r="U45049" s="76"/>
    </row>
    <row r="45050" spans="21:21" x14ac:dyDescent="0.25">
      <c r="U45050" s="76"/>
    </row>
    <row r="45051" spans="21:21" x14ac:dyDescent="0.25">
      <c r="U45051" s="76"/>
    </row>
    <row r="45052" spans="21:21" x14ac:dyDescent="0.25">
      <c r="U45052" s="76"/>
    </row>
    <row r="45053" spans="21:21" x14ac:dyDescent="0.25">
      <c r="U45053" s="76"/>
    </row>
    <row r="45054" spans="21:21" x14ac:dyDescent="0.25">
      <c r="U45054" s="76"/>
    </row>
    <row r="45055" spans="21:21" x14ac:dyDescent="0.25">
      <c r="U45055" s="76"/>
    </row>
    <row r="45056" spans="21:21" x14ac:dyDescent="0.25">
      <c r="U45056" s="76"/>
    </row>
    <row r="45057" spans="21:21" x14ac:dyDescent="0.25">
      <c r="U45057" s="76"/>
    </row>
    <row r="45058" spans="21:21" x14ac:dyDescent="0.25">
      <c r="U45058" s="76"/>
    </row>
    <row r="45059" spans="21:21" x14ac:dyDescent="0.25">
      <c r="U45059" s="76"/>
    </row>
    <row r="45060" spans="21:21" x14ac:dyDescent="0.25">
      <c r="U45060" s="76"/>
    </row>
    <row r="45061" spans="21:21" x14ac:dyDescent="0.25">
      <c r="U45061" s="76"/>
    </row>
    <row r="45062" spans="21:21" x14ac:dyDescent="0.25">
      <c r="U45062" s="76"/>
    </row>
    <row r="45063" spans="21:21" x14ac:dyDescent="0.25">
      <c r="U45063" s="76"/>
    </row>
    <row r="45064" spans="21:21" x14ac:dyDescent="0.25">
      <c r="U45064" s="76"/>
    </row>
    <row r="45065" spans="21:21" x14ac:dyDescent="0.25">
      <c r="U45065" s="76"/>
    </row>
    <row r="45066" spans="21:21" x14ac:dyDescent="0.25">
      <c r="U45066" s="76"/>
    </row>
    <row r="45067" spans="21:21" x14ac:dyDescent="0.25">
      <c r="U45067" s="76"/>
    </row>
    <row r="45068" spans="21:21" x14ac:dyDescent="0.25">
      <c r="U45068" s="76"/>
    </row>
    <row r="45069" spans="21:21" x14ac:dyDescent="0.25">
      <c r="U45069" s="76"/>
    </row>
    <row r="45070" spans="21:21" x14ac:dyDescent="0.25">
      <c r="U45070" s="76"/>
    </row>
    <row r="45071" spans="21:21" x14ac:dyDescent="0.25">
      <c r="U45071" s="76"/>
    </row>
    <row r="45072" spans="21:21" x14ac:dyDescent="0.25">
      <c r="U45072" s="76"/>
    </row>
    <row r="45073" spans="21:21" x14ac:dyDescent="0.25">
      <c r="U45073" s="76"/>
    </row>
    <row r="45074" spans="21:21" x14ac:dyDescent="0.25">
      <c r="U45074" s="76"/>
    </row>
    <row r="45075" spans="21:21" x14ac:dyDescent="0.25">
      <c r="U45075" s="76"/>
    </row>
    <row r="45076" spans="21:21" x14ac:dyDescent="0.25">
      <c r="U45076" s="76"/>
    </row>
    <row r="45077" spans="21:21" x14ac:dyDescent="0.25">
      <c r="U45077" s="76"/>
    </row>
    <row r="45078" spans="21:21" x14ac:dyDescent="0.25">
      <c r="U45078" s="76"/>
    </row>
    <row r="45079" spans="21:21" x14ac:dyDescent="0.25">
      <c r="U45079" s="76"/>
    </row>
    <row r="45080" spans="21:21" x14ac:dyDescent="0.25">
      <c r="U45080" s="76"/>
    </row>
    <row r="45081" spans="21:21" x14ac:dyDescent="0.25">
      <c r="U45081" s="76"/>
    </row>
    <row r="45082" spans="21:21" x14ac:dyDescent="0.25">
      <c r="U45082" s="76"/>
    </row>
    <row r="45083" spans="21:21" x14ac:dyDescent="0.25">
      <c r="U45083" s="76"/>
    </row>
    <row r="45084" spans="21:21" x14ac:dyDescent="0.25">
      <c r="U45084" s="76"/>
    </row>
    <row r="45085" spans="21:21" x14ac:dyDescent="0.25">
      <c r="U45085" s="76"/>
    </row>
    <row r="45086" spans="21:21" x14ac:dyDescent="0.25">
      <c r="U45086" s="76"/>
    </row>
    <row r="45087" spans="21:21" x14ac:dyDescent="0.25">
      <c r="U45087" s="76"/>
    </row>
    <row r="45088" spans="21:21" x14ac:dyDescent="0.25">
      <c r="U45088" s="76"/>
    </row>
    <row r="45089" spans="21:21" x14ac:dyDescent="0.25">
      <c r="U45089" s="76"/>
    </row>
    <row r="45090" spans="21:21" x14ac:dyDescent="0.25">
      <c r="U45090" s="76"/>
    </row>
    <row r="45091" spans="21:21" x14ac:dyDescent="0.25">
      <c r="U45091" s="76"/>
    </row>
    <row r="45092" spans="21:21" x14ac:dyDescent="0.25">
      <c r="U45092" s="76"/>
    </row>
    <row r="45093" spans="21:21" x14ac:dyDescent="0.25">
      <c r="U45093" s="76"/>
    </row>
    <row r="45094" spans="21:21" x14ac:dyDescent="0.25">
      <c r="U45094" s="76"/>
    </row>
    <row r="45095" spans="21:21" x14ac:dyDescent="0.25">
      <c r="U45095" s="76"/>
    </row>
    <row r="45096" spans="21:21" x14ac:dyDescent="0.25">
      <c r="U45096" s="76"/>
    </row>
    <row r="45097" spans="21:21" x14ac:dyDescent="0.25">
      <c r="U45097" s="76"/>
    </row>
    <row r="45098" spans="21:21" x14ac:dyDescent="0.25">
      <c r="U45098" s="76"/>
    </row>
    <row r="45099" spans="21:21" x14ac:dyDescent="0.25">
      <c r="U45099" s="76"/>
    </row>
    <row r="45100" spans="21:21" x14ac:dyDescent="0.25">
      <c r="U45100" s="76"/>
    </row>
    <row r="45101" spans="21:21" x14ac:dyDescent="0.25">
      <c r="U45101" s="76"/>
    </row>
    <row r="45102" spans="21:21" x14ac:dyDescent="0.25">
      <c r="U45102" s="76"/>
    </row>
    <row r="45103" spans="21:21" x14ac:dyDescent="0.25">
      <c r="U45103" s="76"/>
    </row>
    <row r="45104" spans="21:21" x14ac:dyDescent="0.25">
      <c r="U45104" s="76"/>
    </row>
    <row r="45105" spans="21:21" x14ac:dyDescent="0.25">
      <c r="U45105" s="76"/>
    </row>
    <row r="45106" spans="21:21" x14ac:dyDescent="0.25">
      <c r="U45106" s="76"/>
    </row>
    <row r="45107" spans="21:21" x14ac:dyDescent="0.25">
      <c r="U45107" s="76"/>
    </row>
    <row r="45108" spans="21:21" x14ac:dyDescent="0.25">
      <c r="U45108" s="76"/>
    </row>
    <row r="45109" spans="21:21" x14ac:dyDescent="0.25">
      <c r="U45109" s="76"/>
    </row>
    <row r="45110" spans="21:21" x14ac:dyDescent="0.25">
      <c r="U45110" s="76"/>
    </row>
    <row r="45111" spans="21:21" x14ac:dyDescent="0.25">
      <c r="U45111" s="76"/>
    </row>
    <row r="45112" spans="21:21" x14ac:dyDescent="0.25">
      <c r="U45112" s="76"/>
    </row>
    <row r="45113" spans="21:21" x14ac:dyDescent="0.25">
      <c r="U45113" s="76"/>
    </row>
    <row r="45114" spans="21:21" x14ac:dyDescent="0.25">
      <c r="U45114" s="76"/>
    </row>
    <row r="45115" spans="21:21" x14ac:dyDescent="0.25">
      <c r="U45115" s="76"/>
    </row>
    <row r="45116" spans="21:21" x14ac:dyDescent="0.25">
      <c r="U45116" s="76"/>
    </row>
    <row r="45117" spans="21:21" x14ac:dyDescent="0.25">
      <c r="U45117" s="76"/>
    </row>
    <row r="45118" spans="21:21" x14ac:dyDescent="0.25">
      <c r="U45118" s="76"/>
    </row>
    <row r="45119" spans="21:21" x14ac:dyDescent="0.25">
      <c r="U45119" s="76"/>
    </row>
    <row r="45120" spans="21:21" x14ac:dyDescent="0.25">
      <c r="U45120" s="76"/>
    </row>
    <row r="45121" spans="21:21" x14ac:dyDescent="0.25">
      <c r="U45121" s="76"/>
    </row>
    <row r="45122" spans="21:21" x14ac:dyDescent="0.25">
      <c r="U45122" s="76"/>
    </row>
    <row r="45123" spans="21:21" x14ac:dyDescent="0.25">
      <c r="U45123" s="76"/>
    </row>
    <row r="45124" spans="21:21" x14ac:dyDescent="0.25">
      <c r="U45124" s="76"/>
    </row>
    <row r="45125" spans="21:21" x14ac:dyDescent="0.25">
      <c r="U45125" s="76"/>
    </row>
    <row r="45126" spans="21:21" x14ac:dyDescent="0.25">
      <c r="U45126" s="76"/>
    </row>
    <row r="45127" spans="21:21" x14ac:dyDescent="0.25">
      <c r="U45127" s="76"/>
    </row>
    <row r="45128" spans="21:21" x14ac:dyDescent="0.25">
      <c r="U45128" s="76"/>
    </row>
    <row r="45129" spans="21:21" x14ac:dyDescent="0.25">
      <c r="U45129" s="76"/>
    </row>
    <row r="45130" spans="21:21" x14ac:dyDescent="0.25">
      <c r="U45130" s="76"/>
    </row>
    <row r="45131" spans="21:21" x14ac:dyDescent="0.25">
      <c r="U45131" s="76"/>
    </row>
    <row r="45132" spans="21:21" x14ac:dyDescent="0.25">
      <c r="U45132" s="76"/>
    </row>
    <row r="45133" spans="21:21" x14ac:dyDescent="0.25">
      <c r="U45133" s="76"/>
    </row>
    <row r="45134" spans="21:21" x14ac:dyDescent="0.25">
      <c r="U45134" s="76"/>
    </row>
    <row r="45135" spans="21:21" x14ac:dyDescent="0.25">
      <c r="U45135" s="76"/>
    </row>
    <row r="45136" spans="21:21" x14ac:dyDescent="0.25">
      <c r="U45136" s="76"/>
    </row>
    <row r="45137" spans="21:21" x14ac:dyDescent="0.25">
      <c r="U45137" s="76"/>
    </row>
    <row r="45138" spans="21:21" x14ac:dyDescent="0.25">
      <c r="U45138" s="76"/>
    </row>
    <row r="45139" spans="21:21" x14ac:dyDescent="0.25">
      <c r="U45139" s="76"/>
    </row>
    <row r="45140" spans="21:21" x14ac:dyDescent="0.25">
      <c r="U45140" s="76"/>
    </row>
    <row r="45141" spans="21:21" x14ac:dyDescent="0.25">
      <c r="U45141" s="76"/>
    </row>
    <row r="45142" spans="21:21" x14ac:dyDescent="0.25">
      <c r="U45142" s="76"/>
    </row>
    <row r="45143" spans="21:21" x14ac:dyDescent="0.25">
      <c r="U45143" s="76"/>
    </row>
    <row r="45144" spans="21:21" x14ac:dyDescent="0.25">
      <c r="U45144" s="76"/>
    </row>
    <row r="45145" spans="21:21" x14ac:dyDescent="0.25">
      <c r="U45145" s="76"/>
    </row>
    <row r="45146" spans="21:21" x14ac:dyDescent="0.25">
      <c r="U45146" s="76"/>
    </row>
    <row r="45147" spans="21:21" x14ac:dyDescent="0.25">
      <c r="U45147" s="76"/>
    </row>
    <row r="45148" spans="21:21" x14ac:dyDescent="0.25">
      <c r="U45148" s="76"/>
    </row>
    <row r="45149" spans="21:21" x14ac:dyDescent="0.25">
      <c r="U45149" s="76"/>
    </row>
    <row r="45150" spans="21:21" x14ac:dyDescent="0.25">
      <c r="U45150" s="76"/>
    </row>
    <row r="45151" spans="21:21" x14ac:dyDescent="0.25">
      <c r="U45151" s="76"/>
    </row>
    <row r="45152" spans="21:21" x14ac:dyDescent="0.25">
      <c r="U45152" s="76"/>
    </row>
    <row r="45153" spans="21:21" x14ac:dyDescent="0.25">
      <c r="U45153" s="76"/>
    </row>
    <row r="45154" spans="21:21" x14ac:dyDescent="0.25">
      <c r="U45154" s="76"/>
    </row>
    <row r="45155" spans="21:21" x14ac:dyDescent="0.25">
      <c r="U45155" s="76"/>
    </row>
    <row r="45156" spans="21:21" x14ac:dyDescent="0.25">
      <c r="U45156" s="76"/>
    </row>
    <row r="45157" spans="21:21" x14ac:dyDescent="0.25">
      <c r="U45157" s="76"/>
    </row>
    <row r="45158" spans="21:21" x14ac:dyDescent="0.25">
      <c r="U45158" s="76"/>
    </row>
    <row r="45159" spans="21:21" x14ac:dyDescent="0.25">
      <c r="U45159" s="76"/>
    </row>
    <row r="45160" spans="21:21" x14ac:dyDescent="0.25">
      <c r="U45160" s="76"/>
    </row>
    <row r="45161" spans="21:21" x14ac:dyDescent="0.25">
      <c r="U45161" s="76"/>
    </row>
    <row r="45162" spans="21:21" x14ac:dyDescent="0.25">
      <c r="U45162" s="76"/>
    </row>
    <row r="45163" spans="21:21" x14ac:dyDescent="0.25">
      <c r="U45163" s="76"/>
    </row>
    <row r="45164" spans="21:21" x14ac:dyDescent="0.25">
      <c r="U45164" s="76"/>
    </row>
    <row r="45165" spans="21:21" x14ac:dyDescent="0.25">
      <c r="U45165" s="76"/>
    </row>
    <row r="45166" spans="21:21" x14ac:dyDescent="0.25">
      <c r="U45166" s="76"/>
    </row>
    <row r="45167" spans="21:21" x14ac:dyDescent="0.25">
      <c r="U45167" s="76"/>
    </row>
    <row r="45168" spans="21:21" x14ac:dyDescent="0.25">
      <c r="U45168" s="76"/>
    </row>
    <row r="45169" spans="21:21" x14ac:dyDescent="0.25">
      <c r="U45169" s="76"/>
    </row>
    <row r="45170" spans="21:21" x14ac:dyDescent="0.25">
      <c r="U45170" s="76"/>
    </row>
    <row r="45171" spans="21:21" x14ac:dyDescent="0.25">
      <c r="U45171" s="76"/>
    </row>
    <row r="45172" spans="21:21" x14ac:dyDescent="0.25">
      <c r="U45172" s="76"/>
    </row>
    <row r="45173" spans="21:21" x14ac:dyDescent="0.25">
      <c r="U45173" s="76"/>
    </row>
    <row r="45174" spans="21:21" x14ac:dyDescent="0.25">
      <c r="U45174" s="76"/>
    </row>
    <row r="45175" spans="21:21" x14ac:dyDescent="0.25">
      <c r="U45175" s="76"/>
    </row>
    <row r="45176" spans="21:21" x14ac:dyDescent="0.25">
      <c r="U45176" s="76"/>
    </row>
    <row r="45177" spans="21:21" x14ac:dyDescent="0.25">
      <c r="U45177" s="76"/>
    </row>
    <row r="45178" spans="21:21" x14ac:dyDescent="0.25">
      <c r="U45178" s="76"/>
    </row>
    <row r="45179" spans="21:21" x14ac:dyDescent="0.25">
      <c r="U45179" s="76"/>
    </row>
    <row r="45180" spans="21:21" x14ac:dyDescent="0.25">
      <c r="U45180" s="76"/>
    </row>
    <row r="45181" spans="21:21" x14ac:dyDescent="0.25">
      <c r="U45181" s="76"/>
    </row>
    <row r="45182" spans="21:21" x14ac:dyDescent="0.25">
      <c r="U45182" s="76"/>
    </row>
    <row r="45183" spans="21:21" x14ac:dyDescent="0.25">
      <c r="U45183" s="76"/>
    </row>
    <row r="45184" spans="21:21" x14ac:dyDescent="0.25">
      <c r="U45184" s="76"/>
    </row>
    <row r="45185" spans="21:21" x14ac:dyDescent="0.25">
      <c r="U45185" s="76"/>
    </row>
    <row r="45186" spans="21:21" x14ac:dyDescent="0.25">
      <c r="U45186" s="76"/>
    </row>
    <row r="45187" spans="21:21" x14ac:dyDescent="0.25">
      <c r="U45187" s="76"/>
    </row>
    <row r="45188" spans="21:21" x14ac:dyDescent="0.25">
      <c r="U45188" s="76"/>
    </row>
    <row r="45189" spans="21:21" x14ac:dyDescent="0.25">
      <c r="U45189" s="76"/>
    </row>
    <row r="45190" spans="21:21" x14ac:dyDescent="0.25">
      <c r="U45190" s="76"/>
    </row>
    <row r="45191" spans="21:21" x14ac:dyDescent="0.25">
      <c r="U45191" s="76"/>
    </row>
    <row r="45192" spans="21:21" x14ac:dyDescent="0.25">
      <c r="U45192" s="76"/>
    </row>
    <row r="45193" spans="21:21" x14ac:dyDescent="0.25">
      <c r="U45193" s="76"/>
    </row>
    <row r="45194" spans="21:21" x14ac:dyDescent="0.25">
      <c r="U45194" s="76"/>
    </row>
    <row r="45195" spans="21:21" x14ac:dyDescent="0.25">
      <c r="U45195" s="76"/>
    </row>
    <row r="45196" spans="21:21" x14ac:dyDescent="0.25">
      <c r="U45196" s="76"/>
    </row>
    <row r="45197" spans="21:21" x14ac:dyDescent="0.25">
      <c r="U45197" s="76"/>
    </row>
    <row r="45198" spans="21:21" x14ac:dyDescent="0.25">
      <c r="U45198" s="76"/>
    </row>
    <row r="45199" spans="21:21" x14ac:dyDescent="0.25">
      <c r="U45199" s="76"/>
    </row>
    <row r="45200" spans="21:21" x14ac:dyDescent="0.25">
      <c r="U45200" s="76"/>
    </row>
    <row r="45201" spans="21:21" x14ac:dyDescent="0.25">
      <c r="U45201" s="76"/>
    </row>
    <row r="45202" spans="21:21" x14ac:dyDescent="0.25">
      <c r="U45202" s="76"/>
    </row>
    <row r="45203" spans="21:21" x14ac:dyDescent="0.25">
      <c r="U45203" s="76"/>
    </row>
    <row r="45204" spans="21:21" x14ac:dyDescent="0.25">
      <c r="U45204" s="76"/>
    </row>
    <row r="45205" spans="21:21" x14ac:dyDescent="0.25">
      <c r="U45205" s="76"/>
    </row>
    <row r="45206" spans="21:21" x14ac:dyDescent="0.25">
      <c r="U45206" s="76"/>
    </row>
    <row r="45207" spans="21:21" x14ac:dyDescent="0.25">
      <c r="U45207" s="76"/>
    </row>
    <row r="45208" spans="21:21" x14ac:dyDescent="0.25">
      <c r="U45208" s="76"/>
    </row>
    <row r="45209" spans="21:21" x14ac:dyDescent="0.25">
      <c r="U45209" s="76"/>
    </row>
    <row r="45210" spans="21:21" x14ac:dyDescent="0.25">
      <c r="U45210" s="76"/>
    </row>
    <row r="45211" spans="21:21" x14ac:dyDescent="0.25">
      <c r="U45211" s="76"/>
    </row>
    <row r="45212" spans="21:21" x14ac:dyDescent="0.25">
      <c r="U45212" s="76"/>
    </row>
    <row r="45213" spans="21:21" x14ac:dyDescent="0.25">
      <c r="U45213" s="76"/>
    </row>
    <row r="45214" spans="21:21" x14ac:dyDescent="0.25">
      <c r="U45214" s="76"/>
    </row>
    <row r="45215" spans="21:21" x14ac:dyDescent="0.25">
      <c r="U45215" s="76"/>
    </row>
    <row r="45216" spans="21:21" x14ac:dyDescent="0.25">
      <c r="U45216" s="76"/>
    </row>
    <row r="45217" spans="21:21" x14ac:dyDescent="0.25">
      <c r="U45217" s="76"/>
    </row>
    <row r="45218" spans="21:21" x14ac:dyDescent="0.25">
      <c r="U45218" s="76"/>
    </row>
    <row r="45219" spans="21:21" x14ac:dyDescent="0.25">
      <c r="U45219" s="76"/>
    </row>
    <row r="45220" spans="21:21" x14ac:dyDescent="0.25">
      <c r="U45220" s="76"/>
    </row>
    <row r="45221" spans="21:21" x14ac:dyDescent="0.25">
      <c r="U45221" s="76"/>
    </row>
    <row r="45222" spans="21:21" x14ac:dyDescent="0.25">
      <c r="U45222" s="76"/>
    </row>
    <row r="45223" spans="21:21" x14ac:dyDescent="0.25">
      <c r="U45223" s="76"/>
    </row>
    <row r="45224" spans="21:21" x14ac:dyDescent="0.25">
      <c r="U45224" s="76"/>
    </row>
    <row r="45225" spans="21:21" x14ac:dyDescent="0.25">
      <c r="U45225" s="76"/>
    </row>
    <row r="45226" spans="21:21" x14ac:dyDescent="0.25">
      <c r="U45226" s="76"/>
    </row>
    <row r="45227" spans="21:21" x14ac:dyDescent="0.25">
      <c r="U45227" s="76"/>
    </row>
    <row r="45228" spans="21:21" x14ac:dyDescent="0.25">
      <c r="U45228" s="76"/>
    </row>
    <row r="45229" spans="21:21" x14ac:dyDescent="0.25">
      <c r="U45229" s="76"/>
    </row>
    <row r="45230" spans="21:21" x14ac:dyDescent="0.25">
      <c r="U45230" s="76"/>
    </row>
    <row r="45231" spans="21:21" x14ac:dyDescent="0.25">
      <c r="U45231" s="76"/>
    </row>
    <row r="45232" spans="21:21" x14ac:dyDescent="0.25">
      <c r="U45232" s="76"/>
    </row>
    <row r="45233" spans="21:21" x14ac:dyDescent="0.25">
      <c r="U45233" s="76"/>
    </row>
    <row r="45234" spans="21:21" x14ac:dyDescent="0.25">
      <c r="U45234" s="76"/>
    </row>
    <row r="45235" spans="21:21" x14ac:dyDescent="0.25">
      <c r="U45235" s="76"/>
    </row>
    <row r="45236" spans="21:21" x14ac:dyDescent="0.25">
      <c r="U45236" s="76"/>
    </row>
    <row r="45237" spans="21:21" x14ac:dyDescent="0.25">
      <c r="U45237" s="76"/>
    </row>
    <row r="45238" spans="21:21" x14ac:dyDescent="0.25">
      <c r="U45238" s="76"/>
    </row>
    <row r="45239" spans="21:21" x14ac:dyDescent="0.25">
      <c r="U45239" s="76"/>
    </row>
    <row r="45240" spans="21:21" x14ac:dyDescent="0.25">
      <c r="U45240" s="76"/>
    </row>
    <row r="45241" spans="21:21" x14ac:dyDescent="0.25">
      <c r="U45241" s="76"/>
    </row>
    <row r="45242" spans="21:21" x14ac:dyDescent="0.25">
      <c r="U45242" s="76"/>
    </row>
    <row r="45243" spans="21:21" x14ac:dyDescent="0.25">
      <c r="U45243" s="76"/>
    </row>
    <row r="45244" spans="21:21" x14ac:dyDescent="0.25">
      <c r="U45244" s="76"/>
    </row>
    <row r="45245" spans="21:21" x14ac:dyDescent="0.25">
      <c r="U45245" s="76"/>
    </row>
    <row r="45246" spans="21:21" x14ac:dyDescent="0.25">
      <c r="U45246" s="76"/>
    </row>
    <row r="45247" spans="21:21" x14ac:dyDescent="0.25">
      <c r="U45247" s="76"/>
    </row>
    <row r="45248" spans="21:21" x14ac:dyDescent="0.25">
      <c r="U45248" s="76"/>
    </row>
    <row r="45249" spans="21:21" x14ac:dyDescent="0.25">
      <c r="U45249" s="76"/>
    </row>
    <row r="45250" spans="21:21" x14ac:dyDescent="0.25">
      <c r="U45250" s="76"/>
    </row>
    <row r="45251" spans="21:21" x14ac:dyDescent="0.25">
      <c r="U45251" s="76"/>
    </row>
    <row r="45252" spans="21:21" x14ac:dyDescent="0.25">
      <c r="U45252" s="76"/>
    </row>
    <row r="45253" spans="21:21" x14ac:dyDescent="0.25">
      <c r="U45253" s="76"/>
    </row>
    <row r="45254" spans="21:21" x14ac:dyDescent="0.25">
      <c r="U45254" s="76"/>
    </row>
    <row r="45255" spans="21:21" x14ac:dyDescent="0.25">
      <c r="U45255" s="76"/>
    </row>
    <row r="45256" spans="21:21" x14ac:dyDescent="0.25">
      <c r="U45256" s="76"/>
    </row>
    <row r="45257" spans="21:21" x14ac:dyDescent="0.25">
      <c r="U45257" s="76"/>
    </row>
    <row r="45258" spans="21:21" x14ac:dyDescent="0.25">
      <c r="U45258" s="76"/>
    </row>
    <row r="45259" spans="21:21" x14ac:dyDescent="0.25">
      <c r="U45259" s="76"/>
    </row>
    <row r="45260" spans="21:21" x14ac:dyDescent="0.25">
      <c r="U45260" s="76"/>
    </row>
    <row r="45261" spans="21:21" x14ac:dyDescent="0.25">
      <c r="U45261" s="76"/>
    </row>
    <row r="45262" spans="21:21" x14ac:dyDescent="0.25">
      <c r="U45262" s="76"/>
    </row>
    <row r="45263" spans="21:21" x14ac:dyDescent="0.25">
      <c r="U45263" s="76"/>
    </row>
    <row r="45264" spans="21:21" x14ac:dyDescent="0.25">
      <c r="U45264" s="76"/>
    </row>
    <row r="45265" spans="21:21" x14ac:dyDescent="0.25">
      <c r="U45265" s="76"/>
    </row>
    <row r="45266" spans="21:21" x14ac:dyDescent="0.25">
      <c r="U45266" s="76"/>
    </row>
    <row r="45267" spans="21:21" x14ac:dyDescent="0.25">
      <c r="U45267" s="76"/>
    </row>
    <row r="45268" spans="21:21" x14ac:dyDescent="0.25">
      <c r="U45268" s="76"/>
    </row>
    <row r="45269" spans="21:21" x14ac:dyDescent="0.25">
      <c r="U45269" s="76"/>
    </row>
    <row r="45270" spans="21:21" x14ac:dyDescent="0.25">
      <c r="U45270" s="76"/>
    </row>
    <row r="45271" spans="21:21" x14ac:dyDescent="0.25">
      <c r="U45271" s="76"/>
    </row>
    <row r="45272" spans="21:21" x14ac:dyDescent="0.25">
      <c r="U45272" s="76"/>
    </row>
    <row r="45273" spans="21:21" x14ac:dyDescent="0.25">
      <c r="U45273" s="76"/>
    </row>
    <row r="45274" spans="21:21" x14ac:dyDescent="0.25">
      <c r="U45274" s="76"/>
    </row>
    <row r="45275" spans="21:21" x14ac:dyDescent="0.25">
      <c r="U45275" s="76"/>
    </row>
    <row r="45276" spans="21:21" x14ac:dyDescent="0.25">
      <c r="U45276" s="76"/>
    </row>
    <row r="45277" spans="21:21" x14ac:dyDescent="0.25">
      <c r="U45277" s="76"/>
    </row>
    <row r="45278" spans="21:21" x14ac:dyDescent="0.25">
      <c r="U45278" s="76"/>
    </row>
    <row r="45279" spans="21:21" x14ac:dyDescent="0.25">
      <c r="U45279" s="76"/>
    </row>
    <row r="45280" spans="21:21" x14ac:dyDescent="0.25">
      <c r="U45280" s="76"/>
    </row>
    <row r="45281" spans="21:21" x14ac:dyDescent="0.25">
      <c r="U45281" s="76"/>
    </row>
    <row r="45282" spans="21:21" x14ac:dyDescent="0.25">
      <c r="U45282" s="76"/>
    </row>
    <row r="45283" spans="21:21" x14ac:dyDescent="0.25">
      <c r="U45283" s="76"/>
    </row>
    <row r="45284" spans="21:21" x14ac:dyDescent="0.25">
      <c r="U45284" s="76"/>
    </row>
    <row r="45285" spans="21:21" x14ac:dyDescent="0.25">
      <c r="U45285" s="76"/>
    </row>
    <row r="45286" spans="21:21" x14ac:dyDescent="0.25">
      <c r="U45286" s="76"/>
    </row>
    <row r="45287" spans="21:21" x14ac:dyDescent="0.25">
      <c r="U45287" s="76"/>
    </row>
    <row r="45288" spans="21:21" x14ac:dyDescent="0.25">
      <c r="U45288" s="76"/>
    </row>
    <row r="45289" spans="21:21" x14ac:dyDescent="0.25">
      <c r="U45289" s="76"/>
    </row>
    <row r="45290" spans="21:21" x14ac:dyDescent="0.25">
      <c r="U45290" s="76"/>
    </row>
    <row r="45291" spans="21:21" x14ac:dyDescent="0.25">
      <c r="U45291" s="76"/>
    </row>
    <row r="45292" spans="21:21" x14ac:dyDescent="0.25">
      <c r="U45292" s="76"/>
    </row>
    <row r="45293" spans="21:21" x14ac:dyDescent="0.25">
      <c r="U45293" s="76"/>
    </row>
    <row r="45294" spans="21:21" x14ac:dyDescent="0.25">
      <c r="U45294" s="76"/>
    </row>
    <row r="45295" spans="21:21" x14ac:dyDescent="0.25">
      <c r="U45295" s="76"/>
    </row>
    <row r="45296" spans="21:21" x14ac:dyDescent="0.25">
      <c r="U45296" s="76"/>
    </row>
    <row r="45297" spans="21:21" x14ac:dyDescent="0.25">
      <c r="U45297" s="76"/>
    </row>
    <row r="45298" spans="21:21" x14ac:dyDescent="0.25">
      <c r="U45298" s="76"/>
    </row>
    <row r="45299" spans="21:21" x14ac:dyDescent="0.25">
      <c r="U45299" s="76"/>
    </row>
    <row r="45300" spans="21:21" x14ac:dyDescent="0.25">
      <c r="U45300" s="76"/>
    </row>
    <row r="45301" spans="21:21" x14ac:dyDescent="0.25">
      <c r="U45301" s="76"/>
    </row>
    <row r="45302" spans="21:21" x14ac:dyDescent="0.25">
      <c r="U45302" s="76"/>
    </row>
    <row r="45303" spans="21:21" x14ac:dyDescent="0.25">
      <c r="U45303" s="76"/>
    </row>
    <row r="45304" spans="21:21" x14ac:dyDescent="0.25">
      <c r="U45304" s="76"/>
    </row>
    <row r="45305" spans="21:21" x14ac:dyDescent="0.25">
      <c r="U45305" s="76"/>
    </row>
    <row r="45306" spans="21:21" x14ac:dyDescent="0.25">
      <c r="U45306" s="76"/>
    </row>
    <row r="45307" spans="21:21" x14ac:dyDescent="0.25">
      <c r="U45307" s="76"/>
    </row>
    <row r="45308" spans="21:21" x14ac:dyDescent="0.25">
      <c r="U45308" s="76"/>
    </row>
    <row r="45309" spans="21:21" x14ac:dyDescent="0.25">
      <c r="U45309" s="76"/>
    </row>
    <row r="45310" spans="21:21" x14ac:dyDescent="0.25">
      <c r="U45310" s="76"/>
    </row>
    <row r="45311" spans="21:21" x14ac:dyDescent="0.25">
      <c r="U45311" s="76"/>
    </row>
    <row r="45312" spans="21:21" x14ac:dyDescent="0.25">
      <c r="U45312" s="76"/>
    </row>
    <row r="45313" spans="21:21" x14ac:dyDescent="0.25">
      <c r="U45313" s="76"/>
    </row>
    <row r="45314" spans="21:21" x14ac:dyDescent="0.25">
      <c r="U45314" s="76"/>
    </row>
    <row r="45315" spans="21:21" x14ac:dyDescent="0.25">
      <c r="U45315" s="76"/>
    </row>
    <row r="45316" spans="21:21" x14ac:dyDescent="0.25">
      <c r="U45316" s="76"/>
    </row>
    <row r="45317" spans="21:21" x14ac:dyDescent="0.25">
      <c r="U45317" s="76"/>
    </row>
    <row r="45318" spans="21:21" x14ac:dyDescent="0.25">
      <c r="U45318" s="76"/>
    </row>
    <row r="45319" spans="21:21" x14ac:dyDescent="0.25">
      <c r="U45319" s="76"/>
    </row>
    <row r="45320" spans="21:21" x14ac:dyDescent="0.25">
      <c r="U45320" s="76"/>
    </row>
    <row r="45321" spans="21:21" x14ac:dyDescent="0.25">
      <c r="U45321" s="76"/>
    </row>
    <row r="45322" spans="21:21" x14ac:dyDescent="0.25">
      <c r="U45322" s="76"/>
    </row>
    <row r="45323" spans="21:21" x14ac:dyDescent="0.25">
      <c r="U45323" s="76"/>
    </row>
    <row r="45324" spans="21:21" x14ac:dyDescent="0.25">
      <c r="U45324" s="76"/>
    </row>
    <row r="45325" spans="21:21" x14ac:dyDescent="0.25">
      <c r="U45325" s="76"/>
    </row>
    <row r="45326" spans="21:21" x14ac:dyDescent="0.25">
      <c r="U45326" s="76"/>
    </row>
    <row r="45327" spans="21:21" x14ac:dyDescent="0.25">
      <c r="U45327" s="76"/>
    </row>
    <row r="45328" spans="21:21" x14ac:dyDescent="0.25">
      <c r="U45328" s="76"/>
    </row>
    <row r="45329" spans="21:21" x14ac:dyDescent="0.25">
      <c r="U45329" s="76"/>
    </row>
    <row r="45330" spans="21:21" x14ac:dyDescent="0.25">
      <c r="U45330" s="76"/>
    </row>
    <row r="45331" spans="21:21" x14ac:dyDescent="0.25">
      <c r="U45331" s="76"/>
    </row>
    <row r="45332" spans="21:21" x14ac:dyDescent="0.25">
      <c r="U45332" s="76"/>
    </row>
    <row r="45333" spans="21:21" x14ac:dyDescent="0.25">
      <c r="U45333" s="76"/>
    </row>
    <row r="45334" spans="21:21" x14ac:dyDescent="0.25">
      <c r="U45334" s="76"/>
    </row>
    <row r="45335" spans="21:21" x14ac:dyDescent="0.25">
      <c r="U45335" s="76"/>
    </row>
    <row r="45336" spans="21:21" x14ac:dyDescent="0.25">
      <c r="U45336" s="76"/>
    </row>
    <row r="45337" spans="21:21" x14ac:dyDescent="0.25">
      <c r="U45337" s="76"/>
    </row>
    <row r="45338" spans="21:21" x14ac:dyDescent="0.25">
      <c r="U45338" s="76"/>
    </row>
    <row r="45339" spans="21:21" x14ac:dyDescent="0.25">
      <c r="U45339" s="76"/>
    </row>
    <row r="45340" spans="21:21" x14ac:dyDescent="0.25">
      <c r="U45340" s="76"/>
    </row>
    <row r="45341" spans="21:21" x14ac:dyDescent="0.25">
      <c r="U45341" s="76"/>
    </row>
    <row r="45342" spans="21:21" x14ac:dyDescent="0.25">
      <c r="U45342" s="76"/>
    </row>
    <row r="45343" spans="21:21" x14ac:dyDescent="0.25">
      <c r="U45343" s="76"/>
    </row>
    <row r="45344" spans="21:21" x14ac:dyDescent="0.25">
      <c r="U45344" s="76"/>
    </row>
    <row r="45345" spans="21:21" x14ac:dyDescent="0.25">
      <c r="U45345" s="76"/>
    </row>
    <row r="45346" spans="21:21" x14ac:dyDescent="0.25">
      <c r="U45346" s="76"/>
    </row>
    <row r="45347" spans="21:21" x14ac:dyDescent="0.25">
      <c r="U45347" s="76"/>
    </row>
    <row r="45348" spans="21:21" x14ac:dyDescent="0.25">
      <c r="U45348" s="76"/>
    </row>
    <row r="45349" spans="21:21" x14ac:dyDescent="0.25">
      <c r="U45349" s="76"/>
    </row>
    <row r="45350" spans="21:21" x14ac:dyDescent="0.25">
      <c r="U45350" s="76"/>
    </row>
    <row r="45351" spans="21:21" x14ac:dyDescent="0.25">
      <c r="U45351" s="76"/>
    </row>
    <row r="45352" spans="21:21" x14ac:dyDescent="0.25">
      <c r="U45352" s="76"/>
    </row>
    <row r="45353" spans="21:21" x14ac:dyDescent="0.25">
      <c r="U45353" s="76"/>
    </row>
    <row r="45354" spans="21:21" x14ac:dyDescent="0.25">
      <c r="U45354" s="76"/>
    </row>
    <row r="45355" spans="21:21" x14ac:dyDescent="0.25">
      <c r="U45355" s="76"/>
    </row>
    <row r="45356" spans="21:21" x14ac:dyDescent="0.25">
      <c r="U45356" s="76"/>
    </row>
    <row r="45357" spans="21:21" x14ac:dyDescent="0.25">
      <c r="U45357" s="76"/>
    </row>
    <row r="45358" spans="21:21" x14ac:dyDescent="0.25">
      <c r="U45358" s="76"/>
    </row>
    <row r="45359" spans="21:21" x14ac:dyDescent="0.25">
      <c r="U45359" s="76"/>
    </row>
    <row r="45360" spans="21:21" x14ac:dyDescent="0.25">
      <c r="U45360" s="76"/>
    </row>
    <row r="45361" spans="21:21" x14ac:dyDescent="0.25">
      <c r="U45361" s="76"/>
    </row>
    <row r="45362" spans="21:21" x14ac:dyDescent="0.25">
      <c r="U45362" s="76"/>
    </row>
    <row r="45363" spans="21:21" x14ac:dyDescent="0.25">
      <c r="U45363" s="76"/>
    </row>
    <row r="45364" spans="21:21" x14ac:dyDescent="0.25">
      <c r="U45364" s="76"/>
    </row>
    <row r="45365" spans="21:21" x14ac:dyDescent="0.25">
      <c r="U45365" s="76"/>
    </row>
    <row r="45366" spans="21:21" x14ac:dyDescent="0.25">
      <c r="U45366" s="76"/>
    </row>
    <row r="45367" spans="21:21" x14ac:dyDescent="0.25">
      <c r="U45367" s="76"/>
    </row>
    <row r="45368" spans="21:21" x14ac:dyDescent="0.25">
      <c r="U45368" s="76"/>
    </row>
    <row r="45369" spans="21:21" x14ac:dyDescent="0.25">
      <c r="U45369" s="76"/>
    </row>
    <row r="45370" spans="21:21" x14ac:dyDescent="0.25">
      <c r="U45370" s="76"/>
    </row>
    <row r="45371" spans="21:21" x14ac:dyDescent="0.25">
      <c r="U45371" s="76"/>
    </row>
    <row r="45372" spans="21:21" x14ac:dyDescent="0.25">
      <c r="U45372" s="76"/>
    </row>
    <row r="45373" spans="21:21" x14ac:dyDescent="0.25">
      <c r="U45373" s="76"/>
    </row>
    <row r="45374" spans="21:21" x14ac:dyDescent="0.25">
      <c r="U45374" s="76"/>
    </row>
    <row r="45375" spans="21:21" x14ac:dyDescent="0.25">
      <c r="U45375" s="76"/>
    </row>
    <row r="45376" spans="21:21" x14ac:dyDescent="0.25">
      <c r="U45376" s="76"/>
    </row>
    <row r="45377" spans="21:21" x14ac:dyDescent="0.25">
      <c r="U45377" s="76"/>
    </row>
    <row r="45378" spans="21:21" x14ac:dyDescent="0.25">
      <c r="U45378" s="76"/>
    </row>
    <row r="45379" spans="21:21" x14ac:dyDescent="0.25">
      <c r="U45379" s="76"/>
    </row>
    <row r="45380" spans="21:21" x14ac:dyDescent="0.25">
      <c r="U45380" s="76"/>
    </row>
    <row r="45381" spans="21:21" x14ac:dyDescent="0.25">
      <c r="U45381" s="76"/>
    </row>
    <row r="45382" spans="21:21" x14ac:dyDescent="0.25">
      <c r="U45382" s="76"/>
    </row>
    <row r="45383" spans="21:21" x14ac:dyDescent="0.25">
      <c r="U45383" s="76"/>
    </row>
    <row r="45384" spans="21:21" x14ac:dyDescent="0.25">
      <c r="U45384" s="76"/>
    </row>
    <row r="45385" spans="21:21" x14ac:dyDescent="0.25">
      <c r="U45385" s="76"/>
    </row>
    <row r="45386" spans="21:21" x14ac:dyDescent="0.25">
      <c r="U45386" s="76"/>
    </row>
    <row r="45387" spans="21:21" x14ac:dyDescent="0.25">
      <c r="U45387" s="76"/>
    </row>
    <row r="45388" spans="21:21" x14ac:dyDescent="0.25">
      <c r="U45388" s="76"/>
    </row>
    <row r="45389" spans="21:21" x14ac:dyDescent="0.25">
      <c r="U45389" s="76"/>
    </row>
    <row r="45390" spans="21:21" x14ac:dyDescent="0.25">
      <c r="U45390" s="76"/>
    </row>
    <row r="45391" spans="21:21" x14ac:dyDescent="0.25">
      <c r="U45391" s="76"/>
    </row>
    <row r="45392" spans="21:21" x14ac:dyDescent="0.25">
      <c r="U45392" s="76"/>
    </row>
    <row r="45393" spans="21:21" x14ac:dyDescent="0.25">
      <c r="U45393" s="76"/>
    </row>
    <row r="45394" spans="21:21" x14ac:dyDescent="0.25">
      <c r="U45394" s="76"/>
    </row>
    <row r="45395" spans="21:21" x14ac:dyDescent="0.25">
      <c r="U45395" s="76"/>
    </row>
    <row r="45396" spans="21:21" x14ac:dyDescent="0.25">
      <c r="U45396" s="76"/>
    </row>
    <row r="45397" spans="21:21" x14ac:dyDescent="0.25">
      <c r="U45397" s="76"/>
    </row>
    <row r="45398" spans="21:21" x14ac:dyDescent="0.25">
      <c r="U45398" s="76"/>
    </row>
    <row r="45399" spans="21:21" x14ac:dyDescent="0.25">
      <c r="U45399" s="76"/>
    </row>
    <row r="45400" spans="21:21" x14ac:dyDescent="0.25">
      <c r="U45400" s="76"/>
    </row>
    <row r="45401" spans="21:21" x14ac:dyDescent="0.25">
      <c r="U45401" s="76"/>
    </row>
    <row r="45402" spans="21:21" x14ac:dyDescent="0.25">
      <c r="U45402" s="76"/>
    </row>
    <row r="45403" spans="21:21" x14ac:dyDescent="0.25">
      <c r="U45403" s="76"/>
    </row>
    <row r="45404" spans="21:21" x14ac:dyDescent="0.25">
      <c r="U45404" s="76"/>
    </row>
    <row r="45405" spans="21:21" x14ac:dyDescent="0.25">
      <c r="U45405" s="76"/>
    </row>
    <row r="45406" spans="21:21" x14ac:dyDescent="0.25">
      <c r="U45406" s="76"/>
    </row>
    <row r="45407" spans="21:21" x14ac:dyDescent="0.25">
      <c r="U45407" s="76"/>
    </row>
    <row r="45408" spans="21:21" x14ac:dyDescent="0.25">
      <c r="U45408" s="76"/>
    </row>
    <row r="45409" spans="21:21" x14ac:dyDescent="0.25">
      <c r="U45409" s="76"/>
    </row>
    <row r="45410" spans="21:21" x14ac:dyDescent="0.25">
      <c r="U45410" s="76"/>
    </row>
    <row r="45411" spans="21:21" x14ac:dyDescent="0.25">
      <c r="U45411" s="76"/>
    </row>
    <row r="45412" spans="21:21" x14ac:dyDescent="0.25">
      <c r="U45412" s="76"/>
    </row>
    <row r="45413" spans="21:21" x14ac:dyDescent="0.25">
      <c r="U45413" s="76"/>
    </row>
    <row r="45414" spans="21:21" x14ac:dyDescent="0.25">
      <c r="U45414" s="76"/>
    </row>
    <row r="45415" spans="21:21" x14ac:dyDescent="0.25">
      <c r="U45415" s="76"/>
    </row>
    <row r="45416" spans="21:21" x14ac:dyDescent="0.25">
      <c r="U45416" s="76"/>
    </row>
    <row r="45417" spans="21:21" x14ac:dyDescent="0.25">
      <c r="U45417" s="76"/>
    </row>
    <row r="45418" spans="21:21" x14ac:dyDescent="0.25">
      <c r="U45418" s="76"/>
    </row>
    <row r="45419" spans="21:21" x14ac:dyDescent="0.25">
      <c r="U45419" s="76"/>
    </row>
    <row r="45420" spans="21:21" x14ac:dyDescent="0.25">
      <c r="U45420" s="76"/>
    </row>
    <row r="45421" spans="21:21" x14ac:dyDescent="0.25">
      <c r="U45421" s="76"/>
    </row>
    <row r="45422" spans="21:21" x14ac:dyDescent="0.25">
      <c r="U45422" s="76"/>
    </row>
    <row r="45423" spans="21:21" x14ac:dyDescent="0.25">
      <c r="U45423" s="76"/>
    </row>
    <row r="45424" spans="21:21" x14ac:dyDescent="0.25">
      <c r="U45424" s="76"/>
    </row>
    <row r="45425" spans="21:21" x14ac:dyDescent="0.25">
      <c r="U45425" s="76"/>
    </row>
    <row r="45426" spans="21:21" x14ac:dyDescent="0.25">
      <c r="U45426" s="76"/>
    </row>
    <row r="45427" spans="21:21" x14ac:dyDescent="0.25">
      <c r="U45427" s="76"/>
    </row>
    <row r="45428" spans="21:21" x14ac:dyDescent="0.25">
      <c r="U45428" s="76"/>
    </row>
    <row r="45429" spans="21:21" x14ac:dyDescent="0.25">
      <c r="U45429" s="76"/>
    </row>
    <row r="45430" spans="21:21" x14ac:dyDescent="0.25">
      <c r="U45430" s="76"/>
    </row>
    <row r="45431" spans="21:21" x14ac:dyDescent="0.25">
      <c r="U45431" s="76"/>
    </row>
    <row r="45432" spans="21:21" x14ac:dyDescent="0.25">
      <c r="U45432" s="76"/>
    </row>
    <row r="45433" spans="21:21" x14ac:dyDescent="0.25">
      <c r="U45433" s="76"/>
    </row>
    <row r="45434" spans="21:21" x14ac:dyDescent="0.25">
      <c r="U45434" s="76"/>
    </row>
    <row r="45435" spans="21:21" x14ac:dyDescent="0.25">
      <c r="U45435" s="76"/>
    </row>
    <row r="45436" spans="21:21" x14ac:dyDescent="0.25">
      <c r="U45436" s="76"/>
    </row>
    <row r="45437" spans="21:21" x14ac:dyDescent="0.25">
      <c r="U45437" s="76"/>
    </row>
    <row r="45438" spans="21:21" x14ac:dyDescent="0.25">
      <c r="U45438" s="76"/>
    </row>
    <row r="45439" spans="21:21" x14ac:dyDescent="0.25">
      <c r="U45439" s="76"/>
    </row>
    <row r="45440" spans="21:21" x14ac:dyDescent="0.25">
      <c r="U45440" s="76"/>
    </row>
    <row r="45441" spans="21:21" x14ac:dyDescent="0.25">
      <c r="U45441" s="76"/>
    </row>
    <row r="45442" spans="21:21" x14ac:dyDescent="0.25">
      <c r="U45442" s="76"/>
    </row>
    <row r="45443" spans="21:21" x14ac:dyDescent="0.25">
      <c r="U45443" s="76"/>
    </row>
    <row r="45444" spans="21:21" x14ac:dyDescent="0.25">
      <c r="U45444" s="76"/>
    </row>
    <row r="45445" spans="21:21" x14ac:dyDescent="0.25">
      <c r="U45445" s="76"/>
    </row>
    <row r="45446" spans="21:21" x14ac:dyDescent="0.25">
      <c r="U45446" s="76"/>
    </row>
    <row r="45447" spans="21:21" x14ac:dyDescent="0.25">
      <c r="U45447" s="76"/>
    </row>
    <row r="45448" spans="21:21" x14ac:dyDescent="0.25">
      <c r="U45448" s="76"/>
    </row>
    <row r="45449" spans="21:21" x14ac:dyDescent="0.25">
      <c r="U45449" s="76"/>
    </row>
    <row r="45450" spans="21:21" x14ac:dyDescent="0.25">
      <c r="U45450" s="76"/>
    </row>
    <row r="45451" spans="21:21" x14ac:dyDescent="0.25">
      <c r="U45451" s="76"/>
    </row>
    <row r="45452" spans="21:21" x14ac:dyDescent="0.25">
      <c r="U45452" s="76"/>
    </row>
    <row r="45453" spans="21:21" x14ac:dyDescent="0.25">
      <c r="U45453" s="76"/>
    </row>
    <row r="45454" spans="21:21" x14ac:dyDescent="0.25">
      <c r="U45454" s="76"/>
    </row>
    <row r="45455" spans="21:21" x14ac:dyDescent="0.25">
      <c r="U45455" s="76"/>
    </row>
    <row r="45456" spans="21:21" x14ac:dyDescent="0.25">
      <c r="U45456" s="76"/>
    </row>
    <row r="45457" spans="21:21" x14ac:dyDescent="0.25">
      <c r="U45457" s="76"/>
    </row>
    <row r="45458" spans="21:21" x14ac:dyDescent="0.25">
      <c r="U45458" s="76"/>
    </row>
    <row r="45459" spans="21:21" x14ac:dyDescent="0.25">
      <c r="U45459" s="76"/>
    </row>
    <row r="45460" spans="21:21" x14ac:dyDescent="0.25">
      <c r="U45460" s="76"/>
    </row>
    <row r="45461" spans="21:21" x14ac:dyDescent="0.25">
      <c r="U45461" s="76"/>
    </row>
    <row r="45462" spans="21:21" x14ac:dyDescent="0.25">
      <c r="U45462" s="76"/>
    </row>
    <row r="45463" spans="21:21" x14ac:dyDescent="0.25">
      <c r="U45463" s="76"/>
    </row>
    <row r="45464" spans="21:21" x14ac:dyDescent="0.25">
      <c r="U45464" s="76"/>
    </row>
    <row r="45465" spans="21:21" x14ac:dyDescent="0.25">
      <c r="U45465" s="76"/>
    </row>
    <row r="45466" spans="21:21" x14ac:dyDescent="0.25">
      <c r="U45466" s="76"/>
    </row>
    <row r="45467" spans="21:21" x14ac:dyDescent="0.25">
      <c r="U45467" s="76"/>
    </row>
    <row r="45468" spans="21:21" x14ac:dyDescent="0.25">
      <c r="U45468" s="76"/>
    </row>
    <row r="45469" spans="21:21" x14ac:dyDescent="0.25">
      <c r="U45469" s="76"/>
    </row>
    <row r="45470" spans="21:21" x14ac:dyDescent="0.25">
      <c r="U45470" s="76"/>
    </row>
    <row r="45471" spans="21:21" x14ac:dyDescent="0.25">
      <c r="U45471" s="76"/>
    </row>
    <row r="45472" spans="21:21" x14ac:dyDescent="0.25">
      <c r="U45472" s="76"/>
    </row>
    <row r="45473" spans="21:21" x14ac:dyDescent="0.25">
      <c r="U45473" s="76"/>
    </row>
    <row r="45474" spans="21:21" x14ac:dyDescent="0.25">
      <c r="U45474" s="76"/>
    </row>
    <row r="45475" spans="21:21" x14ac:dyDescent="0.25">
      <c r="U45475" s="76"/>
    </row>
    <row r="45476" spans="21:21" x14ac:dyDescent="0.25">
      <c r="U45476" s="76"/>
    </row>
    <row r="45477" spans="21:21" x14ac:dyDescent="0.25">
      <c r="U45477" s="76"/>
    </row>
    <row r="45478" spans="21:21" x14ac:dyDescent="0.25">
      <c r="U45478" s="76"/>
    </row>
    <row r="45479" spans="21:21" x14ac:dyDescent="0.25">
      <c r="U45479" s="76"/>
    </row>
    <row r="45480" spans="21:21" x14ac:dyDescent="0.25">
      <c r="U45480" s="76"/>
    </row>
    <row r="45481" spans="21:21" x14ac:dyDescent="0.25">
      <c r="U45481" s="76"/>
    </row>
    <row r="45482" spans="21:21" x14ac:dyDescent="0.25">
      <c r="U45482" s="76"/>
    </row>
    <row r="45483" spans="21:21" x14ac:dyDescent="0.25">
      <c r="U45483" s="76"/>
    </row>
    <row r="45484" spans="21:21" x14ac:dyDescent="0.25">
      <c r="U45484" s="76"/>
    </row>
    <row r="45485" spans="21:21" x14ac:dyDescent="0.25">
      <c r="U45485" s="76"/>
    </row>
    <row r="45486" spans="21:21" x14ac:dyDescent="0.25">
      <c r="U45486" s="76"/>
    </row>
    <row r="45487" spans="21:21" x14ac:dyDescent="0.25">
      <c r="U45487" s="76"/>
    </row>
    <row r="45488" spans="21:21" x14ac:dyDescent="0.25">
      <c r="U45488" s="76"/>
    </row>
    <row r="45489" spans="21:21" x14ac:dyDescent="0.25">
      <c r="U45489" s="76"/>
    </row>
    <row r="45490" spans="21:21" x14ac:dyDescent="0.25">
      <c r="U45490" s="76"/>
    </row>
    <row r="45491" spans="21:21" x14ac:dyDescent="0.25">
      <c r="U45491" s="76"/>
    </row>
    <row r="45492" spans="21:21" x14ac:dyDescent="0.25">
      <c r="U45492" s="76"/>
    </row>
    <row r="45493" spans="21:21" x14ac:dyDescent="0.25">
      <c r="U45493" s="76"/>
    </row>
    <row r="45494" spans="21:21" x14ac:dyDescent="0.25">
      <c r="U45494" s="76"/>
    </row>
    <row r="45495" spans="21:21" x14ac:dyDescent="0.25">
      <c r="U45495" s="76"/>
    </row>
    <row r="45496" spans="21:21" x14ac:dyDescent="0.25">
      <c r="U45496" s="76"/>
    </row>
    <row r="45497" spans="21:21" x14ac:dyDescent="0.25">
      <c r="U45497" s="76"/>
    </row>
    <row r="45498" spans="21:21" x14ac:dyDescent="0.25">
      <c r="U45498" s="76"/>
    </row>
    <row r="45499" spans="21:21" x14ac:dyDescent="0.25">
      <c r="U45499" s="76"/>
    </row>
    <row r="45500" spans="21:21" x14ac:dyDescent="0.25">
      <c r="U45500" s="76"/>
    </row>
    <row r="45501" spans="21:21" x14ac:dyDescent="0.25">
      <c r="U45501" s="76"/>
    </row>
    <row r="45502" spans="21:21" x14ac:dyDescent="0.25">
      <c r="U45502" s="76"/>
    </row>
    <row r="45503" spans="21:21" x14ac:dyDescent="0.25">
      <c r="U45503" s="76"/>
    </row>
    <row r="45504" spans="21:21" x14ac:dyDescent="0.25">
      <c r="U45504" s="76"/>
    </row>
    <row r="45505" spans="21:21" x14ac:dyDescent="0.25">
      <c r="U45505" s="76"/>
    </row>
    <row r="45506" spans="21:21" x14ac:dyDescent="0.25">
      <c r="U45506" s="76"/>
    </row>
    <row r="45507" spans="21:21" x14ac:dyDescent="0.25">
      <c r="U45507" s="76"/>
    </row>
    <row r="45508" spans="21:21" x14ac:dyDescent="0.25">
      <c r="U45508" s="76"/>
    </row>
    <row r="45509" spans="21:21" x14ac:dyDescent="0.25">
      <c r="U45509" s="76"/>
    </row>
    <row r="45510" spans="21:21" x14ac:dyDescent="0.25">
      <c r="U45510" s="76"/>
    </row>
    <row r="45511" spans="21:21" x14ac:dyDescent="0.25">
      <c r="U45511" s="76"/>
    </row>
    <row r="45512" spans="21:21" x14ac:dyDescent="0.25">
      <c r="U45512" s="76"/>
    </row>
    <row r="45513" spans="21:21" x14ac:dyDescent="0.25">
      <c r="U45513" s="76"/>
    </row>
    <row r="45514" spans="21:21" x14ac:dyDescent="0.25">
      <c r="U45514" s="76"/>
    </row>
    <row r="45515" spans="21:21" x14ac:dyDescent="0.25">
      <c r="U45515" s="76"/>
    </row>
    <row r="45516" spans="21:21" x14ac:dyDescent="0.25">
      <c r="U45516" s="76"/>
    </row>
    <row r="45517" spans="21:21" x14ac:dyDescent="0.25">
      <c r="U45517" s="76"/>
    </row>
    <row r="45518" spans="21:21" x14ac:dyDescent="0.25">
      <c r="U45518" s="76"/>
    </row>
    <row r="45519" spans="21:21" x14ac:dyDescent="0.25">
      <c r="U45519" s="76"/>
    </row>
    <row r="45520" spans="21:21" x14ac:dyDescent="0.25">
      <c r="U45520" s="76"/>
    </row>
    <row r="45521" spans="21:21" x14ac:dyDescent="0.25">
      <c r="U45521" s="76"/>
    </row>
    <row r="45522" spans="21:21" x14ac:dyDescent="0.25">
      <c r="U45522" s="76"/>
    </row>
    <row r="45523" spans="21:21" x14ac:dyDescent="0.25">
      <c r="U45523" s="76"/>
    </row>
    <row r="45524" spans="21:21" x14ac:dyDescent="0.25">
      <c r="U45524" s="76"/>
    </row>
    <row r="45525" spans="21:21" x14ac:dyDescent="0.25">
      <c r="U45525" s="76"/>
    </row>
    <row r="45526" spans="21:21" x14ac:dyDescent="0.25">
      <c r="U45526" s="76"/>
    </row>
    <row r="45527" spans="21:21" x14ac:dyDescent="0.25">
      <c r="U45527" s="76"/>
    </row>
    <row r="45528" spans="21:21" x14ac:dyDescent="0.25">
      <c r="U45528" s="76"/>
    </row>
    <row r="45529" spans="21:21" x14ac:dyDescent="0.25">
      <c r="U45529" s="76"/>
    </row>
    <row r="45530" spans="21:21" x14ac:dyDescent="0.25">
      <c r="U45530" s="76"/>
    </row>
    <row r="45531" spans="21:21" x14ac:dyDescent="0.25">
      <c r="U45531" s="76"/>
    </row>
    <row r="45532" spans="21:21" x14ac:dyDescent="0.25">
      <c r="U45532" s="76"/>
    </row>
    <row r="45533" spans="21:21" x14ac:dyDescent="0.25">
      <c r="U45533" s="76"/>
    </row>
    <row r="45534" spans="21:21" x14ac:dyDescent="0.25">
      <c r="U45534" s="76"/>
    </row>
    <row r="45535" spans="21:21" x14ac:dyDescent="0.25">
      <c r="U45535" s="76"/>
    </row>
    <row r="45536" spans="21:21" x14ac:dyDescent="0.25">
      <c r="U45536" s="76"/>
    </row>
    <row r="45537" spans="21:21" x14ac:dyDescent="0.25">
      <c r="U45537" s="76"/>
    </row>
    <row r="45538" spans="21:21" x14ac:dyDescent="0.25">
      <c r="U45538" s="76"/>
    </row>
    <row r="45539" spans="21:21" x14ac:dyDescent="0.25">
      <c r="U45539" s="76"/>
    </row>
    <row r="45540" spans="21:21" x14ac:dyDescent="0.25">
      <c r="U45540" s="76"/>
    </row>
    <row r="45541" spans="21:21" x14ac:dyDescent="0.25">
      <c r="U45541" s="76"/>
    </row>
    <row r="45542" spans="21:21" x14ac:dyDescent="0.25">
      <c r="U45542" s="76"/>
    </row>
    <row r="45543" spans="21:21" x14ac:dyDescent="0.25">
      <c r="U45543" s="76"/>
    </row>
    <row r="45544" spans="21:21" x14ac:dyDescent="0.25">
      <c r="U45544" s="76"/>
    </row>
    <row r="45545" spans="21:21" x14ac:dyDescent="0.25">
      <c r="U45545" s="76"/>
    </row>
    <row r="45546" spans="21:21" x14ac:dyDescent="0.25">
      <c r="U45546" s="76"/>
    </row>
    <row r="45547" spans="21:21" x14ac:dyDescent="0.25">
      <c r="U45547" s="76"/>
    </row>
    <row r="45548" spans="21:21" x14ac:dyDescent="0.25">
      <c r="U45548" s="76"/>
    </row>
    <row r="45549" spans="21:21" x14ac:dyDescent="0.25">
      <c r="U45549" s="76"/>
    </row>
    <row r="45550" spans="21:21" x14ac:dyDescent="0.25">
      <c r="U45550" s="76"/>
    </row>
    <row r="45551" spans="21:21" x14ac:dyDescent="0.25">
      <c r="U45551" s="76"/>
    </row>
    <row r="45552" spans="21:21" x14ac:dyDescent="0.25">
      <c r="U45552" s="76"/>
    </row>
    <row r="45553" spans="21:21" x14ac:dyDescent="0.25">
      <c r="U45553" s="76"/>
    </row>
    <row r="45554" spans="21:21" x14ac:dyDescent="0.25">
      <c r="U45554" s="76"/>
    </row>
    <row r="45555" spans="21:21" x14ac:dyDescent="0.25">
      <c r="U45555" s="76"/>
    </row>
    <row r="45556" spans="21:21" x14ac:dyDescent="0.25">
      <c r="U45556" s="76"/>
    </row>
    <row r="45557" spans="21:21" x14ac:dyDescent="0.25">
      <c r="U45557" s="76"/>
    </row>
    <row r="45558" spans="21:21" x14ac:dyDescent="0.25">
      <c r="U45558" s="76"/>
    </row>
    <row r="45559" spans="21:21" x14ac:dyDescent="0.25">
      <c r="U45559" s="76"/>
    </row>
    <row r="45560" spans="21:21" x14ac:dyDescent="0.25">
      <c r="U45560" s="76"/>
    </row>
    <row r="45561" spans="21:21" x14ac:dyDescent="0.25">
      <c r="U45561" s="76"/>
    </row>
    <row r="45562" spans="21:21" x14ac:dyDescent="0.25">
      <c r="U45562" s="76"/>
    </row>
    <row r="45563" spans="21:21" x14ac:dyDescent="0.25">
      <c r="U45563" s="76"/>
    </row>
    <row r="45564" spans="21:21" x14ac:dyDescent="0.25">
      <c r="U45564" s="76"/>
    </row>
    <row r="45565" spans="21:21" x14ac:dyDescent="0.25">
      <c r="U45565" s="76"/>
    </row>
    <row r="45566" spans="21:21" x14ac:dyDescent="0.25">
      <c r="U45566" s="76"/>
    </row>
    <row r="45567" spans="21:21" x14ac:dyDescent="0.25">
      <c r="U45567" s="76"/>
    </row>
    <row r="45568" spans="21:21" x14ac:dyDescent="0.25">
      <c r="U45568" s="76"/>
    </row>
    <row r="45569" spans="21:21" x14ac:dyDescent="0.25">
      <c r="U45569" s="76"/>
    </row>
    <row r="45570" spans="21:21" x14ac:dyDescent="0.25">
      <c r="U45570" s="76"/>
    </row>
    <row r="45571" spans="21:21" x14ac:dyDescent="0.25">
      <c r="U45571" s="76"/>
    </row>
    <row r="45572" spans="21:21" x14ac:dyDescent="0.25">
      <c r="U45572" s="76"/>
    </row>
    <row r="45573" spans="21:21" x14ac:dyDescent="0.25">
      <c r="U45573" s="76"/>
    </row>
    <row r="45574" spans="21:21" x14ac:dyDescent="0.25">
      <c r="U45574" s="76"/>
    </row>
    <row r="45575" spans="21:21" x14ac:dyDescent="0.25">
      <c r="U45575" s="76"/>
    </row>
    <row r="45576" spans="21:21" x14ac:dyDescent="0.25">
      <c r="U45576" s="76"/>
    </row>
    <row r="45577" spans="21:21" x14ac:dyDescent="0.25">
      <c r="U45577" s="76"/>
    </row>
    <row r="45578" spans="21:21" x14ac:dyDescent="0.25">
      <c r="U45578" s="76"/>
    </row>
    <row r="45579" spans="21:21" x14ac:dyDescent="0.25">
      <c r="U45579" s="76"/>
    </row>
    <row r="45580" spans="21:21" x14ac:dyDescent="0.25">
      <c r="U45580" s="76"/>
    </row>
    <row r="45581" spans="21:21" x14ac:dyDescent="0.25">
      <c r="U45581" s="76"/>
    </row>
    <row r="45582" spans="21:21" x14ac:dyDescent="0.25">
      <c r="U45582" s="76"/>
    </row>
    <row r="45583" spans="21:21" x14ac:dyDescent="0.25">
      <c r="U45583" s="76"/>
    </row>
    <row r="45584" spans="21:21" x14ac:dyDescent="0.25">
      <c r="U45584" s="76"/>
    </row>
    <row r="45585" spans="21:21" x14ac:dyDescent="0.25">
      <c r="U45585" s="76"/>
    </row>
    <row r="45586" spans="21:21" x14ac:dyDescent="0.25">
      <c r="U45586" s="76"/>
    </row>
    <row r="45587" spans="21:21" x14ac:dyDescent="0.25">
      <c r="U45587" s="76"/>
    </row>
    <row r="45588" spans="21:21" x14ac:dyDescent="0.25">
      <c r="U45588" s="76"/>
    </row>
    <row r="45589" spans="21:21" x14ac:dyDescent="0.25">
      <c r="U45589" s="76"/>
    </row>
    <row r="45590" spans="21:21" x14ac:dyDescent="0.25">
      <c r="U45590" s="76"/>
    </row>
    <row r="45591" spans="21:21" x14ac:dyDescent="0.25">
      <c r="U45591" s="76"/>
    </row>
    <row r="45592" spans="21:21" x14ac:dyDescent="0.25">
      <c r="U45592" s="76"/>
    </row>
    <row r="45593" spans="21:21" x14ac:dyDescent="0.25">
      <c r="U45593" s="76"/>
    </row>
    <row r="45594" spans="21:21" x14ac:dyDescent="0.25">
      <c r="U45594" s="76"/>
    </row>
    <row r="45595" spans="21:21" x14ac:dyDescent="0.25">
      <c r="U45595" s="76"/>
    </row>
    <row r="45596" spans="21:21" x14ac:dyDescent="0.25">
      <c r="U45596" s="76"/>
    </row>
    <row r="45597" spans="21:21" x14ac:dyDescent="0.25">
      <c r="U45597" s="76"/>
    </row>
    <row r="45598" spans="21:21" x14ac:dyDescent="0.25">
      <c r="U45598" s="76"/>
    </row>
    <row r="45599" spans="21:21" x14ac:dyDescent="0.25">
      <c r="U45599" s="76"/>
    </row>
    <row r="45600" spans="21:21" x14ac:dyDescent="0.25">
      <c r="U45600" s="76"/>
    </row>
    <row r="45601" spans="21:21" x14ac:dyDescent="0.25">
      <c r="U45601" s="76"/>
    </row>
    <row r="45602" spans="21:21" x14ac:dyDescent="0.25">
      <c r="U45602" s="76"/>
    </row>
    <row r="45603" spans="21:21" x14ac:dyDescent="0.25">
      <c r="U45603" s="76"/>
    </row>
    <row r="45604" spans="21:21" x14ac:dyDescent="0.25">
      <c r="U45604" s="76"/>
    </row>
    <row r="45605" spans="21:21" x14ac:dyDescent="0.25">
      <c r="U45605" s="76"/>
    </row>
    <row r="45606" spans="21:21" x14ac:dyDescent="0.25">
      <c r="U45606" s="76"/>
    </row>
    <row r="45607" spans="21:21" x14ac:dyDescent="0.25">
      <c r="U45607" s="76"/>
    </row>
    <row r="45608" spans="21:21" x14ac:dyDescent="0.25">
      <c r="U45608" s="76"/>
    </row>
    <row r="45609" spans="21:21" x14ac:dyDescent="0.25">
      <c r="U45609" s="76"/>
    </row>
    <row r="45610" spans="21:21" x14ac:dyDescent="0.25">
      <c r="U45610" s="76"/>
    </row>
    <row r="45611" spans="21:21" x14ac:dyDescent="0.25">
      <c r="U45611" s="76"/>
    </row>
    <row r="45612" spans="21:21" x14ac:dyDescent="0.25">
      <c r="U45612" s="76"/>
    </row>
    <row r="45613" spans="21:21" x14ac:dyDescent="0.25">
      <c r="U45613" s="76"/>
    </row>
    <row r="45614" spans="21:21" x14ac:dyDescent="0.25">
      <c r="U45614" s="76"/>
    </row>
    <row r="45615" spans="21:21" x14ac:dyDescent="0.25">
      <c r="U45615" s="76"/>
    </row>
    <row r="45616" spans="21:21" x14ac:dyDescent="0.25">
      <c r="U45616" s="76"/>
    </row>
    <row r="45617" spans="21:21" x14ac:dyDescent="0.25">
      <c r="U45617" s="76"/>
    </row>
    <row r="45618" spans="21:21" x14ac:dyDescent="0.25">
      <c r="U45618" s="76"/>
    </row>
    <row r="45619" spans="21:21" x14ac:dyDescent="0.25">
      <c r="U45619" s="76"/>
    </row>
    <row r="45620" spans="21:21" x14ac:dyDescent="0.25">
      <c r="U45620" s="76"/>
    </row>
    <row r="45621" spans="21:21" x14ac:dyDescent="0.25">
      <c r="U45621" s="76"/>
    </row>
    <row r="45622" spans="21:21" x14ac:dyDescent="0.25">
      <c r="U45622" s="76"/>
    </row>
    <row r="45623" spans="21:21" x14ac:dyDescent="0.25">
      <c r="U45623" s="76"/>
    </row>
    <row r="45624" spans="21:21" x14ac:dyDescent="0.25">
      <c r="U45624" s="76"/>
    </row>
    <row r="45625" spans="21:21" x14ac:dyDescent="0.25">
      <c r="U45625" s="76"/>
    </row>
    <row r="45626" spans="21:21" x14ac:dyDescent="0.25">
      <c r="U45626" s="76"/>
    </row>
    <row r="45627" spans="21:21" x14ac:dyDescent="0.25">
      <c r="U45627" s="76"/>
    </row>
    <row r="45628" spans="21:21" x14ac:dyDescent="0.25">
      <c r="U45628" s="76"/>
    </row>
    <row r="45629" spans="21:21" x14ac:dyDescent="0.25">
      <c r="U45629" s="76"/>
    </row>
    <row r="45630" spans="21:21" x14ac:dyDescent="0.25">
      <c r="U45630" s="76"/>
    </row>
    <row r="45631" spans="21:21" x14ac:dyDescent="0.25">
      <c r="U45631" s="76"/>
    </row>
    <row r="45632" spans="21:21" x14ac:dyDescent="0.25">
      <c r="U45632" s="76"/>
    </row>
    <row r="45633" spans="21:21" x14ac:dyDescent="0.25">
      <c r="U45633" s="76"/>
    </row>
    <row r="45634" spans="21:21" x14ac:dyDescent="0.25">
      <c r="U45634" s="76"/>
    </row>
    <row r="45635" spans="21:21" x14ac:dyDescent="0.25">
      <c r="U45635" s="76"/>
    </row>
    <row r="45636" spans="21:21" x14ac:dyDescent="0.25">
      <c r="U45636" s="76"/>
    </row>
    <row r="45637" spans="21:21" x14ac:dyDescent="0.25">
      <c r="U45637" s="76"/>
    </row>
    <row r="45638" spans="21:21" x14ac:dyDescent="0.25">
      <c r="U45638" s="76"/>
    </row>
    <row r="45639" spans="21:21" x14ac:dyDescent="0.25">
      <c r="U45639" s="76"/>
    </row>
    <row r="45640" spans="21:21" x14ac:dyDescent="0.25">
      <c r="U45640" s="76"/>
    </row>
    <row r="45641" spans="21:21" x14ac:dyDescent="0.25">
      <c r="U45641" s="76"/>
    </row>
    <row r="45642" spans="21:21" x14ac:dyDescent="0.25">
      <c r="U45642" s="76"/>
    </row>
    <row r="45643" spans="21:21" x14ac:dyDescent="0.25">
      <c r="U45643" s="76"/>
    </row>
    <row r="45644" spans="21:21" x14ac:dyDescent="0.25">
      <c r="U45644" s="76"/>
    </row>
    <row r="45645" spans="21:21" x14ac:dyDescent="0.25">
      <c r="U45645" s="76"/>
    </row>
    <row r="45646" spans="21:21" x14ac:dyDescent="0.25">
      <c r="U45646" s="76"/>
    </row>
    <row r="45647" spans="21:21" x14ac:dyDescent="0.25">
      <c r="U45647" s="76"/>
    </row>
    <row r="45648" spans="21:21" x14ac:dyDescent="0.25">
      <c r="U45648" s="76"/>
    </row>
    <row r="45649" spans="21:21" x14ac:dyDescent="0.25">
      <c r="U45649" s="76"/>
    </row>
    <row r="45650" spans="21:21" x14ac:dyDescent="0.25">
      <c r="U45650" s="76"/>
    </row>
    <row r="45651" spans="21:21" x14ac:dyDescent="0.25">
      <c r="U45651" s="76"/>
    </row>
    <row r="45652" spans="21:21" x14ac:dyDescent="0.25">
      <c r="U45652" s="76"/>
    </row>
    <row r="45653" spans="21:21" x14ac:dyDescent="0.25">
      <c r="U45653" s="76"/>
    </row>
    <row r="45654" spans="21:21" x14ac:dyDescent="0.25">
      <c r="U45654" s="76"/>
    </row>
    <row r="45655" spans="21:21" x14ac:dyDescent="0.25">
      <c r="U45655" s="76"/>
    </row>
    <row r="45656" spans="21:21" x14ac:dyDescent="0.25">
      <c r="U45656" s="76"/>
    </row>
    <row r="45657" spans="21:21" x14ac:dyDescent="0.25">
      <c r="U45657" s="76"/>
    </row>
    <row r="45658" spans="21:21" x14ac:dyDescent="0.25">
      <c r="U45658" s="76"/>
    </row>
    <row r="45659" spans="21:21" x14ac:dyDescent="0.25">
      <c r="U45659" s="76"/>
    </row>
    <row r="45660" spans="21:21" x14ac:dyDescent="0.25">
      <c r="U45660" s="76"/>
    </row>
    <row r="45661" spans="21:21" x14ac:dyDescent="0.25">
      <c r="U45661" s="76"/>
    </row>
    <row r="45662" spans="21:21" x14ac:dyDescent="0.25">
      <c r="U45662" s="76"/>
    </row>
    <row r="45663" spans="21:21" x14ac:dyDescent="0.25">
      <c r="U45663" s="76"/>
    </row>
    <row r="45664" spans="21:21" x14ac:dyDescent="0.25">
      <c r="U45664" s="76"/>
    </row>
    <row r="45665" spans="21:21" x14ac:dyDescent="0.25">
      <c r="U45665" s="76"/>
    </row>
    <row r="45666" spans="21:21" x14ac:dyDescent="0.25">
      <c r="U45666" s="76"/>
    </row>
    <row r="45667" spans="21:21" x14ac:dyDescent="0.25">
      <c r="U45667" s="76"/>
    </row>
    <row r="45668" spans="21:21" x14ac:dyDescent="0.25">
      <c r="U45668" s="76"/>
    </row>
    <row r="45669" spans="21:21" x14ac:dyDescent="0.25">
      <c r="U45669" s="76"/>
    </row>
    <row r="45670" spans="21:21" x14ac:dyDescent="0.25">
      <c r="U45670" s="76"/>
    </row>
    <row r="45671" spans="21:21" x14ac:dyDescent="0.25">
      <c r="U45671" s="76"/>
    </row>
    <row r="45672" spans="21:21" x14ac:dyDescent="0.25">
      <c r="U45672" s="76"/>
    </row>
    <row r="45673" spans="21:21" x14ac:dyDescent="0.25">
      <c r="U45673" s="76"/>
    </row>
    <row r="45674" spans="21:21" x14ac:dyDescent="0.25">
      <c r="U45674" s="76"/>
    </row>
    <row r="45675" spans="21:21" x14ac:dyDescent="0.25">
      <c r="U45675" s="76"/>
    </row>
    <row r="45676" spans="21:21" x14ac:dyDescent="0.25">
      <c r="U45676" s="76"/>
    </row>
    <row r="45677" spans="21:21" x14ac:dyDescent="0.25">
      <c r="U45677" s="76"/>
    </row>
    <row r="45678" spans="21:21" x14ac:dyDescent="0.25">
      <c r="U45678" s="76"/>
    </row>
    <row r="45679" spans="21:21" x14ac:dyDescent="0.25">
      <c r="U45679" s="76"/>
    </row>
    <row r="45680" spans="21:21" x14ac:dyDescent="0.25">
      <c r="U45680" s="76"/>
    </row>
    <row r="45681" spans="21:21" x14ac:dyDescent="0.25">
      <c r="U45681" s="76"/>
    </row>
    <row r="45682" spans="21:21" x14ac:dyDescent="0.25">
      <c r="U45682" s="76"/>
    </row>
    <row r="45683" spans="21:21" x14ac:dyDescent="0.25">
      <c r="U45683" s="76"/>
    </row>
    <row r="45684" spans="21:21" x14ac:dyDescent="0.25">
      <c r="U45684" s="76"/>
    </row>
    <row r="45685" spans="21:21" x14ac:dyDescent="0.25">
      <c r="U45685" s="76"/>
    </row>
    <row r="45686" spans="21:21" x14ac:dyDescent="0.25">
      <c r="U45686" s="76"/>
    </row>
    <row r="45687" spans="21:21" x14ac:dyDescent="0.25">
      <c r="U45687" s="76"/>
    </row>
    <row r="45688" spans="21:21" x14ac:dyDescent="0.25">
      <c r="U45688" s="76"/>
    </row>
    <row r="45689" spans="21:21" x14ac:dyDescent="0.25">
      <c r="U45689" s="76"/>
    </row>
    <row r="45690" spans="21:21" x14ac:dyDescent="0.25">
      <c r="U45690" s="76"/>
    </row>
    <row r="45691" spans="21:21" x14ac:dyDescent="0.25">
      <c r="U45691" s="76"/>
    </row>
    <row r="45692" spans="21:21" x14ac:dyDescent="0.25">
      <c r="U45692" s="76"/>
    </row>
    <row r="45693" spans="21:21" x14ac:dyDescent="0.25">
      <c r="U45693" s="76"/>
    </row>
    <row r="45694" spans="21:21" x14ac:dyDescent="0.25">
      <c r="U45694" s="76"/>
    </row>
    <row r="45695" spans="21:21" x14ac:dyDescent="0.25">
      <c r="U45695" s="76"/>
    </row>
    <row r="45696" spans="21:21" x14ac:dyDescent="0.25">
      <c r="U45696" s="76"/>
    </row>
    <row r="45697" spans="21:21" x14ac:dyDescent="0.25">
      <c r="U45697" s="76"/>
    </row>
    <row r="45698" spans="21:21" x14ac:dyDescent="0.25">
      <c r="U45698" s="76"/>
    </row>
    <row r="45699" spans="21:21" x14ac:dyDescent="0.25">
      <c r="U45699" s="76"/>
    </row>
    <row r="45700" spans="21:21" x14ac:dyDescent="0.25">
      <c r="U45700" s="76"/>
    </row>
    <row r="45701" spans="21:21" x14ac:dyDescent="0.25">
      <c r="U45701" s="76"/>
    </row>
    <row r="45702" spans="21:21" x14ac:dyDescent="0.25">
      <c r="U45702" s="76"/>
    </row>
    <row r="45703" spans="21:21" x14ac:dyDescent="0.25">
      <c r="U45703" s="76"/>
    </row>
    <row r="45704" spans="21:21" x14ac:dyDescent="0.25">
      <c r="U45704" s="76"/>
    </row>
    <row r="45705" spans="21:21" x14ac:dyDescent="0.25">
      <c r="U45705" s="76"/>
    </row>
    <row r="45706" spans="21:21" x14ac:dyDescent="0.25">
      <c r="U45706" s="76"/>
    </row>
    <row r="45707" spans="21:21" x14ac:dyDescent="0.25">
      <c r="U45707" s="76"/>
    </row>
    <row r="45708" spans="21:21" x14ac:dyDescent="0.25">
      <c r="U45708" s="76"/>
    </row>
    <row r="45709" spans="21:21" x14ac:dyDescent="0.25">
      <c r="U45709" s="76"/>
    </row>
    <row r="45710" spans="21:21" x14ac:dyDescent="0.25">
      <c r="U45710" s="76"/>
    </row>
    <row r="45711" spans="21:21" x14ac:dyDescent="0.25">
      <c r="U45711" s="76"/>
    </row>
    <row r="45712" spans="21:21" x14ac:dyDescent="0.25">
      <c r="U45712" s="76"/>
    </row>
    <row r="45713" spans="21:21" x14ac:dyDescent="0.25">
      <c r="U45713" s="76"/>
    </row>
    <row r="45714" spans="21:21" x14ac:dyDescent="0.25">
      <c r="U45714" s="76"/>
    </row>
    <row r="45715" spans="21:21" x14ac:dyDescent="0.25">
      <c r="U45715" s="76"/>
    </row>
    <row r="45716" spans="21:21" x14ac:dyDescent="0.25">
      <c r="U45716" s="76"/>
    </row>
    <row r="45717" spans="21:21" x14ac:dyDescent="0.25">
      <c r="U45717" s="76"/>
    </row>
    <row r="45718" spans="21:21" x14ac:dyDescent="0.25">
      <c r="U45718" s="76"/>
    </row>
    <row r="45719" spans="21:21" x14ac:dyDescent="0.25">
      <c r="U45719" s="76"/>
    </row>
    <row r="45720" spans="21:21" x14ac:dyDescent="0.25">
      <c r="U45720" s="76"/>
    </row>
    <row r="45721" spans="21:21" x14ac:dyDescent="0.25">
      <c r="U45721" s="76"/>
    </row>
    <row r="45722" spans="21:21" x14ac:dyDescent="0.25">
      <c r="U45722" s="76"/>
    </row>
    <row r="45723" spans="21:21" x14ac:dyDescent="0.25">
      <c r="U45723" s="76"/>
    </row>
    <row r="45724" spans="21:21" x14ac:dyDescent="0.25">
      <c r="U45724" s="76"/>
    </row>
    <row r="45725" spans="21:21" x14ac:dyDescent="0.25">
      <c r="U45725" s="76"/>
    </row>
    <row r="45726" spans="21:21" x14ac:dyDescent="0.25">
      <c r="U45726" s="76"/>
    </row>
    <row r="45727" spans="21:21" x14ac:dyDescent="0.25">
      <c r="U45727" s="76"/>
    </row>
    <row r="45728" spans="21:21" x14ac:dyDescent="0.25">
      <c r="U45728" s="76"/>
    </row>
    <row r="45729" spans="21:21" x14ac:dyDescent="0.25">
      <c r="U45729" s="76"/>
    </row>
    <row r="45730" spans="21:21" x14ac:dyDescent="0.25">
      <c r="U45730" s="76"/>
    </row>
    <row r="45731" spans="21:21" x14ac:dyDescent="0.25">
      <c r="U45731" s="76"/>
    </row>
    <row r="45732" spans="21:21" x14ac:dyDescent="0.25">
      <c r="U45732" s="76"/>
    </row>
    <row r="45733" spans="21:21" x14ac:dyDescent="0.25">
      <c r="U45733" s="76"/>
    </row>
    <row r="45734" spans="21:21" x14ac:dyDescent="0.25">
      <c r="U45734" s="76"/>
    </row>
    <row r="45735" spans="21:21" x14ac:dyDescent="0.25">
      <c r="U45735" s="76"/>
    </row>
    <row r="45736" spans="21:21" x14ac:dyDescent="0.25">
      <c r="U45736" s="76"/>
    </row>
    <row r="45737" spans="21:21" x14ac:dyDescent="0.25">
      <c r="U45737" s="76"/>
    </row>
    <row r="45738" spans="21:21" x14ac:dyDescent="0.25">
      <c r="U45738" s="76"/>
    </row>
    <row r="45739" spans="21:21" x14ac:dyDescent="0.25">
      <c r="U45739" s="76"/>
    </row>
    <row r="45740" spans="21:21" x14ac:dyDescent="0.25">
      <c r="U45740" s="76"/>
    </row>
    <row r="45741" spans="21:21" x14ac:dyDescent="0.25">
      <c r="U45741" s="76"/>
    </row>
    <row r="45742" spans="21:21" x14ac:dyDescent="0.25">
      <c r="U45742" s="76"/>
    </row>
    <row r="45743" spans="21:21" x14ac:dyDescent="0.25">
      <c r="U45743" s="76"/>
    </row>
    <row r="45744" spans="21:21" x14ac:dyDescent="0.25">
      <c r="U45744" s="76"/>
    </row>
    <row r="45745" spans="21:21" x14ac:dyDescent="0.25">
      <c r="U45745" s="76"/>
    </row>
    <row r="45746" spans="21:21" x14ac:dyDescent="0.25">
      <c r="U45746" s="76"/>
    </row>
    <row r="45747" spans="21:21" x14ac:dyDescent="0.25">
      <c r="U45747" s="76"/>
    </row>
    <row r="45748" spans="21:21" x14ac:dyDescent="0.25">
      <c r="U45748" s="76"/>
    </row>
    <row r="45749" spans="21:21" x14ac:dyDescent="0.25">
      <c r="U45749" s="76"/>
    </row>
    <row r="45750" spans="21:21" x14ac:dyDescent="0.25">
      <c r="U45750" s="76"/>
    </row>
    <row r="45751" spans="21:21" x14ac:dyDescent="0.25">
      <c r="U45751" s="76"/>
    </row>
    <row r="45752" spans="21:21" x14ac:dyDescent="0.25">
      <c r="U45752" s="76"/>
    </row>
    <row r="45753" spans="21:21" x14ac:dyDescent="0.25">
      <c r="U45753" s="76"/>
    </row>
    <row r="45754" spans="21:21" x14ac:dyDescent="0.25">
      <c r="U45754" s="76"/>
    </row>
    <row r="45755" spans="21:21" x14ac:dyDescent="0.25">
      <c r="U45755" s="76"/>
    </row>
    <row r="45756" spans="21:21" x14ac:dyDescent="0.25">
      <c r="U45756" s="76"/>
    </row>
    <row r="45757" spans="21:21" x14ac:dyDescent="0.25">
      <c r="U45757" s="76"/>
    </row>
    <row r="45758" spans="21:21" x14ac:dyDescent="0.25">
      <c r="U45758" s="76"/>
    </row>
    <row r="45759" spans="21:21" x14ac:dyDescent="0.25">
      <c r="U45759" s="76"/>
    </row>
    <row r="45760" spans="21:21" x14ac:dyDescent="0.25">
      <c r="U45760" s="76"/>
    </row>
    <row r="45761" spans="21:21" x14ac:dyDescent="0.25">
      <c r="U45761" s="76"/>
    </row>
    <row r="45762" spans="21:21" x14ac:dyDescent="0.25">
      <c r="U45762" s="76"/>
    </row>
    <row r="45763" spans="21:21" x14ac:dyDescent="0.25">
      <c r="U45763" s="76"/>
    </row>
    <row r="45764" spans="21:21" x14ac:dyDescent="0.25">
      <c r="U45764" s="76"/>
    </row>
    <row r="45765" spans="21:21" x14ac:dyDescent="0.25">
      <c r="U45765" s="76"/>
    </row>
    <row r="45766" spans="21:21" x14ac:dyDescent="0.25">
      <c r="U45766" s="76"/>
    </row>
    <row r="45767" spans="21:21" x14ac:dyDescent="0.25">
      <c r="U45767" s="76"/>
    </row>
    <row r="45768" spans="21:21" x14ac:dyDescent="0.25">
      <c r="U45768" s="76"/>
    </row>
    <row r="45769" spans="21:21" x14ac:dyDescent="0.25">
      <c r="U45769" s="76"/>
    </row>
    <row r="45770" spans="21:21" x14ac:dyDescent="0.25">
      <c r="U45770" s="76"/>
    </row>
    <row r="45771" spans="21:21" x14ac:dyDescent="0.25">
      <c r="U45771" s="76"/>
    </row>
    <row r="45772" spans="21:21" x14ac:dyDescent="0.25">
      <c r="U45772" s="76"/>
    </row>
    <row r="45773" spans="21:21" x14ac:dyDescent="0.25">
      <c r="U45773" s="76"/>
    </row>
    <row r="45774" spans="21:21" x14ac:dyDescent="0.25">
      <c r="U45774" s="76"/>
    </row>
    <row r="45775" spans="21:21" x14ac:dyDescent="0.25">
      <c r="U45775" s="76"/>
    </row>
    <row r="45776" spans="21:21" x14ac:dyDescent="0.25">
      <c r="U45776" s="76"/>
    </row>
    <row r="45777" spans="21:21" x14ac:dyDescent="0.25">
      <c r="U45777" s="76"/>
    </row>
    <row r="45778" spans="21:21" x14ac:dyDescent="0.25">
      <c r="U45778" s="76"/>
    </row>
    <row r="45779" spans="21:21" x14ac:dyDescent="0.25">
      <c r="U45779" s="76"/>
    </row>
    <row r="45780" spans="21:21" x14ac:dyDescent="0.25">
      <c r="U45780" s="76"/>
    </row>
    <row r="45781" spans="21:21" x14ac:dyDescent="0.25">
      <c r="U45781" s="76"/>
    </row>
    <row r="45782" spans="21:21" x14ac:dyDescent="0.25">
      <c r="U45782" s="76"/>
    </row>
    <row r="45783" spans="21:21" x14ac:dyDescent="0.25">
      <c r="U45783" s="76"/>
    </row>
    <row r="45784" spans="21:21" x14ac:dyDescent="0.25">
      <c r="U45784" s="76"/>
    </row>
    <row r="45785" spans="21:21" x14ac:dyDescent="0.25">
      <c r="U45785" s="76"/>
    </row>
    <row r="45786" spans="21:21" x14ac:dyDescent="0.25">
      <c r="U45786" s="76"/>
    </row>
    <row r="45787" spans="21:21" x14ac:dyDescent="0.25">
      <c r="U45787" s="76"/>
    </row>
    <row r="45788" spans="21:21" x14ac:dyDescent="0.25">
      <c r="U45788" s="76"/>
    </row>
    <row r="45789" spans="21:21" x14ac:dyDescent="0.25">
      <c r="U45789" s="76"/>
    </row>
    <row r="45790" spans="21:21" x14ac:dyDescent="0.25">
      <c r="U45790" s="76"/>
    </row>
    <row r="45791" spans="21:21" x14ac:dyDescent="0.25">
      <c r="U45791" s="76"/>
    </row>
    <row r="45792" spans="21:21" x14ac:dyDescent="0.25">
      <c r="U45792" s="76"/>
    </row>
    <row r="45793" spans="21:21" x14ac:dyDescent="0.25">
      <c r="U45793" s="76"/>
    </row>
    <row r="45794" spans="21:21" x14ac:dyDescent="0.25">
      <c r="U45794" s="76"/>
    </row>
    <row r="45795" spans="21:21" x14ac:dyDescent="0.25">
      <c r="U45795" s="76"/>
    </row>
    <row r="45796" spans="21:21" x14ac:dyDescent="0.25">
      <c r="U45796" s="76"/>
    </row>
    <row r="45797" spans="21:21" x14ac:dyDescent="0.25">
      <c r="U45797" s="76"/>
    </row>
    <row r="45798" spans="21:21" x14ac:dyDescent="0.25">
      <c r="U45798" s="76"/>
    </row>
    <row r="45799" spans="21:21" x14ac:dyDescent="0.25">
      <c r="U45799" s="76"/>
    </row>
    <row r="45800" spans="21:21" x14ac:dyDescent="0.25">
      <c r="U45800" s="76"/>
    </row>
    <row r="45801" spans="21:21" x14ac:dyDescent="0.25">
      <c r="U45801" s="76"/>
    </row>
    <row r="45802" spans="21:21" x14ac:dyDescent="0.25">
      <c r="U45802" s="76"/>
    </row>
    <row r="45803" spans="21:21" x14ac:dyDescent="0.25">
      <c r="U45803" s="76"/>
    </row>
    <row r="45804" spans="21:21" x14ac:dyDescent="0.25">
      <c r="U45804" s="76"/>
    </row>
    <row r="45805" spans="21:21" x14ac:dyDescent="0.25">
      <c r="U45805" s="76"/>
    </row>
    <row r="45806" spans="21:21" x14ac:dyDescent="0.25">
      <c r="U45806" s="76"/>
    </row>
    <row r="45807" spans="21:21" x14ac:dyDescent="0.25">
      <c r="U45807" s="76"/>
    </row>
    <row r="45808" spans="21:21" x14ac:dyDescent="0.25">
      <c r="U45808" s="76"/>
    </row>
    <row r="45809" spans="21:21" x14ac:dyDescent="0.25">
      <c r="U45809" s="76"/>
    </row>
    <row r="45810" spans="21:21" x14ac:dyDescent="0.25">
      <c r="U45810" s="76"/>
    </row>
    <row r="45811" spans="21:21" x14ac:dyDescent="0.25">
      <c r="U45811" s="76"/>
    </row>
    <row r="45812" spans="21:21" x14ac:dyDescent="0.25">
      <c r="U45812" s="76"/>
    </row>
    <row r="45813" spans="21:21" x14ac:dyDescent="0.25">
      <c r="U45813" s="76"/>
    </row>
    <row r="45814" spans="21:21" x14ac:dyDescent="0.25">
      <c r="U45814" s="76"/>
    </row>
    <row r="45815" spans="21:21" x14ac:dyDescent="0.25">
      <c r="U45815" s="76"/>
    </row>
    <row r="45816" spans="21:21" x14ac:dyDescent="0.25">
      <c r="U45816" s="76"/>
    </row>
    <row r="45817" spans="21:21" x14ac:dyDescent="0.25">
      <c r="U45817" s="76"/>
    </row>
    <row r="45818" spans="21:21" x14ac:dyDescent="0.25">
      <c r="U45818" s="76"/>
    </row>
    <row r="45819" spans="21:21" x14ac:dyDescent="0.25">
      <c r="U45819" s="76"/>
    </row>
    <row r="45820" spans="21:21" x14ac:dyDescent="0.25">
      <c r="U45820" s="76"/>
    </row>
    <row r="45821" spans="21:21" x14ac:dyDescent="0.25">
      <c r="U45821" s="76"/>
    </row>
    <row r="45822" spans="21:21" x14ac:dyDescent="0.25">
      <c r="U45822" s="76"/>
    </row>
    <row r="45823" spans="21:21" x14ac:dyDescent="0.25">
      <c r="U45823" s="76"/>
    </row>
    <row r="45824" spans="21:21" x14ac:dyDescent="0.25">
      <c r="U45824" s="76"/>
    </row>
    <row r="45825" spans="21:21" x14ac:dyDescent="0.25">
      <c r="U45825" s="76"/>
    </row>
    <row r="45826" spans="21:21" x14ac:dyDescent="0.25">
      <c r="U45826" s="76"/>
    </row>
    <row r="45827" spans="21:21" x14ac:dyDescent="0.25">
      <c r="U45827" s="76"/>
    </row>
    <row r="45828" spans="21:21" x14ac:dyDescent="0.25">
      <c r="U45828" s="76"/>
    </row>
    <row r="45829" spans="21:21" x14ac:dyDescent="0.25">
      <c r="U45829" s="76"/>
    </row>
    <row r="45830" spans="21:21" x14ac:dyDescent="0.25">
      <c r="U45830" s="76"/>
    </row>
    <row r="45831" spans="21:21" x14ac:dyDescent="0.25">
      <c r="U45831" s="76"/>
    </row>
    <row r="45832" spans="21:21" x14ac:dyDescent="0.25">
      <c r="U45832" s="76"/>
    </row>
    <row r="45833" spans="21:21" x14ac:dyDescent="0.25">
      <c r="U45833" s="76"/>
    </row>
    <row r="45834" spans="21:21" x14ac:dyDescent="0.25">
      <c r="U45834" s="76"/>
    </row>
    <row r="45835" spans="21:21" x14ac:dyDescent="0.25">
      <c r="U45835" s="76"/>
    </row>
    <row r="45836" spans="21:21" x14ac:dyDescent="0.25">
      <c r="U45836" s="76"/>
    </row>
    <row r="45837" spans="21:21" x14ac:dyDescent="0.25">
      <c r="U45837" s="76"/>
    </row>
    <row r="45838" spans="21:21" x14ac:dyDescent="0.25">
      <c r="U45838" s="76"/>
    </row>
    <row r="45839" spans="21:21" x14ac:dyDescent="0.25">
      <c r="U45839" s="76"/>
    </row>
    <row r="45840" spans="21:21" x14ac:dyDescent="0.25">
      <c r="U45840" s="76"/>
    </row>
    <row r="45841" spans="21:21" x14ac:dyDescent="0.25">
      <c r="U45841" s="76"/>
    </row>
    <row r="45842" spans="21:21" x14ac:dyDescent="0.25">
      <c r="U45842" s="76"/>
    </row>
    <row r="45843" spans="21:21" x14ac:dyDescent="0.25">
      <c r="U45843" s="76"/>
    </row>
    <row r="45844" spans="21:21" x14ac:dyDescent="0.25">
      <c r="U45844" s="76"/>
    </row>
    <row r="45845" spans="21:21" x14ac:dyDescent="0.25">
      <c r="U45845" s="76"/>
    </row>
    <row r="45846" spans="21:21" x14ac:dyDescent="0.25">
      <c r="U45846" s="76"/>
    </row>
    <row r="45847" spans="21:21" x14ac:dyDescent="0.25">
      <c r="U45847" s="76"/>
    </row>
    <row r="45848" spans="21:21" x14ac:dyDescent="0.25">
      <c r="U45848" s="76"/>
    </row>
    <row r="45849" spans="21:21" x14ac:dyDescent="0.25">
      <c r="U45849" s="76"/>
    </row>
    <row r="45850" spans="21:21" x14ac:dyDescent="0.25">
      <c r="U45850" s="76"/>
    </row>
    <row r="45851" spans="21:21" x14ac:dyDescent="0.25">
      <c r="U45851" s="76"/>
    </row>
    <row r="45852" spans="21:21" x14ac:dyDescent="0.25">
      <c r="U45852" s="76"/>
    </row>
    <row r="45853" spans="21:21" x14ac:dyDescent="0.25">
      <c r="U45853" s="76"/>
    </row>
    <row r="45854" spans="21:21" x14ac:dyDescent="0.25">
      <c r="U45854" s="76"/>
    </row>
    <row r="45855" spans="21:21" x14ac:dyDescent="0.25">
      <c r="U45855" s="76"/>
    </row>
    <row r="45856" spans="21:21" x14ac:dyDescent="0.25">
      <c r="U45856" s="76"/>
    </row>
    <row r="45857" spans="21:21" x14ac:dyDescent="0.25">
      <c r="U45857" s="76"/>
    </row>
    <row r="45858" spans="21:21" x14ac:dyDescent="0.25">
      <c r="U45858" s="76"/>
    </row>
    <row r="45859" spans="21:21" x14ac:dyDescent="0.25">
      <c r="U45859" s="76"/>
    </row>
    <row r="45860" spans="21:21" x14ac:dyDescent="0.25">
      <c r="U45860" s="76"/>
    </row>
    <row r="45861" spans="21:21" x14ac:dyDescent="0.25">
      <c r="U45861" s="76"/>
    </row>
    <row r="45862" spans="21:21" x14ac:dyDescent="0.25">
      <c r="U45862" s="76"/>
    </row>
    <row r="45863" spans="21:21" x14ac:dyDescent="0.25">
      <c r="U45863" s="76"/>
    </row>
    <row r="45864" spans="21:21" x14ac:dyDescent="0.25">
      <c r="U45864" s="76"/>
    </row>
    <row r="45865" spans="21:21" x14ac:dyDescent="0.25">
      <c r="U45865" s="76"/>
    </row>
    <row r="45866" spans="21:21" x14ac:dyDescent="0.25">
      <c r="U45866" s="76"/>
    </row>
    <row r="45867" spans="21:21" x14ac:dyDescent="0.25">
      <c r="U45867" s="76"/>
    </row>
    <row r="45868" spans="21:21" x14ac:dyDescent="0.25">
      <c r="U45868" s="76"/>
    </row>
    <row r="45869" spans="21:21" x14ac:dyDescent="0.25">
      <c r="U45869" s="76"/>
    </row>
    <row r="45870" spans="21:21" x14ac:dyDescent="0.25">
      <c r="U45870" s="76"/>
    </row>
    <row r="45871" spans="21:21" x14ac:dyDescent="0.25">
      <c r="U45871" s="76"/>
    </row>
    <row r="45872" spans="21:21" x14ac:dyDescent="0.25">
      <c r="U45872" s="76"/>
    </row>
    <row r="45873" spans="21:21" x14ac:dyDescent="0.25">
      <c r="U45873" s="76"/>
    </row>
    <row r="45874" spans="21:21" x14ac:dyDescent="0.25">
      <c r="U45874" s="76"/>
    </row>
    <row r="45875" spans="21:21" x14ac:dyDescent="0.25">
      <c r="U45875" s="76"/>
    </row>
    <row r="45876" spans="21:21" x14ac:dyDescent="0.25">
      <c r="U45876" s="76"/>
    </row>
    <row r="45877" spans="21:21" x14ac:dyDescent="0.25">
      <c r="U45877" s="76"/>
    </row>
    <row r="45878" spans="21:21" x14ac:dyDescent="0.25">
      <c r="U45878" s="76"/>
    </row>
    <row r="45879" spans="21:21" x14ac:dyDescent="0.25">
      <c r="U45879" s="76"/>
    </row>
    <row r="45880" spans="21:21" x14ac:dyDescent="0.25">
      <c r="U45880" s="76"/>
    </row>
    <row r="45881" spans="21:21" x14ac:dyDescent="0.25">
      <c r="U45881" s="76"/>
    </row>
    <row r="45882" spans="21:21" x14ac:dyDescent="0.25">
      <c r="U45882" s="76"/>
    </row>
    <row r="45883" spans="21:21" x14ac:dyDescent="0.25">
      <c r="U45883" s="76"/>
    </row>
    <row r="45884" spans="21:21" x14ac:dyDescent="0.25">
      <c r="U45884" s="76"/>
    </row>
    <row r="45885" spans="21:21" x14ac:dyDescent="0.25">
      <c r="U45885" s="76"/>
    </row>
    <row r="45886" spans="21:21" x14ac:dyDescent="0.25">
      <c r="U45886" s="76"/>
    </row>
    <row r="45887" spans="21:21" x14ac:dyDescent="0.25">
      <c r="U45887" s="76"/>
    </row>
    <row r="45888" spans="21:21" x14ac:dyDescent="0.25">
      <c r="U45888" s="76"/>
    </row>
    <row r="45889" spans="21:21" x14ac:dyDescent="0.25">
      <c r="U45889" s="76"/>
    </row>
    <row r="45890" spans="21:21" x14ac:dyDescent="0.25">
      <c r="U45890" s="76"/>
    </row>
    <row r="45891" spans="21:21" x14ac:dyDescent="0.25">
      <c r="U45891" s="76"/>
    </row>
    <row r="45892" spans="21:21" x14ac:dyDescent="0.25">
      <c r="U45892" s="76"/>
    </row>
    <row r="45893" spans="21:21" x14ac:dyDescent="0.25">
      <c r="U45893" s="76"/>
    </row>
    <row r="45894" spans="21:21" x14ac:dyDescent="0.25">
      <c r="U45894" s="76"/>
    </row>
    <row r="45895" spans="21:21" x14ac:dyDescent="0.25">
      <c r="U45895" s="76"/>
    </row>
    <row r="45896" spans="21:21" x14ac:dyDescent="0.25">
      <c r="U45896" s="76"/>
    </row>
    <row r="45897" spans="21:21" x14ac:dyDescent="0.25">
      <c r="U45897" s="76"/>
    </row>
    <row r="45898" spans="21:21" x14ac:dyDescent="0.25">
      <c r="U45898" s="76"/>
    </row>
    <row r="45899" spans="21:21" x14ac:dyDescent="0.25">
      <c r="U45899" s="76"/>
    </row>
    <row r="45900" spans="21:21" x14ac:dyDescent="0.25">
      <c r="U45900" s="76"/>
    </row>
    <row r="45901" spans="21:21" x14ac:dyDescent="0.25">
      <c r="U45901" s="76"/>
    </row>
    <row r="45902" spans="21:21" x14ac:dyDescent="0.25">
      <c r="U45902" s="76"/>
    </row>
    <row r="45903" spans="21:21" x14ac:dyDescent="0.25">
      <c r="U45903" s="76"/>
    </row>
    <row r="45904" spans="21:21" x14ac:dyDescent="0.25">
      <c r="U45904" s="76"/>
    </row>
    <row r="45905" spans="21:21" x14ac:dyDescent="0.25">
      <c r="U45905" s="76"/>
    </row>
    <row r="45906" spans="21:21" x14ac:dyDescent="0.25">
      <c r="U45906" s="76"/>
    </row>
    <row r="45907" spans="21:21" x14ac:dyDescent="0.25">
      <c r="U45907" s="76"/>
    </row>
    <row r="45908" spans="21:21" x14ac:dyDescent="0.25">
      <c r="U45908" s="76"/>
    </row>
    <row r="45909" spans="21:21" x14ac:dyDescent="0.25">
      <c r="U45909" s="76"/>
    </row>
    <row r="45910" spans="21:21" x14ac:dyDescent="0.25">
      <c r="U45910" s="76"/>
    </row>
    <row r="45911" spans="21:21" x14ac:dyDescent="0.25">
      <c r="U45911" s="76"/>
    </row>
    <row r="45912" spans="21:21" x14ac:dyDescent="0.25">
      <c r="U45912" s="76"/>
    </row>
    <row r="45913" spans="21:21" x14ac:dyDescent="0.25">
      <c r="U45913" s="76"/>
    </row>
    <row r="45914" spans="21:21" x14ac:dyDescent="0.25">
      <c r="U45914" s="76"/>
    </row>
    <row r="45915" spans="21:21" x14ac:dyDescent="0.25">
      <c r="U45915" s="76"/>
    </row>
    <row r="45916" spans="21:21" x14ac:dyDescent="0.25">
      <c r="U45916" s="76"/>
    </row>
    <row r="45917" spans="21:21" x14ac:dyDescent="0.25">
      <c r="U45917" s="76"/>
    </row>
    <row r="45918" spans="21:21" x14ac:dyDescent="0.25">
      <c r="U45918" s="76"/>
    </row>
    <row r="45919" spans="21:21" x14ac:dyDescent="0.25">
      <c r="U45919" s="76"/>
    </row>
    <row r="45920" spans="21:21" x14ac:dyDescent="0.25">
      <c r="U45920" s="76"/>
    </row>
    <row r="45921" spans="21:21" x14ac:dyDescent="0.25">
      <c r="U45921" s="76"/>
    </row>
    <row r="45922" spans="21:21" x14ac:dyDescent="0.25">
      <c r="U45922" s="76"/>
    </row>
    <row r="45923" spans="21:21" x14ac:dyDescent="0.25">
      <c r="U45923" s="76"/>
    </row>
    <row r="45924" spans="21:21" x14ac:dyDescent="0.25">
      <c r="U45924" s="76"/>
    </row>
    <row r="45925" spans="21:21" x14ac:dyDescent="0.25">
      <c r="U45925" s="76"/>
    </row>
    <row r="45926" spans="21:21" x14ac:dyDescent="0.25">
      <c r="U45926" s="76"/>
    </row>
    <row r="45927" spans="21:21" x14ac:dyDescent="0.25">
      <c r="U45927" s="76"/>
    </row>
    <row r="45928" spans="21:21" x14ac:dyDescent="0.25">
      <c r="U45928" s="76"/>
    </row>
    <row r="45929" spans="21:21" x14ac:dyDescent="0.25">
      <c r="U45929" s="76"/>
    </row>
    <row r="45930" spans="21:21" x14ac:dyDescent="0.25">
      <c r="U45930" s="76"/>
    </row>
    <row r="45931" spans="21:21" x14ac:dyDescent="0.25">
      <c r="U45931" s="76"/>
    </row>
    <row r="45932" spans="21:21" x14ac:dyDescent="0.25">
      <c r="U45932" s="76"/>
    </row>
    <row r="45933" spans="21:21" x14ac:dyDescent="0.25">
      <c r="U45933" s="76"/>
    </row>
    <row r="45934" spans="21:21" x14ac:dyDescent="0.25">
      <c r="U45934" s="76"/>
    </row>
    <row r="45935" spans="21:21" x14ac:dyDescent="0.25">
      <c r="U45935" s="76"/>
    </row>
    <row r="45936" spans="21:21" x14ac:dyDescent="0.25">
      <c r="U45936" s="76"/>
    </row>
    <row r="45937" spans="21:21" x14ac:dyDescent="0.25">
      <c r="U45937" s="76"/>
    </row>
    <row r="45938" spans="21:21" x14ac:dyDescent="0.25">
      <c r="U45938" s="76"/>
    </row>
    <row r="45939" spans="21:21" x14ac:dyDescent="0.25">
      <c r="U45939" s="76"/>
    </row>
    <row r="45940" spans="21:21" x14ac:dyDescent="0.25">
      <c r="U45940" s="76"/>
    </row>
    <row r="45941" spans="21:21" x14ac:dyDescent="0.25">
      <c r="U45941" s="76"/>
    </row>
    <row r="45942" spans="21:21" x14ac:dyDescent="0.25">
      <c r="U45942" s="76"/>
    </row>
    <row r="45943" spans="21:21" x14ac:dyDescent="0.25">
      <c r="U45943" s="76"/>
    </row>
    <row r="45944" spans="21:21" x14ac:dyDescent="0.25">
      <c r="U45944" s="76"/>
    </row>
    <row r="45945" spans="21:21" x14ac:dyDescent="0.25">
      <c r="U45945" s="76"/>
    </row>
    <row r="45946" spans="21:21" x14ac:dyDescent="0.25">
      <c r="U45946" s="76"/>
    </row>
    <row r="45947" spans="21:21" x14ac:dyDescent="0.25">
      <c r="U45947" s="76"/>
    </row>
    <row r="45948" spans="21:21" x14ac:dyDescent="0.25">
      <c r="U45948" s="76"/>
    </row>
    <row r="45949" spans="21:21" x14ac:dyDescent="0.25">
      <c r="U45949" s="76"/>
    </row>
    <row r="45950" spans="21:21" x14ac:dyDescent="0.25">
      <c r="U45950" s="76"/>
    </row>
    <row r="45951" spans="21:21" x14ac:dyDescent="0.25">
      <c r="U45951" s="76"/>
    </row>
    <row r="45952" spans="21:21" x14ac:dyDescent="0.25">
      <c r="U45952" s="76"/>
    </row>
    <row r="45953" spans="21:21" x14ac:dyDescent="0.25">
      <c r="U45953" s="76"/>
    </row>
    <row r="45954" spans="21:21" x14ac:dyDescent="0.25">
      <c r="U45954" s="76"/>
    </row>
    <row r="45955" spans="21:21" x14ac:dyDescent="0.25">
      <c r="U45955" s="76"/>
    </row>
    <row r="45956" spans="21:21" x14ac:dyDescent="0.25">
      <c r="U45956" s="76"/>
    </row>
    <row r="45957" spans="21:21" x14ac:dyDescent="0.25">
      <c r="U45957" s="76"/>
    </row>
    <row r="45958" spans="21:21" x14ac:dyDescent="0.25">
      <c r="U45958" s="76"/>
    </row>
    <row r="45959" spans="21:21" x14ac:dyDescent="0.25">
      <c r="U45959" s="76"/>
    </row>
    <row r="45960" spans="21:21" x14ac:dyDescent="0.25">
      <c r="U45960" s="76"/>
    </row>
    <row r="45961" spans="21:21" x14ac:dyDescent="0.25">
      <c r="U45961" s="76"/>
    </row>
    <row r="45962" spans="21:21" x14ac:dyDescent="0.25">
      <c r="U45962" s="76"/>
    </row>
    <row r="45963" spans="21:21" x14ac:dyDescent="0.25">
      <c r="U45963" s="76"/>
    </row>
    <row r="45964" spans="21:21" x14ac:dyDescent="0.25">
      <c r="U45964" s="76"/>
    </row>
    <row r="45965" spans="21:21" x14ac:dyDescent="0.25">
      <c r="U45965" s="76"/>
    </row>
    <row r="45966" spans="21:21" x14ac:dyDescent="0.25">
      <c r="U45966" s="76"/>
    </row>
    <row r="45967" spans="21:21" x14ac:dyDescent="0.25">
      <c r="U45967" s="76"/>
    </row>
    <row r="45968" spans="21:21" x14ac:dyDescent="0.25">
      <c r="U45968" s="76"/>
    </row>
    <row r="45969" spans="21:21" x14ac:dyDescent="0.25">
      <c r="U45969" s="76"/>
    </row>
    <row r="45970" spans="21:21" x14ac:dyDescent="0.25">
      <c r="U45970" s="76"/>
    </row>
    <row r="45971" spans="21:21" x14ac:dyDescent="0.25">
      <c r="U45971" s="76"/>
    </row>
    <row r="45972" spans="21:21" x14ac:dyDescent="0.25">
      <c r="U45972" s="76"/>
    </row>
    <row r="45973" spans="21:21" x14ac:dyDescent="0.25">
      <c r="U45973" s="76"/>
    </row>
    <row r="45974" spans="21:21" x14ac:dyDescent="0.25">
      <c r="U45974" s="76"/>
    </row>
    <row r="45975" spans="21:21" x14ac:dyDescent="0.25">
      <c r="U45975" s="76"/>
    </row>
    <row r="45976" spans="21:21" x14ac:dyDescent="0.25">
      <c r="U45976" s="76"/>
    </row>
    <row r="45977" spans="21:21" x14ac:dyDescent="0.25">
      <c r="U45977" s="76"/>
    </row>
    <row r="45978" spans="21:21" x14ac:dyDescent="0.25">
      <c r="U45978" s="76"/>
    </row>
    <row r="45979" spans="21:21" x14ac:dyDescent="0.25">
      <c r="U45979" s="76"/>
    </row>
    <row r="45980" spans="21:21" x14ac:dyDescent="0.25">
      <c r="U45980" s="76"/>
    </row>
    <row r="45981" spans="21:21" x14ac:dyDescent="0.25">
      <c r="U45981" s="76"/>
    </row>
    <row r="45982" spans="21:21" x14ac:dyDescent="0.25">
      <c r="U45982" s="76"/>
    </row>
    <row r="45983" spans="21:21" x14ac:dyDescent="0.25">
      <c r="U45983" s="76"/>
    </row>
    <row r="45984" spans="21:21" x14ac:dyDescent="0.25">
      <c r="U45984" s="76"/>
    </row>
    <row r="45985" spans="21:21" x14ac:dyDescent="0.25">
      <c r="U45985" s="76"/>
    </row>
    <row r="45986" spans="21:21" x14ac:dyDescent="0.25">
      <c r="U45986" s="76"/>
    </row>
    <row r="45987" spans="21:21" x14ac:dyDescent="0.25">
      <c r="U45987" s="76"/>
    </row>
    <row r="45988" spans="21:21" x14ac:dyDescent="0.25">
      <c r="U45988" s="76"/>
    </row>
    <row r="45989" spans="21:21" x14ac:dyDescent="0.25">
      <c r="U45989" s="76"/>
    </row>
    <row r="45990" spans="21:21" x14ac:dyDescent="0.25">
      <c r="U45990" s="76"/>
    </row>
    <row r="45991" spans="21:21" x14ac:dyDescent="0.25">
      <c r="U45991" s="76"/>
    </row>
    <row r="45992" spans="21:21" x14ac:dyDescent="0.25">
      <c r="U45992" s="76"/>
    </row>
    <row r="45993" spans="21:21" x14ac:dyDescent="0.25">
      <c r="U45993" s="76"/>
    </row>
    <row r="45994" spans="21:21" x14ac:dyDescent="0.25">
      <c r="U45994" s="76"/>
    </row>
    <row r="45995" spans="21:21" x14ac:dyDescent="0.25">
      <c r="U45995" s="76"/>
    </row>
    <row r="45996" spans="21:21" x14ac:dyDescent="0.25">
      <c r="U45996" s="76"/>
    </row>
    <row r="45997" spans="21:21" x14ac:dyDescent="0.25">
      <c r="U45997" s="76"/>
    </row>
    <row r="45998" spans="21:21" x14ac:dyDescent="0.25">
      <c r="U45998" s="76"/>
    </row>
    <row r="45999" spans="21:21" x14ac:dyDescent="0.25">
      <c r="U45999" s="76"/>
    </row>
    <row r="46000" spans="21:21" x14ac:dyDescent="0.25">
      <c r="U46000" s="76"/>
    </row>
    <row r="46001" spans="21:21" x14ac:dyDescent="0.25">
      <c r="U46001" s="76"/>
    </row>
    <row r="46002" spans="21:21" x14ac:dyDescent="0.25">
      <c r="U46002" s="76"/>
    </row>
    <row r="46003" spans="21:21" x14ac:dyDescent="0.25">
      <c r="U46003" s="76"/>
    </row>
    <row r="46004" spans="21:21" x14ac:dyDescent="0.25">
      <c r="U46004" s="76"/>
    </row>
    <row r="46005" spans="21:21" x14ac:dyDescent="0.25">
      <c r="U46005" s="76"/>
    </row>
    <row r="46006" spans="21:21" x14ac:dyDescent="0.25">
      <c r="U46006" s="76"/>
    </row>
    <row r="46007" spans="21:21" x14ac:dyDescent="0.25">
      <c r="U46007" s="76"/>
    </row>
    <row r="46008" spans="21:21" x14ac:dyDescent="0.25">
      <c r="U46008" s="76"/>
    </row>
    <row r="46009" spans="21:21" x14ac:dyDescent="0.25">
      <c r="U46009" s="76"/>
    </row>
    <row r="46010" spans="21:21" x14ac:dyDescent="0.25">
      <c r="U46010" s="76"/>
    </row>
    <row r="46011" spans="21:21" x14ac:dyDescent="0.25">
      <c r="U46011" s="76"/>
    </row>
    <row r="46012" spans="21:21" x14ac:dyDescent="0.25">
      <c r="U46012" s="76"/>
    </row>
    <row r="46013" spans="21:21" x14ac:dyDescent="0.25">
      <c r="U46013" s="76"/>
    </row>
    <row r="46014" spans="21:21" x14ac:dyDescent="0.25">
      <c r="U46014" s="76"/>
    </row>
    <row r="46015" spans="21:21" x14ac:dyDescent="0.25">
      <c r="U46015" s="76"/>
    </row>
    <row r="46016" spans="21:21" x14ac:dyDescent="0.25">
      <c r="U46016" s="76"/>
    </row>
    <row r="46017" spans="21:21" x14ac:dyDescent="0.25">
      <c r="U46017" s="76"/>
    </row>
    <row r="46018" spans="21:21" x14ac:dyDescent="0.25">
      <c r="U46018" s="76"/>
    </row>
    <row r="46019" spans="21:21" x14ac:dyDescent="0.25">
      <c r="U46019" s="76"/>
    </row>
    <row r="46020" spans="21:21" x14ac:dyDescent="0.25">
      <c r="U46020" s="76"/>
    </row>
    <row r="46021" spans="21:21" x14ac:dyDescent="0.25">
      <c r="U46021" s="76"/>
    </row>
    <row r="46022" spans="21:21" x14ac:dyDescent="0.25">
      <c r="U46022" s="76"/>
    </row>
    <row r="46023" spans="21:21" x14ac:dyDescent="0.25">
      <c r="U46023" s="76"/>
    </row>
    <row r="46024" spans="21:21" x14ac:dyDescent="0.25">
      <c r="U46024" s="76"/>
    </row>
    <row r="46025" spans="21:21" x14ac:dyDescent="0.25">
      <c r="U46025" s="76"/>
    </row>
    <row r="46026" spans="21:21" x14ac:dyDescent="0.25">
      <c r="U46026" s="76"/>
    </row>
    <row r="46027" spans="21:21" x14ac:dyDescent="0.25">
      <c r="U46027" s="76"/>
    </row>
    <row r="46028" spans="21:21" x14ac:dyDescent="0.25">
      <c r="U46028" s="76"/>
    </row>
    <row r="46029" spans="21:21" x14ac:dyDescent="0.25">
      <c r="U46029" s="76"/>
    </row>
    <row r="46030" spans="21:21" x14ac:dyDescent="0.25">
      <c r="U46030" s="76"/>
    </row>
    <row r="46031" spans="21:21" x14ac:dyDescent="0.25">
      <c r="U46031" s="76"/>
    </row>
    <row r="46032" spans="21:21" x14ac:dyDescent="0.25">
      <c r="U46032" s="76"/>
    </row>
    <row r="46033" spans="21:21" x14ac:dyDescent="0.25">
      <c r="U46033" s="76"/>
    </row>
    <row r="46034" spans="21:21" x14ac:dyDescent="0.25">
      <c r="U46034" s="76"/>
    </row>
    <row r="46035" spans="21:21" x14ac:dyDescent="0.25">
      <c r="U46035" s="76"/>
    </row>
    <row r="46036" spans="21:21" x14ac:dyDescent="0.25">
      <c r="U46036" s="76"/>
    </row>
    <row r="46037" spans="21:21" x14ac:dyDescent="0.25">
      <c r="U46037" s="76"/>
    </row>
    <row r="46038" spans="21:21" x14ac:dyDescent="0.25">
      <c r="U46038" s="76"/>
    </row>
    <row r="46039" spans="21:21" x14ac:dyDescent="0.25">
      <c r="U46039" s="76"/>
    </row>
    <row r="46040" spans="21:21" x14ac:dyDescent="0.25">
      <c r="U46040" s="76"/>
    </row>
    <row r="46041" spans="21:21" x14ac:dyDescent="0.25">
      <c r="U46041" s="76"/>
    </row>
    <row r="46042" spans="21:21" x14ac:dyDescent="0.25">
      <c r="U46042" s="76"/>
    </row>
    <row r="46043" spans="21:21" x14ac:dyDescent="0.25">
      <c r="U46043" s="76"/>
    </row>
    <row r="46044" spans="21:21" x14ac:dyDescent="0.25">
      <c r="U46044" s="76"/>
    </row>
    <row r="46045" spans="21:21" x14ac:dyDescent="0.25">
      <c r="U46045" s="76"/>
    </row>
    <row r="46046" spans="21:21" x14ac:dyDescent="0.25">
      <c r="U46046" s="76"/>
    </row>
    <row r="46047" spans="21:21" x14ac:dyDescent="0.25">
      <c r="U46047" s="76"/>
    </row>
    <row r="46048" spans="21:21" x14ac:dyDescent="0.25">
      <c r="U46048" s="76"/>
    </row>
    <row r="46049" spans="21:21" x14ac:dyDescent="0.25">
      <c r="U46049" s="76"/>
    </row>
    <row r="46050" spans="21:21" x14ac:dyDescent="0.25">
      <c r="U46050" s="76"/>
    </row>
    <row r="46051" spans="21:21" x14ac:dyDescent="0.25">
      <c r="U46051" s="76"/>
    </row>
    <row r="46052" spans="21:21" x14ac:dyDescent="0.25">
      <c r="U46052" s="76"/>
    </row>
    <row r="46053" spans="21:21" x14ac:dyDescent="0.25">
      <c r="U46053" s="76"/>
    </row>
    <row r="46054" spans="21:21" x14ac:dyDescent="0.25">
      <c r="U46054" s="76"/>
    </row>
    <row r="46055" spans="21:21" x14ac:dyDescent="0.25">
      <c r="U46055" s="76"/>
    </row>
    <row r="46056" spans="21:21" x14ac:dyDescent="0.25">
      <c r="U46056" s="76"/>
    </row>
    <row r="46057" spans="21:21" x14ac:dyDescent="0.25">
      <c r="U46057" s="76"/>
    </row>
    <row r="46058" spans="21:21" x14ac:dyDescent="0.25">
      <c r="U46058" s="76"/>
    </row>
    <row r="46059" spans="21:21" x14ac:dyDescent="0.25">
      <c r="U46059" s="76"/>
    </row>
    <row r="46060" spans="21:21" x14ac:dyDescent="0.25">
      <c r="U46060" s="76"/>
    </row>
    <row r="46061" spans="21:21" x14ac:dyDescent="0.25">
      <c r="U46061" s="76"/>
    </row>
    <row r="46062" spans="21:21" x14ac:dyDescent="0.25">
      <c r="U46062" s="76"/>
    </row>
    <row r="46063" spans="21:21" x14ac:dyDescent="0.25">
      <c r="U46063" s="76"/>
    </row>
    <row r="46064" spans="21:21" x14ac:dyDescent="0.25">
      <c r="U46064" s="76"/>
    </row>
    <row r="46065" spans="21:21" x14ac:dyDescent="0.25">
      <c r="U46065" s="76"/>
    </row>
    <row r="46066" spans="21:21" x14ac:dyDescent="0.25">
      <c r="U46066" s="76"/>
    </row>
    <row r="46067" spans="21:21" x14ac:dyDescent="0.25">
      <c r="U46067" s="76"/>
    </row>
    <row r="46068" spans="21:21" x14ac:dyDescent="0.25">
      <c r="U46068" s="76"/>
    </row>
    <row r="46069" spans="21:21" x14ac:dyDescent="0.25">
      <c r="U46069" s="76"/>
    </row>
    <row r="46070" spans="21:21" x14ac:dyDescent="0.25">
      <c r="U46070" s="76"/>
    </row>
    <row r="46071" spans="21:21" x14ac:dyDescent="0.25">
      <c r="U46071" s="76"/>
    </row>
    <row r="46072" spans="21:21" x14ac:dyDescent="0.25">
      <c r="U46072" s="76"/>
    </row>
    <row r="46073" spans="21:21" x14ac:dyDescent="0.25">
      <c r="U46073" s="76"/>
    </row>
    <row r="46074" spans="21:21" x14ac:dyDescent="0.25">
      <c r="U46074" s="76"/>
    </row>
    <row r="46075" spans="21:21" x14ac:dyDescent="0.25">
      <c r="U46075" s="76"/>
    </row>
    <row r="46076" spans="21:21" x14ac:dyDescent="0.25">
      <c r="U46076" s="76"/>
    </row>
    <row r="46077" spans="21:21" x14ac:dyDescent="0.25">
      <c r="U46077" s="76"/>
    </row>
    <row r="46078" spans="21:21" x14ac:dyDescent="0.25">
      <c r="U46078" s="76"/>
    </row>
    <row r="46079" spans="21:21" x14ac:dyDescent="0.25">
      <c r="U46079" s="76"/>
    </row>
    <row r="46080" spans="21:21" x14ac:dyDescent="0.25">
      <c r="U46080" s="76"/>
    </row>
    <row r="46081" spans="21:21" x14ac:dyDescent="0.25">
      <c r="U46081" s="76"/>
    </row>
    <row r="46082" spans="21:21" x14ac:dyDescent="0.25">
      <c r="U46082" s="76"/>
    </row>
    <row r="46083" spans="21:21" x14ac:dyDescent="0.25">
      <c r="U46083" s="76"/>
    </row>
    <row r="46084" spans="21:21" x14ac:dyDescent="0.25">
      <c r="U46084" s="76"/>
    </row>
    <row r="46085" spans="21:21" x14ac:dyDescent="0.25">
      <c r="U46085" s="76"/>
    </row>
    <row r="46086" spans="21:21" x14ac:dyDescent="0.25">
      <c r="U46086" s="76"/>
    </row>
    <row r="46087" spans="21:21" x14ac:dyDescent="0.25">
      <c r="U46087" s="76"/>
    </row>
    <row r="46088" spans="21:21" x14ac:dyDescent="0.25">
      <c r="U46088" s="76"/>
    </row>
    <row r="46089" spans="21:21" x14ac:dyDescent="0.25">
      <c r="U46089" s="76"/>
    </row>
    <row r="46090" spans="21:21" x14ac:dyDescent="0.25">
      <c r="U46090" s="76"/>
    </row>
    <row r="46091" spans="21:21" x14ac:dyDescent="0.25">
      <c r="U46091" s="76"/>
    </row>
    <row r="46092" spans="21:21" x14ac:dyDescent="0.25">
      <c r="U46092" s="76"/>
    </row>
    <row r="46093" spans="21:21" x14ac:dyDescent="0.25">
      <c r="U46093" s="76"/>
    </row>
    <row r="46094" spans="21:21" x14ac:dyDescent="0.25">
      <c r="U46094" s="76"/>
    </row>
    <row r="46095" spans="21:21" x14ac:dyDescent="0.25">
      <c r="U46095" s="76"/>
    </row>
    <row r="46096" spans="21:21" x14ac:dyDescent="0.25">
      <c r="U46096" s="76"/>
    </row>
    <row r="46097" spans="21:21" x14ac:dyDescent="0.25">
      <c r="U46097" s="76"/>
    </row>
    <row r="46098" spans="21:21" x14ac:dyDescent="0.25">
      <c r="U46098" s="76"/>
    </row>
    <row r="46099" spans="21:21" x14ac:dyDescent="0.25">
      <c r="U46099" s="76"/>
    </row>
    <row r="46100" spans="21:21" x14ac:dyDescent="0.25">
      <c r="U46100" s="76"/>
    </row>
    <row r="46101" spans="21:21" x14ac:dyDescent="0.25">
      <c r="U46101" s="76"/>
    </row>
    <row r="46102" spans="21:21" x14ac:dyDescent="0.25">
      <c r="U46102" s="76"/>
    </row>
    <row r="46103" spans="21:21" x14ac:dyDescent="0.25">
      <c r="U46103" s="76"/>
    </row>
    <row r="46104" spans="21:21" x14ac:dyDescent="0.25">
      <c r="U46104" s="76"/>
    </row>
    <row r="46105" spans="21:21" x14ac:dyDescent="0.25">
      <c r="U46105" s="76"/>
    </row>
    <row r="46106" spans="21:21" x14ac:dyDescent="0.25">
      <c r="U46106" s="76"/>
    </row>
    <row r="46107" spans="21:21" x14ac:dyDescent="0.25">
      <c r="U46107" s="76"/>
    </row>
    <row r="46108" spans="21:21" x14ac:dyDescent="0.25">
      <c r="U46108" s="76"/>
    </row>
    <row r="46109" spans="21:21" x14ac:dyDescent="0.25">
      <c r="U46109" s="76"/>
    </row>
    <row r="46110" spans="21:21" x14ac:dyDescent="0.25">
      <c r="U46110" s="76"/>
    </row>
    <row r="46111" spans="21:21" x14ac:dyDescent="0.25">
      <c r="U46111" s="76"/>
    </row>
    <row r="46112" spans="21:21" x14ac:dyDescent="0.25">
      <c r="U46112" s="76"/>
    </row>
    <row r="46113" spans="21:21" x14ac:dyDescent="0.25">
      <c r="U46113" s="76"/>
    </row>
    <row r="46114" spans="21:21" x14ac:dyDescent="0.25">
      <c r="U46114" s="76"/>
    </row>
    <row r="46115" spans="21:21" x14ac:dyDescent="0.25">
      <c r="U46115" s="76"/>
    </row>
    <row r="46116" spans="21:21" x14ac:dyDescent="0.25">
      <c r="U46116" s="76"/>
    </row>
    <row r="46117" spans="21:21" x14ac:dyDescent="0.25">
      <c r="U46117" s="76"/>
    </row>
    <row r="46118" spans="21:21" x14ac:dyDescent="0.25">
      <c r="U46118" s="76"/>
    </row>
    <row r="46119" spans="21:21" x14ac:dyDescent="0.25">
      <c r="U46119" s="76"/>
    </row>
    <row r="46120" spans="21:21" x14ac:dyDescent="0.25">
      <c r="U46120" s="76"/>
    </row>
    <row r="46121" spans="21:21" x14ac:dyDescent="0.25">
      <c r="U46121" s="76"/>
    </row>
    <row r="46122" spans="21:21" x14ac:dyDescent="0.25">
      <c r="U46122" s="76"/>
    </row>
    <row r="46123" spans="21:21" x14ac:dyDescent="0.25">
      <c r="U46123" s="76"/>
    </row>
    <row r="46124" spans="21:21" x14ac:dyDescent="0.25">
      <c r="U46124" s="76"/>
    </row>
    <row r="46125" spans="21:21" x14ac:dyDescent="0.25">
      <c r="U46125" s="76"/>
    </row>
    <row r="46126" spans="21:21" x14ac:dyDescent="0.25">
      <c r="U46126" s="76"/>
    </row>
    <row r="46127" spans="21:21" x14ac:dyDescent="0.25">
      <c r="U46127" s="76"/>
    </row>
    <row r="46128" spans="21:21" x14ac:dyDescent="0.25">
      <c r="U46128" s="76"/>
    </row>
    <row r="46129" spans="21:21" x14ac:dyDescent="0.25">
      <c r="U46129" s="76"/>
    </row>
    <row r="46130" spans="21:21" x14ac:dyDescent="0.25">
      <c r="U46130" s="76"/>
    </row>
    <row r="46131" spans="21:21" x14ac:dyDescent="0.25">
      <c r="U46131" s="76"/>
    </row>
    <row r="46132" spans="21:21" x14ac:dyDescent="0.25">
      <c r="U46132" s="76"/>
    </row>
    <row r="46133" spans="21:21" x14ac:dyDescent="0.25">
      <c r="U46133" s="76"/>
    </row>
    <row r="46134" spans="21:21" x14ac:dyDescent="0.25">
      <c r="U46134" s="76"/>
    </row>
    <row r="46135" spans="21:21" x14ac:dyDescent="0.25">
      <c r="U46135" s="76"/>
    </row>
    <row r="46136" spans="21:21" x14ac:dyDescent="0.25">
      <c r="U46136" s="76"/>
    </row>
    <row r="46137" spans="21:21" x14ac:dyDescent="0.25">
      <c r="U46137" s="76"/>
    </row>
    <row r="46138" spans="21:21" x14ac:dyDescent="0.25">
      <c r="U46138" s="76"/>
    </row>
    <row r="46139" spans="21:21" x14ac:dyDescent="0.25">
      <c r="U46139" s="76"/>
    </row>
    <row r="46140" spans="21:21" x14ac:dyDescent="0.25">
      <c r="U46140" s="76"/>
    </row>
    <row r="46141" spans="21:21" x14ac:dyDescent="0.25">
      <c r="U46141" s="76"/>
    </row>
    <row r="46142" spans="21:21" x14ac:dyDescent="0.25">
      <c r="U46142" s="76"/>
    </row>
    <row r="46143" spans="21:21" x14ac:dyDescent="0.25">
      <c r="U46143" s="76"/>
    </row>
    <row r="46144" spans="21:21" x14ac:dyDescent="0.25">
      <c r="U46144" s="76"/>
    </row>
    <row r="46145" spans="21:21" x14ac:dyDescent="0.25">
      <c r="U46145" s="76"/>
    </row>
    <row r="46146" spans="21:21" x14ac:dyDescent="0.25">
      <c r="U46146" s="76"/>
    </row>
    <row r="46147" spans="21:21" x14ac:dyDescent="0.25">
      <c r="U46147" s="76"/>
    </row>
    <row r="46148" spans="21:21" x14ac:dyDescent="0.25">
      <c r="U46148" s="76"/>
    </row>
    <row r="46149" spans="21:21" x14ac:dyDescent="0.25">
      <c r="U46149" s="76"/>
    </row>
    <row r="46150" spans="21:21" x14ac:dyDescent="0.25">
      <c r="U46150" s="76"/>
    </row>
    <row r="46151" spans="21:21" x14ac:dyDescent="0.25">
      <c r="U46151" s="76"/>
    </row>
    <row r="46152" spans="21:21" x14ac:dyDescent="0.25">
      <c r="U46152" s="76"/>
    </row>
    <row r="46153" spans="21:21" x14ac:dyDescent="0.25">
      <c r="U46153" s="76"/>
    </row>
    <row r="46154" spans="21:21" x14ac:dyDescent="0.25">
      <c r="U46154" s="76"/>
    </row>
    <row r="46155" spans="21:21" x14ac:dyDescent="0.25">
      <c r="U46155" s="76"/>
    </row>
    <row r="46156" spans="21:21" x14ac:dyDescent="0.25">
      <c r="U46156" s="76"/>
    </row>
    <row r="46157" spans="21:21" x14ac:dyDescent="0.25">
      <c r="U46157" s="76"/>
    </row>
    <row r="46158" spans="21:21" x14ac:dyDescent="0.25">
      <c r="U46158" s="76"/>
    </row>
    <row r="46159" spans="21:21" x14ac:dyDescent="0.25">
      <c r="U46159" s="76"/>
    </row>
    <row r="46160" spans="21:21" x14ac:dyDescent="0.25">
      <c r="U46160" s="76"/>
    </row>
    <row r="46161" spans="21:21" x14ac:dyDescent="0.25">
      <c r="U46161" s="76"/>
    </row>
    <row r="46162" spans="21:21" x14ac:dyDescent="0.25">
      <c r="U46162" s="76"/>
    </row>
    <row r="46163" spans="21:21" x14ac:dyDescent="0.25">
      <c r="U46163" s="76"/>
    </row>
    <row r="46164" spans="21:21" x14ac:dyDescent="0.25">
      <c r="U46164" s="76"/>
    </row>
    <row r="46165" spans="21:21" x14ac:dyDescent="0.25">
      <c r="U46165" s="76"/>
    </row>
    <row r="46166" spans="21:21" x14ac:dyDescent="0.25">
      <c r="U46166" s="76"/>
    </row>
    <row r="46167" spans="21:21" x14ac:dyDescent="0.25">
      <c r="U46167" s="76"/>
    </row>
    <row r="46168" spans="21:21" x14ac:dyDescent="0.25">
      <c r="U46168" s="76"/>
    </row>
    <row r="46169" spans="21:21" x14ac:dyDescent="0.25">
      <c r="U46169" s="76"/>
    </row>
    <row r="46170" spans="21:21" x14ac:dyDescent="0.25">
      <c r="U46170" s="76"/>
    </row>
    <row r="46171" spans="21:21" x14ac:dyDescent="0.25">
      <c r="U46171" s="76"/>
    </row>
    <row r="46172" spans="21:21" x14ac:dyDescent="0.25">
      <c r="U46172" s="76"/>
    </row>
    <row r="46173" spans="21:21" x14ac:dyDescent="0.25">
      <c r="U46173" s="76"/>
    </row>
    <row r="46174" spans="21:21" x14ac:dyDescent="0.25">
      <c r="U46174" s="76"/>
    </row>
    <row r="46175" spans="21:21" x14ac:dyDescent="0.25">
      <c r="U46175" s="76"/>
    </row>
    <row r="46176" spans="21:21" x14ac:dyDescent="0.25">
      <c r="U46176" s="76"/>
    </row>
    <row r="46177" spans="21:21" x14ac:dyDescent="0.25">
      <c r="U46177" s="76"/>
    </row>
    <row r="46178" spans="21:21" x14ac:dyDescent="0.25">
      <c r="U46178" s="76"/>
    </row>
    <row r="46179" spans="21:21" x14ac:dyDescent="0.25">
      <c r="U46179" s="76"/>
    </row>
    <row r="46180" spans="21:21" x14ac:dyDescent="0.25">
      <c r="U46180" s="76"/>
    </row>
    <row r="46181" spans="21:21" x14ac:dyDescent="0.25">
      <c r="U46181" s="76"/>
    </row>
    <row r="46182" spans="21:21" x14ac:dyDescent="0.25">
      <c r="U46182" s="76"/>
    </row>
    <row r="46183" spans="21:21" x14ac:dyDescent="0.25">
      <c r="U46183" s="76"/>
    </row>
    <row r="46184" spans="21:21" x14ac:dyDescent="0.25">
      <c r="U46184" s="76"/>
    </row>
    <row r="46185" spans="21:21" x14ac:dyDescent="0.25">
      <c r="U46185" s="76"/>
    </row>
    <row r="46186" spans="21:21" x14ac:dyDescent="0.25">
      <c r="U46186" s="76"/>
    </row>
    <row r="46187" spans="21:21" x14ac:dyDescent="0.25">
      <c r="U46187" s="76"/>
    </row>
    <row r="46188" spans="21:21" x14ac:dyDescent="0.25">
      <c r="U46188" s="76"/>
    </row>
    <row r="46189" spans="21:21" x14ac:dyDescent="0.25">
      <c r="U46189" s="76"/>
    </row>
    <row r="46190" spans="21:21" x14ac:dyDescent="0.25">
      <c r="U46190" s="76"/>
    </row>
    <row r="46191" spans="21:21" x14ac:dyDescent="0.25">
      <c r="U46191" s="76"/>
    </row>
    <row r="46192" spans="21:21" x14ac:dyDescent="0.25">
      <c r="U46192" s="76"/>
    </row>
    <row r="46193" spans="21:21" x14ac:dyDescent="0.25">
      <c r="U46193" s="76"/>
    </row>
    <row r="46194" spans="21:21" x14ac:dyDescent="0.25">
      <c r="U46194" s="76"/>
    </row>
    <row r="46195" spans="21:21" x14ac:dyDescent="0.25">
      <c r="U46195" s="76"/>
    </row>
    <row r="46196" spans="21:21" x14ac:dyDescent="0.25">
      <c r="U46196" s="76"/>
    </row>
    <row r="46197" spans="21:21" x14ac:dyDescent="0.25">
      <c r="U46197" s="76"/>
    </row>
    <row r="46198" spans="21:21" x14ac:dyDescent="0.25">
      <c r="U46198" s="76"/>
    </row>
    <row r="46199" spans="21:21" x14ac:dyDescent="0.25">
      <c r="U46199" s="76"/>
    </row>
    <row r="46200" spans="21:21" x14ac:dyDescent="0.25">
      <c r="U46200" s="76"/>
    </row>
    <row r="46201" spans="21:21" x14ac:dyDescent="0.25">
      <c r="U46201" s="76"/>
    </row>
    <row r="46202" spans="21:21" x14ac:dyDescent="0.25">
      <c r="U46202" s="76"/>
    </row>
    <row r="46203" spans="21:21" x14ac:dyDescent="0.25">
      <c r="U46203" s="76"/>
    </row>
    <row r="46204" spans="21:21" x14ac:dyDescent="0.25">
      <c r="U46204" s="76"/>
    </row>
    <row r="46205" spans="21:21" x14ac:dyDescent="0.25">
      <c r="U46205" s="76"/>
    </row>
    <row r="46206" spans="21:21" x14ac:dyDescent="0.25">
      <c r="U46206" s="76"/>
    </row>
    <row r="46207" spans="21:21" x14ac:dyDescent="0.25">
      <c r="U46207" s="76"/>
    </row>
    <row r="46208" spans="21:21" x14ac:dyDescent="0.25">
      <c r="U46208" s="76"/>
    </row>
    <row r="46209" spans="21:21" x14ac:dyDescent="0.25">
      <c r="U46209" s="76"/>
    </row>
    <row r="46210" spans="21:21" x14ac:dyDescent="0.25">
      <c r="U46210" s="76"/>
    </row>
    <row r="46211" spans="21:21" x14ac:dyDescent="0.25">
      <c r="U46211" s="76"/>
    </row>
    <row r="46212" spans="21:21" x14ac:dyDescent="0.25">
      <c r="U46212" s="76"/>
    </row>
    <row r="46213" spans="21:21" x14ac:dyDescent="0.25">
      <c r="U46213" s="76"/>
    </row>
    <row r="46214" spans="21:21" x14ac:dyDescent="0.25">
      <c r="U46214" s="76"/>
    </row>
    <row r="46215" spans="21:21" x14ac:dyDescent="0.25">
      <c r="U46215" s="76"/>
    </row>
    <row r="46216" spans="21:21" x14ac:dyDescent="0.25">
      <c r="U46216" s="76"/>
    </row>
    <row r="46217" spans="21:21" x14ac:dyDescent="0.25">
      <c r="U46217" s="76"/>
    </row>
    <row r="46218" spans="21:21" x14ac:dyDescent="0.25">
      <c r="U46218" s="76"/>
    </row>
    <row r="46219" spans="21:21" x14ac:dyDescent="0.25">
      <c r="U46219" s="76"/>
    </row>
    <row r="46220" spans="21:21" x14ac:dyDescent="0.25">
      <c r="U46220" s="76"/>
    </row>
    <row r="46221" spans="21:21" x14ac:dyDescent="0.25">
      <c r="U46221" s="76"/>
    </row>
    <row r="46222" spans="21:21" x14ac:dyDescent="0.25">
      <c r="U46222" s="76"/>
    </row>
    <row r="46223" spans="21:21" x14ac:dyDescent="0.25">
      <c r="U46223" s="76"/>
    </row>
    <row r="46224" spans="21:21" x14ac:dyDescent="0.25">
      <c r="U46224" s="76"/>
    </row>
    <row r="46225" spans="21:21" x14ac:dyDescent="0.25">
      <c r="U46225" s="76"/>
    </row>
    <row r="46226" spans="21:21" x14ac:dyDescent="0.25">
      <c r="U46226" s="76"/>
    </row>
    <row r="46227" spans="21:21" x14ac:dyDescent="0.25">
      <c r="U46227" s="76"/>
    </row>
    <row r="46228" spans="21:21" x14ac:dyDescent="0.25">
      <c r="U46228" s="76"/>
    </row>
    <row r="46229" spans="21:21" x14ac:dyDescent="0.25">
      <c r="U46229" s="76"/>
    </row>
    <row r="46230" spans="21:21" x14ac:dyDescent="0.25">
      <c r="U46230" s="76"/>
    </row>
    <row r="46231" spans="21:21" x14ac:dyDescent="0.25">
      <c r="U46231" s="76"/>
    </row>
    <row r="46232" spans="21:21" x14ac:dyDescent="0.25">
      <c r="U46232" s="76"/>
    </row>
    <row r="46233" spans="21:21" x14ac:dyDescent="0.25">
      <c r="U46233" s="76"/>
    </row>
    <row r="46234" spans="21:21" x14ac:dyDescent="0.25">
      <c r="U46234" s="76"/>
    </row>
    <row r="46235" spans="21:21" x14ac:dyDescent="0.25">
      <c r="U46235" s="76"/>
    </row>
    <row r="46236" spans="21:21" x14ac:dyDescent="0.25">
      <c r="U46236" s="76"/>
    </row>
    <row r="46237" spans="21:21" x14ac:dyDescent="0.25">
      <c r="U46237" s="76"/>
    </row>
    <row r="46238" spans="21:21" x14ac:dyDescent="0.25">
      <c r="U46238" s="76"/>
    </row>
    <row r="46239" spans="21:21" x14ac:dyDescent="0.25">
      <c r="U46239" s="76"/>
    </row>
    <row r="46240" spans="21:21" x14ac:dyDescent="0.25">
      <c r="U46240" s="76"/>
    </row>
    <row r="46241" spans="21:21" x14ac:dyDescent="0.25">
      <c r="U46241" s="76"/>
    </row>
    <row r="46242" spans="21:21" x14ac:dyDescent="0.25">
      <c r="U46242" s="76"/>
    </row>
    <row r="46243" spans="21:21" x14ac:dyDescent="0.25">
      <c r="U46243" s="76"/>
    </row>
    <row r="46244" spans="21:21" x14ac:dyDescent="0.25">
      <c r="U46244" s="76"/>
    </row>
    <row r="46245" spans="21:21" x14ac:dyDescent="0.25">
      <c r="U46245" s="76"/>
    </row>
    <row r="46246" spans="21:21" x14ac:dyDescent="0.25">
      <c r="U46246" s="76"/>
    </row>
    <row r="46247" spans="21:21" x14ac:dyDescent="0.25">
      <c r="U46247" s="76"/>
    </row>
    <row r="46248" spans="21:21" x14ac:dyDescent="0.25">
      <c r="U46248" s="76"/>
    </row>
    <row r="46249" spans="21:21" x14ac:dyDescent="0.25">
      <c r="U46249" s="76"/>
    </row>
    <row r="46250" spans="21:21" x14ac:dyDescent="0.25">
      <c r="U46250" s="76"/>
    </row>
    <row r="46251" spans="21:21" x14ac:dyDescent="0.25">
      <c r="U46251" s="76"/>
    </row>
    <row r="46252" spans="21:21" x14ac:dyDescent="0.25">
      <c r="U46252" s="76"/>
    </row>
    <row r="46253" spans="21:21" x14ac:dyDescent="0.25">
      <c r="U46253" s="76"/>
    </row>
    <row r="46254" spans="21:21" x14ac:dyDescent="0.25">
      <c r="U46254" s="76"/>
    </row>
    <row r="46255" spans="21:21" x14ac:dyDescent="0.25">
      <c r="U46255" s="76"/>
    </row>
    <row r="46256" spans="21:21" x14ac:dyDescent="0.25">
      <c r="U46256" s="76"/>
    </row>
    <row r="46257" spans="21:21" x14ac:dyDescent="0.25">
      <c r="U46257" s="76"/>
    </row>
    <row r="46258" spans="21:21" x14ac:dyDescent="0.25">
      <c r="U46258" s="76"/>
    </row>
    <row r="46259" spans="21:21" x14ac:dyDescent="0.25">
      <c r="U46259" s="76"/>
    </row>
    <row r="46260" spans="21:21" x14ac:dyDescent="0.25">
      <c r="U46260" s="76"/>
    </row>
    <row r="46261" spans="21:21" x14ac:dyDescent="0.25">
      <c r="U46261" s="76"/>
    </row>
    <row r="46262" spans="21:21" x14ac:dyDescent="0.25">
      <c r="U46262" s="76"/>
    </row>
    <row r="46263" spans="21:21" x14ac:dyDescent="0.25">
      <c r="U46263" s="76"/>
    </row>
    <row r="46264" spans="21:21" x14ac:dyDescent="0.25">
      <c r="U46264" s="76"/>
    </row>
    <row r="46265" spans="21:21" x14ac:dyDescent="0.25">
      <c r="U46265" s="76"/>
    </row>
    <row r="46266" spans="21:21" x14ac:dyDescent="0.25">
      <c r="U46266" s="76"/>
    </row>
    <row r="46267" spans="21:21" x14ac:dyDescent="0.25">
      <c r="U46267" s="76"/>
    </row>
    <row r="46268" spans="21:21" x14ac:dyDescent="0.25">
      <c r="U46268" s="76"/>
    </row>
    <row r="46269" spans="21:21" x14ac:dyDescent="0.25">
      <c r="U46269" s="76"/>
    </row>
    <row r="46270" spans="21:21" x14ac:dyDescent="0.25">
      <c r="U46270" s="76"/>
    </row>
    <row r="46271" spans="21:21" x14ac:dyDescent="0.25">
      <c r="U46271" s="76"/>
    </row>
    <row r="46272" spans="21:21" x14ac:dyDescent="0.25">
      <c r="U46272" s="76"/>
    </row>
    <row r="46273" spans="21:21" x14ac:dyDescent="0.25">
      <c r="U46273" s="76"/>
    </row>
    <row r="46274" spans="21:21" x14ac:dyDescent="0.25">
      <c r="U46274" s="76"/>
    </row>
    <row r="46275" spans="21:21" x14ac:dyDescent="0.25">
      <c r="U46275" s="76"/>
    </row>
    <row r="46276" spans="21:21" x14ac:dyDescent="0.25">
      <c r="U46276" s="76"/>
    </row>
    <row r="46277" spans="21:21" x14ac:dyDescent="0.25">
      <c r="U46277" s="76"/>
    </row>
    <row r="46278" spans="21:21" x14ac:dyDescent="0.25">
      <c r="U46278" s="76"/>
    </row>
    <row r="46279" spans="21:21" x14ac:dyDescent="0.25">
      <c r="U46279" s="76"/>
    </row>
    <row r="46280" spans="21:21" x14ac:dyDescent="0.25">
      <c r="U46280" s="76"/>
    </row>
    <row r="46281" spans="21:21" x14ac:dyDescent="0.25">
      <c r="U46281" s="76"/>
    </row>
    <row r="46282" spans="21:21" x14ac:dyDescent="0.25">
      <c r="U46282" s="76"/>
    </row>
    <row r="46283" spans="21:21" x14ac:dyDescent="0.25">
      <c r="U46283" s="76"/>
    </row>
    <row r="46284" spans="21:21" x14ac:dyDescent="0.25">
      <c r="U46284" s="76"/>
    </row>
    <row r="46285" spans="21:21" x14ac:dyDescent="0.25">
      <c r="U46285" s="76"/>
    </row>
    <row r="46286" spans="21:21" x14ac:dyDescent="0.25">
      <c r="U46286" s="76"/>
    </row>
    <row r="46287" spans="21:21" x14ac:dyDescent="0.25">
      <c r="U46287" s="76"/>
    </row>
    <row r="46288" spans="21:21" x14ac:dyDescent="0.25">
      <c r="U46288" s="76"/>
    </row>
    <row r="46289" spans="21:21" x14ac:dyDescent="0.25">
      <c r="U46289" s="76"/>
    </row>
    <row r="46290" spans="21:21" x14ac:dyDescent="0.25">
      <c r="U46290" s="76"/>
    </row>
    <row r="46291" spans="21:21" x14ac:dyDescent="0.25">
      <c r="U46291" s="76"/>
    </row>
    <row r="46292" spans="21:21" x14ac:dyDescent="0.25">
      <c r="U46292" s="76"/>
    </row>
    <row r="46293" spans="21:21" x14ac:dyDescent="0.25">
      <c r="U46293" s="76"/>
    </row>
    <row r="46294" spans="21:21" x14ac:dyDescent="0.25">
      <c r="U46294" s="76"/>
    </row>
    <row r="46295" spans="21:21" x14ac:dyDescent="0.25">
      <c r="U46295" s="76"/>
    </row>
    <row r="46296" spans="21:21" x14ac:dyDescent="0.25">
      <c r="U46296" s="76"/>
    </row>
    <row r="46297" spans="21:21" x14ac:dyDescent="0.25">
      <c r="U46297" s="76"/>
    </row>
    <row r="46298" spans="21:21" x14ac:dyDescent="0.25">
      <c r="U46298" s="76"/>
    </row>
    <row r="46299" spans="21:21" x14ac:dyDescent="0.25">
      <c r="U46299" s="76"/>
    </row>
    <row r="46300" spans="21:21" x14ac:dyDescent="0.25">
      <c r="U46300" s="76"/>
    </row>
    <row r="46301" spans="21:21" x14ac:dyDescent="0.25">
      <c r="U46301" s="76"/>
    </row>
    <row r="46302" spans="21:21" x14ac:dyDescent="0.25">
      <c r="U46302" s="76"/>
    </row>
    <row r="46303" spans="21:21" x14ac:dyDescent="0.25">
      <c r="U46303" s="76"/>
    </row>
    <row r="46304" spans="21:21" x14ac:dyDescent="0.25">
      <c r="U46304" s="76"/>
    </row>
    <row r="46305" spans="21:21" x14ac:dyDescent="0.25">
      <c r="U46305" s="76"/>
    </row>
    <row r="46306" spans="21:21" x14ac:dyDescent="0.25">
      <c r="U46306" s="76"/>
    </row>
    <row r="46307" spans="21:21" x14ac:dyDescent="0.25">
      <c r="U46307" s="76"/>
    </row>
    <row r="46308" spans="21:21" x14ac:dyDescent="0.25">
      <c r="U46308" s="76"/>
    </row>
    <row r="46309" spans="21:21" x14ac:dyDescent="0.25">
      <c r="U46309" s="76"/>
    </row>
    <row r="46310" spans="21:21" x14ac:dyDescent="0.25">
      <c r="U46310" s="76"/>
    </row>
    <row r="46311" spans="21:21" x14ac:dyDescent="0.25">
      <c r="U46311" s="76"/>
    </row>
    <row r="46312" spans="21:21" x14ac:dyDescent="0.25">
      <c r="U46312" s="76"/>
    </row>
    <row r="46313" spans="21:21" x14ac:dyDescent="0.25">
      <c r="U46313" s="76"/>
    </row>
    <row r="46314" spans="21:21" x14ac:dyDescent="0.25">
      <c r="U46314" s="76"/>
    </row>
    <row r="46315" spans="21:21" x14ac:dyDescent="0.25">
      <c r="U46315" s="76"/>
    </row>
    <row r="46316" spans="21:21" x14ac:dyDescent="0.25">
      <c r="U46316" s="76"/>
    </row>
    <row r="46317" spans="21:21" x14ac:dyDescent="0.25">
      <c r="U46317" s="76"/>
    </row>
    <row r="46318" spans="21:21" x14ac:dyDescent="0.25">
      <c r="U46318" s="76"/>
    </row>
    <row r="46319" spans="21:21" x14ac:dyDescent="0.25">
      <c r="U46319" s="76"/>
    </row>
    <row r="46320" spans="21:21" x14ac:dyDescent="0.25">
      <c r="U46320" s="76"/>
    </row>
    <row r="46321" spans="21:21" x14ac:dyDescent="0.25">
      <c r="U46321" s="76"/>
    </row>
    <row r="46322" spans="21:21" x14ac:dyDescent="0.25">
      <c r="U46322" s="76"/>
    </row>
    <row r="46323" spans="21:21" x14ac:dyDescent="0.25">
      <c r="U46323" s="76"/>
    </row>
    <row r="46324" spans="21:21" x14ac:dyDescent="0.25">
      <c r="U46324" s="76"/>
    </row>
    <row r="46325" spans="21:21" x14ac:dyDescent="0.25">
      <c r="U46325" s="76"/>
    </row>
    <row r="46326" spans="21:21" x14ac:dyDescent="0.25">
      <c r="U46326" s="76"/>
    </row>
    <row r="46327" spans="21:21" x14ac:dyDescent="0.25">
      <c r="U46327" s="76"/>
    </row>
    <row r="46328" spans="21:21" x14ac:dyDescent="0.25">
      <c r="U46328" s="76"/>
    </row>
    <row r="46329" spans="21:21" x14ac:dyDescent="0.25">
      <c r="U46329" s="76"/>
    </row>
    <row r="46330" spans="21:21" x14ac:dyDescent="0.25">
      <c r="U46330" s="76"/>
    </row>
    <row r="46331" spans="21:21" x14ac:dyDescent="0.25">
      <c r="U46331" s="76"/>
    </row>
    <row r="46332" spans="21:21" x14ac:dyDescent="0.25">
      <c r="U46332" s="76"/>
    </row>
    <row r="46333" spans="21:21" x14ac:dyDescent="0.25">
      <c r="U46333" s="76"/>
    </row>
    <row r="46334" spans="21:21" x14ac:dyDescent="0.25">
      <c r="U46334" s="76"/>
    </row>
    <row r="46335" spans="21:21" x14ac:dyDescent="0.25">
      <c r="U46335" s="76"/>
    </row>
    <row r="46336" spans="21:21" x14ac:dyDescent="0.25">
      <c r="U46336" s="76"/>
    </row>
    <row r="46337" spans="21:21" x14ac:dyDescent="0.25">
      <c r="U46337" s="76"/>
    </row>
    <row r="46338" spans="21:21" x14ac:dyDescent="0.25">
      <c r="U46338" s="76"/>
    </row>
    <row r="46339" spans="21:21" x14ac:dyDescent="0.25">
      <c r="U46339" s="76"/>
    </row>
    <row r="46340" spans="21:21" x14ac:dyDescent="0.25">
      <c r="U46340" s="76"/>
    </row>
    <row r="46341" spans="21:21" x14ac:dyDescent="0.25">
      <c r="U46341" s="76"/>
    </row>
    <row r="46342" spans="21:21" x14ac:dyDescent="0.25">
      <c r="U46342" s="76"/>
    </row>
    <row r="46343" spans="21:21" x14ac:dyDescent="0.25">
      <c r="U46343" s="76"/>
    </row>
    <row r="46344" spans="21:21" x14ac:dyDescent="0.25">
      <c r="U46344" s="76"/>
    </row>
    <row r="46345" spans="21:21" x14ac:dyDescent="0.25">
      <c r="U46345" s="76"/>
    </row>
    <row r="46346" spans="21:21" x14ac:dyDescent="0.25">
      <c r="U46346" s="76"/>
    </row>
    <row r="46347" spans="21:21" x14ac:dyDescent="0.25">
      <c r="U46347" s="76"/>
    </row>
    <row r="46348" spans="21:21" x14ac:dyDescent="0.25">
      <c r="U46348" s="76"/>
    </row>
    <row r="46349" spans="21:21" x14ac:dyDescent="0.25">
      <c r="U46349" s="76"/>
    </row>
    <row r="46350" spans="21:21" x14ac:dyDescent="0.25">
      <c r="U46350" s="76"/>
    </row>
    <row r="46351" spans="21:21" x14ac:dyDescent="0.25">
      <c r="U46351" s="76"/>
    </row>
    <row r="46352" spans="21:21" x14ac:dyDescent="0.25">
      <c r="U46352" s="76"/>
    </row>
    <row r="46353" spans="21:21" x14ac:dyDescent="0.25">
      <c r="U46353" s="76"/>
    </row>
    <row r="46354" spans="21:21" x14ac:dyDescent="0.25">
      <c r="U46354" s="76"/>
    </row>
    <row r="46355" spans="21:21" x14ac:dyDescent="0.25">
      <c r="U46355" s="76"/>
    </row>
    <row r="46356" spans="21:21" x14ac:dyDescent="0.25">
      <c r="U46356" s="76"/>
    </row>
    <row r="46357" spans="21:21" x14ac:dyDescent="0.25">
      <c r="U46357" s="76"/>
    </row>
    <row r="46358" spans="21:21" x14ac:dyDescent="0.25">
      <c r="U46358" s="76"/>
    </row>
    <row r="46359" spans="21:21" x14ac:dyDescent="0.25">
      <c r="U46359" s="76"/>
    </row>
    <row r="46360" spans="21:21" x14ac:dyDescent="0.25">
      <c r="U46360" s="76"/>
    </row>
    <row r="46361" spans="21:21" x14ac:dyDescent="0.25">
      <c r="U46361" s="76"/>
    </row>
    <row r="46362" spans="21:21" x14ac:dyDescent="0.25">
      <c r="U46362" s="76"/>
    </row>
    <row r="46363" spans="21:21" x14ac:dyDescent="0.25">
      <c r="U46363" s="76"/>
    </row>
    <row r="46364" spans="21:21" x14ac:dyDescent="0.25">
      <c r="U46364" s="76"/>
    </row>
    <row r="46365" spans="21:21" x14ac:dyDescent="0.25">
      <c r="U46365" s="76"/>
    </row>
    <row r="46366" spans="21:21" x14ac:dyDescent="0.25">
      <c r="U46366" s="76"/>
    </row>
    <row r="46367" spans="21:21" x14ac:dyDescent="0.25">
      <c r="U46367" s="76"/>
    </row>
    <row r="46368" spans="21:21" x14ac:dyDescent="0.25">
      <c r="U46368" s="76"/>
    </row>
    <row r="46369" spans="21:21" x14ac:dyDescent="0.25">
      <c r="U46369" s="76"/>
    </row>
    <row r="46370" spans="21:21" x14ac:dyDescent="0.25">
      <c r="U46370" s="76"/>
    </row>
    <row r="46371" spans="21:21" x14ac:dyDescent="0.25">
      <c r="U46371" s="76"/>
    </row>
    <row r="46372" spans="21:21" x14ac:dyDescent="0.25">
      <c r="U46372" s="76"/>
    </row>
    <row r="46373" spans="21:21" x14ac:dyDescent="0.25">
      <c r="U46373" s="76"/>
    </row>
    <row r="46374" spans="21:21" x14ac:dyDescent="0.25">
      <c r="U46374" s="76"/>
    </row>
    <row r="46375" spans="21:21" x14ac:dyDescent="0.25">
      <c r="U46375" s="76"/>
    </row>
    <row r="46376" spans="21:21" x14ac:dyDescent="0.25">
      <c r="U46376" s="76"/>
    </row>
    <row r="46377" spans="21:21" x14ac:dyDescent="0.25">
      <c r="U46377" s="76"/>
    </row>
    <row r="46378" spans="21:21" x14ac:dyDescent="0.25">
      <c r="U46378" s="76"/>
    </row>
    <row r="46379" spans="21:21" x14ac:dyDescent="0.25">
      <c r="U46379" s="76"/>
    </row>
    <row r="46380" spans="21:21" x14ac:dyDescent="0.25">
      <c r="U46380" s="76"/>
    </row>
    <row r="46381" spans="21:21" x14ac:dyDescent="0.25">
      <c r="U46381" s="76"/>
    </row>
    <row r="46382" spans="21:21" x14ac:dyDescent="0.25">
      <c r="U46382" s="76"/>
    </row>
    <row r="46383" spans="21:21" x14ac:dyDescent="0.25">
      <c r="U46383" s="76"/>
    </row>
    <row r="46384" spans="21:21" x14ac:dyDescent="0.25">
      <c r="U46384" s="76"/>
    </row>
    <row r="46385" spans="21:21" x14ac:dyDescent="0.25">
      <c r="U46385" s="76"/>
    </row>
    <row r="46386" spans="21:21" x14ac:dyDescent="0.25">
      <c r="U46386" s="76"/>
    </row>
    <row r="46387" spans="21:21" x14ac:dyDescent="0.25">
      <c r="U46387" s="76"/>
    </row>
    <row r="46388" spans="21:21" x14ac:dyDescent="0.25">
      <c r="U46388" s="76"/>
    </row>
    <row r="46389" spans="21:21" x14ac:dyDescent="0.25">
      <c r="U46389" s="76"/>
    </row>
    <row r="46390" spans="21:21" x14ac:dyDescent="0.25">
      <c r="U46390" s="76"/>
    </row>
    <row r="46391" spans="21:21" x14ac:dyDescent="0.25">
      <c r="U46391" s="76"/>
    </row>
    <row r="46392" spans="21:21" x14ac:dyDescent="0.25">
      <c r="U46392" s="76"/>
    </row>
    <row r="46393" spans="21:21" x14ac:dyDescent="0.25">
      <c r="U46393" s="76"/>
    </row>
    <row r="46394" spans="21:21" x14ac:dyDescent="0.25">
      <c r="U46394" s="76"/>
    </row>
    <row r="46395" spans="21:21" x14ac:dyDescent="0.25">
      <c r="U46395" s="76"/>
    </row>
    <row r="46396" spans="21:21" x14ac:dyDescent="0.25">
      <c r="U46396" s="76"/>
    </row>
    <row r="46397" spans="21:21" x14ac:dyDescent="0.25">
      <c r="U46397" s="76"/>
    </row>
    <row r="46398" spans="21:21" x14ac:dyDescent="0.25">
      <c r="U46398" s="76"/>
    </row>
    <row r="46399" spans="21:21" x14ac:dyDescent="0.25">
      <c r="U46399" s="76"/>
    </row>
    <row r="46400" spans="21:21" x14ac:dyDescent="0.25">
      <c r="U46400" s="76"/>
    </row>
    <row r="46401" spans="21:21" x14ac:dyDescent="0.25">
      <c r="U46401" s="76"/>
    </row>
    <row r="46402" spans="21:21" x14ac:dyDescent="0.25">
      <c r="U46402" s="76"/>
    </row>
    <row r="46403" spans="21:21" x14ac:dyDescent="0.25">
      <c r="U46403" s="76"/>
    </row>
    <row r="46404" spans="21:21" x14ac:dyDescent="0.25">
      <c r="U46404" s="76"/>
    </row>
    <row r="46405" spans="21:21" x14ac:dyDescent="0.25">
      <c r="U46405" s="76"/>
    </row>
    <row r="46406" spans="21:21" x14ac:dyDescent="0.25">
      <c r="U46406" s="76"/>
    </row>
    <row r="46407" spans="21:21" x14ac:dyDescent="0.25">
      <c r="U46407" s="76"/>
    </row>
    <row r="46408" spans="21:21" x14ac:dyDescent="0.25">
      <c r="U46408" s="76"/>
    </row>
    <row r="46409" spans="21:21" x14ac:dyDescent="0.25">
      <c r="U46409" s="76"/>
    </row>
    <row r="46410" spans="21:21" x14ac:dyDescent="0.25">
      <c r="U46410" s="76"/>
    </row>
    <row r="46411" spans="21:21" x14ac:dyDescent="0.25">
      <c r="U46411" s="76"/>
    </row>
    <row r="46412" spans="21:21" x14ac:dyDescent="0.25">
      <c r="U46412" s="76"/>
    </row>
    <row r="46413" spans="21:21" x14ac:dyDescent="0.25">
      <c r="U46413" s="76"/>
    </row>
    <row r="46414" spans="21:21" x14ac:dyDescent="0.25">
      <c r="U46414" s="76"/>
    </row>
    <row r="46415" spans="21:21" x14ac:dyDescent="0.25">
      <c r="U46415" s="76"/>
    </row>
    <row r="46416" spans="21:21" x14ac:dyDescent="0.25">
      <c r="U46416" s="76"/>
    </row>
    <row r="46417" spans="21:21" x14ac:dyDescent="0.25">
      <c r="U46417" s="76"/>
    </row>
    <row r="46418" spans="21:21" x14ac:dyDescent="0.25">
      <c r="U46418" s="76"/>
    </row>
    <row r="46419" spans="21:21" x14ac:dyDescent="0.25">
      <c r="U46419" s="76"/>
    </row>
    <row r="46420" spans="21:21" x14ac:dyDescent="0.25">
      <c r="U46420" s="76"/>
    </row>
    <row r="46421" spans="21:21" x14ac:dyDescent="0.25">
      <c r="U46421" s="76"/>
    </row>
    <row r="46422" spans="21:21" x14ac:dyDescent="0.25">
      <c r="U46422" s="76"/>
    </row>
    <row r="46423" spans="21:21" x14ac:dyDescent="0.25">
      <c r="U46423" s="76"/>
    </row>
    <row r="46424" spans="21:21" x14ac:dyDescent="0.25">
      <c r="U46424" s="76"/>
    </row>
    <row r="46425" spans="21:21" x14ac:dyDescent="0.25">
      <c r="U46425" s="76"/>
    </row>
    <row r="46426" spans="21:21" x14ac:dyDescent="0.25">
      <c r="U46426" s="76"/>
    </row>
    <row r="46427" spans="21:21" x14ac:dyDescent="0.25">
      <c r="U46427" s="76"/>
    </row>
    <row r="46428" spans="21:21" x14ac:dyDescent="0.25">
      <c r="U46428" s="76"/>
    </row>
    <row r="46429" spans="21:21" x14ac:dyDescent="0.25">
      <c r="U46429" s="76"/>
    </row>
    <row r="46430" spans="21:21" x14ac:dyDescent="0.25">
      <c r="U46430" s="76"/>
    </row>
    <row r="46431" spans="21:21" x14ac:dyDescent="0.25">
      <c r="U46431" s="76"/>
    </row>
    <row r="46432" spans="21:21" x14ac:dyDescent="0.25">
      <c r="U46432" s="76"/>
    </row>
    <row r="46433" spans="21:21" x14ac:dyDescent="0.25">
      <c r="U46433" s="76"/>
    </row>
    <row r="46434" spans="21:21" x14ac:dyDescent="0.25">
      <c r="U46434" s="76"/>
    </row>
    <row r="46435" spans="21:21" x14ac:dyDescent="0.25">
      <c r="U46435" s="76"/>
    </row>
    <row r="46436" spans="21:21" x14ac:dyDescent="0.25">
      <c r="U46436" s="76"/>
    </row>
    <row r="46437" spans="21:21" x14ac:dyDescent="0.25">
      <c r="U46437" s="76"/>
    </row>
    <row r="46438" spans="21:21" x14ac:dyDescent="0.25">
      <c r="U46438" s="76"/>
    </row>
    <row r="46439" spans="21:21" x14ac:dyDescent="0.25">
      <c r="U46439" s="76"/>
    </row>
    <row r="46440" spans="21:21" x14ac:dyDescent="0.25">
      <c r="U46440" s="76"/>
    </row>
    <row r="46441" spans="21:21" x14ac:dyDescent="0.25">
      <c r="U46441" s="76"/>
    </row>
    <row r="46442" spans="21:21" x14ac:dyDescent="0.25">
      <c r="U46442" s="76"/>
    </row>
    <row r="46443" spans="21:21" x14ac:dyDescent="0.25">
      <c r="U46443" s="76"/>
    </row>
    <row r="46444" spans="21:21" x14ac:dyDescent="0.25">
      <c r="U46444" s="76"/>
    </row>
    <row r="46445" spans="21:21" x14ac:dyDescent="0.25">
      <c r="U46445" s="76"/>
    </row>
    <row r="46446" spans="21:21" x14ac:dyDescent="0.25">
      <c r="U46446" s="76"/>
    </row>
    <row r="46447" spans="21:21" x14ac:dyDescent="0.25">
      <c r="U46447" s="76"/>
    </row>
    <row r="46448" spans="21:21" x14ac:dyDescent="0.25">
      <c r="U46448" s="76"/>
    </row>
    <row r="46449" spans="21:21" x14ac:dyDescent="0.25">
      <c r="U46449" s="76"/>
    </row>
    <row r="46450" spans="21:21" x14ac:dyDescent="0.25">
      <c r="U46450" s="76"/>
    </row>
    <row r="46451" spans="21:21" x14ac:dyDescent="0.25">
      <c r="U46451" s="76"/>
    </row>
    <row r="46452" spans="21:21" x14ac:dyDescent="0.25">
      <c r="U46452" s="76"/>
    </row>
    <row r="46453" spans="21:21" x14ac:dyDescent="0.25">
      <c r="U46453" s="76"/>
    </row>
    <row r="46454" spans="21:21" x14ac:dyDescent="0.25">
      <c r="U46454" s="76"/>
    </row>
    <row r="46455" spans="21:21" x14ac:dyDescent="0.25">
      <c r="U46455" s="76"/>
    </row>
    <row r="46456" spans="21:21" x14ac:dyDescent="0.25">
      <c r="U46456" s="76"/>
    </row>
    <row r="46457" spans="21:21" x14ac:dyDescent="0.25">
      <c r="U46457" s="76"/>
    </row>
    <row r="46458" spans="21:21" x14ac:dyDescent="0.25">
      <c r="U46458" s="76"/>
    </row>
    <row r="46459" spans="21:21" x14ac:dyDescent="0.25">
      <c r="U46459" s="76"/>
    </row>
    <row r="46460" spans="21:21" x14ac:dyDescent="0.25">
      <c r="U46460" s="76"/>
    </row>
    <row r="46461" spans="21:21" x14ac:dyDescent="0.25">
      <c r="U46461" s="76"/>
    </row>
    <row r="46462" spans="21:21" x14ac:dyDescent="0.25">
      <c r="U46462" s="76"/>
    </row>
    <row r="46463" spans="21:21" x14ac:dyDescent="0.25">
      <c r="U46463" s="76"/>
    </row>
    <row r="46464" spans="21:21" x14ac:dyDescent="0.25">
      <c r="U46464" s="76"/>
    </row>
    <row r="46465" spans="21:21" x14ac:dyDescent="0.25">
      <c r="U46465" s="76"/>
    </row>
    <row r="46466" spans="21:21" x14ac:dyDescent="0.25">
      <c r="U46466" s="76"/>
    </row>
    <row r="46467" spans="21:21" x14ac:dyDescent="0.25">
      <c r="U46467" s="76"/>
    </row>
    <row r="46468" spans="21:21" x14ac:dyDescent="0.25">
      <c r="U46468" s="76"/>
    </row>
    <row r="46469" spans="21:21" x14ac:dyDescent="0.25">
      <c r="U46469" s="76"/>
    </row>
    <row r="46470" spans="21:21" x14ac:dyDescent="0.25">
      <c r="U46470" s="76"/>
    </row>
    <row r="46471" spans="21:21" x14ac:dyDescent="0.25">
      <c r="U46471" s="76"/>
    </row>
    <row r="46472" spans="21:21" x14ac:dyDescent="0.25">
      <c r="U46472" s="76"/>
    </row>
    <row r="46473" spans="21:21" x14ac:dyDescent="0.25">
      <c r="U46473" s="76"/>
    </row>
    <row r="46474" spans="21:21" x14ac:dyDescent="0.25">
      <c r="U46474" s="76"/>
    </row>
    <row r="46475" spans="21:21" x14ac:dyDescent="0.25">
      <c r="U46475" s="76"/>
    </row>
    <row r="46476" spans="21:21" x14ac:dyDescent="0.25">
      <c r="U46476" s="76"/>
    </row>
    <row r="46477" spans="21:21" x14ac:dyDescent="0.25">
      <c r="U46477" s="76"/>
    </row>
    <row r="46478" spans="21:21" x14ac:dyDescent="0.25">
      <c r="U46478" s="76"/>
    </row>
    <row r="46479" spans="21:21" x14ac:dyDescent="0.25">
      <c r="U46479" s="76"/>
    </row>
    <row r="46480" spans="21:21" x14ac:dyDescent="0.25">
      <c r="U46480" s="76"/>
    </row>
    <row r="46481" spans="21:21" x14ac:dyDescent="0.25">
      <c r="U46481" s="76"/>
    </row>
    <row r="46482" spans="21:21" x14ac:dyDescent="0.25">
      <c r="U46482" s="76"/>
    </row>
    <row r="46483" spans="21:21" x14ac:dyDescent="0.25">
      <c r="U46483" s="76"/>
    </row>
    <row r="46484" spans="21:21" x14ac:dyDescent="0.25">
      <c r="U46484" s="76"/>
    </row>
    <row r="46485" spans="21:21" x14ac:dyDescent="0.25">
      <c r="U46485" s="76"/>
    </row>
    <row r="46486" spans="21:21" x14ac:dyDescent="0.25">
      <c r="U46486" s="76"/>
    </row>
    <row r="46487" spans="21:21" x14ac:dyDescent="0.25">
      <c r="U46487" s="76"/>
    </row>
    <row r="46488" spans="21:21" x14ac:dyDescent="0.25">
      <c r="U46488" s="76"/>
    </row>
    <row r="46489" spans="21:21" x14ac:dyDescent="0.25">
      <c r="U46489" s="76"/>
    </row>
    <row r="46490" spans="21:21" x14ac:dyDescent="0.25">
      <c r="U46490" s="76"/>
    </row>
    <row r="46491" spans="21:21" x14ac:dyDescent="0.25">
      <c r="U46491" s="76"/>
    </row>
    <row r="46492" spans="21:21" x14ac:dyDescent="0.25">
      <c r="U46492" s="76"/>
    </row>
    <row r="46493" spans="21:21" x14ac:dyDescent="0.25">
      <c r="U46493" s="76"/>
    </row>
    <row r="46494" spans="21:21" x14ac:dyDescent="0.25">
      <c r="U46494" s="76"/>
    </row>
    <row r="46495" spans="21:21" x14ac:dyDescent="0.25">
      <c r="U46495" s="76"/>
    </row>
    <row r="46496" spans="21:21" x14ac:dyDescent="0.25">
      <c r="U46496" s="76"/>
    </row>
    <row r="46497" spans="21:21" x14ac:dyDescent="0.25">
      <c r="U46497" s="76"/>
    </row>
    <row r="46498" spans="21:21" x14ac:dyDescent="0.25">
      <c r="U46498" s="76"/>
    </row>
    <row r="46499" spans="21:21" x14ac:dyDescent="0.25">
      <c r="U46499" s="76"/>
    </row>
    <row r="46500" spans="21:21" x14ac:dyDescent="0.25">
      <c r="U46500" s="76"/>
    </row>
    <row r="46501" spans="21:21" x14ac:dyDescent="0.25">
      <c r="U46501" s="76"/>
    </row>
    <row r="46502" spans="21:21" x14ac:dyDescent="0.25">
      <c r="U46502" s="76"/>
    </row>
    <row r="46503" spans="21:21" x14ac:dyDescent="0.25">
      <c r="U46503" s="76"/>
    </row>
    <row r="46504" spans="21:21" x14ac:dyDescent="0.25">
      <c r="U46504" s="76"/>
    </row>
    <row r="46505" spans="21:21" x14ac:dyDescent="0.25">
      <c r="U46505" s="76"/>
    </row>
    <row r="46506" spans="21:21" x14ac:dyDescent="0.25">
      <c r="U46506" s="76"/>
    </row>
    <row r="46507" spans="21:21" x14ac:dyDescent="0.25">
      <c r="U46507" s="76"/>
    </row>
    <row r="46508" spans="21:21" x14ac:dyDescent="0.25">
      <c r="U46508" s="76"/>
    </row>
    <row r="46509" spans="21:21" x14ac:dyDescent="0.25">
      <c r="U46509" s="76"/>
    </row>
    <row r="46510" spans="21:21" x14ac:dyDescent="0.25">
      <c r="U46510" s="76"/>
    </row>
    <row r="46511" spans="21:21" x14ac:dyDescent="0.25">
      <c r="U46511" s="76"/>
    </row>
    <row r="46512" spans="21:21" x14ac:dyDescent="0.25">
      <c r="U46512" s="76"/>
    </row>
    <row r="46513" spans="21:21" x14ac:dyDescent="0.25">
      <c r="U46513" s="76"/>
    </row>
    <row r="46514" spans="21:21" x14ac:dyDescent="0.25">
      <c r="U46514" s="76"/>
    </row>
    <row r="46515" spans="21:21" x14ac:dyDescent="0.25">
      <c r="U46515" s="76"/>
    </row>
    <row r="46516" spans="21:21" x14ac:dyDescent="0.25">
      <c r="U46516" s="76"/>
    </row>
    <row r="46517" spans="21:21" x14ac:dyDescent="0.25">
      <c r="U46517" s="76"/>
    </row>
    <row r="46518" spans="21:21" x14ac:dyDescent="0.25">
      <c r="U46518" s="76"/>
    </row>
    <row r="46519" spans="21:21" x14ac:dyDescent="0.25">
      <c r="U46519" s="76"/>
    </row>
    <row r="46520" spans="21:21" x14ac:dyDescent="0.25">
      <c r="U46520" s="76"/>
    </row>
    <row r="46521" spans="21:21" x14ac:dyDescent="0.25">
      <c r="U46521" s="76"/>
    </row>
    <row r="46522" spans="21:21" x14ac:dyDescent="0.25">
      <c r="U46522" s="76"/>
    </row>
    <row r="46523" spans="21:21" x14ac:dyDescent="0.25">
      <c r="U46523" s="76"/>
    </row>
    <row r="46524" spans="21:21" x14ac:dyDescent="0.25">
      <c r="U46524" s="76"/>
    </row>
    <row r="46525" spans="21:21" x14ac:dyDescent="0.25">
      <c r="U46525" s="76"/>
    </row>
    <row r="46526" spans="21:21" x14ac:dyDescent="0.25">
      <c r="U46526" s="76"/>
    </row>
    <row r="46527" spans="21:21" x14ac:dyDescent="0.25">
      <c r="U46527" s="76"/>
    </row>
    <row r="46528" spans="21:21" x14ac:dyDescent="0.25">
      <c r="U46528" s="76"/>
    </row>
    <row r="46529" spans="21:21" x14ac:dyDescent="0.25">
      <c r="U46529" s="76"/>
    </row>
    <row r="46530" spans="21:21" x14ac:dyDescent="0.25">
      <c r="U46530" s="76"/>
    </row>
    <row r="46531" spans="21:21" x14ac:dyDescent="0.25">
      <c r="U46531" s="76"/>
    </row>
    <row r="46532" spans="21:21" x14ac:dyDescent="0.25">
      <c r="U46532" s="76"/>
    </row>
    <row r="46533" spans="21:21" x14ac:dyDescent="0.25">
      <c r="U46533" s="76"/>
    </row>
    <row r="46534" spans="21:21" x14ac:dyDescent="0.25">
      <c r="U46534" s="76"/>
    </row>
    <row r="46535" spans="21:21" x14ac:dyDescent="0.25">
      <c r="U46535" s="76"/>
    </row>
    <row r="46536" spans="21:21" x14ac:dyDescent="0.25">
      <c r="U46536" s="76"/>
    </row>
    <row r="46537" spans="21:21" x14ac:dyDescent="0.25">
      <c r="U46537" s="76"/>
    </row>
    <row r="46538" spans="21:21" x14ac:dyDescent="0.25">
      <c r="U46538" s="76"/>
    </row>
    <row r="46539" spans="21:21" x14ac:dyDescent="0.25">
      <c r="U46539" s="76"/>
    </row>
    <row r="46540" spans="21:21" x14ac:dyDescent="0.25">
      <c r="U46540" s="76"/>
    </row>
    <row r="46541" spans="21:21" x14ac:dyDescent="0.25">
      <c r="U46541" s="76"/>
    </row>
    <row r="46542" spans="21:21" x14ac:dyDescent="0.25">
      <c r="U46542" s="76"/>
    </row>
    <row r="46543" spans="21:21" x14ac:dyDescent="0.25">
      <c r="U46543" s="76"/>
    </row>
    <row r="46544" spans="21:21" x14ac:dyDescent="0.25">
      <c r="U46544" s="76"/>
    </row>
    <row r="46545" spans="21:21" x14ac:dyDescent="0.25">
      <c r="U46545" s="76"/>
    </row>
    <row r="46546" spans="21:21" x14ac:dyDescent="0.25">
      <c r="U46546" s="76"/>
    </row>
    <row r="46547" spans="21:21" x14ac:dyDescent="0.25">
      <c r="U46547" s="76"/>
    </row>
    <row r="46548" spans="21:21" x14ac:dyDescent="0.25">
      <c r="U46548" s="76"/>
    </row>
    <row r="46549" spans="21:21" x14ac:dyDescent="0.25">
      <c r="U46549" s="76"/>
    </row>
    <row r="46550" spans="21:21" x14ac:dyDescent="0.25">
      <c r="U46550" s="76"/>
    </row>
    <row r="46551" spans="21:21" x14ac:dyDescent="0.25">
      <c r="U46551" s="76"/>
    </row>
    <row r="46552" spans="21:21" x14ac:dyDescent="0.25">
      <c r="U46552" s="76"/>
    </row>
    <row r="46553" spans="21:21" x14ac:dyDescent="0.25">
      <c r="U46553" s="76"/>
    </row>
    <row r="46554" spans="21:21" x14ac:dyDescent="0.25">
      <c r="U46554" s="76"/>
    </row>
    <row r="46555" spans="21:21" x14ac:dyDescent="0.25">
      <c r="U46555" s="76"/>
    </row>
    <row r="46556" spans="21:21" x14ac:dyDescent="0.25">
      <c r="U46556" s="76"/>
    </row>
    <row r="46557" spans="21:21" x14ac:dyDescent="0.25">
      <c r="U46557" s="76"/>
    </row>
    <row r="46558" spans="21:21" x14ac:dyDescent="0.25">
      <c r="U46558" s="76"/>
    </row>
    <row r="46559" spans="21:21" x14ac:dyDescent="0.25">
      <c r="U46559" s="76"/>
    </row>
    <row r="46560" spans="21:21" x14ac:dyDescent="0.25">
      <c r="U46560" s="76"/>
    </row>
    <row r="46561" spans="21:21" x14ac:dyDescent="0.25">
      <c r="U46561" s="76"/>
    </row>
    <row r="46562" spans="21:21" x14ac:dyDescent="0.25">
      <c r="U46562" s="76"/>
    </row>
    <row r="46563" spans="21:21" x14ac:dyDescent="0.25">
      <c r="U46563" s="76"/>
    </row>
    <row r="46564" spans="21:21" x14ac:dyDescent="0.25">
      <c r="U46564" s="76"/>
    </row>
    <row r="46565" spans="21:21" x14ac:dyDescent="0.25">
      <c r="U46565" s="76"/>
    </row>
    <row r="46566" spans="21:21" x14ac:dyDescent="0.25">
      <c r="U46566" s="76"/>
    </row>
    <row r="46567" spans="21:21" x14ac:dyDescent="0.25">
      <c r="U46567" s="76"/>
    </row>
    <row r="46568" spans="21:21" x14ac:dyDescent="0.25">
      <c r="U46568" s="76"/>
    </row>
    <row r="46569" spans="21:21" x14ac:dyDescent="0.25">
      <c r="U46569" s="76"/>
    </row>
    <row r="46570" spans="21:21" x14ac:dyDescent="0.25">
      <c r="U46570" s="76"/>
    </row>
    <row r="46571" spans="21:21" x14ac:dyDescent="0.25">
      <c r="U46571" s="76"/>
    </row>
    <row r="46572" spans="21:21" x14ac:dyDescent="0.25">
      <c r="U46572" s="76"/>
    </row>
    <row r="46573" spans="21:21" x14ac:dyDescent="0.25">
      <c r="U46573" s="76"/>
    </row>
    <row r="46574" spans="21:21" x14ac:dyDescent="0.25">
      <c r="U46574" s="76"/>
    </row>
    <row r="46575" spans="21:21" x14ac:dyDescent="0.25">
      <c r="U46575" s="76"/>
    </row>
    <row r="46576" spans="21:21" x14ac:dyDescent="0.25">
      <c r="U46576" s="76"/>
    </row>
    <row r="46577" spans="21:21" x14ac:dyDescent="0.25">
      <c r="U46577" s="76"/>
    </row>
    <row r="46578" spans="21:21" x14ac:dyDescent="0.25">
      <c r="U46578" s="76"/>
    </row>
    <row r="46579" spans="21:21" x14ac:dyDescent="0.25">
      <c r="U46579" s="76"/>
    </row>
    <row r="46580" spans="21:21" x14ac:dyDescent="0.25">
      <c r="U46580" s="76"/>
    </row>
    <row r="46581" spans="21:21" x14ac:dyDescent="0.25">
      <c r="U46581" s="76"/>
    </row>
    <row r="46582" spans="21:21" x14ac:dyDescent="0.25">
      <c r="U46582" s="76"/>
    </row>
    <row r="46583" spans="21:21" x14ac:dyDescent="0.25">
      <c r="U46583" s="76"/>
    </row>
    <row r="46584" spans="21:21" x14ac:dyDescent="0.25">
      <c r="U46584" s="76"/>
    </row>
    <row r="46585" spans="21:21" x14ac:dyDescent="0.25">
      <c r="U46585" s="76"/>
    </row>
    <row r="46586" spans="21:21" x14ac:dyDescent="0.25">
      <c r="U46586" s="76"/>
    </row>
    <row r="46587" spans="21:21" x14ac:dyDescent="0.25">
      <c r="U46587" s="76"/>
    </row>
    <row r="46588" spans="21:21" x14ac:dyDescent="0.25">
      <c r="U46588" s="76"/>
    </row>
    <row r="46589" spans="21:21" x14ac:dyDescent="0.25">
      <c r="U46589" s="76"/>
    </row>
    <row r="46590" spans="21:21" x14ac:dyDescent="0.25">
      <c r="U46590" s="76"/>
    </row>
    <row r="46591" spans="21:21" x14ac:dyDescent="0.25">
      <c r="U46591" s="76"/>
    </row>
    <row r="46592" spans="21:21" x14ac:dyDescent="0.25">
      <c r="U46592" s="76"/>
    </row>
    <row r="46593" spans="21:21" x14ac:dyDescent="0.25">
      <c r="U46593" s="76"/>
    </row>
    <row r="46594" spans="21:21" x14ac:dyDescent="0.25">
      <c r="U46594" s="76"/>
    </row>
    <row r="46595" spans="21:21" x14ac:dyDescent="0.25">
      <c r="U46595" s="76"/>
    </row>
    <row r="46596" spans="21:21" x14ac:dyDescent="0.25">
      <c r="U46596" s="76"/>
    </row>
    <row r="46597" spans="21:21" x14ac:dyDescent="0.25">
      <c r="U46597" s="76"/>
    </row>
    <row r="46598" spans="21:21" x14ac:dyDescent="0.25">
      <c r="U46598" s="76"/>
    </row>
    <row r="46599" spans="21:21" x14ac:dyDescent="0.25">
      <c r="U46599" s="76"/>
    </row>
    <row r="46600" spans="21:21" x14ac:dyDescent="0.25">
      <c r="U46600" s="76"/>
    </row>
    <row r="46601" spans="21:21" x14ac:dyDescent="0.25">
      <c r="U46601" s="76"/>
    </row>
    <row r="46602" spans="21:21" x14ac:dyDescent="0.25">
      <c r="U46602" s="76"/>
    </row>
    <row r="46603" spans="21:21" x14ac:dyDescent="0.25">
      <c r="U46603" s="76"/>
    </row>
    <row r="46604" spans="21:21" x14ac:dyDescent="0.25">
      <c r="U46604" s="76"/>
    </row>
    <row r="46605" spans="21:21" x14ac:dyDescent="0.25">
      <c r="U46605" s="76"/>
    </row>
    <row r="46606" spans="21:21" x14ac:dyDescent="0.25">
      <c r="U46606" s="76"/>
    </row>
    <row r="46607" spans="21:21" x14ac:dyDescent="0.25">
      <c r="U46607" s="76"/>
    </row>
    <row r="46608" spans="21:21" x14ac:dyDescent="0.25">
      <c r="U46608" s="76"/>
    </row>
    <row r="46609" spans="21:21" x14ac:dyDescent="0.25">
      <c r="U46609" s="76"/>
    </row>
    <row r="46610" spans="21:21" x14ac:dyDescent="0.25">
      <c r="U46610" s="76"/>
    </row>
    <row r="46611" spans="21:21" x14ac:dyDescent="0.25">
      <c r="U46611" s="76"/>
    </row>
    <row r="46612" spans="21:21" x14ac:dyDescent="0.25">
      <c r="U46612" s="76"/>
    </row>
    <row r="46613" spans="21:21" x14ac:dyDescent="0.25">
      <c r="U46613" s="76"/>
    </row>
    <row r="46614" spans="21:21" x14ac:dyDescent="0.25">
      <c r="U46614" s="76"/>
    </row>
    <row r="46615" spans="21:21" x14ac:dyDescent="0.25">
      <c r="U46615" s="76"/>
    </row>
    <row r="46616" spans="21:21" x14ac:dyDescent="0.25">
      <c r="U46616" s="76"/>
    </row>
    <row r="46617" spans="21:21" x14ac:dyDescent="0.25">
      <c r="U46617" s="76"/>
    </row>
    <row r="46618" spans="21:21" x14ac:dyDescent="0.25">
      <c r="U46618" s="76"/>
    </row>
    <row r="46619" spans="21:21" x14ac:dyDescent="0.25">
      <c r="U46619" s="76"/>
    </row>
    <row r="46620" spans="21:21" x14ac:dyDescent="0.25">
      <c r="U46620" s="76"/>
    </row>
    <row r="46621" spans="21:21" x14ac:dyDescent="0.25">
      <c r="U46621" s="76"/>
    </row>
    <row r="46622" spans="21:21" x14ac:dyDescent="0.25">
      <c r="U46622" s="76"/>
    </row>
    <row r="46623" spans="21:21" x14ac:dyDescent="0.25">
      <c r="U46623" s="76"/>
    </row>
    <row r="46624" spans="21:21" x14ac:dyDescent="0.25">
      <c r="U46624" s="76"/>
    </row>
    <row r="46625" spans="21:21" x14ac:dyDescent="0.25">
      <c r="U46625" s="76"/>
    </row>
    <row r="46626" spans="21:21" x14ac:dyDescent="0.25">
      <c r="U46626" s="76"/>
    </row>
    <row r="46627" spans="21:21" x14ac:dyDescent="0.25">
      <c r="U46627" s="76"/>
    </row>
    <row r="46628" spans="21:21" x14ac:dyDescent="0.25">
      <c r="U46628" s="76"/>
    </row>
    <row r="46629" spans="21:21" x14ac:dyDescent="0.25">
      <c r="U46629" s="76"/>
    </row>
    <row r="46630" spans="21:21" x14ac:dyDescent="0.25">
      <c r="U46630" s="76"/>
    </row>
    <row r="46631" spans="21:21" x14ac:dyDescent="0.25">
      <c r="U46631" s="76"/>
    </row>
    <row r="46632" spans="21:21" x14ac:dyDescent="0.25">
      <c r="U46632" s="76"/>
    </row>
    <row r="46633" spans="21:21" x14ac:dyDescent="0.25">
      <c r="U46633" s="76"/>
    </row>
    <row r="46634" spans="21:21" x14ac:dyDescent="0.25">
      <c r="U46634" s="76"/>
    </row>
    <row r="46635" spans="21:21" x14ac:dyDescent="0.25">
      <c r="U46635" s="76"/>
    </row>
    <row r="46636" spans="21:21" x14ac:dyDescent="0.25">
      <c r="U46636" s="76"/>
    </row>
    <row r="46637" spans="21:21" x14ac:dyDescent="0.25">
      <c r="U46637" s="76"/>
    </row>
    <row r="46638" spans="21:21" x14ac:dyDescent="0.25">
      <c r="U46638" s="76"/>
    </row>
    <row r="46639" spans="21:21" x14ac:dyDescent="0.25">
      <c r="U46639" s="76"/>
    </row>
    <row r="46640" spans="21:21" x14ac:dyDescent="0.25">
      <c r="U46640" s="76"/>
    </row>
    <row r="46641" spans="21:21" x14ac:dyDescent="0.25">
      <c r="U46641" s="76"/>
    </row>
    <row r="46642" spans="21:21" x14ac:dyDescent="0.25">
      <c r="U46642" s="76"/>
    </row>
    <row r="46643" spans="21:21" x14ac:dyDescent="0.25">
      <c r="U46643" s="76"/>
    </row>
    <row r="46644" spans="21:21" x14ac:dyDescent="0.25">
      <c r="U46644" s="76"/>
    </row>
    <row r="46645" spans="21:21" x14ac:dyDescent="0.25">
      <c r="U46645" s="76"/>
    </row>
    <row r="46646" spans="21:21" x14ac:dyDescent="0.25">
      <c r="U46646" s="76"/>
    </row>
    <row r="46647" spans="21:21" x14ac:dyDescent="0.25">
      <c r="U46647" s="76"/>
    </row>
    <row r="46648" spans="21:21" x14ac:dyDescent="0.25">
      <c r="U46648" s="76"/>
    </row>
    <row r="46649" spans="21:21" x14ac:dyDescent="0.25">
      <c r="U46649" s="76"/>
    </row>
    <row r="46650" spans="21:21" x14ac:dyDescent="0.25">
      <c r="U46650" s="76"/>
    </row>
    <row r="46651" spans="21:21" x14ac:dyDescent="0.25">
      <c r="U46651" s="76"/>
    </row>
    <row r="46652" spans="21:21" x14ac:dyDescent="0.25">
      <c r="U46652" s="76"/>
    </row>
    <row r="46653" spans="21:21" x14ac:dyDescent="0.25">
      <c r="U46653" s="76"/>
    </row>
    <row r="46654" spans="21:21" x14ac:dyDescent="0.25">
      <c r="U46654" s="76"/>
    </row>
    <row r="46655" spans="21:21" x14ac:dyDescent="0.25">
      <c r="U46655" s="76"/>
    </row>
    <row r="46656" spans="21:21" x14ac:dyDescent="0.25">
      <c r="U46656" s="76"/>
    </row>
    <row r="46657" spans="21:21" x14ac:dyDescent="0.25">
      <c r="U46657" s="76"/>
    </row>
    <row r="46658" spans="21:21" x14ac:dyDescent="0.25">
      <c r="U46658" s="76"/>
    </row>
    <row r="46659" spans="21:21" x14ac:dyDescent="0.25">
      <c r="U46659" s="76"/>
    </row>
    <row r="46660" spans="21:21" x14ac:dyDescent="0.25">
      <c r="U46660" s="76"/>
    </row>
    <row r="46661" spans="21:21" x14ac:dyDescent="0.25">
      <c r="U46661" s="76"/>
    </row>
    <row r="46662" spans="21:21" x14ac:dyDescent="0.25">
      <c r="U46662" s="76"/>
    </row>
    <row r="46663" spans="21:21" x14ac:dyDescent="0.25">
      <c r="U46663" s="76"/>
    </row>
    <row r="46664" spans="21:21" x14ac:dyDescent="0.25">
      <c r="U46664" s="76"/>
    </row>
    <row r="46665" spans="21:21" x14ac:dyDescent="0.25">
      <c r="U46665" s="76"/>
    </row>
    <row r="46666" spans="21:21" x14ac:dyDescent="0.25">
      <c r="U46666" s="76"/>
    </row>
    <row r="46667" spans="21:21" x14ac:dyDescent="0.25">
      <c r="U46667" s="76"/>
    </row>
    <row r="46668" spans="21:21" x14ac:dyDescent="0.25">
      <c r="U46668" s="76"/>
    </row>
    <row r="46669" spans="21:21" x14ac:dyDescent="0.25">
      <c r="U46669" s="76"/>
    </row>
    <row r="46670" spans="21:21" x14ac:dyDescent="0.25">
      <c r="U46670" s="76"/>
    </row>
    <row r="46671" spans="21:21" x14ac:dyDescent="0.25">
      <c r="U46671" s="76"/>
    </row>
    <row r="46672" spans="21:21" x14ac:dyDescent="0.25">
      <c r="U46672" s="76"/>
    </row>
    <row r="46673" spans="21:21" x14ac:dyDescent="0.25">
      <c r="U46673" s="76"/>
    </row>
    <row r="46674" spans="21:21" x14ac:dyDescent="0.25">
      <c r="U46674" s="76"/>
    </row>
    <row r="46675" spans="21:21" x14ac:dyDescent="0.25">
      <c r="U46675" s="76"/>
    </row>
    <row r="46676" spans="21:21" x14ac:dyDescent="0.25">
      <c r="U46676" s="76"/>
    </row>
    <row r="46677" spans="21:21" x14ac:dyDescent="0.25">
      <c r="U46677" s="76"/>
    </row>
    <row r="46678" spans="21:21" x14ac:dyDescent="0.25">
      <c r="U46678" s="76"/>
    </row>
    <row r="46679" spans="21:21" x14ac:dyDescent="0.25">
      <c r="U46679" s="76"/>
    </row>
    <row r="46680" spans="21:21" x14ac:dyDescent="0.25">
      <c r="U46680" s="76"/>
    </row>
    <row r="46681" spans="21:21" x14ac:dyDescent="0.25">
      <c r="U46681" s="76"/>
    </row>
    <row r="46682" spans="21:21" x14ac:dyDescent="0.25">
      <c r="U46682" s="76"/>
    </row>
    <row r="46683" spans="21:21" x14ac:dyDescent="0.25">
      <c r="U46683" s="76"/>
    </row>
    <row r="46684" spans="21:21" x14ac:dyDescent="0.25">
      <c r="U46684" s="76"/>
    </row>
    <row r="46685" spans="21:21" x14ac:dyDescent="0.25">
      <c r="U46685" s="76"/>
    </row>
    <row r="46686" spans="21:21" x14ac:dyDescent="0.25">
      <c r="U46686" s="76"/>
    </row>
    <row r="46687" spans="21:21" x14ac:dyDescent="0.25">
      <c r="U46687" s="76"/>
    </row>
    <row r="46688" spans="21:21" x14ac:dyDescent="0.25">
      <c r="U46688" s="76"/>
    </row>
    <row r="46689" spans="21:21" x14ac:dyDescent="0.25">
      <c r="U46689" s="76"/>
    </row>
    <row r="46690" spans="21:21" x14ac:dyDescent="0.25">
      <c r="U46690" s="76"/>
    </row>
    <row r="46691" spans="21:21" x14ac:dyDescent="0.25">
      <c r="U46691" s="76"/>
    </row>
    <row r="46692" spans="21:21" x14ac:dyDescent="0.25">
      <c r="U46692" s="76"/>
    </row>
    <row r="46693" spans="21:21" x14ac:dyDescent="0.25">
      <c r="U46693" s="76"/>
    </row>
    <row r="46694" spans="21:21" x14ac:dyDescent="0.25">
      <c r="U46694" s="76"/>
    </row>
    <row r="46695" spans="21:21" x14ac:dyDescent="0.25">
      <c r="U46695" s="76"/>
    </row>
    <row r="46696" spans="21:21" x14ac:dyDescent="0.25">
      <c r="U46696" s="76"/>
    </row>
    <row r="46697" spans="21:21" x14ac:dyDescent="0.25">
      <c r="U46697" s="76"/>
    </row>
    <row r="46698" spans="21:21" x14ac:dyDescent="0.25">
      <c r="U46698" s="76"/>
    </row>
    <row r="46699" spans="21:21" x14ac:dyDescent="0.25">
      <c r="U46699" s="76"/>
    </row>
    <row r="46700" spans="21:21" x14ac:dyDescent="0.25">
      <c r="U46700" s="76"/>
    </row>
    <row r="46701" spans="21:21" x14ac:dyDescent="0.25">
      <c r="U46701" s="76"/>
    </row>
    <row r="46702" spans="21:21" x14ac:dyDescent="0.25">
      <c r="U46702" s="76"/>
    </row>
    <row r="46703" spans="21:21" x14ac:dyDescent="0.25">
      <c r="U46703" s="76"/>
    </row>
    <row r="46704" spans="21:21" x14ac:dyDescent="0.25">
      <c r="U46704" s="76"/>
    </row>
    <row r="46705" spans="21:21" x14ac:dyDescent="0.25">
      <c r="U46705" s="76"/>
    </row>
    <row r="46706" spans="21:21" x14ac:dyDescent="0.25">
      <c r="U46706" s="76"/>
    </row>
    <row r="46707" spans="21:21" x14ac:dyDescent="0.25">
      <c r="U46707" s="76"/>
    </row>
    <row r="46708" spans="21:21" x14ac:dyDescent="0.25">
      <c r="U46708" s="76"/>
    </row>
    <row r="46709" spans="21:21" x14ac:dyDescent="0.25">
      <c r="U46709" s="76"/>
    </row>
    <row r="46710" spans="21:21" x14ac:dyDescent="0.25">
      <c r="U46710" s="76"/>
    </row>
    <row r="46711" spans="21:21" x14ac:dyDescent="0.25">
      <c r="U46711" s="76"/>
    </row>
    <row r="46712" spans="21:21" x14ac:dyDescent="0.25">
      <c r="U46712" s="76"/>
    </row>
    <row r="46713" spans="21:21" x14ac:dyDescent="0.25">
      <c r="U46713" s="76"/>
    </row>
    <row r="46714" spans="21:21" x14ac:dyDescent="0.25">
      <c r="U46714" s="76"/>
    </row>
    <row r="46715" spans="21:21" x14ac:dyDescent="0.25">
      <c r="U46715" s="76"/>
    </row>
    <row r="46716" spans="21:21" x14ac:dyDescent="0.25">
      <c r="U46716" s="76"/>
    </row>
    <row r="46717" spans="21:21" x14ac:dyDescent="0.25">
      <c r="U46717" s="76"/>
    </row>
    <row r="46718" spans="21:21" x14ac:dyDescent="0.25">
      <c r="U46718" s="76"/>
    </row>
    <row r="46719" spans="21:21" x14ac:dyDescent="0.25">
      <c r="U46719" s="76"/>
    </row>
    <row r="46720" spans="21:21" x14ac:dyDescent="0.25">
      <c r="U46720" s="76"/>
    </row>
    <row r="46721" spans="21:21" x14ac:dyDescent="0.25">
      <c r="U46721" s="76"/>
    </row>
    <row r="46722" spans="21:21" x14ac:dyDescent="0.25">
      <c r="U46722" s="76"/>
    </row>
    <row r="46723" spans="21:21" x14ac:dyDescent="0.25">
      <c r="U46723" s="76"/>
    </row>
    <row r="46724" spans="21:21" x14ac:dyDescent="0.25">
      <c r="U46724" s="76"/>
    </row>
    <row r="46725" spans="21:21" x14ac:dyDescent="0.25">
      <c r="U46725" s="76"/>
    </row>
    <row r="46726" spans="21:21" x14ac:dyDescent="0.25">
      <c r="U46726" s="76"/>
    </row>
    <row r="46727" spans="21:21" x14ac:dyDescent="0.25">
      <c r="U46727" s="76"/>
    </row>
    <row r="46728" spans="21:21" x14ac:dyDescent="0.25">
      <c r="U46728" s="76"/>
    </row>
    <row r="46729" spans="21:21" x14ac:dyDescent="0.25">
      <c r="U46729" s="76"/>
    </row>
    <row r="46730" spans="21:21" x14ac:dyDescent="0.25">
      <c r="U46730" s="76"/>
    </row>
    <row r="46731" spans="21:21" x14ac:dyDescent="0.25">
      <c r="U46731" s="76"/>
    </row>
    <row r="46732" spans="21:21" x14ac:dyDescent="0.25">
      <c r="U46732" s="76"/>
    </row>
    <row r="46733" spans="21:21" x14ac:dyDescent="0.25">
      <c r="U46733" s="76"/>
    </row>
    <row r="46734" spans="21:21" x14ac:dyDescent="0.25">
      <c r="U46734" s="76"/>
    </row>
    <row r="46735" spans="21:21" x14ac:dyDescent="0.25">
      <c r="U46735" s="76"/>
    </row>
    <row r="46736" spans="21:21" x14ac:dyDescent="0.25">
      <c r="U46736" s="76"/>
    </row>
    <row r="46737" spans="21:21" x14ac:dyDescent="0.25">
      <c r="U46737" s="76"/>
    </row>
    <row r="46738" spans="21:21" x14ac:dyDescent="0.25">
      <c r="U46738" s="76"/>
    </row>
    <row r="46739" spans="21:21" x14ac:dyDescent="0.25">
      <c r="U46739" s="76"/>
    </row>
    <row r="46740" spans="21:21" x14ac:dyDescent="0.25">
      <c r="U46740" s="76"/>
    </row>
    <row r="46741" spans="21:21" x14ac:dyDescent="0.25">
      <c r="U46741" s="76"/>
    </row>
    <row r="46742" spans="21:21" x14ac:dyDescent="0.25">
      <c r="U46742" s="76"/>
    </row>
    <row r="46743" spans="21:21" x14ac:dyDescent="0.25">
      <c r="U46743" s="76"/>
    </row>
    <row r="46744" spans="21:21" x14ac:dyDescent="0.25">
      <c r="U46744" s="76"/>
    </row>
    <row r="46745" spans="21:21" x14ac:dyDescent="0.25">
      <c r="U46745" s="76"/>
    </row>
    <row r="46746" spans="21:21" x14ac:dyDescent="0.25">
      <c r="U46746" s="76"/>
    </row>
    <row r="46747" spans="21:21" x14ac:dyDescent="0.25">
      <c r="U46747" s="76"/>
    </row>
    <row r="46748" spans="21:21" x14ac:dyDescent="0.25">
      <c r="U46748" s="76"/>
    </row>
    <row r="46749" spans="21:21" x14ac:dyDescent="0.25">
      <c r="U46749" s="76"/>
    </row>
    <row r="46750" spans="21:21" x14ac:dyDescent="0.25">
      <c r="U46750" s="76"/>
    </row>
    <row r="46751" spans="21:21" x14ac:dyDescent="0.25">
      <c r="U46751" s="76"/>
    </row>
    <row r="46752" spans="21:21" x14ac:dyDescent="0.25">
      <c r="U46752" s="76"/>
    </row>
    <row r="46753" spans="21:21" x14ac:dyDescent="0.25">
      <c r="U46753" s="76"/>
    </row>
    <row r="46754" spans="21:21" x14ac:dyDescent="0.25">
      <c r="U46754" s="76"/>
    </row>
    <row r="46755" spans="21:21" x14ac:dyDescent="0.25">
      <c r="U46755" s="76"/>
    </row>
    <row r="46756" spans="21:21" x14ac:dyDescent="0.25">
      <c r="U46756" s="76"/>
    </row>
    <row r="46757" spans="21:21" x14ac:dyDescent="0.25">
      <c r="U46757" s="76"/>
    </row>
    <row r="46758" spans="21:21" x14ac:dyDescent="0.25">
      <c r="U46758" s="76"/>
    </row>
    <row r="46759" spans="21:21" x14ac:dyDescent="0.25">
      <c r="U46759" s="76"/>
    </row>
    <row r="46760" spans="21:21" x14ac:dyDescent="0.25">
      <c r="U46760" s="76"/>
    </row>
    <row r="46761" spans="21:21" x14ac:dyDescent="0.25">
      <c r="U46761" s="76"/>
    </row>
    <row r="46762" spans="21:21" x14ac:dyDescent="0.25">
      <c r="U46762" s="76"/>
    </row>
    <row r="46763" spans="21:21" x14ac:dyDescent="0.25">
      <c r="U46763" s="76"/>
    </row>
    <row r="46764" spans="21:21" x14ac:dyDescent="0.25">
      <c r="U46764" s="76"/>
    </row>
    <row r="46765" spans="21:21" x14ac:dyDescent="0.25">
      <c r="U46765" s="76"/>
    </row>
    <row r="46766" spans="21:21" x14ac:dyDescent="0.25">
      <c r="U46766" s="76"/>
    </row>
    <row r="46767" spans="21:21" x14ac:dyDescent="0.25">
      <c r="U46767" s="76"/>
    </row>
    <row r="46768" spans="21:21" x14ac:dyDescent="0.25">
      <c r="U46768" s="76"/>
    </row>
    <row r="46769" spans="21:21" x14ac:dyDescent="0.25">
      <c r="U46769" s="76"/>
    </row>
    <row r="46770" spans="21:21" x14ac:dyDescent="0.25">
      <c r="U46770" s="76"/>
    </row>
    <row r="46771" spans="21:21" x14ac:dyDescent="0.25">
      <c r="U46771" s="76"/>
    </row>
    <row r="46772" spans="21:21" x14ac:dyDescent="0.25">
      <c r="U46772" s="76"/>
    </row>
    <row r="46773" spans="21:21" x14ac:dyDescent="0.25">
      <c r="U46773" s="76"/>
    </row>
    <row r="46774" spans="21:21" x14ac:dyDescent="0.25">
      <c r="U46774" s="76"/>
    </row>
    <row r="46775" spans="21:21" x14ac:dyDescent="0.25">
      <c r="U46775" s="76"/>
    </row>
    <row r="46776" spans="21:21" x14ac:dyDescent="0.25">
      <c r="U46776" s="76"/>
    </row>
    <row r="46777" spans="21:21" x14ac:dyDescent="0.25">
      <c r="U46777" s="76"/>
    </row>
    <row r="46778" spans="21:21" x14ac:dyDescent="0.25">
      <c r="U46778" s="76"/>
    </row>
    <row r="46779" spans="21:21" x14ac:dyDescent="0.25">
      <c r="U46779" s="76"/>
    </row>
    <row r="46780" spans="21:21" x14ac:dyDescent="0.25">
      <c r="U46780" s="76"/>
    </row>
    <row r="46781" spans="21:21" x14ac:dyDescent="0.25">
      <c r="U46781" s="76"/>
    </row>
    <row r="46782" spans="21:21" x14ac:dyDescent="0.25">
      <c r="U46782" s="76"/>
    </row>
    <row r="46783" spans="21:21" x14ac:dyDescent="0.25">
      <c r="U46783" s="76"/>
    </row>
    <row r="46784" spans="21:21" x14ac:dyDescent="0.25">
      <c r="U46784" s="76"/>
    </row>
    <row r="46785" spans="21:21" x14ac:dyDescent="0.25">
      <c r="U46785" s="76"/>
    </row>
    <row r="46786" spans="21:21" x14ac:dyDescent="0.25">
      <c r="U46786" s="76"/>
    </row>
    <row r="46787" spans="21:21" x14ac:dyDescent="0.25">
      <c r="U46787" s="76"/>
    </row>
    <row r="46788" spans="21:21" x14ac:dyDescent="0.25">
      <c r="U46788" s="76"/>
    </row>
    <row r="46789" spans="21:21" x14ac:dyDescent="0.25">
      <c r="U46789" s="76"/>
    </row>
    <row r="46790" spans="21:21" x14ac:dyDescent="0.25">
      <c r="U46790" s="76"/>
    </row>
    <row r="46791" spans="21:21" x14ac:dyDescent="0.25">
      <c r="U46791" s="76"/>
    </row>
    <row r="46792" spans="21:21" x14ac:dyDescent="0.25">
      <c r="U46792" s="76"/>
    </row>
    <row r="46793" spans="21:21" x14ac:dyDescent="0.25">
      <c r="U46793" s="76"/>
    </row>
    <row r="46794" spans="21:21" x14ac:dyDescent="0.25">
      <c r="U46794" s="76"/>
    </row>
    <row r="46795" spans="21:21" x14ac:dyDescent="0.25">
      <c r="U46795" s="76"/>
    </row>
    <row r="46796" spans="21:21" x14ac:dyDescent="0.25">
      <c r="U46796" s="76"/>
    </row>
    <row r="46797" spans="21:21" x14ac:dyDescent="0.25">
      <c r="U46797" s="76"/>
    </row>
    <row r="46798" spans="21:21" x14ac:dyDescent="0.25">
      <c r="U46798" s="76"/>
    </row>
    <row r="46799" spans="21:21" x14ac:dyDescent="0.25">
      <c r="U46799" s="76"/>
    </row>
    <row r="46800" spans="21:21" x14ac:dyDescent="0.25">
      <c r="U46800" s="76"/>
    </row>
    <row r="46801" spans="21:21" x14ac:dyDescent="0.25">
      <c r="U46801" s="76"/>
    </row>
    <row r="46802" spans="21:21" x14ac:dyDescent="0.25">
      <c r="U46802" s="76"/>
    </row>
    <row r="46803" spans="21:21" x14ac:dyDescent="0.25">
      <c r="U46803" s="76"/>
    </row>
    <row r="46804" spans="21:21" x14ac:dyDescent="0.25">
      <c r="U46804" s="76"/>
    </row>
    <row r="46805" spans="21:21" x14ac:dyDescent="0.25">
      <c r="U46805" s="76"/>
    </row>
    <row r="46806" spans="21:21" x14ac:dyDescent="0.25">
      <c r="U46806" s="76"/>
    </row>
    <row r="46807" spans="21:21" x14ac:dyDescent="0.25">
      <c r="U46807" s="76"/>
    </row>
    <row r="46808" spans="21:21" x14ac:dyDescent="0.25">
      <c r="U46808" s="76"/>
    </row>
    <row r="46809" spans="21:21" x14ac:dyDescent="0.25">
      <c r="U46809" s="76"/>
    </row>
    <row r="46810" spans="21:21" x14ac:dyDescent="0.25">
      <c r="U46810" s="76"/>
    </row>
    <row r="46811" spans="21:21" x14ac:dyDescent="0.25">
      <c r="U46811" s="76"/>
    </row>
    <row r="46812" spans="21:21" x14ac:dyDescent="0.25">
      <c r="U46812" s="76"/>
    </row>
    <row r="46813" spans="21:21" x14ac:dyDescent="0.25">
      <c r="U46813" s="76"/>
    </row>
    <row r="46814" spans="21:21" x14ac:dyDescent="0.25">
      <c r="U46814" s="76"/>
    </row>
    <row r="46815" spans="21:21" x14ac:dyDescent="0.25">
      <c r="U46815" s="76"/>
    </row>
    <row r="46816" spans="21:21" x14ac:dyDescent="0.25">
      <c r="U46816" s="76"/>
    </row>
    <row r="46817" spans="21:21" x14ac:dyDescent="0.25">
      <c r="U46817" s="76"/>
    </row>
    <row r="46818" spans="21:21" x14ac:dyDescent="0.25">
      <c r="U46818" s="76"/>
    </row>
    <row r="46819" spans="21:21" x14ac:dyDescent="0.25">
      <c r="U46819" s="76"/>
    </row>
    <row r="46820" spans="21:21" x14ac:dyDescent="0.25">
      <c r="U46820" s="76"/>
    </row>
    <row r="46821" spans="21:21" x14ac:dyDescent="0.25">
      <c r="U46821" s="76"/>
    </row>
    <row r="46822" spans="21:21" x14ac:dyDescent="0.25">
      <c r="U46822" s="76"/>
    </row>
    <row r="46823" spans="21:21" x14ac:dyDescent="0.25">
      <c r="U46823" s="76"/>
    </row>
    <row r="46824" spans="21:21" x14ac:dyDescent="0.25">
      <c r="U46824" s="76"/>
    </row>
    <row r="46825" spans="21:21" x14ac:dyDescent="0.25">
      <c r="U46825" s="76"/>
    </row>
    <row r="46826" spans="21:21" x14ac:dyDescent="0.25">
      <c r="U46826" s="76"/>
    </row>
    <row r="46827" spans="21:21" x14ac:dyDescent="0.25">
      <c r="U46827" s="76"/>
    </row>
    <row r="46828" spans="21:21" x14ac:dyDescent="0.25">
      <c r="U46828" s="76"/>
    </row>
    <row r="46829" spans="21:21" x14ac:dyDescent="0.25">
      <c r="U46829" s="76"/>
    </row>
    <row r="46830" spans="21:21" x14ac:dyDescent="0.25">
      <c r="U46830" s="76"/>
    </row>
    <row r="46831" spans="21:21" x14ac:dyDescent="0.25">
      <c r="U46831" s="76"/>
    </row>
    <row r="46832" spans="21:21" x14ac:dyDescent="0.25">
      <c r="U46832" s="76"/>
    </row>
    <row r="46833" spans="21:21" x14ac:dyDescent="0.25">
      <c r="U46833" s="76"/>
    </row>
    <row r="46834" spans="21:21" x14ac:dyDescent="0.25">
      <c r="U46834" s="76"/>
    </row>
    <row r="46835" spans="21:21" x14ac:dyDescent="0.25">
      <c r="U46835" s="76"/>
    </row>
    <row r="46836" spans="21:21" x14ac:dyDescent="0.25">
      <c r="U46836" s="76"/>
    </row>
    <row r="46837" spans="21:21" x14ac:dyDescent="0.25">
      <c r="U46837" s="76"/>
    </row>
    <row r="46838" spans="21:21" x14ac:dyDescent="0.25">
      <c r="U46838" s="76"/>
    </row>
    <row r="46839" spans="21:21" x14ac:dyDescent="0.25">
      <c r="U46839" s="76"/>
    </row>
    <row r="46840" spans="21:21" x14ac:dyDescent="0.25">
      <c r="U46840" s="76"/>
    </row>
    <row r="46841" spans="21:21" x14ac:dyDescent="0.25">
      <c r="U46841" s="76"/>
    </row>
    <row r="46842" spans="21:21" x14ac:dyDescent="0.25">
      <c r="U46842" s="76"/>
    </row>
    <row r="46843" spans="21:21" x14ac:dyDescent="0.25">
      <c r="U46843" s="76"/>
    </row>
    <row r="46844" spans="21:21" x14ac:dyDescent="0.25">
      <c r="U46844" s="76"/>
    </row>
    <row r="46845" spans="21:21" x14ac:dyDescent="0.25">
      <c r="U46845" s="76"/>
    </row>
    <row r="46846" spans="21:21" x14ac:dyDescent="0.25">
      <c r="U46846" s="76"/>
    </row>
    <row r="46847" spans="21:21" x14ac:dyDescent="0.25">
      <c r="U46847" s="76"/>
    </row>
    <row r="46848" spans="21:21" x14ac:dyDescent="0.25">
      <c r="U46848" s="76"/>
    </row>
    <row r="46849" spans="21:21" x14ac:dyDescent="0.25">
      <c r="U46849" s="76"/>
    </row>
    <row r="46850" spans="21:21" x14ac:dyDescent="0.25">
      <c r="U46850" s="76"/>
    </row>
    <row r="46851" spans="21:21" x14ac:dyDescent="0.25">
      <c r="U46851" s="76"/>
    </row>
    <row r="46852" spans="21:21" x14ac:dyDescent="0.25">
      <c r="U46852" s="76"/>
    </row>
    <row r="46853" spans="21:21" x14ac:dyDescent="0.25">
      <c r="U46853" s="76"/>
    </row>
    <row r="46854" spans="21:21" x14ac:dyDescent="0.25">
      <c r="U46854" s="76"/>
    </row>
    <row r="46855" spans="21:21" x14ac:dyDescent="0.25">
      <c r="U46855" s="76"/>
    </row>
    <row r="46856" spans="21:21" x14ac:dyDescent="0.25">
      <c r="U46856" s="76"/>
    </row>
    <row r="46857" spans="21:21" x14ac:dyDescent="0.25">
      <c r="U46857" s="76"/>
    </row>
    <row r="46858" spans="21:21" x14ac:dyDescent="0.25">
      <c r="U46858" s="76"/>
    </row>
    <row r="46859" spans="21:21" x14ac:dyDescent="0.25">
      <c r="U46859" s="76"/>
    </row>
    <row r="46860" spans="21:21" x14ac:dyDescent="0.25">
      <c r="U46860" s="76"/>
    </row>
    <row r="46861" spans="21:21" x14ac:dyDescent="0.25">
      <c r="U46861" s="76"/>
    </row>
    <row r="46862" spans="21:21" x14ac:dyDescent="0.25">
      <c r="U46862" s="76"/>
    </row>
    <row r="46863" spans="21:21" x14ac:dyDescent="0.25">
      <c r="U46863" s="76"/>
    </row>
    <row r="46864" spans="21:21" x14ac:dyDescent="0.25">
      <c r="U46864" s="76"/>
    </row>
    <row r="46865" spans="21:21" x14ac:dyDescent="0.25">
      <c r="U46865" s="76"/>
    </row>
    <row r="46866" spans="21:21" x14ac:dyDescent="0.25">
      <c r="U46866" s="76"/>
    </row>
    <row r="46867" spans="21:21" x14ac:dyDescent="0.25">
      <c r="U46867" s="76"/>
    </row>
    <row r="46868" spans="21:21" x14ac:dyDescent="0.25">
      <c r="U46868" s="76"/>
    </row>
    <row r="46869" spans="21:21" x14ac:dyDescent="0.25">
      <c r="U46869" s="76"/>
    </row>
    <row r="46870" spans="21:21" x14ac:dyDescent="0.25">
      <c r="U46870" s="76"/>
    </row>
    <row r="46871" spans="21:21" x14ac:dyDescent="0.25">
      <c r="U46871" s="76"/>
    </row>
    <row r="46872" spans="21:21" x14ac:dyDescent="0.25">
      <c r="U46872" s="76"/>
    </row>
    <row r="46873" spans="21:21" x14ac:dyDescent="0.25">
      <c r="U46873" s="76"/>
    </row>
    <row r="46874" spans="21:21" x14ac:dyDescent="0.25">
      <c r="U46874" s="76"/>
    </row>
    <row r="46875" spans="21:21" x14ac:dyDescent="0.25">
      <c r="U46875" s="76"/>
    </row>
    <row r="46876" spans="21:21" x14ac:dyDescent="0.25">
      <c r="U46876" s="76"/>
    </row>
    <row r="46877" spans="21:21" x14ac:dyDescent="0.25">
      <c r="U46877" s="76"/>
    </row>
    <row r="46878" spans="21:21" x14ac:dyDescent="0.25">
      <c r="U46878" s="76"/>
    </row>
    <row r="46879" spans="21:21" x14ac:dyDescent="0.25">
      <c r="U46879" s="76"/>
    </row>
    <row r="46880" spans="21:21" x14ac:dyDescent="0.25">
      <c r="U46880" s="76"/>
    </row>
    <row r="46881" spans="21:21" x14ac:dyDescent="0.25">
      <c r="U46881" s="76"/>
    </row>
    <row r="46882" spans="21:21" x14ac:dyDescent="0.25">
      <c r="U46882" s="76"/>
    </row>
    <row r="46883" spans="21:21" x14ac:dyDescent="0.25">
      <c r="U46883" s="76"/>
    </row>
    <row r="46884" spans="21:21" x14ac:dyDescent="0.25">
      <c r="U46884" s="76"/>
    </row>
    <row r="46885" spans="21:21" x14ac:dyDescent="0.25">
      <c r="U46885" s="76"/>
    </row>
    <row r="46886" spans="21:21" x14ac:dyDescent="0.25">
      <c r="U46886" s="76"/>
    </row>
    <row r="46887" spans="21:21" x14ac:dyDescent="0.25">
      <c r="U46887" s="76"/>
    </row>
    <row r="46888" spans="21:21" x14ac:dyDescent="0.25">
      <c r="U46888" s="76"/>
    </row>
    <row r="46889" spans="21:21" x14ac:dyDescent="0.25">
      <c r="U46889" s="76"/>
    </row>
    <row r="46890" spans="21:21" x14ac:dyDescent="0.25">
      <c r="U46890" s="76"/>
    </row>
    <row r="46891" spans="21:21" x14ac:dyDescent="0.25">
      <c r="U46891" s="76"/>
    </row>
    <row r="46892" spans="21:21" x14ac:dyDescent="0.25">
      <c r="U46892" s="76"/>
    </row>
    <row r="46893" spans="21:21" x14ac:dyDescent="0.25">
      <c r="U46893" s="76"/>
    </row>
    <row r="46894" spans="21:21" x14ac:dyDescent="0.25">
      <c r="U46894" s="76"/>
    </row>
    <row r="46895" spans="21:21" x14ac:dyDescent="0.25">
      <c r="U46895" s="76"/>
    </row>
    <row r="46896" spans="21:21" x14ac:dyDescent="0.25">
      <c r="U46896" s="76"/>
    </row>
    <row r="46897" spans="21:21" x14ac:dyDescent="0.25">
      <c r="U46897" s="76"/>
    </row>
    <row r="46898" spans="21:21" x14ac:dyDescent="0.25">
      <c r="U46898" s="76"/>
    </row>
    <row r="46899" spans="21:21" x14ac:dyDescent="0.25">
      <c r="U46899" s="76"/>
    </row>
    <row r="46900" spans="21:21" x14ac:dyDescent="0.25">
      <c r="U46900" s="76"/>
    </row>
    <row r="46901" spans="21:21" x14ac:dyDescent="0.25">
      <c r="U46901" s="76"/>
    </row>
    <row r="46902" spans="21:21" x14ac:dyDescent="0.25">
      <c r="U46902" s="76"/>
    </row>
    <row r="46903" spans="21:21" x14ac:dyDescent="0.25">
      <c r="U46903" s="76"/>
    </row>
    <row r="46904" spans="21:21" x14ac:dyDescent="0.25">
      <c r="U46904" s="76"/>
    </row>
    <row r="46905" spans="21:21" x14ac:dyDescent="0.25">
      <c r="U46905" s="76"/>
    </row>
    <row r="46906" spans="21:21" x14ac:dyDescent="0.25">
      <c r="U46906" s="76"/>
    </row>
    <row r="46907" spans="21:21" x14ac:dyDescent="0.25">
      <c r="U46907" s="76"/>
    </row>
    <row r="46908" spans="21:21" x14ac:dyDescent="0.25">
      <c r="U46908" s="76"/>
    </row>
    <row r="46909" spans="21:21" x14ac:dyDescent="0.25">
      <c r="U46909" s="76"/>
    </row>
    <row r="46910" spans="21:21" x14ac:dyDescent="0.25">
      <c r="U46910" s="76"/>
    </row>
    <row r="46911" spans="21:21" x14ac:dyDescent="0.25">
      <c r="U46911" s="76"/>
    </row>
    <row r="46912" spans="21:21" x14ac:dyDescent="0.25">
      <c r="U46912" s="76"/>
    </row>
    <row r="46913" spans="21:21" x14ac:dyDescent="0.25">
      <c r="U46913" s="76"/>
    </row>
    <row r="46914" spans="21:21" x14ac:dyDescent="0.25">
      <c r="U46914" s="76"/>
    </row>
    <row r="46915" spans="21:21" x14ac:dyDescent="0.25">
      <c r="U46915" s="76"/>
    </row>
    <row r="46916" spans="21:21" x14ac:dyDescent="0.25">
      <c r="U46916" s="76"/>
    </row>
    <row r="46917" spans="21:21" x14ac:dyDescent="0.25">
      <c r="U46917" s="76"/>
    </row>
    <row r="46918" spans="21:21" x14ac:dyDescent="0.25">
      <c r="U46918" s="76"/>
    </row>
    <row r="46919" spans="21:21" x14ac:dyDescent="0.25">
      <c r="U46919" s="76"/>
    </row>
    <row r="46920" spans="21:21" x14ac:dyDescent="0.25">
      <c r="U46920" s="76"/>
    </row>
    <row r="46921" spans="21:21" x14ac:dyDescent="0.25">
      <c r="U46921" s="76"/>
    </row>
    <row r="46922" spans="21:21" x14ac:dyDescent="0.25">
      <c r="U46922" s="76"/>
    </row>
    <row r="46923" spans="21:21" x14ac:dyDescent="0.25">
      <c r="U46923" s="76"/>
    </row>
    <row r="46924" spans="21:21" x14ac:dyDescent="0.25">
      <c r="U46924" s="76"/>
    </row>
    <row r="46925" spans="21:21" x14ac:dyDescent="0.25">
      <c r="U46925" s="76"/>
    </row>
    <row r="46926" spans="21:21" x14ac:dyDescent="0.25">
      <c r="U46926" s="76"/>
    </row>
    <row r="46927" spans="21:21" x14ac:dyDescent="0.25">
      <c r="U46927" s="76"/>
    </row>
    <row r="46928" spans="21:21" x14ac:dyDescent="0.25">
      <c r="U46928" s="76"/>
    </row>
    <row r="46929" spans="21:21" x14ac:dyDescent="0.25">
      <c r="U46929" s="76"/>
    </row>
    <row r="46930" spans="21:21" x14ac:dyDescent="0.25">
      <c r="U46930" s="76"/>
    </row>
    <row r="46931" spans="21:21" x14ac:dyDescent="0.25">
      <c r="U46931" s="76"/>
    </row>
    <row r="46932" spans="21:21" x14ac:dyDescent="0.25">
      <c r="U46932" s="76"/>
    </row>
    <row r="46933" spans="21:21" x14ac:dyDescent="0.25">
      <c r="U46933" s="76"/>
    </row>
    <row r="46934" spans="21:21" x14ac:dyDescent="0.25">
      <c r="U46934" s="76"/>
    </row>
    <row r="46935" spans="21:21" x14ac:dyDescent="0.25">
      <c r="U46935" s="76"/>
    </row>
    <row r="46936" spans="21:21" x14ac:dyDescent="0.25">
      <c r="U46936" s="76"/>
    </row>
    <row r="46937" spans="21:21" x14ac:dyDescent="0.25">
      <c r="U46937" s="76"/>
    </row>
    <row r="46938" spans="21:21" x14ac:dyDescent="0.25">
      <c r="U46938" s="76"/>
    </row>
    <row r="46939" spans="21:21" x14ac:dyDescent="0.25">
      <c r="U46939" s="76"/>
    </row>
    <row r="46940" spans="21:21" x14ac:dyDescent="0.25">
      <c r="U46940" s="76"/>
    </row>
    <row r="46941" spans="21:21" x14ac:dyDescent="0.25">
      <c r="U46941" s="76"/>
    </row>
    <row r="46942" spans="21:21" x14ac:dyDescent="0.25">
      <c r="U46942" s="76"/>
    </row>
    <row r="46943" spans="21:21" x14ac:dyDescent="0.25">
      <c r="U46943" s="76"/>
    </row>
    <row r="46944" spans="21:21" x14ac:dyDescent="0.25">
      <c r="U46944" s="76"/>
    </row>
    <row r="46945" spans="21:21" x14ac:dyDescent="0.25">
      <c r="U46945" s="76"/>
    </row>
    <row r="46946" spans="21:21" x14ac:dyDescent="0.25">
      <c r="U46946" s="76"/>
    </row>
    <row r="46947" spans="21:21" x14ac:dyDescent="0.25">
      <c r="U46947" s="76"/>
    </row>
    <row r="46948" spans="21:21" x14ac:dyDescent="0.25">
      <c r="U46948" s="76"/>
    </row>
    <row r="46949" spans="21:21" x14ac:dyDescent="0.25">
      <c r="U46949" s="76"/>
    </row>
    <row r="46950" spans="21:21" x14ac:dyDescent="0.25">
      <c r="U46950" s="76"/>
    </row>
    <row r="46951" spans="21:21" x14ac:dyDescent="0.25">
      <c r="U46951" s="76"/>
    </row>
    <row r="46952" spans="21:21" x14ac:dyDescent="0.25">
      <c r="U46952" s="76"/>
    </row>
    <row r="46953" spans="21:21" x14ac:dyDescent="0.25">
      <c r="U46953" s="76"/>
    </row>
    <row r="46954" spans="21:21" x14ac:dyDescent="0.25">
      <c r="U46954" s="76"/>
    </row>
    <row r="46955" spans="21:21" x14ac:dyDescent="0.25">
      <c r="U46955" s="76"/>
    </row>
    <row r="46956" spans="21:21" x14ac:dyDescent="0.25">
      <c r="U46956" s="76"/>
    </row>
    <row r="46957" spans="21:21" x14ac:dyDescent="0.25">
      <c r="U46957" s="76"/>
    </row>
    <row r="46958" spans="21:21" x14ac:dyDescent="0.25">
      <c r="U46958" s="76"/>
    </row>
    <row r="46959" spans="21:21" x14ac:dyDescent="0.25">
      <c r="U46959" s="76"/>
    </row>
    <row r="46960" spans="21:21" x14ac:dyDescent="0.25">
      <c r="U46960" s="76"/>
    </row>
    <row r="46961" spans="21:21" x14ac:dyDescent="0.25">
      <c r="U46961" s="76"/>
    </row>
    <row r="46962" spans="21:21" x14ac:dyDescent="0.25">
      <c r="U46962" s="76"/>
    </row>
    <row r="46963" spans="21:21" x14ac:dyDescent="0.25">
      <c r="U46963" s="76"/>
    </row>
    <row r="46964" spans="21:21" x14ac:dyDescent="0.25">
      <c r="U46964" s="76"/>
    </row>
    <row r="46965" spans="21:21" x14ac:dyDescent="0.25">
      <c r="U46965" s="76"/>
    </row>
    <row r="46966" spans="21:21" x14ac:dyDescent="0.25">
      <c r="U46966" s="76"/>
    </row>
    <row r="46967" spans="21:21" x14ac:dyDescent="0.25">
      <c r="U46967" s="76"/>
    </row>
    <row r="46968" spans="21:21" x14ac:dyDescent="0.25">
      <c r="U46968" s="76"/>
    </row>
    <row r="46969" spans="21:21" x14ac:dyDescent="0.25">
      <c r="U46969" s="76"/>
    </row>
    <row r="46970" spans="21:21" x14ac:dyDescent="0.25">
      <c r="U46970" s="76"/>
    </row>
    <row r="46971" spans="21:21" x14ac:dyDescent="0.25">
      <c r="U46971" s="76"/>
    </row>
    <row r="46972" spans="21:21" x14ac:dyDescent="0.25">
      <c r="U46972" s="76"/>
    </row>
    <row r="46973" spans="21:21" x14ac:dyDescent="0.25">
      <c r="U46973" s="76"/>
    </row>
    <row r="46974" spans="21:21" x14ac:dyDescent="0.25">
      <c r="U46974" s="76"/>
    </row>
    <row r="46975" spans="21:21" x14ac:dyDescent="0.25">
      <c r="U46975" s="76"/>
    </row>
    <row r="46976" spans="21:21" x14ac:dyDescent="0.25">
      <c r="U46976" s="76"/>
    </row>
    <row r="46977" spans="21:21" x14ac:dyDescent="0.25">
      <c r="U46977" s="76"/>
    </row>
    <row r="46978" spans="21:21" x14ac:dyDescent="0.25">
      <c r="U46978" s="76"/>
    </row>
    <row r="46979" spans="21:21" x14ac:dyDescent="0.25">
      <c r="U46979" s="76"/>
    </row>
    <row r="46980" spans="21:21" x14ac:dyDescent="0.25">
      <c r="U46980" s="76"/>
    </row>
    <row r="46981" spans="21:21" x14ac:dyDescent="0.25">
      <c r="U46981" s="76"/>
    </row>
    <row r="46982" spans="21:21" x14ac:dyDescent="0.25">
      <c r="U46982" s="76"/>
    </row>
    <row r="46983" spans="21:21" x14ac:dyDescent="0.25">
      <c r="U46983" s="76"/>
    </row>
    <row r="46984" spans="21:21" x14ac:dyDescent="0.25">
      <c r="U46984" s="76"/>
    </row>
    <row r="46985" spans="21:21" x14ac:dyDescent="0.25">
      <c r="U46985" s="76"/>
    </row>
    <row r="46986" spans="21:21" x14ac:dyDescent="0.25">
      <c r="U46986" s="76"/>
    </row>
    <row r="46987" spans="21:21" x14ac:dyDescent="0.25">
      <c r="U46987" s="76"/>
    </row>
    <row r="46988" spans="21:21" x14ac:dyDescent="0.25">
      <c r="U46988" s="76"/>
    </row>
    <row r="46989" spans="21:21" x14ac:dyDescent="0.25">
      <c r="U46989" s="76"/>
    </row>
    <row r="46990" spans="21:21" x14ac:dyDescent="0.25">
      <c r="U46990" s="76"/>
    </row>
    <row r="46991" spans="21:21" x14ac:dyDescent="0.25">
      <c r="U46991" s="76"/>
    </row>
    <row r="46992" spans="21:21" x14ac:dyDescent="0.25">
      <c r="U46992" s="76"/>
    </row>
    <row r="46993" spans="21:21" x14ac:dyDescent="0.25">
      <c r="U46993" s="76"/>
    </row>
    <row r="46994" spans="21:21" x14ac:dyDescent="0.25">
      <c r="U46994" s="76"/>
    </row>
    <row r="46995" spans="21:21" x14ac:dyDescent="0.25">
      <c r="U46995" s="76"/>
    </row>
    <row r="46996" spans="21:21" x14ac:dyDescent="0.25">
      <c r="U46996" s="76"/>
    </row>
    <row r="46997" spans="21:21" x14ac:dyDescent="0.25">
      <c r="U46997" s="76"/>
    </row>
    <row r="46998" spans="21:21" x14ac:dyDescent="0.25">
      <c r="U46998" s="76"/>
    </row>
    <row r="46999" spans="21:21" x14ac:dyDescent="0.25">
      <c r="U46999" s="76"/>
    </row>
    <row r="47000" spans="21:21" x14ac:dyDescent="0.25">
      <c r="U47000" s="76"/>
    </row>
    <row r="47001" spans="21:21" x14ac:dyDescent="0.25">
      <c r="U47001" s="76"/>
    </row>
    <row r="47002" spans="21:21" x14ac:dyDescent="0.25">
      <c r="U47002" s="76"/>
    </row>
    <row r="47003" spans="21:21" x14ac:dyDescent="0.25">
      <c r="U47003" s="76"/>
    </row>
    <row r="47004" spans="21:21" x14ac:dyDescent="0.25">
      <c r="U47004" s="76"/>
    </row>
    <row r="47005" spans="21:21" x14ac:dyDescent="0.25">
      <c r="U47005" s="76"/>
    </row>
    <row r="47006" spans="21:21" x14ac:dyDescent="0.25">
      <c r="U47006" s="76"/>
    </row>
    <row r="47007" spans="21:21" x14ac:dyDescent="0.25">
      <c r="U47007" s="76"/>
    </row>
    <row r="47008" spans="21:21" x14ac:dyDescent="0.25">
      <c r="U47008" s="76"/>
    </row>
    <row r="47009" spans="21:21" x14ac:dyDescent="0.25">
      <c r="U47009" s="76"/>
    </row>
    <row r="47010" spans="21:21" x14ac:dyDescent="0.25">
      <c r="U47010" s="76"/>
    </row>
    <row r="47011" spans="21:21" x14ac:dyDescent="0.25">
      <c r="U47011" s="76"/>
    </row>
    <row r="47012" spans="21:21" x14ac:dyDescent="0.25">
      <c r="U47012" s="76"/>
    </row>
    <row r="47013" spans="21:21" x14ac:dyDescent="0.25">
      <c r="U47013" s="76"/>
    </row>
    <row r="47014" spans="21:21" x14ac:dyDescent="0.25">
      <c r="U47014" s="76"/>
    </row>
    <row r="47015" spans="21:21" x14ac:dyDescent="0.25">
      <c r="U47015" s="76"/>
    </row>
    <row r="47016" spans="21:21" x14ac:dyDescent="0.25">
      <c r="U47016" s="76"/>
    </row>
    <row r="47017" spans="21:21" x14ac:dyDescent="0.25">
      <c r="U47017" s="76"/>
    </row>
    <row r="47018" spans="21:21" x14ac:dyDescent="0.25">
      <c r="U47018" s="76"/>
    </row>
    <row r="47019" spans="21:21" x14ac:dyDescent="0.25">
      <c r="U47019" s="76"/>
    </row>
    <row r="47020" spans="21:21" x14ac:dyDescent="0.25">
      <c r="U47020" s="76"/>
    </row>
    <row r="47021" spans="21:21" x14ac:dyDescent="0.25">
      <c r="U47021" s="76"/>
    </row>
    <row r="47022" spans="21:21" x14ac:dyDescent="0.25">
      <c r="U47022" s="76"/>
    </row>
    <row r="47023" spans="21:21" x14ac:dyDescent="0.25">
      <c r="U47023" s="76"/>
    </row>
    <row r="47024" spans="21:21" x14ac:dyDescent="0.25">
      <c r="U47024" s="76"/>
    </row>
    <row r="47025" spans="21:21" x14ac:dyDescent="0.25">
      <c r="U47025" s="76"/>
    </row>
    <row r="47026" spans="21:21" x14ac:dyDescent="0.25">
      <c r="U47026" s="76"/>
    </row>
    <row r="47027" spans="21:21" x14ac:dyDescent="0.25">
      <c r="U47027" s="76"/>
    </row>
    <row r="47028" spans="21:21" x14ac:dyDescent="0.25">
      <c r="U47028" s="76"/>
    </row>
    <row r="47029" spans="21:21" x14ac:dyDescent="0.25">
      <c r="U47029" s="76"/>
    </row>
    <row r="47030" spans="21:21" x14ac:dyDescent="0.25">
      <c r="U47030" s="76"/>
    </row>
    <row r="47031" spans="21:21" x14ac:dyDescent="0.25">
      <c r="U47031" s="76"/>
    </row>
    <row r="47032" spans="21:21" x14ac:dyDescent="0.25">
      <c r="U47032" s="76"/>
    </row>
    <row r="47033" spans="21:21" x14ac:dyDescent="0.25">
      <c r="U47033" s="76"/>
    </row>
    <row r="47034" spans="21:21" x14ac:dyDescent="0.25">
      <c r="U47034" s="76"/>
    </row>
    <row r="47035" spans="21:21" x14ac:dyDescent="0.25">
      <c r="U47035" s="76"/>
    </row>
    <row r="47036" spans="21:21" x14ac:dyDescent="0.25">
      <c r="U47036" s="76"/>
    </row>
    <row r="47037" spans="21:21" x14ac:dyDescent="0.25">
      <c r="U47037" s="76"/>
    </row>
    <row r="47038" spans="21:21" x14ac:dyDescent="0.25">
      <c r="U47038" s="76"/>
    </row>
    <row r="47039" spans="21:21" x14ac:dyDescent="0.25">
      <c r="U47039" s="76"/>
    </row>
    <row r="47040" spans="21:21" x14ac:dyDescent="0.25">
      <c r="U47040" s="76"/>
    </row>
    <row r="47041" spans="21:21" x14ac:dyDescent="0.25">
      <c r="U47041" s="76"/>
    </row>
    <row r="47042" spans="21:21" x14ac:dyDescent="0.25">
      <c r="U47042" s="76"/>
    </row>
    <row r="47043" spans="21:21" x14ac:dyDescent="0.25">
      <c r="U47043" s="76"/>
    </row>
    <row r="47044" spans="21:21" x14ac:dyDescent="0.25">
      <c r="U47044" s="76"/>
    </row>
    <row r="47045" spans="21:21" x14ac:dyDescent="0.25">
      <c r="U47045" s="76"/>
    </row>
    <row r="47046" spans="21:21" x14ac:dyDescent="0.25">
      <c r="U47046" s="76"/>
    </row>
    <row r="47047" spans="21:21" x14ac:dyDescent="0.25">
      <c r="U47047" s="76"/>
    </row>
    <row r="47048" spans="21:21" x14ac:dyDescent="0.25">
      <c r="U47048" s="76"/>
    </row>
    <row r="47049" spans="21:21" x14ac:dyDescent="0.25">
      <c r="U47049" s="76"/>
    </row>
    <row r="47050" spans="21:21" x14ac:dyDescent="0.25">
      <c r="U47050" s="76"/>
    </row>
    <row r="47051" spans="21:21" x14ac:dyDescent="0.25">
      <c r="U47051" s="76"/>
    </row>
    <row r="47052" spans="21:21" x14ac:dyDescent="0.25">
      <c r="U47052" s="76"/>
    </row>
    <row r="47053" spans="21:21" x14ac:dyDescent="0.25">
      <c r="U47053" s="76"/>
    </row>
    <row r="47054" spans="21:21" x14ac:dyDescent="0.25">
      <c r="U47054" s="76"/>
    </row>
    <row r="47055" spans="21:21" x14ac:dyDescent="0.25">
      <c r="U47055" s="76"/>
    </row>
    <row r="47056" spans="21:21" x14ac:dyDescent="0.25">
      <c r="U47056" s="76"/>
    </row>
    <row r="47057" spans="21:21" x14ac:dyDescent="0.25">
      <c r="U47057" s="76"/>
    </row>
    <row r="47058" spans="21:21" x14ac:dyDescent="0.25">
      <c r="U47058" s="76"/>
    </row>
    <row r="47059" spans="21:21" x14ac:dyDescent="0.25">
      <c r="U47059" s="76"/>
    </row>
    <row r="47060" spans="21:21" x14ac:dyDescent="0.25">
      <c r="U47060" s="76"/>
    </row>
    <row r="47061" spans="21:21" x14ac:dyDescent="0.25">
      <c r="U47061" s="76"/>
    </row>
    <row r="47062" spans="21:21" x14ac:dyDescent="0.25">
      <c r="U47062" s="76"/>
    </row>
    <row r="47063" spans="21:21" x14ac:dyDescent="0.25">
      <c r="U47063" s="76"/>
    </row>
    <row r="47064" spans="21:21" x14ac:dyDescent="0.25">
      <c r="U47064" s="76"/>
    </row>
    <row r="47065" spans="21:21" x14ac:dyDescent="0.25">
      <c r="U47065" s="76"/>
    </row>
    <row r="47066" spans="21:21" x14ac:dyDescent="0.25">
      <c r="U47066" s="76"/>
    </row>
    <row r="47067" spans="21:21" x14ac:dyDescent="0.25">
      <c r="U47067" s="76"/>
    </row>
    <row r="47068" spans="21:21" x14ac:dyDescent="0.25">
      <c r="U47068" s="76"/>
    </row>
    <row r="47069" spans="21:21" x14ac:dyDescent="0.25">
      <c r="U47069" s="76"/>
    </row>
    <row r="47070" spans="21:21" x14ac:dyDescent="0.25">
      <c r="U47070" s="76"/>
    </row>
    <row r="47071" spans="21:21" x14ac:dyDescent="0.25">
      <c r="U47071" s="76"/>
    </row>
    <row r="47072" spans="21:21" x14ac:dyDescent="0.25">
      <c r="U47072" s="76"/>
    </row>
    <row r="47073" spans="21:21" x14ac:dyDescent="0.25">
      <c r="U47073" s="76"/>
    </row>
    <row r="47074" spans="21:21" x14ac:dyDescent="0.25">
      <c r="U47074" s="76"/>
    </row>
    <row r="47075" spans="21:21" x14ac:dyDescent="0.25">
      <c r="U47075" s="76"/>
    </row>
    <row r="47076" spans="21:21" x14ac:dyDescent="0.25">
      <c r="U47076" s="76"/>
    </row>
    <row r="47077" spans="21:21" x14ac:dyDescent="0.25">
      <c r="U47077" s="76"/>
    </row>
    <row r="47078" spans="21:21" x14ac:dyDescent="0.25">
      <c r="U47078" s="76"/>
    </row>
    <row r="47079" spans="21:21" x14ac:dyDescent="0.25">
      <c r="U47079" s="76"/>
    </row>
    <row r="47080" spans="21:21" x14ac:dyDescent="0.25">
      <c r="U47080" s="76"/>
    </row>
    <row r="47081" spans="21:21" x14ac:dyDescent="0.25">
      <c r="U47081" s="76"/>
    </row>
    <row r="47082" spans="21:21" x14ac:dyDescent="0.25">
      <c r="U47082" s="76"/>
    </row>
    <row r="47083" spans="21:21" x14ac:dyDescent="0.25">
      <c r="U47083" s="76"/>
    </row>
    <row r="47084" spans="21:21" x14ac:dyDescent="0.25">
      <c r="U47084" s="76"/>
    </row>
    <row r="47085" spans="21:21" x14ac:dyDescent="0.25">
      <c r="U47085" s="76"/>
    </row>
    <row r="47086" spans="21:21" x14ac:dyDescent="0.25">
      <c r="U47086" s="76"/>
    </row>
    <row r="47087" spans="21:21" x14ac:dyDescent="0.25">
      <c r="U47087" s="76"/>
    </row>
    <row r="47088" spans="21:21" x14ac:dyDescent="0.25">
      <c r="U47088" s="76"/>
    </row>
    <row r="47089" spans="21:21" x14ac:dyDescent="0.25">
      <c r="U47089" s="76"/>
    </row>
    <row r="47090" spans="21:21" x14ac:dyDescent="0.25">
      <c r="U47090" s="76"/>
    </row>
    <row r="47091" spans="21:21" x14ac:dyDescent="0.25">
      <c r="U47091" s="76"/>
    </row>
    <row r="47092" spans="21:21" x14ac:dyDescent="0.25">
      <c r="U47092" s="76"/>
    </row>
    <row r="47093" spans="21:21" x14ac:dyDescent="0.25">
      <c r="U47093" s="76"/>
    </row>
    <row r="47094" spans="21:21" x14ac:dyDescent="0.25">
      <c r="U47094" s="76"/>
    </row>
    <row r="47095" spans="21:21" x14ac:dyDescent="0.25">
      <c r="U47095" s="76"/>
    </row>
    <row r="47096" spans="21:21" x14ac:dyDescent="0.25">
      <c r="U47096" s="76"/>
    </row>
    <row r="47097" spans="21:21" x14ac:dyDescent="0.25">
      <c r="U47097" s="76"/>
    </row>
    <row r="47098" spans="21:21" x14ac:dyDescent="0.25">
      <c r="U47098" s="76"/>
    </row>
    <row r="47099" spans="21:21" x14ac:dyDescent="0.25">
      <c r="U47099" s="76"/>
    </row>
    <row r="47100" spans="21:21" x14ac:dyDescent="0.25">
      <c r="U47100" s="76"/>
    </row>
    <row r="47101" spans="21:21" x14ac:dyDescent="0.25">
      <c r="U47101" s="76"/>
    </row>
    <row r="47102" spans="21:21" x14ac:dyDescent="0.25">
      <c r="U47102" s="76"/>
    </row>
    <row r="47103" spans="21:21" x14ac:dyDescent="0.25">
      <c r="U47103" s="76"/>
    </row>
    <row r="47104" spans="21:21" x14ac:dyDescent="0.25">
      <c r="U47104" s="76"/>
    </row>
    <row r="47105" spans="21:21" x14ac:dyDescent="0.25">
      <c r="U47105" s="76"/>
    </row>
    <row r="47106" spans="21:21" x14ac:dyDescent="0.25">
      <c r="U47106" s="76"/>
    </row>
    <row r="47107" spans="21:21" x14ac:dyDescent="0.25">
      <c r="U47107" s="76"/>
    </row>
    <row r="47108" spans="21:21" x14ac:dyDescent="0.25">
      <c r="U47108" s="76"/>
    </row>
    <row r="47109" spans="21:21" x14ac:dyDescent="0.25">
      <c r="U47109" s="76"/>
    </row>
    <row r="47110" spans="21:21" x14ac:dyDescent="0.25">
      <c r="U47110" s="76"/>
    </row>
    <row r="47111" spans="21:21" x14ac:dyDescent="0.25">
      <c r="U47111" s="76"/>
    </row>
    <row r="47112" spans="21:21" x14ac:dyDescent="0.25">
      <c r="U47112" s="76"/>
    </row>
    <row r="47113" spans="21:21" x14ac:dyDescent="0.25">
      <c r="U47113" s="76"/>
    </row>
    <row r="47114" spans="21:21" x14ac:dyDescent="0.25">
      <c r="U47114" s="76"/>
    </row>
    <row r="47115" spans="21:21" x14ac:dyDescent="0.25">
      <c r="U47115" s="76"/>
    </row>
    <row r="47116" spans="21:21" x14ac:dyDescent="0.25">
      <c r="U47116" s="76"/>
    </row>
    <row r="47117" spans="21:21" x14ac:dyDescent="0.25">
      <c r="U47117" s="76"/>
    </row>
    <row r="47118" spans="21:21" x14ac:dyDescent="0.25">
      <c r="U47118" s="76"/>
    </row>
    <row r="47119" spans="21:21" x14ac:dyDescent="0.25">
      <c r="U47119" s="76"/>
    </row>
    <row r="47120" spans="21:21" x14ac:dyDescent="0.25">
      <c r="U47120" s="76"/>
    </row>
    <row r="47121" spans="21:21" x14ac:dyDescent="0.25">
      <c r="U47121" s="76"/>
    </row>
    <row r="47122" spans="21:21" x14ac:dyDescent="0.25">
      <c r="U47122" s="76"/>
    </row>
    <row r="47123" spans="21:21" x14ac:dyDescent="0.25">
      <c r="U47123" s="76"/>
    </row>
    <row r="47124" spans="21:21" x14ac:dyDescent="0.25">
      <c r="U47124" s="76"/>
    </row>
    <row r="47125" spans="21:21" x14ac:dyDescent="0.25">
      <c r="U47125" s="76"/>
    </row>
    <row r="47126" spans="21:21" x14ac:dyDescent="0.25">
      <c r="U47126" s="76"/>
    </row>
    <row r="47127" spans="21:21" x14ac:dyDescent="0.25">
      <c r="U47127" s="76"/>
    </row>
    <row r="47128" spans="21:21" x14ac:dyDescent="0.25">
      <c r="U47128" s="76"/>
    </row>
    <row r="47129" spans="21:21" x14ac:dyDescent="0.25">
      <c r="U47129" s="76"/>
    </row>
    <row r="47130" spans="21:21" x14ac:dyDescent="0.25">
      <c r="U47130" s="76"/>
    </row>
    <row r="47131" spans="21:21" x14ac:dyDescent="0.25">
      <c r="U47131" s="76"/>
    </row>
    <row r="47132" spans="21:21" x14ac:dyDescent="0.25">
      <c r="U47132" s="76"/>
    </row>
    <row r="47133" spans="21:21" x14ac:dyDescent="0.25">
      <c r="U47133" s="76"/>
    </row>
    <row r="47134" spans="21:21" x14ac:dyDescent="0.25">
      <c r="U47134" s="76"/>
    </row>
    <row r="47135" spans="21:21" x14ac:dyDescent="0.25">
      <c r="U47135" s="76"/>
    </row>
    <row r="47136" spans="21:21" x14ac:dyDescent="0.25">
      <c r="U47136" s="76"/>
    </row>
    <row r="47137" spans="21:21" x14ac:dyDescent="0.25">
      <c r="U47137" s="76"/>
    </row>
    <row r="47138" spans="21:21" x14ac:dyDescent="0.25">
      <c r="U47138" s="76"/>
    </row>
    <row r="47139" spans="21:21" x14ac:dyDescent="0.25">
      <c r="U47139" s="76"/>
    </row>
    <row r="47140" spans="21:21" x14ac:dyDescent="0.25">
      <c r="U47140" s="76"/>
    </row>
    <row r="47141" spans="21:21" x14ac:dyDescent="0.25">
      <c r="U47141" s="76"/>
    </row>
    <row r="47142" spans="21:21" x14ac:dyDescent="0.25">
      <c r="U47142" s="76"/>
    </row>
    <row r="47143" spans="21:21" x14ac:dyDescent="0.25">
      <c r="U47143" s="76"/>
    </row>
    <row r="47144" spans="21:21" x14ac:dyDescent="0.25">
      <c r="U47144" s="76"/>
    </row>
    <row r="47145" spans="21:21" x14ac:dyDescent="0.25">
      <c r="U47145" s="76"/>
    </row>
    <row r="47146" spans="21:21" x14ac:dyDescent="0.25">
      <c r="U47146" s="76"/>
    </row>
    <row r="47147" spans="21:21" x14ac:dyDescent="0.25">
      <c r="U47147" s="76"/>
    </row>
    <row r="47148" spans="21:21" x14ac:dyDescent="0.25">
      <c r="U47148" s="76"/>
    </row>
    <row r="47149" spans="21:21" x14ac:dyDescent="0.25">
      <c r="U47149" s="76"/>
    </row>
    <row r="47150" spans="21:21" x14ac:dyDescent="0.25">
      <c r="U47150" s="76"/>
    </row>
    <row r="47151" spans="21:21" x14ac:dyDescent="0.25">
      <c r="U47151" s="76"/>
    </row>
    <row r="47152" spans="21:21" x14ac:dyDescent="0.25">
      <c r="U47152" s="76"/>
    </row>
    <row r="47153" spans="21:21" x14ac:dyDescent="0.25">
      <c r="U47153" s="76"/>
    </row>
    <row r="47154" spans="21:21" x14ac:dyDescent="0.25">
      <c r="U47154" s="76"/>
    </row>
    <row r="47155" spans="21:21" x14ac:dyDescent="0.25">
      <c r="U47155" s="76"/>
    </row>
    <row r="47156" spans="21:21" x14ac:dyDescent="0.25">
      <c r="U47156" s="76"/>
    </row>
    <row r="47157" spans="21:21" x14ac:dyDescent="0.25">
      <c r="U47157" s="76"/>
    </row>
    <row r="47158" spans="21:21" x14ac:dyDescent="0.25">
      <c r="U47158" s="76"/>
    </row>
    <row r="47159" spans="21:21" x14ac:dyDescent="0.25">
      <c r="U47159" s="76"/>
    </row>
    <row r="47160" spans="21:21" x14ac:dyDescent="0.25">
      <c r="U47160" s="76"/>
    </row>
    <row r="47161" spans="21:21" x14ac:dyDescent="0.25">
      <c r="U47161" s="76"/>
    </row>
    <row r="47162" spans="21:21" x14ac:dyDescent="0.25">
      <c r="U47162" s="76"/>
    </row>
    <row r="47163" spans="21:21" x14ac:dyDescent="0.25">
      <c r="U47163" s="76"/>
    </row>
    <row r="47164" spans="21:21" x14ac:dyDescent="0.25">
      <c r="U47164" s="76"/>
    </row>
    <row r="47165" spans="21:21" x14ac:dyDescent="0.25">
      <c r="U47165" s="76"/>
    </row>
    <row r="47166" spans="21:21" x14ac:dyDescent="0.25">
      <c r="U47166" s="76"/>
    </row>
    <row r="47167" spans="21:21" x14ac:dyDescent="0.25">
      <c r="U47167" s="76"/>
    </row>
    <row r="47168" spans="21:21" x14ac:dyDescent="0.25">
      <c r="U47168" s="76"/>
    </row>
    <row r="47169" spans="21:21" x14ac:dyDescent="0.25">
      <c r="U47169" s="76"/>
    </row>
    <row r="47170" spans="21:21" x14ac:dyDescent="0.25">
      <c r="U47170" s="76"/>
    </row>
    <row r="47171" spans="21:21" x14ac:dyDescent="0.25">
      <c r="U47171" s="76"/>
    </row>
    <row r="47172" spans="21:21" x14ac:dyDescent="0.25">
      <c r="U47172" s="76"/>
    </row>
    <row r="47173" spans="21:21" x14ac:dyDescent="0.25">
      <c r="U47173" s="76"/>
    </row>
    <row r="47174" spans="21:21" x14ac:dyDescent="0.25">
      <c r="U47174" s="76"/>
    </row>
    <row r="47175" spans="21:21" x14ac:dyDescent="0.25">
      <c r="U47175" s="76"/>
    </row>
    <row r="47176" spans="21:21" x14ac:dyDescent="0.25">
      <c r="U47176" s="76"/>
    </row>
    <row r="47177" spans="21:21" x14ac:dyDescent="0.25">
      <c r="U47177" s="76"/>
    </row>
    <row r="47178" spans="21:21" x14ac:dyDescent="0.25">
      <c r="U47178" s="76"/>
    </row>
    <row r="47179" spans="21:21" x14ac:dyDescent="0.25">
      <c r="U47179" s="76"/>
    </row>
    <row r="47180" spans="21:21" x14ac:dyDescent="0.25">
      <c r="U47180" s="76"/>
    </row>
    <row r="47181" spans="21:21" x14ac:dyDescent="0.25">
      <c r="U47181" s="76"/>
    </row>
    <row r="47182" spans="21:21" x14ac:dyDescent="0.25">
      <c r="U47182" s="76"/>
    </row>
    <row r="47183" spans="21:21" x14ac:dyDescent="0.25">
      <c r="U47183" s="76"/>
    </row>
    <row r="47184" spans="21:21" x14ac:dyDescent="0.25">
      <c r="U47184" s="76"/>
    </row>
    <row r="47185" spans="21:21" x14ac:dyDescent="0.25">
      <c r="U47185" s="76"/>
    </row>
    <row r="47186" spans="21:21" x14ac:dyDescent="0.25">
      <c r="U47186" s="76"/>
    </row>
    <row r="47187" spans="21:21" x14ac:dyDescent="0.25">
      <c r="U47187" s="76"/>
    </row>
    <row r="47188" spans="21:21" x14ac:dyDescent="0.25">
      <c r="U47188" s="76"/>
    </row>
    <row r="47189" spans="21:21" x14ac:dyDescent="0.25">
      <c r="U47189" s="76"/>
    </row>
    <row r="47190" spans="21:21" x14ac:dyDescent="0.25">
      <c r="U47190" s="76"/>
    </row>
    <row r="47191" spans="21:21" x14ac:dyDescent="0.25">
      <c r="U47191" s="76"/>
    </row>
    <row r="47192" spans="21:21" x14ac:dyDescent="0.25">
      <c r="U47192" s="76"/>
    </row>
    <row r="47193" spans="21:21" x14ac:dyDescent="0.25">
      <c r="U47193" s="76"/>
    </row>
    <row r="47194" spans="21:21" x14ac:dyDescent="0.25">
      <c r="U47194" s="76"/>
    </row>
    <row r="47195" spans="21:21" x14ac:dyDescent="0.25">
      <c r="U47195" s="76"/>
    </row>
    <row r="47196" spans="21:21" x14ac:dyDescent="0.25">
      <c r="U47196" s="76"/>
    </row>
    <row r="47197" spans="21:21" x14ac:dyDescent="0.25">
      <c r="U47197" s="76"/>
    </row>
    <row r="47198" spans="21:21" x14ac:dyDescent="0.25">
      <c r="U47198" s="76"/>
    </row>
    <row r="47199" spans="21:21" x14ac:dyDescent="0.25">
      <c r="U47199" s="76"/>
    </row>
    <row r="47200" spans="21:21" x14ac:dyDescent="0.25">
      <c r="U47200" s="76"/>
    </row>
    <row r="47201" spans="21:21" x14ac:dyDescent="0.25">
      <c r="U47201" s="76"/>
    </row>
    <row r="47202" spans="21:21" x14ac:dyDescent="0.25">
      <c r="U47202" s="76"/>
    </row>
    <row r="47203" spans="21:21" x14ac:dyDescent="0.25">
      <c r="U47203" s="76"/>
    </row>
    <row r="47204" spans="21:21" x14ac:dyDescent="0.25">
      <c r="U47204" s="76"/>
    </row>
    <row r="47205" spans="21:21" x14ac:dyDescent="0.25">
      <c r="U47205" s="76"/>
    </row>
    <row r="47206" spans="21:21" x14ac:dyDescent="0.25">
      <c r="U47206" s="76"/>
    </row>
    <row r="47207" spans="21:21" x14ac:dyDescent="0.25">
      <c r="U47207" s="76"/>
    </row>
    <row r="47208" spans="21:21" x14ac:dyDescent="0.25">
      <c r="U47208" s="76"/>
    </row>
    <row r="47209" spans="21:21" x14ac:dyDescent="0.25">
      <c r="U47209" s="76"/>
    </row>
    <row r="47210" spans="21:21" x14ac:dyDescent="0.25">
      <c r="U47210" s="76"/>
    </row>
    <row r="47211" spans="21:21" x14ac:dyDescent="0.25">
      <c r="U47211" s="76"/>
    </row>
    <row r="47212" spans="21:21" x14ac:dyDescent="0.25">
      <c r="U47212" s="76"/>
    </row>
    <row r="47213" spans="21:21" x14ac:dyDescent="0.25">
      <c r="U47213" s="76"/>
    </row>
    <row r="47214" spans="21:21" x14ac:dyDescent="0.25">
      <c r="U47214" s="76"/>
    </row>
    <row r="47215" spans="21:21" x14ac:dyDescent="0.25">
      <c r="U47215" s="76"/>
    </row>
    <row r="47216" spans="21:21" x14ac:dyDescent="0.25">
      <c r="U47216" s="76"/>
    </row>
    <row r="47217" spans="21:21" x14ac:dyDescent="0.25">
      <c r="U47217" s="76"/>
    </row>
    <row r="47218" spans="21:21" x14ac:dyDescent="0.25">
      <c r="U47218" s="76"/>
    </row>
    <row r="47219" spans="21:21" x14ac:dyDescent="0.25">
      <c r="U47219" s="76"/>
    </row>
    <row r="47220" spans="21:21" x14ac:dyDescent="0.25">
      <c r="U47220" s="76"/>
    </row>
    <row r="47221" spans="21:21" x14ac:dyDescent="0.25">
      <c r="U47221" s="76"/>
    </row>
    <row r="47222" spans="21:21" x14ac:dyDescent="0.25">
      <c r="U47222" s="76"/>
    </row>
    <row r="47223" spans="21:21" x14ac:dyDescent="0.25">
      <c r="U47223" s="76"/>
    </row>
    <row r="47224" spans="21:21" x14ac:dyDescent="0.25">
      <c r="U47224" s="76"/>
    </row>
    <row r="47225" spans="21:21" x14ac:dyDescent="0.25">
      <c r="U47225" s="76"/>
    </row>
    <row r="47226" spans="21:21" x14ac:dyDescent="0.25">
      <c r="U47226" s="76"/>
    </row>
    <row r="47227" spans="21:21" x14ac:dyDescent="0.25">
      <c r="U47227" s="76"/>
    </row>
    <row r="47228" spans="21:21" x14ac:dyDescent="0.25">
      <c r="U47228" s="76"/>
    </row>
    <row r="47229" spans="21:21" x14ac:dyDescent="0.25">
      <c r="U47229" s="76"/>
    </row>
    <row r="47230" spans="21:21" x14ac:dyDescent="0.25">
      <c r="U47230" s="76"/>
    </row>
    <row r="47231" spans="21:21" x14ac:dyDescent="0.25">
      <c r="U47231" s="76"/>
    </row>
    <row r="47232" spans="21:21" x14ac:dyDescent="0.25">
      <c r="U47232" s="76"/>
    </row>
    <row r="47233" spans="21:21" x14ac:dyDescent="0.25">
      <c r="U47233" s="76"/>
    </row>
    <row r="47234" spans="21:21" x14ac:dyDescent="0.25">
      <c r="U47234" s="76"/>
    </row>
    <row r="47235" spans="21:21" x14ac:dyDescent="0.25">
      <c r="U47235" s="76"/>
    </row>
    <row r="47236" spans="21:21" x14ac:dyDescent="0.25">
      <c r="U47236" s="76"/>
    </row>
    <row r="47237" spans="21:21" x14ac:dyDescent="0.25">
      <c r="U47237" s="76"/>
    </row>
    <row r="47238" spans="21:21" x14ac:dyDescent="0.25">
      <c r="U47238" s="76"/>
    </row>
    <row r="47239" spans="21:21" x14ac:dyDescent="0.25">
      <c r="U47239" s="76"/>
    </row>
    <row r="47240" spans="21:21" x14ac:dyDescent="0.25">
      <c r="U47240" s="76"/>
    </row>
    <row r="47241" spans="21:21" x14ac:dyDescent="0.25">
      <c r="U47241" s="76"/>
    </row>
    <row r="47242" spans="21:21" x14ac:dyDescent="0.25">
      <c r="U47242" s="76"/>
    </row>
    <row r="47243" spans="21:21" x14ac:dyDescent="0.25">
      <c r="U47243" s="76"/>
    </row>
    <row r="47244" spans="21:21" x14ac:dyDescent="0.25">
      <c r="U47244" s="76"/>
    </row>
    <row r="47245" spans="21:21" x14ac:dyDescent="0.25">
      <c r="U47245" s="76"/>
    </row>
    <row r="47246" spans="21:21" x14ac:dyDescent="0.25">
      <c r="U47246" s="76"/>
    </row>
    <row r="47247" spans="21:21" x14ac:dyDescent="0.25">
      <c r="U47247" s="76"/>
    </row>
    <row r="47248" spans="21:21" x14ac:dyDescent="0.25">
      <c r="U47248" s="76"/>
    </row>
    <row r="47249" spans="21:21" x14ac:dyDescent="0.25">
      <c r="U47249" s="76"/>
    </row>
    <row r="47250" spans="21:21" x14ac:dyDescent="0.25">
      <c r="U47250" s="76"/>
    </row>
    <row r="47251" spans="21:21" x14ac:dyDescent="0.25">
      <c r="U47251" s="76"/>
    </row>
    <row r="47252" spans="21:21" x14ac:dyDescent="0.25">
      <c r="U47252" s="76"/>
    </row>
    <row r="47253" spans="21:21" x14ac:dyDescent="0.25">
      <c r="U47253" s="76"/>
    </row>
    <row r="47254" spans="21:21" x14ac:dyDescent="0.25">
      <c r="U47254" s="76"/>
    </row>
    <row r="47255" spans="21:21" x14ac:dyDescent="0.25">
      <c r="U47255" s="76"/>
    </row>
    <row r="47256" spans="21:21" x14ac:dyDescent="0.25">
      <c r="U47256" s="76"/>
    </row>
    <row r="47257" spans="21:21" x14ac:dyDescent="0.25">
      <c r="U47257" s="76"/>
    </row>
    <row r="47258" spans="21:21" x14ac:dyDescent="0.25">
      <c r="U47258" s="76"/>
    </row>
    <row r="47259" spans="21:21" x14ac:dyDescent="0.25">
      <c r="U47259" s="76"/>
    </row>
    <row r="47260" spans="21:21" x14ac:dyDescent="0.25">
      <c r="U47260" s="76"/>
    </row>
    <row r="47261" spans="21:21" x14ac:dyDescent="0.25">
      <c r="U47261" s="76"/>
    </row>
    <row r="47262" spans="21:21" x14ac:dyDescent="0.25">
      <c r="U47262" s="76"/>
    </row>
    <row r="47263" spans="21:21" x14ac:dyDescent="0.25">
      <c r="U47263" s="76"/>
    </row>
    <row r="47264" spans="21:21" x14ac:dyDescent="0.25">
      <c r="U47264" s="76"/>
    </row>
    <row r="47265" spans="21:21" x14ac:dyDescent="0.25">
      <c r="U47265" s="76"/>
    </row>
    <row r="47266" spans="21:21" x14ac:dyDescent="0.25">
      <c r="U47266" s="76"/>
    </row>
    <row r="47267" spans="21:21" x14ac:dyDescent="0.25">
      <c r="U47267" s="76"/>
    </row>
    <row r="47268" spans="21:21" x14ac:dyDescent="0.25">
      <c r="U47268" s="76"/>
    </row>
    <row r="47269" spans="21:21" x14ac:dyDescent="0.25">
      <c r="U47269" s="76"/>
    </row>
    <row r="47270" spans="21:21" x14ac:dyDescent="0.25">
      <c r="U47270" s="76"/>
    </row>
    <row r="47271" spans="21:21" x14ac:dyDescent="0.25">
      <c r="U47271" s="76"/>
    </row>
    <row r="47272" spans="21:21" x14ac:dyDescent="0.25">
      <c r="U47272" s="76"/>
    </row>
    <row r="47273" spans="21:21" x14ac:dyDescent="0.25">
      <c r="U47273" s="76"/>
    </row>
    <row r="47274" spans="21:21" x14ac:dyDescent="0.25">
      <c r="U47274" s="76"/>
    </row>
    <row r="47275" spans="21:21" x14ac:dyDescent="0.25">
      <c r="U47275" s="76"/>
    </row>
    <row r="47276" spans="21:21" x14ac:dyDescent="0.25">
      <c r="U47276" s="76"/>
    </row>
    <row r="47277" spans="21:21" x14ac:dyDescent="0.25">
      <c r="U47277" s="76"/>
    </row>
    <row r="47278" spans="21:21" x14ac:dyDescent="0.25">
      <c r="U47278" s="76"/>
    </row>
    <row r="47279" spans="21:21" x14ac:dyDescent="0.25">
      <c r="U47279" s="76"/>
    </row>
    <row r="47280" spans="21:21" x14ac:dyDescent="0.25">
      <c r="U47280" s="76"/>
    </row>
    <row r="47281" spans="21:21" x14ac:dyDescent="0.25">
      <c r="U47281" s="76"/>
    </row>
    <row r="47282" spans="21:21" x14ac:dyDescent="0.25">
      <c r="U47282" s="76"/>
    </row>
    <row r="47283" spans="21:21" x14ac:dyDescent="0.25">
      <c r="U47283" s="76"/>
    </row>
    <row r="47284" spans="21:21" x14ac:dyDescent="0.25">
      <c r="U47284" s="76"/>
    </row>
    <row r="47285" spans="21:21" x14ac:dyDescent="0.25">
      <c r="U47285" s="76"/>
    </row>
    <row r="47286" spans="21:21" x14ac:dyDescent="0.25">
      <c r="U47286" s="76"/>
    </row>
    <row r="47287" spans="21:21" x14ac:dyDescent="0.25">
      <c r="U47287" s="76"/>
    </row>
    <row r="47288" spans="21:21" x14ac:dyDescent="0.25">
      <c r="U47288" s="76"/>
    </row>
    <row r="47289" spans="21:21" x14ac:dyDescent="0.25">
      <c r="U47289" s="76"/>
    </row>
    <row r="47290" spans="21:21" x14ac:dyDescent="0.25">
      <c r="U47290" s="76"/>
    </row>
    <row r="47291" spans="21:21" x14ac:dyDescent="0.25">
      <c r="U47291" s="76"/>
    </row>
    <row r="47292" spans="21:21" x14ac:dyDescent="0.25">
      <c r="U47292" s="76"/>
    </row>
    <row r="47293" spans="21:21" x14ac:dyDescent="0.25">
      <c r="U47293" s="76"/>
    </row>
    <row r="47294" spans="21:21" x14ac:dyDescent="0.25">
      <c r="U47294" s="76"/>
    </row>
    <row r="47295" spans="21:21" x14ac:dyDescent="0.25">
      <c r="U47295" s="76"/>
    </row>
    <row r="47296" spans="21:21" x14ac:dyDescent="0.25">
      <c r="U47296" s="76"/>
    </row>
    <row r="47297" spans="21:21" x14ac:dyDescent="0.25">
      <c r="U47297" s="76"/>
    </row>
    <row r="47298" spans="21:21" x14ac:dyDescent="0.25">
      <c r="U47298" s="76"/>
    </row>
    <row r="47299" spans="21:21" x14ac:dyDescent="0.25">
      <c r="U47299" s="76"/>
    </row>
    <row r="47300" spans="21:21" x14ac:dyDescent="0.25">
      <c r="U47300" s="76"/>
    </row>
    <row r="47301" spans="21:21" x14ac:dyDescent="0.25">
      <c r="U47301" s="76"/>
    </row>
    <row r="47302" spans="21:21" x14ac:dyDescent="0.25">
      <c r="U47302" s="76"/>
    </row>
    <row r="47303" spans="21:21" x14ac:dyDescent="0.25">
      <c r="U47303" s="76"/>
    </row>
    <row r="47304" spans="21:21" x14ac:dyDescent="0.25">
      <c r="U47304" s="76"/>
    </row>
    <row r="47305" spans="21:21" x14ac:dyDescent="0.25">
      <c r="U47305" s="76"/>
    </row>
    <row r="47306" spans="21:21" x14ac:dyDescent="0.25">
      <c r="U47306" s="76"/>
    </row>
    <row r="47307" spans="21:21" x14ac:dyDescent="0.25">
      <c r="U47307" s="76"/>
    </row>
    <row r="47308" spans="21:21" x14ac:dyDescent="0.25">
      <c r="U47308" s="76"/>
    </row>
    <row r="47309" spans="21:21" x14ac:dyDescent="0.25">
      <c r="U47309" s="76"/>
    </row>
    <row r="47310" spans="21:21" x14ac:dyDescent="0.25">
      <c r="U47310" s="76"/>
    </row>
    <row r="47311" spans="21:21" x14ac:dyDescent="0.25">
      <c r="U47311" s="76"/>
    </row>
    <row r="47312" spans="21:21" x14ac:dyDescent="0.25">
      <c r="U47312" s="76"/>
    </row>
    <row r="47313" spans="21:21" x14ac:dyDescent="0.25">
      <c r="U47313" s="76"/>
    </row>
    <row r="47314" spans="21:21" x14ac:dyDescent="0.25">
      <c r="U47314" s="76"/>
    </row>
    <row r="47315" spans="21:21" x14ac:dyDescent="0.25">
      <c r="U47315" s="76"/>
    </row>
    <row r="47316" spans="21:21" x14ac:dyDescent="0.25">
      <c r="U47316" s="76"/>
    </row>
    <row r="47317" spans="21:21" x14ac:dyDescent="0.25">
      <c r="U47317" s="76"/>
    </row>
    <row r="47318" spans="21:21" x14ac:dyDescent="0.25">
      <c r="U47318" s="76"/>
    </row>
    <row r="47319" spans="21:21" x14ac:dyDescent="0.25">
      <c r="U47319" s="76"/>
    </row>
    <row r="47320" spans="21:21" x14ac:dyDescent="0.25">
      <c r="U47320" s="76"/>
    </row>
    <row r="47321" spans="21:21" x14ac:dyDescent="0.25">
      <c r="U47321" s="76"/>
    </row>
    <row r="47322" spans="21:21" x14ac:dyDescent="0.25">
      <c r="U47322" s="76"/>
    </row>
    <row r="47323" spans="21:21" x14ac:dyDescent="0.25">
      <c r="U47323" s="76"/>
    </row>
    <row r="47324" spans="21:21" x14ac:dyDescent="0.25">
      <c r="U47324" s="76"/>
    </row>
    <row r="47325" spans="21:21" x14ac:dyDescent="0.25">
      <c r="U47325" s="76"/>
    </row>
    <row r="47326" spans="21:21" x14ac:dyDescent="0.25">
      <c r="U47326" s="76"/>
    </row>
    <row r="47327" spans="21:21" x14ac:dyDescent="0.25">
      <c r="U47327" s="76"/>
    </row>
    <row r="47328" spans="21:21" x14ac:dyDescent="0.25">
      <c r="U47328" s="76"/>
    </row>
    <row r="47329" spans="21:21" x14ac:dyDescent="0.25">
      <c r="U47329" s="76"/>
    </row>
    <row r="47330" spans="21:21" x14ac:dyDescent="0.25">
      <c r="U47330" s="76"/>
    </row>
    <row r="47331" spans="21:21" x14ac:dyDescent="0.25">
      <c r="U47331" s="76"/>
    </row>
    <row r="47332" spans="21:21" x14ac:dyDescent="0.25">
      <c r="U47332" s="76"/>
    </row>
    <row r="47333" spans="21:21" x14ac:dyDescent="0.25">
      <c r="U47333" s="76"/>
    </row>
    <row r="47334" spans="21:21" x14ac:dyDescent="0.25">
      <c r="U47334" s="76"/>
    </row>
    <row r="47335" spans="21:21" x14ac:dyDescent="0.25">
      <c r="U47335" s="76"/>
    </row>
    <row r="47336" spans="21:21" x14ac:dyDescent="0.25">
      <c r="U47336" s="76"/>
    </row>
    <row r="47337" spans="21:21" x14ac:dyDescent="0.25">
      <c r="U47337" s="76"/>
    </row>
    <row r="47338" spans="21:21" x14ac:dyDescent="0.25">
      <c r="U47338" s="76"/>
    </row>
    <row r="47339" spans="21:21" x14ac:dyDescent="0.25">
      <c r="U47339" s="76"/>
    </row>
    <row r="47340" spans="21:21" x14ac:dyDescent="0.25">
      <c r="U47340" s="76"/>
    </row>
    <row r="47341" spans="21:21" x14ac:dyDescent="0.25">
      <c r="U47341" s="76"/>
    </row>
    <row r="47342" spans="21:21" x14ac:dyDescent="0.25">
      <c r="U47342" s="76"/>
    </row>
    <row r="47343" spans="21:21" x14ac:dyDescent="0.25">
      <c r="U47343" s="76"/>
    </row>
    <row r="47344" spans="21:21" x14ac:dyDescent="0.25">
      <c r="U47344" s="76"/>
    </row>
    <row r="47345" spans="21:21" x14ac:dyDescent="0.25">
      <c r="U47345" s="76"/>
    </row>
    <row r="47346" spans="21:21" x14ac:dyDescent="0.25">
      <c r="U47346" s="76"/>
    </row>
    <row r="47347" spans="21:21" x14ac:dyDescent="0.25">
      <c r="U47347" s="76"/>
    </row>
    <row r="47348" spans="21:21" x14ac:dyDescent="0.25">
      <c r="U47348" s="76"/>
    </row>
    <row r="47349" spans="21:21" x14ac:dyDescent="0.25">
      <c r="U47349" s="76"/>
    </row>
    <row r="47350" spans="21:21" x14ac:dyDescent="0.25">
      <c r="U47350" s="76"/>
    </row>
    <row r="47351" spans="21:21" x14ac:dyDescent="0.25">
      <c r="U47351" s="76"/>
    </row>
    <row r="47352" spans="21:21" x14ac:dyDescent="0.25">
      <c r="U47352" s="76"/>
    </row>
    <row r="47353" spans="21:21" x14ac:dyDescent="0.25">
      <c r="U47353" s="76"/>
    </row>
    <row r="47354" spans="21:21" x14ac:dyDescent="0.25">
      <c r="U47354" s="76"/>
    </row>
    <row r="47355" spans="21:21" x14ac:dyDescent="0.25">
      <c r="U47355" s="76"/>
    </row>
    <row r="47356" spans="21:21" x14ac:dyDescent="0.25">
      <c r="U47356" s="76"/>
    </row>
    <row r="47357" spans="21:21" x14ac:dyDescent="0.25">
      <c r="U47357" s="76"/>
    </row>
    <row r="47358" spans="21:21" x14ac:dyDescent="0.25">
      <c r="U47358" s="76"/>
    </row>
    <row r="47359" spans="21:21" x14ac:dyDescent="0.25">
      <c r="U47359" s="76"/>
    </row>
    <row r="47360" spans="21:21" x14ac:dyDescent="0.25">
      <c r="U47360" s="76"/>
    </row>
    <row r="47361" spans="21:21" x14ac:dyDescent="0.25">
      <c r="U47361" s="76"/>
    </row>
    <row r="47362" spans="21:21" x14ac:dyDescent="0.25">
      <c r="U47362" s="76"/>
    </row>
    <row r="47363" spans="21:21" x14ac:dyDescent="0.25">
      <c r="U47363" s="76"/>
    </row>
    <row r="47364" spans="21:21" x14ac:dyDescent="0.25">
      <c r="U47364" s="76"/>
    </row>
    <row r="47365" spans="21:21" x14ac:dyDescent="0.25">
      <c r="U47365" s="76"/>
    </row>
    <row r="47366" spans="21:21" x14ac:dyDescent="0.25">
      <c r="U47366" s="76"/>
    </row>
    <row r="47367" spans="21:21" x14ac:dyDescent="0.25">
      <c r="U47367" s="76"/>
    </row>
    <row r="47368" spans="21:21" x14ac:dyDescent="0.25">
      <c r="U47368" s="76"/>
    </row>
    <row r="47369" spans="21:21" x14ac:dyDescent="0.25">
      <c r="U47369" s="76"/>
    </row>
    <row r="47370" spans="21:21" x14ac:dyDescent="0.25">
      <c r="U47370" s="76"/>
    </row>
    <row r="47371" spans="21:21" x14ac:dyDescent="0.25">
      <c r="U47371" s="76"/>
    </row>
    <row r="47372" spans="21:21" x14ac:dyDescent="0.25">
      <c r="U47372" s="76"/>
    </row>
    <row r="47373" spans="21:21" x14ac:dyDescent="0.25">
      <c r="U47373" s="76"/>
    </row>
    <row r="47374" spans="21:21" x14ac:dyDescent="0.25">
      <c r="U47374" s="76"/>
    </row>
    <row r="47375" spans="21:21" x14ac:dyDescent="0.25">
      <c r="U47375" s="76"/>
    </row>
    <row r="47376" spans="21:21" x14ac:dyDescent="0.25">
      <c r="U47376" s="76"/>
    </row>
    <row r="47377" spans="21:21" x14ac:dyDescent="0.25">
      <c r="U47377" s="76"/>
    </row>
    <row r="47378" spans="21:21" x14ac:dyDescent="0.25">
      <c r="U47378" s="76"/>
    </row>
    <row r="47379" spans="21:21" x14ac:dyDescent="0.25">
      <c r="U47379" s="76"/>
    </row>
    <row r="47380" spans="21:21" x14ac:dyDescent="0.25">
      <c r="U47380" s="76"/>
    </row>
    <row r="47381" spans="21:21" x14ac:dyDescent="0.25">
      <c r="U47381" s="76"/>
    </row>
    <row r="47382" spans="21:21" x14ac:dyDescent="0.25">
      <c r="U47382" s="76"/>
    </row>
    <row r="47383" spans="21:21" x14ac:dyDescent="0.25">
      <c r="U47383" s="76"/>
    </row>
    <row r="47384" spans="21:21" x14ac:dyDescent="0.25">
      <c r="U47384" s="76"/>
    </row>
    <row r="47385" spans="21:21" x14ac:dyDescent="0.25">
      <c r="U47385" s="76"/>
    </row>
    <row r="47386" spans="21:21" x14ac:dyDescent="0.25">
      <c r="U47386" s="76"/>
    </row>
    <row r="47387" spans="21:21" x14ac:dyDescent="0.25">
      <c r="U47387" s="76"/>
    </row>
    <row r="47388" spans="21:21" x14ac:dyDescent="0.25">
      <c r="U47388" s="76"/>
    </row>
    <row r="47389" spans="21:21" x14ac:dyDescent="0.25">
      <c r="U47389" s="76"/>
    </row>
    <row r="47390" spans="21:21" x14ac:dyDescent="0.25">
      <c r="U47390" s="76"/>
    </row>
    <row r="47391" spans="21:21" x14ac:dyDescent="0.25">
      <c r="U47391" s="76"/>
    </row>
    <row r="47392" spans="21:21" x14ac:dyDescent="0.25">
      <c r="U47392" s="76"/>
    </row>
    <row r="47393" spans="21:21" x14ac:dyDescent="0.25">
      <c r="U47393" s="76"/>
    </row>
    <row r="47394" spans="21:21" x14ac:dyDescent="0.25">
      <c r="U47394" s="76"/>
    </row>
    <row r="47395" spans="21:21" x14ac:dyDescent="0.25">
      <c r="U47395" s="76"/>
    </row>
    <row r="47396" spans="21:21" x14ac:dyDescent="0.25">
      <c r="U47396" s="76"/>
    </row>
    <row r="47397" spans="21:21" x14ac:dyDescent="0.25">
      <c r="U47397" s="76"/>
    </row>
    <row r="47398" spans="21:21" x14ac:dyDescent="0.25">
      <c r="U47398" s="76"/>
    </row>
    <row r="47399" spans="21:21" x14ac:dyDescent="0.25">
      <c r="U47399" s="76"/>
    </row>
    <row r="47400" spans="21:21" x14ac:dyDescent="0.25">
      <c r="U47400" s="76"/>
    </row>
    <row r="47401" spans="21:21" x14ac:dyDescent="0.25">
      <c r="U47401" s="76"/>
    </row>
    <row r="47402" spans="21:21" x14ac:dyDescent="0.25">
      <c r="U47402" s="76"/>
    </row>
    <row r="47403" spans="21:21" x14ac:dyDescent="0.25">
      <c r="U47403" s="76"/>
    </row>
    <row r="47404" spans="21:21" x14ac:dyDescent="0.25">
      <c r="U47404" s="76"/>
    </row>
    <row r="47405" spans="21:21" x14ac:dyDescent="0.25">
      <c r="U47405" s="76"/>
    </row>
    <row r="47406" spans="21:21" x14ac:dyDescent="0.25">
      <c r="U47406" s="76"/>
    </row>
    <row r="47407" spans="21:21" x14ac:dyDescent="0.25">
      <c r="U47407" s="76"/>
    </row>
    <row r="47408" spans="21:21" x14ac:dyDescent="0.25">
      <c r="U47408" s="76"/>
    </row>
    <row r="47409" spans="21:21" x14ac:dyDescent="0.25">
      <c r="U47409" s="76"/>
    </row>
    <row r="47410" spans="21:21" x14ac:dyDescent="0.25">
      <c r="U47410" s="76"/>
    </row>
    <row r="47411" spans="21:21" x14ac:dyDescent="0.25">
      <c r="U47411" s="76"/>
    </row>
    <row r="47412" spans="21:21" x14ac:dyDescent="0.25">
      <c r="U47412" s="76"/>
    </row>
    <row r="47413" spans="21:21" x14ac:dyDescent="0.25">
      <c r="U47413" s="76"/>
    </row>
    <row r="47414" spans="21:21" x14ac:dyDescent="0.25">
      <c r="U47414" s="76"/>
    </row>
    <row r="47415" spans="21:21" x14ac:dyDescent="0.25">
      <c r="U47415" s="76"/>
    </row>
    <row r="47416" spans="21:21" x14ac:dyDescent="0.25">
      <c r="U47416" s="76"/>
    </row>
    <row r="47417" spans="21:21" x14ac:dyDescent="0.25">
      <c r="U47417" s="76"/>
    </row>
    <row r="47418" spans="21:21" x14ac:dyDescent="0.25">
      <c r="U47418" s="76"/>
    </row>
    <row r="47419" spans="21:21" x14ac:dyDescent="0.25">
      <c r="U47419" s="76"/>
    </row>
    <row r="47420" spans="21:21" x14ac:dyDescent="0.25">
      <c r="U47420" s="76"/>
    </row>
    <row r="47421" spans="21:21" x14ac:dyDescent="0.25">
      <c r="U47421" s="76"/>
    </row>
    <row r="47422" spans="21:21" x14ac:dyDescent="0.25">
      <c r="U47422" s="76"/>
    </row>
    <row r="47423" spans="21:21" x14ac:dyDescent="0.25">
      <c r="U47423" s="76"/>
    </row>
    <row r="47424" spans="21:21" x14ac:dyDescent="0.25">
      <c r="U47424" s="76"/>
    </row>
    <row r="47425" spans="21:21" x14ac:dyDescent="0.25">
      <c r="U47425" s="76"/>
    </row>
    <row r="47426" spans="21:21" x14ac:dyDescent="0.25">
      <c r="U47426" s="76"/>
    </row>
    <row r="47427" spans="21:21" x14ac:dyDescent="0.25">
      <c r="U47427" s="76"/>
    </row>
    <row r="47428" spans="21:21" x14ac:dyDescent="0.25">
      <c r="U47428" s="76"/>
    </row>
    <row r="47429" spans="21:21" x14ac:dyDescent="0.25">
      <c r="U47429" s="76"/>
    </row>
    <row r="47430" spans="21:21" x14ac:dyDescent="0.25">
      <c r="U47430" s="76"/>
    </row>
    <row r="47431" spans="21:21" x14ac:dyDescent="0.25">
      <c r="U47431" s="76"/>
    </row>
    <row r="47432" spans="21:21" x14ac:dyDescent="0.25">
      <c r="U47432" s="76"/>
    </row>
    <row r="47433" spans="21:21" x14ac:dyDescent="0.25">
      <c r="U47433" s="76"/>
    </row>
    <row r="47434" spans="21:21" x14ac:dyDescent="0.25">
      <c r="U47434" s="76"/>
    </row>
    <row r="47435" spans="21:21" x14ac:dyDescent="0.25">
      <c r="U47435" s="76"/>
    </row>
    <row r="47436" spans="21:21" x14ac:dyDescent="0.25">
      <c r="U47436" s="76"/>
    </row>
    <row r="47437" spans="21:21" x14ac:dyDescent="0.25">
      <c r="U47437" s="76"/>
    </row>
    <row r="47438" spans="21:21" x14ac:dyDescent="0.25">
      <c r="U47438" s="76"/>
    </row>
    <row r="47439" spans="21:21" x14ac:dyDescent="0.25">
      <c r="U47439" s="76"/>
    </row>
    <row r="47440" spans="21:21" x14ac:dyDescent="0.25">
      <c r="U47440" s="76"/>
    </row>
    <row r="47441" spans="21:21" x14ac:dyDescent="0.25">
      <c r="U47441" s="76"/>
    </row>
    <row r="47442" spans="21:21" x14ac:dyDescent="0.25">
      <c r="U47442" s="76"/>
    </row>
    <row r="47443" spans="21:21" x14ac:dyDescent="0.25">
      <c r="U47443" s="76"/>
    </row>
    <row r="47444" spans="21:21" x14ac:dyDescent="0.25">
      <c r="U47444" s="76"/>
    </row>
    <row r="47445" spans="21:21" x14ac:dyDescent="0.25">
      <c r="U47445" s="76"/>
    </row>
    <row r="47446" spans="21:21" x14ac:dyDescent="0.25">
      <c r="U47446" s="76"/>
    </row>
    <row r="47447" spans="21:21" x14ac:dyDescent="0.25">
      <c r="U47447" s="76"/>
    </row>
    <row r="47448" spans="21:21" x14ac:dyDescent="0.25">
      <c r="U47448" s="76"/>
    </row>
    <row r="47449" spans="21:21" x14ac:dyDescent="0.25">
      <c r="U47449" s="76"/>
    </row>
    <row r="47450" spans="21:21" x14ac:dyDescent="0.25">
      <c r="U47450" s="76"/>
    </row>
    <row r="47451" spans="21:21" x14ac:dyDescent="0.25">
      <c r="U47451" s="76"/>
    </row>
    <row r="47452" spans="21:21" x14ac:dyDescent="0.25">
      <c r="U47452" s="76"/>
    </row>
    <row r="47453" spans="21:21" x14ac:dyDescent="0.25">
      <c r="U47453" s="76"/>
    </row>
    <row r="47454" spans="21:21" x14ac:dyDescent="0.25">
      <c r="U47454" s="76"/>
    </row>
    <row r="47455" spans="21:21" x14ac:dyDescent="0.25">
      <c r="U47455" s="76"/>
    </row>
    <row r="47456" spans="21:21" x14ac:dyDescent="0.25">
      <c r="U47456" s="76"/>
    </row>
    <row r="47457" spans="21:21" x14ac:dyDescent="0.25">
      <c r="U47457" s="76"/>
    </row>
    <row r="47458" spans="21:21" x14ac:dyDescent="0.25">
      <c r="U47458" s="76"/>
    </row>
    <row r="47459" spans="21:21" x14ac:dyDescent="0.25">
      <c r="U47459" s="76"/>
    </row>
    <row r="47460" spans="21:21" x14ac:dyDescent="0.25">
      <c r="U47460" s="76"/>
    </row>
    <row r="47461" spans="21:21" x14ac:dyDescent="0.25">
      <c r="U47461" s="76"/>
    </row>
    <row r="47462" spans="21:21" x14ac:dyDescent="0.25">
      <c r="U47462" s="76"/>
    </row>
    <row r="47463" spans="21:21" x14ac:dyDescent="0.25">
      <c r="U47463" s="76"/>
    </row>
    <row r="47464" spans="21:21" x14ac:dyDescent="0.25">
      <c r="U47464" s="76"/>
    </row>
    <row r="47465" spans="21:21" x14ac:dyDescent="0.25">
      <c r="U47465" s="76"/>
    </row>
    <row r="47466" spans="21:21" x14ac:dyDescent="0.25">
      <c r="U47466" s="76"/>
    </row>
    <row r="47467" spans="21:21" x14ac:dyDescent="0.25">
      <c r="U47467" s="76"/>
    </row>
    <row r="47468" spans="21:21" x14ac:dyDescent="0.25">
      <c r="U47468" s="76"/>
    </row>
    <row r="47469" spans="21:21" x14ac:dyDescent="0.25">
      <c r="U47469" s="76"/>
    </row>
    <row r="47470" spans="21:21" x14ac:dyDescent="0.25">
      <c r="U47470" s="76"/>
    </row>
    <row r="47471" spans="21:21" x14ac:dyDescent="0.25">
      <c r="U47471" s="76"/>
    </row>
    <row r="47472" spans="21:21" x14ac:dyDescent="0.25">
      <c r="U47472" s="76"/>
    </row>
    <row r="47473" spans="21:21" x14ac:dyDescent="0.25">
      <c r="U47473" s="76"/>
    </row>
    <row r="47474" spans="21:21" x14ac:dyDescent="0.25">
      <c r="U47474" s="76"/>
    </row>
    <row r="47475" spans="21:21" x14ac:dyDescent="0.25">
      <c r="U47475" s="76"/>
    </row>
    <row r="47476" spans="21:21" x14ac:dyDescent="0.25">
      <c r="U47476" s="76"/>
    </row>
    <row r="47477" spans="21:21" x14ac:dyDescent="0.25">
      <c r="U47477" s="76"/>
    </row>
    <row r="47478" spans="21:21" x14ac:dyDescent="0.25">
      <c r="U47478" s="76"/>
    </row>
    <row r="47479" spans="21:21" x14ac:dyDescent="0.25">
      <c r="U47479" s="76"/>
    </row>
    <row r="47480" spans="21:21" x14ac:dyDescent="0.25">
      <c r="U47480" s="76"/>
    </row>
    <row r="47481" spans="21:21" x14ac:dyDescent="0.25">
      <c r="U47481" s="76"/>
    </row>
    <row r="47482" spans="21:21" x14ac:dyDescent="0.25">
      <c r="U47482" s="76"/>
    </row>
    <row r="47483" spans="21:21" x14ac:dyDescent="0.25">
      <c r="U47483" s="76"/>
    </row>
    <row r="47484" spans="21:21" x14ac:dyDescent="0.25">
      <c r="U47484" s="76"/>
    </row>
    <row r="47485" spans="21:21" x14ac:dyDescent="0.25">
      <c r="U47485" s="76"/>
    </row>
    <row r="47486" spans="21:21" x14ac:dyDescent="0.25">
      <c r="U47486" s="76"/>
    </row>
    <row r="47487" spans="21:21" x14ac:dyDescent="0.25">
      <c r="U47487" s="76"/>
    </row>
    <row r="47488" spans="21:21" x14ac:dyDescent="0.25">
      <c r="U47488" s="76"/>
    </row>
    <row r="47489" spans="21:21" x14ac:dyDescent="0.25">
      <c r="U47489" s="76"/>
    </row>
    <row r="47490" spans="21:21" x14ac:dyDescent="0.25">
      <c r="U47490" s="76"/>
    </row>
    <row r="47491" spans="21:21" x14ac:dyDescent="0.25">
      <c r="U47491" s="76"/>
    </row>
    <row r="47492" spans="21:21" x14ac:dyDescent="0.25">
      <c r="U47492" s="76"/>
    </row>
    <row r="47493" spans="21:21" x14ac:dyDescent="0.25">
      <c r="U47493" s="76"/>
    </row>
    <row r="47494" spans="21:21" x14ac:dyDescent="0.25">
      <c r="U47494" s="76"/>
    </row>
    <row r="47495" spans="21:21" x14ac:dyDescent="0.25">
      <c r="U47495" s="76"/>
    </row>
    <row r="47496" spans="21:21" x14ac:dyDescent="0.25">
      <c r="U47496" s="76"/>
    </row>
    <row r="47497" spans="21:21" x14ac:dyDescent="0.25">
      <c r="U47497" s="76"/>
    </row>
    <row r="47498" spans="21:21" x14ac:dyDescent="0.25">
      <c r="U47498" s="76"/>
    </row>
    <row r="47499" spans="21:21" x14ac:dyDescent="0.25">
      <c r="U47499" s="76"/>
    </row>
    <row r="47500" spans="21:21" x14ac:dyDescent="0.25">
      <c r="U47500" s="76"/>
    </row>
    <row r="47501" spans="21:21" x14ac:dyDescent="0.25">
      <c r="U47501" s="76"/>
    </row>
    <row r="47502" spans="21:21" x14ac:dyDescent="0.25">
      <c r="U47502" s="76"/>
    </row>
    <row r="47503" spans="21:21" x14ac:dyDescent="0.25">
      <c r="U47503" s="76"/>
    </row>
    <row r="47504" spans="21:21" x14ac:dyDescent="0.25">
      <c r="U47504" s="76"/>
    </row>
    <row r="47505" spans="21:21" x14ac:dyDescent="0.25">
      <c r="U47505" s="76"/>
    </row>
    <row r="47506" spans="21:21" x14ac:dyDescent="0.25">
      <c r="U47506" s="76"/>
    </row>
    <row r="47507" spans="21:21" x14ac:dyDescent="0.25">
      <c r="U47507" s="76"/>
    </row>
    <row r="47508" spans="21:21" x14ac:dyDescent="0.25">
      <c r="U47508" s="76"/>
    </row>
    <row r="47509" spans="21:21" x14ac:dyDescent="0.25">
      <c r="U47509" s="76"/>
    </row>
    <row r="47510" spans="21:21" x14ac:dyDescent="0.25">
      <c r="U47510" s="76"/>
    </row>
    <row r="47511" spans="21:21" x14ac:dyDescent="0.25">
      <c r="U47511" s="76"/>
    </row>
    <row r="47512" spans="21:21" x14ac:dyDescent="0.25">
      <c r="U47512" s="76"/>
    </row>
    <row r="47513" spans="21:21" x14ac:dyDescent="0.25">
      <c r="U47513" s="76"/>
    </row>
    <row r="47514" spans="21:21" x14ac:dyDescent="0.25">
      <c r="U47514" s="76"/>
    </row>
    <row r="47515" spans="21:21" x14ac:dyDescent="0.25">
      <c r="U47515" s="76"/>
    </row>
    <row r="47516" spans="21:21" x14ac:dyDescent="0.25">
      <c r="U47516" s="76"/>
    </row>
    <row r="47517" spans="21:21" x14ac:dyDescent="0.25">
      <c r="U47517" s="76"/>
    </row>
    <row r="47518" spans="21:21" x14ac:dyDescent="0.25">
      <c r="U47518" s="76"/>
    </row>
    <row r="47519" spans="21:21" x14ac:dyDescent="0.25">
      <c r="U47519" s="76"/>
    </row>
    <row r="47520" spans="21:21" x14ac:dyDescent="0.25">
      <c r="U47520" s="76"/>
    </row>
    <row r="47521" spans="21:21" x14ac:dyDescent="0.25">
      <c r="U47521" s="76"/>
    </row>
    <row r="47522" spans="21:21" x14ac:dyDescent="0.25">
      <c r="U47522" s="76"/>
    </row>
    <row r="47523" spans="21:21" x14ac:dyDescent="0.25">
      <c r="U47523" s="76"/>
    </row>
    <row r="47524" spans="21:21" x14ac:dyDescent="0.25">
      <c r="U47524" s="76"/>
    </row>
    <row r="47525" spans="21:21" x14ac:dyDescent="0.25">
      <c r="U47525" s="76"/>
    </row>
    <row r="47526" spans="21:21" x14ac:dyDescent="0.25">
      <c r="U47526" s="76"/>
    </row>
    <row r="47527" spans="21:21" x14ac:dyDescent="0.25">
      <c r="U47527" s="76"/>
    </row>
    <row r="47528" spans="21:21" x14ac:dyDescent="0.25">
      <c r="U47528" s="76"/>
    </row>
    <row r="47529" spans="21:21" x14ac:dyDescent="0.25">
      <c r="U47529" s="76"/>
    </row>
    <row r="47530" spans="21:21" x14ac:dyDescent="0.25">
      <c r="U47530" s="76"/>
    </row>
    <row r="47531" spans="21:21" x14ac:dyDescent="0.25">
      <c r="U47531" s="76"/>
    </row>
    <row r="47532" spans="21:21" x14ac:dyDescent="0.25">
      <c r="U47532" s="76"/>
    </row>
    <row r="47533" spans="21:21" x14ac:dyDescent="0.25">
      <c r="U47533" s="76"/>
    </row>
    <row r="47534" spans="21:21" x14ac:dyDescent="0.25">
      <c r="U47534" s="76"/>
    </row>
    <row r="47535" spans="21:21" x14ac:dyDescent="0.25">
      <c r="U47535" s="76"/>
    </row>
    <row r="47536" spans="21:21" x14ac:dyDescent="0.25">
      <c r="U47536" s="76"/>
    </row>
    <row r="47537" spans="21:21" x14ac:dyDescent="0.25">
      <c r="U47537" s="76"/>
    </row>
    <row r="47538" spans="21:21" x14ac:dyDescent="0.25">
      <c r="U47538" s="76"/>
    </row>
    <row r="47539" spans="21:21" x14ac:dyDescent="0.25">
      <c r="U47539" s="76"/>
    </row>
    <row r="47540" spans="21:21" x14ac:dyDescent="0.25">
      <c r="U47540" s="76"/>
    </row>
    <row r="47541" spans="21:21" x14ac:dyDescent="0.25">
      <c r="U47541" s="76"/>
    </row>
    <row r="47542" spans="21:21" x14ac:dyDescent="0.25">
      <c r="U47542" s="76"/>
    </row>
    <row r="47543" spans="21:21" x14ac:dyDescent="0.25">
      <c r="U47543" s="76"/>
    </row>
    <row r="47544" spans="21:21" x14ac:dyDescent="0.25">
      <c r="U47544" s="76"/>
    </row>
    <row r="47545" spans="21:21" x14ac:dyDescent="0.25">
      <c r="U47545" s="76"/>
    </row>
    <row r="47546" spans="21:21" x14ac:dyDescent="0.25">
      <c r="U47546" s="76"/>
    </row>
    <row r="47547" spans="21:21" x14ac:dyDescent="0.25">
      <c r="U47547" s="76"/>
    </row>
    <row r="47548" spans="21:21" x14ac:dyDescent="0.25">
      <c r="U47548" s="76"/>
    </row>
    <row r="47549" spans="21:21" x14ac:dyDescent="0.25">
      <c r="U47549" s="76"/>
    </row>
    <row r="47550" spans="21:21" x14ac:dyDescent="0.25">
      <c r="U47550" s="76"/>
    </row>
    <row r="47551" spans="21:21" x14ac:dyDescent="0.25">
      <c r="U47551" s="76"/>
    </row>
    <row r="47552" spans="21:21" x14ac:dyDescent="0.25">
      <c r="U47552" s="76"/>
    </row>
    <row r="47553" spans="21:21" x14ac:dyDescent="0.25">
      <c r="U47553" s="76"/>
    </row>
    <row r="47554" spans="21:21" x14ac:dyDescent="0.25">
      <c r="U47554" s="76"/>
    </row>
    <row r="47555" spans="21:21" x14ac:dyDescent="0.25">
      <c r="U47555" s="76"/>
    </row>
    <row r="47556" spans="21:21" x14ac:dyDescent="0.25">
      <c r="U47556" s="76"/>
    </row>
    <row r="47557" spans="21:21" x14ac:dyDescent="0.25">
      <c r="U47557" s="76"/>
    </row>
    <row r="47558" spans="21:21" x14ac:dyDescent="0.25">
      <c r="U47558" s="76"/>
    </row>
    <row r="47559" spans="21:21" x14ac:dyDescent="0.25">
      <c r="U47559" s="76"/>
    </row>
    <row r="47560" spans="21:21" x14ac:dyDescent="0.25">
      <c r="U47560" s="76"/>
    </row>
    <row r="47561" spans="21:21" x14ac:dyDescent="0.25">
      <c r="U47561" s="76"/>
    </row>
    <row r="47562" spans="21:21" x14ac:dyDescent="0.25">
      <c r="U47562" s="76"/>
    </row>
    <row r="47563" spans="21:21" x14ac:dyDescent="0.25">
      <c r="U47563" s="76"/>
    </row>
    <row r="47564" spans="21:21" x14ac:dyDescent="0.25">
      <c r="U47564" s="76"/>
    </row>
    <row r="47565" spans="21:21" x14ac:dyDescent="0.25">
      <c r="U47565" s="76"/>
    </row>
    <row r="47566" spans="21:21" x14ac:dyDescent="0.25">
      <c r="U47566" s="76"/>
    </row>
    <row r="47567" spans="21:21" x14ac:dyDescent="0.25">
      <c r="U47567" s="76"/>
    </row>
    <row r="47568" spans="21:21" x14ac:dyDescent="0.25">
      <c r="U47568" s="76"/>
    </row>
    <row r="47569" spans="21:21" x14ac:dyDescent="0.25">
      <c r="U47569" s="76"/>
    </row>
    <row r="47570" spans="21:21" x14ac:dyDescent="0.25">
      <c r="U47570" s="76"/>
    </row>
    <row r="47571" spans="21:21" x14ac:dyDescent="0.25">
      <c r="U47571" s="76"/>
    </row>
    <row r="47572" spans="21:21" x14ac:dyDescent="0.25">
      <c r="U47572" s="76"/>
    </row>
    <row r="47573" spans="21:21" x14ac:dyDescent="0.25">
      <c r="U47573" s="76"/>
    </row>
    <row r="47574" spans="21:21" x14ac:dyDescent="0.25">
      <c r="U47574" s="76"/>
    </row>
    <row r="47575" spans="21:21" x14ac:dyDescent="0.25">
      <c r="U47575" s="76"/>
    </row>
    <row r="47576" spans="21:21" x14ac:dyDescent="0.25">
      <c r="U47576" s="76"/>
    </row>
    <row r="47577" spans="21:21" x14ac:dyDescent="0.25">
      <c r="U47577" s="76"/>
    </row>
    <row r="47578" spans="21:21" x14ac:dyDescent="0.25">
      <c r="U47578" s="76"/>
    </row>
    <row r="47579" spans="21:21" x14ac:dyDescent="0.25">
      <c r="U47579" s="76"/>
    </row>
    <row r="47580" spans="21:21" x14ac:dyDescent="0.25">
      <c r="U47580" s="76"/>
    </row>
    <row r="47581" spans="21:21" x14ac:dyDescent="0.25">
      <c r="U47581" s="76"/>
    </row>
    <row r="47582" spans="21:21" x14ac:dyDescent="0.25">
      <c r="U47582" s="76"/>
    </row>
    <row r="47583" spans="21:21" x14ac:dyDescent="0.25">
      <c r="U47583" s="76"/>
    </row>
    <row r="47584" spans="21:21" x14ac:dyDescent="0.25">
      <c r="U47584" s="76"/>
    </row>
    <row r="47585" spans="21:21" x14ac:dyDescent="0.25">
      <c r="U47585" s="76"/>
    </row>
    <row r="47586" spans="21:21" x14ac:dyDescent="0.25">
      <c r="U47586" s="76"/>
    </row>
    <row r="47587" spans="21:21" x14ac:dyDescent="0.25">
      <c r="U47587" s="76"/>
    </row>
    <row r="47588" spans="21:21" x14ac:dyDescent="0.25">
      <c r="U47588" s="76"/>
    </row>
    <row r="47589" spans="21:21" x14ac:dyDescent="0.25">
      <c r="U47589" s="76"/>
    </row>
    <row r="47590" spans="21:21" x14ac:dyDescent="0.25">
      <c r="U47590" s="76"/>
    </row>
    <row r="47591" spans="21:21" x14ac:dyDescent="0.25">
      <c r="U47591" s="76"/>
    </row>
    <row r="47592" spans="21:21" x14ac:dyDescent="0.25">
      <c r="U47592" s="76"/>
    </row>
    <row r="47593" spans="21:21" x14ac:dyDescent="0.25">
      <c r="U47593" s="76"/>
    </row>
    <row r="47594" spans="21:21" x14ac:dyDescent="0.25">
      <c r="U47594" s="76"/>
    </row>
    <row r="47595" spans="21:21" x14ac:dyDescent="0.25">
      <c r="U47595" s="76"/>
    </row>
    <row r="47596" spans="21:21" x14ac:dyDescent="0.25">
      <c r="U47596" s="76"/>
    </row>
    <row r="47597" spans="21:21" x14ac:dyDescent="0.25">
      <c r="U47597" s="76"/>
    </row>
    <row r="47598" spans="21:21" x14ac:dyDescent="0.25">
      <c r="U47598" s="76"/>
    </row>
    <row r="47599" spans="21:21" x14ac:dyDescent="0.25">
      <c r="U47599" s="76"/>
    </row>
    <row r="47600" spans="21:21" x14ac:dyDescent="0.25">
      <c r="U47600" s="76"/>
    </row>
    <row r="47601" spans="21:21" x14ac:dyDescent="0.25">
      <c r="U47601" s="76"/>
    </row>
    <row r="47602" spans="21:21" x14ac:dyDescent="0.25">
      <c r="U47602" s="76"/>
    </row>
    <row r="47603" spans="21:21" x14ac:dyDescent="0.25">
      <c r="U47603" s="76"/>
    </row>
    <row r="47604" spans="21:21" x14ac:dyDescent="0.25">
      <c r="U47604" s="76"/>
    </row>
    <row r="47605" spans="21:21" x14ac:dyDescent="0.25">
      <c r="U47605" s="76"/>
    </row>
    <row r="47606" spans="21:21" x14ac:dyDescent="0.25">
      <c r="U47606" s="76"/>
    </row>
    <row r="47607" spans="21:21" x14ac:dyDescent="0.25">
      <c r="U47607" s="76"/>
    </row>
    <row r="47608" spans="21:21" x14ac:dyDescent="0.25">
      <c r="U47608" s="76"/>
    </row>
    <row r="47609" spans="21:21" x14ac:dyDescent="0.25">
      <c r="U47609" s="76"/>
    </row>
    <row r="47610" spans="21:21" x14ac:dyDescent="0.25">
      <c r="U47610" s="76"/>
    </row>
    <row r="47611" spans="21:21" x14ac:dyDescent="0.25">
      <c r="U47611" s="76"/>
    </row>
    <row r="47612" spans="21:21" x14ac:dyDescent="0.25">
      <c r="U47612" s="76"/>
    </row>
    <row r="47613" spans="21:21" x14ac:dyDescent="0.25">
      <c r="U47613" s="76"/>
    </row>
    <row r="47614" spans="21:21" x14ac:dyDescent="0.25">
      <c r="U47614" s="76"/>
    </row>
    <row r="47615" spans="21:21" x14ac:dyDescent="0.25">
      <c r="U47615" s="76"/>
    </row>
    <row r="47616" spans="21:21" x14ac:dyDescent="0.25">
      <c r="U47616" s="76"/>
    </row>
    <row r="47617" spans="21:21" x14ac:dyDescent="0.25">
      <c r="U47617" s="76"/>
    </row>
    <row r="47618" spans="21:21" x14ac:dyDescent="0.25">
      <c r="U47618" s="76"/>
    </row>
    <row r="47619" spans="21:21" x14ac:dyDescent="0.25">
      <c r="U47619" s="76"/>
    </row>
    <row r="47620" spans="21:21" x14ac:dyDescent="0.25">
      <c r="U47620" s="76"/>
    </row>
    <row r="47621" spans="21:21" x14ac:dyDescent="0.25">
      <c r="U47621" s="76"/>
    </row>
    <row r="47622" spans="21:21" x14ac:dyDescent="0.25">
      <c r="U47622" s="76"/>
    </row>
    <row r="47623" spans="21:21" x14ac:dyDescent="0.25">
      <c r="U47623" s="76"/>
    </row>
    <row r="47624" spans="21:21" x14ac:dyDescent="0.25">
      <c r="U47624" s="76"/>
    </row>
    <row r="47625" spans="21:21" x14ac:dyDescent="0.25">
      <c r="U47625" s="76"/>
    </row>
    <row r="47626" spans="21:21" x14ac:dyDescent="0.25">
      <c r="U47626" s="76"/>
    </row>
    <row r="47627" spans="21:21" x14ac:dyDescent="0.25">
      <c r="U47627" s="76"/>
    </row>
    <row r="47628" spans="21:21" x14ac:dyDescent="0.25">
      <c r="U47628" s="76"/>
    </row>
    <row r="47629" spans="21:21" x14ac:dyDescent="0.25">
      <c r="U47629" s="76"/>
    </row>
    <row r="47630" spans="21:21" x14ac:dyDescent="0.25">
      <c r="U47630" s="76"/>
    </row>
    <row r="47631" spans="21:21" x14ac:dyDescent="0.25">
      <c r="U47631" s="76"/>
    </row>
    <row r="47632" spans="21:21" x14ac:dyDescent="0.25">
      <c r="U47632" s="76"/>
    </row>
    <row r="47633" spans="21:21" x14ac:dyDescent="0.25">
      <c r="U47633" s="76"/>
    </row>
    <row r="47634" spans="21:21" x14ac:dyDescent="0.25">
      <c r="U47634" s="76"/>
    </row>
    <row r="47635" spans="21:21" x14ac:dyDescent="0.25">
      <c r="U47635" s="76"/>
    </row>
    <row r="47636" spans="21:21" x14ac:dyDescent="0.25">
      <c r="U47636" s="76"/>
    </row>
    <row r="47637" spans="21:21" x14ac:dyDescent="0.25">
      <c r="U47637" s="76"/>
    </row>
    <row r="47638" spans="21:21" x14ac:dyDescent="0.25">
      <c r="U47638" s="76"/>
    </row>
    <row r="47639" spans="21:21" x14ac:dyDescent="0.25">
      <c r="U47639" s="76"/>
    </row>
    <row r="47640" spans="21:21" x14ac:dyDescent="0.25">
      <c r="U47640" s="76"/>
    </row>
    <row r="47641" spans="21:21" x14ac:dyDescent="0.25">
      <c r="U47641" s="76"/>
    </row>
    <row r="47642" spans="21:21" x14ac:dyDescent="0.25">
      <c r="U47642" s="76"/>
    </row>
    <row r="47643" spans="21:21" x14ac:dyDescent="0.25">
      <c r="U47643" s="76"/>
    </row>
    <row r="47644" spans="21:21" x14ac:dyDescent="0.25">
      <c r="U47644" s="76"/>
    </row>
    <row r="47645" spans="21:21" x14ac:dyDescent="0.25">
      <c r="U47645" s="76"/>
    </row>
    <row r="47646" spans="21:21" x14ac:dyDescent="0.25">
      <c r="U47646" s="76"/>
    </row>
    <row r="47647" spans="21:21" x14ac:dyDescent="0.25">
      <c r="U47647" s="76"/>
    </row>
    <row r="47648" spans="21:21" x14ac:dyDescent="0.25">
      <c r="U47648" s="76"/>
    </row>
    <row r="47649" spans="21:21" x14ac:dyDescent="0.25">
      <c r="U47649" s="76"/>
    </row>
    <row r="47650" spans="21:21" x14ac:dyDescent="0.25">
      <c r="U47650" s="76"/>
    </row>
    <row r="47651" spans="21:21" x14ac:dyDescent="0.25">
      <c r="U47651" s="76"/>
    </row>
    <row r="47652" spans="21:21" x14ac:dyDescent="0.25">
      <c r="U47652" s="76"/>
    </row>
    <row r="47653" spans="21:21" x14ac:dyDescent="0.25">
      <c r="U47653" s="76"/>
    </row>
    <row r="47654" spans="21:21" x14ac:dyDescent="0.25">
      <c r="U47654" s="76"/>
    </row>
    <row r="47655" spans="21:21" x14ac:dyDescent="0.25">
      <c r="U47655" s="76"/>
    </row>
    <row r="47656" spans="21:21" x14ac:dyDescent="0.25">
      <c r="U47656" s="76"/>
    </row>
    <row r="47657" spans="21:21" x14ac:dyDescent="0.25">
      <c r="U47657" s="76"/>
    </row>
    <row r="47658" spans="21:21" x14ac:dyDescent="0.25">
      <c r="U47658" s="76"/>
    </row>
    <row r="47659" spans="21:21" x14ac:dyDescent="0.25">
      <c r="U47659" s="76"/>
    </row>
    <row r="47660" spans="21:21" x14ac:dyDescent="0.25">
      <c r="U47660" s="76"/>
    </row>
    <row r="47661" spans="21:21" x14ac:dyDescent="0.25">
      <c r="U47661" s="76"/>
    </row>
    <row r="47662" spans="21:21" x14ac:dyDescent="0.25">
      <c r="U47662" s="76"/>
    </row>
    <row r="47663" spans="21:21" x14ac:dyDescent="0.25">
      <c r="U47663" s="76"/>
    </row>
    <row r="47664" spans="21:21" x14ac:dyDescent="0.25">
      <c r="U47664" s="76"/>
    </row>
    <row r="47665" spans="21:21" x14ac:dyDescent="0.25">
      <c r="U47665" s="76"/>
    </row>
    <row r="47666" spans="21:21" x14ac:dyDescent="0.25">
      <c r="U47666" s="76"/>
    </row>
    <row r="47667" spans="21:21" x14ac:dyDescent="0.25">
      <c r="U47667" s="76"/>
    </row>
    <row r="47668" spans="21:21" x14ac:dyDescent="0.25">
      <c r="U47668" s="76"/>
    </row>
    <row r="47669" spans="21:21" x14ac:dyDescent="0.25">
      <c r="U47669" s="76"/>
    </row>
    <row r="47670" spans="21:21" x14ac:dyDescent="0.25">
      <c r="U47670" s="76"/>
    </row>
    <row r="47671" spans="21:21" x14ac:dyDescent="0.25">
      <c r="U47671" s="76"/>
    </row>
    <row r="47672" spans="21:21" x14ac:dyDescent="0.25">
      <c r="U47672" s="76"/>
    </row>
    <row r="47673" spans="21:21" x14ac:dyDescent="0.25">
      <c r="U47673" s="76"/>
    </row>
    <row r="47674" spans="21:21" x14ac:dyDescent="0.25">
      <c r="U47674" s="76"/>
    </row>
    <row r="47675" spans="21:21" x14ac:dyDescent="0.25">
      <c r="U47675" s="76"/>
    </row>
    <row r="47676" spans="21:21" x14ac:dyDescent="0.25">
      <c r="U47676" s="76"/>
    </row>
    <row r="47677" spans="21:21" x14ac:dyDescent="0.25">
      <c r="U47677" s="76"/>
    </row>
    <row r="47678" spans="21:21" x14ac:dyDescent="0.25">
      <c r="U47678" s="76"/>
    </row>
    <row r="47679" spans="21:21" x14ac:dyDescent="0.25">
      <c r="U47679" s="76"/>
    </row>
    <row r="47680" spans="21:21" x14ac:dyDescent="0.25">
      <c r="U47680" s="76"/>
    </row>
    <row r="47681" spans="21:21" x14ac:dyDescent="0.25">
      <c r="U47681" s="76"/>
    </row>
    <row r="47682" spans="21:21" x14ac:dyDescent="0.25">
      <c r="U47682" s="76"/>
    </row>
    <row r="47683" spans="21:21" x14ac:dyDescent="0.25">
      <c r="U47683" s="76"/>
    </row>
    <row r="47684" spans="21:21" x14ac:dyDescent="0.25">
      <c r="U47684" s="76"/>
    </row>
    <row r="47685" spans="21:21" x14ac:dyDescent="0.25">
      <c r="U47685" s="76"/>
    </row>
    <row r="47686" spans="21:21" x14ac:dyDescent="0.25">
      <c r="U47686" s="76"/>
    </row>
    <row r="47687" spans="21:21" x14ac:dyDescent="0.25">
      <c r="U47687" s="76"/>
    </row>
    <row r="47688" spans="21:21" x14ac:dyDescent="0.25">
      <c r="U47688" s="76"/>
    </row>
    <row r="47689" spans="21:21" x14ac:dyDescent="0.25">
      <c r="U47689" s="76"/>
    </row>
    <row r="47690" spans="21:21" x14ac:dyDescent="0.25">
      <c r="U47690" s="76"/>
    </row>
    <row r="47691" spans="21:21" x14ac:dyDescent="0.25">
      <c r="U47691" s="76"/>
    </row>
    <row r="47692" spans="21:21" x14ac:dyDescent="0.25">
      <c r="U47692" s="76"/>
    </row>
    <row r="47693" spans="21:21" x14ac:dyDescent="0.25">
      <c r="U47693" s="76"/>
    </row>
    <row r="47694" spans="21:21" x14ac:dyDescent="0.25">
      <c r="U47694" s="76"/>
    </row>
    <row r="47695" spans="21:21" x14ac:dyDescent="0.25">
      <c r="U47695" s="76"/>
    </row>
    <row r="47696" spans="21:21" x14ac:dyDescent="0.25">
      <c r="U47696" s="76"/>
    </row>
    <row r="47697" spans="21:21" x14ac:dyDescent="0.25">
      <c r="U47697" s="76"/>
    </row>
    <row r="47698" spans="21:21" x14ac:dyDescent="0.25">
      <c r="U47698" s="76"/>
    </row>
    <row r="47699" spans="21:21" x14ac:dyDescent="0.25">
      <c r="U47699" s="76"/>
    </row>
    <row r="47700" spans="21:21" x14ac:dyDescent="0.25">
      <c r="U47700" s="76"/>
    </row>
    <row r="47701" spans="21:21" x14ac:dyDescent="0.25">
      <c r="U47701" s="76"/>
    </row>
    <row r="47702" spans="21:21" x14ac:dyDescent="0.25">
      <c r="U47702" s="76"/>
    </row>
    <row r="47703" spans="21:21" x14ac:dyDescent="0.25">
      <c r="U47703" s="76"/>
    </row>
    <row r="47704" spans="21:21" x14ac:dyDescent="0.25">
      <c r="U47704" s="76"/>
    </row>
    <row r="47705" spans="21:21" x14ac:dyDescent="0.25">
      <c r="U47705" s="76"/>
    </row>
    <row r="47706" spans="21:21" x14ac:dyDescent="0.25">
      <c r="U47706" s="76"/>
    </row>
    <row r="47707" spans="21:21" x14ac:dyDescent="0.25">
      <c r="U47707" s="76"/>
    </row>
    <row r="47708" spans="21:21" x14ac:dyDescent="0.25">
      <c r="U47708" s="76"/>
    </row>
    <row r="47709" spans="21:21" x14ac:dyDescent="0.25">
      <c r="U47709" s="76"/>
    </row>
    <row r="47710" spans="21:21" x14ac:dyDescent="0.25">
      <c r="U47710" s="76"/>
    </row>
    <row r="47711" spans="21:21" x14ac:dyDescent="0.25">
      <c r="U47711" s="76"/>
    </row>
    <row r="47712" spans="21:21" x14ac:dyDescent="0.25">
      <c r="U47712" s="76"/>
    </row>
    <row r="47713" spans="21:21" x14ac:dyDescent="0.25">
      <c r="U47713" s="76"/>
    </row>
    <row r="47714" spans="21:21" x14ac:dyDescent="0.25">
      <c r="U47714" s="76"/>
    </row>
    <row r="47715" spans="21:21" x14ac:dyDescent="0.25">
      <c r="U47715" s="76"/>
    </row>
    <row r="47716" spans="21:21" x14ac:dyDescent="0.25">
      <c r="U47716" s="76"/>
    </row>
    <row r="47717" spans="21:21" x14ac:dyDescent="0.25">
      <c r="U47717" s="76"/>
    </row>
    <row r="47718" spans="21:21" x14ac:dyDescent="0.25">
      <c r="U47718" s="76"/>
    </row>
    <row r="47719" spans="21:21" x14ac:dyDescent="0.25">
      <c r="U47719" s="76"/>
    </row>
    <row r="47720" spans="21:21" x14ac:dyDescent="0.25">
      <c r="U47720" s="76"/>
    </row>
    <row r="47721" spans="21:21" x14ac:dyDescent="0.25">
      <c r="U47721" s="76"/>
    </row>
    <row r="47722" spans="21:21" x14ac:dyDescent="0.25">
      <c r="U47722" s="76"/>
    </row>
    <row r="47723" spans="21:21" x14ac:dyDescent="0.25">
      <c r="U47723" s="76"/>
    </row>
    <row r="47724" spans="21:21" x14ac:dyDescent="0.25">
      <c r="U47724" s="76"/>
    </row>
    <row r="47725" spans="21:21" x14ac:dyDescent="0.25">
      <c r="U47725" s="76"/>
    </row>
    <row r="47726" spans="21:21" x14ac:dyDescent="0.25">
      <c r="U47726" s="76"/>
    </row>
    <row r="47727" spans="21:21" x14ac:dyDescent="0.25">
      <c r="U47727" s="76"/>
    </row>
    <row r="47728" spans="21:21" x14ac:dyDescent="0.25">
      <c r="U47728" s="76"/>
    </row>
    <row r="47729" spans="21:21" x14ac:dyDescent="0.25">
      <c r="U47729" s="76"/>
    </row>
    <row r="47730" spans="21:21" x14ac:dyDescent="0.25">
      <c r="U47730" s="76"/>
    </row>
    <row r="47731" spans="21:21" x14ac:dyDescent="0.25">
      <c r="U47731" s="76"/>
    </row>
    <row r="47732" spans="21:21" x14ac:dyDescent="0.25">
      <c r="U47732" s="76"/>
    </row>
    <row r="47733" spans="21:21" x14ac:dyDescent="0.25">
      <c r="U47733" s="76"/>
    </row>
    <row r="47734" spans="21:21" x14ac:dyDescent="0.25">
      <c r="U47734" s="76"/>
    </row>
    <row r="47735" spans="21:21" x14ac:dyDescent="0.25">
      <c r="U47735" s="76"/>
    </row>
    <row r="47736" spans="21:21" x14ac:dyDescent="0.25">
      <c r="U47736" s="76"/>
    </row>
    <row r="47737" spans="21:21" x14ac:dyDescent="0.25">
      <c r="U47737" s="76"/>
    </row>
    <row r="47738" spans="21:21" x14ac:dyDescent="0.25">
      <c r="U47738" s="76"/>
    </row>
    <row r="47739" spans="21:21" x14ac:dyDescent="0.25">
      <c r="U47739" s="76"/>
    </row>
    <row r="47740" spans="21:21" x14ac:dyDescent="0.25">
      <c r="U47740" s="76"/>
    </row>
    <row r="47741" spans="21:21" x14ac:dyDescent="0.25">
      <c r="U47741" s="76"/>
    </row>
    <row r="47742" spans="21:21" x14ac:dyDescent="0.25">
      <c r="U47742" s="76"/>
    </row>
    <row r="47743" spans="21:21" x14ac:dyDescent="0.25">
      <c r="U47743" s="76"/>
    </row>
    <row r="47744" spans="21:21" x14ac:dyDescent="0.25">
      <c r="U47744" s="76"/>
    </row>
    <row r="47745" spans="21:21" x14ac:dyDescent="0.25">
      <c r="U47745" s="76"/>
    </row>
    <row r="47746" spans="21:21" x14ac:dyDescent="0.25">
      <c r="U47746" s="76"/>
    </row>
    <row r="47747" spans="21:21" x14ac:dyDescent="0.25">
      <c r="U47747" s="76"/>
    </row>
    <row r="47748" spans="21:21" x14ac:dyDescent="0.25">
      <c r="U47748" s="76"/>
    </row>
    <row r="47749" spans="21:21" x14ac:dyDescent="0.25">
      <c r="U47749" s="76"/>
    </row>
    <row r="47750" spans="21:21" x14ac:dyDescent="0.25">
      <c r="U47750" s="76"/>
    </row>
    <row r="47751" spans="21:21" x14ac:dyDescent="0.25">
      <c r="U47751" s="76"/>
    </row>
    <row r="47752" spans="21:21" x14ac:dyDescent="0.25">
      <c r="U47752" s="76"/>
    </row>
    <row r="47753" spans="21:21" x14ac:dyDescent="0.25">
      <c r="U47753" s="76"/>
    </row>
    <row r="47754" spans="21:21" x14ac:dyDescent="0.25">
      <c r="U47754" s="76"/>
    </row>
    <row r="47755" spans="21:21" x14ac:dyDescent="0.25">
      <c r="U47755" s="76"/>
    </row>
    <row r="47756" spans="21:21" x14ac:dyDescent="0.25">
      <c r="U47756" s="76"/>
    </row>
    <row r="47757" spans="21:21" x14ac:dyDescent="0.25">
      <c r="U47757" s="76"/>
    </row>
    <row r="47758" spans="21:21" x14ac:dyDescent="0.25">
      <c r="U47758" s="76"/>
    </row>
    <row r="47759" spans="21:21" x14ac:dyDescent="0.25">
      <c r="U47759" s="76"/>
    </row>
    <row r="47760" spans="21:21" x14ac:dyDescent="0.25">
      <c r="U47760" s="76"/>
    </row>
    <row r="47761" spans="21:21" x14ac:dyDescent="0.25">
      <c r="U47761" s="76"/>
    </row>
    <row r="47762" spans="21:21" x14ac:dyDescent="0.25">
      <c r="U47762" s="76"/>
    </row>
    <row r="47763" spans="21:21" x14ac:dyDescent="0.25">
      <c r="U47763" s="76"/>
    </row>
    <row r="47764" spans="21:21" x14ac:dyDescent="0.25">
      <c r="U47764" s="76"/>
    </row>
    <row r="47765" spans="21:21" x14ac:dyDescent="0.25">
      <c r="U47765" s="76"/>
    </row>
    <row r="47766" spans="21:21" x14ac:dyDescent="0.25">
      <c r="U47766" s="76"/>
    </row>
    <row r="47767" spans="21:21" x14ac:dyDescent="0.25">
      <c r="U47767" s="76"/>
    </row>
    <row r="47768" spans="21:21" x14ac:dyDescent="0.25">
      <c r="U47768" s="76"/>
    </row>
    <row r="47769" spans="21:21" x14ac:dyDescent="0.25">
      <c r="U47769" s="76"/>
    </row>
    <row r="47770" spans="21:21" x14ac:dyDescent="0.25">
      <c r="U47770" s="76"/>
    </row>
    <row r="47771" spans="21:21" x14ac:dyDescent="0.25">
      <c r="U47771" s="76"/>
    </row>
    <row r="47772" spans="21:21" x14ac:dyDescent="0.25">
      <c r="U47772" s="76"/>
    </row>
    <row r="47773" spans="21:21" x14ac:dyDescent="0.25">
      <c r="U47773" s="76"/>
    </row>
    <row r="47774" spans="21:21" x14ac:dyDescent="0.25">
      <c r="U47774" s="76"/>
    </row>
    <row r="47775" spans="21:21" x14ac:dyDescent="0.25">
      <c r="U47775" s="76"/>
    </row>
    <row r="47776" spans="21:21" x14ac:dyDescent="0.25">
      <c r="U47776" s="76"/>
    </row>
    <row r="47777" spans="21:21" x14ac:dyDescent="0.25">
      <c r="U47777" s="76"/>
    </row>
    <row r="47778" spans="21:21" x14ac:dyDescent="0.25">
      <c r="U47778" s="76"/>
    </row>
    <row r="47779" spans="21:21" x14ac:dyDescent="0.25">
      <c r="U47779" s="76"/>
    </row>
    <row r="47780" spans="21:21" x14ac:dyDescent="0.25">
      <c r="U47780" s="76"/>
    </row>
    <row r="47781" spans="21:21" x14ac:dyDescent="0.25">
      <c r="U47781" s="76"/>
    </row>
    <row r="47782" spans="21:21" x14ac:dyDescent="0.25">
      <c r="U47782" s="76"/>
    </row>
    <row r="47783" spans="21:21" x14ac:dyDescent="0.25">
      <c r="U47783" s="76"/>
    </row>
    <row r="47784" spans="21:21" x14ac:dyDescent="0.25">
      <c r="U47784" s="76"/>
    </row>
    <row r="47785" spans="21:21" x14ac:dyDescent="0.25">
      <c r="U47785" s="76"/>
    </row>
    <row r="47786" spans="21:21" x14ac:dyDescent="0.25">
      <c r="U47786" s="76"/>
    </row>
    <row r="47787" spans="21:21" x14ac:dyDescent="0.25">
      <c r="U47787" s="76"/>
    </row>
    <row r="47788" spans="21:21" x14ac:dyDescent="0.25">
      <c r="U47788" s="76"/>
    </row>
    <row r="47789" spans="21:21" x14ac:dyDescent="0.25">
      <c r="U47789" s="76"/>
    </row>
    <row r="47790" spans="21:21" x14ac:dyDescent="0.25">
      <c r="U47790" s="76"/>
    </row>
    <row r="47791" spans="21:21" x14ac:dyDescent="0.25">
      <c r="U47791" s="76"/>
    </row>
    <row r="47792" spans="21:21" x14ac:dyDescent="0.25">
      <c r="U47792" s="76"/>
    </row>
    <row r="47793" spans="21:21" x14ac:dyDescent="0.25">
      <c r="U47793" s="76"/>
    </row>
    <row r="47794" spans="21:21" x14ac:dyDescent="0.25">
      <c r="U47794" s="76"/>
    </row>
    <row r="47795" spans="21:21" x14ac:dyDescent="0.25">
      <c r="U47795" s="76"/>
    </row>
    <row r="47796" spans="21:21" x14ac:dyDescent="0.25">
      <c r="U47796" s="76"/>
    </row>
    <row r="47797" spans="21:21" x14ac:dyDescent="0.25">
      <c r="U47797" s="76"/>
    </row>
    <row r="47798" spans="21:21" x14ac:dyDescent="0.25">
      <c r="U47798" s="76"/>
    </row>
    <row r="47799" spans="21:21" x14ac:dyDescent="0.25">
      <c r="U47799" s="76"/>
    </row>
    <row r="47800" spans="21:21" x14ac:dyDescent="0.25">
      <c r="U47800" s="76"/>
    </row>
    <row r="47801" spans="21:21" x14ac:dyDescent="0.25">
      <c r="U47801" s="76"/>
    </row>
    <row r="47802" spans="21:21" x14ac:dyDescent="0.25">
      <c r="U47802" s="76"/>
    </row>
    <row r="47803" spans="21:21" x14ac:dyDescent="0.25">
      <c r="U47803" s="76"/>
    </row>
    <row r="47804" spans="21:21" x14ac:dyDescent="0.25">
      <c r="U47804" s="76"/>
    </row>
    <row r="47805" spans="21:21" x14ac:dyDescent="0.25">
      <c r="U47805" s="76"/>
    </row>
    <row r="47806" spans="21:21" x14ac:dyDescent="0.25">
      <c r="U47806" s="76"/>
    </row>
    <row r="47807" spans="21:21" x14ac:dyDescent="0.25">
      <c r="U47807" s="76"/>
    </row>
    <row r="47808" spans="21:21" x14ac:dyDescent="0.25">
      <c r="U47808" s="76"/>
    </row>
    <row r="47809" spans="21:21" x14ac:dyDescent="0.25">
      <c r="U47809" s="76"/>
    </row>
    <row r="47810" spans="21:21" x14ac:dyDescent="0.25">
      <c r="U47810" s="76"/>
    </row>
    <row r="47811" spans="21:21" x14ac:dyDescent="0.25">
      <c r="U47811" s="76"/>
    </row>
    <row r="47812" spans="21:21" x14ac:dyDescent="0.25">
      <c r="U47812" s="76"/>
    </row>
    <row r="47813" spans="21:21" x14ac:dyDescent="0.25">
      <c r="U47813" s="76"/>
    </row>
    <row r="47814" spans="21:21" x14ac:dyDescent="0.25">
      <c r="U47814" s="76"/>
    </row>
    <row r="47815" spans="21:21" x14ac:dyDescent="0.25">
      <c r="U47815" s="76"/>
    </row>
    <row r="47816" spans="21:21" x14ac:dyDescent="0.25">
      <c r="U47816" s="76"/>
    </row>
    <row r="47817" spans="21:21" x14ac:dyDescent="0.25">
      <c r="U47817" s="76"/>
    </row>
    <row r="47818" spans="21:21" x14ac:dyDescent="0.25">
      <c r="U47818" s="76"/>
    </row>
    <row r="47819" spans="21:21" x14ac:dyDescent="0.25">
      <c r="U47819" s="76"/>
    </row>
    <row r="47820" spans="21:21" x14ac:dyDescent="0.25">
      <c r="U47820" s="76"/>
    </row>
    <row r="47821" spans="21:21" x14ac:dyDescent="0.25">
      <c r="U47821" s="76"/>
    </row>
    <row r="47822" spans="21:21" x14ac:dyDescent="0.25">
      <c r="U47822" s="76"/>
    </row>
    <row r="47823" spans="21:21" x14ac:dyDescent="0.25">
      <c r="U47823" s="76"/>
    </row>
    <row r="47824" spans="21:21" x14ac:dyDescent="0.25">
      <c r="U47824" s="76"/>
    </row>
    <row r="47825" spans="21:21" x14ac:dyDescent="0.25">
      <c r="U47825" s="76"/>
    </row>
    <row r="47826" spans="21:21" x14ac:dyDescent="0.25">
      <c r="U47826" s="76"/>
    </row>
    <row r="47827" spans="21:21" x14ac:dyDescent="0.25">
      <c r="U47827" s="76"/>
    </row>
    <row r="47828" spans="21:21" x14ac:dyDescent="0.25">
      <c r="U47828" s="76"/>
    </row>
    <row r="47829" spans="21:21" x14ac:dyDescent="0.25">
      <c r="U47829" s="76"/>
    </row>
    <row r="47830" spans="21:21" x14ac:dyDescent="0.25">
      <c r="U47830" s="76"/>
    </row>
    <row r="47831" spans="21:21" x14ac:dyDescent="0.25">
      <c r="U47831" s="76"/>
    </row>
    <row r="47832" spans="21:21" x14ac:dyDescent="0.25">
      <c r="U47832" s="76"/>
    </row>
    <row r="47833" spans="21:21" x14ac:dyDescent="0.25">
      <c r="U47833" s="76"/>
    </row>
    <row r="47834" spans="21:21" x14ac:dyDescent="0.25">
      <c r="U47834" s="76"/>
    </row>
    <row r="47835" spans="21:21" x14ac:dyDescent="0.25">
      <c r="U47835" s="76"/>
    </row>
    <row r="47836" spans="21:21" x14ac:dyDescent="0.25">
      <c r="U47836" s="76"/>
    </row>
    <row r="47837" spans="21:21" x14ac:dyDescent="0.25">
      <c r="U47837" s="76"/>
    </row>
    <row r="47838" spans="21:21" x14ac:dyDescent="0.25">
      <c r="U47838" s="76"/>
    </row>
    <row r="47839" spans="21:21" x14ac:dyDescent="0.25">
      <c r="U47839" s="76"/>
    </row>
    <row r="47840" spans="21:21" x14ac:dyDescent="0.25">
      <c r="U47840" s="76"/>
    </row>
    <row r="47841" spans="21:21" x14ac:dyDescent="0.25">
      <c r="U47841" s="76"/>
    </row>
    <row r="47842" spans="21:21" x14ac:dyDescent="0.25">
      <c r="U47842" s="76"/>
    </row>
    <row r="47843" spans="21:21" x14ac:dyDescent="0.25">
      <c r="U47843" s="76"/>
    </row>
    <row r="47844" spans="21:21" x14ac:dyDescent="0.25">
      <c r="U47844" s="76"/>
    </row>
    <row r="47845" spans="21:21" x14ac:dyDescent="0.25">
      <c r="U47845" s="76"/>
    </row>
    <row r="47846" spans="21:21" x14ac:dyDescent="0.25">
      <c r="U47846" s="76"/>
    </row>
    <row r="47847" spans="21:21" x14ac:dyDescent="0.25">
      <c r="U47847" s="76"/>
    </row>
    <row r="47848" spans="21:21" x14ac:dyDescent="0.25">
      <c r="U47848" s="76"/>
    </row>
    <row r="47849" spans="21:21" x14ac:dyDescent="0.25">
      <c r="U47849" s="76"/>
    </row>
    <row r="47850" spans="21:21" x14ac:dyDescent="0.25">
      <c r="U47850" s="76"/>
    </row>
    <row r="47851" spans="21:21" x14ac:dyDescent="0.25">
      <c r="U47851" s="76"/>
    </row>
    <row r="47852" spans="21:21" x14ac:dyDescent="0.25">
      <c r="U47852" s="76"/>
    </row>
    <row r="47853" spans="21:21" x14ac:dyDescent="0.25">
      <c r="U47853" s="76"/>
    </row>
    <row r="47854" spans="21:21" x14ac:dyDescent="0.25">
      <c r="U47854" s="76"/>
    </row>
    <row r="47855" spans="21:21" x14ac:dyDescent="0.25">
      <c r="U47855" s="76"/>
    </row>
    <row r="47856" spans="21:21" x14ac:dyDescent="0.25">
      <c r="U47856" s="76"/>
    </row>
    <row r="47857" spans="21:21" x14ac:dyDescent="0.25">
      <c r="U47857" s="76"/>
    </row>
    <row r="47858" spans="21:21" x14ac:dyDescent="0.25">
      <c r="U47858" s="76"/>
    </row>
    <row r="47859" spans="21:21" x14ac:dyDescent="0.25">
      <c r="U47859" s="76"/>
    </row>
    <row r="47860" spans="21:21" x14ac:dyDescent="0.25">
      <c r="U47860" s="76"/>
    </row>
    <row r="47861" spans="21:21" x14ac:dyDescent="0.25">
      <c r="U47861" s="76"/>
    </row>
    <row r="47862" spans="21:21" x14ac:dyDescent="0.25">
      <c r="U47862" s="76"/>
    </row>
    <row r="47863" spans="21:21" x14ac:dyDescent="0.25">
      <c r="U47863" s="76"/>
    </row>
    <row r="47864" spans="21:21" x14ac:dyDescent="0.25">
      <c r="U47864" s="76"/>
    </row>
    <row r="47865" spans="21:21" x14ac:dyDescent="0.25">
      <c r="U47865" s="76"/>
    </row>
    <row r="47866" spans="21:21" x14ac:dyDescent="0.25">
      <c r="U47866" s="76"/>
    </row>
    <row r="47867" spans="21:21" x14ac:dyDescent="0.25">
      <c r="U47867" s="76"/>
    </row>
    <row r="47868" spans="21:21" x14ac:dyDescent="0.25">
      <c r="U47868" s="76"/>
    </row>
    <row r="47869" spans="21:21" x14ac:dyDescent="0.25">
      <c r="U47869" s="76"/>
    </row>
    <row r="47870" spans="21:21" x14ac:dyDescent="0.25">
      <c r="U47870" s="76"/>
    </row>
    <row r="47871" spans="21:21" x14ac:dyDescent="0.25">
      <c r="U47871" s="76"/>
    </row>
    <row r="47872" spans="21:21" x14ac:dyDescent="0.25">
      <c r="U47872" s="76"/>
    </row>
    <row r="47873" spans="21:21" x14ac:dyDescent="0.25">
      <c r="U47873" s="76"/>
    </row>
    <row r="47874" spans="21:21" x14ac:dyDescent="0.25">
      <c r="U47874" s="76"/>
    </row>
    <row r="47875" spans="21:21" x14ac:dyDescent="0.25">
      <c r="U47875" s="76"/>
    </row>
    <row r="47876" spans="21:21" x14ac:dyDescent="0.25">
      <c r="U47876" s="76"/>
    </row>
    <row r="47877" spans="21:21" x14ac:dyDescent="0.25">
      <c r="U47877" s="76"/>
    </row>
    <row r="47878" spans="21:21" x14ac:dyDescent="0.25">
      <c r="U47878" s="76"/>
    </row>
    <row r="47879" spans="21:21" x14ac:dyDescent="0.25">
      <c r="U47879" s="76"/>
    </row>
    <row r="47880" spans="21:21" x14ac:dyDescent="0.25">
      <c r="U47880" s="76"/>
    </row>
    <row r="47881" spans="21:21" x14ac:dyDescent="0.25">
      <c r="U47881" s="76"/>
    </row>
    <row r="47882" spans="21:21" x14ac:dyDescent="0.25">
      <c r="U47882" s="76"/>
    </row>
    <row r="47883" spans="21:21" x14ac:dyDescent="0.25">
      <c r="U47883" s="76"/>
    </row>
    <row r="47884" spans="21:21" x14ac:dyDescent="0.25">
      <c r="U47884" s="76"/>
    </row>
    <row r="47885" spans="21:21" x14ac:dyDescent="0.25">
      <c r="U47885" s="76"/>
    </row>
    <row r="47886" spans="21:21" x14ac:dyDescent="0.25">
      <c r="U47886" s="76"/>
    </row>
    <row r="47887" spans="21:21" x14ac:dyDescent="0.25">
      <c r="U47887" s="76"/>
    </row>
    <row r="47888" spans="21:21" x14ac:dyDescent="0.25">
      <c r="U47888" s="76"/>
    </row>
    <row r="47889" spans="21:21" x14ac:dyDescent="0.25">
      <c r="U47889" s="76"/>
    </row>
    <row r="47890" spans="21:21" x14ac:dyDescent="0.25">
      <c r="U47890" s="76"/>
    </row>
    <row r="47891" spans="21:21" x14ac:dyDescent="0.25">
      <c r="U47891" s="76"/>
    </row>
    <row r="47892" spans="21:21" x14ac:dyDescent="0.25">
      <c r="U47892" s="76"/>
    </row>
    <row r="47893" spans="21:21" x14ac:dyDescent="0.25">
      <c r="U47893" s="76"/>
    </row>
    <row r="47894" spans="21:21" x14ac:dyDescent="0.25">
      <c r="U47894" s="76"/>
    </row>
    <row r="47895" spans="21:21" x14ac:dyDescent="0.25">
      <c r="U47895" s="76"/>
    </row>
    <row r="47896" spans="21:21" x14ac:dyDescent="0.25">
      <c r="U47896" s="76"/>
    </row>
    <row r="47897" spans="21:21" x14ac:dyDescent="0.25">
      <c r="U47897" s="76"/>
    </row>
    <row r="47898" spans="21:21" x14ac:dyDescent="0.25">
      <c r="U47898" s="76"/>
    </row>
    <row r="47899" spans="21:21" x14ac:dyDescent="0.25">
      <c r="U47899" s="76"/>
    </row>
    <row r="47900" spans="21:21" x14ac:dyDescent="0.25">
      <c r="U47900" s="76"/>
    </row>
    <row r="47901" spans="21:21" x14ac:dyDescent="0.25">
      <c r="U47901" s="76"/>
    </row>
    <row r="47902" spans="21:21" x14ac:dyDescent="0.25">
      <c r="U47902" s="76"/>
    </row>
    <row r="47903" spans="21:21" x14ac:dyDescent="0.25">
      <c r="U47903" s="76"/>
    </row>
    <row r="47904" spans="21:21" x14ac:dyDescent="0.25">
      <c r="U47904" s="76"/>
    </row>
    <row r="47905" spans="21:21" x14ac:dyDescent="0.25">
      <c r="U47905" s="76"/>
    </row>
    <row r="47906" spans="21:21" x14ac:dyDescent="0.25">
      <c r="U47906" s="76"/>
    </row>
    <row r="47907" spans="21:21" x14ac:dyDescent="0.25">
      <c r="U47907" s="76"/>
    </row>
    <row r="47908" spans="21:21" x14ac:dyDescent="0.25">
      <c r="U47908" s="76"/>
    </row>
    <row r="47909" spans="21:21" x14ac:dyDescent="0.25">
      <c r="U47909" s="76"/>
    </row>
    <row r="47910" spans="21:21" x14ac:dyDescent="0.25">
      <c r="U47910" s="76"/>
    </row>
    <row r="47911" spans="21:21" x14ac:dyDescent="0.25">
      <c r="U47911" s="76"/>
    </row>
    <row r="47912" spans="21:21" x14ac:dyDescent="0.25">
      <c r="U47912" s="76"/>
    </row>
    <row r="47913" spans="21:21" x14ac:dyDescent="0.25">
      <c r="U47913" s="76"/>
    </row>
    <row r="47914" spans="21:21" x14ac:dyDescent="0.25">
      <c r="U47914" s="76"/>
    </row>
    <row r="47915" spans="21:21" x14ac:dyDescent="0.25">
      <c r="U47915" s="76"/>
    </row>
    <row r="47916" spans="21:21" x14ac:dyDescent="0.25">
      <c r="U47916" s="76"/>
    </row>
    <row r="47917" spans="21:21" x14ac:dyDescent="0.25">
      <c r="U47917" s="76"/>
    </row>
    <row r="47918" spans="21:21" x14ac:dyDescent="0.25">
      <c r="U47918" s="76"/>
    </row>
    <row r="47919" spans="21:21" x14ac:dyDescent="0.25">
      <c r="U47919" s="76"/>
    </row>
    <row r="47920" spans="21:21" x14ac:dyDescent="0.25">
      <c r="U47920" s="76"/>
    </row>
    <row r="47921" spans="21:21" x14ac:dyDescent="0.25">
      <c r="U47921" s="76"/>
    </row>
    <row r="47922" spans="21:21" x14ac:dyDescent="0.25">
      <c r="U47922" s="76"/>
    </row>
    <row r="47923" spans="21:21" x14ac:dyDescent="0.25">
      <c r="U47923" s="76"/>
    </row>
    <row r="47924" spans="21:21" x14ac:dyDescent="0.25">
      <c r="U47924" s="76"/>
    </row>
    <row r="47925" spans="21:21" x14ac:dyDescent="0.25">
      <c r="U47925" s="76"/>
    </row>
    <row r="47926" spans="21:21" x14ac:dyDescent="0.25">
      <c r="U47926" s="76"/>
    </row>
    <row r="47927" spans="21:21" x14ac:dyDescent="0.25">
      <c r="U47927" s="76"/>
    </row>
    <row r="47928" spans="21:21" x14ac:dyDescent="0.25">
      <c r="U47928" s="76"/>
    </row>
    <row r="47929" spans="21:21" x14ac:dyDescent="0.25">
      <c r="U47929" s="76"/>
    </row>
    <row r="47930" spans="21:21" x14ac:dyDescent="0.25">
      <c r="U47930" s="76"/>
    </row>
    <row r="47931" spans="21:21" x14ac:dyDescent="0.25">
      <c r="U47931" s="76"/>
    </row>
    <row r="47932" spans="21:21" x14ac:dyDescent="0.25">
      <c r="U47932" s="76"/>
    </row>
    <row r="47933" spans="21:21" x14ac:dyDescent="0.25">
      <c r="U47933" s="76"/>
    </row>
    <row r="47934" spans="21:21" x14ac:dyDescent="0.25">
      <c r="U47934" s="76"/>
    </row>
    <row r="47935" spans="21:21" x14ac:dyDescent="0.25">
      <c r="U47935" s="76"/>
    </row>
    <row r="47936" spans="21:21" x14ac:dyDescent="0.25">
      <c r="U47936" s="76"/>
    </row>
    <row r="47937" spans="21:21" x14ac:dyDescent="0.25">
      <c r="U47937" s="76"/>
    </row>
    <row r="47938" spans="21:21" x14ac:dyDescent="0.25">
      <c r="U47938" s="76"/>
    </row>
    <row r="47939" spans="21:21" x14ac:dyDescent="0.25">
      <c r="U47939" s="76"/>
    </row>
    <row r="47940" spans="21:21" x14ac:dyDescent="0.25">
      <c r="U47940" s="76"/>
    </row>
    <row r="47941" spans="21:21" x14ac:dyDescent="0.25">
      <c r="U47941" s="76"/>
    </row>
    <row r="47942" spans="21:21" x14ac:dyDescent="0.25">
      <c r="U47942" s="76"/>
    </row>
    <row r="47943" spans="21:21" x14ac:dyDescent="0.25">
      <c r="U47943" s="76"/>
    </row>
    <row r="47944" spans="21:21" x14ac:dyDescent="0.25">
      <c r="U47944" s="76"/>
    </row>
    <row r="47945" spans="21:21" x14ac:dyDescent="0.25">
      <c r="U47945" s="76"/>
    </row>
    <row r="47946" spans="21:21" x14ac:dyDescent="0.25">
      <c r="U47946" s="76"/>
    </row>
    <row r="47947" spans="21:21" x14ac:dyDescent="0.25">
      <c r="U47947" s="76"/>
    </row>
    <row r="47948" spans="21:21" x14ac:dyDescent="0.25">
      <c r="U47948" s="76"/>
    </row>
    <row r="47949" spans="21:21" x14ac:dyDescent="0.25">
      <c r="U47949" s="76"/>
    </row>
    <row r="47950" spans="21:21" x14ac:dyDescent="0.25">
      <c r="U47950" s="76"/>
    </row>
    <row r="47951" spans="21:21" x14ac:dyDescent="0.25">
      <c r="U47951" s="76"/>
    </row>
    <row r="47952" spans="21:21" x14ac:dyDescent="0.25">
      <c r="U47952" s="76"/>
    </row>
    <row r="47953" spans="21:21" x14ac:dyDescent="0.25">
      <c r="U47953" s="76"/>
    </row>
    <row r="47954" spans="21:21" x14ac:dyDescent="0.25">
      <c r="U47954" s="76"/>
    </row>
    <row r="47955" spans="21:21" x14ac:dyDescent="0.25">
      <c r="U47955" s="76"/>
    </row>
    <row r="47956" spans="21:21" x14ac:dyDescent="0.25">
      <c r="U47956" s="76"/>
    </row>
    <row r="47957" spans="21:21" x14ac:dyDescent="0.25">
      <c r="U47957" s="76"/>
    </row>
    <row r="47958" spans="21:21" x14ac:dyDescent="0.25">
      <c r="U47958" s="76"/>
    </row>
    <row r="47959" spans="21:21" x14ac:dyDescent="0.25">
      <c r="U47959" s="76"/>
    </row>
    <row r="47960" spans="21:21" x14ac:dyDescent="0.25">
      <c r="U47960" s="76"/>
    </row>
    <row r="47961" spans="21:21" x14ac:dyDescent="0.25">
      <c r="U47961" s="76"/>
    </row>
    <row r="47962" spans="21:21" x14ac:dyDescent="0.25">
      <c r="U47962" s="76"/>
    </row>
    <row r="47963" spans="21:21" x14ac:dyDescent="0.25">
      <c r="U47963" s="76"/>
    </row>
    <row r="47964" spans="21:21" x14ac:dyDescent="0.25">
      <c r="U47964" s="76"/>
    </row>
    <row r="47965" spans="21:21" x14ac:dyDescent="0.25">
      <c r="U47965" s="76"/>
    </row>
    <row r="47966" spans="21:21" x14ac:dyDescent="0.25">
      <c r="U47966" s="76"/>
    </row>
    <row r="47967" spans="21:21" x14ac:dyDescent="0.25">
      <c r="U47967" s="76"/>
    </row>
    <row r="47968" spans="21:21" x14ac:dyDescent="0.25">
      <c r="U47968" s="76"/>
    </row>
    <row r="47969" spans="21:21" x14ac:dyDescent="0.25">
      <c r="U47969" s="76"/>
    </row>
    <row r="47970" spans="21:21" x14ac:dyDescent="0.25">
      <c r="U47970" s="76"/>
    </row>
    <row r="47971" spans="21:21" x14ac:dyDescent="0.25">
      <c r="U47971" s="76"/>
    </row>
    <row r="47972" spans="21:21" x14ac:dyDescent="0.25">
      <c r="U47972" s="76"/>
    </row>
    <row r="47973" spans="21:21" x14ac:dyDescent="0.25">
      <c r="U47973" s="76"/>
    </row>
    <row r="47974" spans="21:21" x14ac:dyDescent="0.25">
      <c r="U47974" s="76"/>
    </row>
    <row r="47975" spans="21:21" x14ac:dyDescent="0.25">
      <c r="U47975" s="76"/>
    </row>
    <row r="47976" spans="21:21" x14ac:dyDescent="0.25">
      <c r="U47976" s="76"/>
    </row>
    <row r="47977" spans="21:21" x14ac:dyDescent="0.25">
      <c r="U47977" s="76"/>
    </row>
    <row r="47978" spans="21:21" x14ac:dyDescent="0.25">
      <c r="U47978" s="76"/>
    </row>
    <row r="47979" spans="21:21" x14ac:dyDescent="0.25">
      <c r="U47979" s="76"/>
    </row>
    <row r="47980" spans="21:21" x14ac:dyDescent="0.25">
      <c r="U47980" s="76"/>
    </row>
    <row r="47981" spans="21:21" x14ac:dyDescent="0.25">
      <c r="U47981" s="76"/>
    </row>
    <row r="47982" spans="21:21" x14ac:dyDescent="0.25">
      <c r="U47982" s="76"/>
    </row>
    <row r="47983" spans="21:21" x14ac:dyDescent="0.25">
      <c r="U47983" s="76"/>
    </row>
    <row r="47984" spans="21:21" x14ac:dyDescent="0.25">
      <c r="U47984" s="76"/>
    </row>
    <row r="47985" spans="21:21" x14ac:dyDescent="0.25">
      <c r="U47985" s="76"/>
    </row>
    <row r="47986" spans="21:21" x14ac:dyDescent="0.25">
      <c r="U47986" s="76"/>
    </row>
    <row r="47987" spans="21:21" x14ac:dyDescent="0.25">
      <c r="U47987" s="76"/>
    </row>
    <row r="47988" spans="21:21" x14ac:dyDescent="0.25">
      <c r="U47988" s="76"/>
    </row>
    <row r="47989" spans="21:21" x14ac:dyDescent="0.25">
      <c r="U47989" s="76"/>
    </row>
    <row r="47990" spans="21:21" x14ac:dyDescent="0.25">
      <c r="U47990" s="76"/>
    </row>
    <row r="47991" spans="21:21" x14ac:dyDescent="0.25">
      <c r="U47991" s="76"/>
    </row>
    <row r="47992" spans="21:21" x14ac:dyDescent="0.25">
      <c r="U47992" s="76"/>
    </row>
    <row r="47993" spans="21:21" x14ac:dyDescent="0.25">
      <c r="U47993" s="76"/>
    </row>
    <row r="47994" spans="21:21" x14ac:dyDescent="0.25">
      <c r="U47994" s="76"/>
    </row>
    <row r="47995" spans="21:21" x14ac:dyDescent="0.25">
      <c r="U47995" s="76"/>
    </row>
    <row r="47996" spans="21:21" x14ac:dyDescent="0.25">
      <c r="U47996" s="76"/>
    </row>
    <row r="47997" spans="21:21" x14ac:dyDescent="0.25">
      <c r="U47997" s="76"/>
    </row>
    <row r="47998" spans="21:21" x14ac:dyDescent="0.25">
      <c r="U47998" s="76"/>
    </row>
    <row r="47999" spans="21:21" x14ac:dyDescent="0.25">
      <c r="U47999" s="76"/>
    </row>
    <row r="48000" spans="21:21" x14ac:dyDescent="0.25">
      <c r="U48000" s="76"/>
    </row>
    <row r="48001" spans="21:21" x14ac:dyDescent="0.25">
      <c r="U48001" s="76"/>
    </row>
    <row r="48002" spans="21:21" x14ac:dyDescent="0.25">
      <c r="U48002" s="76"/>
    </row>
    <row r="48003" spans="21:21" x14ac:dyDescent="0.25">
      <c r="U48003" s="76"/>
    </row>
    <row r="48004" spans="21:21" x14ac:dyDescent="0.25">
      <c r="U48004" s="76"/>
    </row>
    <row r="48005" spans="21:21" x14ac:dyDescent="0.25">
      <c r="U48005" s="76"/>
    </row>
    <row r="48006" spans="21:21" x14ac:dyDescent="0.25">
      <c r="U48006" s="76"/>
    </row>
    <row r="48007" spans="21:21" x14ac:dyDescent="0.25">
      <c r="U48007" s="76"/>
    </row>
    <row r="48008" spans="21:21" x14ac:dyDescent="0.25">
      <c r="U48008" s="76"/>
    </row>
    <row r="48009" spans="21:21" x14ac:dyDescent="0.25">
      <c r="U48009" s="76"/>
    </row>
    <row r="48010" spans="21:21" x14ac:dyDescent="0.25">
      <c r="U48010" s="76"/>
    </row>
    <row r="48011" spans="21:21" x14ac:dyDescent="0.25">
      <c r="U48011" s="76"/>
    </row>
    <row r="48012" spans="21:21" x14ac:dyDescent="0.25">
      <c r="U48012" s="76"/>
    </row>
    <row r="48013" spans="21:21" x14ac:dyDescent="0.25">
      <c r="U48013" s="76"/>
    </row>
    <row r="48014" spans="21:21" x14ac:dyDescent="0.25">
      <c r="U48014" s="76"/>
    </row>
    <row r="48015" spans="21:21" x14ac:dyDescent="0.25">
      <c r="U48015" s="76"/>
    </row>
    <row r="48016" spans="21:21" x14ac:dyDescent="0.25">
      <c r="U48016" s="76"/>
    </row>
    <row r="48017" spans="21:21" x14ac:dyDescent="0.25">
      <c r="U48017" s="76"/>
    </row>
    <row r="48018" spans="21:21" x14ac:dyDescent="0.25">
      <c r="U48018" s="76"/>
    </row>
    <row r="48019" spans="21:21" x14ac:dyDescent="0.25">
      <c r="U48019" s="76"/>
    </row>
    <row r="48020" spans="21:21" x14ac:dyDescent="0.25">
      <c r="U48020" s="76"/>
    </row>
    <row r="48021" spans="21:21" x14ac:dyDescent="0.25">
      <c r="U48021" s="76"/>
    </row>
    <row r="48022" spans="21:21" x14ac:dyDescent="0.25">
      <c r="U48022" s="76"/>
    </row>
    <row r="48023" spans="21:21" x14ac:dyDescent="0.25">
      <c r="U48023" s="76"/>
    </row>
    <row r="48024" spans="21:21" x14ac:dyDescent="0.25">
      <c r="U48024" s="76"/>
    </row>
    <row r="48025" spans="21:21" x14ac:dyDescent="0.25">
      <c r="U48025" s="76"/>
    </row>
    <row r="48026" spans="21:21" x14ac:dyDescent="0.25">
      <c r="U48026" s="76"/>
    </row>
    <row r="48027" spans="21:21" x14ac:dyDescent="0.25">
      <c r="U48027" s="76"/>
    </row>
    <row r="48028" spans="21:21" x14ac:dyDescent="0.25">
      <c r="U48028" s="76"/>
    </row>
    <row r="48029" spans="21:21" x14ac:dyDescent="0.25">
      <c r="U48029" s="76"/>
    </row>
    <row r="48030" spans="21:21" x14ac:dyDescent="0.25">
      <c r="U48030" s="76"/>
    </row>
    <row r="48031" spans="21:21" x14ac:dyDescent="0.25">
      <c r="U48031" s="76"/>
    </row>
    <row r="48032" spans="21:21" x14ac:dyDescent="0.25">
      <c r="U48032" s="76"/>
    </row>
    <row r="48033" spans="21:21" x14ac:dyDescent="0.25">
      <c r="U48033" s="76"/>
    </row>
    <row r="48034" spans="21:21" x14ac:dyDescent="0.25">
      <c r="U48034" s="76"/>
    </row>
    <row r="48035" spans="21:21" x14ac:dyDescent="0.25">
      <c r="U48035" s="76"/>
    </row>
    <row r="48036" spans="21:21" x14ac:dyDescent="0.25">
      <c r="U48036" s="76"/>
    </row>
    <row r="48037" spans="21:21" x14ac:dyDescent="0.25">
      <c r="U48037" s="76"/>
    </row>
    <row r="48038" spans="21:21" x14ac:dyDescent="0.25">
      <c r="U48038" s="76"/>
    </row>
    <row r="48039" spans="21:21" x14ac:dyDescent="0.25">
      <c r="U48039" s="76"/>
    </row>
    <row r="48040" spans="21:21" x14ac:dyDescent="0.25">
      <c r="U48040" s="76"/>
    </row>
    <row r="48041" spans="21:21" x14ac:dyDescent="0.25">
      <c r="U48041" s="76"/>
    </row>
    <row r="48042" spans="21:21" x14ac:dyDescent="0.25">
      <c r="U48042" s="76"/>
    </row>
    <row r="48043" spans="21:21" x14ac:dyDescent="0.25">
      <c r="U48043" s="76"/>
    </row>
    <row r="48044" spans="21:21" x14ac:dyDescent="0.25">
      <c r="U48044" s="76"/>
    </row>
    <row r="48045" spans="21:21" x14ac:dyDescent="0.25">
      <c r="U48045" s="76"/>
    </row>
    <row r="48046" spans="21:21" x14ac:dyDescent="0.25">
      <c r="U48046" s="76"/>
    </row>
    <row r="48047" spans="21:21" x14ac:dyDescent="0.25">
      <c r="U48047" s="76"/>
    </row>
    <row r="48048" spans="21:21" x14ac:dyDescent="0.25">
      <c r="U48048" s="76"/>
    </row>
    <row r="48049" spans="21:21" x14ac:dyDescent="0.25">
      <c r="U48049" s="76"/>
    </row>
    <row r="48050" spans="21:21" x14ac:dyDescent="0.25">
      <c r="U48050" s="76"/>
    </row>
    <row r="48051" spans="21:21" x14ac:dyDescent="0.25">
      <c r="U48051" s="76"/>
    </row>
    <row r="48052" spans="21:21" x14ac:dyDescent="0.25">
      <c r="U48052" s="76"/>
    </row>
    <row r="48053" spans="21:21" x14ac:dyDescent="0.25">
      <c r="U48053" s="76"/>
    </row>
    <row r="48054" spans="21:21" x14ac:dyDescent="0.25">
      <c r="U48054" s="76"/>
    </row>
    <row r="48055" spans="21:21" x14ac:dyDescent="0.25">
      <c r="U48055" s="76"/>
    </row>
    <row r="48056" spans="21:21" x14ac:dyDescent="0.25">
      <c r="U48056" s="76"/>
    </row>
    <row r="48057" spans="21:21" x14ac:dyDescent="0.25">
      <c r="U48057" s="76"/>
    </row>
    <row r="48058" spans="21:21" x14ac:dyDescent="0.25">
      <c r="U48058" s="76"/>
    </row>
    <row r="48059" spans="21:21" x14ac:dyDescent="0.25">
      <c r="U48059" s="76"/>
    </row>
    <row r="48060" spans="21:21" x14ac:dyDescent="0.25">
      <c r="U48060" s="76"/>
    </row>
    <row r="48061" spans="21:21" x14ac:dyDescent="0.25">
      <c r="U48061" s="76"/>
    </row>
    <row r="48062" spans="21:21" x14ac:dyDescent="0.25">
      <c r="U48062" s="76"/>
    </row>
    <row r="48063" spans="21:21" x14ac:dyDescent="0.25">
      <c r="U48063" s="76"/>
    </row>
    <row r="48064" spans="21:21" x14ac:dyDescent="0.25">
      <c r="U48064" s="76"/>
    </row>
    <row r="48065" spans="21:21" x14ac:dyDescent="0.25">
      <c r="U48065" s="76"/>
    </row>
    <row r="48066" spans="21:21" x14ac:dyDescent="0.25">
      <c r="U48066" s="76"/>
    </row>
    <row r="48067" spans="21:21" x14ac:dyDescent="0.25">
      <c r="U48067" s="76"/>
    </row>
    <row r="48068" spans="21:21" x14ac:dyDescent="0.25">
      <c r="U48068" s="76"/>
    </row>
    <row r="48069" spans="21:21" x14ac:dyDescent="0.25">
      <c r="U48069" s="76"/>
    </row>
    <row r="48070" spans="21:21" x14ac:dyDescent="0.25">
      <c r="U48070" s="76"/>
    </row>
    <row r="48071" spans="21:21" x14ac:dyDescent="0.25">
      <c r="U48071" s="76"/>
    </row>
    <row r="48072" spans="21:21" x14ac:dyDescent="0.25">
      <c r="U48072" s="76"/>
    </row>
    <row r="48073" spans="21:21" x14ac:dyDescent="0.25">
      <c r="U48073" s="76"/>
    </row>
    <row r="48074" spans="21:21" x14ac:dyDescent="0.25">
      <c r="U48074" s="76"/>
    </row>
    <row r="48075" spans="21:21" x14ac:dyDescent="0.25">
      <c r="U48075" s="76"/>
    </row>
    <row r="48076" spans="21:21" x14ac:dyDescent="0.25">
      <c r="U48076" s="76"/>
    </row>
    <row r="48077" spans="21:21" x14ac:dyDescent="0.25">
      <c r="U48077" s="76"/>
    </row>
    <row r="48078" spans="21:21" x14ac:dyDescent="0.25">
      <c r="U48078" s="76"/>
    </row>
    <row r="48079" spans="21:21" x14ac:dyDescent="0.25">
      <c r="U48079" s="76"/>
    </row>
    <row r="48080" spans="21:21" x14ac:dyDescent="0.25">
      <c r="U48080" s="76"/>
    </row>
    <row r="48081" spans="21:21" x14ac:dyDescent="0.25">
      <c r="U48081" s="76"/>
    </row>
    <row r="48082" spans="21:21" x14ac:dyDescent="0.25">
      <c r="U48082" s="76"/>
    </row>
    <row r="48083" spans="21:21" x14ac:dyDescent="0.25">
      <c r="U48083" s="76"/>
    </row>
    <row r="48084" spans="21:21" x14ac:dyDescent="0.25">
      <c r="U48084" s="76"/>
    </row>
    <row r="48085" spans="21:21" x14ac:dyDescent="0.25">
      <c r="U48085" s="76"/>
    </row>
    <row r="48086" spans="21:21" x14ac:dyDescent="0.25">
      <c r="U48086" s="76"/>
    </row>
    <row r="48087" spans="21:21" x14ac:dyDescent="0.25">
      <c r="U48087" s="76"/>
    </row>
    <row r="48088" spans="21:21" x14ac:dyDescent="0.25">
      <c r="U48088" s="76"/>
    </row>
    <row r="48089" spans="21:21" x14ac:dyDescent="0.25">
      <c r="U48089" s="76"/>
    </row>
    <row r="48090" spans="21:21" x14ac:dyDescent="0.25">
      <c r="U48090" s="76"/>
    </row>
    <row r="48091" spans="21:21" x14ac:dyDescent="0.25">
      <c r="U48091" s="76"/>
    </row>
    <row r="48092" spans="21:21" x14ac:dyDescent="0.25">
      <c r="U48092" s="76"/>
    </row>
    <row r="48093" spans="21:21" x14ac:dyDescent="0.25">
      <c r="U48093" s="76"/>
    </row>
    <row r="48094" spans="21:21" x14ac:dyDescent="0.25">
      <c r="U48094" s="76"/>
    </row>
    <row r="48095" spans="21:21" x14ac:dyDescent="0.25">
      <c r="U48095" s="76"/>
    </row>
    <row r="48096" spans="21:21" x14ac:dyDescent="0.25">
      <c r="U48096" s="76"/>
    </row>
    <row r="48097" spans="21:21" x14ac:dyDescent="0.25">
      <c r="U48097" s="76"/>
    </row>
    <row r="48098" spans="21:21" x14ac:dyDescent="0.25">
      <c r="U48098" s="76"/>
    </row>
    <row r="48099" spans="21:21" x14ac:dyDescent="0.25">
      <c r="U48099" s="76"/>
    </row>
    <row r="48100" spans="21:21" x14ac:dyDescent="0.25">
      <c r="U48100" s="76"/>
    </row>
    <row r="48101" spans="21:21" x14ac:dyDescent="0.25">
      <c r="U48101" s="76"/>
    </row>
    <row r="48102" spans="21:21" x14ac:dyDescent="0.25">
      <c r="U48102" s="76"/>
    </row>
    <row r="48103" spans="21:21" x14ac:dyDescent="0.25">
      <c r="U48103" s="76"/>
    </row>
    <row r="48104" spans="21:21" x14ac:dyDescent="0.25">
      <c r="U48104" s="76"/>
    </row>
    <row r="48105" spans="21:21" x14ac:dyDescent="0.25">
      <c r="U48105" s="76"/>
    </row>
    <row r="48106" spans="21:21" x14ac:dyDescent="0.25">
      <c r="U48106" s="76"/>
    </row>
    <row r="48107" spans="21:21" x14ac:dyDescent="0.25">
      <c r="U48107" s="76"/>
    </row>
    <row r="48108" spans="21:21" x14ac:dyDescent="0.25">
      <c r="U48108" s="76"/>
    </row>
    <row r="48109" spans="21:21" x14ac:dyDescent="0.25">
      <c r="U48109" s="76"/>
    </row>
    <row r="48110" spans="21:21" x14ac:dyDescent="0.25">
      <c r="U48110" s="76"/>
    </row>
    <row r="48111" spans="21:21" x14ac:dyDescent="0.25">
      <c r="U48111" s="76"/>
    </row>
    <row r="48112" spans="21:21" x14ac:dyDescent="0.25">
      <c r="U48112" s="76"/>
    </row>
    <row r="48113" spans="21:21" x14ac:dyDescent="0.25">
      <c r="U48113" s="76"/>
    </row>
    <row r="48114" spans="21:21" x14ac:dyDescent="0.25">
      <c r="U48114" s="76"/>
    </row>
    <row r="48115" spans="21:21" x14ac:dyDescent="0.25">
      <c r="U48115" s="76"/>
    </row>
    <row r="48116" spans="21:21" x14ac:dyDescent="0.25">
      <c r="U48116" s="76"/>
    </row>
    <row r="48117" spans="21:21" x14ac:dyDescent="0.25">
      <c r="U48117" s="76"/>
    </row>
    <row r="48118" spans="21:21" x14ac:dyDescent="0.25">
      <c r="U48118" s="76"/>
    </row>
    <row r="48119" spans="21:21" x14ac:dyDescent="0.25">
      <c r="U48119" s="76"/>
    </row>
    <row r="48120" spans="21:21" x14ac:dyDescent="0.25">
      <c r="U48120" s="76"/>
    </row>
    <row r="48121" spans="21:21" x14ac:dyDescent="0.25">
      <c r="U48121" s="76"/>
    </row>
    <row r="48122" spans="21:21" x14ac:dyDescent="0.25">
      <c r="U48122" s="76"/>
    </row>
    <row r="48123" spans="21:21" x14ac:dyDescent="0.25">
      <c r="U48123" s="76"/>
    </row>
    <row r="48124" spans="21:21" x14ac:dyDescent="0.25">
      <c r="U48124" s="76"/>
    </row>
    <row r="48125" spans="21:21" x14ac:dyDescent="0.25">
      <c r="U48125" s="76"/>
    </row>
    <row r="48126" spans="21:21" x14ac:dyDescent="0.25">
      <c r="U48126" s="76"/>
    </row>
    <row r="48127" spans="21:21" x14ac:dyDescent="0.25">
      <c r="U48127" s="76"/>
    </row>
    <row r="48128" spans="21:21" x14ac:dyDescent="0.25">
      <c r="U48128" s="76"/>
    </row>
    <row r="48129" spans="21:21" x14ac:dyDescent="0.25">
      <c r="U48129" s="76"/>
    </row>
    <row r="48130" spans="21:21" x14ac:dyDescent="0.25">
      <c r="U48130" s="76"/>
    </row>
    <row r="48131" spans="21:21" x14ac:dyDescent="0.25">
      <c r="U48131" s="76"/>
    </row>
    <row r="48132" spans="21:21" x14ac:dyDescent="0.25">
      <c r="U48132" s="76"/>
    </row>
    <row r="48133" spans="21:21" x14ac:dyDescent="0.25">
      <c r="U48133" s="76"/>
    </row>
    <row r="48134" spans="21:21" x14ac:dyDescent="0.25">
      <c r="U48134" s="76"/>
    </row>
    <row r="48135" spans="21:21" x14ac:dyDescent="0.25">
      <c r="U48135" s="76"/>
    </row>
    <row r="48136" spans="21:21" x14ac:dyDescent="0.25">
      <c r="U48136" s="76"/>
    </row>
    <row r="48137" spans="21:21" x14ac:dyDescent="0.25">
      <c r="U48137" s="76"/>
    </row>
    <row r="48138" spans="21:21" x14ac:dyDescent="0.25">
      <c r="U48138" s="76"/>
    </row>
    <row r="48139" spans="21:21" x14ac:dyDescent="0.25">
      <c r="U48139" s="76"/>
    </row>
    <row r="48140" spans="21:21" x14ac:dyDescent="0.25">
      <c r="U48140" s="76"/>
    </row>
    <row r="48141" spans="21:21" x14ac:dyDescent="0.25">
      <c r="U48141" s="76"/>
    </row>
    <row r="48142" spans="21:21" x14ac:dyDescent="0.25">
      <c r="U48142" s="76"/>
    </row>
    <row r="48143" spans="21:21" x14ac:dyDescent="0.25">
      <c r="U48143" s="76"/>
    </row>
    <row r="48144" spans="21:21" x14ac:dyDescent="0.25">
      <c r="U48144" s="76"/>
    </row>
    <row r="48145" spans="21:21" x14ac:dyDescent="0.25">
      <c r="U48145" s="76"/>
    </row>
    <row r="48146" spans="21:21" x14ac:dyDescent="0.25">
      <c r="U48146" s="76"/>
    </row>
    <row r="48147" spans="21:21" x14ac:dyDescent="0.25">
      <c r="U48147" s="76"/>
    </row>
    <row r="48148" spans="21:21" x14ac:dyDescent="0.25">
      <c r="U48148" s="76"/>
    </row>
    <row r="48149" spans="21:21" x14ac:dyDescent="0.25">
      <c r="U48149" s="76"/>
    </row>
    <row r="48150" spans="21:21" x14ac:dyDescent="0.25">
      <c r="U48150" s="76"/>
    </row>
    <row r="48151" spans="21:21" x14ac:dyDescent="0.25">
      <c r="U48151" s="76"/>
    </row>
    <row r="48152" spans="21:21" x14ac:dyDescent="0.25">
      <c r="U48152" s="76"/>
    </row>
    <row r="48153" spans="21:21" x14ac:dyDescent="0.25">
      <c r="U48153" s="76"/>
    </row>
    <row r="48154" spans="21:21" x14ac:dyDescent="0.25">
      <c r="U48154" s="76"/>
    </row>
    <row r="48155" spans="21:21" x14ac:dyDescent="0.25">
      <c r="U48155" s="76"/>
    </row>
    <row r="48156" spans="21:21" x14ac:dyDescent="0.25">
      <c r="U48156" s="76"/>
    </row>
    <row r="48157" spans="21:21" x14ac:dyDescent="0.25">
      <c r="U48157" s="76"/>
    </row>
    <row r="48158" spans="21:21" x14ac:dyDescent="0.25">
      <c r="U48158" s="76"/>
    </row>
    <row r="48159" spans="21:21" x14ac:dyDescent="0.25">
      <c r="U48159" s="76"/>
    </row>
    <row r="48160" spans="21:21" x14ac:dyDescent="0.25">
      <c r="U48160" s="76"/>
    </row>
    <row r="48161" spans="21:21" x14ac:dyDescent="0.25">
      <c r="U48161" s="76"/>
    </row>
    <row r="48162" spans="21:21" x14ac:dyDescent="0.25">
      <c r="U48162" s="76"/>
    </row>
    <row r="48163" spans="21:21" x14ac:dyDescent="0.25">
      <c r="U48163" s="76"/>
    </row>
    <row r="48164" spans="21:21" x14ac:dyDescent="0.25">
      <c r="U48164" s="76"/>
    </row>
    <row r="48165" spans="21:21" x14ac:dyDescent="0.25">
      <c r="U48165" s="76"/>
    </row>
    <row r="48166" spans="21:21" x14ac:dyDescent="0.25">
      <c r="U48166" s="76"/>
    </row>
    <row r="48167" spans="21:21" x14ac:dyDescent="0.25">
      <c r="U48167" s="76"/>
    </row>
    <row r="48168" spans="21:21" x14ac:dyDescent="0.25">
      <c r="U48168" s="76"/>
    </row>
    <row r="48169" spans="21:21" x14ac:dyDescent="0.25">
      <c r="U48169" s="76"/>
    </row>
    <row r="48170" spans="21:21" x14ac:dyDescent="0.25">
      <c r="U48170" s="76"/>
    </row>
    <row r="48171" spans="21:21" x14ac:dyDescent="0.25">
      <c r="U48171" s="76"/>
    </row>
    <row r="48172" spans="21:21" x14ac:dyDescent="0.25">
      <c r="U48172" s="76"/>
    </row>
    <row r="48173" spans="21:21" x14ac:dyDescent="0.25">
      <c r="U48173" s="76"/>
    </row>
    <row r="48174" spans="21:21" x14ac:dyDescent="0.25">
      <c r="U48174" s="76"/>
    </row>
    <row r="48175" spans="21:21" x14ac:dyDescent="0.25">
      <c r="U48175" s="76"/>
    </row>
    <row r="48176" spans="21:21" x14ac:dyDescent="0.25">
      <c r="U48176" s="76"/>
    </row>
    <row r="48177" spans="21:21" x14ac:dyDescent="0.25">
      <c r="U48177" s="76"/>
    </row>
    <row r="48178" spans="21:21" x14ac:dyDescent="0.25">
      <c r="U48178" s="76"/>
    </row>
    <row r="48179" spans="21:21" x14ac:dyDescent="0.25">
      <c r="U48179" s="76"/>
    </row>
    <row r="48180" spans="21:21" x14ac:dyDescent="0.25">
      <c r="U48180" s="76"/>
    </row>
    <row r="48181" spans="21:21" x14ac:dyDescent="0.25">
      <c r="U48181" s="76"/>
    </row>
    <row r="48182" spans="21:21" x14ac:dyDescent="0.25">
      <c r="U48182" s="76"/>
    </row>
    <row r="48183" spans="21:21" x14ac:dyDescent="0.25">
      <c r="U48183" s="76"/>
    </row>
    <row r="48184" spans="21:21" x14ac:dyDescent="0.25">
      <c r="U48184" s="76"/>
    </row>
    <row r="48185" spans="21:21" x14ac:dyDescent="0.25">
      <c r="U48185" s="76"/>
    </row>
    <row r="48186" spans="21:21" x14ac:dyDescent="0.25">
      <c r="U48186" s="76"/>
    </row>
    <row r="48187" spans="21:21" x14ac:dyDescent="0.25">
      <c r="U48187" s="76"/>
    </row>
    <row r="48188" spans="21:21" x14ac:dyDescent="0.25">
      <c r="U48188" s="76"/>
    </row>
    <row r="48189" spans="21:21" x14ac:dyDescent="0.25">
      <c r="U48189" s="76"/>
    </row>
    <row r="48190" spans="21:21" x14ac:dyDescent="0.25">
      <c r="U48190" s="76"/>
    </row>
    <row r="48191" spans="21:21" x14ac:dyDescent="0.25">
      <c r="U48191" s="76"/>
    </row>
    <row r="48192" spans="21:21" x14ac:dyDescent="0.25">
      <c r="U48192" s="76"/>
    </row>
    <row r="48193" spans="21:21" x14ac:dyDescent="0.25">
      <c r="U48193" s="76"/>
    </row>
    <row r="48194" spans="21:21" x14ac:dyDescent="0.25">
      <c r="U48194" s="76"/>
    </row>
    <row r="48195" spans="21:21" x14ac:dyDescent="0.25">
      <c r="U48195" s="76"/>
    </row>
    <row r="48196" spans="21:21" x14ac:dyDescent="0.25">
      <c r="U48196" s="76"/>
    </row>
    <row r="48197" spans="21:21" x14ac:dyDescent="0.25">
      <c r="U48197" s="76"/>
    </row>
    <row r="48198" spans="21:21" x14ac:dyDescent="0.25">
      <c r="U48198" s="76"/>
    </row>
    <row r="48199" spans="21:21" x14ac:dyDescent="0.25">
      <c r="U48199" s="76"/>
    </row>
    <row r="48200" spans="21:21" x14ac:dyDescent="0.25">
      <c r="U48200" s="76"/>
    </row>
    <row r="48201" spans="21:21" x14ac:dyDescent="0.25">
      <c r="U48201" s="76"/>
    </row>
    <row r="48202" spans="21:21" x14ac:dyDescent="0.25">
      <c r="U48202" s="76"/>
    </row>
    <row r="48203" spans="21:21" x14ac:dyDescent="0.25">
      <c r="U48203" s="76"/>
    </row>
    <row r="48204" spans="21:21" x14ac:dyDescent="0.25">
      <c r="U48204" s="76"/>
    </row>
    <row r="48205" spans="21:21" x14ac:dyDescent="0.25">
      <c r="U48205" s="76"/>
    </row>
    <row r="48206" spans="21:21" x14ac:dyDescent="0.25">
      <c r="U48206" s="76"/>
    </row>
    <row r="48207" spans="21:21" x14ac:dyDescent="0.25">
      <c r="U48207" s="76"/>
    </row>
    <row r="48208" spans="21:21" x14ac:dyDescent="0.25">
      <c r="U48208" s="76"/>
    </row>
    <row r="48209" spans="21:21" x14ac:dyDescent="0.25">
      <c r="U48209" s="76"/>
    </row>
    <row r="48210" spans="21:21" x14ac:dyDescent="0.25">
      <c r="U48210" s="76"/>
    </row>
    <row r="48211" spans="21:21" x14ac:dyDescent="0.25">
      <c r="U48211" s="76"/>
    </row>
    <row r="48212" spans="21:21" x14ac:dyDescent="0.25">
      <c r="U48212" s="76"/>
    </row>
    <row r="48213" spans="21:21" x14ac:dyDescent="0.25">
      <c r="U48213" s="76"/>
    </row>
    <row r="48214" spans="21:21" x14ac:dyDescent="0.25">
      <c r="U48214" s="76"/>
    </row>
    <row r="48215" spans="21:21" x14ac:dyDescent="0.25">
      <c r="U48215" s="76"/>
    </row>
    <row r="48216" spans="21:21" x14ac:dyDescent="0.25">
      <c r="U48216" s="76"/>
    </row>
    <row r="48217" spans="21:21" x14ac:dyDescent="0.25">
      <c r="U48217" s="76"/>
    </row>
    <row r="48218" spans="21:21" x14ac:dyDescent="0.25">
      <c r="U48218" s="76"/>
    </row>
    <row r="48219" spans="21:21" x14ac:dyDescent="0.25">
      <c r="U48219" s="76"/>
    </row>
    <row r="48220" spans="21:21" x14ac:dyDescent="0.25">
      <c r="U48220" s="76"/>
    </row>
    <row r="48221" spans="21:21" x14ac:dyDescent="0.25">
      <c r="U48221" s="76"/>
    </row>
    <row r="48222" spans="21:21" x14ac:dyDescent="0.25">
      <c r="U48222" s="76"/>
    </row>
    <row r="48223" spans="21:21" x14ac:dyDescent="0.25">
      <c r="U48223" s="76"/>
    </row>
    <row r="48224" spans="21:21" x14ac:dyDescent="0.25">
      <c r="U48224" s="76"/>
    </row>
    <row r="48225" spans="21:21" x14ac:dyDescent="0.25">
      <c r="U48225" s="76"/>
    </row>
    <row r="48226" spans="21:21" x14ac:dyDescent="0.25">
      <c r="U48226" s="76"/>
    </row>
    <row r="48227" spans="21:21" x14ac:dyDescent="0.25">
      <c r="U48227" s="76"/>
    </row>
    <row r="48228" spans="21:21" x14ac:dyDescent="0.25">
      <c r="U48228" s="76"/>
    </row>
    <row r="48229" spans="21:21" x14ac:dyDescent="0.25">
      <c r="U48229" s="76"/>
    </row>
    <row r="48230" spans="21:21" x14ac:dyDescent="0.25">
      <c r="U48230" s="76"/>
    </row>
    <row r="48231" spans="21:21" x14ac:dyDescent="0.25">
      <c r="U48231" s="76"/>
    </row>
    <row r="48232" spans="21:21" x14ac:dyDescent="0.25">
      <c r="U48232" s="76"/>
    </row>
    <row r="48233" spans="21:21" x14ac:dyDescent="0.25">
      <c r="U48233" s="76"/>
    </row>
    <row r="48234" spans="21:21" x14ac:dyDescent="0.25">
      <c r="U48234" s="76"/>
    </row>
    <row r="48235" spans="21:21" x14ac:dyDescent="0.25">
      <c r="U48235" s="76"/>
    </row>
    <row r="48236" spans="21:21" x14ac:dyDescent="0.25">
      <c r="U48236" s="76"/>
    </row>
    <row r="48237" spans="21:21" x14ac:dyDescent="0.25">
      <c r="U48237" s="76"/>
    </row>
    <row r="48238" spans="21:21" x14ac:dyDescent="0.25">
      <c r="U48238" s="76"/>
    </row>
    <row r="48239" spans="21:21" x14ac:dyDescent="0.25">
      <c r="U48239" s="76"/>
    </row>
    <row r="48240" spans="21:21" x14ac:dyDescent="0.25">
      <c r="U48240" s="76"/>
    </row>
    <row r="48241" spans="21:21" x14ac:dyDescent="0.25">
      <c r="U48241" s="76"/>
    </row>
    <row r="48242" spans="21:21" x14ac:dyDescent="0.25">
      <c r="U48242" s="76"/>
    </row>
    <row r="48243" spans="21:21" x14ac:dyDescent="0.25">
      <c r="U48243" s="76"/>
    </row>
    <row r="48244" spans="21:21" x14ac:dyDescent="0.25">
      <c r="U48244" s="76"/>
    </row>
    <row r="48245" spans="21:21" x14ac:dyDescent="0.25">
      <c r="U48245" s="76"/>
    </row>
    <row r="48246" spans="21:21" x14ac:dyDescent="0.25">
      <c r="U48246" s="76"/>
    </row>
    <row r="48247" spans="21:21" x14ac:dyDescent="0.25">
      <c r="U48247" s="76"/>
    </row>
    <row r="48248" spans="21:21" x14ac:dyDescent="0.25">
      <c r="U48248" s="76"/>
    </row>
    <row r="48249" spans="21:21" x14ac:dyDescent="0.25">
      <c r="U48249" s="76"/>
    </row>
    <row r="48250" spans="21:21" x14ac:dyDescent="0.25">
      <c r="U48250" s="76"/>
    </row>
    <row r="48251" spans="21:21" x14ac:dyDescent="0.25">
      <c r="U48251" s="76"/>
    </row>
    <row r="48252" spans="21:21" x14ac:dyDescent="0.25">
      <c r="U48252" s="76"/>
    </row>
    <row r="48253" spans="21:21" x14ac:dyDescent="0.25">
      <c r="U48253" s="76"/>
    </row>
    <row r="48254" spans="21:21" x14ac:dyDescent="0.25">
      <c r="U48254" s="76"/>
    </row>
    <row r="48255" spans="21:21" x14ac:dyDescent="0.25">
      <c r="U48255" s="76"/>
    </row>
    <row r="48256" spans="21:21" x14ac:dyDescent="0.25">
      <c r="U48256" s="76"/>
    </row>
    <row r="48257" spans="21:21" x14ac:dyDescent="0.25">
      <c r="U48257" s="76"/>
    </row>
    <row r="48258" spans="21:21" x14ac:dyDescent="0.25">
      <c r="U48258" s="76"/>
    </row>
    <row r="48259" spans="21:21" x14ac:dyDescent="0.25">
      <c r="U48259" s="76"/>
    </row>
    <row r="48260" spans="21:21" x14ac:dyDescent="0.25">
      <c r="U48260" s="76"/>
    </row>
    <row r="48261" spans="21:21" x14ac:dyDescent="0.25">
      <c r="U48261" s="76"/>
    </row>
    <row r="48262" spans="21:21" x14ac:dyDescent="0.25">
      <c r="U48262" s="76"/>
    </row>
    <row r="48263" spans="21:21" x14ac:dyDescent="0.25">
      <c r="U48263" s="76"/>
    </row>
    <row r="48264" spans="21:21" x14ac:dyDescent="0.25">
      <c r="U48264" s="76"/>
    </row>
    <row r="48265" spans="21:21" x14ac:dyDescent="0.25">
      <c r="U48265" s="76"/>
    </row>
    <row r="48266" spans="21:21" x14ac:dyDescent="0.25">
      <c r="U48266" s="76"/>
    </row>
    <row r="48267" spans="21:21" x14ac:dyDescent="0.25">
      <c r="U48267" s="76"/>
    </row>
    <row r="48268" spans="21:21" x14ac:dyDescent="0.25">
      <c r="U48268" s="76"/>
    </row>
    <row r="48269" spans="21:21" x14ac:dyDescent="0.25">
      <c r="U48269" s="76"/>
    </row>
    <row r="48270" spans="21:21" x14ac:dyDescent="0.25">
      <c r="U48270" s="76"/>
    </row>
    <row r="48271" spans="21:21" x14ac:dyDescent="0.25">
      <c r="U48271" s="76"/>
    </row>
    <row r="48272" spans="21:21" x14ac:dyDescent="0.25">
      <c r="U48272" s="76"/>
    </row>
    <row r="48273" spans="21:21" x14ac:dyDescent="0.25">
      <c r="U48273" s="76"/>
    </row>
    <row r="48274" spans="21:21" x14ac:dyDescent="0.25">
      <c r="U48274" s="76"/>
    </row>
    <row r="48275" spans="21:21" x14ac:dyDescent="0.25">
      <c r="U48275" s="76"/>
    </row>
    <row r="48276" spans="21:21" x14ac:dyDescent="0.25">
      <c r="U48276" s="76"/>
    </row>
    <row r="48277" spans="21:21" x14ac:dyDescent="0.25">
      <c r="U48277" s="76"/>
    </row>
    <row r="48278" spans="21:21" x14ac:dyDescent="0.25">
      <c r="U48278" s="76"/>
    </row>
    <row r="48279" spans="21:21" x14ac:dyDescent="0.25">
      <c r="U48279" s="76"/>
    </row>
    <row r="48280" spans="21:21" x14ac:dyDescent="0.25">
      <c r="U48280" s="76"/>
    </row>
    <row r="48281" spans="21:21" x14ac:dyDescent="0.25">
      <c r="U48281" s="76"/>
    </row>
    <row r="48282" spans="21:21" x14ac:dyDescent="0.25">
      <c r="U48282" s="76"/>
    </row>
    <row r="48283" spans="21:21" x14ac:dyDescent="0.25">
      <c r="U48283" s="76"/>
    </row>
    <row r="48284" spans="21:21" x14ac:dyDescent="0.25">
      <c r="U48284" s="76"/>
    </row>
    <row r="48285" spans="21:21" x14ac:dyDescent="0.25">
      <c r="U48285" s="76"/>
    </row>
    <row r="48286" spans="21:21" x14ac:dyDescent="0.25">
      <c r="U48286" s="76"/>
    </row>
    <row r="48287" spans="21:21" x14ac:dyDescent="0.25">
      <c r="U48287" s="76"/>
    </row>
    <row r="48288" spans="21:21" x14ac:dyDescent="0.25">
      <c r="U48288" s="76"/>
    </row>
    <row r="48289" spans="21:21" x14ac:dyDescent="0.25">
      <c r="U48289" s="76"/>
    </row>
    <row r="48290" spans="21:21" x14ac:dyDescent="0.25">
      <c r="U48290" s="76"/>
    </row>
    <row r="48291" spans="21:21" x14ac:dyDescent="0.25">
      <c r="U48291" s="76"/>
    </row>
    <row r="48292" spans="21:21" x14ac:dyDescent="0.25">
      <c r="U48292" s="76"/>
    </row>
    <row r="48293" spans="21:21" x14ac:dyDescent="0.25">
      <c r="U48293" s="76"/>
    </row>
    <row r="48294" spans="21:21" x14ac:dyDescent="0.25">
      <c r="U48294" s="76"/>
    </row>
    <row r="48295" spans="21:21" x14ac:dyDescent="0.25">
      <c r="U48295" s="76"/>
    </row>
    <row r="48296" spans="21:21" x14ac:dyDescent="0.25">
      <c r="U48296" s="76"/>
    </row>
    <row r="48297" spans="21:21" x14ac:dyDescent="0.25">
      <c r="U48297" s="76"/>
    </row>
    <row r="48298" spans="21:21" x14ac:dyDescent="0.25">
      <c r="U48298" s="76"/>
    </row>
    <row r="48299" spans="21:21" x14ac:dyDescent="0.25">
      <c r="U48299" s="76"/>
    </row>
    <row r="48300" spans="21:21" x14ac:dyDescent="0.25">
      <c r="U48300" s="76"/>
    </row>
    <row r="48301" spans="21:21" x14ac:dyDescent="0.25">
      <c r="U48301" s="76"/>
    </row>
    <row r="48302" spans="21:21" x14ac:dyDescent="0.25">
      <c r="U48302" s="76"/>
    </row>
    <row r="48303" spans="21:21" x14ac:dyDescent="0.25">
      <c r="U48303" s="76"/>
    </row>
    <row r="48304" spans="21:21" x14ac:dyDescent="0.25">
      <c r="U48304" s="76"/>
    </row>
    <row r="48305" spans="21:21" x14ac:dyDescent="0.25">
      <c r="U48305" s="76"/>
    </row>
    <row r="48306" spans="21:21" x14ac:dyDescent="0.25">
      <c r="U48306" s="76"/>
    </row>
    <row r="48307" spans="21:21" x14ac:dyDescent="0.25">
      <c r="U48307" s="76"/>
    </row>
    <row r="48308" spans="21:21" x14ac:dyDescent="0.25">
      <c r="U48308" s="76"/>
    </row>
    <row r="48309" spans="21:21" x14ac:dyDescent="0.25">
      <c r="U48309" s="76"/>
    </row>
    <row r="48310" spans="21:21" x14ac:dyDescent="0.25">
      <c r="U48310" s="76"/>
    </row>
    <row r="48311" spans="21:21" x14ac:dyDescent="0.25">
      <c r="U48311" s="76"/>
    </row>
    <row r="48312" spans="21:21" x14ac:dyDescent="0.25">
      <c r="U48312" s="76"/>
    </row>
    <row r="48313" spans="21:21" x14ac:dyDescent="0.25">
      <c r="U48313" s="76"/>
    </row>
    <row r="48314" spans="21:21" x14ac:dyDescent="0.25">
      <c r="U48314" s="76"/>
    </row>
    <row r="48315" spans="21:21" x14ac:dyDescent="0.25">
      <c r="U48315" s="76"/>
    </row>
    <row r="48316" spans="21:21" x14ac:dyDescent="0.25">
      <c r="U48316" s="76"/>
    </row>
    <row r="48317" spans="21:21" x14ac:dyDescent="0.25">
      <c r="U48317" s="76"/>
    </row>
    <row r="48318" spans="21:21" x14ac:dyDescent="0.25">
      <c r="U48318" s="76"/>
    </row>
    <row r="48319" spans="21:21" x14ac:dyDescent="0.25">
      <c r="U48319" s="76"/>
    </row>
    <row r="48320" spans="21:21" x14ac:dyDescent="0.25">
      <c r="U48320" s="76"/>
    </row>
    <row r="48321" spans="21:21" x14ac:dyDescent="0.25">
      <c r="U48321" s="76"/>
    </row>
    <row r="48322" spans="21:21" x14ac:dyDescent="0.25">
      <c r="U48322" s="76"/>
    </row>
    <row r="48323" spans="21:21" x14ac:dyDescent="0.25">
      <c r="U48323" s="76"/>
    </row>
    <row r="48324" spans="21:21" x14ac:dyDescent="0.25">
      <c r="U48324" s="76"/>
    </row>
    <row r="48325" spans="21:21" x14ac:dyDescent="0.25">
      <c r="U48325" s="76"/>
    </row>
    <row r="48326" spans="21:21" x14ac:dyDescent="0.25">
      <c r="U48326" s="76"/>
    </row>
    <row r="48327" spans="21:21" x14ac:dyDescent="0.25">
      <c r="U48327" s="76"/>
    </row>
    <row r="48328" spans="21:21" x14ac:dyDescent="0.25">
      <c r="U48328" s="76"/>
    </row>
    <row r="48329" spans="21:21" x14ac:dyDescent="0.25">
      <c r="U48329" s="76"/>
    </row>
    <row r="48330" spans="21:21" x14ac:dyDescent="0.25">
      <c r="U48330" s="76"/>
    </row>
    <row r="48331" spans="21:21" x14ac:dyDescent="0.25">
      <c r="U48331" s="76"/>
    </row>
    <row r="48332" spans="21:21" x14ac:dyDescent="0.25">
      <c r="U48332" s="76"/>
    </row>
    <row r="48333" spans="21:21" x14ac:dyDescent="0.25">
      <c r="U48333" s="76"/>
    </row>
    <row r="48334" spans="21:21" x14ac:dyDescent="0.25">
      <c r="U48334" s="76"/>
    </row>
    <row r="48335" spans="21:21" x14ac:dyDescent="0.25">
      <c r="U48335" s="76"/>
    </row>
    <row r="48336" spans="21:21" x14ac:dyDescent="0.25">
      <c r="U48336" s="76"/>
    </row>
    <row r="48337" spans="21:21" x14ac:dyDescent="0.25">
      <c r="U48337" s="76"/>
    </row>
    <row r="48338" spans="21:21" x14ac:dyDescent="0.25">
      <c r="U48338" s="76"/>
    </row>
    <row r="48339" spans="21:21" x14ac:dyDescent="0.25">
      <c r="U48339" s="76"/>
    </row>
    <row r="48340" spans="21:21" x14ac:dyDescent="0.25">
      <c r="U48340" s="76"/>
    </row>
    <row r="48341" spans="21:21" x14ac:dyDescent="0.25">
      <c r="U48341" s="76"/>
    </row>
    <row r="48342" spans="21:21" x14ac:dyDescent="0.25">
      <c r="U48342" s="76"/>
    </row>
    <row r="48343" spans="21:21" x14ac:dyDescent="0.25">
      <c r="U48343" s="76"/>
    </row>
    <row r="48344" spans="21:21" x14ac:dyDescent="0.25">
      <c r="U48344" s="76"/>
    </row>
    <row r="48345" spans="21:21" x14ac:dyDescent="0.25">
      <c r="U48345" s="76"/>
    </row>
    <row r="48346" spans="21:21" x14ac:dyDescent="0.25">
      <c r="U48346" s="76"/>
    </row>
    <row r="48347" spans="21:21" x14ac:dyDescent="0.25">
      <c r="U48347" s="76"/>
    </row>
    <row r="48348" spans="21:21" x14ac:dyDescent="0.25">
      <c r="U48348" s="76"/>
    </row>
    <row r="48349" spans="21:21" x14ac:dyDescent="0.25">
      <c r="U48349" s="76"/>
    </row>
    <row r="48350" spans="21:21" x14ac:dyDescent="0.25">
      <c r="U48350" s="76"/>
    </row>
    <row r="48351" spans="21:21" x14ac:dyDescent="0.25">
      <c r="U48351" s="76"/>
    </row>
    <row r="48352" spans="21:21" x14ac:dyDescent="0.25">
      <c r="U48352" s="76"/>
    </row>
    <row r="48353" spans="21:21" x14ac:dyDescent="0.25">
      <c r="U48353" s="76"/>
    </row>
    <row r="48354" spans="21:21" x14ac:dyDescent="0.25">
      <c r="U48354" s="76"/>
    </row>
    <row r="48355" spans="21:21" x14ac:dyDescent="0.25">
      <c r="U48355" s="76"/>
    </row>
    <row r="48356" spans="21:21" x14ac:dyDescent="0.25">
      <c r="U48356" s="76"/>
    </row>
    <row r="48357" spans="21:21" x14ac:dyDescent="0.25">
      <c r="U48357" s="76"/>
    </row>
    <row r="48358" spans="21:21" x14ac:dyDescent="0.25">
      <c r="U48358" s="76"/>
    </row>
    <row r="48359" spans="21:21" x14ac:dyDescent="0.25">
      <c r="U48359" s="76"/>
    </row>
    <row r="48360" spans="21:21" x14ac:dyDescent="0.25">
      <c r="U48360" s="76"/>
    </row>
    <row r="48361" spans="21:21" x14ac:dyDescent="0.25">
      <c r="U48361" s="76"/>
    </row>
    <row r="48362" spans="21:21" x14ac:dyDescent="0.25">
      <c r="U48362" s="76"/>
    </row>
    <row r="48363" spans="21:21" x14ac:dyDescent="0.25">
      <c r="U48363" s="76"/>
    </row>
    <row r="48364" spans="21:21" x14ac:dyDescent="0.25">
      <c r="U48364" s="76"/>
    </row>
    <row r="48365" spans="21:21" x14ac:dyDescent="0.25">
      <c r="U48365" s="76"/>
    </row>
    <row r="48366" spans="21:21" x14ac:dyDescent="0.25">
      <c r="U48366" s="76"/>
    </row>
    <row r="48367" spans="21:21" x14ac:dyDescent="0.25">
      <c r="U48367" s="76"/>
    </row>
    <row r="48368" spans="21:21" x14ac:dyDescent="0.25">
      <c r="U48368" s="76"/>
    </row>
    <row r="48369" spans="21:21" x14ac:dyDescent="0.25">
      <c r="U48369" s="76"/>
    </row>
    <row r="48370" spans="21:21" x14ac:dyDescent="0.25">
      <c r="U48370" s="76"/>
    </row>
    <row r="48371" spans="21:21" x14ac:dyDescent="0.25">
      <c r="U48371" s="76"/>
    </row>
    <row r="48372" spans="21:21" x14ac:dyDescent="0.25">
      <c r="U48372" s="76"/>
    </row>
    <row r="48373" spans="21:21" x14ac:dyDescent="0.25">
      <c r="U48373" s="76"/>
    </row>
    <row r="48374" spans="21:21" x14ac:dyDescent="0.25">
      <c r="U48374" s="76"/>
    </row>
    <row r="48375" spans="21:21" x14ac:dyDescent="0.25">
      <c r="U48375" s="76"/>
    </row>
    <row r="48376" spans="21:21" x14ac:dyDescent="0.25">
      <c r="U48376" s="76"/>
    </row>
    <row r="48377" spans="21:21" x14ac:dyDescent="0.25">
      <c r="U48377" s="76"/>
    </row>
    <row r="48378" spans="21:21" x14ac:dyDescent="0.25">
      <c r="U48378" s="76"/>
    </row>
    <row r="48379" spans="21:21" x14ac:dyDescent="0.25">
      <c r="U48379" s="76"/>
    </row>
    <row r="48380" spans="21:21" x14ac:dyDescent="0.25">
      <c r="U48380" s="76"/>
    </row>
    <row r="48381" spans="21:21" x14ac:dyDescent="0.25">
      <c r="U48381" s="76"/>
    </row>
    <row r="48382" spans="21:21" x14ac:dyDescent="0.25">
      <c r="U48382" s="76"/>
    </row>
    <row r="48383" spans="21:21" x14ac:dyDescent="0.25">
      <c r="U48383" s="76"/>
    </row>
    <row r="48384" spans="21:21" x14ac:dyDescent="0.25">
      <c r="U48384" s="76"/>
    </row>
    <row r="48385" spans="21:21" x14ac:dyDescent="0.25">
      <c r="U48385" s="76"/>
    </row>
    <row r="48386" spans="21:21" x14ac:dyDescent="0.25">
      <c r="U48386" s="76"/>
    </row>
    <row r="48387" spans="21:21" x14ac:dyDescent="0.25">
      <c r="U48387" s="76"/>
    </row>
    <row r="48388" spans="21:21" x14ac:dyDescent="0.25">
      <c r="U48388" s="76"/>
    </row>
    <row r="48389" spans="21:21" x14ac:dyDescent="0.25">
      <c r="U48389" s="76"/>
    </row>
    <row r="48390" spans="21:21" x14ac:dyDescent="0.25">
      <c r="U48390" s="76"/>
    </row>
    <row r="48391" spans="21:21" x14ac:dyDescent="0.25">
      <c r="U48391" s="76"/>
    </row>
    <row r="48392" spans="21:21" x14ac:dyDescent="0.25">
      <c r="U48392" s="76"/>
    </row>
    <row r="48393" spans="21:21" x14ac:dyDescent="0.25">
      <c r="U48393" s="76"/>
    </row>
    <row r="48394" spans="21:21" x14ac:dyDescent="0.25">
      <c r="U48394" s="76"/>
    </row>
    <row r="48395" spans="21:21" x14ac:dyDescent="0.25">
      <c r="U48395" s="76"/>
    </row>
    <row r="48396" spans="21:21" x14ac:dyDescent="0.25">
      <c r="U48396" s="76"/>
    </row>
    <row r="48397" spans="21:21" x14ac:dyDescent="0.25">
      <c r="U48397" s="76"/>
    </row>
    <row r="48398" spans="21:21" x14ac:dyDescent="0.25">
      <c r="U48398" s="76"/>
    </row>
    <row r="48399" spans="21:21" x14ac:dyDescent="0.25">
      <c r="U48399" s="76"/>
    </row>
    <row r="48400" spans="21:21" x14ac:dyDescent="0.25">
      <c r="U48400" s="76"/>
    </row>
    <row r="48401" spans="21:21" x14ac:dyDescent="0.25">
      <c r="U48401" s="76"/>
    </row>
    <row r="48402" spans="21:21" x14ac:dyDescent="0.25">
      <c r="U48402" s="76"/>
    </row>
    <row r="48403" spans="21:21" x14ac:dyDescent="0.25">
      <c r="U48403" s="76"/>
    </row>
    <row r="48404" spans="21:21" x14ac:dyDescent="0.25">
      <c r="U48404" s="76"/>
    </row>
    <row r="48405" spans="21:21" x14ac:dyDescent="0.25">
      <c r="U48405" s="76"/>
    </row>
    <row r="48406" spans="21:21" x14ac:dyDescent="0.25">
      <c r="U48406" s="76"/>
    </row>
    <row r="48407" spans="21:21" x14ac:dyDescent="0.25">
      <c r="U48407" s="76"/>
    </row>
    <row r="48408" spans="21:21" x14ac:dyDescent="0.25">
      <c r="U48408" s="76"/>
    </row>
    <row r="48409" spans="21:21" x14ac:dyDescent="0.25">
      <c r="U48409" s="76"/>
    </row>
    <row r="48410" spans="21:21" x14ac:dyDescent="0.25">
      <c r="U48410" s="76"/>
    </row>
    <row r="48411" spans="21:21" x14ac:dyDescent="0.25">
      <c r="U48411" s="76"/>
    </row>
    <row r="48412" spans="21:21" x14ac:dyDescent="0.25">
      <c r="U48412" s="76"/>
    </row>
    <row r="48413" spans="21:21" x14ac:dyDescent="0.25">
      <c r="U48413" s="76"/>
    </row>
    <row r="48414" spans="21:21" x14ac:dyDescent="0.25">
      <c r="U48414" s="76"/>
    </row>
    <row r="48415" spans="21:21" x14ac:dyDescent="0.25">
      <c r="U48415" s="76"/>
    </row>
    <row r="48416" spans="21:21" x14ac:dyDescent="0.25">
      <c r="U48416" s="76"/>
    </row>
    <row r="48417" spans="21:21" x14ac:dyDescent="0.25">
      <c r="U48417" s="76"/>
    </row>
    <row r="48418" spans="21:21" x14ac:dyDescent="0.25">
      <c r="U48418" s="76"/>
    </row>
    <row r="48419" spans="21:21" x14ac:dyDescent="0.25">
      <c r="U48419" s="76"/>
    </row>
    <row r="48420" spans="21:21" x14ac:dyDescent="0.25">
      <c r="U48420" s="76"/>
    </row>
    <row r="48421" spans="21:21" x14ac:dyDescent="0.25">
      <c r="U48421" s="76"/>
    </row>
    <row r="48422" spans="21:21" x14ac:dyDescent="0.25">
      <c r="U48422" s="76"/>
    </row>
    <row r="48423" spans="21:21" x14ac:dyDescent="0.25">
      <c r="U48423" s="76"/>
    </row>
    <row r="48424" spans="21:21" x14ac:dyDescent="0.25">
      <c r="U48424" s="76"/>
    </row>
    <row r="48425" spans="21:21" x14ac:dyDescent="0.25">
      <c r="U48425" s="76"/>
    </row>
    <row r="48426" spans="21:21" x14ac:dyDescent="0.25">
      <c r="U48426" s="76"/>
    </row>
    <row r="48427" spans="21:21" x14ac:dyDescent="0.25">
      <c r="U48427" s="76"/>
    </row>
    <row r="48428" spans="21:21" x14ac:dyDescent="0.25">
      <c r="U48428" s="76"/>
    </row>
    <row r="48429" spans="21:21" x14ac:dyDescent="0.25">
      <c r="U48429" s="76"/>
    </row>
    <row r="48430" spans="21:21" x14ac:dyDescent="0.25">
      <c r="U48430" s="76"/>
    </row>
    <row r="48431" spans="21:21" x14ac:dyDescent="0.25">
      <c r="U48431" s="76"/>
    </row>
    <row r="48432" spans="21:21" x14ac:dyDescent="0.25">
      <c r="U48432" s="76"/>
    </row>
    <row r="48433" spans="21:21" x14ac:dyDescent="0.25">
      <c r="U48433" s="76"/>
    </row>
    <row r="48434" spans="21:21" x14ac:dyDescent="0.25">
      <c r="U48434" s="76"/>
    </row>
    <row r="48435" spans="21:21" x14ac:dyDescent="0.25">
      <c r="U48435" s="76"/>
    </row>
    <row r="48436" spans="21:21" x14ac:dyDescent="0.25">
      <c r="U48436" s="76"/>
    </row>
    <row r="48437" spans="21:21" x14ac:dyDescent="0.25">
      <c r="U48437" s="76"/>
    </row>
    <row r="48438" spans="21:21" x14ac:dyDescent="0.25">
      <c r="U48438" s="76"/>
    </row>
    <row r="48439" spans="21:21" x14ac:dyDescent="0.25">
      <c r="U48439" s="76"/>
    </row>
    <row r="48440" spans="21:21" x14ac:dyDescent="0.25">
      <c r="U48440" s="76"/>
    </row>
    <row r="48441" spans="21:21" x14ac:dyDescent="0.25">
      <c r="U48441" s="76"/>
    </row>
    <row r="48442" spans="21:21" x14ac:dyDescent="0.25">
      <c r="U48442" s="76"/>
    </row>
    <row r="48443" spans="21:21" x14ac:dyDescent="0.25">
      <c r="U48443" s="76"/>
    </row>
    <row r="48444" spans="21:21" x14ac:dyDescent="0.25">
      <c r="U48444" s="76"/>
    </row>
    <row r="48445" spans="21:21" x14ac:dyDescent="0.25">
      <c r="U48445" s="76"/>
    </row>
    <row r="48446" spans="21:21" x14ac:dyDescent="0.25">
      <c r="U48446" s="76"/>
    </row>
    <row r="48447" spans="21:21" x14ac:dyDescent="0.25">
      <c r="U48447" s="76"/>
    </row>
    <row r="48448" spans="21:21" x14ac:dyDescent="0.25">
      <c r="U48448" s="76"/>
    </row>
    <row r="48449" spans="21:21" x14ac:dyDescent="0.25">
      <c r="U48449" s="76"/>
    </row>
    <row r="48450" spans="21:21" x14ac:dyDescent="0.25">
      <c r="U48450" s="76"/>
    </row>
    <row r="48451" spans="21:21" x14ac:dyDescent="0.25">
      <c r="U48451" s="76"/>
    </row>
    <row r="48452" spans="21:21" x14ac:dyDescent="0.25">
      <c r="U48452" s="76"/>
    </row>
    <row r="48453" spans="21:21" x14ac:dyDescent="0.25">
      <c r="U48453" s="76"/>
    </row>
    <row r="48454" spans="21:21" x14ac:dyDescent="0.25">
      <c r="U48454" s="76"/>
    </row>
    <row r="48455" spans="21:21" x14ac:dyDescent="0.25">
      <c r="U48455" s="76"/>
    </row>
    <row r="48456" spans="21:21" x14ac:dyDescent="0.25">
      <c r="U48456" s="76"/>
    </row>
    <row r="48457" spans="21:21" x14ac:dyDescent="0.25">
      <c r="U48457" s="76"/>
    </row>
    <row r="48458" spans="21:21" x14ac:dyDescent="0.25">
      <c r="U48458" s="76"/>
    </row>
    <row r="48459" spans="21:21" x14ac:dyDescent="0.25">
      <c r="U48459" s="76"/>
    </row>
    <row r="48460" spans="21:21" x14ac:dyDescent="0.25">
      <c r="U48460" s="76"/>
    </row>
    <row r="48461" spans="21:21" x14ac:dyDescent="0.25">
      <c r="U48461" s="76"/>
    </row>
    <row r="48462" spans="21:21" x14ac:dyDescent="0.25">
      <c r="U48462" s="76"/>
    </row>
    <row r="48463" spans="21:21" x14ac:dyDescent="0.25">
      <c r="U48463" s="76"/>
    </row>
    <row r="48464" spans="21:21" x14ac:dyDescent="0.25">
      <c r="U48464" s="76"/>
    </row>
    <row r="48465" spans="21:21" x14ac:dyDescent="0.25">
      <c r="U48465" s="76"/>
    </row>
    <row r="48466" spans="21:21" x14ac:dyDescent="0.25">
      <c r="U48466" s="76"/>
    </row>
    <row r="48467" spans="21:21" x14ac:dyDescent="0.25">
      <c r="U48467" s="76"/>
    </row>
    <row r="48468" spans="21:21" x14ac:dyDescent="0.25">
      <c r="U48468" s="76"/>
    </row>
    <row r="48469" spans="21:21" x14ac:dyDescent="0.25">
      <c r="U48469" s="76"/>
    </row>
    <row r="48470" spans="21:21" x14ac:dyDescent="0.25">
      <c r="U48470" s="76"/>
    </row>
    <row r="48471" spans="21:21" x14ac:dyDescent="0.25">
      <c r="U48471" s="76"/>
    </row>
    <row r="48472" spans="21:21" x14ac:dyDescent="0.25">
      <c r="U48472" s="76"/>
    </row>
    <row r="48473" spans="21:21" x14ac:dyDescent="0.25">
      <c r="U48473" s="76"/>
    </row>
    <row r="48474" spans="21:21" x14ac:dyDescent="0.25">
      <c r="U48474" s="76"/>
    </row>
    <row r="48475" spans="21:21" x14ac:dyDescent="0.25">
      <c r="U48475" s="76"/>
    </row>
    <row r="48476" spans="21:21" x14ac:dyDescent="0.25">
      <c r="U48476" s="76"/>
    </row>
    <row r="48477" spans="21:21" x14ac:dyDescent="0.25">
      <c r="U48477" s="76"/>
    </row>
    <row r="48478" spans="21:21" x14ac:dyDescent="0.25">
      <c r="U48478" s="76"/>
    </row>
    <row r="48479" spans="21:21" x14ac:dyDescent="0.25">
      <c r="U48479" s="76"/>
    </row>
    <row r="48480" spans="21:21" x14ac:dyDescent="0.25">
      <c r="U48480" s="76"/>
    </row>
    <row r="48481" spans="21:21" x14ac:dyDescent="0.25">
      <c r="U48481" s="76"/>
    </row>
    <row r="48482" spans="21:21" x14ac:dyDescent="0.25">
      <c r="U48482" s="76"/>
    </row>
    <row r="48483" spans="21:21" x14ac:dyDescent="0.25">
      <c r="U48483" s="76"/>
    </row>
    <row r="48484" spans="21:21" x14ac:dyDescent="0.25">
      <c r="U48484" s="76"/>
    </row>
    <row r="48485" spans="21:21" x14ac:dyDescent="0.25">
      <c r="U48485" s="76"/>
    </row>
    <row r="48486" spans="21:21" x14ac:dyDescent="0.25">
      <c r="U48486" s="76"/>
    </row>
    <row r="48487" spans="21:21" x14ac:dyDescent="0.25">
      <c r="U48487" s="76"/>
    </row>
    <row r="48488" spans="21:21" x14ac:dyDescent="0.25">
      <c r="U48488" s="76"/>
    </row>
    <row r="48489" spans="21:21" x14ac:dyDescent="0.25">
      <c r="U48489" s="76"/>
    </row>
    <row r="48490" spans="21:21" x14ac:dyDescent="0.25">
      <c r="U48490" s="76"/>
    </row>
    <row r="48491" spans="21:21" x14ac:dyDescent="0.25">
      <c r="U48491" s="76"/>
    </row>
    <row r="48492" spans="21:21" x14ac:dyDescent="0.25">
      <c r="U48492" s="76"/>
    </row>
    <row r="48493" spans="21:21" x14ac:dyDescent="0.25">
      <c r="U48493" s="76"/>
    </row>
    <row r="48494" spans="21:21" x14ac:dyDescent="0.25">
      <c r="U48494" s="76"/>
    </row>
    <row r="48495" spans="21:21" x14ac:dyDescent="0.25">
      <c r="U48495" s="76"/>
    </row>
    <row r="48496" spans="21:21" x14ac:dyDescent="0.25">
      <c r="U48496" s="76"/>
    </row>
    <row r="48497" spans="21:21" x14ac:dyDescent="0.25">
      <c r="U48497" s="76"/>
    </row>
    <row r="48498" spans="21:21" x14ac:dyDescent="0.25">
      <c r="U48498" s="76"/>
    </row>
    <row r="48499" spans="21:21" x14ac:dyDescent="0.25">
      <c r="U48499" s="76"/>
    </row>
    <row r="48500" spans="21:21" x14ac:dyDescent="0.25">
      <c r="U48500" s="76"/>
    </row>
    <row r="48501" spans="21:21" x14ac:dyDescent="0.25">
      <c r="U48501" s="76"/>
    </row>
    <row r="48502" spans="21:21" x14ac:dyDescent="0.25">
      <c r="U48502" s="76"/>
    </row>
    <row r="48503" spans="21:21" x14ac:dyDescent="0.25">
      <c r="U48503" s="76"/>
    </row>
    <row r="48504" spans="21:21" x14ac:dyDescent="0.25">
      <c r="U48504" s="76"/>
    </row>
    <row r="48505" spans="21:21" x14ac:dyDescent="0.25">
      <c r="U48505" s="76"/>
    </row>
    <row r="48506" spans="21:21" x14ac:dyDescent="0.25">
      <c r="U48506" s="76"/>
    </row>
    <row r="48507" spans="21:21" x14ac:dyDescent="0.25">
      <c r="U48507" s="76"/>
    </row>
    <row r="48508" spans="21:21" x14ac:dyDescent="0.25">
      <c r="U48508" s="76"/>
    </row>
    <row r="48509" spans="21:21" x14ac:dyDescent="0.25">
      <c r="U48509" s="76"/>
    </row>
    <row r="48510" spans="21:21" x14ac:dyDescent="0.25">
      <c r="U48510" s="76"/>
    </row>
    <row r="48511" spans="21:21" x14ac:dyDescent="0.25">
      <c r="U48511" s="76"/>
    </row>
    <row r="48512" spans="21:21" x14ac:dyDescent="0.25">
      <c r="U48512" s="76"/>
    </row>
    <row r="48513" spans="21:21" x14ac:dyDescent="0.25">
      <c r="U48513" s="76"/>
    </row>
    <row r="48514" spans="21:21" x14ac:dyDescent="0.25">
      <c r="U48514" s="76"/>
    </row>
    <row r="48515" spans="21:21" x14ac:dyDescent="0.25">
      <c r="U48515" s="76"/>
    </row>
    <row r="48516" spans="21:21" x14ac:dyDescent="0.25">
      <c r="U48516" s="76"/>
    </row>
    <row r="48517" spans="21:21" x14ac:dyDescent="0.25">
      <c r="U48517" s="76"/>
    </row>
    <row r="48518" spans="21:21" x14ac:dyDescent="0.25">
      <c r="U48518" s="76"/>
    </row>
    <row r="48519" spans="21:21" x14ac:dyDescent="0.25">
      <c r="U48519" s="76"/>
    </row>
    <row r="48520" spans="21:21" x14ac:dyDescent="0.25">
      <c r="U48520" s="76"/>
    </row>
    <row r="48521" spans="21:21" x14ac:dyDescent="0.25">
      <c r="U48521" s="76"/>
    </row>
    <row r="48522" spans="21:21" x14ac:dyDescent="0.25">
      <c r="U48522" s="76"/>
    </row>
    <row r="48523" spans="21:21" x14ac:dyDescent="0.25">
      <c r="U48523" s="76"/>
    </row>
    <row r="48524" spans="21:21" x14ac:dyDescent="0.25">
      <c r="U48524" s="76"/>
    </row>
    <row r="48525" spans="21:21" x14ac:dyDescent="0.25">
      <c r="U48525" s="76"/>
    </row>
    <row r="48526" spans="21:21" x14ac:dyDescent="0.25">
      <c r="U48526" s="76"/>
    </row>
    <row r="48527" spans="21:21" x14ac:dyDescent="0.25">
      <c r="U48527" s="76"/>
    </row>
    <row r="48528" spans="21:21" x14ac:dyDescent="0.25">
      <c r="U48528" s="76"/>
    </row>
    <row r="48529" spans="21:21" x14ac:dyDescent="0.25">
      <c r="U48529" s="76"/>
    </row>
    <row r="48530" spans="21:21" x14ac:dyDescent="0.25">
      <c r="U48530" s="76"/>
    </row>
    <row r="48531" spans="21:21" x14ac:dyDescent="0.25">
      <c r="U48531" s="76"/>
    </row>
    <row r="48532" spans="21:21" x14ac:dyDescent="0.25">
      <c r="U48532" s="76"/>
    </row>
    <row r="48533" spans="21:21" x14ac:dyDescent="0.25">
      <c r="U48533" s="76"/>
    </row>
    <row r="48534" spans="21:21" x14ac:dyDescent="0.25">
      <c r="U48534" s="76"/>
    </row>
    <row r="48535" spans="21:21" x14ac:dyDescent="0.25">
      <c r="U48535" s="76"/>
    </row>
    <row r="48536" spans="21:21" x14ac:dyDescent="0.25">
      <c r="U48536" s="76"/>
    </row>
    <row r="48537" spans="21:21" x14ac:dyDescent="0.25">
      <c r="U48537" s="76"/>
    </row>
    <row r="48538" spans="21:21" x14ac:dyDescent="0.25">
      <c r="U48538" s="76"/>
    </row>
    <row r="48539" spans="21:21" x14ac:dyDescent="0.25">
      <c r="U48539" s="76"/>
    </row>
    <row r="48540" spans="21:21" x14ac:dyDescent="0.25">
      <c r="U48540" s="76"/>
    </row>
    <row r="48541" spans="21:21" x14ac:dyDescent="0.25">
      <c r="U48541" s="76"/>
    </row>
    <row r="48542" spans="21:21" x14ac:dyDescent="0.25">
      <c r="U48542" s="76"/>
    </row>
    <row r="48543" spans="21:21" x14ac:dyDescent="0.25">
      <c r="U48543" s="76"/>
    </row>
    <row r="48544" spans="21:21" x14ac:dyDescent="0.25">
      <c r="U48544" s="76"/>
    </row>
    <row r="48545" spans="21:21" x14ac:dyDescent="0.25">
      <c r="U48545" s="76"/>
    </row>
    <row r="48546" spans="21:21" x14ac:dyDescent="0.25">
      <c r="U48546" s="76"/>
    </row>
    <row r="48547" spans="21:21" x14ac:dyDescent="0.25">
      <c r="U48547" s="76"/>
    </row>
    <row r="48548" spans="21:21" x14ac:dyDescent="0.25">
      <c r="U48548" s="76"/>
    </row>
    <row r="48549" spans="21:21" x14ac:dyDescent="0.25">
      <c r="U48549" s="76"/>
    </row>
    <row r="48550" spans="21:21" x14ac:dyDescent="0.25">
      <c r="U48550" s="76"/>
    </row>
    <row r="48551" spans="21:21" x14ac:dyDescent="0.25">
      <c r="U48551" s="76"/>
    </row>
    <row r="48552" spans="21:21" x14ac:dyDescent="0.25">
      <c r="U48552" s="76"/>
    </row>
    <row r="48553" spans="21:21" x14ac:dyDescent="0.25">
      <c r="U48553" s="76"/>
    </row>
    <row r="48554" spans="21:21" x14ac:dyDescent="0.25">
      <c r="U48554" s="76"/>
    </row>
    <row r="48555" spans="21:21" x14ac:dyDescent="0.25">
      <c r="U48555" s="76"/>
    </row>
    <row r="48556" spans="21:21" x14ac:dyDescent="0.25">
      <c r="U48556" s="76"/>
    </row>
    <row r="48557" spans="21:21" x14ac:dyDescent="0.25">
      <c r="U48557" s="76"/>
    </row>
    <row r="48558" spans="21:21" x14ac:dyDescent="0.25">
      <c r="U48558" s="76"/>
    </row>
    <row r="48559" spans="21:21" x14ac:dyDescent="0.25">
      <c r="U48559" s="76"/>
    </row>
    <row r="48560" spans="21:21" x14ac:dyDescent="0.25">
      <c r="U48560" s="76"/>
    </row>
    <row r="48561" spans="21:21" x14ac:dyDescent="0.25">
      <c r="U48561" s="76"/>
    </row>
    <row r="48562" spans="21:21" x14ac:dyDescent="0.25">
      <c r="U48562" s="76"/>
    </row>
    <row r="48563" spans="21:21" x14ac:dyDescent="0.25">
      <c r="U48563" s="76"/>
    </row>
    <row r="48564" spans="21:21" x14ac:dyDescent="0.25">
      <c r="U48564" s="76"/>
    </row>
    <row r="48565" spans="21:21" x14ac:dyDescent="0.25">
      <c r="U48565" s="76"/>
    </row>
    <row r="48566" spans="21:21" x14ac:dyDescent="0.25">
      <c r="U48566" s="76"/>
    </row>
    <row r="48567" spans="21:21" x14ac:dyDescent="0.25">
      <c r="U48567" s="76"/>
    </row>
    <row r="48568" spans="21:21" x14ac:dyDescent="0.25">
      <c r="U48568" s="76"/>
    </row>
    <row r="48569" spans="21:21" x14ac:dyDescent="0.25">
      <c r="U48569" s="76"/>
    </row>
    <row r="48570" spans="21:21" x14ac:dyDescent="0.25">
      <c r="U48570" s="76"/>
    </row>
    <row r="48571" spans="21:21" x14ac:dyDescent="0.25">
      <c r="U48571" s="76"/>
    </row>
    <row r="48572" spans="21:21" x14ac:dyDescent="0.25">
      <c r="U48572" s="76"/>
    </row>
    <row r="48573" spans="21:21" x14ac:dyDescent="0.25">
      <c r="U48573" s="76"/>
    </row>
    <row r="48574" spans="21:21" x14ac:dyDescent="0.25">
      <c r="U48574" s="76"/>
    </row>
    <row r="48575" spans="21:21" x14ac:dyDescent="0.25">
      <c r="U48575" s="76"/>
    </row>
    <row r="48576" spans="21:21" x14ac:dyDescent="0.25">
      <c r="U48576" s="76"/>
    </row>
    <row r="48577" spans="21:21" x14ac:dyDescent="0.25">
      <c r="U48577" s="76"/>
    </row>
    <row r="48578" spans="21:21" x14ac:dyDescent="0.25">
      <c r="U48578" s="76"/>
    </row>
    <row r="48579" spans="21:21" x14ac:dyDescent="0.25">
      <c r="U48579" s="76"/>
    </row>
    <row r="48580" spans="21:21" x14ac:dyDescent="0.25">
      <c r="U48580" s="76"/>
    </row>
    <row r="48581" spans="21:21" x14ac:dyDescent="0.25">
      <c r="U48581" s="76"/>
    </row>
    <row r="48582" spans="21:21" x14ac:dyDescent="0.25">
      <c r="U48582" s="76"/>
    </row>
    <row r="48583" spans="21:21" x14ac:dyDescent="0.25">
      <c r="U48583" s="76"/>
    </row>
    <row r="48584" spans="21:21" x14ac:dyDescent="0.25">
      <c r="U48584" s="76"/>
    </row>
    <row r="48585" spans="21:21" x14ac:dyDescent="0.25">
      <c r="U48585" s="76"/>
    </row>
    <row r="48586" spans="21:21" x14ac:dyDescent="0.25">
      <c r="U48586" s="76"/>
    </row>
    <row r="48587" spans="21:21" x14ac:dyDescent="0.25">
      <c r="U48587" s="76"/>
    </row>
    <row r="48588" spans="21:21" x14ac:dyDescent="0.25">
      <c r="U48588" s="76"/>
    </row>
    <row r="48589" spans="21:21" x14ac:dyDescent="0.25">
      <c r="U48589" s="76"/>
    </row>
    <row r="48590" spans="21:21" x14ac:dyDescent="0.25">
      <c r="U48590" s="76"/>
    </row>
    <row r="48591" spans="21:21" x14ac:dyDescent="0.25">
      <c r="U48591" s="76"/>
    </row>
    <row r="48592" spans="21:21" x14ac:dyDescent="0.25">
      <c r="U48592" s="76"/>
    </row>
    <row r="48593" spans="21:21" x14ac:dyDescent="0.25">
      <c r="U48593" s="76"/>
    </row>
    <row r="48594" spans="21:21" x14ac:dyDescent="0.25">
      <c r="U48594" s="76"/>
    </row>
    <row r="48595" spans="21:21" x14ac:dyDescent="0.25">
      <c r="U48595" s="76"/>
    </row>
    <row r="48596" spans="21:21" x14ac:dyDescent="0.25">
      <c r="U48596" s="76"/>
    </row>
    <row r="48597" spans="21:21" x14ac:dyDescent="0.25">
      <c r="U48597" s="76"/>
    </row>
    <row r="48598" spans="21:21" x14ac:dyDescent="0.25">
      <c r="U48598" s="76"/>
    </row>
    <row r="48599" spans="21:21" x14ac:dyDescent="0.25">
      <c r="U48599" s="76"/>
    </row>
    <row r="48600" spans="21:21" x14ac:dyDescent="0.25">
      <c r="U48600" s="76"/>
    </row>
    <row r="48601" spans="21:21" x14ac:dyDescent="0.25">
      <c r="U48601" s="76"/>
    </row>
    <row r="48602" spans="21:21" x14ac:dyDescent="0.25">
      <c r="U48602" s="76"/>
    </row>
    <row r="48603" spans="21:21" x14ac:dyDescent="0.25">
      <c r="U48603" s="76"/>
    </row>
    <row r="48604" spans="21:21" x14ac:dyDescent="0.25">
      <c r="U48604" s="76"/>
    </row>
    <row r="48605" spans="21:21" x14ac:dyDescent="0.25">
      <c r="U48605" s="76"/>
    </row>
    <row r="48606" spans="21:21" x14ac:dyDescent="0.25">
      <c r="U48606" s="76"/>
    </row>
    <row r="48607" spans="21:21" x14ac:dyDescent="0.25">
      <c r="U48607" s="76"/>
    </row>
    <row r="48608" spans="21:21" x14ac:dyDescent="0.25">
      <c r="U48608" s="76"/>
    </row>
    <row r="48609" spans="21:21" x14ac:dyDescent="0.25">
      <c r="U48609" s="76"/>
    </row>
    <row r="48610" spans="21:21" x14ac:dyDescent="0.25">
      <c r="U48610" s="76"/>
    </row>
    <row r="48611" spans="21:21" x14ac:dyDescent="0.25">
      <c r="U48611" s="76"/>
    </row>
    <row r="48612" spans="21:21" x14ac:dyDescent="0.25">
      <c r="U48612" s="76"/>
    </row>
    <row r="48613" spans="21:21" x14ac:dyDescent="0.25">
      <c r="U48613" s="76"/>
    </row>
    <row r="48614" spans="21:21" x14ac:dyDescent="0.25">
      <c r="U48614" s="76"/>
    </row>
    <row r="48615" spans="21:21" x14ac:dyDescent="0.25">
      <c r="U48615" s="76"/>
    </row>
    <row r="48616" spans="21:21" x14ac:dyDescent="0.25">
      <c r="U48616" s="76"/>
    </row>
    <row r="48617" spans="21:21" x14ac:dyDescent="0.25">
      <c r="U48617" s="76"/>
    </row>
    <row r="48618" spans="21:21" x14ac:dyDescent="0.25">
      <c r="U48618" s="76"/>
    </row>
    <row r="48619" spans="21:21" x14ac:dyDescent="0.25">
      <c r="U48619" s="76"/>
    </row>
    <row r="48620" spans="21:21" x14ac:dyDescent="0.25">
      <c r="U48620" s="76"/>
    </row>
    <row r="48621" spans="21:21" x14ac:dyDescent="0.25">
      <c r="U48621" s="76"/>
    </row>
    <row r="48622" spans="21:21" x14ac:dyDescent="0.25">
      <c r="U48622" s="76"/>
    </row>
    <row r="48623" spans="21:21" x14ac:dyDescent="0.25">
      <c r="U48623" s="76"/>
    </row>
    <row r="48624" spans="21:21" x14ac:dyDescent="0.25">
      <c r="U48624" s="76"/>
    </row>
    <row r="48625" spans="21:21" x14ac:dyDescent="0.25">
      <c r="U48625" s="76"/>
    </row>
    <row r="48626" spans="21:21" x14ac:dyDescent="0.25">
      <c r="U48626" s="76"/>
    </row>
    <row r="48627" spans="21:21" x14ac:dyDescent="0.25">
      <c r="U48627" s="76"/>
    </row>
    <row r="48628" spans="21:21" x14ac:dyDescent="0.25">
      <c r="U48628" s="76"/>
    </row>
    <row r="48629" spans="21:21" x14ac:dyDescent="0.25">
      <c r="U48629" s="76"/>
    </row>
    <row r="48630" spans="21:21" x14ac:dyDescent="0.25">
      <c r="U48630" s="76"/>
    </row>
    <row r="48631" spans="21:21" x14ac:dyDescent="0.25">
      <c r="U48631" s="76"/>
    </row>
    <row r="48632" spans="21:21" x14ac:dyDescent="0.25">
      <c r="U48632" s="76"/>
    </row>
    <row r="48633" spans="21:21" x14ac:dyDescent="0.25">
      <c r="U48633" s="76"/>
    </row>
    <row r="48634" spans="21:21" x14ac:dyDescent="0.25">
      <c r="U48634" s="76"/>
    </row>
    <row r="48635" spans="21:21" x14ac:dyDescent="0.25">
      <c r="U48635" s="76"/>
    </row>
    <row r="48636" spans="21:21" x14ac:dyDescent="0.25">
      <c r="U48636" s="76"/>
    </row>
    <row r="48637" spans="21:21" x14ac:dyDescent="0.25">
      <c r="U48637" s="76"/>
    </row>
    <row r="48638" spans="21:21" x14ac:dyDescent="0.25">
      <c r="U48638" s="76"/>
    </row>
    <row r="48639" spans="21:21" x14ac:dyDescent="0.25">
      <c r="U48639" s="76"/>
    </row>
    <row r="48640" spans="21:21" x14ac:dyDescent="0.25">
      <c r="U48640" s="76"/>
    </row>
    <row r="48641" spans="21:21" x14ac:dyDescent="0.25">
      <c r="U48641" s="76"/>
    </row>
    <row r="48642" spans="21:21" x14ac:dyDescent="0.25">
      <c r="U48642" s="76"/>
    </row>
    <row r="48643" spans="21:21" x14ac:dyDescent="0.25">
      <c r="U48643" s="76"/>
    </row>
    <row r="48644" spans="21:21" x14ac:dyDescent="0.25">
      <c r="U48644" s="76"/>
    </row>
    <row r="48645" spans="21:21" x14ac:dyDescent="0.25">
      <c r="U48645" s="76"/>
    </row>
    <row r="48646" spans="21:21" x14ac:dyDescent="0.25">
      <c r="U48646" s="76"/>
    </row>
    <row r="48647" spans="21:21" x14ac:dyDescent="0.25">
      <c r="U48647" s="76"/>
    </row>
    <row r="48648" spans="21:21" x14ac:dyDescent="0.25">
      <c r="U48648" s="76"/>
    </row>
    <row r="48649" spans="21:21" x14ac:dyDescent="0.25">
      <c r="U48649" s="76"/>
    </row>
    <row r="48650" spans="21:21" x14ac:dyDescent="0.25">
      <c r="U48650" s="76"/>
    </row>
    <row r="48651" spans="21:21" x14ac:dyDescent="0.25">
      <c r="U48651" s="76"/>
    </row>
    <row r="48652" spans="21:21" x14ac:dyDescent="0.25">
      <c r="U48652" s="76"/>
    </row>
    <row r="48653" spans="21:21" x14ac:dyDescent="0.25">
      <c r="U48653" s="76"/>
    </row>
    <row r="48654" spans="21:21" x14ac:dyDescent="0.25">
      <c r="U48654" s="76"/>
    </row>
    <row r="48655" spans="21:21" x14ac:dyDescent="0.25">
      <c r="U48655" s="76"/>
    </row>
    <row r="48656" spans="21:21" x14ac:dyDescent="0.25">
      <c r="U48656" s="76"/>
    </row>
    <row r="48657" spans="21:21" x14ac:dyDescent="0.25">
      <c r="U48657" s="76"/>
    </row>
    <row r="48658" spans="21:21" x14ac:dyDescent="0.25">
      <c r="U48658" s="76"/>
    </row>
    <row r="48659" spans="21:21" x14ac:dyDescent="0.25">
      <c r="U48659" s="76"/>
    </row>
    <row r="48660" spans="21:21" x14ac:dyDescent="0.25">
      <c r="U48660" s="76"/>
    </row>
    <row r="48661" spans="21:21" x14ac:dyDescent="0.25">
      <c r="U48661" s="76"/>
    </row>
    <row r="48662" spans="21:21" x14ac:dyDescent="0.25">
      <c r="U48662" s="76"/>
    </row>
    <row r="48663" spans="21:21" x14ac:dyDescent="0.25">
      <c r="U48663" s="76"/>
    </row>
    <row r="48664" spans="21:21" x14ac:dyDescent="0.25">
      <c r="U48664" s="76"/>
    </row>
    <row r="48665" spans="21:21" x14ac:dyDescent="0.25">
      <c r="U48665" s="76"/>
    </row>
    <row r="48666" spans="21:21" x14ac:dyDescent="0.25">
      <c r="U48666" s="76"/>
    </row>
    <row r="48667" spans="21:21" x14ac:dyDescent="0.25">
      <c r="U48667" s="76"/>
    </row>
    <row r="48668" spans="21:21" x14ac:dyDescent="0.25">
      <c r="U48668" s="76"/>
    </row>
    <row r="48669" spans="21:21" x14ac:dyDescent="0.25">
      <c r="U48669" s="76"/>
    </row>
    <row r="48670" spans="21:21" x14ac:dyDescent="0.25">
      <c r="U48670" s="76"/>
    </row>
    <row r="48671" spans="21:21" x14ac:dyDescent="0.25">
      <c r="U48671" s="76"/>
    </row>
    <row r="48672" spans="21:21" x14ac:dyDescent="0.25">
      <c r="U48672" s="76"/>
    </row>
    <row r="48673" spans="21:21" x14ac:dyDescent="0.25">
      <c r="U48673" s="76"/>
    </row>
    <row r="48674" spans="21:21" x14ac:dyDescent="0.25">
      <c r="U48674" s="76"/>
    </row>
    <row r="48675" spans="21:21" x14ac:dyDescent="0.25">
      <c r="U48675" s="76"/>
    </row>
    <row r="48676" spans="21:21" x14ac:dyDescent="0.25">
      <c r="U48676" s="76"/>
    </row>
    <row r="48677" spans="21:21" x14ac:dyDescent="0.25">
      <c r="U48677" s="76"/>
    </row>
    <row r="48678" spans="21:21" x14ac:dyDescent="0.25">
      <c r="U48678" s="76"/>
    </row>
    <row r="48679" spans="21:21" x14ac:dyDescent="0.25">
      <c r="U48679" s="76"/>
    </row>
    <row r="48680" spans="21:21" x14ac:dyDescent="0.25">
      <c r="U48680" s="76"/>
    </row>
    <row r="48681" spans="21:21" x14ac:dyDescent="0.25">
      <c r="U48681" s="76"/>
    </row>
    <row r="48682" spans="21:21" x14ac:dyDescent="0.25">
      <c r="U48682" s="76"/>
    </row>
    <row r="48683" spans="21:21" x14ac:dyDescent="0.25">
      <c r="U48683" s="76"/>
    </row>
    <row r="48684" spans="21:21" x14ac:dyDescent="0.25">
      <c r="U48684" s="76"/>
    </row>
    <row r="48685" spans="21:21" x14ac:dyDescent="0.25">
      <c r="U48685" s="76"/>
    </row>
    <row r="48686" spans="21:21" x14ac:dyDescent="0.25">
      <c r="U48686" s="76"/>
    </row>
    <row r="48687" spans="21:21" x14ac:dyDescent="0.25">
      <c r="U48687" s="76"/>
    </row>
    <row r="48688" spans="21:21" x14ac:dyDescent="0.25">
      <c r="U48688" s="76"/>
    </row>
    <row r="48689" spans="21:21" x14ac:dyDescent="0.25">
      <c r="U48689" s="76"/>
    </row>
    <row r="48690" spans="21:21" x14ac:dyDescent="0.25">
      <c r="U48690" s="76"/>
    </row>
    <row r="48691" spans="21:21" x14ac:dyDescent="0.25">
      <c r="U48691" s="76"/>
    </row>
    <row r="48692" spans="21:21" x14ac:dyDescent="0.25">
      <c r="U48692" s="76"/>
    </row>
    <row r="48693" spans="21:21" x14ac:dyDescent="0.25">
      <c r="U48693" s="76"/>
    </row>
    <row r="48694" spans="21:21" x14ac:dyDescent="0.25">
      <c r="U48694" s="76"/>
    </row>
    <row r="48695" spans="21:21" x14ac:dyDescent="0.25">
      <c r="U48695" s="76"/>
    </row>
    <row r="48696" spans="21:21" x14ac:dyDescent="0.25">
      <c r="U48696" s="76"/>
    </row>
    <row r="48697" spans="21:21" x14ac:dyDescent="0.25">
      <c r="U48697" s="76"/>
    </row>
    <row r="48698" spans="21:21" x14ac:dyDescent="0.25">
      <c r="U48698" s="76"/>
    </row>
    <row r="48699" spans="21:21" x14ac:dyDescent="0.25">
      <c r="U48699" s="76"/>
    </row>
    <row r="48700" spans="21:21" x14ac:dyDescent="0.25">
      <c r="U48700" s="76"/>
    </row>
    <row r="48701" spans="21:21" x14ac:dyDescent="0.25">
      <c r="U48701" s="76"/>
    </row>
    <row r="48702" spans="21:21" x14ac:dyDescent="0.25">
      <c r="U48702" s="76"/>
    </row>
    <row r="48703" spans="21:21" x14ac:dyDescent="0.25">
      <c r="U48703" s="76"/>
    </row>
    <row r="48704" spans="21:21" x14ac:dyDescent="0.25">
      <c r="U48704" s="76"/>
    </row>
    <row r="48705" spans="21:21" x14ac:dyDescent="0.25">
      <c r="U48705" s="76"/>
    </row>
    <row r="48706" spans="21:21" x14ac:dyDescent="0.25">
      <c r="U48706" s="76"/>
    </row>
    <row r="48707" spans="21:21" x14ac:dyDescent="0.25">
      <c r="U48707" s="76"/>
    </row>
    <row r="48708" spans="21:21" x14ac:dyDescent="0.25">
      <c r="U48708" s="76"/>
    </row>
    <row r="48709" spans="21:21" x14ac:dyDescent="0.25">
      <c r="U48709" s="76"/>
    </row>
    <row r="48710" spans="21:21" x14ac:dyDescent="0.25">
      <c r="U48710" s="76"/>
    </row>
    <row r="48711" spans="21:21" x14ac:dyDescent="0.25">
      <c r="U48711" s="76"/>
    </row>
    <row r="48712" spans="21:21" x14ac:dyDescent="0.25">
      <c r="U48712" s="76"/>
    </row>
    <row r="48713" spans="21:21" x14ac:dyDescent="0.25">
      <c r="U48713" s="76"/>
    </row>
    <row r="48714" spans="21:21" x14ac:dyDescent="0.25">
      <c r="U48714" s="76"/>
    </row>
    <row r="48715" spans="21:21" x14ac:dyDescent="0.25">
      <c r="U48715" s="76"/>
    </row>
    <row r="48716" spans="21:21" x14ac:dyDescent="0.25">
      <c r="U48716" s="76"/>
    </row>
    <row r="48717" spans="21:21" x14ac:dyDescent="0.25">
      <c r="U48717" s="76"/>
    </row>
    <row r="48718" spans="21:21" x14ac:dyDescent="0.25">
      <c r="U48718" s="76"/>
    </row>
    <row r="48719" spans="21:21" x14ac:dyDescent="0.25">
      <c r="U48719" s="76"/>
    </row>
    <row r="48720" spans="21:21" x14ac:dyDescent="0.25">
      <c r="U48720" s="76"/>
    </row>
    <row r="48721" spans="21:21" x14ac:dyDescent="0.25">
      <c r="U48721" s="76"/>
    </row>
    <row r="48722" spans="21:21" x14ac:dyDescent="0.25">
      <c r="U48722" s="76"/>
    </row>
    <row r="48723" spans="21:21" x14ac:dyDescent="0.25">
      <c r="U48723" s="76"/>
    </row>
    <row r="48724" spans="21:21" x14ac:dyDescent="0.25">
      <c r="U48724" s="76"/>
    </row>
    <row r="48725" spans="21:21" x14ac:dyDescent="0.25">
      <c r="U48725" s="76"/>
    </row>
    <row r="48726" spans="21:21" x14ac:dyDescent="0.25">
      <c r="U48726" s="76"/>
    </row>
    <row r="48727" spans="21:21" x14ac:dyDescent="0.25">
      <c r="U48727" s="76"/>
    </row>
    <row r="48728" spans="21:21" x14ac:dyDescent="0.25">
      <c r="U48728" s="76"/>
    </row>
    <row r="48729" spans="21:21" x14ac:dyDescent="0.25">
      <c r="U48729" s="76"/>
    </row>
    <row r="48730" spans="21:21" x14ac:dyDescent="0.25">
      <c r="U48730" s="76"/>
    </row>
    <row r="48731" spans="21:21" x14ac:dyDescent="0.25">
      <c r="U48731" s="76"/>
    </row>
    <row r="48732" spans="21:21" x14ac:dyDescent="0.25">
      <c r="U48732" s="76"/>
    </row>
    <row r="48733" spans="21:21" x14ac:dyDescent="0.25">
      <c r="U48733" s="76"/>
    </row>
    <row r="48734" spans="21:21" x14ac:dyDescent="0.25">
      <c r="U48734" s="76"/>
    </row>
    <row r="48735" spans="21:21" x14ac:dyDescent="0.25">
      <c r="U48735" s="76"/>
    </row>
    <row r="48736" spans="21:21" x14ac:dyDescent="0.25">
      <c r="U48736" s="76"/>
    </row>
    <row r="48737" spans="21:21" x14ac:dyDescent="0.25">
      <c r="U48737" s="76"/>
    </row>
    <row r="48738" spans="21:21" x14ac:dyDescent="0.25">
      <c r="U48738" s="76"/>
    </row>
    <row r="48739" spans="21:21" x14ac:dyDescent="0.25">
      <c r="U48739" s="76"/>
    </row>
    <row r="48740" spans="21:21" x14ac:dyDescent="0.25">
      <c r="U48740" s="76"/>
    </row>
    <row r="48741" spans="21:21" x14ac:dyDescent="0.25">
      <c r="U48741" s="76"/>
    </row>
    <row r="48742" spans="21:21" x14ac:dyDescent="0.25">
      <c r="U48742" s="76"/>
    </row>
    <row r="48743" spans="21:21" x14ac:dyDescent="0.25">
      <c r="U48743" s="76"/>
    </row>
    <row r="48744" spans="21:21" x14ac:dyDescent="0.25">
      <c r="U48744" s="76"/>
    </row>
    <row r="48745" spans="21:21" x14ac:dyDescent="0.25">
      <c r="U48745" s="76"/>
    </row>
    <row r="48746" spans="21:21" x14ac:dyDescent="0.25">
      <c r="U48746" s="76"/>
    </row>
    <row r="48747" spans="21:21" x14ac:dyDescent="0.25">
      <c r="U48747" s="76"/>
    </row>
    <row r="48748" spans="21:21" x14ac:dyDescent="0.25">
      <c r="U48748" s="76"/>
    </row>
    <row r="48749" spans="21:21" x14ac:dyDescent="0.25">
      <c r="U48749" s="76"/>
    </row>
    <row r="48750" spans="21:21" x14ac:dyDescent="0.25">
      <c r="U48750" s="76"/>
    </row>
    <row r="48751" spans="21:21" x14ac:dyDescent="0.25">
      <c r="U48751" s="76"/>
    </row>
    <row r="48752" spans="21:21" x14ac:dyDescent="0.25">
      <c r="U48752" s="76"/>
    </row>
    <row r="48753" spans="21:21" x14ac:dyDescent="0.25">
      <c r="U48753" s="76"/>
    </row>
    <row r="48754" spans="21:21" x14ac:dyDescent="0.25">
      <c r="U48754" s="76"/>
    </row>
    <row r="48755" spans="21:21" x14ac:dyDescent="0.25">
      <c r="U48755" s="76"/>
    </row>
    <row r="48756" spans="21:21" x14ac:dyDescent="0.25">
      <c r="U48756" s="76"/>
    </row>
    <row r="48757" spans="21:21" x14ac:dyDescent="0.25">
      <c r="U48757" s="76"/>
    </row>
    <row r="48758" spans="21:21" x14ac:dyDescent="0.25">
      <c r="U48758" s="76"/>
    </row>
    <row r="48759" spans="21:21" x14ac:dyDescent="0.25">
      <c r="U48759" s="76"/>
    </row>
    <row r="48760" spans="21:21" x14ac:dyDescent="0.25">
      <c r="U48760" s="76"/>
    </row>
    <row r="48761" spans="21:21" x14ac:dyDescent="0.25">
      <c r="U48761" s="76"/>
    </row>
    <row r="48762" spans="21:21" x14ac:dyDescent="0.25">
      <c r="U48762" s="76"/>
    </row>
    <row r="48763" spans="21:21" x14ac:dyDescent="0.25">
      <c r="U48763" s="76"/>
    </row>
    <row r="48764" spans="21:21" x14ac:dyDescent="0.25">
      <c r="U48764" s="76"/>
    </row>
    <row r="48765" spans="21:21" x14ac:dyDescent="0.25">
      <c r="U48765" s="76"/>
    </row>
    <row r="48766" spans="21:21" x14ac:dyDescent="0.25">
      <c r="U48766" s="76"/>
    </row>
    <row r="48767" spans="21:21" x14ac:dyDescent="0.25">
      <c r="U48767" s="76"/>
    </row>
    <row r="48768" spans="21:21" x14ac:dyDescent="0.25">
      <c r="U48768" s="76"/>
    </row>
    <row r="48769" spans="21:21" x14ac:dyDescent="0.25">
      <c r="U48769" s="76"/>
    </row>
    <row r="48770" spans="21:21" x14ac:dyDescent="0.25">
      <c r="U48770" s="76"/>
    </row>
    <row r="48771" spans="21:21" x14ac:dyDescent="0.25">
      <c r="U48771" s="76"/>
    </row>
    <row r="48772" spans="21:21" x14ac:dyDescent="0.25">
      <c r="U48772" s="76"/>
    </row>
    <row r="48773" spans="21:21" x14ac:dyDescent="0.25">
      <c r="U48773" s="76"/>
    </row>
    <row r="48774" spans="21:21" x14ac:dyDescent="0.25">
      <c r="U48774" s="76"/>
    </row>
    <row r="48775" spans="21:21" x14ac:dyDescent="0.25">
      <c r="U48775" s="76"/>
    </row>
    <row r="48776" spans="21:21" x14ac:dyDescent="0.25">
      <c r="U48776" s="76"/>
    </row>
    <row r="48777" spans="21:21" x14ac:dyDescent="0.25">
      <c r="U48777" s="76"/>
    </row>
    <row r="48778" spans="21:21" x14ac:dyDescent="0.25">
      <c r="U48778" s="76"/>
    </row>
    <row r="48779" spans="21:21" x14ac:dyDescent="0.25">
      <c r="U48779" s="76"/>
    </row>
    <row r="48780" spans="21:21" x14ac:dyDescent="0.25">
      <c r="U48780" s="76"/>
    </row>
    <row r="48781" spans="21:21" x14ac:dyDescent="0.25">
      <c r="U48781" s="76"/>
    </row>
    <row r="48782" spans="21:21" x14ac:dyDescent="0.25">
      <c r="U48782" s="76"/>
    </row>
    <row r="48783" spans="21:21" x14ac:dyDescent="0.25">
      <c r="U48783" s="76"/>
    </row>
    <row r="48784" spans="21:21" x14ac:dyDescent="0.25">
      <c r="U48784" s="76"/>
    </row>
    <row r="48785" spans="21:21" x14ac:dyDescent="0.25">
      <c r="U48785" s="76"/>
    </row>
    <row r="48786" spans="21:21" x14ac:dyDescent="0.25">
      <c r="U48786" s="76"/>
    </row>
    <row r="48787" spans="21:21" x14ac:dyDescent="0.25">
      <c r="U48787" s="76"/>
    </row>
    <row r="48788" spans="21:21" x14ac:dyDescent="0.25">
      <c r="U48788" s="76"/>
    </row>
    <row r="48789" spans="21:21" x14ac:dyDescent="0.25">
      <c r="U48789" s="76"/>
    </row>
    <row r="48790" spans="21:21" x14ac:dyDescent="0.25">
      <c r="U48790" s="76"/>
    </row>
    <row r="48791" spans="21:21" x14ac:dyDescent="0.25">
      <c r="U48791" s="76"/>
    </row>
    <row r="48792" spans="21:21" x14ac:dyDescent="0.25">
      <c r="U48792" s="76"/>
    </row>
    <row r="48793" spans="21:21" x14ac:dyDescent="0.25">
      <c r="U48793" s="76"/>
    </row>
    <row r="48794" spans="21:21" x14ac:dyDescent="0.25">
      <c r="U48794" s="76"/>
    </row>
    <row r="48795" spans="21:21" x14ac:dyDescent="0.25">
      <c r="U48795" s="76"/>
    </row>
    <row r="48796" spans="21:21" x14ac:dyDescent="0.25">
      <c r="U48796" s="76"/>
    </row>
    <row r="48797" spans="21:21" x14ac:dyDescent="0.25">
      <c r="U48797" s="76"/>
    </row>
    <row r="48798" spans="21:21" x14ac:dyDescent="0.25">
      <c r="U48798" s="76"/>
    </row>
    <row r="48799" spans="21:21" x14ac:dyDescent="0.25">
      <c r="U48799" s="76"/>
    </row>
    <row r="48800" spans="21:21" x14ac:dyDescent="0.25">
      <c r="U48800" s="76"/>
    </row>
    <row r="48801" spans="21:21" x14ac:dyDescent="0.25">
      <c r="U48801" s="76"/>
    </row>
    <row r="48802" spans="21:21" x14ac:dyDescent="0.25">
      <c r="U48802" s="76"/>
    </row>
    <row r="48803" spans="21:21" x14ac:dyDescent="0.25">
      <c r="U48803" s="76"/>
    </row>
    <row r="48804" spans="21:21" x14ac:dyDescent="0.25">
      <c r="U48804" s="76"/>
    </row>
    <row r="48805" spans="21:21" x14ac:dyDescent="0.25">
      <c r="U48805" s="76"/>
    </row>
    <row r="48806" spans="21:21" x14ac:dyDescent="0.25">
      <c r="U48806" s="76"/>
    </row>
    <row r="48807" spans="21:21" x14ac:dyDescent="0.25">
      <c r="U48807" s="76"/>
    </row>
    <row r="48808" spans="21:21" x14ac:dyDescent="0.25">
      <c r="U48808" s="76"/>
    </row>
    <row r="48809" spans="21:21" x14ac:dyDescent="0.25">
      <c r="U48809" s="76"/>
    </row>
    <row r="48810" spans="21:21" x14ac:dyDescent="0.25">
      <c r="U48810" s="76"/>
    </row>
    <row r="48811" spans="21:21" x14ac:dyDescent="0.25">
      <c r="U48811" s="76"/>
    </row>
    <row r="48812" spans="21:21" x14ac:dyDescent="0.25">
      <c r="U48812" s="76"/>
    </row>
    <row r="48813" spans="21:21" x14ac:dyDescent="0.25">
      <c r="U48813" s="76"/>
    </row>
    <row r="48814" spans="21:21" x14ac:dyDescent="0.25">
      <c r="U48814" s="76"/>
    </row>
    <row r="48815" spans="21:21" x14ac:dyDescent="0.25">
      <c r="U48815" s="76"/>
    </row>
    <row r="48816" spans="21:21" x14ac:dyDescent="0.25">
      <c r="U48816" s="76"/>
    </row>
    <row r="48817" spans="21:21" x14ac:dyDescent="0.25">
      <c r="U48817" s="76"/>
    </row>
    <row r="48818" spans="21:21" x14ac:dyDescent="0.25">
      <c r="U48818" s="76"/>
    </row>
    <row r="48819" spans="21:21" x14ac:dyDescent="0.25">
      <c r="U48819" s="76"/>
    </row>
    <row r="48820" spans="21:21" x14ac:dyDescent="0.25">
      <c r="U48820" s="76"/>
    </row>
    <row r="48821" spans="21:21" x14ac:dyDescent="0.25">
      <c r="U48821" s="76"/>
    </row>
    <row r="48822" spans="21:21" x14ac:dyDescent="0.25">
      <c r="U48822" s="76"/>
    </row>
    <row r="48823" spans="21:21" x14ac:dyDescent="0.25">
      <c r="U48823" s="76"/>
    </row>
    <row r="48824" spans="21:21" x14ac:dyDescent="0.25">
      <c r="U48824" s="76"/>
    </row>
    <row r="48825" spans="21:21" x14ac:dyDescent="0.25">
      <c r="U48825" s="76"/>
    </row>
    <row r="48826" spans="21:21" x14ac:dyDescent="0.25">
      <c r="U48826" s="76"/>
    </row>
    <row r="48827" spans="21:21" x14ac:dyDescent="0.25">
      <c r="U48827" s="76"/>
    </row>
    <row r="48828" spans="21:21" x14ac:dyDescent="0.25">
      <c r="U48828" s="76"/>
    </row>
    <row r="48829" spans="21:21" x14ac:dyDescent="0.25">
      <c r="U48829" s="76"/>
    </row>
    <row r="48830" spans="21:21" x14ac:dyDescent="0.25">
      <c r="U48830" s="76"/>
    </row>
    <row r="48831" spans="21:21" x14ac:dyDescent="0.25">
      <c r="U48831" s="76"/>
    </row>
    <row r="48832" spans="21:21" x14ac:dyDescent="0.25">
      <c r="U48832" s="76"/>
    </row>
    <row r="48833" spans="21:21" x14ac:dyDescent="0.25">
      <c r="U48833" s="76"/>
    </row>
    <row r="48834" spans="21:21" x14ac:dyDescent="0.25">
      <c r="U48834" s="76"/>
    </row>
    <row r="48835" spans="21:21" x14ac:dyDescent="0.25">
      <c r="U48835" s="76"/>
    </row>
    <row r="48836" spans="21:21" x14ac:dyDescent="0.25">
      <c r="U48836" s="76"/>
    </row>
    <row r="48837" spans="21:21" x14ac:dyDescent="0.25">
      <c r="U48837" s="76"/>
    </row>
    <row r="48838" spans="21:21" x14ac:dyDescent="0.25">
      <c r="U48838" s="76"/>
    </row>
    <row r="48839" spans="21:21" x14ac:dyDescent="0.25">
      <c r="U48839" s="76"/>
    </row>
    <row r="48840" spans="21:21" x14ac:dyDescent="0.25">
      <c r="U48840" s="76"/>
    </row>
    <row r="48841" spans="21:21" x14ac:dyDescent="0.25">
      <c r="U48841" s="76"/>
    </row>
    <row r="48842" spans="21:21" x14ac:dyDescent="0.25">
      <c r="U48842" s="76"/>
    </row>
    <row r="48843" spans="21:21" x14ac:dyDescent="0.25">
      <c r="U48843" s="76"/>
    </row>
    <row r="48844" spans="21:21" x14ac:dyDescent="0.25">
      <c r="U48844" s="76"/>
    </row>
    <row r="48845" spans="21:21" x14ac:dyDescent="0.25">
      <c r="U48845" s="76"/>
    </row>
    <row r="48846" spans="21:21" x14ac:dyDescent="0.25">
      <c r="U48846" s="76"/>
    </row>
    <row r="48847" spans="21:21" x14ac:dyDescent="0.25">
      <c r="U48847" s="76"/>
    </row>
    <row r="48848" spans="21:21" x14ac:dyDescent="0.25">
      <c r="U48848" s="76"/>
    </row>
    <row r="48849" spans="21:21" x14ac:dyDescent="0.25">
      <c r="U48849" s="76"/>
    </row>
    <row r="48850" spans="21:21" x14ac:dyDescent="0.25">
      <c r="U48850" s="76"/>
    </row>
    <row r="48851" spans="21:21" x14ac:dyDescent="0.25">
      <c r="U48851" s="76"/>
    </row>
    <row r="48852" spans="21:21" x14ac:dyDescent="0.25">
      <c r="U48852" s="76"/>
    </row>
    <row r="48853" spans="21:21" x14ac:dyDescent="0.25">
      <c r="U48853" s="76"/>
    </row>
    <row r="48854" spans="21:21" x14ac:dyDescent="0.25">
      <c r="U48854" s="76"/>
    </row>
    <row r="48855" spans="21:21" x14ac:dyDescent="0.25">
      <c r="U48855" s="76"/>
    </row>
    <row r="48856" spans="21:21" x14ac:dyDescent="0.25">
      <c r="U48856" s="76"/>
    </row>
    <row r="48857" spans="21:21" x14ac:dyDescent="0.25">
      <c r="U48857" s="76"/>
    </row>
    <row r="48858" spans="21:21" x14ac:dyDescent="0.25">
      <c r="U48858" s="76"/>
    </row>
    <row r="48859" spans="21:21" x14ac:dyDescent="0.25">
      <c r="U48859" s="76"/>
    </row>
    <row r="48860" spans="21:21" x14ac:dyDescent="0.25">
      <c r="U48860" s="76"/>
    </row>
    <row r="48861" spans="21:21" x14ac:dyDescent="0.25">
      <c r="U48861" s="76"/>
    </row>
    <row r="48862" spans="21:21" x14ac:dyDescent="0.25">
      <c r="U48862" s="76"/>
    </row>
    <row r="48863" spans="21:21" x14ac:dyDescent="0.25">
      <c r="U48863" s="76"/>
    </row>
    <row r="48864" spans="21:21" x14ac:dyDescent="0.25">
      <c r="U48864" s="76"/>
    </row>
    <row r="48865" spans="21:21" x14ac:dyDescent="0.25">
      <c r="U48865" s="76"/>
    </row>
    <row r="48866" spans="21:21" x14ac:dyDescent="0.25">
      <c r="U48866" s="76"/>
    </row>
    <row r="48867" spans="21:21" x14ac:dyDescent="0.25">
      <c r="U48867" s="76"/>
    </row>
    <row r="48868" spans="21:21" x14ac:dyDescent="0.25">
      <c r="U48868" s="76"/>
    </row>
    <row r="48869" spans="21:21" x14ac:dyDescent="0.25">
      <c r="U48869" s="76"/>
    </row>
    <row r="48870" spans="21:21" x14ac:dyDescent="0.25">
      <c r="U48870" s="76"/>
    </row>
    <row r="48871" spans="21:21" x14ac:dyDescent="0.25">
      <c r="U48871" s="76"/>
    </row>
    <row r="48872" spans="21:21" x14ac:dyDescent="0.25">
      <c r="U48872" s="76"/>
    </row>
    <row r="48873" spans="21:21" x14ac:dyDescent="0.25">
      <c r="U48873" s="76"/>
    </row>
    <row r="48874" spans="21:21" x14ac:dyDescent="0.25">
      <c r="U48874" s="76"/>
    </row>
    <row r="48875" spans="21:21" x14ac:dyDescent="0.25">
      <c r="U48875" s="76"/>
    </row>
    <row r="48876" spans="21:21" x14ac:dyDescent="0.25">
      <c r="U48876" s="76"/>
    </row>
    <row r="48877" spans="21:21" x14ac:dyDescent="0.25">
      <c r="U48877" s="76"/>
    </row>
    <row r="48878" spans="21:21" x14ac:dyDescent="0.25">
      <c r="U48878" s="76"/>
    </row>
    <row r="48879" spans="21:21" x14ac:dyDescent="0.25">
      <c r="U48879" s="76"/>
    </row>
    <row r="48880" spans="21:21" x14ac:dyDescent="0.25">
      <c r="U48880" s="76"/>
    </row>
    <row r="48881" spans="21:21" x14ac:dyDescent="0.25">
      <c r="U48881" s="76"/>
    </row>
    <row r="48882" spans="21:21" x14ac:dyDescent="0.25">
      <c r="U48882" s="76"/>
    </row>
    <row r="48883" spans="21:21" x14ac:dyDescent="0.25">
      <c r="U48883" s="76"/>
    </row>
    <row r="48884" spans="21:21" x14ac:dyDescent="0.25">
      <c r="U48884" s="76"/>
    </row>
    <row r="48885" spans="21:21" x14ac:dyDescent="0.25">
      <c r="U48885" s="76"/>
    </row>
    <row r="48886" spans="21:21" x14ac:dyDescent="0.25">
      <c r="U48886" s="76"/>
    </row>
    <row r="48887" spans="21:21" x14ac:dyDescent="0.25">
      <c r="U48887" s="76"/>
    </row>
    <row r="48888" spans="21:21" x14ac:dyDescent="0.25">
      <c r="U48888" s="76"/>
    </row>
    <row r="48889" spans="21:21" x14ac:dyDescent="0.25">
      <c r="U48889" s="76"/>
    </row>
    <row r="48890" spans="21:21" x14ac:dyDescent="0.25">
      <c r="U48890" s="76"/>
    </row>
    <row r="48891" spans="21:21" x14ac:dyDescent="0.25">
      <c r="U48891" s="76"/>
    </row>
    <row r="48892" spans="21:21" x14ac:dyDescent="0.25">
      <c r="U48892" s="76"/>
    </row>
    <row r="48893" spans="21:21" x14ac:dyDescent="0.25">
      <c r="U48893" s="76"/>
    </row>
    <row r="48894" spans="21:21" x14ac:dyDescent="0.25">
      <c r="U48894" s="76"/>
    </row>
    <row r="48895" spans="21:21" x14ac:dyDescent="0.25">
      <c r="U48895" s="76"/>
    </row>
    <row r="48896" spans="21:21" x14ac:dyDescent="0.25">
      <c r="U48896" s="76"/>
    </row>
    <row r="48897" spans="21:21" x14ac:dyDescent="0.25">
      <c r="U48897" s="76"/>
    </row>
    <row r="48898" spans="21:21" x14ac:dyDescent="0.25">
      <c r="U48898" s="76"/>
    </row>
    <row r="48899" spans="21:21" x14ac:dyDescent="0.25">
      <c r="U48899" s="76"/>
    </row>
    <row r="48900" spans="21:21" x14ac:dyDescent="0.25">
      <c r="U48900" s="76"/>
    </row>
    <row r="48901" spans="21:21" x14ac:dyDescent="0.25">
      <c r="U48901" s="76"/>
    </row>
    <row r="48902" spans="21:21" x14ac:dyDescent="0.25">
      <c r="U48902" s="76"/>
    </row>
    <row r="48903" spans="21:21" x14ac:dyDescent="0.25">
      <c r="U48903" s="76"/>
    </row>
    <row r="48904" spans="21:21" x14ac:dyDescent="0.25">
      <c r="U48904" s="76"/>
    </row>
    <row r="48905" spans="21:21" x14ac:dyDescent="0.25">
      <c r="U48905" s="76"/>
    </row>
    <row r="48906" spans="21:21" x14ac:dyDescent="0.25">
      <c r="U48906" s="76"/>
    </row>
    <row r="48907" spans="21:21" x14ac:dyDescent="0.25">
      <c r="U48907" s="76"/>
    </row>
    <row r="48908" spans="21:21" x14ac:dyDescent="0.25">
      <c r="U48908" s="76"/>
    </row>
    <row r="48909" spans="21:21" x14ac:dyDescent="0.25">
      <c r="U48909" s="76"/>
    </row>
    <row r="48910" spans="21:21" x14ac:dyDescent="0.25">
      <c r="U48910" s="76"/>
    </row>
    <row r="48911" spans="21:21" x14ac:dyDescent="0.25">
      <c r="U48911" s="76"/>
    </row>
    <row r="48912" spans="21:21" x14ac:dyDescent="0.25">
      <c r="U48912" s="76"/>
    </row>
    <row r="48913" spans="21:21" x14ac:dyDescent="0.25">
      <c r="U48913" s="76"/>
    </row>
    <row r="48914" spans="21:21" x14ac:dyDescent="0.25">
      <c r="U48914" s="76"/>
    </row>
    <row r="48915" spans="21:21" x14ac:dyDescent="0.25">
      <c r="U48915" s="76"/>
    </row>
    <row r="48916" spans="21:21" x14ac:dyDescent="0.25">
      <c r="U48916" s="76"/>
    </row>
    <row r="48917" spans="21:21" x14ac:dyDescent="0.25">
      <c r="U48917" s="76"/>
    </row>
    <row r="48918" spans="21:21" x14ac:dyDescent="0.25">
      <c r="U48918" s="76"/>
    </row>
    <row r="48919" spans="21:21" x14ac:dyDescent="0.25">
      <c r="U48919" s="76"/>
    </row>
    <row r="48920" spans="21:21" x14ac:dyDescent="0.25">
      <c r="U48920" s="76"/>
    </row>
    <row r="48921" spans="21:21" x14ac:dyDescent="0.25">
      <c r="U48921" s="76"/>
    </row>
    <row r="48922" spans="21:21" x14ac:dyDescent="0.25">
      <c r="U48922" s="76"/>
    </row>
    <row r="48923" spans="21:21" x14ac:dyDescent="0.25">
      <c r="U48923" s="76"/>
    </row>
    <row r="48924" spans="21:21" x14ac:dyDescent="0.25">
      <c r="U48924" s="76"/>
    </row>
    <row r="48925" spans="21:21" x14ac:dyDescent="0.25">
      <c r="U48925" s="76"/>
    </row>
    <row r="48926" spans="21:21" x14ac:dyDescent="0.25">
      <c r="U48926" s="76"/>
    </row>
    <row r="48927" spans="21:21" x14ac:dyDescent="0.25">
      <c r="U48927" s="76"/>
    </row>
    <row r="48928" spans="21:21" x14ac:dyDescent="0.25">
      <c r="U48928" s="76"/>
    </row>
    <row r="48929" spans="21:21" x14ac:dyDescent="0.25">
      <c r="U48929" s="76"/>
    </row>
    <row r="48930" spans="21:21" x14ac:dyDescent="0.25">
      <c r="U48930" s="76"/>
    </row>
    <row r="48931" spans="21:21" x14ac:dyDescent="0.25">
      <c r="U48931" s="76"/>
    </row>
    <row r="48932" spans="21:21" x14ac:dyDescent="0.25">
      <c r="U48932" s="76"/>
    </row>
    <row r="48933" spans="21:21" x14ac:dyDescent="0.25">
      <c r="U48933" s="76"/>
    </row>
    <row r="48934" spans="21:21" x14ac:dyDescent="0.25">
      <c r="U48934" s="76"/>
    </row>
    <row r="48935" spans="21:21" x14ac:dyDescent="0.25">
      <c r="U48935" s="76"/>
    </row>
    <row r="48936" spans="21:21" x14ac:dyDescent="0.25">
      <c r="U48936" s="76"/>
    </row>
    <row r="48937" spans="21:21" x14ac:dyDescent="0.25">
      <c r="U48937" s="76"/>
    </row>
    <row r="48938" spans="21:21" x14ac:dyDescent="0.25">
      <c r="U48938" s="76"/>
    </row>
    <row r="48939" spans="21:21" x14ac:dyDescent="0.25">
      <c r="U48939" s="76"/>
    </row>
    <row r="48940" spans="21:21" x14ac:dyDescent="0.25">
      <c r="U48940" s="76"/>
    </row>
    <row r="48941" spans="21:21" x14ac:dyDescent="0.25">
      <c r="U48941" s="76"/>
    </row>
    <row r="48942" spans="21:21" x14ac:dyDescent="0.25">
      <c r="U48942" s="76"/>
    </row>
    <row r="48943" spans="21:21" x14ac:dyDescent="0.25">
      <c r="U48943" s="76"/>
    </row>
    <row r="48944" spans="21:21" x14ac:dyDescent="0.25">
      <c r="U48944" s="76"/>
    </row>
    <row r="48945" spans="21:21" x14ac:dyDescent="0.25">
      <c r="U48945" s="76"/>
    </row>
    <row r="48946" spans="21:21" x14ac:dyDescent="0.25">
      <c r="U48946" s="76"/>
    </row>
    <row r="48947" spans="21:21" x14ac:dyDescent="0.25">
      <c r="U48947" s="76"/>
    </row>
    <row r="48948" spans="21:21" x14ac:dyDescent="0.25">
      <c r="U48948" s="76"/>
    </row>
    <row r="48949" spans="21:21" x14ac:dyDescent="0.25">
      <c r="U48949" s="76"/>
    </row>
    <row r="48950" spans="21:21" x14ac:dyDescent="0.25">
      <c r="U48950" s="76"/>
    </row>
    <row r="48951" spans="21:21" x14ac:dyDescent="0.25">
      <c r="U48951" s="76"/>
    </row>
    <row r="48952" spans="21:21" x14ac:dyDescent="0.25">
      <c r="U48952" s="76"/>
    </row>
    <row r="48953" spans="21:21" x14ac:dyDescent="0.25">
      <c r="U48953" s="76"/>
    </row>
    <row r="48954" spans="21:21" x14ac:dyDescent="0.25">
      <c r="U48954" s="76"/>
    </row>
    <row r="48955" spans="21:21" x14ac:dyDescent="0.25">
      <c r="U48955" s="76"/>
    </row>
    <row r="48956" spans="21:21" x14ac:dyDescent="0.25">
      <c r="U48956" s="76"/>
    </row>
    <row r="48957" spans="21:21" x14ac:dyDescent="0.25">
      <c r="U48957" s="76"/>
    </row>
    <row r="48958" spans="21:21" x14ac:dyDescent="0.25">
      <c r="U48958" s="76"/>
    </row>
    <row r="48959" spans="21:21" x14ac:dyDescent="0.25">
      <c r="U48959" s="76"/>
    </row>
    <row r="48960" spans="21:21" x14ac:dyDescent="0.25">
      <c r="U48960" s="76"/>
    </row>
    <row r="48961" spans="21:21" x14ac:dyDescent="0.25">
      <c r="U48961" s="76"/>
    </row>
    <row r="48962" spans="21:21" x14ac:dyDescent="0.25">
      <c r="U48962" s="76"/>
    </row>
    <row r="48963" spans="21:21" x14ac:dyDescent="0.25">
      <c r="U48963" s="76"/>
    </row>
    <row r="48964" spans="21:21" x14ac:dyDescent="0.25">
      <c r="U48964" s="76"/>
    </row>
    <row r="48965" spans="21:21" x14ac:dyDescent="0.25">
      <c r="U48965" s="76"/>
    </row>
    <row r="48966" spans="21:21" x14ac:dyDescent="0.25">
      <c r="U48966" s="76"/>
    </row>
    <row r="48967" spans="21:21" x14ac:dyDescent="0.25">
      <c r="U48967" s="76"/>
    </row>
    <row r="48968" spans="21:21" x14ac:dyDescent="0.25">
      <c r="U48968" s="76"/>
    </row>
    <row r="48969" spans="21:21" x14ac:dyDescent="0.25">
      <c r="U48969" s="76"/>
    </row>
    <row r="48970" spans="21:21" x14ac:dyDescent="0.25">
      <c r="U48970" s="76"/>
    </row>
    <row r="48971" spans="21:21" x14ac:dyDescent="0.25">
      <c r="U48971" s="76"/>
    </row>
    <row r="48972" spans="21:21" x14ac:dyDescent="0.25">
      <c r="U48972" s="76"/>
    </row>
    <row r="48973" spans="21:21" x14ac:dyDescent="0.25">
      <c r="U48973" s="76"/>
    </row>
    <row r="48974" spans="21:21" x14ac:dyDescent="0.25">
      <c r="U48974" s="76"/>
    </row>
    <row r="48975" spans="21:21" x14ac:dyDescent="0.25">
      <c r="U48975" s="76"/>
    </row>
    <row r="48976" spans="21:21" x14ac:dyDescent="0.25">
      <c r="U48976" s="76"/>
    </row>
    <row r="48977" spans="21:21" x14ac:dyDescent="0.25">
      <c r="U48977" s="76"/>
    </row>
    <row r="48978" spans="21:21" x14ac:dyDescent="0.25">
      <c r="U48978" s="76"/>
    </row>
    <row r="48979" spans="21:21" x14ac:dyDescent="0.25">
      <c r="U48979" s="76"/>
    </row>
    <row r="48980" spans="21:21" x14ac:dyDescent="0.25">
      <c r="U48980" s="76"/>
    </row>
    <row r="48981" spans="21:21" x14ac:dyDescent="0.25">
      <c r="U48981" s="76"/>
    </row>
    <row r="48982" spans="21:21" x14ac:dyDescent="0.25">
      <c r="U48982" s="76"/>
    </row>
    <row r="48983" spans="21:21" x14ac:dyDescent="0.25">
      <c r="U48983" s="76"/>
    </row>
    <row r="48984" spans="21:21" x14ac:dyDescent="0.25">
      <c r="U48984" s="76"/>
    </row>
    <row r="48985" spans="21:21" x14ac:dyDescent="0.25">
      <c r="U48985" s="76"/>
    </row>
    <row r="48986" spans="21:21" x14ac:dyDescent="0.25">
      <c r="U48986" s="76"/>
    </row>
    <row r="48987" spans="21:21" x14ac:dyDescent="0.25">
      <c r="U48987" s="76"/>
    </row>
    <row r="48988" spans="21:21" x14ac:dyDescent="0.25">
      <c r="U48988" s="76"/>
    </row>
    <row r="48989" spans="21:21" x14ac:dyDescent="0.25">
      <c r="U48989" s="76"/>
    </row>
    <row r="48990" spans="21:21" x14ac:dyDescent="0.25">
      <c r="U48990" s="76"/>
    </row>
    <row r="48991" spans="21:21" x14ac:dyDescent="0.25">
      <c r="U48991" s="76"/>
    </row>
    <row r="48992" spans="21:21" x14ac:dyDescent="0.25">
      <c r="U48992" s="76"/>
    </row>
    <row r="48993" spans="21:21" x14ac:dyDescent="0.25">
      <c r="U48993" s="76"/>
    </row>
    <row r="48994" spans="21:21" x14ac:dyDescent="0.25">
      <c r="U48994" s="76"/>
    </row>
    <row r="48995" spans="21:21" x14ac:dyDescent="0.25">
      <c r="U48995" s="76"/>
    </row>
    <row r="48996" spans="21:21" x14ac:dyDescent="0.25">
      <c r="U48996" s="76"/>
    </row>
    <row r="48997" spans="21:21" x14ac:dyDescent="0.25">
      <c r="U48997" s="76"/>
    </row>
    <row r="48998" spans="21:21" x14ac:dyDescent="0.25">
      <c r="U48998" s="76"/>
    </row>
    <row r="48999" spans="21:21" x14ac:dyDescent="0.25">
      <c r="U48999" s="76"/>
    </row>
    <row r="49000" spans="21:21" x14ac:dyDescent="0.25">
      <c r="U49000" s="76"/>
    </row>
    <row r="49001" spans="21:21" x14ac:dyDescent="0.25">
      <c r="U49001" s="76"/>
    </row>
    <row r="49002" spans="21:21" x14ac:dyDescent="0.25">
      <c r="U49002" s="76"/>
    </row>
    <row r="49003" spans="21:21" x14ac:dyDescent="0.25">
      <c r="U49003" s="76"/>
    </row>
    <row r="49004" spans="21:21" x14ac:dyDescent="0.25">
      <c r="U49004" s="76"/>
    </row>
    <row r="49005" spans="21:21" x14ac:dyDescent="0.25">
      <c r="U49005" s="76"/>
    </row>
    <row r="49006" spans="21:21" x14ac:dyDescent="0.25">
      <c r="U49006" s="76"/>
    </row>
    <row r="49007" spans="21:21" x14ac:dyDescent="0.25">
      <c r="U49007" s="76"/>
    </row>
    <row r="49008" spans="21:21" x14ac:dyDescent="0.25">
      <c r="U49008" s="76"/>
    </row>
    <row r="49009" spans="21:21" x14ac:dyDescent="0.25">
      <c r="U49009" s="76"/>
    </row>
    <row r="49010" spans="21:21" x14ac:dyDescent="0.25">
      <c r="U49010" s="76"/>
    </row>
    <row r="49011" spans="21:21" x14ac:dyDescent="0.25">
      <c r="U49011" s="76"/>
    </row>
    <row r="49012" spans="21:21" x14ac:dyDescent="0.25">
      <c r="U49012" s="76"/>
    </row>
    <row r="49013" spans="21:21" x14ac:dyDescent="0.25">
      <c r="U49013" s="76"/>
    </row>
    <row r="49014" spans="21:21" x14ac:dyDescent="0.25">
      <c r="U49014" s="76"/>
    </row>
    <row r="49015" spans="21:21" x14ac:dyDescent="0.25">
      <c r="U49015" s="76"/>
    </row>
    <row r="49016" spans="21:21" x14ac:dyDescent="0.25">
      <c r="U49016" s="76"/>
    </row>
    <row r="49017" spans="21:21" x14ac:dyDescent="0.25">
      <c r="U49017" s="76"/>
    </row>
    <row r="49018" spans="21:21" x14ac:dyDescent="0.25">
      <c r="U49018" s="76"/>
    </row>
    <row r="49019" spans="21:21" x14ac:dyDescent="0.25">
      <c r="U49019" s="76"/>
    </row>
    <row r="49020" spans="21:21" x14ac:dyDescent="0.25">
      <c r="U49020" s="76"/>
    </row>
    <row r="49021" spans="21:21" x14ac:dyDescent="0.25">
      <c r="U49021" s="76"/>
    </row>
    <row r="49022" spans="21:21" x14ac:dyDescent="0.25">
      <c r="U49022" s="76"/>
    </row>
    <row r="49023" spans="21:21" x14ac:dyDescent="0.25">
      <c r="U49023" s="76"/>
    </row>
    <row r="49024" spans="21:21" x14ac:dyDescent="0.25">
      <c r="U49024" s="76"/>
    </row>
    <row r="49025" spans="21:21" x14ac:dyDescent="0.25">
      <c r="U49025" s="76"/>
    </row>
    <row r="49026" spans="21:21" x14ac:dyDescent="0.25">
      <c r="U49026" s="76"/>
    </row>
    <row r="49027" spans="21:21" x14ac:dyDescent="0.25">
      <c r="U49027" s="76"/>
    </row>
    <row r="49028" spans="21:21" x14ac:dyDescent="0.25">
      <c r="U49028" s="76"/>
    </row>
    <row r="49029" spans="21:21" x14ac:dyDescent="0.25">
      <c r="U49029" s="76"/>
    </row>
    <row r="49030" spans="21:21" x14ac:dyDescent="0.25">
      <c r="U49030" s="76"/>
    </row>
    <row r="49031" spans="21:21" x14ac:dyDescent="0.25">
      <c r="U49031" s="76"/>
    </row>
    <row r="49032" spans="21:21" x14ac:dyDescent="0.25">
      <c r="U49032" s="76"/>
    </row>
    <row r="49033" spans="21:21" x14ac:dyDescent="0.25">
      <c r="U49033" s="76"/>
    </row>
    <row r="49034" spans="21:21" x14ac:dyDescent="0.25">
      <c r="U49034" s="76"/>
    </row>
    <row r="49035" spans="21:21" x14ac:dyDescent="0.25">
      <c r="U49035" s="76"/>
    </row>
    <row r="49036" spans="21:21" x14ac:dyDescent="0.25">
      <c r="U49036" s="76"/>
    </row>
    <row r="49037" spans="21:21" x14ac:dyDescent="0.25">
      <c r="U49037" s="76"/>
    </row>
    <row r="49038" spans="21:21" x14ac:dyDescent="0.25">
      <c r="U49038" s="76"/>
    </row>
    <row r="49039" spans="21:21" x14ac:dyDescent="0.25">
      <c r="U49039" s="76"/>
    </row>
    <row r="49040" spans="21:21" x14ac:dyDescent="0.25">
      <c r="U49040" s="76"/>
    </row>
    <row r="49041" spans="21:21" x14ac:dyDescent="0.25">
      <c r="U49041" s="76"/>
    </row>
    <row r="49042" spans="21:21" x14ac:dyDescent="0.25">
      <c r="U49042" s="76"/>
    </row>
    <row r="49043" spans="21:21" x14ac:dyDescent="0.25">
      <c r="U49043" s="76"/>
    </row>
    <row r="49044" spans="21:21" x14ac:dyDescent="0.25">
      <c r="U49044" s="76"/>
    </row>
    <row r="49045" spans="21:21" x14ac:dyDescent="0.25">
      <c r="U49045" s="76"/>
    </row>
    <row r="49046" spans="21:21" x14ac:dyDescent="0.25">
      <c r="U49046" s="76"/>
    </row>
    <row r="49047" spans="21:21" x14ac:dyDescent="0.25">
      <c r="U49047" s="76"/>
    </row>
    <row r="49048" spans="21:21" x14ac:dyDescent="0.25">
      <c r="U49048" s="76"/>
    </row>
    <row r="49049" spans="21:21" x14ac:dyDescent="0.25">
      <c r="U49049" s="76"/>
    </row>
    <row r="49050" spans="21:21" x14ac:dyDescent="0.25">
      <c r="U49050" s="76"/>
    </row>
    <row r="49051" spans="21:21" x14ac:dyDescent="0.25">
      <c r="U49051" s="76"/>
    </row>
    <row r="49052" spans="21:21" x14ac:dyDescent="0.25">
      <c r="U49052" s="76"/>
    </row>
    <row r="49053" spans="21:21" x14ac:dyDescent="0.25">
      <c r="U49053" s="76"/>
    </row>
    <row r="49054" spans="21:21" x14ac:dyDescent="0.25">
      <c r="U49054" s="76"/>
    </row>
    <row r="49055" spans="21:21" x14ac:dyDescent="0.25">
      <c r="U49055" s="76"/>
    </row>
    <row r="49056" spans="21:21" x14ac:dyDescent="0.25">
      <c r="U49056" s="76"/>
    </row>
    <row r="49057" spans="21:21" x14ac:dyDescent="0.25">
      <c r="U49057" s="76"/>
    </row>
    <row r="49058" spans="21:21" x14ac:dyDescent="0.25">
      <c r="U49058" s="76"/>
    </row>
    <row r="49059" spans="21:21" x14ac:dyDescent="0.25">
      <c r="U49059" s="76"/>
    </row>
    <row r="49060" spans="21:21" x14ac:dyDescent="0.25">
      <c r="U49060" s="76"/>
    </row>
    <row r="49061" spans="21:21" x14ac:dyDescent="0.25">
      <c r="U49061" s="76"/>
    </row>
    <row r="49062" spans="21:21" x14ac:dyDescent="0.25">
      <c r="U49062" s="76"/>
    </row>
    <row r="49063" spans="21:21" x14ac:dyDescent="0.25">
      <c r="U49063" s="76"/>
    </row>
    <row r="49064" spans="21:21" x14ac:dyDescent="0.25">
      <c r="U49064" s="76"/>
    </row>
    <row r="49065" spans="21:21" x14ac:dyDescent="0.25">
      <c r="U49065" s="76"/>
    </row>
    <row r="49066" spans="21:21" x14ac:dyDescent="0.25">
      <c r="U49066" s="76"/>
    </row>
    <row r="49067" spans="21:21" x14ac:dyDescent="0.25">
      <c r="U49067" s="76"/>
    </row>
    <row r="49068" spans="21:21" x14ac:dyDescent="0.25">
      <c r="U49068" s="76"/>
    </row>
    <row r="49069" spans="21:21" x14ac:dyDescent="0.25">
      <c r="U49069" s="76"/>
    </row>
    <row r="49070" spans="21:21" x14ac:dyDescent="0.25">
      <c r="U49070" s="76"/>
    </row>
    <row r="49071" spans="21:21" x14ac:dyDescent="0.25">
      <c r="U49071" s="76"/>
    </row>
    <row r="49072" spans="21:21" x14ac:dyDescent="0.25">
      <c r="U49072" s="76"/>
    </row>
    <row r="49073" spans="21:21" x14ac:dyDescent="0.25">
      <c r="U49073" s="76"/>
    </row>
    <row r="49074" spans="21:21" x14ac:dyDescent="0.25">
      <c r="U49074" s="76"/>
    </row>
    <row r="49075" spans="21:21" x14ac:dyDescent="0.25">
      <c r="U49075" s="76"/>
    </row>
    <row r="49076" spans="21:21" x14ac:dyDescent="0.25">
      <c r="U49076" s="76"/>
    </row>
    <row r="49077" spans="21:21" x14ac:dyDescent="0.25">
      <c r="U49077" s="76"/>
    </row>
    <row r="49078" spans="21:21" x14ac:dyDescent="0.25">
      <c r="U49078" s="76"/>
    </row>
    <row r="49079" spans="21:21" x14ac:dyDescent="0.25">
      <c r="U49079" s="76"/>
    </row>
    <row r="49080" spans="21:21" x14ac:dyDescent="0.25">
      <c r="U49080" s="76"/>
    </row>
    <row r="49081" spans="21:21" x14ac:dyDescent="0.25">
      <c r="U49081" s="76"/>
    </row>
    <row r="49082" spans="21:21" x14ac:dyDescent="0.25">
      <c r="U49082" s="76"/>
    </row>
    <row r="49083" spans="21:21" x14ac:dyDescent="0.25">
      <c r="U49083" s="76"/>
    </row>
    <row r="49084" spans="21:21" x14ac:dyDescent="0.25">
      <c r="U49084" s="76"/>
    </row>
    <row r="49085" spans="21:21" x14ac:dyDescent="0.25">
      <c r="U49085" s="76"/>
    </row>
    <row r="49086" spans="21:21" x14ac:dyDescent="0.25">
      <c r="U49086" s="76"/>
    </row>
    <row r="49087" spans="21:21" x14ac:dyDescent="0.25">
      <c r="U49087" s="76"/>
    </row>
    <row r="49088" spans="21:21" x14ac:dyDescent="0.25">
      <c r="U49088" s="76"/>
    </row>
    <row r="49089" spans="21:21" x14ac:dyDescent="0.25">
      <c r="U49089" s="76"/>
    </row>
    <row r="49090" spans="21:21" x14ac:dyDescent="0.25">
      <c r="U49090" s="76"/>
    </row>
    <row r="49091" spans="21:21" x14ac:dyDescent="0.25">
      <c r="U49091" s="76"/>
    </row>
    <row r="49092" spans="21:21" x14ac:dyDescent="0.25">
      <c r="U49092" s="76"/>
    </row>
    <row r="49093" spans="21:21" x14ac:dyDescent="0.25">
      <c r="U49093" s="76"/>
    </row>
    <row r="49094" spans="21:21" x14ac:dyDescent="0.25">
      <c r="U49094" s="76"/>
    </row>
    <row r="49095" spans="21:21" x14ac:dyDescent="0.25">
      <c r="U49095" s="76"/>
    </row>
    <row r="49096" spans="21:21" x14ac:dyDescent="0.25">
      <c r="U49096" s="76"/>
    </row>
    <row r="49097" spans="21:21" x14ac:dyDescent="0.25">
      <c r="U49097" s="76"/>
    </row>
    <row r="49098" spans="21:21" x14ac:dyDescent="0.25">
      <c r="U49098" s="76"/>
    </row>
    <row r="49099" spans="21:21" x14ac:dyDescent="0.25">
      <c r="U49099" s="76"/>
    </row>
    <row r="49100" spans="21:21" x14ac:dyDescent="0.25">
      <c r="U49100" s="76"/>
    </row>
    <row r="49101" spans="21:21" x14ac:dyDescent="0.25">
      <c r="U49101" s="76"/>
    </row>
    <row r="49102" spans="21:21" x14ac:dyDescent="0.25">
      <c r="U49102" s="76"/>
    </row>
    <row r="49103" spans="21:21" x14ac:dyDescent="0.25">
      <c r="U49103" s="76"/>
    </row>
    <row r="49104" spans="21:21" x14ac:dyDescent="0.25">
      <c r="U49104" s="76"/>
    </row>
    <row r="49105" spans="21:21" x14ac:dyDescent="0.25">
      <c r="U49105" s="76"/>
    </row>
    <row r="49106" spans="21:21" x14ac:dyDescent="0.25">
      <c r="U49106" s="76"/>
    </row>
    <row r="49107" spans="21:21" x14ac:dyDescent="0.25">
      <c r="U49107" s="76"/>
    </row>
    <row r="49108" spans="21:21" x14ac:dyDescent="0.25">
      <c r="U49108" s="76"/>
    </row>
    <row r="49109" spans="21:21" x14ac:dyDescent="0.25">
      <c r="U49109" s="76"/>
    </row>
    <row r="49110" spans="21:21" x14ac:dyDescent="0.25">
      <c r="U49110" s="76"/>
    </row>
    <row r="49111" spans="21:21" x14ac:dyDescent="0.25">
      <c r="U49111" s="76"/>
    </row>
    <row r="49112" spans="21:21" x14ac:dyDescent="0.25">
      <c r="U49112" s="76"/>
    </row>
    <row r="49113" spans="21:21" x14ac:dyDescent="0.25">
      <c r="U49113" s="76"/>
    </row>
    <row r="49114" spans="21:21" x14ac:dyDescent="0.25">
      <c r="U49114" s="76"/>
    </row>
    <row r="49115" spans="21:21" x14ac:dyDescent="0.25">
      <c r="U49115" s="76"/>
    </row>
    <row r="49116" spans="21:21" x14ac:dyDescent="0.25">
      <c r="U49116" s="76"/>
    </row>
    <row r="49117" spans="21:21" x14ac:dyDescent="0.25">
      <c r="U49117" s="76"/>
    </row>
    <row r="49118" spans="21:21" x14ac:dyDescent="0.25">
      <c r="U49118" s="76"/>
    </row>
    <row r="49119" spans="21:21" x14ac:dyDescent="0.25">
      <c r="U49119" s="76"/>
    </row>
    <row r="49120" spans="21:21" x14ac:dyDescent="0.25">
      <c r="U49120" s="76"/>
    </row>
    <row r="49121" spans="21:21" x14ac:dyDescent="0.25">
      <c r="U49121" s="76"/>
    </row>
    <row r="49122" spans="21:21" x14ac:dyDescent="0.25">
      <c r="U49122" s="76"/>
    </row>
    <row r="49123" spans="21:21" x14ac:dyDescent="0.25">
      <c r="U49123" s="76"/>
    </row>
    <row r="49124" spans="21:21" x14ac:dyDescent="0.25">
      <c r="U49124" s="76"/>
    </row>
    <row r="49125" spans="21:21" x14ac:dyDescent="0.25">
      <c r="U49125" s="76"/>
    </row>
    <row r="49126" spans="21:21" x14ac:dyDescent="0.25">
      <c r="U49126" s="76"/>
    </row>
    <row r="49127" spans="21:21" x14ac:dyDescent="0.25">
      <c r="U49127" s="76"/>
    </row>
    <row r="49128" spans="21:21" x14ac:dyDescent="0.25">
      <c r="U49128" s="76"/>
    </row>
    <row r="49129" spans="21:21" x14ac:dyDescent="0.25">
      <c r="U49129" s="76"/>
    </row>
    <row r="49130" spans="21:21" x14ac:dyDescent="0.25">
      <c r="U49130" s="76"/>
    </row>
    <row r="49131" spans="21:21" x14ac:dyDescent="0.25">
      <c r="U49131" s="76"/>
    </row>
    <row r="49132" spans="21:21" x14ac:dyDescent="0.25">
      <c r="U49132" s="76"/>
    </row>
    <row r="49133" spans="21:21" x14ac:dyDescent="0.25">
      <c r="U49133" s="76"/>
    </row>
    <row r="49134" spans="21:21" x14ac:dyDescent="0.25">
      <c r="U49134" s="76"/>
    </row>
    <row r="49135" spans="21:21" x14ac:dyDescent="0.25">
      <c r="U49135" s="76"/>
    </row>
    <row r="49136" spans="21:21" x14ac:dyDescent="0.25">
      <c r="U49136" s="76"/>
    </row>
    <row r="49137" spans="21:21" x14ac:dyDescent="0.25">
      <c r="U49137" s="76"/>
    </row>
    <row r="49138" spans="21:21" x14ac:dyDescent="0.25">
      <c r="U49138" s="76"/>
    </row>
    <row r="49139" spans="21:21" x14ac:dyDescent="0.25">
      <c r="U49139" s="76"/>
    </row>
    <row r="49140" spans="21:21" x14ac:dyDescent="0.25">
      <c r="U49140" s="76"/>
    </row>
    <row r="49141" spans="21:21" x14ac:dyDescent="0.25">
      <c r="U49141" s="76"/>
    </row>
    <row r="49142" spans="21:21" x14ac:dyDescent="0.25">
      <c r="U49142" s="76"/>
    </row>
    <row r="49143" spans="21:21" x14ac:dyDescent="0.25">
      <c r="U49143" s="76"/>
    </row>
    <row r="49144" spans="21:21" x14ac:dyDescent="0.25">
      <c r="U49144" s="76"/>
    </row>
    <row r="49145" spans="21:21" x14ac:dyDescent="0.25">
      <c r="U49145" s="76"/>
    </row>
    <row r="49146" spans="21:21" x14ac:dyDescent="0.25">
      <c r="U49146" s="76"/>
    </row>
    <row r="49147" spans="21:21" x14ac:dyDescent="0.25">
      <c r="U49147" s="76"/>
    </row>
    <row r="49148" spans="21:21" x14ac:dyDescent="0.25">
      <c r="U49148" s="76"/>
    </row>
    <row r="49149" spans="21:21" x14ac:dyDescent="0.25">
      <c r="U49149" s="76"/>
    </row>
    <row r="49150" spans="21:21" x14ac:dyDescent="0.25">
      <c r="U49150" s="76"/>
    </row>
    <row r="49151" spans="21:21" x14ac:dyDescent="0.25">
      <c r="U49151" s="76"/>
    </row>
    <row r="49152" spans="21:21" x14ac:dyDescent="0.25">
      <c r="U49152" s="76"/>
    </row>
    <row r="49153" spans="21:21" x14ac:dyDescent="0.25">
      <c r="U49153" s="76"/>
    </row>
    <row r="49154" spans="21:21" x14ac:dyDescent="0.25">
      <c r="U49154" s="76"/>
    </row>
    <row r="49155" spans="21:21" x14ac:dyDescent="0.25">
      <c r="U49155" s="76"/>
    </row>
    <row r="49156" spans="21:21" x14ac:dyDescent="0.25">
      <c r="U49156" s="76"/>
    </row>
    <row r="49157" spans="21:21" x14ac:dyDescent="0.25">
      <c r="U49157" s="76"/>
    </row>
    <row r="49158" spans="21:21" x14ac:dyDescent="0.25">
      <c r="U49158" s="76"/>
    </row>
    <row r="49159" spans="21:21" x14ac:dyDescent="0.25">
      <c r="U49159" s="76"/>
    </row>
    <row r="49160" spans="21:21" x14ac:dyDescent="0.25">
      <c r="U49160" s="76"/>
    </row>
    <row r="49161" spans="21:21" x14ac:dyDescent="0.25">
      <c r="U49161" s="76"/>
    </row>
    <row r="49162" spans="21:21" x14ac:dyDescent="0.25">
      <c r="U49162" s="76"/>
    </row>
    <row r="49163" spans="21:21" x14ac:dyDescent="0.25">
      <c r="U49163" s="76"/>
    </row>
    <row r="49164" spans="21:21" x14ac:dyDescent="0.25">
      <c r="U49164" s="76"/>
    </row>
    <row r="49165" spans="21:21" x14ac:dyDescent="0.25">
      <c r="U49165" s="76"/>
    </row>
    <row r="49166" spans="21:21" x14ac:dyDescent="0.25">
      <c r="U49166" s="76"/>
    </row>
    <row r="49167" spans="21:21" x14ac:dyDescent="0.25">
      <c r="U49167" s="76"/>
    </row>
    <row r="49168" spans="21:21" x14ac:dyDescent="0.25">
      <c r="U49168" s="76"/>
    </row>
    <row r="49169" spans="21:21" x14ac:dyDescent="0.25">
      <c r="U49169" s="76"/>
    </row>
    <row r="49170" spans="21:21" x14ac:dyDescent="0.25">
      <c r="U49170" s="76"/>
    </row>
    <row r="49171" spans="21:21" x14ac:dyDescent="0.25">
      <c r="U49171" s="76"/>
    </row>
    <row r="49172" spans="21:21" x14ac:dyDescent="0.25">
      <c r="U49172" s="76"/>
    </row>
    <row r="49173" spans="21:21" x14ac:dyDescent="0.25">
      <c r="U49173" s="76"/>
    </row>
    <row r="49174" spans="21:21" x14ac:dyDescent="0.25">
      <c r="U49174" s="76"/>
    </row>
    <row r="49175" spans="21:21" x14ac:dyDescent="0.25">
      <c r="U49175" s="76"/>
    </row>
    <row r="49176" spans="21:21" x14ac:dyDescent="0.25">
      <c r="U49176" s="76"/>
    </row>
    <row r="49177" spans="21:21" x14ac:dyDescent="0.25">
      <c r="U49177" s="76"/>
    </row>
    <row r="49178" spans="21:21" x14ac:dyDescent="0.25">
      <c r="U49178" s="76"/>
    </row>
    <row r="49179" spans="21:21" x14ac:dyDescent="0.25">
      <c r="U49179" s="76"/>
    </row>
    <row r="49180" spans="21:21" x14ac:dyDescent="0.25">
      <c r="U49180" s="76"/>
    </row>
    <row r="49181" spans="21:21" x14ac:dyDescent="0.25">
      <c r="U49181" s="76"/>
    </row>
    <row r="49182" spans="21:21" x14ac:dyDescent="0.25">
      <c r="U49182" s="76"/>
    </row>
    <row r="49183" spans="21:21" x14ac:dyDescent="0.25">
      <c r="U49183" s="76"/>
    </row>
    <row r="49184" spans="21:21" x14ac:dyDescent="0.25">
      <c r="U49184" s="76"/>
    </row>
    <row r="49185" spans="21:21" x14ac:dyDescent="0.25">
      <c r="U49185" s="76"/>
    </row>
    <row r="49186" spans="21:21" x14ac:dyDescent="0.25">
      <c r="U49186" s="76"/>
    </row>
    <row r="49187" spans="21:21" x14ac:dyDescent="0.25">
      <c r="U49187" s="76"/>
    </row>
    <row r="49188" spans="21:21" x14ac:dyDescent="0.25">
      <c r="U49188" s="76"/>
    </row>
    <row r="49189" spans="21:21" x14ac:dyDescent="0.25">
      <c r="U49189" s="76"/>
    </row>
    <row r="49190" spans="21:21" x14ac:dyDescent="0.25">
      <c r="U49190" s="76"/>
    </row>
    <row r="49191" spans="21:21" x14ac:dyDescent="0.25">
      <c r="U49191" s="76"/>
    </row>
    <row r="49192" spans="21:21" x14ac:dyDescent="0.25">
      <c r="U49192" s="76"/>
    </row>
    <row r="49193" spans="21:21" x14ac:dyDescent="0.25">
      <c r="U49193" s="76"/>
    </row>
    <row r="49194" spans="21:21" x14ac:dyDescent="0.25">
      <c r="U49194" s="76"/>
    </row>
    <row r="49195" spans="21:21" x14ac:dyDescent="0.25">
      <c r="U49195" s="76"/>
    </row>
    <row r="49196" spans="21:21" x14ac:dyDescent="0.25">
      <c r="U49196" s="76"/>
    </row>
    <row r="49197" spans="21:21" x14ac:dyDescent="0.25">
      <c r="U49197" s="76"/>
    </row>
    <row r="49198" spans="21:21" x14ac:dyDescent="0.25">
      <c r="U49198" s="76"/>
    </row>
    <row r="49199" spans="21:21" x14ac:dyDescent="0.25">
      <c r="U49199" s="76"/>
    </row>
    <row r="49200" spans="21:21" x14ac:dyDescent="0.25">
      <c r="U49200" s="76"/>
    </row>
    <row r="49201" spans="21:21" x14ac:dyDescent="0.25">
      <c r="U49201" s="76"/>
    </row>
    <row r="49202" spans="21:21" x14ac:dyDescent="0.25">
      <c r="U49202" s="76"/>
    </row>
    <row r="49203" spans="21:21" x14ac:dyDescent="0.25">
      <c r="U49203" s="76"/>
    </row>
    <row r="49204" spans="21:21" x14ac:dyDescent="0.25">
      <c r="U49204" s="76"/>
    </row>
    <row r="49205" spans="21:21" x14ac:dyDescent="0.25">
      <c r="U49205" s="76"/>
    </row>
    <row r="49206" spans="21:21" x14ac:dyDescent="0.25">
      <c r="U49206" s="76"/>
    </row>
    <row r="49207" spans="21:21" x14ac:dyDescent="0.25">
      <c r="U49207" s="76"/>
    </row>
    <row r="49208" spans="21:21" x14ac:dyDescent="0.25">
      <c r="U49208" s="76"/>
    </row>
    <row r="49209" spans="21:21" x14ac:dyDescent="0.25">
      <c r="U49209" s="76"/>
    </row>
    <row r="49210" spans="21:21" x14ac:dyDescent="0.25">
      <c r="U49210" s="76"/>
    </row>
    <row r="49211" spans="21:21" x14ac:dyDescent="0.25">
      <c r="U49211" s="76"/>
    </row>
    <row r="49212" spans="21:21" x14ac:dyDescent="0.25">
      <c r="U49212" s="76"/>
    </row>
    <row r="49213" spans="21:21" x14ac:dyDescent="0.25">
      <c r="U49213" s="76"/>
    </row>
    <row r="49214" spans="21:21" x14ac:dyDescent="0.25">
      <c r="U49214" s="76"/>
    </row>
    <row r="49215" spans="21:21" x14ac:dyDescent="0.25">
      <c r="U49215" s="76"/>
    </row>
    <row r="49216" spans="21:21" x14ac:dyDescent="0.25">
      <c r="U49216" s="76"/>
    </row>
    <row r="49217" spans="21:21" x14ac:dyDescent="0.25">
      <c r="U49217" s="76"/>
    </row>
    <row r="49218" spans="21:21" x14ac:dyDescent="0.25">
      <c r="U49218" s="76"/>
    </row>
    <row r="49219" spans="21:21" x14ac:dyDescent="0.25">
      <c r="U49219" s="76"/>
    </row>
    <row r="49220" spans="21:21" x14ac:dyDescent="0.25">
      <c r="U49220" s="76"/>
    </row>
    <row r="49221" spans="21:21" x14ac:dyDescent="0.25">
      <c r="U49221" s="76"/>
    </row>
    <row r="49222" spans="21:21" x14ac:dyDescent="0.25">
      <c r="U49222" s="76"/>
    </row>
    <row r="49223" spans="21:21" x14ac:dyDescent="0.25">
      <c r="U49223" s="76"/>
    </row>
    <row r="49224" spans="21:21" x14ac:dyDescent="0.25">
      <c r="U49224" s="76"/>
    </row>
    <row r="49225" spans="21:21" x14ac:dyDescent="0.25">
      <c r="U49225" s="76"/>
    </row>
    <row r="49226" spans="21:21" x14ac:dyDescent="0.25">
      <c r="U49226" s="76"/>
    </row>
    <row r="49227" spans="21:21" x14ac:dyDescent="0.25">
      <c r="U49227" s="76"/>
    </row>
    <row r="49228" spans="21:21" x14ac:dyDescent="0.25">
      <c r="U49228" s="76"/>
    </row>
    <row r="49229" spans="21:21" x14ac:dyDescent="0.25">
      <c r="U49229" s="76"/>
    </row>
    <row r="49230" spans="21:21" x14ac:dyDescent="0.25">
      <c r="U49230" s="76"/>
    </row>
    <row r="49231" spans="21:21" x14ac:dyDescent="0.25">
      <c r="U49231" s="76"/>
    </row>
    <row r="49232" spans="21:21" x14ac:dyDescent="0.25">
      <c r="U49232" s="76"/>
    </row>
    <row r="49233" spans="21:21" x14ac:dyDescent="0.25">
      <c r="U49233" s="76"/>
    </row>
    <row r="49234" spans="21:21" x14ac:dyDescent="0.25">
      <c r="U49234" s="76"/>
    </row>
    <row r="49235" spans="21:21" x14ac:dyDescent="0.25">
      <c r="U49235" s="76"/>
    </row>
    <row r="49236" spans="21:21" x14ac:dyDescent="0.25">
      <c r="U49236" s="76"/>
    </row>
    <row r="49237" spans="21:21" x14ac:dyDescent="0.25">
      <c r="U49237" s="76"/>
    </row>
    <row r="49238" spans="21:21" x14ac:dyDescent="0.25">
      <c r="U49238" s="76"/>
    </row>
    <row r="49239" spans="21:21" x14ac:dyDescent="0.25">
      <c r="U49239" s="76"/>
    </row>
    <row r="49240" spans="21:21" x14ac:dyDescent="0.25">
      <c r="U49240" s="76"/>
    </row>
    <row r="49241" spans="21:21" x14ac:dyDescent="0.25">
      <c r="U49241" s="76"/>
    </row>
    <row r="49242" spans="21:21" x14ac:dyDescent="0.25">
      <c r="U49242" s="76"/>
    </row>
    <row r="49243" spans="21:21" x14ac:dyDescent="0.25">
      <c r="U49243" s="76"/>
    </row>
    <row r="49244" spans="21:21" x14ac:dyDescent="0.25">
      <c r="U49244" s="76"/>
    </row>
    <row r="49245" spans="21:21" x14ac:dyDescent="0.25">
      <c r="U49245" s="76"/>
    </row>
    <row r="49246" spans="21:21" x14ac:dyDescent="0.25">
      <c r="U49246" s="76"/>
    </row>
    <row r="49247" spans="21:21" x14ac:dyDescent="0.25">
      <c r="U49247" s="76"/>
    </row>
    <row r="49248" spans="21:21" x14ac:dyDescent="0.25">
      <c r="U49248" s="76"/>
    </row>
    <row r="49249" spans="21:21" x14ac:dyDescent="0.25">
      <c r="U49249" s="76"/>
    </row>
    <row r="49250" spans="21:21" x14ac:dyDescent="0.25">
      <c r="U49250" s="76"/>
    </row>
    <row r="49251" spans="21:21" x14ac:dyDescent="0.25">
      <c r="U49251" s="76"/>
    </row>
    <row r="49252" spans="21:21" x14ac:dyDescent="0.25">
      <c r="U49252" s="76"/>
    </row>
    <row r="49253" spans="21:21" x14ac:dyDescent="0.25">
      <c r="U49253" s="76"/>
    </row>
    <row r="49254" spans="21:21" x14ac:dyDescent="0.25">
      <c r="U49254" s="76"/>
    </row>
    <row r="49255" spans="21:21" x14ac:dyDescent="0.25">
      <c r="U49255" s="76"/>
    </row>
    <row r="49256" spans="21:21" x14ac:dyDescent="0.25">
      <c r="U49256" s="76"/>
    </row>
    <row r="49257" spans="21:21" x14ac:dyDescent="0.25">
      <c r="U49257" s="76"/>
    </row>
    <row r="49258" spans="21:21" x14ac:dyDescent="0.25">
      <c r="U49258" s="76"/>
    </row>
    <row r="49259" spans="21:21" x14ac:dyDescent="0.25">
      <c r="U49259" s="76"/>
    </row>
    <row r="49260" spans="21:21" x14ac:dyDescent="0.25">
      <c r="U49260" s="76"/>
    </row>
    <row r="49261" spans="21:21" x14ac:dyDescent="0.25">
      <c r="U49261" s="76"/>
    </row>
    <row r="49262" spans="21:21" x14ac:dyDescent="0.25">
      <c r="U49262" s="76"/>
    </row>
    <row r="49263" spans="21:21" x14ac:dyDescent="0.25">
      <c r="U49263" s="76"/>
    </row>
    <row r="49264" spans="21:21" x14ac:dyDescent="0.25">
      <c r="U49264" s="76"/>
    </row>
    <row r="49265" spans="21:21" x14ac:dyDescent="0.25">
      <c r="U49265" s="76"/>
    </row>
    <row r="49266" spans="21:21" x14ac:dyDescent="0.25">
      <c r="U49266" s="76"/>
    </row>
    <row r="49267" spans="21:21" x14ac:dyDescent="0.25">
      <c r="U49267" s="76"/>
    </row>
    <row r="49268" spans="21:21" x14ac:dyDescent="0.25">
      <c r="U49268" s="76"/>
    </row>
    <row r="49269" spans="21:21" x14ac:dyDescent="0.25">
      <c r="U49269" s="76"/>
    </row>
    <row r="49270" spans="21:21" x14ac:dyDescent="0.25">
      <c r="U49270" s="76"/>
    </row>
    <row r="49271" spans="21:21" x14ac:dyDescent="0.25">
      <c r="U49271" s="76"/>
    </row>
    <row r="49272" spans="21:21" x14ac:dyDescent="0.25">
      <c r="U49272" s="76"/>
    </row>
    <row r="49273" spans="21:21" x14ac:dyDescent="0.25">
      <c r="U49273" s="76"/>
    </row>
    <row r="49274" spans="21:21" x14ac:dyDescent="0.25">
      <c r="U49274" s="76"/>
    </row>
    <row r="49275" spans="21:21" x14ac:dyDescent="0.25">
      <c r="U49275" s="76"/>
    </row>
    <row r="49276" spans="21:21" x14ac:dyDescent="0.25">
      <c r="U49276" s="76"/>
    </row>
    <row r="49277" spans="21:21" x14ac:dyDescent="0.25">
      <c r="U49277" s="76"/>
    </row>
    <row r="49278" spans="21:21" x14ac:dyDescent="0.25">
      <c r="U49278" s="76"/>
    </row>
    <row r="49279" spans="21:21" x14ac:dyDescent="0.25">
      <c r="U49279" s="76"/>
    </row>
    <row r="49280" spans="21:21" x14ac:dyDescent="0.25">
      <c r="U49280" s="76"/>
    </row>
    <row r="49281" spans="21:21" x14ac:dyDescent="0.25">
      <c r="U49281" s="76"/>
    </row>
    <row r="49282" spans="21:21" x14ac:dyDescent="0.25">
      <c r="U49282" s="76"/>
    </row>
    <row r="49283" spans="21:21" x14ac:dyDescent="0.25">
      <c r="U49283" s="76"/>
    </row>
    <row r="49284" spans="21:21" x14ac:dyDescent="0.25">
      <c r="U49284" s="76"/>
    </row>
    <row r="49285" spans="21:21" x14ac:dyDescent="0.25">
      <c r="U49285" s="76"/>
    </row>
    <row r="49286" spans="21:21" x14ac:dyDescent="0.25">
      <c r="U49286" s="76"/>
    </row>
    <row r="49287" spans="21:21" x14ac:dyDescent="0.25">
      <c r="U49287" s="76"/>
    </row>
    <row r="49288" spans="21:21" x14ac:dyDescent="0.25">
      <c r="U49288" s="76"/>
    </row>
    <row r="49289" spans="21:21" x14ac:dyDescent="0.25">
      <c r="U49289" s="76"/>
    </row>
    <row r="49290" spans="21:21" x14ac:dyDescent="0.25">
      <c r="U49290" s="76"/>
    </row>
    <row r="49291" spans="21:21" x14ac:dyDescent="0.25">
      <c r="U49291" s="76"/>
    </row>
    <row r="49292" spans="21:21" x14ac:dyDescent="0.25">
      <c r="U49292" s="76"/>
    </row>
    <row r="49293" spans="21:21" x14ac:dyDescent="0.25">
      <c r="U49293" s="76"/>
    </row>
    <row r="49294" spans="21:21" x14ac:dyDescent="0.25">
      <c r="U49294" s="76"/>
    </row>
    <row r="49295" spans="21:21" x14ac:dyDescent="0.25">
      <c r="U49295" s="76"/>
    </row>
    <row r="49296" spans="21:21" x14ac:dyDescent="0.25">
      <c r="U49296" s="76"/>
    </row>
    <row r="49297" spans="21:21" x14ac:dyDescent="0.25">
      <c r="U49297" s="76"/>
    </row>
    <row r="49298" spans="21:21" x14ac:dyDescent="0.25">
      <c r="U49298" s="76"/>
    </row>
    <row r="49299" spans="21:21" x14ac:dyDescent="0.25">
      <c r="U49299" s="76"/>
    </row>
    <row r="49300" spans="21:21" x14ac:dyDescent="0.25">
      <c r="U49300" s="76"/>
    </row>
    <row r="49301" spans="21:21" x14ac:dyDescent="0.25">
      <c r="U49301" s="76"/>
    </row>
    <row r="49302" spans="21:21" x14ac:dyDescent="0.25">
      <c r="U49302" s="76"/>
    </row>
    <row r="49303" spans="21:21" x14ac:dyDescent="0.25">
      <c r="U49303" s="76"/>
    </row>
    <row r="49304" spans="21:21" x14ac:dyDescent="0.25">
      <c r="U49304" s="76"/>
    </row>
    <row r="49305" spans="21:21" x14ac:dyDescent="0.25">
      <c r="U49305" s="76"/>
    </row>
    <row r="49306" spans="21:21" x14ac:dyDescent="0.25">
      <c r="U49306" s="76"/>
    </row>
    <row r="49307" spans="21:21" x14ac:dyDescent="0.25">
      <c r="U49307" s="76"/>
    </row>
    <row r="49308" spans="21:21" x14ac:dyDescent="0.25">
      <c r="U49308" s="76"/>
    </row>
    <row r="49309" spans="21:21" x14ac:dyDescent="0.25">
      <c r="U49309" s="76"/>
    </row>
    <row r="49310" spans="21:21" x14ac:dyDescent="0.25">
      <c r="U49310" s="76"/>
    </row>
    <row r="49311" spans="21:21" x14ac:dyDescent="0.25">
      <c r="U49311" s="76"/>
    </row>
    <row r="49312" spans="21:21" x14ac:dyDescent="0.25">
      <c r="U49312" s="76"/>
    </row>
    <row r="49313" spans="21:21" x14ac:dyDescent="0.25">
      <c r="U49313" s="76"/>
    </row>
    <row r="49314" spans="21:21" x14ac:dyDescent="0.25">
      <c r="U49314" s="76"/>
    </row>
    <row r="49315" spans="21:21" x14ac:dyDescent="0.25">
      <c r="U49315" s="76"/>
    </row>
    <row r="49316" spans="21:21" x14ac:dyDescent="0.25">
      <c r="U49316" s="76"/>
    </row>
    <row r="49317" spans="21:21" x14ac:dyDescent="0.25">
      <c r="U49317" s="76"/>
    </row>
    <row r="49318" spans="21:21" x14ac:dyDescent="0.25">
      <c r="U49318" s="76"/>
    </row>
    <row r="49319" spans="21:21" x14ac:dyDescent="0.25">
      <c r="U49319" s="76"/>
    </row>
    <row r="49320" spans="21:21" x14ac:dyDescent="0.25">
      <c r="U49320" s="76"/>
    </row>
    <row r="49321" spans="21:21" x14ac:dyDescent="0.25">
      <c r="U49321" s="76"/>
    </row>
    <row r="49322" spans="21:21" x14ac:dyDescent="0.25">
      <c r="U49322" s="76"/>
    </row>
    <row r="49323" spans="21:21" x14ac:dyDescent="0.25">
      <c r="U49323" s="76"/>
    </row>
    <row r="49324" spans="21:21" x14ac:dyDescent="0.25">
      <c r="U49324" s="76"/>
    </row>
    <row r="49325" spans="21:21" x14ac:dyDescent="0.25">
      <c r="U49325" s="76"/>
    </row>
    <row r="49326" spans="21:21" x14ac:dyDescent="0.25">
      <c r="U49326" s="76"/>
    </row>
    <row r="49327" spans="21:21" x14ac:dyDescent="0.25">
      <c r="U49327" s="76"/>
    </row>
    <row r="49328" spans="21:21" x14ac:dyDescent="0.25">
      <c r="U49328" s="76"/>
    </row>
    <row r="49329" spans="21:21" x14ac:dyDescent="0.25">
      <c r="U49329" s="76"/>
    </row>
    <row r="49330" spans="21:21" x14ac:dyDescent="0.25">
      <c r="U49330" s="76"/>
    </row>
    <row r="49331" spans="21:21" x14ac:dyDescent="0.25">
      <c r="U49331" s="76"/>
    </row>
    <row r="49332" spans="21:21" x14ac:dyDescent="0.25">
      <c r="U49332" s="76"/>
    </row>
    <row r="49333" spans="21:21" x14ac:dyDescent="0.25">
      <c r="U49333" s="76"/>
    </row>
    <row r="49334" spans="21:21" x14ac:dyDescent="0.25">
      <c r="U49334" s="76"/>
    </row>
    <row r="49335" spans="21:21" x14ac:dyDescent="0.25">
      <c r="U49335" s="76"/>
    </row>
    <row r="49336" spans="21:21" x14ac:dyDescent="0.25">
      <c r="U49336" s="76"/>
    </row>
    <row r="49337" spans="21:21" x14ac:dyDescent="0.25">
      <c r="U49337" s="76"/>
    </row>
    <row r="49338" spans="21:21" x14ac:dyDescent="0.25">
      <c r="U49338" s="76"/>
    </row>
    <row r="49339" spans="21:21" x14ac:dyDescent="0.25">
      <c r="U49339" s="76"/>
    </row>
    <row r="49340" spans="21:21" x14ac:dyDescent="0.25">
      <c r="U49340" s="76"/>
    </row>
    <row r="49341" spans="21:21" x14ac:dyDescent="0.25">
      <c r="U49341" s="76"/>
    </row>
    <row r="49342" spans="21:21" x14ac:dyDescent="0.25">
      <c r="U49342" s="76"/>
    </row>
    <row r="49343" spans="21:21" x14ac:dyDescent="0.25">
      <c r="U49343" s="76"/>
    </row>
    <row r="49344" spans="21:21" x14ac:dyDescent="0.25">
      <c r="U49344" s="76"/>
    </row>
    <row r="49345" spans="21:21" x14ac:dyDescent="0.25">
      <c r="U49345" s="76"/>
    </row>
    <row r="49346" spans="21:21" x14ac:dyDescent="0.25">
      <c r="U49346" s="76"/>
    </row>
    <row r="49347" spans="21:21" x14ac:dyDescent="0.25">
      <c r="U49347" s="76"/>
    </row>
    <row r="49348" spans="21:21" x14ac:dyDescent="0.25">
      <c r="U49348" s="76"/>
    </row>
    <row r="49349" spans="21:21" x14ac:dyDescent="0.25">
      <c r="U49349" s="76"/>
    </row>
    <row r="49350" spans="21:21" x14ac:dyDescent="0.25">
      <c r="U49350" s="76"/>
    </row>
    <row r="49351" spans="21:21" x14ac:dyDescent="0.25">
      <c r="U49351" s="76"/>
    </row>
    <row r="49352" spans="21:21" x14ac:dyDescent="0.25">
      <c r="U49352" s="76"/>
    </row>
    <row r="49353" spans="21:21" x14ac:dyDescent="0.25">
      <c r="U49353" s="76"/>
    </row>
    <row r="49354" spans="21:21" x14ac:dyDescent="0.25">
      <c r="U49354" s="76"/>
    </row>
    <row r="49355" spans="21:21" x14ac:dyDescent="0.25">
      <c r="U49355" s="76"/>
    </row>
    <row r="49356" spans="21:21" x14ac:dyDescent="0.25">
      <c r="U49356" s="76"/>
    </row>
    <row r="49357" spans="21:21" x14ac:dyDescent="0.25">
      <c r="U49357" s="76"/>
    </row>
    <row r="49358" spans="21:21" x14ac:dyDescent="0.25">
      <c r="U49358" s="76"/>
    </row>
    <row r="49359" spans="21:21" x14ac:dyDescent="0.25">
      <c r="U49359" s="76"/>
    </row>
    <row r="49360" spans="21:21" x14ac:dyDescent="0.25">
      <c r="U49360" s="76"/>
    </row>
    <row r="49361" spans="21:21" x14ac:dyDescent="0.25">
      <c r="U49361" s="76"/>
    </row>
    <row r="49362" spans="21:21" x14ac:dyDescent="0.25">
      <c r="U49362" s="76"/>
    </row>
    <row r="49363" spans="21:21" x14ac:dyDescent="0.25">
      <c r="U49363" s="76"/>
    </row>
    <row r="49364" spans="21:21" x14ac:dyDescent="0.25">
      <c r="U49364" s="76"/>
    </row>
    <row r="49365" spans="21:21" x14ac:dyDescent="0.25">
      <c r="U49365" s="76"/>
    </row>
    <row r="49366" spans="21:21" x14ac:dyDescent="0.25">
      <c r="U49366" s="76"/>
    </row>
    <row r="49367" spans="21:21" x14ac:dyDescent="0.25">
      <c r="U49367" s="76"/>
    </row>
    <row r="49368" spans="21:21" x14ac:dyDescent="0.25">
      <c r="U49368" s="76"/>
    </row>
    <row r="49369" spans="21:21" x14ac:dyDescent="0.25">
      <c r="U49369" s="76"/>
    </row>
    <row r="49370" spans="21:21" x14ac:dyDescent="0.25">
      <c r="U49370" s="76"/>
    </row>
    <row r="49371" spans="21:21" x14ac:dyDescent="0.25">
      <c r="U49371" s="76"/>
    </row>
    <row r="49372" spans="21:21" x14ac:dyDescent="0.25">
      <c r="U49372" s="76"/>
    </row>
    <row r="49373" spans="21:21" x14ac:dyDescent="0.25">
      <c r="U49373" s="76"/>
    </row>
    <row r="49374" spans="21:21" x14ac:dyDescent="0.25">
      <c r="U49374" s="76"/>
    </row>
    <row r="49375" spans="21:21" x14ac:dyDescent="0.25">
      <c r="U49375" s="76"/>
    </row>
    <row r="49376" spans="21:21" x14ac:dyDescent="0.25">
      <c r="U49376" s="76"/>
    </row>
    <row r="49377" spans="21:21" x14ac:dyDescent="0.25">
      <c r="U49377" s="76"/>
    </row>
    <row r="49378" spans="21:21" x14ac:dyDescent="0.25">
      <c r="U49378" s="76"/>
    </row>
    <row r="49379" spans="21:21" x14ac:dyDescent="0.25">
      <c r="U49379" s="76"/>
    </row>
    <row r="49380" spans="21:21" x14ac:dyDescent="0.25">
      <c r="U49380" s="76"/>
    </row>
    <row r="49381" spans="21:21" x14ac:dyDescent="0.25">
      <c r="U49381" s="76"/>
    </row>
    <row r="49382" spans="21:21" x14ac:dyDescent="0.25">
      <c r="U49382" s="76"/>
    </row>
    <row r="49383" spans="21:21" x14ac:dyDescent="0.25">
      <c r="U49383" s="76"/>
    </row>
    <row r="49384" spans="21:21" x14ac:dyDescent="0.25">
      <c r="U49384" s="76"/>
    </row>
    <row r="49385" spans="21:21" x14ac:dyDescent="0.25">
      <c r="U49385" s="76"/>
    </row>
    <row r="49386" spans="21:21" x14ac:dyDescent="0.25">
      <c r="U49386" s="76"/>
    </row>
    <row r="49387" spans="21:21" x14ac:dyDescent="0.25">
      <c r="U49387" s="76"/>
    </row>
    <row r="49388" spans="21:21" x14ac:dyDescent="0.25">
      <c r="U49388" s="76"/>
    </row>
    <row r="49389" spans="21:21" x14ac:dyDescent="0.25">
      <c r="U49389" s="76"/>
    </row>
    <row r="49390" spans="21:21" x14ac:dyDescent="0.25">
      <c r="U49390" s="76"/>
    </row>
    <row r="49391" spans="21:21" x14ac:dyDescent="0.25">
      <c r="U49391" s="76"/>
    </row>
    <row r="49392" spans="21:21" x14ac:dyDescent="0.25">
      <c r="U49392" s="76"/>
    </row>
    <row r="49393" spans="21:21" x14ac:dyDescent="0.25">
      <c r="U49393" s="76"/>
    </row>
    <row r="49394" spans="21:21" x14ac:dyDescent="0.25">
      <c r="U49394" s="76"/>
    </row>
    <row r="49395" spans="21:21" x14ac:dyDescent="0.25">
      <c r="U49395" s="76"/>
    </row>
    <row r="49396" spans="21:21" x14ac:dyDescent="0.25">
      <c r="U49396" s="76"/>
    </row>
    <row r="49397" spans="21:21" x14ac:dyDescent="0.25">
      <c r="U49397" s="76"/>
    </row>
    <row r="49398" spans="21:21" x14ac:dyDescent="0.25">
      <c r="U49398" s="76"/>
    </row>
    <row r="49399" spans="21:21" x14ac:dyDescent="0.25">
      <c r="U49399" s="76"/>
    </row>
    <row r="49400" spans="21:21" x14ac:dyDescent="0.25">
      <c r="U49400" s="76"/>
    </row>
    <row r="49401" spans="21:21" x14ac:dyDescent="0.25">
      <c r="U49401" s="76"/>
    </row>
    <row r="49402" spans="21:21" x14ac:dyDescent="0.25">
      <c r="U49402" s="76"/>
    </row>
    <row r="49403" spans="21:21" x14ac:dyDescent="0.25">
      <c r="U49403" s="76"/>
    </row>
    <row r="49404" spans="21:21" x14ac:dyDescent="0.25">
      <c r="U49404" s="76"/>
    </row>
    <row r="49405" spans="21:21" x14ac:dyDescent="0.25">
      <c r="U49405" s="76"/>
    </row>
    <row r="49406" spans="21:21" x14ac:dyDescent="0.25">
      <c r="U49406" s="76"/>
    </row>
    <row r="49407" spans="21:21" x14ac:dyDescent="0.25">
      <c r="U49407" s="76"/>
    </row>
    <row r="49408" spans="21:21" x14ac:dyDescent="0.25">
      <c r="U49408" s="76"/>
    </row>
    <row r="49409" spans="21:21" x14ac:dyDescent="0.25">
      <c r="U49409" s="76"/>
    </row>
    <row r="49410" spans="21:21" x14ac:dyDescent="0.25">
      <c r="U49410" s="76"/>
    </row>
    <row r="49411" spans="21:21" x14ac:dyDescent="0.25">
      <c r="U49411" s="76"/>
    </row>
    <row r="49412" spans="21:21" x14ac:dyDescent="0.25">
      <c r="U49412" s="76"/>
    </row>
    <row r="49413" spans="21:21" x14ac:dyDescent="0.25">
      <c r="U49413" s="76"/>
    </row>
    <row r="49414" spans="21:21" x14ac:dyDescent="0.25">
      <c r="U49414" s="76"/>
    </row>
    <row r="49415" spans="21:21" x14ac:dyDescent="0.25">
      <c r="U49415" s="76"/>
    </row>
    <row r="49416" spans="21:21" x14ac:dyDescent="0.25">
      <c r="U49416" s="76"/>
    </row>
    <row r="49417" spans="21:21" x14ac:dyDescent="0.25">
      <c r="U49417" s="76"/>
    </row>
    <row r="49418" spans="21:21" x14ac:dyDescent="0.25">
      <c r="U49418" s="76"/>
    </row>
    <row r="49419" spans="21:21" x14ac:dyDescent="0.25">
      <c r="U49419" s="76"/>
    </row>
    <row r="49420" spans="21:21" x14ac:dyDescent="0.25">
      <c r="U49420" s="76"/>
    </row>
    <row r="49421" spans="21:21" x14ac:dyDescent="0.25">
      <c r="U49421" s="76"/>
    </row>
    <row r="49422" spans="21:21" x14ac:dyDescent="0.25">
      <c r="U49422" s="76"/>
    </row>
    <row r="49423" spans="21:21" x14ac:dyDescent="0.25">
      <c r="U49423" s="76"/>
    </row>
    <row r="49424" spans="21:21" x14ac:dyDescent="0.25">
      <c r="U49424" s="76"/>
    </row>
    <row r="49425" spans="21:21" x14ac:dyDescent="0.25">
      <c r="U49425" s="76"/>
    </row>
    <row r="49426" spans="21:21" x14ac:dyDescent="0.25">
      <c r="U49426" s="76"/>
    </row>
    <row r="49427" spans="21:21" x14ac:dyDescent="0.25">
      <c r="U49427" s="76"/>
    </row>
    <row r="49428" spans="21:21" x14ac:dyDescent="0.25">
      <c r="U49428" s="76"/>
    </row>
    <row r="49429" spans="21:21" x14ac:dyDescent="0.25">
      <c r="U49429" s="76"/>
    </row>
    <row r="49430" spans="21:21" x14ac:dyDescent="0.25">
      <c r="U49430" s="76"/>
    </row>
    <row r="49431" spans="21:21" x14ac:dyDescent="0.25">
      <c r="U49431" s="76"/>
    </row>
    <row r="49432" spans="21:21" x14ac:dyDescent="0.25">
      <c r="U49432" s="76"/>
    </row>
    <row r="49433" spans="21:21" x14ac:dyDescent="0.25">
      <c r="U49433" s="76"/>
    </row>
    <row r="49434" spans="21:21" x14ac:dyDescent="0.25">
      <c r="U49434" s="76"/>
    </row>
    <row r="49435" spans="21:21" x14ac:dyDescent="0.25">
      <c r="U49435" s="76"/>
    </row>
    <row r="49436" spans="21:21" x14ac:dyDescent="0.25">
      <c r="U49436" s="76"/>
    </row>
    <row r="49437" spans="21:21" x14ac:dyDescent="0.25">
      <c r="U49437" s="76"/>
    </row>
    <row r="49438" spans="21:21" x14ac:dyDescent="0.25">
      <c r="U49438" s="76"/>
    </row>
    <row r="49439" spans="21:21" x14ac:dyDescent="0.25">
      <c r="U49439" s="76"/>
    </row>
    <row r="49440" spans="21:21" x14ac:dyDescent="0.25">
      <c r="U49440" s="76"/>
    </row>
    <row r="49441" spans="21:21" x14ac:dyDescent="0.25">
      <c r="U49441" s="76"/>
    </row>
    <row r="49442" spans="21:21" x14ac:dyDescent="0.25">
      <c r="U49442" s="76"/>
    </row>
    <row r="49443" spans="21:21" x14ac:dyDescent="0.25">
      <c r="U49443" s="76"/>
    </row>
    <row r="49444" spans="21:21" x14ac:dyDescent="0.25">
      <c r="U49444" s="76"/>
    </row>
    <row r="49445" spans="21:21" x14ac:dyDescent="0.25">
      <c r="U49445" s="76"/>
    </row>
    <row r="49446" spans="21:21" x14ac:dyDescent="0.25">
      <c r="U49446" s="76"/>
    </row>
    <row r="49447" spans="21:21" x14ac:dyDescent="0.25">
      <c r="U49447" s="76"/>
    </row>
    <row r="49448" spans="21:21" x14ac:dyDescent="0.25">
      <c r="U49448" s="76"/>
    </row>
    <row r="49449" spans="21:21" x14ac:dyDescent="0.25">
      <c r="U49449" s="76"/>
    </row>
    <row r="49450" spans="21:21" x14ac:dyDescent="0.25">
      <c r="U49450" s="76"/>
    </row>
    <row r="49451" spans="21:21" x14ac:dyDescent="0.25">
      <c r="U49451" s="76"/>
    </row>
    <row r="49452" spans="21:21" x14ac:dyDescent="0.25">
      <c r="U49452" s="76"/>
    </row>
    <row r="49453" spans="21:21" x14ac:dyDescent="0.25">
      <c r="U49453" s="76"/>
    </row>
    <row r="49454" spans="21:21" x14ac:dyDescent="0.25">
      <c r="U49454" s="76"/>
    </row>
    <row r="49455" spans="21:21" x14ac:dyDescent="0.25">
      <c r="U49455" s="76"/>
    </row>
    <row r="49456" spans="21:21" x14ac:dyDescent="0.25">
      <c r="U49456" s="76"/>
    </row>
    <row r="49457" spans="21:21" x14ac:dyDescent="0.25">
      <c r="U49457" s="76"/>
    </row>
    <row r="49458" spans="21:21" x14ac:dyDescent="0.25">
      <c r="U49458" s="76"/>
    </row>
    <row r="49459" spans="21:21" x14ac:dyDescent="0.25">
      <c r="U49459" s="76"/>
    </row>
    <row r="49460" spans="21:21" x14ac:dyDescent="0.25">
      <c r="U49460" s="76"/>
    </row>
    <row r="49461" spans="21:21" x14ac:dyDescent="0.25">
      <c r="U49461" s="76"/>
    </row>
    <row r="49462" spans="21:21" x14ac:dyDescent="0.25">
      <c r="U49462" s="76"/>
    </row>
    <row r="49463" spans="21:21" x14ac:dyDescent="0.25">
      <c r="U49463" s="76"/>
    </row>
    <row r="49464" spans="21:21" x14ac:dyDescent="0.25">
      <c r="U49464" s="76"/>
    </row>
    <row r="49465" spans="21:21" x14ac:dyDescent="0.25">
      <c r="U49465" s="76"/>
    </row>
    <row r="49466" spans="21:21" x14ac:dyDescent="0.25">
      <c r="U49466" s="76"/>
    </row>
    <row r="49467" spans="21:21" x14ac:dyDescent="0.25">
      <c r="U49467" s="76"/>
    </row>
    <row r="49468" spans="21:21" x14ac:dyDescent="0.25">
      <c r="U49468" s="76"/>
    </row>
    <row r="49469" spans="21:21" x14ac:dyDescent="0.25">
      <c r="U49469" s="76"/>
    </row>
    <row r="49470" spans="21:21" x14ac:dyDescent="0.25">
      <c r="U49470" s="76"/>
    </row>
    <row r="49471" spans="21:21" x14ac:dyDescent="0.25">
      <c r="U49471" s="76"/>
    </row>
    <row r="49472" spans="21:21" x14ac:dyDescent="0.25">
      <c r="U49472" s="76"/>
    </row>
    <row r="49473" spans="21:21" x14ac:dyDescent="0.25">
      <c r="U49473" s="76"/>
    </row>
    <row r="49474" spans="21:21" x14ac:dyDescent="0.25">
      <c r="U49474" s="76"/>
    </row>
    <row r="49475" spans="21:21" x14ac:dyDescent="0.25">
      <c r="U49475" s="76"/>
    </row>
    <row r="49476" spans="21:21" x14ac:dyDescent="0.25">
      <c r="U49476" s="76"/>
    </row>
    <row r="49477" spans="21:21" x14ac:dyDescent="0.25">
      <c r="U49477" s="76"/>
    </row>
    <row r="49478" spans="21:21" x14ac:dyDescent="0.25">
      <c r="U49478" s="76"/>
    </row>
    <row r="49479" spans="21:21" x14ac:dyDescent="0.25">
      <c r="U49479" s="76"/>
    </row>
    <row r="49480" spans="21:21" x14ac:dyDescent="0.25">
      <c r="U49480" s="76"/>
    </row>
    <row r="49481" spans="21:21" x14ac:dyDescent="0.25">
      <c r="U49481" s="76"/>
    </row>
    <row r="49482" spans="21:21" x14ac:dyDescent="0.25">
      <c r="U49482" s="76"/>
    </row>
    <row r="49483" spans="21:21" x14ac:dyDescent="0.25">
      <c r="U49483" s="76"/>
    </row>
    <row r="49484" spans="21:21" x14ac:dyDescent="0.25">
      <c r="U49484" s="76"/>
    </row>
    <row r="49485" spans="21:21" x14ac:dyDescent="0.25">
      <c r="U49485" s="76"/>
    </row>
    <row r="49486" spans="21:21" x14ac:dyDescent="0.25">
      <c r="U49486" s="76"/>
    </row>
    <row r="49487" spans="21:21" x14ac:dyDescent="0.25">
      <c r="U49487" s="76"/>
    </row>
    <row r="49488" spans="21:21" x14ac:dyDescent="0.25">
      <c r="U49488" s="76"/>
    </row>
    <row r="49489" spans="21:21" x14ac:dyDescent="0.25">
      <c r="U49489" s="76"/>
    </row>
    <row r="49490" spans="21:21" x14ac:dyDescent="0.25">
      <c r="U49490" s="76"/>
    </row>
    <row r="49491" spans="21:21" x14ac:dyDescent="0.25">
      <c r="U49491" s="76"/>
    </row>
    <row r="49492" spans="21:21" x14ac:dyDescent="0.25">
      <c r="U49492" s="76"/>
    </row>
    <row r="49493" spans="21:21" x14ac:dyDescent="0.25">
      <c r="U49493" s="76"/>
    </row>
    <row r="49494" spans="21:21" x14ac:dyDescent="0.25">
      <c r="U49494" s="76"/>
    </row>
    <row r="49495" spans="21:21" x14ac:dyDescent="0.25">
      <c r="U49495" s="76"/>
    </row>
    <row r="49496" spans="21:21" x14ac:dyDescent="0.25">
      <c r="U49496" s="76"/>
    </row>
    <row r="49497" spans="21:21" x14ac:dyDescent="0.25">
      <c r="U49497" s="76"/>
    </row>
    <row r="49498" spans="21:21" x14ac:dyDescent="0.25">
      <c r="U49498" s="76"/>
    </row>
    <row r="49499" spans="21:21" x14ac:dyDescent="0.25">
      <c r="U49499" s="76"/>
    </row>
    <row r="49500" spans="21:21" x14ac:dyDescent="0.25">
      <c r="U49500" s="76"/>
    </row>
    <row r="49501" spans="21:21" x14ac:dyDescent="0.25">
      <c r="U49501" s="76"/>
    </row>
    <row r="49502" spans="21:21" x14ac:dyDescent="0.25">
      <c r="U49502" s="76"/>
    </row>
    <row r="49503" spans="21:21" x14ac:dyDescent="0.25">
      <c r="U49503" s="76"/>
    </row>
    <row r="49504" spans="21:21" x14ac:dyDescent="0.25">
      <c r="U49504" s="76"/>
    </row>
    <row r="49505" spans="21:21" x14ac:dyDescent="0.25">
      <c r="U49505" s="76"/>
    </row>
    <row r="49506" spans="21:21" x14ac:dyDescent="0.25">
      <c r="U49506" s="76"/>
    </row>
    <row r="49507" spans="21:21" x14ac:dyDescent="0.25">
      <c r="U49507" s="76"/>
    </row>
    <row r="49508" spans="21:21" x14ac:dyDescent="0.25">
      <c r="U49508" s="76"/>
    </row>
    <row r="49509" spans="21:21" x14ac:dyDescent="0.25">
      <c r="U49509" s="76"/>
    </row>
    <row r="49510" spans="21:21" x14ac:dyDescent="0.25">
      <c r="U49510" s="76"/>
    </row>
    <row r="49511" spans="21:21" x14ac:dyDescent="0.25">
      <c r="U49511" s="76"/>
    </row>
    <row r="49512" spans="21:21" x14ac:dyDescent="0.25">
      <c r="U49512" s="76"/>
    </row>
    <row r="49513" spans="21:21" x14ac:dyDescent="0.25">
      <c r="U49513" s="76"/>
    </row>
    <row r="49514" spans="21:21" x14ac:dyDescent="0.25">
      <c r="U49514" s="76"/>
    </row>
    <row r="49515" spans="21:21" x14ac:dyDescent="0.25">
      <c r="U49515" s="76"/>
    </row>
    <row r="49516" spans="21:21" x14ac:dyDescent="0.25">
      <c r="U49516" s="76"/>
    </row>
    <row r="49517" spans="21:21" x14ac:dyDescent="0.25">
      <c r="U49517" s="76"/>
    </row>
    <row r="49518" spans="21:21" x14ac:dyDescent="0.25">
      <c r="U49518" s="76"/>
    </row>
    <row r="49519" spans="21:21" x14ac:dyDescent="0.25">
      <c r="U49519" s="76"/>
    </row>
    <row r="49520" spans="21:21" x14ac:dyDescent="0.25">
      <c r="U49520" s="76"/>
    </row>
    <row r="49521" spans="21:21" x14ac:dyDescent="0.25">
      <c r="U49521" s="76"/>
    </row>
    <row r="49522" spans="21:21" x14ac:dyDescent="0.25">
      <c r="U49522" s="76"/>
    </row>
    <row r="49523" spans="21:21" x14ac:dyDescent="0.25">
      <c r="U49523" s="76"/>
    </row>
    <row r="49524" spans="21:21" x14ac:dyDescent="0.25">
      <c r="U49524" s="76"/>
    </row>
    <row r="49525" spans="21:21" x14ac:dyDescent="0.25">
      <c r="U49525" s="76"/>
    </row>
    <row r="49526" spans="21:21" x14ac:dyDescent="0.25">
      <c r="U49526" s="76"/>
    </row>
    <row r="49527" spans="21:21" x14ac:dyDescent="0.25">
      <c r="U49527" s="76"/>
    </row>
    <row r="49528" spans="21:21" x14ac:dyDescent="0.25">
      <c r="U49528" s="76"/>
    </row>
    <row r="49529" spans="21:21" x14ac:dyDescent="0.25">
      <c r="U49529" s="76"/>
    </row>
    <row r="49530" spans="21:21" x14ac:dyDescent="0.25">
      <c r="U49530" s="76"/>
    </row>
    <row r="49531" spans="21:21" x14ac:dyDescent="0.25">
      <c r="U49531" s="76"/>
    </row>
    <row r="49532" spans="21:21" x14ac:dyDescent="0.25">
      <c r="U49532" s="76"/>
    </row>
    <row r="49533" spans="21:21" x14ac:dyDescent="0.25">
      <c r="U49533" s="76"/>
    </row>
    <row r="49534" spans="21:21" x14ac:dyDescent="0.25">
      <c r="U49534" s="76"/>
    </row>
    <row r="49535" spans="21:21" x14ac:dyDescent="0.25">
      <c r="U49535" s="76"/>
    </row>
    <row r="49536" spans="21:21" x14ac:dyDescent="0.25">
      <c r="U49536" s="76"/>
    </row>
    <row r="49537" spans="21:21" x14ac:dyDescent="0.25">
      <c r="U49537" s="76"/>
    </row>
    <row r="49538" spans="21:21" x14ac:dyDescent="0.25">
      <c r="U49538" s="76"/>
    </row>
    <row r="49539" spans="21:21" x14ac:dyDescent="0.25">
      <c r="U49539" s="76"/>
    </row>
    <row r="49540" spans="21:21" x14ac:dyDescent="0.25">
      <c r="U49540" s="76"/>
    </row>
    <row r="49541" spans="21:21" x14ac:dyDescent="0.25">
      <c r="U49541" s="76"/>
    </row>
    <row r="49542" spans="21:21" x14ac:dyDescent="0.25">
      <c r="U49542" s="76"/>
    </row>
    <row r="49543" spans="21:21" x14ac:dyDescent="0.25">
      <c r="U49543" s="76"/>
    </row>
    <row r="49544" spans="21:21" x14ac:dyDescent="0.25">
      <c r="U49544" s="76"/>
    </row>
    <row r="49545" spans="21:21" x14ac:dyDescent="0.25">
      <c r="U49545" s="76"/>
    </row>
    <row r="49546" spans="21:21" x14ac:dyDescent="0.25">
      <c r="U49546" s="76"/>
    </row>
    <row r="49547" spans="21:21" x14ac:dyDescent="0.25">
      <c r="U49547" s="76"/>
    </row>
    <row r="49548" spans="21:21" x14ac:dyDescent="0.25">
      <c r="U49548" s="76"/>
    </row>
    <row r="49549" spans="21:21" x14ac:dyDescent="0.25">
      <c r="U49549" s="76"/>
    </row>
    <row r="49550" spans="21:21" x14ac:dyDescent="0.25">
      <c r="U49550" s="76"/>
    </row>
    <row r="49551" spans="21:21" x14ac:dyDescent="0.25">
      <c r="U49551" s="76"/>
    </row>
    <row r="49552" spans="21:21" x14ac:dyDescent="0.25">
      <c r="U49552" s="76"/>
    </row>
    <row r="49553" spans="21:21" x14ac:dyDescent="0.25">
      <c r="U49553" s="76"/>
    </row>
    <row r="49554" spans="21:21" x14ac:dyDescent="0.25">
      <c r="U49554" s="76"/>
    </row>
    <row r="49555" spans="21:21" x14ac:dyDescent="0.25">
      <c r="U49555" s="76"/>
    </row>
    <row r="49556" spans="21:21" x14ac:dyDescent="0.25">
      <c r="U49556" s="76"/>
    </row>
    <row r="49557" spans="21:21" x14ac:dyDescent="0.25">
      <c r="U49557" s="76"/>
    </row>
    <row r="49558" spans="21:21" x14ac:dyDescent="0.25">
      <c r="U49558" s="76"/>
    </row>
    <row r="49559" spans="21:21" x14ac:dyDescent="0.25">
      <c r="U49559" s="76"/>
    </row>
    <row r="49560" spans="21:21" x14ac:dyDescent="0.25">
      <c r="U49560" s="76"/>
    </row>
    <row r="49561" spans="21:21" x14ac:dyDescent="0.25">
      <c r="U49561" s="76"/>
    </row>
    <row r="49562" spans="21:21" x14ac:dyDescent="0.25">
      <c r="U49562" s="76"/>
    </row>
    <row r="49563" spans="21:21" x14ac:dyDescent="0.25">
      <c r="U49563" s="76"/>
    </row>
    <row r="49564" spans="21:21" x14ac:dyDescent="0.25">
      <c r="U49564" s="76"/>
    </row>
    <row r="49565" spans="21:21" x14ac:dyDescent="0.25">
      <c r="U49565" s="76"/>
    </row>
    <row r="49566" spans="21:21" x14ac:dyDescent="0.25">
      <c r="U49566" s="76"/>
    </row>
    <row r="49567" spans="21:21" x14ac:dyDescent="0.25">
      <c r="U49567" s="76"/>
    </row>
    <row r="49568" spans="21:21" x14ac:dyDescent="0.25">
      <c r="U49568" s="76"/>
    </row>
    <row r="49569" spans="21:21" x14ac:dyDescent="0.25">
      <c r="U49569" s="76"/>
    </row>
    <row r="49570" spans="21:21" x14ac:dyDescent="0.25">
      <c r="U49570" s="76"/>
    </row>
    <row r="49571" spans="21:21" x14ac:dyDescent="0.25">
      <c r="U49571" s="76"/>
    </row>
    <row r="49572" spans="21:21" x14ac:dyDescent="0.25">
      <c r="U49572" s="76"/>
    </row>
    <row r="49573" spans="21:21" x14ac:dyDescent="0.25">
      <c r="U49573" s="76"/>
    </row>
    <row r="49574" spans="21:21" x14ac:dyDescent="0.25">
      <c r="U49574" s="76"/>
    </row>
    <row r="49575" spans="21:21" x14ac:dyDescent="0.25">
      <c r="U49575" s="76"/>
    </row>
    <row r="49576" spans="21:21" x14ac:dyDescent="0.25">
      <c r="U49576" s="76"/>
    </row>
    <row r="49577" spans="21:21" x14ac:dyDescent="0.25">
      <c r="U49577" s="76"/>
    </row>
    <row r="49578" spans="21:21" x14ac:dyDescent="0.25">
      <c r="U49578" s="76"/>
    </row>
    <row r="49579" spans="21:21" x14ac:dyDescent="0.25">
      <c r="U49579" s="76"/>
    </row>
    <row r="49580" spans="21:21" x14ac:dyDescent="0.25">
      <c r="U49580" s="76"/>
    </row>
    <row r="49581" spans="21:21" x14ac:dyDescent="0.25">
      <c r="U49581" s="76"/>
    </row>
    <row r="49582" spans="21:21" x14ac:dyDescent="0.25">
      <c r="U49582" s="76"/>
    </row>
    <row r="49583" spans="21:21" x14ac:dyDescent="0.25">
      <c r="U49583" s="76"/>
    </row>
    <row r="49584" spans="21:21" x14ac:dyDescent="0.25">
      <c r="U49584" s="76"/>
    </row>
    <row r="49585" spans="21:21" x14ac:dyDescent="0.25">
      <c r="U49585" s="76"/>
    </row>
    <row r="49586" spans="21:21" x14ac:dyDescent="0.25">
      <c r="U49586" s="76"/>
    </row>
    <row r="49587" spans="21:21" x14ac:dyDescent="0.25">
      <c r="U49587" s="76"/>
    </row>
    <row r="49588" spans="21:21" x14ac:dyDescent="0.25">
      <c r="U49588" s="76"/>
    </row>
    <row r="49589" spans="21:21" x14ac:dyDescent="0.25">
      <c r="U49589" s="76"/>
    </row>
    <row r="49590" spans="21:21" x14ac:dyDescent="0.25">
      <c r="U49590" s="76"/>
    </row>
    <row r="49591" spans="21:21" x14ac:dyDescent="0.25">
      <c r="U49591" s="76"/>
    </row>
    <row r="49592" spans="21:21" x14ac:dyDescent="0.25">
      <c r="U49592" s="76"/>
    </row>
    <row r="49593" spans="21:21" x14ac:dyDescent="0.25">
      <c r="U49593" s="76"/>
    </row>
    <row r="49594" spans="21:21" x14ac:dyDescent="0.25">
      <c r="U49594" s="76"/>
    </row>
    <row r="49595" spans="21:21" x14ac:dyDescent="0.25">
      <c r="U49595" s="76"/>
    </row>
    <row r="49596" spans="21:21" x14ac:dyDescent="0.25">
      <c r="U49596" s="76"/>
    </row>
    <row r="49597" spans="21:21" x14ac:dyDescent="0.25">
      <c r="U49597" s="76"/>
    </row>
    <row r="49598" spans="21:21" x14ac:dyDescent="0.25">
      <c r="U49598" s="76"/>
    </row>
    <row r="49599" spans="21:21" x14ac:dyDescent="0.25">
      <c r="U49599" s="76"/>
    </row>
    <row r="49600" spans="21:21" x14ac:dyDescent="0.25">
      <c r="U49600" s="76"/>
    </row>
    <row r="49601" spans="21:21" x14ac:dyDescent="0.25">
      <c r="U49601" s="76"/>
    </row>
    <row r="49602" spans="21:21" x14ac:dyDescent="0.25">
      <c r="U49602" s="76"/>
    </row>
    <row r="49603" spans="21:21" x14ac:dyDescent="0.25">
      <c r="U49603" s="76"/>
    </row>
    <row r="49604" spans="21:21" x14ac:dyDescent="0.25">
      <c r="U49604" s="76"/>
    </row>
    <row r="49605" spans="21:21" x14ac:dyDescent="0.25">
      <c r="U49605" s="76"/>
    </row>
    <row r="49606" spans="21:21" x14ac:dyDescent="0.25">
      <c r="U49606" s="76"/>
    </row>
    <row r="49607" spans="21:21" x14ac:dyDescent="0.25">
      <c r="U49607" s="76"/>
    </row>
    <row r="49608" spans="21:21" x14ac:dyDescent="0.25">
      <c r="U49608" s="76"/>
    </row>
    <row r="49609" spans="21:21" x14ac:dyDescent="0.25">
      <c r="U49609" s="76"/>
    </row>
    <row r="49610" spans="21:21" x14ac:dyDescent="0.25">
      <c r="U49610" s="76"/>
    </row>
    <row r="49611" spans="21:21" x14ac:dyDescent="0.25">
      <c r="U49611" s="76"/>
    </row>
    <row r="49612" spans="21:21" x14ac:dyDescent="0.25">
      <c r="U49612" s="76"/>
    </row>
    <row r="49613" spans="21:21" x14ac:dyDescent="0.25">
      <c r="U49613" s="76"/>
    </row>
    <row r="49614" spans="21:21" x14ac:dyDescent="0.25">
      <c r="U49614" s="76"/>
    </row>
    <row r="49615" spans="21:21" x14ac:dyDescent="0.25">
      <c r="U49615" s="76"/>
    </row>
    <row r="49616" spans="21:21" x14ac:dyDescent="0.25">
      <c r="U49616" s="76"/>
    </row>
    <row r="49617" spans="21:21" x14ac:dyDescent="0.25">
      <c r="U49617" s="76"/>
    </row>
    <row r="49618" spans="21:21" x14ac:dyDescent="0.25">
      <c r="U49618" s="76"/>
    </row>
    <row r="49619" spans="21:21" x14ac:dyDescent="0.25">
      <c r="U49619" s="76"/>
    </row>
    <row r="49620" spans="21:21" x14ac:dyDescent="0.25">
      <c r="U49620" s="76"/>
    </row>
    <row r="49621" spans="21:21" x14ac:dyDescent="0.25">
      <c r="U49621" s="76"/>
    </row>
    <row r="49622" spans="21:21" x14ac:dyDescent="0.25">
      <c r="U49622" s="76"/>
    </row>
    <row r="49623" spans="21:21" x14ac:dyDescent="0.25">
      <c r="U49623" s="76"/>
    </row>
    <row r="49624" spans="21:21" x14ac:dyDescent="0.25">
      <c r="U49624" s="76"/>
    </row>
    <row r="49625" spans="21:21" x14ac:dyDescent="0.25">
      <c r="U49625" s="76"/>
    </row>
    <row r="49626" spans="21:21" x14ac:dyDescent="0.25">
      <c r="U49626" s="76"/>
    </row>
    <row r="49627" spans="21:21" x14ac:dyDescent="0.25">
      <c r="U49627" s="76"/>
    </row>
    <row r="49628" spans="21:21" x14ac:dyDescent="0.25">
      <c r="U49628" s="76"/>
    </row>
    <row r="49629" spans="21:21" x14ac:dyDescent="0.25">
      <c r="U49629" s="76"/>
    </row>
    <row r="49630" spans="21:21" x14ac:dyDescent="0.25">
      <c r="U49630" s="76"/>
    </row>
    <row r="49631" spans="21:21" x14ac:dyDescent="0.25">
      <c r="U49631" s="76"/>
    </row>
    <row r="49632" spans="21:21" x14ac:dyDescent="0.25">
      <c r="U49632" s="76"/>
    </row>
    <row r="49633" spans="21:21" x14ac:dyDescent="0.25">
      <c r="U49633" s="76"/>
    </row>
    <row r="49634" spans="21:21" x14ac:dyDescent="0.25">
      <c r="U49634" s="76"/>
    </row>
    <row r="49635" spans="21:21" x14ac:dyDescent="0.25">
      <c r="U49635" s="76"/>
    </row>
    <row r="49636" spans="21:21" x14ac:dyDescent="0.25">
      <c r="U49636" s="76"/>
    </row>
    <row r="49637" spans="21:21" x14ac:dyDescent="0.25">
      <c r="U49637" s="76"/>
    </row>
    <row r="49638" spans="21:21" x14ac:dyDescent="0.25">
      <c r="U49638" s="76"/>
    </row>
    <row r="49639" spans="21:21" x14ac:dyDescent="0.25">
      <c r="U49639" s="76"/>
    </row>
    <row r="49640" spans="21:21" x14ac:dyDescent="0.25">
      <c r="U49640" s="76"/>
    </row>
    <row r="49641" spans="21:21" x14ac:dyDescent="0.25">
      <c r="U49641" s="76"/>
    </row>
    <row r="49642" spans="21:21" x14ac:dyDescent="0.25">
      <c r="U49642" s="76"/>
    </row>
    <row r="49643" spans="21:21" x14ac:dyDescent="0.25">
      <c r="U49643" s="76"/>
    </row>
    <row r="49644" spans="21:21" x14ac:dyDescent="0.25">
      <c r="U49644" s="76"/>
    </row>
    <row r="49645" spans="21:21" x14ac:dyDescent="0.25">
      <c r="U49645" s="76"/>
    </row>
    <row r="49646" spans="21:21" x14ac:dyDescent="0.25">
      <c r="U49646" s="76"/>
    </row>
    <row r="49647" spans="21:21" x14ac:dyDescent="0.25">
      <c r="U49647" s="76"/>
    </row>
    <row r="49648" spans="21:21" x14ac:dyDescent="0.25">
      <c r="U49648" s="76"/>
    </row>
    <row r="49649" spans="21:21" x14ac:dyDescent="0.25">
      <c r="U49649" s="76"/>
    </row>
    <row r="49650" spans="21:21" x14ac:dyDescent="0.25">
      <c r="U49650" s="76"/>
    </row>
    <row r="49651" spans="21:21" x14ac:dyDescent="0.25">
      <c r="U49651" s="76"/>
    </row>
    <row r="49652" spans="21:21" x14ac:dyDescent="0.25">
      <c r="U49652" s="76"/>
    </row>
    <row r="49653" spans="21:21" x14ac:dyDescent="0.25">
      <c r="U49653" s="76"/>
    </row>
    <row r="49654" spans="21:21" x14ac:dyDescent="0.25">
      <c r="U49654" s="76"/>
    </row>
    <row r="49655" spans="21:21" x14ac:dyDescent="0.25">
      <c r="U49655" s="76"/>
    </row>
    <row r="49656" spans="21:21" x14ac:dyDescent="0.25">
      <c r="U49656" s="76"/>
    </row>
    <row r="49657" spans="21:21" x14ac:dyDescent="0.25">
      <c r="U49657" s="76"/>
    </row>
    <row r="49658" spans="21:21" x14ac:dyDescent="0.25">
      <c r="U49658" s="76"/>
    </row>
    <row r="49659" spans="21:21" x14ac:dyDescent="0.25">
      <c r="U49659" s="76"/>
    </row>
    <row r="49660" spans="21:21" x14ac:dyDescent="0.25">
      <c r="U49660" s="76"/>
    </row>
    <row r="49661" spans="21:21" x14ac:dyDescent="0.25">
      <c r="U49661" s="76"/>
    </row>
    <row r="49662" spans="21:21" x14ac:dyDescent="0.25">
      <c r="U49662" s="76"/>
    </row>
    <row r="49663" spans="21:21" x14ac:dyDescent="0.25">
      <c r="U49663" s="76"/>
    </row>
    <row r="49664" spans="21:21" x14ac:dyDescent="0.25">
      <c r="U49664" s="76"/>
    </row>
    <row r="49665" spans="21:21" x14ac:dyDescent="0.25">
      <c r="U49665" s="76"/>
    </row>
    <row r="49666" spans="21:21" x14ac:dyDescent="0.25">
      <c r="U49666" s="76"/>
    </row>
    <row r="49667" spans="21:21" x14ac:dyDescent="0.25">
      <c r="U49667" s="76"/>
    </row>
    <row r="49668" spans="21:21" x14ac:dyDescent="0.25">
      <c r="U49668" s="76"/>
    </row>
    <row r="49669" spans="21:21" x14ac:dyDescent="0.25">
      <c r="U49669" s="76"/>
    </row>
    <row r="49670" spans="21:21" x14ac:dyDescent="0.25">
      <c r="U49670" s="76"/>
    </row>
    <row r="49671" spans="21:21" x14ac:dyDescent="0.25">
      <c r="U49671" s="76"/>
    </row>
    <row r="49672" spans="21:21" x14ac:dyDescent="0.25">
      <c r="U49672" s="76"/>
    </row>
    <row r="49673" spans="21:21" x14ac:dyDescent="0.25">
      <c r="U49673" s="76"/>
    </row>
    <row r="49674" spans="21:21" x14ac:dyDescent="0.25">
      <c r="U49674" s="76"/>
    </row>
    <row r="49675" spans="21:21" x14ac:dyDescent="0.25">
      <c r="U49675" s="76"/>
    </row>
    <row r="49676" spans="21:21" x14ac:dyDescent="0.25">
      <c r="U49676" s="76"/>
    </row>
    <row r="49677" spans="21:21" x14ac:dyDescent="0.25">
      <c r="U49677" s="76"/>
    </row>
    <row r="49678" spans="21:21" x14ac:dyDescent="0.25">
      <c r="U49678" s="76"/>
    </row>
    <row r="49679" spans="21:21" x14ac:dyDescent="0.25">
      <c r="U49679" s="76"/>
    </row>
    <row r="49680" spans="21:21" x14ac:dyDescent="0.25">
      <c r="U49680" s="76"/>
    </row>
    <row r="49681" spans="21:21" x14ac:dyDescent="0.25">
      <c r="U49681" s="76"/>
    </row>
    <row r="49682" spans="21:21" x14ac:dyDescent="0.25">
      <c r="U49682" s="76"/>
    </row>
    <row r="49683" spans="21:21" x14ac:dyDescent="0.25">
      <c r="U49683" s="76"/>
    </row>
    <row r="49684" spans="21:21" x14ac:dyDescent="0.25">
      <c r="U49684" s="76"/>
    </row>
    <row r="49685" spans="21:21" x14ac:dyDescent="0.25">
      <c r="U49685" s="76"/>
    </row>
    <row r="49686" spans="21:21" x14ac:dyDescent="0.25">
      <c r="U49686" s="76"/>
    </row>
    <row r="49687" spans="21:21" x14ac:dyDescent="0.25">
      <c r="U49687" s="76"/>
    </row>
    <row r="49688" spans="21:21" x14ac:dyDescent="0.25">
      <c r="U49688" s="76"/>
    </row>
    <row r="49689" spans="21:21" x14ac:dyDescent="0.25">
      <c r="U49689" s="76"/>
    </row>
    <row r="49690" spans="21:21" x14ac:dyDescent="0.25">
      <c r="U49690" s="76"/>
    </row>
    <row r="49691" spans="21:21" x14ac:dyDescent="0.25">
      <c r="U49691" s="76"/>
    </row>
    <row r="49692" spans="21:21" x14ac:dyDescent="0.25">
      <c r="U49692" s="76"/>
    </row>
    <row r="49693" spans="21:21" x14ac:dyDescent="0.25">
      <c r="U49693" s="76"/>
    </row>
    <row r="49694" spans="21:21" x14ac:dyDescent="0.25">
      <c r="U49694" s="76"/>
    </row>
    <row r="49695" spans="21:21" x14ac:dyDescent="0.25">
      <c r="U49695" s="76"/>
    </row>
    <row r="49696" spans="21:21" x14ac:dyDescent="0.25">
      <c r="U49696" s="76"/>
    </row>
    <row r="49697" spans="21:21" x14ac:dyDescent="0.25">
      <c r="U49697" s="76"/>
    </row>
    <row r="49698" spans="21:21" x14ac:dyDescent="0.25">
      <c r="U49698" s="76"/>
    </row>
    <row r="49699" spans="21:21" x14ac:dyDescent="0.25">
      <c r="U49699" s="76"/>
    </row>
    <row r="49700" spans="21:21" x14ac:dyDescent="0.25">
      <c r="U49700" s="76"/>
    </row>
    <row r="49701" spans="21:21" x14ac:dyDescent="0.25">
      <c r="U49701" s="76"/>
    </row>
    <row r="49702" spans="21:21" x14ac:dyDescent="0.25">
      <c r="U49702" s="76"/>
    </row>
    <row r="49703" spans="21:21" x14ac:dyDescent="0.25">
      <c r="U49703" s="76"/>
    </row>
    <row r="49704" spans="21:21" x14ac:dyDescent="0.25">
      <c r="U49704" s="76"/>
    </row>
    <row r="49705" spans="21:21" x14ac:dyDescent="0.25">
      <c r="U49705" s="76"/>
    </row>
    <row r="49706" spans="21:21" x14ac:dyDescent="0.25">
      <c r="U49706" s="76"/>
    </row>
    <row r="49707" spans="21:21" x14ac:dyDescent="0.25">
      <c r="U49707" s="76"/>
    </row>
    <row r="49708" spans="21:21" x14ac:dyDescent="0.25">
      <c r="U49708" s="76"/>
    </row>
    <row r="49709" spans="21:21" x14ac:dyDescent="0.25">
      <c r="U49709" s="76"/>
    </row>
    <row r="49710" spans="21:21" x14ac:dyDescent="0.25">
      <c r="U49710" s="76"/>
    </row>
    <row r="49711" spans="21:21" x14ac:dyDescent="0.25">
      <c r="U49711" s="76"/>
    </row>
    <row r="49712" spans="21:21" x14ac:dyDescent="0.25">
      <c r="U49712" s="76"/>
    </row>
    <row r="49713" spans="21:21" x14ac:dyDescent="0.25">
      <c r="U49713" s="76"/>
    </row>
    <row r="49714" spans="21:21" x14ac:dyDescent="0.25">
      <c r="U49714" s="76"/>
    </row>
    <row r="49715" spans="21:21" x14ac:dyDescent="0.25">
      <c r="U49715" s="76"/>
    </row>
    <row r="49716" spans="21:21" x14ac:dyDescent="0.25">
      <c r="U49716" s="76"/>
    </row>
    <row r="49717" spans="21:21" x14ac:dyDescent="0.25">
      <c r="U49717" s="76"/>
    </row>
    <row r="49718" spans="21:21" x14ac:dyDescent="0.25">
      <c r="U49718" s="76"/>
    </row>
    <row r="49719" spans="21:21" x14ac:dyDescent="0.25">
      <c r="U49719" s="76"/>
    </row>
    <row r="49720" spans="21:21" x14ac:dyDescent="0.25">
      <c r="U49720" s="76"/>
    </row>
    <row r="49721" spans="21:21" x14ac:dyDescent="0.25">
      <c r="U49721" s="76"/>
    </row>
    <row r="49722" spans="21:21" x14ac:dyDescent="0.25">
      <c r="U49722" s="76"/>
    </row>
    <row r="49723" spans="21:21" x14ac:dyDescent="0.25">
      <c r="U49723" s="76"/>
    </row>
    <row r="49724" spans="21:21" x14ac:dyDescent="0.25">
      <c r="U49724" s="76"/>
    </row>
    <row r="49725" spans="21:21" x14ac:dyDescent="0.25">
      <c r="U49725" s="76"/>
    </row>
    <row r="49726" spans="21:21" x14ac:dyDescent="0.25">
      <c r="U49726" s="76"/>
    </row>
    <row r="49727" spans="21:21" x14ac:dyDescent="0.25">
      <c r="U49727" s="76"/>
    </row>
    <row r="49728" spans="21:21" x14ac:dyDescent="0.25">
      <c r="U49728" s="76"/>
    </row>
    <row r="49729" spans="21:21" x14ac:dyDescent="0.25">
      <c r="U49729" s="76"/>
    </row>
    <row r="49730" spans="21:21" x14ac:dyDescent="0.25">
      <c r="U49730" s="76"/>
    </row>
    <row r="49731" spans="21:21" x14ac:dyDescent="0.25">
      <c r="U49731" s="76"/>
    </row>
    <row r="49732" spans="21:21" x14ac:dyDescent="0.25">
      <c r="U49732" s="76"/>
    </row>
    <row r="49733" spans="21:21" x14ac:dyDescent="0.25">
      <c r="U49733" s="76"/>
    </row>
    <row r="49734" spans="21:21" x14ac:dyDescent="0.25">
      <c r="U49734" s="76"/>
    </row>
    <row r="49735" spans="21:21" x14ac:dyDescent="0.25">
      <c r="U49735" s="76"/>
    </row>
    <row r="49736" spans="21:21" x14ac:dyDescent="0.25">
      <c r="U49736" s="76"/>
    </row>
    <row r="49737" spans="21:21" x14ac:dyDescent="0.25">
      <c r="U49737" s="76"/>
    </row>
    <row r="49738" spans="21:21" x14ac:dyDescent="0.25">
      <c r="U49738" s="76"/>
    </row>
    <row r="49739" spans="21:21" x14ac:dyDescent="0.25">
      <c r="U49739" s="76"/>
    </row>
    <row r="49740" spans="21:21" x14ac:dyDescent="0.25">
      <c r="U49740" s="76"/>
    </row>
    <row r="49741" spans="21:21" x14ac:dyDescent="0.25">
      <c r="U49741" s="76"/>
    </row>
    <row r="49742" spans="21:21" x14ac:dyDescent="0.25">
      <c r="U49742" s="76"/>
    </row>
    <row r="49743" spans="21:21" x14ac:dyDescent="0.25">
      <c r="U49743" s="76"/>
    </row>
    <row r="49744" spans="21:21" x14ac:dyDescent="0.25">
      <c r="U49744" s="76"/>
    </row>
    <row r="49745" spans="21:21" x14ac:dyDescent="0.25">
      <c r="U49745" s="76"/>
    </row>
    <row r="49746" spans="21:21" x14ac:dyDescent="0.25">
      <c r="U49746" s="76"/>
    </row>
    <row r="49747" spans="21:21" x14ac:dyDescent="0.25">
      <c r="U49747" s="76"/>
    </row>
    <row r="49748" spans="21:21" x14ac:dyDescent="0.25">
      <c r="U49748" s="76"/>
    </row>
    <row r="49749" spans="21:21" x14ac:dyDescent="0.25">
      <c r="U49749" s="76"/>
    </row>
    <row r="49750" spans="21:21" x14ac:dyDescent="0.25">
      <c r="U49750" s="76"/>
    </row>
    <row r="49751" spans="21:21" x14ac:dyDescent="0.25">
      <c r="U49751" s="76"/>
    </row>
    <row r="49752" spans="21:21" x14ac:dyDescent="0.25">
      <c r="U49752" s="76"/>
    </row>
    <row r="49753" spans="21:21" x14ac:dyDescent="0.25">
      <c r="U49753" s="76"/>
    </row>
    <row r="49754" spans="21:21" x14ac:dyDescent="0.25">
      <c r="U49754" s="76"/>
    </row>
    <row r="49755" spans="21:21" x14ac:dyDescent="0.25">
      <c r="U49755" s="76"/>
    </row>
    <row r="49756" spans="21:21" x14ac:dyDescent="0.25">
      <c r="U49756" s="76"/>
    </row>
    <row r="49757" spans="21:21" x14ac:dyDescent="0.25">
      <c r="U49757" s="76"/>
    </row>
    <row r="49758" spans="21:21" x14ac:dyDescent="0.25">
      <c r="U49758" s="76"/>
    </row>
    <row r="49759" spans="21:21" x14ac:dyDescent="0.25">
      <c r="U49759" s="76"/>
    </row>
    <row r="49760" spans="21:21" x14ac:dyDescent="0.25">
      <c r="U49760" s="76"/>
    </row>
    <row r="49761" spans="21:21" x14ac:dyDescent="0.25">
      <c r="U49761" s="76"/>
    </row>
    <row r="49762" spans="21:21" x14ac:dyDescent="0.25">
      <c r="U49762" s="76"/>
    </row>
    <row r="49763" spans="21:21" x14ac:dyDescent="0.25">
      <c r="U49763" s="76"/>
    </row>
    <row r="49764" spans="21:21" x14ac:dyDescent="0.25">
      <c r="U49764" s="76"/>
    </row>
    <row r="49765" spans="21:21" x14ac:dyDescent="0.25">
      <c r="U49765" s="76"/>
    </row>
    <row r="49766" spans="21:21" x14ac:dyDescent="0.25">
      <c r="U49766" s="76"/>
    </row>
    <row r="49767" spans="21:21" x14ac:dyDescent="0.25">
      <c r="U49767" s="76"/>
    </row>
    <row r="49768" spans="21:21" x14ac:dyDescent="0.25">
      <c r="U49768" s="76"/>
    </row>
    <row r="49769" spans="21:21" x14ac:dyDescent="0.25">
      <c r="U49769" s="76"/>
    </row>
    <row r="49770" spans="21:21" x14ac:dyDescent="0.25">
      <c r="U49770" s="76"/>
    </row>
    <row r="49771" spans="21:21" x14ac:dyDescent="0.25">
      <c r="U49771" s="76"/>
    </row>
    <row r="49772" spans="21:21" x14ac:dyDescent="0.25">
      <c r="U49772" s="76"/>
    </row>
    <row r="49773" spans="21:21" x14ac:dyDescent="0.25">
      <c r="U49773" s="76"/>
    </row>
    <row r="49774" spans="21:21" x14ac:dyDescent="0.25">
      <c r="U49774" s="76"/>
    </row>
    <row r="49775" spans="21:21" x14ac:dyDescent="0.25">
      <c r="U49775" s="76"/>
    </row>
    <row r="49776" spans="21:21" x14ac:dyDescent="0.25">
      <c r="U49776" s="76"/>
    </row>
    <row r="49777" spans="21:21" x14ac:dyDescent="0.25">
      <c r="U49777" s="76"/>
    </row>
    <row r="49778" spans="21:21" x14ac:dyDescent="0.25">
      <c r="U49778" s="76"/>
    </row>
    <row r="49779" spans="21:21" x14ac:dyDescent="0.25">
      <c r="U49779" s="76"/>
    </row>
    <row r="49780" spans="21:21" x14ac:dyDescent="0.25">
      <c r="U49780" s="76"/>
    </row>
    <row r="49781" spans="21:21" x14ac:dyDescent="0.25">
      <c r="U49781" s="76"/>
    </row>
    <row r="49782" spans="21:21" x14ac:dyDescent="0.25">
      <c r="U49782" s="76"/>
    </row>
    <row r="49783" spans="21:21" x14ac:dyDescent="0.25">
      <c r="U49783" s="76"/>
    </row>
    <row r="49784" spans="21:21" x14ac:dyDescent="0.25">
      <c r="U49784" s="76"/>
    </row>
    <row r="49785" spans="21:21" x14ac:dyDescent="0.25">
      <c r="U49785" s="76"/>
    </row>
    <row r="49786" spans="21:21" x14ac:dyDescent="0.25">
      <c r="U49786" s="76"/>
    </row>
    <row r="49787" spans="21:21" x14ac:dyDescent="0.25">
      <c r="U49787" s="76"/>
    </row>
    <row r="49788" spans="21:21" x14ac:dyDescent="0.25">
      <c r="U49788" s="76"/>
    </row>
    <row r="49789" spans="21:21" x14ac:dyDescent="0.25">
      <c r="U49789" s="76"/>
    </row>
    <row r="49790" spans="21:21" x14ac:dyDescent="0.25">
      <c r="U49790" s="76"/>
    </row>
    <row r="49791" spans="21:21" x14ac:dyDescent="0.25">
      <c r="U49791" s="76"/>
    </row>
    <row r="49792" spans="21:21" x14ac:dyDescent="0.25">
      <c r="U49792" s="76"/>
    </row>
    <row r="49793" spans="21:21" x14ac:dyDescent="0.25">
      <c r="U49793" s="76"/>
    </row>
    <row r="49794" spans="21:21" x14ac:dyDescent="0.25">
      <c r="U49794" s="76"/>
    </row>
    <row r="49795" spans="21:21" x14ac:dyDescent="0.25">
      <c r="U49795" s="76"/>
    </row>
    <row r="49796" spans="21:21" x14ac:dyDescent="0.25">
      <c r="U49796" s="76"/>
    </row>
    <row r="49797" spans="21:21" x14ac:dyDescent="0.25">
      <c r="U49797" s="76"/>
    </row>
    <row r="49798" spans="21:21" x14ac:dyDescent="0.25">
      <c r="U49798" s="76"/>
    </row>
    <row r="49799" spans="21:21" x14ac:dyDescent="0.25">
      <c r="U49799" s="76"/>
    </row>
    <row r="49800" spans="21:21" x14ac:dyDescent="0.25">
      <c r="U49800" s="76"/>
    </row>
    <row r="49801" spans="21:21" x14ac:dyDescent="0.25">
      <c r="U49801" s="76"/>
    </row>
    <row r="49802" spans="21:21" x14ac:dyDescent="0.25">
      <c r="U49802" s="76"/>
    </row>
    <row r="49803" spans="21:21" x14ac:dyDescent="0.25">
      <c r="U49803" s="76"/>
    </row>
    <row r="49804" spans="21:21" x14ac:dyDescent="0.25">
      <c r="U49804" s="76"/>
    </row>
    <row r="49805" spans="21:21" x14ac:dyDescent="0.25">
      <c r="U49805" s="76"/>
    </row>
    <row r="49806" spans="21:21" x14ac:dyDescent="0.25">
      <c r="U49806" s="76"/>
    </row>
    <row r="49807" spans="21:21" x14ac:dyDescent="0.25">
      <c r="U49807" s="76"/>
    </row>
    <row r="49808" spans="21:21" x14ac:dyDescent="0.25">
      <c r="U49808" s="76"/>
    </row>
    <row r="49809" spans="21:21" x14ac:dyDescent="0.25">
      <c r="U49809" s="76"/>
    </row>
    <row r="49810" spans="21:21" x14ac:dyDescent="0.25">
      <c r="U49810" s="76"/>
    </row>
    <row r="49811" spans="21:21" x14ac:dyDescent="0.25">
      <c r="U49811" s="76"/>
    </row>
    <row r="49812" spans="21:21" x14ac:dyDescent="0.25">
      <c r="U49812" s="76"/>
    </row>
    <row r="49813" spans="21:21" x14ac:dyDescent="0.25">
      <c r="U49813" s="76"/>
    </row>
    <row r="49814" spans="21:21" x14ac:dyDescent="0.25">
      <c r="U49814" s="76"/>
    </row>
    <row r="49815" spans="21:21" x14ac:dyDescent="0.25">
      <c r="U49815" s="76"/>
    </row>
    <row r="49816" spans="21:21" x14ac:dyDescent="0.25">
      <c r="U49816" s="76"/>
    </row>
    <row r="49817" spans="21:21" x14ac:dyDescent="0.25">
      <c r="U49817" s="76"/>
    </row>
    <row r="49818" spans="21:21" x14ac:dyDescent="0.25">
      <c r="U49818" s="76"/>
    </row>
    <row r="49819" spans="21:21" x14ac:dyDescent="0.25">
      <c r="U49819" s="76"/>
    </row>
    <row r="49820" spans="21:21" x14ac:dyDescent="0.25">
      <c r="U49820" s="76"/>
    </row>
    <row r="49821" spans="21:21" x14ac:dyDescent="0.25">
      <c r="U49821" s="76"/>
    </row>
    <row r="49822" spans="21:21" x14ac:dyDescent="0.25">
      <c r="U49822" s="76"/>
    </row>
    <row r="49823" spans="21:21" x14ac:dyDescent="0.25">
      <c r="U49823" s="76"/>
    </row>
    <row r="49824" spans="21:21" x14ac:dyDescent="0.25">
      <c r="U49824" s="76"/>
    </row>
    <row r="49825" spans="21:21" x14ac:dyDescent="0.25">
      <c r="U49825" s="76"/>
    </row>
    <row r="49826" spans="21:21" x14ac:dyDescent="0.25">
      <c r="U49826" s="76"/>
    </row>
    <row r="49827" spans="21:21" x14ac:dyDescent="0.25">
      <c r="U49827" s="76"/>
    </row>
    <row r="49828" spans="21:21" x14ac:dyDescent="0.25">
      <c r="U49828" s="76"/>
    </row>
    <row r="49829" spans="21:21" x14ac:dyDescent="0.25">
      <c r="U49829" s="76"/>
    </row>
    <row r="49830" spans="21:21" x14ac:dyDescent="0.25">
      <c r="U49830" s="76"/>
    </row>
    <row r="49831" spans="21:21" x14ac:dyDescent="0.25">
      <c r="U49831" s="76"/>
    </row>
    <row r="49832" spans="21:21" x14ac:dyDescent="0.25">
      <c r="U49832" s="76"/>
    </row>
    <row r="49833" spans="21:21" x14ac:dyDescent="0.25">
      <c r="U49833" s="76"/>
    </row>
    <row r="49834" spans="21:21" x14ac:dyDescent="0.25">
      <c r="U49834" s="76"/>
    </row>
    <row r="49835" spans="21:21" x14ac:dyDescent="0.25">
      <c r="U49835" s="76"/>
    </row>
    <row r="49836" spans="21:21" x14ac:dyDescent="0.25">
      <c r="U49836" s="76"/>
    </row>
    <row r="49837" spans="21:21" x14ac:dyDescent="0.25">
      <c r="U49837" s="76"/>
    </row>
    <row r="49838" spans="21:21" x14ac:dyDescent="0.25">
      <c r="U49838" s="76"/>
    </row>
    <row r="49839" spans="21:21" x14ac:dyDescent="0.25">
      <c r="U49839" s="76"/>
    </row>
    <row r="49840" spans="21:21" x14ac:dyDescent="0.25">
      <c r="U49840" s="76"/>
    </row>
    <row r="49841" spans="21:21" x14ac:dyDescent="0.25">
      <c r="U49841" s="76"/>
    </row>
    <row r="49842" spans="21:21" x14ac:dyDescent="0.25">
      <c r="U49842" s="76"/>
    </row>
    <row r="49843" spans="21:21" x14ac:dyDescent="0.25">
      <c r="U49843" s="76"/>
    </row>
    <row r="49844" spans="21:21" x14ac:dyDescent="0.25">
      <c r="U49844" s="76"/>
    </row>
    <row r="49845" spans="21:21" x14ac:dyDescent="0.25">
      <c r="U49845" s="76"/>
    </row>
    <row r="49846" spans="21:21" x14ac:dyDescent="0.25">
      <c r="U49846" s="76"/>
    </row>
    <row r="49847" spans="21:21" x14ac:dyDescent="0.25">
      <c r="U49847" s="76"/>
    </row>
    <row r="49848" spans="21:21" x14ac:dyDescent="0.25">
      <c r="U49848" s="76"/>
    </row>
    <row r="49849" spans="21:21" x14ac:dyDescent="0.25">
      <c r="U49849" s="76"/>
    </row>
    <row r="49850" spans="21:21" x14ac:dyDescent="0.25">
      <c r="U49850" s="76"/>
    </row>
    <row r="49851" spans="21:21" x14ac:dyDescent="0.25">
      <c r="U49851" s="76"/>
    </row>
    <row r="49852" spans="21:21" x14ac:dyDescent="0.25">
      <c r="U49852" s="76"/>
    </row>
    <row r="49853" spans="21:21" x14ac:dyDescent="0.25">
      <c r="U49853" s="76"/>
    </row>
    <row r="49854" spans="21:21" x14ac:dyDescent="0.25">
      <c r="U49854" s="76"/>
    </row>
    <row r="49855" spans="21:21" x14ac:dyDescent="0.25">
      <c r="U49855" s="76"/>
    </row>
    <row r="49856" spans="21:21" x14ac:dyDescent="0.25">
      <c r="U49856" s="76"/>
    </row>
    <row r="49857" spans="21:21" x14ac:dyDescent="0.25">
      <c r="U49857" s="76"/>
    </row>
    <row r="49858" spans="21:21" x14ac:dyDescent="0.25">
      <c r="U49858" s="76"/>
    </row>
    <row r="49859" spans="21:21" x14ac:dyDescent="0.25">
      <c r="U49859" s="76"/>
    </row>
    <row r="49860" spans="21:21" x14ac:dyDescent="0.25">
      <c r="U49860" s="76"/>
    </row>
    <row r="49861" spans="21:21" x14ac:dyDescent="0.25">
      <c r="U49861" s="76"/>
    </row>
    <row r="49862" spans="21:21" x14ac:dyDescent="0.25">
      <c r="U49862" s="76"/>
    </row>
    <row r="49863" spans="21:21" x14ac:dyDescent="0.25">
      <c r="U49863" s="76"/>
    </row>
    <row r="49864" spans="21:21" x14ac:dyDescent="0.25">
      <c r="U49864" s="76"/>
    </row>
    <row r="49865" spans="21:21" x14ac:dyDescent="0.25">
      <c r="U49865" s="76"/>
    </row>
    <row r="49866" spans="21:21" x14ac:dyDescent="0.25">
      <c r="U49866" s="76"/>
    </row>
    <row r="49867" spans="21:21" x14ac:dyDescent="0.25">
      <c r="U49867" s="76"/>
    </row>
    <row r="49868" spans="21:21" x14ac:dyDescent="0.25">
      <c r="U49868" s="76"/>
    </row>
    <row r="49869" spans="21:21" x14ac:dyDescent="0.25">
      <c r="U49869" s="76"/>
    </row>
    <row r="49870" spans="21:21" x14ac:dyDescent="0.25">
      <c r="U49870" s="76"/>
    </row>
    <row r="49871" spans="21:21" x14ac:dyDescent="0.25">
      <c r="U49871" s="76"/>
    </row>
    <row r="49872" spans="21:21" x14ac:dyDescent="0.25">
      <c r="U49872" s="76"/>
    </row>
    <row r="49873" spans="21:21" x14ac:dyDescent="0.25">
      <c r="U49873" s="76"/>
    </row>
    <row r="49874" spans="21:21" x14ac:dyDescent="0.25">
      <c r="U49874" s="76"/>
    </row>
    <row r="49875" spans="21:21" x14ac:dyDescent="0.25">
      <c r="U49875" s="76"/>
    </row>
    <row r="49876" spans="21:21" x14ac:dyDescent="0.25">
      <c r="U49876" s="76"/>
    </row>
    <row r="49877" spans="21:21" x14ac:dyDescent="0.25">
      <c r="U49877" s="76"/>
    </row>
    <row r="49878" spans="21:21" x14ac:dyDescent="0.25">
      <c r="U49878" s="76"/>
    </row>
    <row r="49879" spans="21:21" x14ac:dyDescent="0.25">
      <c r="U49879" s="76"/>
    </row>
    <row r="49880" spans="21:21" x14ac:dyDescent="0.25">
      <c r="U49880" s="76"/>
    </row>
    <row r="49881" spans="21:21" x14ac:dyDescent="0.25">
      <c r="U49881" s="76"/>
    </row>
    <row r="49882" spans="21:21" x14ac:dyDescent="0.25">
      <c r="U49882" s="76"/>
    </row>
    <row r="49883" spans="21:21" x14ac:dyDescent="0.25">
      <c r="U49883" s="76"/>
    </row>
    <row r="49884" spans="21:21" x14ac:dyDescent="0.25">
      <c r="U49884" s="76"/>
    </row>
    <row r="49885" spans="21:21" x14ac:dyDescent="0.25">
      <c r="U49885" s="76"/>
    </row>
    <row r="49886" spans="21:21" x14ac:dyDescent="0.25">
      <c r="U49886" s="76"/>
    </row>
    <row r="49887" spans="21:21" x14ac:dyDescent="0.25">
      <c r="U49887" s="76"/>
    </row>
    <row r="49888" spans="21:21" x14ac:dyDescent="0.25">
      <c r="U49888" s="76"/>
    </row>
    <row r="49889" spans="21:21" x14ac:dyDescent="0.25">
      <c r="U49889" s="76"/>
    </row>
    <row r="49890" spans="21:21" x14ac:dyDescent="0.25">
      <c r="U49890" s="76"/>
    </row>
    <row r="49891" spans="21:21" x14ac:dyDescent="0.25">
      <c r="U49891" s="76"/>
    </row>
    <row r="49892" spans="21:21" x14ac:dyDescent="0.25">
      <c r="U49892" s="76"/>
    </row>
    <row r="49893" spans="21:21" x14ac:dyDescent="0.25">
      <c r="U49893" s="76"/>
    </row>
    <row r="49894" spans="21:21" x14ac:dyDescent="0.25">
      <c r="U49894" s="76"/>
    </row>
    <row r="49895" spans="21:21" x14ac:dyDescent="0.25">
      <c r="U49895" s="76"/>
    </row>
    <row r="49896" spans="21:21" x14ac:dyDescent="0.25">
      <c r="U49896" s="76"/>
    </row>
    <row r="49897" spans="21:21" x14ac:dyDescent="0.25">
      <c r="U49897" s="76"/>
    </row>
    <row r="49898" spans="21:21" x14ac:dyDescent="0.25">
      <c r="U49898" s="76"/>
    </row>
    <row r="49899" spans="21:21" x14ac:dyDescent="0.25">
      <c r="U49899" s="76"/>
    </row>
    <row r="49900" spans="21:21" x14ac:dyDescent="0.25">
      <c r="U49900" s="76"/>
    </row>
    <row r="49901" spans="21:21" x14ac:dyDescent="0.25">
      <c r="U49901" s="76"/>
    </row>
    <row r="49902" spans="21:21" x14ac:dyDescent="0.25">
      <c r="U49902" s="76"/>
    </row>
    <row r="49903" spans="21:21" x14ac:dyDescent="0.25">
      <c r="U49903" s="76"/>
    </row>
    <row r="49904" spans="21:21" x14ac:dyDescent="0.25">
      <c r="U49904" s="76"/>
    </row>
    <row r="49905" spans="21:21" x14ac:dyDescent="0.25">
      <c r="U49905" s="76"/>
    </row>
    <row r="49906" spans="21:21" x14ac:dyDescent="0.25">
      <c r="U49906" s="76"/>
    </row>
    <row r="49907" spans="21:21" x14ac:dyDescent="0.25">
      <c r="U49907" s="76"/>
    </row>
    <row r="49908" spans="21:21" x14ac:dyDescent="0.25">
      <c r="U49908" s="76"/>
    </row>
    <row r="49909" spans="21:21" x14ac:dyDescent="0.25">
      <c r="U49909" s="76"/>
    </row>
    <row r="49910" spans="21:21" x14ac:dyDescent="0.25">
      <c r="U49910" s="76"/>
    </row>
    <row r="49911" spans="21:21" x14ac:dyDescent="0.25">
      <c r="U49911" s="76"/>
    </row>
    <row r="49912" spans="21:21" x14ac:dyDescent="0.25">
      <c r="U49912" s="76"/>
    </row>
    <row r="49913" spans="21:21" x14ac:dyDescent="0.25">
      <c r="U49913" s="76"/>
    </row>
    <row r="49914" spans="21:21" x14ac:dyDescent="0.25">
      <c r="U49914" s="76"/>
    </row>
    <row r="49915" spans="21:21" x14ac:dyDescent="0.25">
      <c r="U49915" s="76"/>
    </row>
    <row r="49916" spans="21:21" x14ac:dyDescent="0.25">
      <c r="U49916" s="76"/>
    </row>
    <row r="49917" spans="21:21" x14ac:dyDescent="0.25">
      <c r="U49917" s="76"/>
    </row>
    <row r="49918" spans="21:21" x14ac:dyDescent="0.25">
      <c r="U49918" s="76"/>
    </row>
    <row r="49919" spans="21:21" x14ac:dyDescent="0.25">
      <c r="U49919" s="76"/>
    </row>
    <row r="49920" spans="21:21" x14ac:dyDescent="0.25">
      <c r="U49920" s="76"/>
    </row>
    <row r="49921" spans="21:21" x14ac:dyDescent="0.25">
      <c r="U49921" s="76"/>
    </row>
    <row r="49922" spans="21:21" x14ac:dyDescent="0.25">
      <c r="U49922" s="76"/>
    </row>
    <row r="49923" spans="21:21" x14ac:dyDescent="0.25">
      <c r="U49923" s="76"/>
    </row>
    <row r="49924" spans="21:21" x14ac:dyDescent="0.25">
      <c r="U49924" s="76"/>
    </row>
    <row r="49925" spans="21:21" x14ac:dyDescent="0.25">
      <c r="U49925" s="76"/>
    </row>
    <row r="49926" spans="21:21" x14ac:dyDescent="0.25">
      <c r="U49926" s="76"/>
    </row>
    <row r="49927" spans="21:21" x14ac:dyDescent="0.25">
      <c r="U49927" s="76"/>
    </row>
    <row r="49928" spans="21:21" x14ac:dyDescent="0.25">
      <c r="U49928" s="76"/>
    </row>
    <row r="49929" spans="21:21" x14ac:dyDescent="0.25">
      <c r="U49929" s="76"/>
    </row>
    <row r="49930" spans="21:21" x14ac:dyDescent="0.25">
      <c r="U49930" s="76"/>
    </row>
    <row r="49931" spans="21:21" x14ac:dyDescent="0.25">
      <c r="U49931" s="76"/>
    </row>
    <row r="49932" spans="21:21" x14ac:dyDescent="0.25">
      <c r="U49932" s="76"/>
    </row>
    <row r="49933" spans="21:21" x14ac:dyDescent="0.25">
      <c r="U49933" s="76"/>
    </row>
    <row r="49934" spans="21:21" x14ac:dyDescent="0.25">
      <c r="U49934" s="76"/>
    </row>
    <row r="49935" spans="21:21" x14ac:dyDescent="0.25">
      <c r="U49935" s="76"/>
    </row>
    <row r="49936" spans="21:21" x14ac:dyDescent="0.25">
      <c r="U49936" s="76"/>
    </row>
    <row r="49937" spans="21:21" x14ac:dyDescent="0.25">
      <c r="U49937" s="76"/>
    </row>
    <row r="49938" spans="21:21" x14ac:dyDescent="0.25">
      <c r="U49938" s="76"/>
    </row>
    <row r="49939" spans="21:21" x14ac:dyDescent="0.25">
      <c r="U49939" s="76"/>
    </row>
    <row r="49940" spans="21:21" x14ac:dyDescent="0.25">
      <c r="U49940" s="76"/>
    </row>
    <row r="49941" spans="21:21" x14ac:dyDescent="0.25">
      <c r="U49941" s="76"/>
    </row>
    <row r="49942" spans="21:21" x14ac:dyDescent="0.25">
      <c r="U49942" s="76"/>
    </row>
    <row r="49943" spans="21:21" x14ac:dyDescent="0.25">
      <c r="U49943" s="76"/>
    </row>
    <row r="49944" spans="21:21" x14ac:dyDescent="0.25">
      <c r="U49944" s="76"/>
    </row>
    <row r="49945" spans="21:21" x14ac:dyDescent="0.25">
      <c r="U49945" s="76"/>
    </row>
    <row r="49946" spans="21:21" x14ac:dyDescent="0.25">
      <c r="U49946" s="76"/>
    </row>
    <row r="49947" spans="21:21" x14ac:dyDescent="0.25">
      <c r="U49947" s="76"/>
    </row>
    <row r="49948" spans="21:21" x14ac:dyDescent="0.25">
      <c r="U49948" s="76"/>
    </row>
    <row r="49949" spans="21:21" x14ac:dyDescent="0.25">
      <c r="U49949" s="76"/>
    </row>
    <row r="49950" spans="21:21" x14ac:dyDescent="0.25">
      <c r="U49950" s="76"/>
    </row>
    <row r="49951" spans="21:21" x14ac:dyDescent="0.25">
      <c r="U49951" s="76"/>
    </row>
    <row r="49952" spans="21:21" x14ac:dyDescent="0.25">
      <c r="U49952" s="76"/>
    </row>
    <row r="49953" spans="21:21" x14ac:dyDescent="0.25">
      <c r="U49953" s="76"/>
    </row>
    <row r="49954" spans="21:21" x14ac:dyDescent="0.25">
      <c r="U49954" s="76"/>
    </row>
    <row r="49955" spans="21:21" x14ac:dyDescent="0.25">
      <c r="U49955" s="76"/>
    </row>
    <row r="49956" spans="21:21" x14ac:dyDescent="0.25">
      <c r="U49956" s="76"/>
    </row>
    <row r="49957" spans="21:21" x14ac:dyDescent="0.25">
      <c r="U49957" s="76"/>
    </row>
    <row r="49958" spans="21:21" x14ac:dyDescent="0.25">
      <c r="U49958" s="76"/>
    </row>
    <row r="49959" spans="21:21" x14ac:dyDescent="0.25">
      <c r="U49959" s="76"/>
    </row>
    <row r="49960" spans="21:21" x14ac:dyDescent="0.25">
      <c r="U49960" s="76"/>
    </row>
    <row r="49961" spans="21:21" x14ac:dyDescent="0.25">
      <c r="U49961" s="76"/>
    </row>
    <row r="49962" spans="21:21" x14ac:dyDescent="0.25">
      <c r="U49962" s="76"/>
    </row>
    <row r="49963" spans="21:21" x14ac:dyDescent="0.25">
      <c r="U49963" s="76"/>
    </row>
    <row r="49964" spans="21:21" x14ac:dyDescent="0.25">
      <c r="U49964" s="76"/>
    </row>
    <row r="49965" spans="21:21" x14ac:dyDescent="0.25">
      <c r="U49965" s="76"/>
    </row>
    <row r="49966" spans="21:21" x14ac:dyDescent="0.25">
      <c r="U49966" s="76"/>
    </row>
    <row r="49967" spans="21:21" x14ac:dyDescent="0.25">
      <c r="U49967" s="76"/>
    </row>
    <row r="49968" spans="21:21" x14ac:dyDescent="0.25">
      <c r="U49968" s="76"/>
    </row>
    <row r="49969" spans="21:21" x14ac:dyDescent="0.25">
      <c r="U49969" s="76"/>
    </row>
    <row r="49970" spans="21:21" x14ac:dyDescent="0.25">
      <c r="U49970" s="76"/>
    </row>
    <row r="49971" spans="21:21" x14ac:dyDescent="0.25">
      <c r="U49971" s="76"/>
    </row>
    <row r="49972" spans="21:21" x14ac:dyDescent="0.25">
      <c r="U49972" s="76"/>
    </row>
    <row r="49973" spans="21:21" x14ac:dyDescent="0.25">
      <c r="U49973" s="76"/>
    </row>
    <row r="49974" spans="21:21" x14ac:dyDescent="0.25">
      <c r="U49974" s="76"/>
    </row>
    <row r="49975" spans="21:21" x14ac:dyDescent="0.25">
      <c r="U49975" s="76"/>
    </row>
    <row r="49976" spans="21:21" x14ac:dyDescent="0.25">
      <c r="U49976" s="76"/>
    </row>
    <row r="49977" spans="21:21" x14ac:dyDescent="0.25">
      <c r="U49977" s="76"/>
    </row>
    <row r="49978" spans="21:21" x14ac:dyDescent="0.25">
      <c r="U49978" s="76"/>
    </row>
    <row r="49979" spans="21:21" x14ac:dyDescent="0.25">
      <c r="U49979" s="76"/>
    </row>
    <row r="49980" spans="21:21" x14ac:dyDescent="0.25">
      <c r="U49980" s="76"/>
    </row>
    <row r="49981" spans="21:21" x14ac:dyDescent="0.25">
      <c r="U49981" s="76"/>
    </row>
    <row r="49982" spans="21:21" x14ac:dyDescent="0.25">
      <c r="U49982" s="76"/>
    </row>
    <row r="49983" spans="21:21" x14ac:dyDescent="0.25">
      <c r="U49983" s="76"/>
    </row>
    <row r="49984" spans="21:21" x14ac:dyDescent="0.25">
      <c r="U49984" s="76"/>
    </row>
    <row r="49985" spans="21:21" x14ac:dyDescent="0.25">
      <c r="U49985" s="76"/>
    </row>
    <row r="49986" spans="21:21" x14ac:dyDescent="0.25">
      <c r="U49986" s="76"/>
    </row>
    <row r="49987" spans="21:21" x14ac:dyDescent="0.25">
      <c r="U49987" s="76"/>
    </row>
    <row r="49988" spans="21:21" x14ac:dyDescent="0.25">
      <c r="U49988" s="76"/>
    </row>
    <row r="49989" spans="21:21" x14ac:dyDescent="0.25">
      <c r="U49989" s="76"/>
    </row>
    <row r="49990" spans="21:21" x14ac:dyDescent="0.25">
      <c r="U49990" s="76"/>
    </row>
    <row r="49991" spans="21:21" x14ac:dyDescent="0.25">
      <c r="U49991" s="76"/>
    </row>
    <row r="49992" spans="21:21" x14ac:dyDescent="0.25">
      <c r="U49992" s="76"/>
    </row>
    <row r="49993" spans="21:21" x14ac:dyDescent="0.25">
      <c r="U49993" s="76"/>
    </row>
    <row r="49994" spans="21:21" x14ac:dyDescent="0.25">
      <c r="U49994" s="76"/>
    </row>
    <row r="49995" spans="21:21" x14ac:dyDescent="0.25">
      <c r="U49995" s="76"/>
    </row>
    <row r="49996" spans="21:21" x14ac:dyDescent="0.25">
      <c r="U49996" s="76"/>
    </row>
    <row r="49997" spans="21:21" x14ac:dyDescent="0.25">
      <c r="U49997" s="76"/>
    </row>
    <row r="49998" spans="21:21" x14ac:dyDescent="0.25">
      <c r="U49998" s="76"/>
    </row>
    <row r="49999" spans="21:21" x14ac:dyDescent="0.25">
      <c r="U49999" s="76"/>
    </row>
    <row r="50000" spans="21:21" x14ac:dyDescent="0.25">
      <c r="U50000" s="76"/>
    </row>
    <row r="50001" spans="21:21" x14ac:dyDescent="0.25">
      <c r="U50001" s="76"/>
    </row>
    <row r="50002" spans="21:21" x14ac:dyDescent="0.25">
      <c r="U50002" s="76"/>
    </row>
    <row r="50003" spans="21:21" x14ac:dyDescent="0.25">
      <c r="U50003" s="76"/>
    </row>
    <row r="50004" spans="21:21" x14ac:dyDescent="0.25">
      <c r="U50004" s="76"/>
    </row>
    <row r="50005" spans="21:21" x14ac:dyDescent="0.25">
      <c r="U50005" s="76"/>
    </row>
    <row r="50006" spans="21:21" x14ac:dyDescent="0.25">
      <c r="U50006" s="76"/>
    </row>
    <row r="50007" spans="21:21" x14ac:dyDescent="0.25">
      <c r="U50007" s="76"/>
    </row>
    <row r="50008" spans="21:21" x14ac:dyDescent="0.25">
      <c r="U50008" s="76"/>
    </row>
    <row r="50009" spans="21:21" x14ac:dyDescent="0.25">
      <c r="U50009" s="76"/>
    </row>
    <row r="50010" spans="21:21" x14ac:dyDescent="0.25">
      <c r="U50010" s="76"/>
    </row>
    <row r="50011" spans="21:21" x14ac:dyDescent="0.25">
      <c r="U50011" s="76"/>
    </row>
    <row r="50012" spans="21:21" x14ac:dyDescent="0.25">
      <c r="U50012" s="76"/>
    </row>
    <row r="50013" spans="21:21" x14ac:dyDescent="0.25">
      <c r="U50013" s="76"/>
    </row>
    <row r="50014" spans="21:21" x14ac:dyDescent="0.25">
      <c r="U50014" s="76"/>
    </row>
    <row r="50015" spans="21:21" x14ac:dyDescent="0.25">
      <c r="U50015" s="76"/>
    </row>
    <row r="50016" spans="21:21" x14ac:dyDescent="0.25">
      <c r="U50016" s="76"/>
    </row>
    <row r="50017" spans="21:21" x14ac:dyDescent="0.25">
      <c r="U50017" s="76"/>
    </row>
    <row r="50018" spans="21:21" x14ac:dyDescent="0.25">
      <c r="U50018" s="76"/>
    </row>
    <row r="50019" spans="21:21" x14ac:dyDescent="0.25">
      <c r="U50019" s="76"/>
    </row>
    <row r="50020" spans="21:21" x14ac:dyDescent="0.25">
      <c r="U50020" s="76"/>
    </row>
    <row r="50021" spans="21:21" x14ac:dyDescent="0.25">
      <c r="U50021" s="76"/>
    </row>
    <row r="50022" spans="21:21" x14ac:dyDescent="0.25">
      <c r="U50022" s="76"/>
    </row>
    <row r="50023" spans="21:21" x14ac:dyDescent="0.25">
      <c r="U50023" s="76"/>
    </row>
    <row r="50024" spans="21:21" x14ac:dyDescent="0.25">
      <c r="U50024" s="76"/>
    </row>
    <row r="50025" spans="21:21" x14ac:dyDescent="0.25">
      <c r="U50025" s="76"/>
    </row>
    <row r="50026" spans="21:21" x14ac:dyDescent="0.25">
      <c r="U50026" s="76"/>
    </row>
    <row r="50027" spans="21:21" x14ac:dyDescent="0.25">
      <c r="U50027" s="76"/>
    </row>
    <row r="50028" spans="21:21" x14ac:dyDescent="0.25">
      <c r="U50028" s="76"/>
    </row>
    <row r="50029" spans="21:21" x14ac:dyDescent="0.25">
      <c r="U50029" s="76"/>
    </row>
    <row r="50030" spans="21:21" x14ac:dyDescent="0.25">
      <c r="U50030" s="76"/>
    </row>
    <row r="50031" spans="21:21" x14ac:dyDescent="0.25">
      <c r="U50031" s="76"/>
    </row>
    <row r="50032" spans="21:21" x14ac:dyDescent="0.25">
      <c r="U50032" s="76"/>
    </row>
    <row r="50033" spans="21:21" x14ac:dyDescent="0.25">
      <c r="U50033" s="76"/>
    </row>
    <row r="50034" spans="21:21" x14ac:dyDescent="0.25">
      <c r="U50034" s="76"/>
    </row>
    <row r="50035" spans="21:21" x14ac:dyDescent="0.25">
      <c r="U50035" s="76"/>
    </row>
    <row r="50036" spans="21:21" x14ac:dyDescent="0.25">
      <c r="U50036" s="76"/>
    </row>
    <row r="50037" spans="21:21" x14ac:dyDescent="0.25">
      <c r="U50037" s="76"/>
    </row>
    <row r="50038" spans="21:21" x14ac:dyDescent="0.25">
      <c r="U50038" s="76"/>
    </row>
    <row r="50039" spans="21:21" x14ac:dyDescent="0.25">
      <c r="U50039" s="76"/>
    </row>
    <row r="50040" spans="21:21" x14ac:dyDescent="0.25">
      <c r="U50040" s="76"/>
    </row>
    <row r="50041" spans="21:21" x14ac:dyDescent="0.25">
      <c r="U50041" s="76"/>
    </row>
    <row r="50042" spans="21:21" x14ac:dyDescent="0.25">
      <c r="U50042" s="76"/>
    </row>
    <row r="50043" spans="21:21" x14ac:dyDescent="0.25">
      <c r="U50043" s="76"/>
    </row>
    <row r="50044" spans="21:21" x14ac:dyDescent="0.25">
      <c r="U50044" s="76"/>
    </row>
    <row r="50045" spans="21:21" x14ac:dyDescent="0.25">
      <c r="U50045" s="76"/>
    </row>
    <row r="50046" spans="21:21" x14ac:dyDescent="0.25">
      <c r="U50046" s="76"/>
    </row>
    <row r="50047" spans="21:21" x14ac:dyDescent="0.25">
      <c r="U50047" s="76"/>
    </row>
    <row r="50048" spans="21:21" x14ac:dyDescent="0.25">
      <c r="U50048" s="76"/>
    </row>
    <row r="50049" spans="21:21" x14ac:dyDescent="0.25">
      <c r="U50049" s="76"/>
    </row>
    <row r="50050" spans="21:21" x14ac:dyDescent="0.25">
      <c r="U50050" s="76"/>
    </row>
    <row r="50051" spans="21:21" x14ac:dyDescent="0.25">
      <c r="U50051" s="76"/>
    </row>
    <row r="50052" spans="21:21" x14ac:dyDescent="0.25">
      <c r="U50052" s="76"/>
    </row>
    <row r="50053" spans="21:21" x14ac:dyDescent="0.25">
      <c r="U50053" s="76"/>
    </row>
    <row r="50054" spans="21:21" x14ac:dyDescent="0.25">
      <c r="U50054" s="76"/>
    </row>
    <row r="50055" spans="21:21" x14ac:dyDescent="0.25">
      <c r="U50055" s="76"/>
    </row>
    <row r="50056" spans="21:21" x14ac:dyDescent="0.25">
      <c r="U50056" s="76"/>
    </row>
    <row r="50057" spans="21:21" x14ac:dyDescent="0.25">
      <c r="U50057" s="76"/>
    </row>
    <row r="50058" spans="21:21" x14ac:dyDescent="0.25">
      <c r="U50058" s="76"/>
    </row>
    <row r="50059" spans="21:21" x14ac:dyDescent="0.25">
      <c r="U50059" s="76"/>
    </row>
    <row r="50060" spans="21:21" x14ac:dyDescent="0.25">
      <c r="U50060" s="76"/>
    </row>
    <row r="50061" spans="21:21" x14ac:dyDescent="0.25">
      <c r="U50061" s="76"/>
    </row>
    <row r="50062" spans="21:21" x14ac:dyDescent="0.25">
      <c r="U50062" s="76"/>
    </row>
    <row r="50063" spans="21:21" x14ac:dyDescent="0.25">
      <c r="U50063" s="76"/>
    </row>
    <row r="50064" spans="21:21" x14ac:dyDescent="0.25">
      <c r="U50064" s="76"/>
    </row>
    <row r="50065" spans="21:21" x14ac:dyDescent="0.25">
      <c r="U50065" s="76"/>
    </row>
    <row r="50066" spans="21:21" x14ac:dyDescent="0.25">
      <c r="U50066" s="76"/>
    </row>
    <row r="50067" spans="21:21" x14ac:dyDescent="0.25">
      <c r="U50067" s="76"/>
    </row>
    <row r="50068" spans="21:21" x14ac:dyDescent="0.25">
      <c r="U50068" s="76"/>
    </row>
    <row r="50069" spans="21:21" x14ac:dyDescent="0.25">
      <c r="U50069" s="76"/>
    </row>
    <row r="50070" spans="21:21" x14ac:dyDescent="0.25">
      <c r="U50070" s="76"/>
    </row>
    <row r="50071" spans="21:21" x14ac:dyDescent="0.25">
      <c r="U50071" s="76"/>
    </row>
    <row r="50072" spans="21:21" x14ac:dyDescent="0.25">
      <c r="U50072" s="76"/>
    </row>
    <row r="50073" spans="21:21" x14ac:dyDescent="0.25">
      <c r="U50073" s="76"/>
    </row>
    <row r="50074" spans="21:21" x14ac:dyDescent="0.25">
      <c r="U50074" s="76"/>
    </row>
    <row r="50075" spans="21:21" x14ac:dyDescent="0.25">
      <c r="U50075" s="76"/>
    </row>
    <row r="50076" spans="21:21" x14ac:dyDescent="0.25">
      <c r="U50076" s="76"/>
    </row>
    <row r="50077" spans="21:21" x14ac:dyDescent="0.25">
      <c r="U50077" s="76"/>
    </row>
    <row r="50078" spans="21:21" x14ac:dyDescent="0.25">
      <c r="U50078" s="76"/>
    </row>
    <row r="50079" spans="21:21" x14ac:dyDescent="0.25">
      <c r="U50079" s="76"/>
    </row>
    <row r="50080" spans="21:21" x14ac:dyDescent="0.25">
      <c r="U50080" s="76"/>
    </row>
    <row r="50081" spans="21:21" x14ac:dyDescent="0.25">
      <c r="U50081" s="76"/>
    </row>
    <row r="50082" spans="21:21" x14ac:dyDescent="0.25">
      <c r="U50082" s="76"/>
    </row>
    <row r="50083" spans="21:21" x14ac:dyDescent="0.25">
      <c r="U50083" s="76"/>
    </row>
    <row r="50084" spans="21:21" x14ac:dyDescent="0.25">
      <c r="U50084" s="76"/>
    </row>
    <row r="50085" spans="21:21" x14ac:dyDescent="0.25">
      <c r="U50085" s="76"/>
    </row>
    <row r="50086" spans="21:21" x14ac:dyDescent="0.25">
      <c r="U50086" s="76"/>
    </row>
    <row r="50087" spans="21:21" x14ac:dyDescent="0.25">
      <c r="U50087" s="76"/>
    </row>
    <row r="50088" spans="21:21" x14ac:dyDescent="0.25">
      <c r="U50088" s="76"/>
    </row>
    <row r="50089" spans="21:21" x14ac:dyDescent="0.25">
      <c r="U50089" s="76"/>
    </row>
    <row r="50090" spans="21:21" x14ac:dyDescent="0.25">
      <c r="U50090" s="76"/>
    </row>
    <row r="50091" spans="21:21" x14ac:dyDescent="0.25">
      <c r="U50091" s="76"/>
    </row>
    <row r="50092" spans="21:21" x14ac:dyDescent="0.25">
      <c r="U50092" s="76"/>
    </row>
    <row r="50093" spans="21:21" x14ac:dyDescent="0.25">
      <c r="U50093" s="76"/>
    </row>
    <row r="50094" spans="21:21" x14ac:dyDescent="0.25">
      <c r="U50094" s="76"/>
    </row>
    <row r="50095" spans="21:21" x14ac:dyDescent="0.25">
      <c r="U50095" s="76"/>
    </row>
    <row r="50096" spans="21:21" x14ac:dyDescent="0.25">
      <c r="U50096" s="76"/>
    </row>
    <row r="50097" spans="21:21" x14ac:dyDescent="0.25">
      <c r="U50097" s="76"/>
    </row>
    <row r="50098" spans="21:21" x14ac:dyDescent="0.25">
      <c r="U50098" s="76"/>
    </row>
    <row r="50099" spans="21:21" x14ac:dyDescent="0.25">
      <c r="U50099" s="76"/>
    </row>
    <row r="50100" spans="21:21" x14ac:dyDescent="0.25">
      <c r="U50100" s="76"/>
    </row>
    <row r="50101" spans="21:21" x14ac:dyDescent="0.25">
      <c r="U50101" s="76"/>
    </row>
    <row r="50102" spans="21:21" x14ac:dyDescent="0.25">
      <c r="U50102" s="76"/>
    </row>
    <row r="50103" spans="21:21" x14ac:dyDescent="0.25">
      <c r="U50103" s="76"/>
    </row>
    <row r="50104" spans="21:21" x14ac:dyDescent="0.25">
      <c r="U50104" s="76"/>
    </row>
    <row r="50105" spans="21:21" x14ac:dyDescent="0.25">
      <c r="U50105" s="76"/>
    </row>
    <row r="50106" spans="21:21" x14ac:dyDescent="0.25">
      <c r="U50106" s="76"/>
    </row>
    <row r="50107" spans="21:21" x14ac:dyDescent="0.25">
      <c r="U50107" s="76"/>
    </row>
    <row r="50108" spans="21:21" x14ac:dyDescent="0.25">
      <c r="U50108" s="76"/>
    </row>
    <row r="50109" spans="21:21" x14ac:dyDescent="0.25">
      <c r="U50109" s="76"/>
    </row>
    <row r="50110" spans="21:21" x14ac:dyDescent="0.25">
      <c r="U50110" s="76"/>
    </row>
    <row r="50111" spans="21:21" x14ac:dyDescent="0.25">
      <c r="U50111" s="76"/>
    </row>
    <row r="50112" spans="21:21" x14ac:dyDescent="0.25">
      <c r="U50112" s="76"/>
    </row>
    <row r="50113" spans="21:21" x14ac:dyDescent="0.25">
      <c r="U50113" s="76"/>
    </row>
    <row r="50114" spans="21:21" x14ac:dyDescent="0.25">
      <c r="U50114" s="76"/>
    </row>
    <row r="50115" spans="21:21" x14ac:dyDescent="0.25">
      <c r="U50115" s="76"/>
    </row>
    <row r="50116" spans="21:21" x14ac:dyDescent="0.25">
      <c r="U50116" s="76"/>
    </row>
    <row r="50117" spans="21:21" x14ac:dyDescent="0.25">
      <c r="U50117" s="76"/>
    </row>
    <row r="50118" spans="21:21" x14ac:dyDescent="0.25">
      <c r="U50118" s="76"/>
    </row>
    <row r="50119" spans="21:21" x14ac:dyDescent="0.25">
      <c r="U50119" s="76"/>
    </row>
    <row r="50120" spans="21:21" x14ac:dyDescent="0.25">
      <c r="U50120" s="76"/>
    </row>
    <row r="50121" spans="21:21" x14ac:dyDescent="0.25">
      <c r="U50121" s="76"/>
    </row>
    <row r="50122" spans="21:21" x14ac:dyDescent="0.25">
      <c r="U50122" s="76"/>
    </row>
    <row r="50123" spans="21:21" x14ac:dyDescent="0.25">
      <c r="U50123" s="76"/>
    </row>
    <row r="50124" spans="21:21" x14ac:dyDescent="0.25">
      <c r="U50124" s="76"/>
    </row>
    <row r="50125" spans="21:21" x14ac:dyDescent="0.25">
      <c r="U50125" s="76"/>
    </row>
    <row r="50126" spans="21:21" x14ac:dyDescent="0.25">
      <c r="U50126" s="76"/>
    </row>
    <row r="50127" spans="21:21" x14ac:dyDescent="0.25">
      <c r="U50127" s="76"/>
    </row>
    <row r="50128" spans="21:21" x14ac:dyDescent="0.25">
      <c r="U50128" s="76"/>
    </row>
    <row r="50129" spans="21:21" x14ac:dyDescent="0.25">
      <c r="U50129" s="76"/>
    </row>
    <row r="50130" spans="21:21" x14ac:dyDescent="0.25">
      <c r="U50130" s="76"/>
    </row>
    <row r="50131" spans="21:21" x14ac:dyDescent="0.25">
      <c r="U50131" s="76"/>
    </row>
    <row r="50132" spans="21:21" x14ac:dyDescent="0.25">
      <c r="U50132" s="76"/>
    </row>
    <row r="50133" spans="21:21" x14ac:dyDescent="0.25">
      <c r="U50133" s="76"/>
    </row>
    <row r="50134" spans="21:21" x14ac:dyDescent="0.25">
      <c r="U50134" s="76"/>
    </row>
    <row r="50135" spans="21:21" x14ac:dyDescent="0.25">
      <c r="U50135" s="76"/>
    </row>
    <row r="50136" spans="21:21" x14ac:dyDescent="0.25">
      <c r="U50136" s="76"/>
    </row>
    <row r="50137" spans="21:21" x14ac:dyDescent="0.25">
      <c r="U50137" s="76"/>
    </row>
    <row r="50138" spans="21:21" x14ac:dyDescent="0.25">
      <c r="U50138" s="76"/>
    </row>
    <row r="50139" spans="21:21" x14ac:dyDescent="0.25">
      <c r="U50139" s="76"/>
    </row>
    <row r="50140" spans="21:21" x14ac:dyDescent="0.25">
      <c r="U50140" s="76"/>
    </row>
    <row r="50141" spans="21:21" x14ac:dyDescent="0.25">
      <c r="U50141" s="76"/>
    </row>
    <row r="50142" spans="21:21" x14ac:dyDescent="0.25">
      <c r="U50142" s="76"/>
    </row>
    <row r="50143" spans="21:21" x14ac:dyDescent="0.25">
      <c r="U50143" s="76"/>
    </row>
    <row r="50144" spans="21:21" x14ac:dyDescent="0.25">
      <c r="U50144" s="76"/>
    </row>
    <row r="50145" spans="21:21" x14ac:dyDescent="0.25">
      <c r="U50145" s="76"/>
    </row>
    <row r="50146" spans="21:21" x14ac:dyDescent="0.25">
      <c r="U50146" s="76"/>
    </row>
    <row r="50147" spans="21:21" x14ac:dyDescent="0.25">
      <c r="U50147" s="76"/>
    </row>
    <row r="50148" spans="21:21" x14ac:dyDescent="0.25">
      <c r="U50148" s="76"/>
    </row>
    <row r="50149" spans="21:21" x14ac:dyDescent="0.25">
      <c r="U50149" s="76"/>
    </row>
    <row r="50150" spans="21:21" x14ac:dyDescent="0.25">
      <c r="U50150" s="76"/>
    </row>
    <row r="50151" spans="21:21" x14ac:dyDescent="0.25">
      <c r="U50151" s="76"/>
    </row>
    <row r="50152" spans="21:21" x14ac:dyDescent="0.25">
      <c r="U50152" s="76"/>
    </row>
    <row r="50153" spans="21:21" x14ac:dyDescent="0.25">
      <c r="U50153" s="76"/>
    </row>
    <row r="50154" spans="21:21" x14ac:dyDescent="0.25">
      <c r="U50154" s="76"/>
    </row>
    <row r="50155" spans="21:21" x14ac:dyDescent="0.25">
      <c r="U50155" s="76"/>
    </row>
    <row r="50156" spans="21:21" x14ac:dyDescent="0.25">
      <c r="U50156" s="76"/>
    </row>
    <row r="50157" spans="21:21" x14ac:dyDescent="0.25">
      <c r="U50157" s="76"/>
    </row>
    <row r="50158" spans="21:21" x14ac:dyDescent="0.25">
      <c r="U50158" s="76"/>
    </row>
    <row r="50159" spans="21:21" x14ac:dyDescent="0.25">
      <c r="U50159" s="76"/>
    </row>
    <row r="50160" spans="21:21" x14ac:dyDescent="0.25">
      <c r="U50160" s="76"/>
    </row>
    <row r="50161" spans="21:21" x14ac:dyDescent="0.25">
      <c r="U50161" s="76"/>
    </row>
    <row r="50162" spans="21:21" x14ac:dyDescent="0.25">
      <c r="U50162" s="76"/>
    </row>
    <row r="50163" spans="21:21" x14ac:dyDescent="0.25">
      <c r="U50163" s="76"/>
    </row>
    <row r="50164" spans="21:21" x14ac:dyDescent="0.25">
      <c r="U50164" s="76"/>
    </row>
    <row r="50165" spans="21:21" x14ac:dyDescent="0.25">
      <c r="U50165" s="76"/>
    </row>
    <row r="50166" spans="21:21" x14ac:dyDescent="0.25">
      <c r="U50166" s="76"/>
    </row>
    <row r="50167" spans="21:21" x14ac:dyDescent="0.25">
      <c r="U50167" s="76"/>
    </row>
    <row r="50168" spans="21:21" x14ac:dyDescent="0.25">
      <c r="U50168" s="76"/>
    </row>
    <row r="50169" spans="21:21" x14ac:dyDescent="0.25">
      <c r="U50169" s="76"/>
    </row>
    <row r="50170" spans="21:21" x14ac:dyDescent="0.25">
      <c r="U50170" s="76"/>
    </row>
    <row r="50171" spans="21:21" x14ac:dyDescent="0.25">
      <c r="U50171" s="76"/>
    </row>
    <row r="50172" spans="21:21" x14ac:dyDescent="0.25">
      <c r="U50172" s="76"/>
    </row>
    <row r="50173" spans="21:21" x14ac:dyDescent="0.25">
      <c r="U50173" s="76"/>
    </row>
    <row r="50174" spans="21:21" x14ac:dyDescent="0.25">
      <c r="U50174" s="76"/>
    </row>
    <row r="50175" spans="21:21" x14ac:dyDescent="0.25">
      <c r="U50175" s="76"/>
    </row>
    <row r="50176" spans="21:21" x14ac:dyDescent="0.25">
      <c r="U50176" s="76"/>
    </row>
    <row r="50177" spans="21:21" x14ac:dyDescent="0.25">
      <c r="U50177" s="76"/>
    </row>
    <row r="50178" spans="21:21" x14ac:dyDescent="0.25">
      <c r="U50178" s="76"/>
    </row>
    <row r="50179" spans="21:21" x14ac:dyDescent="0.25">
      <c r="U50179" s="76"/>
    </row>
    <row r="50180" spans="21:21" x14ac:dyDescent="0.25">
      <c r="U50180" s="76"/>
    </row>
    <row r="50181" spans="21:21" x14ac:dyDescent="0.25">
      <c r="U50181" s="76"/>
    </row>
    <row r="50182" spans="21:21" x14ac:dyDescent="0.25">
      <c r="U50182" s="76"/>
    </row>
    <row r="50183" spans="21:21" x14ac:dyDescent="0.25">
      <c r="U50183" s="76"/>
    </row>
    <row r="50184" spans="21:21" x14ac:dyDescent="0.25">
      <c r="U50184" s="76"/>
    </row>
    <row r="50185" spans="21:21" x14ac:dyDescent="0.25">
      <c r="U50185" s="76"/>
    </row>
    <row r="50186" spans="21:21" x14ac:dyDescent="0.25">
      <c r="U50186" s="76"/>
    </row>
    <row r="50187" spans="21:21" x14ac:dyDescent="0.25">
      <c r="U50187" s="76"/>
    </row>
    <row r="50188" spans="21:21" x14ac:dyDescent="0.25">
      <c r="U50188" s="76"/>
    </row>
    <row r="50189" spans="21:21" x14ac:dyDescent="0.25">
      <c r="U50189" s="76"/>
    </row>
    <row r="50190" spans="21:21" x14ac:dyDescent="0.25">
      <c r="U50190" s="76"/>
    </row>
    <row r="50191" spans="21:21" x14ac:dyDescent="0.25">
      <c r="U50191" s="76"/>
    </row>
    <row r="50192" spans="21:21" x14ac:dyDescent="0.25">
      <c r="U50192" s="76"/>
    </row>
    <row r="50193" spans="21:21" x14ac:dyDescent="0.25">
      <c r="U50193" s="76"/>
    </row>
    <row r="50194" spans="21:21" x14ac:dyDescent="0.25">
      <c r="U50194" s="76"/>
    </row>
    <row r="50195" spans="21:21" x14ac:dyDescent="0.25">
      <c r="U50195" s="76"/>
    </row>
    <row r="50196" spans="21:21" x14ac:dyDescent="0.25">
      <c r="U50196" s="76"/>
    </row>
    <row r="50197" spans="21:21" x14ac:dyDescent="0.25">
      <c r="U50197" s="76"/>
    </row>
    <row r="50198" spans="21:21" x14ac:dyDescent="0.25">
      <c r="U50198" s="76"/>
    </row>
    <row r="50199" spans="21:21" x14ac:dyDescent="0.25">
      <c r="U50199" s="76"/>
    </row>
    <row r="50200" spans="21:21" x14ac:dyDescent="0.25">
      <c r="U50200" s="76"/>
    </row>
    <row r="50201" spans="21:21" x14ac:dyDescent="0.25">
      <c r="U50201" s="76"/>
    </row>
    <row r="50202" spans="21:21" x14ac:dyDescent="0.25">
      <c r="U50202" s="76"/>
    </row>
    <row r="50203" spans="21:21" x14ac:dyDescent="0.25">
      <c r="U50203" s="76"/>
    </row>
    <row r="50204" spans="21:21" x14ac:dyDescent="0.25">
      <c r="U50204" s="76"/>
    </row>
    <row r="50205" spans="21:21" x14ac:dyDescent="0.25">
      <c r="U50205" s="76"/>
    </row>
    <row r="50206" spans="21:21" x14ac:dyDescent="0.25">
      <c r="U50206" s="76"/>
    </row>
    <row r="50207" spans="21:21" x14ac:dyDescent="0.25">
      <c r="U50207" s="76"/>
    </row>
    <row r="50208" spans="21:21" x14ac:dyDescent="0.25">
      <c r="U50208" s="76"/>
    </row>
    <row r="50209" spans="21:21" x14ac:dyDescent="0.25">
      <c r="U50209" s="76"/>
    </row>
    <row r="50210" spans="21:21" x14ac:dyDescent="0.25">
      <c r="U50210" s="76"/>
    </row>
    <row r="50211" spans="21:21" x14ac:dyDescent="0.25">
      <c r="U50211" s="76"/>
    </row>
    <row r="50212" spans="21:21" x14ac:dyDescent="0.25">
      <c r="U50212" s="76"/>
    </row>
    <row r="50213" spans="21:21" x14ac:dyDescent="0.25">
      <c r="U50213" s="76"/>
    </row>
    <row r="50214" spans="21:21" x14ac:dyDescent="0.25">
      <c r="U50214" s="76"/>
    </row>
    <row r="50215" spans="21:21" x14ac:dyDescent="0.25">
      <c r="U50215" s="76"/>
    </row>
    <row r="50216" spans="21:21" x14ac:dyDescent="0.25">
      <c r="U50216" s="76"/>
    </row>
    <row r="50217" spans="21:21" x14ac:dyDescent="0.25">
      <c r="U50217" s="76"/>
    </row>
    <row r="50218" spans="21:21" x14ac:dyDescent="0.25">
      <c r="U50218" s="76"/>
    </row>
    <row r="50219" spans="21:21" x14ac:dyDescent="0.25">
      <c r="U50219" s="76"/>
    </row>
    <row r="50220" spans="21:21" x14ac:dyDescent="0.25">
      <c r="U50220" s="76"/>
    </row>
    <row r="50221" spans="21:21" x14ac:dyDescent="0.25">
      <c r="U50221" s="76"/>
    </row>
    <row r="50222" spans="21:21" x14ac:dyDescent="0.25">
      <c r="U50222" s="76"/>
    </row>
    <row r="50223" spans="21:21" x14ac:dyDescent="0.25">
      <c r="U50223" s="76"/>
    </row>
    <row r="50224" spans="21:21" x14ac:dyDescent="0.25">
      <c r="U50224" s="76"/>
    </row>
    <row r="50225" spans="21:21" x14ac:dyDescent="0.25">
      <c r="U50225" s="76"/>
    </row>
    <row r="50226" spans="21:21" x14ac:dyDescent="0.25">
      <c r="U50226" s="76"/>
    </row>
    <row r="50227" spans="21:21" x14ac:dyDescent="0.25">
      <c r="U50227" s="76"/>
    </row>
    <row r="50228" spans="21:21" x14ac:dyDescent="0.25">
      <c r="U50228" s="76"/>
    </row>
    <row r="50229" spans="21:21" x14ac:dyDescent="0.25">
      <c r="U50229" s="76"/>
    </row>
    <row r="50230" spans="21:21" x14ac:dyDescent="0.25">
      <c r="U50230" s="76"/>
    </row>
    <row r="50231" spans="21:21" x14ac:dyDescent="0.25">
      <c r="U50231" s="76"/>
    </row>
    <row r="50232" spans="21:21" x14ac:dyDescent="0.25">
      <c r="U50232" s="76"/>
    </row>
    <row r="50233" spans="21:21" x14ac:dyDescent="0.25">
      <c r="U50233" s="76"/>
    </row>
    <row r="50234" spans="21:21" x14ac:dyDescent="0.25">
      <c r="U50234" s="76"/>
    </row>
    <row r="50235" spans="21:21" x14ac:dyDescent="0.25">
      <c r="U50235" s="76"/>
    </row>
    <row r="50236" spans="21:21" x14ac:dyDescent="0.25">
      <c r="U50236" s="76"/>
    </row>
    <row r="50237" spans="21:21" x14ac:dyDescent="0.25">
      <c r="U50237" s="76"/>
    </row>
    <row r="50238" spans="21:21" x14ac:dyDescent="0.25">
      <c r="U50238" s="76"/>
    </row>
    <row r="50239" spans="21:21" x14ac:dyDescent="0.25">
      <c r="U50239" s="76"/>
    </row>
    <row r="50240" spans="21:21" x14ac:dyDescent="0.25">
      <c r="U50240" s="76"/>
    </row>
    <row r="50241" spans="21:21" x14ac:dyDescent="0.25">
      <c r="U50241" s="76"/>
    </row>
    <row r="50242" spans="21:21" x14ac:dyDescent="0.25">
      <c r="U50242" s="76"/>
    </row>
    <row r="50243" spans="21:21" x14ac:dyDescent="0.25">
      <c r="U50243" s="76"/>
    </row>
    <row r="50244" spans="21:21" x14ac:dyDescent="0.25">
      <c r="U50244" s="76"/>
    </row>
    <row r="50245" spans="21:21" x14ac:dyDescent="0.25">
      <c r="U50245" s="76"/>
    </row>
    <row r="50246" spans="21:21" x14ac:dyDescent="0.25">
      <c r="U50246" s="76"/>
    </row>
    <row r="50247" spans="21:21" x14ac:dyDescent="0.25">
      <c r="U50247" s="76"/>
    </row>
    <row r="50248" spans="21:21" x14ac:dyDescent="0.25">
      <c r="U50248" s="76"/>
    </row>
    <row r="50249" spans="21:21" x14ac:dyDescent="0.25">
      <c r="U50249" s="76"/>
    </row>
    <row r="50250" spans="21:21" x14ac:dyDescent="0.25">
      <c r="U50250" s="76"/>
    </row>
    <row r="50251" spans="21:21" x14ac:dyDescent="0.25">
      <c r="U50251" s="76"/>
    </row>
    <row r="50252" spans="21:21" x14ac:dyDescent="0.25">
      <c r="U50252" s="76"/>
    </row>
    <row r="50253" spans="21:21" x14ac:dyDescent="0.25">
      <c r="U50253" s="76"/>
    </row>
    <row r="50254" spans="21:21" x14ac:dyDescent="0.25">
      <c r="U50254" s="76"/>
    </row>
    <row r="50255" spans="21:21" x14ac:dyDescent="0.25">
      <c r="U50255" s="76"/>
    </row>
    <row r="50256" spans="21:21" x14ac:dyDescent="0.25">
      <c r="U50256" s="76"/>
    </row>
    <row r="50257" spans="21:21" x14ac:dyDescent="0.25">
      <c r="U50257" s="76"/>
    </row>
    <row r="50258" spans="21:21" x14ac:dyDescent="0.25">
      <c r="U50258" s="76"/>
    </row>
    <row r="50259" spans="21:21" x14ac:dyDescent="0.25">
      <c r="U50259" s="76"/>
    </row>
    <row r="50260" spans="21:21" x14ac:dyDescent="0.25">
      <c r="U50260" s="76"/>
    </row>
    <row r="50261" spans="21:21" x14ac:dyDescent="0.25">
      <c r="U50261" s="76"/>
    </row>
    <row r="50262" spans="21:21" x14ac:dyDescent="0.25">
      <c r="U50262" s="76"/>
    </row>
    <row r="50263" spans="21:21" x14ac:dyDescent="0.25">
      <c r="U50263" s="76"/>
    </row>
    <row r="50264" spans="21:21" x14ac:dyDescent="0.25">
      <c r="U50264" s="76"/>
    </row>
    <row r="50265" spans="21:21" x14ac:dyDescent="0.25">
      <c r="U50265" s="76"/>
    </row>
    <row r="50266" spans="21:21" x14ac:dyDescent="0.25">
      <c r="U50266" s="76"/>
    </row>
    <row r="50267" spans="21:21" x14ac:dyDescent="0.25">
      <c r="U50267" s="76"/>
    </row>
    <row r="50268" spans="21:21" x14ac:dyDescent="0.25">
      <c r="U50268" s="76"/>
    </row>
    <row r="50269" spans="21:21" x14ac:dyDescent="0.25">
      <c r="U50269" s="76"/>
    </row>
    <row r="50270" spans="21:21" x14ac:dyDescent="0.25">
      <c r="U50270" s="76"/>
    </row>
    <row r="50271" spans="21:21" x14ac:dyDescent="0.25">
      <c r="U50271" s="76"/>
    </row>
    <row r="50272" spans="21:21" x14ac:dyDescent="0.25">
      <c r="U50272" s="76"/>
    </row>
    <row r="50273" spans="21:21" x14ac:dyDescent="0.25">
      <c r="U50273" s="76"/>
    </row>
    <row r="50274" spans="21:21" x14ac:dyDescent="0.25">
      <c r="U50274" s="76"/>
    </row>
    <row r="50275" spans="21:21" x14ac:dyDescent="0.25">
      <c r="U50275" s="76"/>
    </row>
    <row r="50276" spans="21:21" x14ac:dyDescent="0.25">
      <c r="U50276" s="76"/>
    </row>
    <row r="50277" spans="21:21" x14ac:dyDescent="0.25">
      <c r="U50277" s="76"/>
    </row>
    <row r="50278" spans="21:21" x14ac:dyDescent="0.25">
      <c r="U50278" s="76"/>
    </row>
    <row r="50279" spans="21:21" x14ac:dyDescent="0.25">
      <c r="U50279" s="76"/>
    </row>
    <row r="50280" spans="21:21" x14ac:dyDescent="0.25">
      <c r="U50280" s="76"/>
    </row>
    <row r="50281" spans="21:21" x14ac:dyDescent="0.25">
      <c r="U50281" s="76"/>
    </row>
    <row r="50282" spans="21:21" x14ac:dyDescent="0.25">
      <c r="U50282" s="76"/>
    </row>
    <row r="50283" spans="21:21" x14ac:dyDescent="0.25">
      <c r="U50283" s="76"/>
    </row>
    <row r="50284" spans="21:21" x14ac:dyDescent="0.25">
      <c r="U50284" s="76"/>
    </row>
    <row r="50285" spans="21:21" x14ac:dyDescent="0.25">
      <c r="U50285" s="76"/>
    </row>
    <row r="50286" spans="21:21" x14ac:dyDescent="0.25">
      <c r="U50286" s="76"/>
    </row>
    <row r="50287" spans="21:21" x14ac:dyDescent="0.25">
      <c r="U50287" s="76"/>
    </row>
    <row r="50288" spans="21:21" x14ac:dyDescent="0.25">
      <c r="U50288" s="76"/>
    </row>
    <row r="50289" spans="21:21" x14ac:dyDescent="0.25">
      <c r="U50289" s="76"/>
    </row>
    <row r="50290" spans="21:21" x14ac:dyDescent="0.25">
      <c r="U50290" s="76"/>
    </row>
    <row r="50291" spans="21:21" x14ac:dyDescent="0.25">
      <c r="U50291" s="76"/>
    </row>
    <row r="50292" spans="21:21" x14ac:dyDescent="0.25">
      <c r="U50292" s="76"/>
    </row>
    <row r="50293" spans="21:21" x14ac:dyDescent="0.25">
      <c r="U50293" s="76"/>
    </row>
    <row r="50294" spans="21:21" x14ac:dyDescent="0.25">
      <c r="U50294" s="76"/>
    </row>
    <row r="50295" spans="21:21" x14ac:dyDescent="0.25">
      <c r="U50295" s="76"/>
    </row>
    <row r="50296" spans="21:21" x14ac:dyDescent="0.25">
      <c r="U50296" s="76"/>
    </row>
    <row r="50297" spans="21:21" x14ac:dyDescent="0.25">
      <c r="U50297" s="76"/>
    </row>
    <row r="50298" spans="21:21" x14ac:dyDescent="0.25">
      <c r="U50298" s="76"/>
    </row>
    <row r="50299" spans="21:21" x14ac:dyDescent="0.25">
      <c r="U50299" s="76"/>
    </row>
    <row r="50300" spans="21:21" x14ac:dyDescent="0.25">
      <c r="U50300" s="76"/>
    </row>
    <row r="50301" spans="21:21" x14ac:dyDescent="0.25">
      <c r="U50301" s="76"/>
    </row>
    <row r="50302" spans="21:21" x14ac:dyDescent="0.25">
      <c r="U50302" s="76"/>
    </row>
    <row r="50303" spans="21:21" x14ac:dyDescent="0.25">
      <c r="U50303" s="76"/>
    </row>
    <row r="50304" spans="21:21" x14ac:dyDescent="0.25">
      <c r="U50304" s="76"/>
    </row>
    <row r="50305" spans="21:21" x14ac:dyDescent="0.25">
      <c r="U50305" s="76"/>
    </row>
    <row r="50306" spans="21:21" x14ac:dyDescent="0.25">
      <c r="U50306" s="76"/>
    </row>
    <row r="50307" spans="21:21" x14ac:dyDescent="0.25">
      <c r="U50307" s="76"/>
    </row>
    <row r="50308" spans="21:21" x14ac:dyDescent="0.25">
      <c r="U50308" s="76"/>
    </row>
    <row r="50309" spans="21:21" x14ac:dyDescent="0.25">
      <c r="U50309" s="76"/>
    </row>
    <row r="50310" spans="21:21" x14ac:dyDescent="0.25">
      <c r="U50310" s="76"/>
    </row>
    <row r="50311" spans="21:21" x14ac:dyDescent="0.25">
      <c r="U50311" s="76"/>
    </row>
    <row r="50312" spans="21:21" x14ac:dyDescent="0.25">
      <c r="U50312" s="76"/>
    </row>
    <row r="50313" spans="21:21" x14ac:dyDescent="0.25">
      <c r="U50313" s="76"/>
    </row>
    <row r="50314" spans="21:21" x14ac:dyDescent="0.25">
      <c r="U50314" s="76"/>
    </row>
    <row r="50315" spans="21:21" x14ac:dyDescent="0.25">
      <c r="U50315" s="76"/>
    </row>
    <row r="50316" spans="21:21" x14ac:dyDescent="0.25">
      <c r="U50316" s="76"/>
    </row>
    <row r="50317" spans="21:21" x14ac:dyDescent="0.25">
      <c r="U50317" s="76"/>
    </row>
    <row r="50318" spans="21:21" x14ac:dyDescent="0.25">
      <c r="U50318" s="76"/>
    </row>
    <row r="50319" spans="21:21" x14ac:dyDescent="0.25">
      <c r="U50319" s="76"/>
    </row>
    <row r="50320" spans="21:21" x14ac:dyDescent="0.25">
      <c r="U50320" s="76"/>
    </row>
    <row r="50321" spans="21:21" x14ac:dyDescent="0.25">
      <c r="U50321" s="76"/>
    </row>
    <row r="50322" spans="21:21" x14ac:dyDescent="0.25">
      <c r="U50322" s="76"/>
    </row>
    <row r="50323" spans="21:21" x14ac:dyDescent="0.25">
      <c r="U50323" s="76"/>
    </row>
    <row r="50324" spans="21:21" x14ac:dyDescent="0.25">
      <c r="U50324" s="76"/>
    </row>
    <row r="50325" spans="21:21" x14ac:dyDescent="0.25">
      <c r="U50325" s="76"/>
    </row>
    <row r="50326" spans="21:21" x14ac:dyDescent="0.25">
      <c r="U50326" s="76"/>
    </row>
    <row r="50327" spans="21:21" x14ac:dyDescent="0.25">
      <c r="U50327" s="76"/>
    </row>
    <row r="50328" spans="21:21" x14ac:dyDescent="0.25">
      <c r="U50328" s="76"/>
    </row>
    <row r="50329" spans="21:21" x14ac:dyDescent="0.25">
      <c r="U50329" s="76"/>
    </row>
    <row r="50330" spans="21:21" x14ac:dyDescent="0.25">
      <c r="U50330" s="76"/>
    </row>
    <row r="50331" spans="21:21" x14ac:dyDescent="0.25">
      <c r="U50331" s="76"/>
    </row>
    <row r="50332" spans="21:21" x14ac:dyDescent="0.25">
      <c r="U50332" s="76"/>
    </row>
    <row r="50333" spans="21:21" x14ac:dyDescent="0.25">
      <c r="U50333" s="76"/>
    </row>
    <row r="50334" spans="21:21" x14ac:dyDescent="0.25">
      <c r="U50334" s="76"/>
    </row>
    <row r="50335" spans="21:21" x14ac:dyDescent="0.25">
      <c r="U50335" s="76"/>
    </row>
    <row r="50336" spans="21:21" x14ac:dyDescent="0.25">
      <c r="U50336" s="76"/>
    </row>
    <row r="50337" spans="21:21" x14ac:dyDescent="0.25">
      <c r="U50337" s="76"/>
    </row>
    <row r="50338" spans="21:21" x14ac:dyDescent="0.25">
      <c r="U50338" s="76"/>
    </row>
    <row r="50339" spans="21:21" x14ac:dyDescent="0.25">
      <c r="U50339" s="76"/>
    </row>
    <row r="50340" spans="21:21" x14ac:dyDescent="0.25">
      <c r="U50340" s="76"/>
    </row>
    <row r="50341" spans="21:21" x14ac:dyDescent="0.25">
      <c r="U50341" s="76"/>
    </row>
    <row r="50342" spans="21:21" x14ac:dyDescent="0.25">
      <c r="U50342" s="76"/>
    </row>
    <row r="50343" spans="21:21" x14ac:dyDescent="0.25">
      <c r="U50343" s="76"/>
    </row>
    <row r="50344" spans="21:21" x14ac:dyDescent="0.25">
      <c r="U50344" s="76"/>
    </row>
    <row r="50345" spans="21:21" x14ac:dyDescent="0.25">
      <c r="U50345" s="76"/>
    </row>
    <row r="50346" spans="21:21" x14ac:dyDescent="0.25">
      <c r="U50346" s="76"/>
    </row>
    <row r="50347" spans="21:21" x14ac:dyDescent="0.25">
      <c r="U50347" s="76"/>
    </row>
    <row r="50348" spans="21:21" x14ac:dyDescent="0.25">
      <c r="U50348" s="76"/>
    </row>
    <row r="50349" spans="21:21" x14ac:dyDescent="0.25">
      <c r="U50349" s="76"/>
    </row>
    <row r="50350" spans="21:21" x14ac:dyDescent="0.25">
      <c r="U50350" s="76"/>
    </row>
    <row r="50351" spans="21:21" x14ac:dyDescent="0.25">
      <c r="U50351" s="76"/>
    </row>
    <row r="50352" spans="21:21" x14ac:dyDescent="0.25">
      <c r="U50352" s="76"/>
    </row>
    <row r="50353" spans="21:21" x14ac:dyDescent="0.25">
      <c r="U50353" s="76"/>
    </row>
    <row r="50354" spans="21:21" x14ac:dyDescent="0.25">
      <c r="U50354" s="76"/>
    </row>
    <row r="50355" spans="21:21" x14ac:dyDescent="0.25">
      <c r="U50355" s="76"/>
    </row>
    <row r="50356" spans="21:21" x14ac:dyDescent="0.25">
      <c r="U50356" s="76"/>
    </row>
    <row r="50357" spans="21:21" x14ac:dyDescent="0.25">
      <c r="U50357" s="76"/>
    </row>
    <row r="50358" spans="21:21" x14ac:dyDescent="0.25">
      <c r="U50358" s="76"/>
    </row>
    <row r="50359" spans="21:21" x14ac:dyDescent="0.25">
      <c r="U50359" s="76"/>
    </row>
    <row r="50360" spans="21:21" x14ac:dyDescent="0.25">
      <c r="U50360" s="76"/>
    </row>
    <row r="50361" spans="21:21" x14ac:dyDescent="0.25">
      <c r="U50361" s="76"/>
    </row>
    <row r="50362" spans="21:21" x14ac:dyDescent="0.25">
      <c r="U50362" s="76"/>
    </row>
    <row r="50363" spans="21:21" x14ac:dyDescent="0.25">
      <c r="U50363" s="76"/>
    </row>
    <row r="50364" spans="21:21" x14ac:dyDescent="0.25">
      <c r="U50364" s="76"/>
    </row>
    <row r="50365" spans="21:21" x14ac:dyDescent="0.25">
      <c r="U50365" s="76"/>
    </row>
    <row r="50366" spans="21:21" x14ac:dyDescent="0.25">
      <c r="U50366" s="76"/>
    </row>
    <row r="50367" spans="21:21" x14ac:dyDescent="0.25">
      <c r="U50367" s="76"/>
    </row>
    <row r="50368" spans="21:21" x14ac:dyDescent="0.25">
      <c r="U50368" s="76"/>
    </row>
    <row r="50369" spans="21:21" x14ac:dyDescent="0.25">
      <c r="U50369" s="76"/>
    </row>
    <row r="50370" spans="21:21" x14ac:dyDescent="0.25">
      <c r="U50370" s="76"/>
    </row>
    <row r="50371" spans="21:21" x14ac:dyDescent="0.25">
      <c r="U50371" s="76"/>
    </row>
    <row r="50372" spans="21:21" x14ac:dyDescent="0.25">
      <c r="U50372" s="76"/>
    </row>
    <row r="50373" spans="21:21" x14ac:dyDescent="0.25">
      <c r="U50373" s="76"/>
    </row>
    <row r="50374" spans="21:21" x14ac:dyDescent="0.25">
      <c r="U50374" s="76"/>
    </row>
    <row r="50375" spans="21:21" x14ac:dyDescent="0.25">
      <c r="U50375" s="76"/>
    </row>
    <row r="50376" spans="21:21" x14ac:dyDescent="0.25">
      <c r="U50376" s="76"/>
    </row>
    <row r="50377" spans="21:21" x14ac:dyDescent="0.25">
      <c r="U50377" s="76"/>
    </row>
    <row r="50378" spans="21:21" x14ac:dyDescent="0.25">
      <c r="U50378" s="76"/>
    </row>
    <row r="50379" spans="21:21" x14ac:dyDescent="0.25">
      <c r="U50379" s="76"/>
    </row>
    <row r="50380" spans="21:21" x14ac:dyDescent="0.25">
      <c r="U50380" s="76"/>
    </row>
    <row r="50381" spans="21:21" x14ac:dyDescent="0.25">
      <c r="U50381" s="76"/>
    </row>
    <row r="50382" spans="21:21" x14ac:dyDescent="0.25">
      <c r="U50382" s="76"/>
    </row>
    <row r="50383" spans="21:21" x14ac:dyDescent="0.25">
      <c r="U50383" s="76"/>
    </row>
    <row r="50384" spans="21:21" x14ac:dyDescent="0.25">
      <c r="U50384" s="76"/>
    </row>
    <row r="50385" spans="21:21" x14ac:dyDescent="0.25">
      <c r="U50385" s="76"/>
    </row>
    <row r="50386" spans="21:21" x14ac:dyDescent="0.25">
      <c r="U50386" s="76"/>
    </row>
    <row r="50387" spans="21:21" x14ac:dyDescent="0.25">
      <c r="U50387" s="76"/>
    </row>
    <row r="50388" spans="21:21" x14ac:dyDescent="0.25">
      <c r="U50388" s="76"/>
    </row>
    <row r="50389" spans="21:21" x14ac:dyDescent="0.25">
      <c r="U50389" s="76"/>
    </row>
    <row r="50390" spans="21:21" x14ac:dyDescent="0.25">
      <c r="U50390" s="76"/>
    </row>
    <row r="50391" spans="21:21" x14ac:dyDescent="0.25">
      <c r="U50391" s="76"/>
    </row>
    <row r="50392" spans="21:21" x14ac:dyDescent="0.25">
      <c r="U50392" s="76"/>
    </row>
    <row r="50393" spans="21:21" x14ac:dyDescent="0.25">
      <c r="U50393" s="76"/>
    </row>
    <row r="50394" spans="21:21" x14ac:dyDescent="0.25">
      <c r="U50394" s="76"/>
    </row>
    <row r="50395" spans="21:21" x14ac:dyDescent="0.25">
      <c r="U50395" s="76"/>
    </row>
    <row r="50396" spans="21:21" x14ac:dyDescent="0.25">
      <c r="U50396" s="76"/>
    </row>
    <row r="50397" spans="21:21" x14ac:dyDescent="0.25">
      <c r="U50397" s="76"/>
    </row>
    <row r="50398" spans="21:21" x14ac:dyDescent="0.25">
      <c r="U50398" s="76"/>
    </row>
    <row r="50399" spans="21:21" x14ac:dyDescent="0.25">
      <c r="U50399" s="76"/>
    </row>
    <row r="50400" spans="21:21" x14ac:dyDescent="0.25">
      <c r="U50400" s="76"/>
    </row>
    <row r="50401" spans="21:21" x14ac:dyDescent="0.25">
      <c r="U50401" s="76"/>
    </row>
    <row r="50402" spans="21:21" x14ac:dyDescent="0.25">
      <c r="U50402" s="76"/>
    </row>
    <row r="50403" spans="21:21" x14ac:dyDescent="0.25">
      <c r="U50403" s="76"/>
    </row>
    <row r="50404" spans="21:21" x14ac:dyDescent="0.25">
      <c r="U50404" s="76"/>
    </row>
    <row r="50405" spans="21:21" x14ac:dyDescent="0.25">
      <c r="U50405" s="76"/>
    </row>
    <row r="50406" spans="21:21" x14ac:dyDescent="0.25">
      <c r="U50406" s="76"/>
    </row>
    <row r="50407" spans="21:21" x14ac:dyDescent="0.25">
      <c r="U50407" s="76"/>
    </row>
    <row r="50408" spans="21:21" x14ac:dyDescent="0.25">
      <c r="U50408" s="76"/>
    </row>
    <row r="50409" spans="21:21" x14ac:dyDescent="0.25">
      <c r="U50409" s="76"/>
    </row>
    <row r="50410" spans="21:21" x14ac:dyDescent="0.25">
      <c r="U50410" s="76"/>
    </row>
    <row r="50411" spans="21:21" x14ac:dyDescent="0.25">
      <c r="U50411" s="76"/>
    </row>
    <row r="50412" spans="21:21" x14ac:dyDescent="0.25">
      <c r="U50412" s="76"/>
    </row>
    <row r="50413" spans="21:21" x14ac:dyDescent="0.25">
      <c r="U50413" s="76"/>
    </row>
    <row r="50414" spans="21:21" x14ac:dyDescent="0.25">
      <c r="U50414" s="76"/>
    </row>
    <row r="50415" spans="21:21" x14ac:dyDescent="0.25">
      <c r="U50415" s="76"/>
    </row>
    <row r="50416" spans="21:21" x14ac:dyDescent="0.25">
      <c r="U50416" s="76"/>
    </row>
    <row r="50417" spans="21:21" x14ac:dyDescent="0.25">
      <c r="U50417" s="76"/>
    </row>
    <row r="50418" spans="21:21" x14ac:dyDescent="0.25">
      <c r="U50418" s="76"/>
    </row>
    <row r="50419" spans="21:21" x14ac:dyDescent="0.25">
      <c r="U50419" s="76"/>
    </row>
    <row r="50420" spans="21:21" x14ac:dyDescent="0.25">
      <c r="U50420" s="76"/>
    </row>
    <row r="50421" spans="21:21" x14ac:dyDescent="0.25">
      <c r="U50421" s="76"/>
    </row>
    <row r="50422" spans="21:21" x14ac:dyDescent="0.25">
      <c r="U50422" s="76"/>
    </row>
    <row r="50423" spans="21:21" x14ac:dyDescent="0.25">
      <c r="U50423" s="76"/>
    </row>
    <row r="50424" spans="21:21" x14ac:dyDescent="0.25">
      <c r="U50424" s="76"/>
    </row>
    <row r="50425" spans="21:21" x14ac:dyDescent="0.25">
      <c r="U50425" s="76"/>
    </row>
    <row r="50426" spans="21:21" x14ac:dyDescent="0.25">
      <c r="U50426" s="76"/>
    </row>
    <row r="50427" spans="21:21" x14ac:dyDescent="0.25">
      <c r="U50427" s="76"/>
    </row>
    <row r="50428" spans="21:21" x14ac:dyDescent="0.25">
      <c r="U50428" s="76"/>
    </row>
    <row r="50429" spans="21:21" x14ac:dyDescent="0.25">
      <c r="U50429" s="76"/>
    </row>
    <row r="50430" spans="21:21" x14ac:dyDescent="0.25">
      <c r="U50430" s="76"/>
    </row>
    <row r="50431" spans="21:21" x14ac:dyDescent="0.25">
      <c r="U50431" s="76"/>
    </row>
    <row r="50432" spans="21:21" x14ac:dyDescent="0.25">
      <c r="U50432" s="76"/>
    </row>
    <row r="50433" spans="21:21" x14ac:dyDescent="0.25">
      <c r="U50433" s="76"/>
    </row>
    <row r="50434" spans="21:21" x14ac:dyDescent="0.25">
      <c r="U50434" s="76"/>
    </row>
    <row r="50435" spans="21:21" x14ac:dyDescent="0.25">
      <c r="U50435" s="76"/>
    </row>
    <row r="50436" spans="21:21" x14ac:dyDescent="0.25">
      <c r="U50436" s="76"/>
    </row>
    <row r="50437" spans="21:21" x14ac:dyDescent="0.25">
      <c r="U50437" s="76"/>
    </row>
    <row r="50438" spans="21:21" x14ac:dyDescent="0.25">
      <c r="U50438" s="76"/>
    </row>
    <row r="50439" spans="21:21" x14ac:dyDescent="0.25">
      <c r="U50439" s="76"/>
    </row>
    <row r="50440" spans="21:21" x14ac:dyDescent="0.25">
      <c r="U50440" s="76"/>
    </row>
    <row r="50441" spans="21:21" x14ac:dyDescent="0.25">
      <c r="U50441" s="76"/>
    </row>
    <row r="50442" spans="21:21" x14ac:dyDescent="0.25">
      <c r="U50442" s="76"/>
    </row>
    <row r="50443" spans="21:21" x14ac:dyDescent="0.25">
      <c r="U50443" s="76"/>
    </row>
    <row r="50444" spans="21:21" x14ac:dyDescent="0.25">
      <c r="U50444" s="76"/>
    </row>
    <row r="50445" spans="21:21" x14ac:dyDescent="0.25">
      <c r="U50445" s="76"/>
    </row>
    <row r="50446" spans="21:21" x14ac:dyDescent="0.25">
      <c r="U50446" s="76"/>
    </row>
    <row r="50447" spans="21:21" x14ac:dyDescent="0.25">
      <c r="U50447" s="76"/>
    </row>
    <row r="50448" spans="21:21" x14ac:dyDescent="0.25">
      <c r="U50448" s="76"/>
    </row>
    <row r="50449" spans="21:21" x14ac:dyDescent="0.25">
      <c r="U50449" s="76"/>
    </row>
    <row r="50450" spans="21:21" x14ac:dyDescent="0.25">
      <c r="U50450" s="76"/>
    </row>
    <row r="50451" spans="21:21" x14ac:dyDescent="0.25">
      <c r="U50451" s="76"/>
    </row>
    <row r="50452" spans="21:21" x14ac:dyDescent="0.25">
      <c r="U50452" s="76"/>
    </row>
    <row r="50453" spans="21:21" x14ac:dyDescent="0.25">
      <c r="U50453" s="76"/>
    </row>
    <row r="50454" spans="21:21" x14ac:dyDescent="0.25">
      <c r="U50454" s="76"/>
    </row>
    <row r="50455" spans="21:21" x14ac:dyDescent="0.25">
      <c r="U50455" s="76"/>
    </row>
    <row r="50456" spans="21:21" x14ac:dyDescent="0.25">
      <c r="U50456" s="76"/>
    </row>
    <row r="50457" spans="21:21" x14ac:dyDescent="0.25">
      <c r="U50457" s="76"/>
    </row>
    <row r="50458" spans="21:21" x14ac:dyDescent="0.25">
      <c r="U50458" s="76"/>
    </row>
    <row r="50459" spans="21:21" x14ac:dyDescent="0.25">
      <c r="U50459" s="76"/>
    </row>
    <row r="50460" spans="21:21" x14ac:dyDescent="0.25">
      <c r="U50460" s="76"/>
    </row>
    <row r="50461" spans="21:21" x14ac:dyDescent="0.25">
      <c r="U50461" s="76"/>
    </row>
    <row r="50462" spans="21:21" x14ac:dyDescent="0.25">
      <c r="U50462" s="76"/>
    </row>
    <row r="50463" spans="21:21" x14ac:dyDescent="0.25">
      <c r="U50463" s="76"/>
    </row>
    <row r="50464" spans="21:21" x14ac:dyDescent="0.25">
      <c r="U50464" s="76"/>
    </row>
    <row r="50465" spans="21:21" x14ac:dyDescent="0.25">
      <c r="U50465" s="76"/>
    </row>
    <row r="50466" spans="21:21" x14ac:dyDescent="0.25">
      <c r="U50466" s="76"/>
    </row>
    <row r="50467" spans="21:21" x14ac:dyDescent="0.25">
      <c r="U50467" s="76"/>
    </row>
    <row r="50468" spans="21:21" x14ac:dyDescent="0.25">
      <c r="U50468" s="76"/>
    </row>
    <row r="50469" spans="21:21" x14ac:dyDescent="0.25">
      <c r="U50469" s="76"/>
    </row>
    <row r="50470" spans="21:21" x14ac:dyDescent="0.25">
      <c r="U50470" s="76"/>
    </row>
    <row r="50471" spans="21:21" x14ac:dyDescent="0.25">
      <c r="U50471" s="76"/>
    </row>
    <row r="50472" spans="21:21" x14ac:dyDescent="0.25">
      <c r="U50472" s="76"/>
    </row>
    <row r="50473" spans="21:21" x14ac:dyDescent="0.25">
      <c r="U50473" s="76"/>
    </row>
    <row r="50474" spans="21:21" x14ac:dyDescent="0.25">
      <c r="U50474" s="76"/>
    </row>
    <row r="50475" spans="21:21" x14ac:dyDescent="0.25">
      <c r="U50475" s="76"/>
    </row>
    <row r="50476" spans="21:21" x14ac:dyDescent="0.25">
      <c r="U50476" s="76"/>
    </row>
    <row r="50477" spans="21:21" x14ac:dyDescent="0.25">
      <c r="U50477" s="76"/>
    </row>
    <row r="50478" spans="21:21" x14ac:dyDescent="0.25">
      <c r="U50478" s="76"/>
    </row>
    <row r="50479" spans="21:21" x14ac:dyDescent="0.25">
      <c r="U50479" s="76"/>
    </row>
    <row r="50480" spans="21:21" x14ac:dyDescent="0.25">
      <c r="U50480" s="76"/>
    </row>
    <row r="50481" spans="21:21" x14ac:dyDescent="0.25">
      <c r="U50481" s="76"/>
    </row>
    <row r="50482" spans="21:21" x14ac:dyDescent="0.25">
      <c r="U50482" s="76"/>
    </row>
    <row r="50483" spans="21:21" x14ac:dyDescent="0.25">
      <c r="U50483" s="76"/>
    </row>
    <row r="50484" spans="21:21" x14ac:dyDescent="0.25">
      <c r="U50484" s="76"/>
    </row>
    <row r="50485" spans="21:21" x14ac:dyDescent="0.25">
      <c r="U50485" s="76"/>
    </row>
    <row r="50486" spans="21:21" x14ac:dyDescent="0.25">
      <c r="U50486" s="76"/>
    </row>
    <row r="50487" spans="21:21" x14ac:dyDescent="0.25">
      <c r="U50487" s="76"/>
    </row>
    <row r="50488" spans="21:21" x14ac:dyDescent="0.25">
      <c r="U50488" s="76"/>
    </row>
    <row r="50489" spans="21:21" x14ac:dyDescent="0.25">
      <c r="U50489" s="76"/>
    </row>
    <row r="50490" spans="21:21" x14ac:dyDescent="0.25">
      <c r="U50490" s="76"/>
    </row>
    <row r="50491" spans="21:21" x14ac:dyDescent="0.25">
      <c r="U50491" s="76"/>
    </row>
    <row r="50492" spans="21:21" x14ac:dyDescent="0.25">
      <c r="U50492" s="76"/>
    </row>
    <row r="50493" spans="21:21" x14ac:dyDescent="0.25">
      <c r="U50493" s="76"/>
    </row>
    <row r="50494" spans="21:21" x14ac:dyDescent="0.25">
      <c r="U50494" s="76"/>
    </row>
    <row r="50495" spans="21:21" x14ac:dyDescent="0.25">
      <c r="U50495" s="76"/>
    </row>
    <row r="50496" spans="21:21" x14ac:dyDescent="0.25">
      <c r="U50496" s="76"/>
    </row>
    <row r="50497" spans="21:21" x14ac:dyDescent="0.25">
      <c r="U50497" s="76"/>
    </row>
    <row r="50498" spans="21:21" x14ac:dyDescent="0.25">
      <c r="U50498" s="76"/>
    </row>
    <row r="50499" spans="21:21" x14ac:dyDescent="0.25">
      <c r="U50499" s="76"/>
    </row>
    <row r="50500" spans="21:21" x14ac:dyDescent="0.25">
      <c r="U50500" s="76"/>
    </row>
    <row r="50501" spans="21:21" x14ac:dyDescent="0.25">
      <c r="U50501" s="76"/>
    </row>
    <row r="50502" spans="21:21" x14ac:dyDescent="0.25">
      <c r="U50502" s="76"/>
    </row>
    <row r="50503" spans="21:21" x14ac:dyDescent="0.25">
      <c r="U50503" s="76"/>
    </row>
    <row r="50504" spans="21:21" x14ac:dyDescent="0.25">
      <c r="U50504" s="76"/>
    </row>
    <row r="50505" spans="21:21" x14ac:dyDescent="0.25">
      <c r="U50505" s="76"/>
    </row>
    <row r="50506" spans="21:21" x14ac:dyDescent="0.25">
      <c r="U50506" s="76"/>
    </row>
    <row r="50507" spans="21:21" x14ac:dyDescent="0.25">
      <c r="U50507" s="76"/>
    </row>
    <row r="50508" spans="21:21" x14ac:dyDescent="0.25">
      <c r="U50508" s="76"/>
    </row>
    <row r="50509" spans="21:21" x14ac:dyDescent="0.25">
      <c r="U50509" s="76"/>
    </row>
    <row r="50510" spans="21:21" x14ac:dyDescent="0.25">
      <c r="U50510" s="76"/>
    </row>
    <row r="50511" spans="21:21" x14ac:dyDescent="0.25">
      <c r="U50511" s="76"/>
    </row>
    <row r="50512" spans="21:21" x14ac:dyDescent="0.25">
      <c r="U50512" s="76"/>
    </row>
    <row r="50513" spans="21:21" x14ac:dyDescent="0.25">
      <c r="U50513" s="76"/>
    </row>
    <row r="50514" spans="21:21" x14ac:dyDescent="0.25">
      <c r="U50514" s="76"/>
    </row>
    <row r="50515" spans="21:21" x14ac:dyDescent="0.25">
      <c r="U50515" s="76"/>
    </row>
    <row r="50516" spans="21:21" x14ac:dyDescent="0.25">
      <c r="U50516" s="76"/>
    </row>
    <row r="50517" spans="21:21" x14ac:dyDescent="0.25">
      <c r="U50517" s="76"/>
    </row>
    <row r="50518" spans="21:21" x14ac:dyDescent="0.25">
      <c r="U50518" s="76"/>
    </row>
    <row r="50519" spans="21:21" x14ac:dyDescent="0.25">
      <c r="U50519" s="76"/>
    </row>
    <row r="50520" spans="21:21" x14ac:dyDescent="0.25">
      <c r="U50520" s="76"/>
    </row>
    <row r="50521" spans="21:21" x14ac:dyDescent="0.25">
      <c r="U50521" s="76"/>
    </row>
    <row r="50522" spans="21:21" x14ac:dyDescent="0.25">
      <c r="U50522" s="76"/>
    </row>
    <row r="50523" spans="21:21" x14ac:dyDescent="0.25">
      <c r="U50523" s="76"/>
    </row>
    <row r="50524" spans="21:21" x14ac:dyDescent="0.25">
      <c r="U50524" s="76"/>
    </row>
    <row r="50525" spans="21:21" x14ac:dyDescent="0.25">
      <c r="U50525" s="76"/>
    </row>
    <row r="50526" spans="21:21" x14ac:dyDescent="0.25">
      <c r="U50526" s="76"/>
    </row>
    <row r="50527" spans="21:21" x14ac:dyDescent="0.25">
      <c r="U50527" s="76"/>
    </row>
    <row r="50528" spans="21:21" x14ac:dyDescent="0.25">
      <c r="U50528" s="76"/>
    </row>
    <row r="50529" spans="21:21" x14ac:dyDescent="0.25">
      <c r="U50529" s="76"/>
    </row>
    <row r="50530" spans="21:21" x14ac:dyDescent="0.25">
      <c r="U50530" s="76"/>
    </row>
    <row r="50531" spans="21:21" x14ac:dyDescent="0.25">
      <c r="U50531" s="76"/>
    </row>
    <row r="50532" spans="21:21" x14ac:dyDescent="0.25">
      <c r="U50532" s="76"/>
    </row>
    <row r="50533" spans="21:21" x14ac:dyDescent="0.25">
      <c r="U50533" s="76"/>
    </row>
    <row r="50534" spans="21:21" x14ac:dyDescent="0.25">
      <c r="U50534" s="76"/>
    </row>
    <row r="50535" spans="21:21" x14ac:dyDescent="0.25">
      <c r="U50535" s="76"/>
    </row>
    <row r="50536" spans="21:21" x14ac:dyDescent="0.25">
      <c r="U50536" s="76"/>
    </row>
    <row r="50537" spans="21:21" x14ac:dyDescent="0.25">
      <c r="U50537" s="76"/>
    </row>
    <row r="50538" spans="21:21" x14ac:dyDescent="0.25">
      <c r="U50538" s="76"/>
    </row>
    <row r="50539" spans="21:21" x14ac:dyDescent="0.25">
      <c r="U50539" s="76"/>
    </row>
    <row r="50540" spans="21:21" x14ac:dyDescent="0.25">
      <c r="U50540" s="76"/>
    </row>
    <row r="50541" spans="21:21" x14ac:dyDescent="0.25">
      <c r="U50541" s="76"/>
    </row>
    <row r="50542" spans="21:21" x14ac:dyDescent="0.25">
      <c r="U50542" s="76"/>
    </row>
    <row r="50543" spans="21:21" x14ac:dyDescent="0.25">
      <c r="U50543" s="76"/>
    </row>
    <row r="50544" spans="21:21" x14ac:dyDescent="0.25">
      <c r="U50544" s="76"/>
    </row>
    <row r="50545" spans="21:21" x14ac:dyDescent="0.25">
      <c r="U50545" s="76"/>
    </row>
    <row r="50546" spans="21:21" x14ac:dyDescent="0.25">
      <c r="U50546" s="76"/>
    </row>
    <row r="50547" spans="21:21" x14ac:dyDescent="0.25">
      <c r="U50547" s="76"/>
    </row>
    <row r="50548" spans="21:21" x14ac:dyDescent="0.25">
      <c r="U50548" s="76"/>
    </row>
    <row r="50549" spans="21:21" x14ac:dyDescent="0.25">
      <c r="U50549" s="76"/>
    </row>
    <row r="50550" spans="21:21" x14ac:dyDescent="0.25">
      <c r="U50550" s="76"/>
    </row>
    <row r="50551" spans="21:21" x14ac:dyDescent="0.25">
      <c r="U50551" s="76"/>
    </row>
    <row r="50552" spans="21:21" x14ac:dyDescent="0.25">
      <c r="U50552" s="76"/>
    </row>
    <row r="50553" spans="21:21" x14ac:dyDescent="0.25">
      <c r="U50553" s="76"/>
    </row>
    <row r="50554" spans="21:21" x14ac:dyDescent="0.25">
      <c r="U50554" s="76"/>
    </row>
    <row r="50555" spans="21:21" x14ac:dyDescent="0.25">
      <c r="U50555" s="76"/>
    </row>
    <row r="50556" spans="21:21" x14ac:dyDescent="0.25">
      <c r="U50556" s="76"/>
    </row>
    <row r="50557" spans="21:21" x14ac:dyDescent="0.25">
      <c r="U50557" s="76"/>
    </row>
    <row r="50558" spans="21:21" x14ac:dyDescent="0.25">
      <c r="U50558" s="76"/>
    </row>
    <row r="50559" spans="21:21" x14ac:dyDescent="0.25">
      <c r="U50559" s="76"/>
    </row>
    <row r="50560" spans="21:21" x14ac:dyDescent="0.25">
      <c r="U50560" s="76"/>
    </row>
    <row r="50561" spans="21:21" x14ac:dyDescent="0.25">
      <c r="U50561" s="76"/>
    </row>
    <row r="50562" spans="21:21" x14ac:dyDescent="0.25">
      <c r="U50562" s="76"/>
    </row>
    <row r="50563" spans="21:21" x14ac:dyDescent="0.25">
      <c r="U50563" s="76"/>
    </row>
    <row r="50564" spans="21:21" x14ac:dyDescent="0.25">
      <c r="U50564" s="76"/>
    </row>
    <row r="50565" spans="21:21" x14ac:dyDescent="0.25">
      <c r="U50565" s="76"/>
    </row>
    <row r="50566" spans="21:21" x14ac:dyDescent="0.25">
      <c r="U50566" s="76"/>
    </row>
    <row r="50567" spans="21:21" x14ac:dyDescent="0.25">
      <c r="U50567" s="76"/>
    </row>
    <row r="50568" spans="21:21" x14ac:dyDescent="0.25">
      <c r="U50568" s="76"/>
    </row>
    <row r="50569" spans="21:21" x14ac:dyDescent="0.25">
      <c r="U50569" s="76"/>
    </row>
    <row r="50570" spans="21:21" x14ac:dyDescent="0.25">
      <c r="U50570" s="76"/>
    </row>
    <row r="50571" spans="21:21" x14ac:dyDescent="0.25">
      <c r="U50571" s="76"/>
    </row>
    <row r="50572" spans="21:21" x14ac:dyDescent="0.25">
      <c r="U50572" s="76"/>
    </row>
    <row r="50573" spans="21:21" x14ac:dyDescent="0.25">
      <c r="U50573" s="76"/>
    </row>
    <row r="50574" spans="21:21" x14ac:dyDescent="0.25">
      <c r="U50574" s="76"/>
    </row>
    <row r="50575" spans="21:21" x14ac:dyDescent="0.25">
      <c r="U50575" s="76"/>
    </row>
    <row r="50576" spans="21:21" x14ac:dyDescent="0.25">
      <c r="U50576" s="76"/>
    </row>
    <row r="50577" spans="21:21" x14ac:dyDescent="0.25">
      <c r="U50577" s="76"/>
    </row>
    <row r="50578" spans="21:21" x14ac:dyDescent="0.25">
      <c r="U50578" s="76"/>
    </row>
    <row r="50579" spans="21:21" x14ac:dyDescent="0.25">
      <c r="U50579" s="76"/>
    </row>
    <row r="50580" spans="21:21" x14ac:dyDescent="0.25">
      <c r="U50580" s="76"/>
    </row>
    <row r="50581" spans="21:21" x14ac:dyDescent="0.25">
      <c r="U50581" s="76"/>
    </row>
    <row r="50582" spans="21:21" x14ac:dyDescent="0.25">
      <c r="U50582" s="76"/>
    </row>
    <row r="50583" spans="21:21" x14ac:dyDescent="0.25">
      <c r="U50583" s="76"/>
    </row>
    <row r="50584" spans="21:21" x14ac:dyDescent="0.25">
      <c r="U50584" s="76"/>
    </row>
    <row r="50585" spans="21:21" x14ac:dyDescent="0.25">
      <c r="U50585" s="76"/>
    </row>
    <row r="50586" spans="21:21" x14ac:dyDescent="0.25">
      <c r="U50586" s="76"/>
    </row>
    <row r="50587" spans="21:21" x14ac:dyDescent="0.25">
      <c r="U50587" s="76"/>
    </row>
    <row r="50588" spans="21:21" x14ac:dyDescent="0.25">
      <c r="U50588" s="76"/>
    </row>
    <row r="50589" spans="21:21" x14ac:dyDescent="0.25">
      <c r="U50589" s="76"/>
    </row>
    <row r="50590" spans="21:21" x14ac:dyDescent="0.25">
      <c r="U50590" s="76"/>
    </row>
    <row r="50591" spans="21:21" x14ac:dyDescent="0.25">
      <c r="U50591" s="76"/>
    </row>
    <row r="50592" spans="21:21" x14ac:dyDescent="0.25">
      <c r="U50592" s="76"/>
    </row>
    <row r="50593" spans="21:21" x14ac:dyDescent="0.25">
      <c r="U50593" s="76"/>
    </row>
    <row r="50594" spans="21:21" x14ac:dyDescent="0.25">
      <c r="U50594" s="76"/>
    </row>
    <row r="50595" spans="21:21" x14ac:dyDescent="0.25">
      <c r="U50595" s="76"/>
    </row>
    <row r="50596" spans="21:21" x14ac:dyDescent="0.25">
      <c r="U50596" s="76"/>
    </row>
    <row r="50597" spans="21:21" x14ac:dyDescent="0.25">
      <c r="U50597" s="76"/>
    </row>
    <row r="50598" spans="21:21" x14ac:dyDescent="0.25">
      <c r="U50598" s="76"/>
    </row>
    <row r="50599" spans="21:21" x14ac:dyDescent="0.25">
      <c r="U50599" s="76"/>
    </row>
    <row r="50600" spans="21:21" x14ac:dyDescent="0.25">
      <c r="U50600" s="76"/>
    </row>
    <row r="50601" spans="21:21" x14ac:dyDescent="0.25">
      <c r="U50601" s="76"/>
    </row>
    <row r="50602" spans="21:21" x14ac:dyDescent="0.25">
      <c r="U50602" s="76"/>
    </row>
    <row r="50603" spans="21:21" x14ac:dyDescent="0.25">
      <c r="U50603" s="76"/>
    </row>
    <row r="50604" spans="21:21" x14ac:dyDescent="0.25">
      <c r="U50604" s="76"/>
    </row>
    <row r="50605" spans="21:21" x14ac:dyDescent="0.25">
      <c r="U50605" s="76"/>
    </row>
    <row r="50606" spans="21:21" x14ac:dyDescent="0.25">
      <c r="U50606" s="76"/>
    </row>
    <row r="50607" spans="21:21" x14ac:dyDescent="0.25">
      <c r="U50607" s="76"/>
    </row>
    <row r="50608" spans="21:21" x14ac:dyDescent="0.25">
      <c r="U50608" s="76"/>
    </row>
    <row r="50609" spans="21:21" x14ac:dyDescent="0.25">
      <c r="U50609" s="76"/>
    </row>
    <row r="50610" spans="21:21" x14ac:dyDescent="0.25">
      <c r="U50610" s="76"/>
    </row>
    <row r="50611" spans="21:21" x14ac:dyDescent="0.25">
      <c r="U50611" s="76"/>
    </row>
    <row r="50612" spans="21:21" x14ac:dyDescent="0.25">
      <c r="U50612" s="76"/>
    </row>
    <row r="50613" spans="21:21" x14ac:dyDescent="0.25">
      <c r="U50613" s="76"/>
    </row>
    <row r="50614" spans="21:21" x14ac:dyDescent="0.25">
      <c r="U50614" s="76"/>
    </row>
    <row r="50615" spans="21:21" x14ac:dyDescent="0.25">
      <c r="U50615" s="76"/>
    </row>
    <row r="50616" spans="21:21" x14ac:dyDescent="0.25">
      <c r="U50616" s="76"/>
    </row>
    <row r="50617" spans="21:21" x14ac:dyDescent="0.25">
      <c r="U50617" s="76"/>
    </row>
    <row r="50618" spans="21:21" x14ac:dyDescent="0.25">
      <c r="U50618" s="76"/>
    </row>
    <row r="50619" spans="21:21" x14ac:dyDescent="0.25">
      <c r="U50619" s="76"/>
    </row>
    <row r="50620" spans="21:21" x14ac:dyDescent="0.25">
      <c r="U50620" s="76"/>
    </row>
    <row r="50621" spans="21:21" x14ac:dyDescent="0.25">
      <c r="U50621" s="76"/>
    </row>
    <row r="50622" spans="21:21" x14ac:dyDescent="0.25">
      <c r="U50622" s="76"/>
    </row>
    <row r="50623" spans="21:21" x14ac:dyDescent="0.25">
      <c r="U50623" s="76"/>
    </row>
    <row r="50624" spans="21:21" x14ac:dyDescent="0.25">
      <c r="U50624" s="76"/>
    </row>
    <row r="50625" spans="21:21" x14ac:dyDescent="0.25">
      <c r="U50625" s="76"/>
    </row>
    <row r="50626" spans="21:21" x14ac:dyDescent="0.25">
      <c r="U50626" s="76"/>
    </row>
    <row r="50627" spans="21:21" x14ac:dyDescent="0.25">
      <c r="U50627" s="76"/>
    </row>
    <row r="50628" spans="21:21" x14ac:dyDescent="0.25">
      <c r="U50628" s="76"/>
    </row>
    <row r="50629" spans="21:21" x14ac:dyDescent="0.25">
      <c r="U50629" s="76"/>
    </row>
    <row r="50630" spans="21:21" x14ac:dyDescent="0.25">
      <c r="U50630" s="76"/>
    </row>
    <row r="50631" spans="21:21" x14ac:dyDescent="0.25">
      <c r="U50631" s="76"/>
    </row>
    <row r="50632" spans="21:21" x14ac:dyDescent="0.25">
      <c r="U50632" s="76"/>
    </row>
    <row r="50633" spans="21:21" x14ac:dyDescent="0.25">
      <c r="U50633" s="76"/>
    </row>
    <row r="50634" spans="21:21" x14ac:dyDescent="0.25">
      <c r="U50634" s="76"/>
    </row>
    <row r="50635" spans="21:21" x14ac:dyDescent="0.25">
      <c r="U50635" s="76"/>
    </row>
    <row r="50636" spans="21:21" x14ac:dyDescent="0.25">
      <c r="U50636" s="76"/>
    </row>
    <row r="50637" spans="21:21" x14ac:dyDescent="0.25">
      <c r="U50637" s="76"/>
    </row>
    <row r="50638" spans="21:21" x14ac:dyDescent="0.25">
      <c r="U50638" s="76"/>
    </row>
    <row r="50639" spans="21:21" x14ac:dyDescent="0.25">
      <c r="U50639" s="76"/>
    </row>
    <row r="50640" spans="21:21" x14ac:dyDescent="0.25">
      <c r="U50640" s="76"/>
    </row>
    <row r="50641" spans="21:21" x14ac:dyDescent="0.25">
      <c r="U50641" s="76"/>
    </row>
    <row r="50642" spans="21:21" x14ac:dyDescent="0.25">
      <c r="U50642" s="76"/>
    </row>
    <row r="50643" spans="21:21" x14ac:dyDescent="0.25">
      <c r="U50643" s="76"/>
    </row>
    <row r="50644" spans="21:21" x14ac:dyDescent="0.25">
      <c r="U50644" s="76"/>
    </row>
    <row r="50645" spans="21:21" x14ac:dyDescent="0.25">
      <c r="U50645" s="76"/>
    </row>
    <row r="50646" spans="21:21" x14ac:dyDescent="0.25">
      <c r="U50646" s="76"/>
    </row>
    <row r="50647" spans="21:21" x14ac:dyDescent="0.25">
      <c r="U50647" s="76"/>
    </row>
    <row r="50648" spans="21:21" x14ac:dyDescent="0.25">
      <c r="U50648" s="76"/>
    </row>
    <row r="50649" spans="21:21" x14ac:dyDescent="0.25">
      <c r="U50649" s="76"/>
    </row>
    <row r="50650" spans="21:21" x14ac:dyDescent="0.25">
      <c r="U50650" s="76"/>
    </row>
    <row r="50651" spans="21:21" x14ac:dyDescent="0.25">
      <c r="U50651" s="76"/>
    </row>
    <row r="50652" spans="21:21" x14ac:dyDescent="0.25">
      <c r="U50652" s="76"/>
    </row>
    <row r="50653" spans="21:21" x14ac:dyDescent="0.25">
      <c r="U50653" s="76"/>
    </row>
    <row r="50654" spans="21:21" x14ac:dyDescent="0.25">
      <c r="U50654" s="76"/>
    </row>
    <row r="50655" spans="21:21" x14ac:dyDescent="0.25">
      <c r="U50655" s="76"/>
    </row>
    <row r="50656" spans="21:21" x14ac:dyDescent="0.25">
      <c r="U50656" s="76"/>
    </row>
    <row r="50657" spans="21:21" x14ac:dyDescent="0.25">
      <c r="U50657" s="76"/>
    </row>
    <row r="50658" spans="21:21" x14ac:dyDescent="0.25">
      <c r="U50658" s="76"/>
    </row>
    <row r="50659" spans="21:21" x14ac:dyDescent="0.25">
      <c r="U50659" s="76"/>
    </row>
    <row r="50660" spans="21:21" x14ac:dyDescent="0.25">
      <c r="U50660" s="76"/>
    </row>
    <row r="50661" spans="21:21" x14ac:dyDescent="0.25">
      <c r="U50661" s="76"/>
    </row>
    <row r="50662" spans="21:21" x14ac:dyDescent="0.25">
      <c r="U50662" s="76"/>
    </row>
    <row r="50663" spans="21:21" x14ac:dyDescent="0.25">
      <c r="U50663" s="76"/>
    </row>
    <row r="50664" spans="21:21" x14ac:dyDescent="0.25">
      <c r="U50664" s="76"/>
    </row>
    <row r="50665" spans="21:21" x14ac:dyDescent="0.25">
      <c r="U50665" s="76"/>
    </row>
    <row r="50666" spans="21:21" x14ac:dyDescent="0.25">
      <c r="U50666" s="76"/>
    </row>
    <row r="50667" spans="21:21" x14ac:dyDescent="0.25">
      <c r="U50667" s="76"/>
    </row>
    <row r="50668" spans="21:21" x14ac:dyDescent="0.25">
      <c r="U50668" s="76"/>
    </row>
    <row r="50669" spans="21:21" x14ac:dyDescent="0.25">
      <c r="U50669" s="76"/>
    </row>
    <row r="50670" spans="21:21" x14ac:dyDescent="0.25">
      <c r="U50670" s="76"/>
    </row>
    <row r="50671" spans="21:21" x14ac:dyDescent="0.25">
      <c r="U50671" s="76"/>
    </row>
    <row r="50672" spans="21:21" x14ac:dyDescent="0.25">
      <c r="U50672" s="76"/>
    </row>
    <row r="50673" spans="21:21" x14ac:dyDescent="0.25">
      <c r="U50673" s="76"/>
    </row>
    <row r="50674" spans="21:21" x14ac:dyDescent="0.25">
      <c r="U50674" s="76"/>
    </row>
    <row r="50675" spans="21:21" x14ac:dyDescent="0.25">
      <c r="U50675" s="76"/>
    </row>
    <row r="50676" spans="21:21" x14ac:dyDescent="0.25">
      <c r="U50676" s="76"/>
    </row>
    <row r="50677" spans="21:21" x14ac:dyDescent="0.25">
      <c r="U50677" s="76"/>
    </row>
    <row r="50678" spans="21:21" x14ac:dyDescent="0.25">
      <c r="U50678" s="76"/>
    </row>
    <row r="50679" spans="21:21" x14ac:dyDescent="0.25">
      <c r="U50679" s="76"/>
    </row>
    <row r="50680" spans="21:21" x14ac:dyDescent="0.25">
      <c r="U50680" s="76"/>
    </row>
    <row r="50681" spans="21:21" x14ac:dyDescent="0.25">
      <c r="U50681" s="76"/>
    </row>
    <row r="50682" spans="21:21" x14ac:dyDescent="0.25">
      <c r="U50682" s="76"/>
    </row>
    <row r="50683" spans="21:21" x14ac:dyDescent="0.25">
      <c r="U50683" s="76"/>
    </row>
    <row r="50684" spans="21:21" x14ac:dyDescent="0.25">
      <c r="U50684" s="76"/>
    </row>
    <row r="50685" spans="21:21" x14ac:dyDescent="0.25">
      <c r="U50685" s="76"/>
    </row>
    <row r="50686" spans="21:21" x14ac:dyDescent="0.25">
      <c r="U50686" s="76"/>
    </row>
    <row r="50687" spans="21:21" x14ac:dyDescent="0.25">
      <c r="U50687" s="76"/>
    </row>
    <row r="50688" spans="21:21" x14ac:dyDescent="0.25">
      <c r="U50688" s="76"/>
    </row>
    <row r="50689" spans="21:21" x14ac:dyDescent="0.25">
      <c r="U50689" s="76"/>
    </row>
    <row r="50690" spans="21:21" x14ac:dyDescent="0.25">
      <c r="U50690" s="76"/>
    </row>
    <row r="50691" spans="21:21" x14ac:dyDescent="0.25">
      <c r="U50691" s="76"/>
    </row>
    <row r="50692" spans="21:21" x14ac:dyDescent="0.25">
      <c r="U50692" s="76"/>
    </row>
    <row r="50693" spans="21:21" x14ac:dyDescent="0.25">
      <c r="U50693" s="76"/>
    </row>
    <row r="50694" spans="21:21" x14ac:dyDescent="0.25">
      <c r="U50694" s="76"/>
    </row>
    <row r="50695" spans="21:21" x14ac:dyDescent="0.25">
      <c r="U50695" s="76"/>
    </row>
    <row r="50696" spans="21:21" x14ac:dyDescent="0.25">
      <c r="U50696" s="76"/>
    </row>
    <row r="50697" spans="21:21" x14ac:dyDescent="0.25">
      <c r="U50697" s="76"/>
    </row>
    <row r="50698" spans="21:21" x14ac:dyDescent="0.25">
      <c r="U50698" s="76"/>
    </row>
    <row r="50699" spans="21:21" x14ac:dyDescent="0.25">
      <c r="U50699" s="76"/>
    </row>
    <row r="50700" spans="21:21" x14ac:dyDescent="0.25">
      <c r="U50700" s="76"/>
    </row>
    <row r="50701" spans="21:21" x14ac:dyDescent="0.25">
      <c r="U50701" s="76"/>
    </row>
    <row r="50702" spans="21:21" x14ac:dyDescent="0.25">
      <c r="U50702" s="76"/>
    </row>
    <row r="50703" spans="21:21" x14ac:dyDescent="0.25">
      <c r="U50703" s="76"/>
    </row>
    <row r="50704" spans="21:21" x14ac:dyDescent="0.25">
      <c r="U50704" s="76"/>
    </row>
    <row r="50705" spans="21:21" x14ac:dyDescent="0.25">
      <c r="U50705" s="76"/>
    </row>
    <row r="50706" spans="21:21" x14ac:dyDescent="0.25">
      <c r="U50706" s="76"/>
    </row>
    <row r="50707" spans="21:21" x14ac:dyDescent="0.25">
      <c r="U50707" s="76"/>
    </row>
    <row r="50708" spans="21:21" x14ac:dyDescent="0.25">
      <c r="U50708" s="76"/>
    </row>
    <row r="50709" spans="21:21" x14ac:dyDescent="0.25">
      <c r="U50709" s="76"/>
    </row>
    <row r="50710" spans="21:21" x14ac:dyDescent="0.25">
      <c r="U50710" s="76"/>
    </row>
    <row r="50711" spans="21:21" x14ac:dyDescent="0.25">
      <c r="U50711" s="76"/>
    </row>
    <row r="50712" spans="21:21" x14ac:dyDescent="0.25">
      <c r="U50712" s="76"/>
    </row>
    <row r="50713" spans="21:21" x14ac:dyDescent="0.25">
      <c r="U50713" s="76"/>
    </row>
    <row r="50714" spans="21:21" x14ac:dyDescent="0.25">
      <c r="U50714" s="76"/>
    </row>
    <row r="50715" spans="21:21" x14ac:dyDescent="0.25">
      <c r="U50715" s="76"/>
    </row>
    <row r="50716" spans="21:21" x14ac:dyDescent="0.25">
      <c r="U50716" s="76"/>
    </row>
    <row r="50717" spans="21:21" x14ac:dyDescent="0.25">
      <c r="U50717" s="76"/>
    </row>
    <row r="50718" spans="21:21" x14ac:dyDescent="0.25">
      <c r="U50718" s="76"/>
    </row>
    <row r="50719" spans="21:21" x14ac:dyDescent="0.25">
      <c r="U50719" s="76"/>
    </row>
    <row r="50720" spans="21:21" x14ac:dyDescent="0.25">
      <c r="U50720" s="76"/>
    </row>
    <row r="50721" spans="21:21" x14ac:dyDescent="0.25">
      <c r="U50721" s="76"/>
    </row>
    <row r="50722" spans="21:21" x14ac:dyDescent="0.25">
      <c r="U50722" s="76"/>
    </row>
    <row r="50723" spans="21:21" x14ac:dyDescent="0.25">
      <c r="U50723" s="76"/>
    </row>
    <row r="50724" spans="21:21" x14ac:dyDescent="0.25">
      <c r="U50724" s="76"/>
    </row>
    <row r="50725" spans="21:21" x14ac:dyDescent="0.25">
      <c r="U50725" s="76"/>
    </row>
    <row r="50726" spans="21:21" x14ac:dyDescent="0.25">
      <c r="U50726" s="76"/>
    </row>
    <row r="50727" spans="21:21" x14ac:dyDescent="0.25">
      <c r="U50727" s="76"/>
    </row>
    <row r="50728" spans="21:21" x14ac:dyDescent="0.25">
      <c r="U50728" s="76"/>
    </row>
    <row r="50729" spans="21:21" x14ac:dyDescent="0.25">
      <c r="U50729" s="76"/>
    </row>
    <row r="50730" spans="21:21" x14ac:dyDescent="0.25">
      <c r="U50730" s="76"/>
    </row>
    <row r="50731" spans="21:21" x14ac:dyDescent="0.25">
      <c r="U50731" s="76"/>
    </row>
    <row r="50732" spans="21:21" x14ac:dyDescent="0.25">
      <c r="U50732" s="76"/>
    </row>
    <row r="50733" spans="21:21" x14ac:dyDescent="0.25">
      <c r="U50733" s="76"/>
    </row>
    <row r="50734" spans="21:21" x14ac:dyDescent="0.25">
      <c r="U50734" s="76"/>
    </row>
    <row r="50735" spans="21:21" x14ac:dyDescent="0.25">
      <c r="U50735" s="76"/>
    </row>
    <row r="50736" spans="21:21" x14ac:dyDescent="0.25">
      <c r="U50736" s="76"/>
    </row>
    <row r="50737" spans="21:21" x14ac:dyDescent="0.25">
      <c r="U50737" s="76"/>
    </row>
    <row r="50738" spans="21:21" x14ac:dyDescent="0.25">
      <c r="U50738" s="76"/>
    </row>
    <row r="50739" spans="21:21" x14ac:dyDescent="0.25">
      <c r="U50739" s="76"/>
    </row>
    <row r="50740" spans="21:21" x14ac:dyDescent="0.25">
      <c r="U50740" s="76"/>
    </row>
    <row r="50741" spans="21:21" x14ac:dyDescent="0.25">
      <c r="U50741" s="76"/>
    </row>
    <row r="50742" spans="21:21" x14ac:dyDescent="0.25">
      <c r="U50742" s="76"/>
    </row>
    <row r="50743" spans="21:21" x14ac:dyDescent="0.25">
      <c r="U50743" s="76"/>
    </row>
    <row r="50744" spans="21:21" x14ac:dyDescent="0.25">
      <c r="U50744" s="76"/>
    </row>
    <row r="50745" spans="21:21" x14ac:dyDescent="0.25">
      <c r="U50745" s="76"/>
    </row>
    <row r="50746" spans="21:21" x14ac:dyDescent="0.25">
      <c r="U50746" s="76"/>
    </row>
    <row r="50747" spans="21:21" x14ac:dyDescent="0.25">
      <c r="U50747" s="76"/>
    </row>
    <row r="50748" spans="21:21" x14ac:dyDescent="0.25">
      <c r="U50748" s="76"/>
    </row>
    <row r="50749" spans="21:21" x14ac:dyDescent="0.25">
      <c r="U50749" s="76"/>
    </row>
    <row r="50750" spans="21:21" x14ac:dyDescent="0.25">
      <c r="U50750" s="76"/>
    </row>
    <row r="50751" spans="21:21" x14ac:dyDescent="0.25">
      <c r="U50751" s="76"/>
    </row>
    <row r="50752" spans="21:21" x14ac:dyDescent="0.25">
      <c r="U50752" s="76"/>
    </row>
    <row r="50753" spans="21:21" x14ac:dyDescent="0.25">
      <c r="U50753" s="76"/>
    </row>
    <row r="50754" spans="21:21" x14ac:dyDescent="0.25">
      <c r="U50754" s="76"/>
    </row>
    <row r="50755" spans="21:21" x14ac:dyDescent="0.25">
      <c r="U50755" s="76"/>
    </row>
    <row r="50756" spans="21:21" x14ac:dyDescent="0.25">
      <c r="U50756" s="76"/>
    </row>
    <row r="50757" spans="21:21" x14ac:dyDescent="0.25">
      <c r="U50757" s="76"/>
    </row>
    <row r="50758" spans="21:21" x14ac:dyDescent="0.25">
      <c r="U50758" s="76"/>
    </row>
    <row r="50759" spans="21:21" x14ac:dyDescent="0.25">
      <c r="U50759" s="76"/>
    </row>
    <row r="50760" spans="21:21" x14ac:dyDescent="0.25">
      <c r="U50760" s="76"/>
    </row>
    <row r="50761" spans="21:21" x14ac:dyDescent="0.25">
      <c r="U50761" s="76"/>
    </row>
    <row r="50762" spans="21:21" x14ac:dyDescent="0.25">
      <c r="U50762" s="76"/>
    </row>
    <row r="50763" spans="21:21" x14ac:dyDescent="0.25">
      <c r="U50763" s="76"/>
    </row>
    <row r="50764" spans="21:21" x14ac:dyDescent="0.25">
      <c r="U50764" s="76"/>
    </row>
    <row r="50765" spans="21:21" x14ac:dyDescent="0.25">
      <c r="U50765" s="76"/>
    </row>
    <row r="50766" spans="21:21" x14ac:dyDescent="0.25">
      <c r="U50766" s="76"/>
    </row>
    <row r="50767" spans="21:21" x14ac:dyDescent="0.25">
      <c r="U50767" s="76"/>
    </row>
    <row r="50768" spans="21:21" x14ac:dyDescent="0.25">
      <c r="U50768" s="76"/>
    </row>
    <row r="50769" spans="21:21" x14ac:dyDescent="0.25">
      <c r="U50769" s="76"/>
    </row>
    <row r="50770" spans="21:21" x14ac:dyDescent="0.25">
      <c r="U50770" s="76"/>
    </row>
    <row r="50771" spans="21:21" x14ac:dyDescent="0.25">
      <c r="U50771" s="76"/>
    </row>
    <row r="50772" spans="21:21" x14ac:dyDescent="0.25">
      <c r="U50772" s="76"/>
    </row>
    <row r="50773" spans="21:21" x14ac:dyDescent="0.25">
      <c r="U50773" s="76"/>
    </row>
    <row r="50774" spans="21:21" x14ac:dyDescent="0.25">
      <c r="U50774" s="76"/>
    </row>
    <row r="50775" spans="21:21" x14ac:dyDescent="0.25">
      <c r="U50775" s="76"/>
    </row>
    <row r="50776" spans="21:21" x14ac:dyDescent="0.25">
      <c r="U50776" s="76"/>
    </row>
    <row r="50777" spans="21:21" x14ac:dyDescent="0.25">
      <c r="U50777" s="76"/>
    </row>
    <row r="50778" spans="21:21" x14ac:dyDescent="0.25">
      <c r="U50778" s="76"/>
    </row>
    <row r="50779" spans="21:21" x14ac:dyDescent="0.25">
      <c r="U50779" s="76"/>
    </row>
    <row r="50780" spans="21:21" x14ac:dyDescent="0.25">
      <c r="U50780" s="76"/>
    </row>
    <row r="50781" spans="21:21" x14ac:dyDescent="0.25">
      <c r="U50781" s="76"/>
    </row>
    <row r="50782" spans="21:21" x14ac:dyDescent="0.25">
      <c r="U50782" s="76"/>
    </row>
    <row r="50783" spans="21:21" x14ac:dyDescent="0.25">
      <c r="U50783" s="76"/>
    </row>
    <row r="50784" spans="21:21" x14ac:dyDescent="0.25">
      <c r="U50784" s="76"/>
    </row>
    <row r="50785" spans="21:21" x14ac:dyDescent="0.25">
      <c r="U50785" s="76"/>
    </row>
    <row r="50786" spans="21:21" x14ac:dyDescent="0.25">
      <c r="U50786" s="76"/>
    </row>
    <row r="50787" spans="21:21" x14ac:dyDescent="0.25">
      <c r="U50787" s="76"/>
    </row>
    <row r="50788" spans="21:21" x14ac:dyDescent="0.25">
      <c r="U50788" s="76"/>
    </row>
    <row r="50789" spans="21:21" x14ac:dyDescent="0.25">
      <c r="U50789" s="76"/>
    </row>
    <row r="50790" spans="21:21" x14ac:dyDescent="0.25">
      <c r="U50790" s="76"/>
    </row>
    <row r="50791" spans="21:21" x14ac:dyDescent="0.25">
      <c r="U50791" s="76"/>
    </row>
    <row r="50792" spans="21:21" x14ac:dyDescent="0.25">
      <c r="U50792" s="76"/>
    </row>
    <row r="50793" spans="21:21" x14ac:dyDescent="0.25">
      <c r="U50793" s="76"/>
    </row>
    <row r="50794" spans="21:21" x14ac:dyDescent="0.25">
      <c r="U50794" s="76"/>
    </row>
    <row r="50795" spans="21:21" x14ac:dyDescent="0.25">
      <c r="U50795" s="76"/>
    </row>
    <row r="50796" spans="21:21" x14ac:dyDescent="0.25">
      <c r="U50796" s="76"/>
    </row>
    <row r="50797" spans="21:21" x14ac:dyDescent="0.25">
      <c r="U50797" s="76"/>
    </row>
    <row r="50798" spans="21:21" x14ac:dyDescent="0.25">
      <c r="U50798" s="76"/>
    </row>
    <row r="50799" spans="21:21" x14ac:dyDescent="0.25">
      <c r="U50799" s="76"/>
    </row>
    <row r="50800" spans="21:21" x14ac:dyDescent="0.25">
      <c r="U50800" s="76"/>
    </row>
    <row r="50801" spans="21:21" x14ac:dyDescent="0.25">
      <c r="U50801" s="76"/>
    </row>
    <row r="50802" spans="21:21" x14ac:dyDescent="0.25">
      <c r="U50802" s="76"/>
    </row>
    <row r="50803" spans="21:21" x14ac:dyDescent="0.25">
      <c r="U50803" s="76"/>
    </row>
    <row r="50804" spans="21:21" x14ac:dyDescent="0.25">
      <c r="U50804" s="76"/>
    </row>
    <row r="50805" spans="21:21" x14ac:dyDescent="0.25">
      <c r="U50805" s="76"/>
    </row>
    <row r="50806" spans="21:21" x14ac:dyDescent="0.25">
      <c r="U50806" s="76"/>
    </row>
    <row r="50807" spans="21:21" x14ac:dyDescent="0.25">
      <c r="U50807" s="76"/>
    </row>
    <row r="50808" spans="21:21" x14ac:dyDescent="0.25">
      <c r="U50808" s="76"/>
    </row>
    <row r="50809" spans="21:21" x14ac:dyDescent="0.25">
      <c r="U50809" s="76"/>
    </row>
    <row r="50810" spans="21:21" x14ac:dyDescent="0.25">
      <c r="U50810" s="76"/>
    </row>
    <row r="50811" spans="21:21" x14ac:dyDescent="0.25">
      <c r="U50811" s="76"/>
    </row>
    <row r="50812" spans="21:21" x14ac:dyDescent="0.25">
      <c r="U50812" s="76"/>
    </row>
    <row r="50813" spans="21:21" x14ac:dyDescent="0.25">
      <c r="U50813" s="76"/>
    </row>
    <row r="50814" spans="21:21" x14ac:dyDescent="0.25">
      <c r="U50814" s="76"/>
    </row>
    <row r="50815" spans="21:21" x14ac:dyDescent="0.25">
      <c r="U50815" s="76"/>
    </row>
    <row r="50816" spans="21:21" x14ac:dyDescent="0.25">
      <c r="U50816" s="76"/>
    </row>
    <row r="50817" spans="21:21" x14ac:dyDescent="0.25">
      <c r="U50817" s="76"/>
    </row>
    <row r="50818" spans="21:21" x14ac:dyDescent="0.25">
      <c r="U50818" s="76"/>
    </row>
    <row r="50819" spans="21:21" x14ac:dyDescent="0.25">
      <c r="U50819" s="76"/>
    </row>
    <row r="50820" spans="21:21" x14ac:dyDescent="0.25">
      <c r="U50820" s="76"/>
    </row>
    <row r="50821" spans="21:21" x14ac:dyDescent="0.25">
      <c r="U50821" s="76"/>
    </row>
    <row r="50822" spans="21:21" x14ac:dyDescent="0.25">
      <c r="U50822" s="76"/>
    </row>
    <row r="50823" spans="21:21" x14ac:dyDescent="0.25">
      <c r="U50823" s="76"/>
    </row>
    <row r="50824" spans="21:21" x14ac:dyDescent="0.25">
      <c r="U50824" s="76"/>
    </row>
    <row r="50825" spans="21:21" x14ac:dyDescent="0.25">
      <c r="U50825" s="76"/>
    </row>
    <row r="50826" spans="21:21" x14ac:dyDescent="0.25">
      <c r="U50826" s="76"/>
    </row>
    <row r="50827" spans="21:21" x14ac:dyDescent="0.25">
      <c r="U50827" s="76"/>
    </row>
    <row r="50828" spans="21:21" x14ac:dyDescent="0.25">
      <c r="U50828" s="76"/>
    </row>
    <row r="50829" spans="21:21" x14ac:dyDescent="0.25">
      <c r="U50829" s="76"/>
    </row>
    <row r="50830" spans="21:21" x14ac:dyDescent="0.25">
      <c r="U50830" s="76"/>
    </row>
    <row r="50831" spans="21:21" x14ac:dyDescent="0.25">
      <c r="U50831" s="76"/>
    </row>
    <row r="50832" spans="21:21" x14ac:dyDescent="0.25">
      <c r="U50832" s="76"/>
    </row>
    <row r="50833" spans="21:21" x14ac:dyDescent="0.25">
      <c r="U50833" s="76"/>
    </row>
    <row r="50834" spans="21:21" x14ac:dyDescent="0.25">
      <c r="U50834" s="76"/>
    </row>
    <row r="50835" spans="21:21" x14ac:dyDescent="0.25">
      <c r="U50835" s="76"/>
    </row>
    <row r="50836" spans="21:21" x14ac:dyDescent="0.25">
      <c r="U50836" s="76"/>
    </row>
    <row r="50837" spans="21:21" x14ac:dyDescent="0.25">
      <c r="U50837" s="76"/>
    </row>
    <row r="50838" spans="21:21" x14ac:dyDescent="0.25">
      <c r="U50838" s="76"/>
    </row>
    <row r="50839" spans="21:21" x14ac:dyDescent="0.25">
      <c r="U50839" s="76"/>
    </row>
    <row r="50840" spans="21:21" x14ac:dyDescent="0.25">
      <c r="U50840" s="76"/>
    </row>
    <row r="50841" spans="21:21" x14ac:dyDescent="0.25">
      <c r="U50841" s="76"/>
    </row>
    <row r="50842" spans="21:21" x14ac:dyDescent="0.25">
      <c r="U50842" s="76"/>
    </row>
    <row r="50843" spans="21:21" x14ac:dyDescent="0.25">
      <c r="U50843" s="76"/>
    </row>
    <row r="50844" spans="21:21" x14ac:dyDescent="0.25">
      <c r="U50844" s="76"/>
    </row>
    <row r="50845" spans="21:21" x14ac:dyDescent="0.25">
      <c r="U50845" s="76"/>
    </row>
    <row r="50846" spans="21:21" x14ac:dyDescent="0.25">
      <c r="U50846" s="76"/>
    </row>
    <row r="50847" spans="21:21" x14ac:dyDescent="0.25">
      <c r="U50847" s="76"/>
    </row>
    <row r="50848" spans="21:21" x14ac:dyDescent="0.25">
      <c r="U50848" s="76"/>
    </row>
    <row r="50849" spans="21:21" x14ac:dyDescent="0.25">
      <c r="U50849" s="76"/>
    </row>
    <row r="50850" spans="21:21" x14ac:dyDescent="0.25">
      <c r="U50850" s="76"/>
    </row>
    <row r="50851" spans="21:21" x14ac:dyDescent="0.25">
      <c r="U50851" s="76"/>
    </row>
    <row r="50852" spans="21:21" x14ac:dyDescent="0.25">
      <c r="U50852" s="76"/>
    </row>
    <row r="50853" spans="21:21" x14ac:dyDescent="0.25">
      <c r="U50853" s="76"/>
    </row>
    <row r="50854" spans="21:21" x14ac:dyDescent="0.25">
      <c r="U50854" s="76"/>
    </row>
    <row r="50855" spans="21:21" x14ac:dyDescent="0.25">
      <c r="U50855" s="76"/>
    </row>
    <row r="50856" spans="21:21" x14ac:dyDescent="0.25">
      <c r="U50856" s="76"/>
    </row>
    <row r="50857" spans="21:21" x14ac:dyDescent="0.25">
      <c r="U50857" s="76"/>
    </row>
    <row r="50858" spans="21:21" x14ac:dyDescent="0.25">
      <c r="U50858" s="76"/>
    </row>
    <row r="50859" spans="21:21" x14ac:dyDescent="0.25">
      <c r="U50859" s="76"/>
    </row>
    <row r="50860" spans="21:21" x14ac:dyDescent="0.25">
      <c r="U50860" s="76"/>
    </row>
    <row r="50861" spans="21:21" x14ac:dyDescent="0.25">
      <c r="U50861" s="76"/>
    </row>
    <row r="50862" spans="21:21" x14ac:dyDescent="0.25">
      <c r="U50862" s="76"/>
    </row>
    <row r="50863" spans="21:21" x14ac:dyDescent="0.25">
      <c r="U50863" s="76"/>
    </row>
    <row r="50864" spans="21:21" x14ac:dyDescent="0.25">
      <c r="U50864" s="76"/>
    </row>
    <row r="50865" spans="21:21" x14ac:dyDescent="0.25">
      <c r="U50865" s="76"/>
    </row>
    <row r="50866" spans="21:21" x14ac:dyDescent="0.25">
      <c r="U50866" s="76"/>
    </row>
    <row r="50867" spans="21:21" x14ac:dyDescent="0.25">
      <c r="U50867" s="76"/>
    </row>
    <row r="50868" spans="21:21" x14ac:dyDescent="0.25">
      <c r="U50868" s="76"/>
    </row>
    <row r="50869" spans="21:21" x14ac:dyDescent="0.25">
      <c r="U50869" s="76"/>
    </row>
    <row r="50870" spans="21:21" x14ac:dyDescent="0.25">
      <c r="U50870" s="76"/>
    </row>
    <row r="50871" spans="21:21" x14ac:dyDescent="0.25">
      <c r="U50871" s="76"/>
    </row>
    <row r="50872" spans="21:21" x14ac:dyDescent="0.25">
      <c r="U50872" s="76"/>
    </row>
    <row r="50873" spans="21:21" x14ac:dyDescent="0.25">
      <c r="U50873" s="76"/>
    </row>
    <row r="50874" spans="21:21" x14ac:dyDescent="0.25">
      <c r="U50874" s="76"/>
    </row>
    <row r="50875" spans="21:21" x14ac:dyDescent="0.25">
      <c r="U50875" s="76"/>
    </row>
    <row r="50876" spans="21:21" x14ac:dyDescent="0.25">
      <c r="U50876" s="76"/>
    </row>
    <row r="50877" spans="21:21" x14ac:dyDescent="0.25">
      <c r="U50877" s="76"/>
    </row>
    <row r="50878" spans="21:21" x14ac:dyDescent="0.25">
      <c r="U50878" s="76"/>
    </row>
    <row r="50879" spans="21:21" x14ac:dyDescent="0.25">
      <c r="U50879" s="76"/>
    </row>
    <row r="50880" spans="21:21" x14ac:dyDescent="0.25">
      <c r="U50880" s="76"/>
    </row>
    <row r="50881" spans="21:21" x14ac:dyDescent="0.25">
      <c r="U50881" s="76"/>
    </row>
    <row r="50882" spans="21:21" x14ac:dyDescent="0.25">
      <c r="U50882" s="76"/>
    </row>
    <row r="50883" spans="21:21" x14ac:dyDescent="0.25">
      <c r="U50883" s="76"/>
    </row>
    <row r="50884" spans="21:21" x14ac:dyDescent="0.25">
      <c r="U50884" s="76"/>
    </row>
    <row r="50885" spans="21:21" x14ac:dyDescent="0.25">
      <c r="U50885" s="76"/>
    </row>
    <row r="50886" spans="21:21" x14ac:dyDescent="0.25">
      <c r="U50886" s="76"/>
    </row>
    <row r="50887" spans="21:21" x14ac:dyDescent="0.25">
      <c r="U50887" s="76"/>
    </row>
    <row r="50888" spans="21:21" x14ac:dyDescent="0.25">
      <c r="U50888" s="76"/>
    </row>
    <row r="50889" spans="21:21" x14ac:dyDescent="0.25">
      <c r="U50889" s="76"/>
    </row>
    <row r="50890" spans="21:21" x14ac:dyDescent="0.25">
      <c r="U50890" s="76"/>
    </row>
    <row r="50891" spans="21:21" x14ac:dyDescent="0.25">
      <c r="U50891" s="76"/>
    </row>
    <row r="50892" spans="21:21" x14ac:dyDescent="0.25">
      <c r="U50892" s="76"/>
    </row>
    <row r="50893" spans="21:21" x14ac:dyDescent="0.25">
      <c r="U50893" s="76"/>
    </row>
    <row r="50894" spans="21:21" x14ac:dyDescent="0.25">
      <c r="U50894" s="76"/>
    </row>
    <row r="50895" spans="21:21" x14ac:dyDescent="0.25">
      <c r="U50895" s="76"/>
    </row>
    <row r="50896" spans="21:21" x14ac:dyDescent="0.25">
      <c r="U50896" s="76"/>
    </row>
    <row r="50897" spans="21:21" x14ac:dyDescent="0.25">
      <c r="U50897" s="76"/>
    </row>
    <row r="50898" spans="21:21" x14ac:dyDescent="0.25">
      <c r="U50898" s="76"/>
    </row>
    <row r="50899" spans="21:21" x14ac:dyDescent="0.25">
      <c r="U50899" s="76"/>
    </row>
    <row r="50900" spans="21:21" x14ac:dyDescent="0.25">
      <c r="U50900" s="76"/>
    </row>
    <row r="50901" spans="21:21" x14ac:dyDescent="0.25">
      <c r="U50901" s="76"/>
    </row>
    <row r="50902" spans="21:21" x14ac:dyDescent="0.25">
      <c r="U50902" s="76"/>
    </row>
    <row r="50903" spans="21:21" x14ac:dyDescent="0.25">
      <c r="U50903" s="76"/>
    </row>
    <row r="50904" spans="21:21" x14ac:dyDescent="0.25">
      <c r="U50904" s="76"/>
    </row>
    <row r="50905" spans="21:21" x14ac:dyDescent="0.25">
      <c r="U50905" s="76"/>
    </row>
    <row r="50906" spans="21:21" x14ac:dyDescent="0.25">
      <c r="U50906" s="76"/>
    </row>
    <row r="50907" spans="21:21" x14ac:dyDescent="0.25">
      <c r="U50907" s="76"/>
    </row>
    <row r="50908" spans="21:21" x14ac:dyDescent="0.25">
      <c r="U50908" s="76"/>
    </row>
    <row r="50909" spans="21:21" x14ac:dyDescent="0.25">
      <c r="U50909" s="76"/>
    </row>
    <row r="50910" spans="21:21" x14ac:dyDescent="0.25">
      <c r="U50910" s="76"/>
    </row>
    <row r="50911" spans="21:21" x14ac:dyDescent="0.25">
      <c r="U50911" s="76"/>
    </row>
    <row r="50912" spans="21:21" x14ac:dyDescent="0.25">
      <c r="U50912" s="76"/>
    </row>
    <row r="50913" spans="21:21" x14ac:dyDescent="0.25">
      <c r="U50913" s="76"/>
    </row>
    <row r="50914" spans="21:21" x14ac:dyDescent="0.25">
      <c r="U50914" s="76"/>
    </row>
    <row r="50915" spans="21:21" x14ac:dyDescent="0.25">
      <c r="U50915" s="76"/>
    </row>
    <row r="50916" spans="21:21" x14ac:dyDescent="0.25">
      <c r="U50916" s="76"/>
    </row>
    <row r="50917" spans="21:21" x14ac:dyDescent="0.25">
      <c r="U50917" s="76"/>
    </row>
    <row r="50918" spans="21:21" x14ac:dyDescent="0.25">
      <c r="U50918" s="76"/>
    </row>
    <row r="50919" spans="21:21" x14ac:dyDescent="0.25">
      <c r="U50919" s="76"/>
    </row>
    <row r="50920" spans="21:21" x14ac:dyDescent="0.25">
      <c r="U50920" s="76"/>
    </row>
    <row r="50921" spans="21:21" x14ac:dyDescent="0.25">
      <c r="U50921" s="76"/>
    </row>
    <row r="50922" spans="21:21" x14ac:dyDescent="0.25">
      <c r="U50922" s="76"/>
    </row>
    <row r="50923" spans="21:21" x14ac:dyDescent="0.25">
      <c r="U50923" s="76"/>
    </row>
    <row r="50924" spans="21:21" x14ac:dyDescent="0.25">
      <c r="U50924" s="76"/>
    </row>
    <row r="50925" spans="21:21" x14ac:dyDescent="0.25">
      <c r="U50925" s="76"/>
    </row>
    <row r="50926" spans="21:21" x14ac:dyDescent="0.25">
      <c r="U50926" s="76"/>
    </row>
    <row r="50927" spans="21:21" x14ac:dyDescent="0.25">
      <c r="U50927" s="76"/>
    </row>
    <row r="50928" spans="21:21" x14ac:dyDescent="0.25">
      <c r="U50928" s="76"/>
    </row>
    <row r="50929" spans="21:21" x14ac:dyDescent="0.25">
      <c r="U50929" s="76"/>
    </row>
    <row r="50930" spans="21:21" x14ac:dyDescent="0.25">
      <c r="U50930" s="76"/>
    </row>
    <row r="50931" spans="21:21" x14ac:dyDescent="0.25">
      <c r="U50931" s="76"/>
    </row>
    <row r="50932" spans="21:21" x14ac:dyDescent="0.25">
      <c r="U50932" s="76"/>
    </row>
    <row r="50933" spans="21:21" x14ac:dyDescent="0.25">
      <c r="U50933" s="76"/>
    </row>
    <row r="50934" spans="21:21" x14ac:dyDescent="0.25">
      <c r="U50934" s="76"/>
    </row>
    <row r="50935" spans="21:21" x14ac:dyDescent="0.25">
      <c r="U50935" s="76"/>
    </row>
    <row r="50936" spans="21:21" x14ac:dyDescent="0.25">
      <c r="U50936" s="76"/>
    </row>
    <row r="50937" spans="21:21" x14ac:dyDescent="0.25">
      <c r="U50937" s="76"/>
    </row>
    <row r="50938" spans="21:21" x14ac:dyDescent="0.25">
      <c r="U50938" s="76"/>
    </row>
    <row r="50939" spans="21:21" x14ac:dyDescent="0.25">
      <c r="U50939" s="76"/>
    </row>
    <row r="50940" spans="21:21" x14ac:dyDescent="0.25">
      <c r="U50940" s="76"/>
    </row>
    <row r="50941" spans="21:21" x14ac:dyDescent="0.25">
      <c r="U50941" s="76"/>
    </row>
    <row r="50942" spans="21:21" x14ac:dyDescent="0.25">
      <c r="U50942" s="76"/>
    </row>
    <row r="50943" spans="21:21" x14ac:dyDescent="0.25">
      <c r="U50943" s="76"/>
    </row>
    <row r="50944" spans="21:21" x14ac:dyDescent="0.25">
      <c r="U50944" s="76"/>
    </row>
    <row r="50945" spans="21:21" x14ac:dyDescent="0.25">
      <c r="U50945" s="76"/>
    </row>
    <row r="50946" spans="21:21" x14ac:dyDescent="0.25">
      <c r="U50946" s="76"/>
    </row>
    <row r="50947" spans="21:21" x14ac:dyDescent="0.25">
      <c r="U50947" s="76"/>
    </row>
    <row r="50948" spans="21:21" x14ac:dyDescent="0.25">
      <c r="U50948" s="76"/>
    </row>
    <row r="50949" spans="21:21" x14ac:dyDescent="0.25">
      <c r="U50949" s="76"/>
    </row>
    <row r="50950" spans="21:21" x14ac:dyDescent="0.25">
      <c r="U50950" s="76"/>
    </row>
    <row r="50951" spans="21:21" x14ac:dyDescent="0.25">
      <c r="U50951" s="76"/>
    </row>
    <row r="50952" spans="21:21" x14ac:dyDescent="0.25">
      <c r="U50952" s="76"/>
    </row>
    <row r="50953" spans="21:21" x14ac:dyDescent="0.25">
      <c r="U50953" s="76"/>
    </row>
    <row r="50954" spans="21:21" x14ac:dyDescent="0.25">
      <c r="U50954" s="76"/>
    </row>
    <row r="50955" spans="21:21" x14ac:dyDescent="0.25">
      <c r="U50955" s="76"/>
    </row>
    <row r="50956" spans="21:21" x14ac:dyDescent="0.25">
      <c r="U50956" s="76"/>
    </row>
    <row r="50957" spans="21:21" x14ac:dyDescent="0.25">
      <c r="U50957" s="76"/>
    </row>
    <row r="50958" spans="21:21" x14ac:dyDescent="0.25">
      <c r="U50958" s="76"/>
    </row>
    <row r="50959" spans="21:21" x14ac:dyDescent="0.25">
      <c r="U50959" s="76"/>
    </row>
    <row r="50960" spans="21:21" x14ac:dyDescent="0.25">
      <c r="U50960" s="76"/>
    </row>
    <row r="50961" spans="21:21" x14ac:dyDescent="0.25">
      <c r="U50961" s="76"/>
    </row>
    <row r="50962" spans="21:21" x14ac:dyDescent="0.25">
      <c r="U50962" s="76"/>
    </row>
    <row r="50963" spans="21:21" x14ac:dyDescent="0.25">
      <c r="U50963" s="76"/>
    </row>
    <row r="50964" spans="21:21" x14ac:dyDescent="0.25">
      <c r="U50964" s="76"/>
    </row>
    <row r="50965" spans="21:21" x14ac:dyDescent="0.25">
      <c r="U50965" s="76"/>
    </row>
    <row r="50966" spans="21:21" x14ac:dyDescent="0.25">
      <c r="U50966" s="76"/>
    </row>
    <row r="50967" spans="21:21" x14ac:dyDescent="0.25">
      <c r="U50967" s="76"/>
    </row>
    <row r="50968" spans="21:21" x14ac:dyDescent="0.25">
      <c r="U50968" s="76"/>
    </row>
    <row r="50969" spans="21:21" x14ac:dyDescent="0.25">
      <c r="U50969" s="76"/>
    </row>
    <row r="50970" spans="21:21" x14ac:dyDescent="0.25">
      <c r="U50970" s="76"/>
    </row>
    <row r="50971" spans="21:21" x14ac:dyDescent="0.25">
      <c r="U50971" s="76"/>
    </row>
    <row r="50972" spans="21:21" x14ac:dyDescent="0.25">
      <c r="U50972" s="76"/>
    </row>
    <row r="50973" spans="21:21" x14ac:dyDescent="0.25">
      <c r="U50973" s="76"/>
    </row>
    <row r="50974" spans="21:21" x14ac:dyDescent="0.25">
      <c r="U50974" s="76"/>
    </row>
    <row r="50975" spans="21:21" x14ac:dyDescent="0.25">
      <c r="U50975" s="76"/>
    </row>
    <row r="50976" spans="21:21" x14ac:dyDescent="0.25">
      <c r="U50976" s="76"/>
    </row>
    <row r="50977" spans="21:21" x14ac:dyDescent="0.25">
      <c r="U50977" s="76"/>
    </row>
    <row r="50978" spans="21:21" x14ac:dyDescent="0.25">
      <c r="U50978" s="76"/>
    </row>
    <row r="50979" spans="21:21" x14ac:dyDescent="0.25">
      <c r="U50979" s="76"/>
    </row>
    <row r="50980" spans="21:21" x14ac:dyDescent="0.25">
      <c r="U50980" s="76"/>
    </row>
    <row r="50981" spans="21:21" x14ac:dyDescent="0.25">
      <c r="U50981" s="76"/>
    </row>
    <row r="50982" spans="21:21" x14ac:dyDescent="0.25">
      <c r="U50982" s="76"/>
    </row>
    <row r="50983" spans="21:21" x14ac:dyDescent="0.25">
      <c r="U50983" s="76"/>
    </row>
    <row r="50984" spans="21:21" x14ac:dyDescent="0.25">
      <c r="U50984" s="76"/>
    </row>
    <row r="50985" spans="21:21" x14ac:dyDescent="0.25">
      <c r="U50985" s="76"/>
    </row>
    <row r="50986" spans="21:21" x14ac:dyDescent="0.25">
      <c r="U50986" s="76"/>
    </row>
    <row r="50987" spans="21:21" x14ac:dyDescent="0.25">
      <c r="U50987" s="76"/>
    </row>
    <row r="50988" spans="21:21" x14ac:dyDescent="0.25">
      <c r="U50988" s="76"/>
    </row>
    <row r="50989" spans="21:21" x14ac:dyDescent="0.25">
      <c r="U50989" s="76"/>
    </row>
    <row r="50990" spans="21:21" x14ac:dyDescent="0.25">
      <c r="U50990" s="76"/>
    </row>
    <row r="50991" spans="21:21" x14ac:dyDescent="0.25">
      <c r="U50991" s="76"/>
    </row>
    <row r="50992" spans="21:21" x14ac:dyDescent="0.25">
      <c r="U50992" s="76"/>
    </row>
    <row r="50993" spans="21:21" x14ac:dyDescent="0.25">
      <c r="U50993" s="76"/>
    </row>
    <row r="50994" spans="21:21" x14ac:dyDescent="0.25">
      <c r="U50994" s="76"/>
    </row>
    <row r="50995" spans="21:21" x14ac:dyDescent="0.25">
      <c r="U50995" s="76"/>
    </row>
    <row r="50996" spans="21:21" x14ac:dyDescent="0.25">
      <c r="U50996" s="76"/>
    </row>
    <row r="50997" spans="21:21" x14ac:dyDescent="0.25">
      <c r="U50997" s="76"/>
    </row>
    <row r="50998" spans="21:21" x14ac:dyDescent="0.25">
      <c r="U50998" s="76"/>
    </row>
    <row r="50999" spans="21:21" x14ac:dyDescent="0.25">
      <c r="U50999" s="76"/>
    </row>
    <row r="51000" spans="21:21" x14ac:dyDescent="0.25">
      <c r="U51000" s="76"/>
    </row>
    <row r="51001" spans="21:21" x14ac:dyDescent="0.25">
      <c r="U51001" s="76"/>
    </row>
    <row r="51002" spans="21:21" x14ac:dyDescent="0.25">
      <c r="U51002" s="76"/>
    </row>
    <row r="51003" spans="21:21" x14ac:dyDescent="0.25">
      <c r="U51003" s="76"/>
    </row>
    <row r="51004" spans="21:21" x14ac:dyDescent="0.25">
      <c r="U51004" s="76"/>
    </row>
    <row r="51005" spans="21:21" x14ac:dyDescent="0.25">
      <c r="U51005" s="76"/>
    </row>
    <row r="51006" spans="21:21" x14ac:dyDescent="0.25">
      <c r="U51006" s="76"/>
    </row>
    <row r="51007" spans="21:21" x14ac:dyDescent="0.25">
      <c r="U51007" s="76"/>
    </row>
    <row r="51008" spans="21:21" x14ac:dyDescent="0.25">
      <c r="U51008" s="76"/>
    </row>
    <row r="51009" spans="21:21" x14ac:dyDescent="0.25">
      <c r="U51009" s="76"/>
    </row>
    <row r="51010" spans="21:21" x14ac:dyDescent="0.25">
      <c r="U51010" s="76"/>
    </row>
    <row r="51011" spans="21:21" x14ac:dyDescent="0.25">
      <c r="U51011" s="76"/>
    </row>
    <row r="51012" spans="21:21" x14ac:dyDescent="0.25">
      <c r="U51012" s="76"/>
    </row>
    <row r="51013" spans="21:21" x14ac:dyDescent="0.25">
      <c r="U51013" s="76"/>
    </row>
    <row r="51014" spans="21:21" x14ac:dyDescent="0.25">
      <c r="U51014" s="76"/>
    </row>
    <row r="51015" spans="21:21" x14ac:dyDescent="0.25">
      <c r="U51015" s="76"/>
    </row>
    <row r="51016" spans="21:21" x14ac:dyDescent="0.25">
      <c r="U51016" s="76"/>
    </row>
    <row r="51017" spans="21:21" x14ac:dyDescent="0.25">
      <c r="U51017" s="76"/>
    </row>
    <row r="51018" spans="21:21" x14ac:dyDescent="0.25">
      <c r="U51018" s="76"/>
    </row>
    <row r="51019" spans="21:21" x14ac:dyDescent="0.25">
      <c r="U51019" s="76"/>
    </row>
    <row r="51020" spans="21:21" x14ac:dyDescent="0.25">
      <c r="U51020" s="76"/>
    </row>
    <row r="51021" spans="21:21" x14ac:dyDescent="0.25">
      <c r="U51021" s="76"/>
    </row>
    <row r="51022" spans="21:21" x14ac:dyDescent="0.25">
      <c r="U51022" s="76"/>
    </row>
    <row r="51023" spans="21:21" x14ac:dyDescent="0.25">
      <c r="U51023" s="76"/>
    </row>
    <row r="51024" spans="21:21" x14ac:dyDescent="0.25">
      <c r="U51024" s="76"/>
    </row>
    <row r="51025" spans="21:21" x14ac:dyDescent="0.25">
      <c r="U51025" s="76"/>
    </row>
    <row r="51026" spans="21:21" x14ac:dyDescent="0.25">
      <c r="U51026" s="76"/>
    </row>
    <row r="51027" spans="21:21" x14ac:dyDescent="0.25">
      <c r="U51027" s="76"/>
    </row>
    <row r="51028" spans="21:21" x14ac:dyDescent="0.25">
      <c r="U51028" s="76"/>
    </row>
    <row r="51029" spans="21:21" x14ac:dyDescent="0.25">
      <c r="U51029" s="76"/>
    </row>
    <row r="51030" spans="21:21" x14ac:dyDescent="0.25">
      <c r="U51030" s="76"/>
    </row>
    <row r="51031" spans="21:21" x14ac:dyDescent="0.25">
      <c r="U51031" s="76"/>
    </row>
    <row r="51032" spans="21:21" x14ac:dyDescent="0.25">
      <c r="U51032" s="76"/>
    </row>
    <row r="51033" spans="21:21" x14ac:dyDescent="0.25">
      <c r="U51033" s="76"/>
    </row>
    <row r="51034" spans="21:21" x14ac:dyDescent="0.25">
      <c r="U51034" s="76"/>
    </row>
    <row r="51035" spans="21:21" x14ac:dyDescent="0.25">
      <c r="U51035" s="76"/>
    </row>
    <row r="51036" spans="21:21" x14ac:dyDescent="0.25">
      <c r="U51036" s="76"/>
    </row>
    <row r="51037" spans="21:21" x14ac:dyDescent="0.25">
      <c r="U51037" s="76"/>
    </row>
    <row r="51038" spans="21:21" x14ac:dyDescent="0.25">
      <c r="U51038" s="76"/>
    </row>
    <row r="51039" spans="21:21" x14ac:dyDescent="0.25">
      <c r="U51039" s="76"/>
    </row>
    <row r="51040" spans="21:21" x14ac:dyDescent="0.25">
      <c r="U51040" s="76"/>
    </row>
    <row r="51041" spans="21:21" x14ac:dyDescent="0.25">
      <c r="U51041" s="76"/>
    </row>
    <row r="51042" spans="21:21" x14ac:dyDescent="0.25">
      <c r="U51042" s="76"/>
    </row>
    <row r="51043" spans="21:21" x14ac:dyDescent="0.25">
      <c r="U51043" s="76"/>
    </row>
    <row r="51044" spans="21:21" x14ac:dyDescent="0.25">
      <c r="U51044" s="76"/>
    </row>
    <row r="51045" spans="21:21" x14ac:dyDescent="0.25">
      <c r="U51045" s="76"/>
    </row>
    <row r="51046" spans="21:21" x14ac:dyDescent="0.25">
      <c r="U51046" s="76"/>
    </row>
    <row r="51047" spans="21:21" x14ac:dyDescent="0.25">
      <c r="U51047" s="76"/>
    </row>
    <row r="51048" spans="21:21" x14ac:dyDescent="0.25">
      <c r="U51048" s="76"/>
    </row>
    <row r="51049" spans="21:21" x14ac:dyDescent="0.25">
      <c r="U51049" s="76"/>
    </row>
    <row r="51050" spans="21:21" x14ac:dyDescent="0.25">
      <c r="U51050" s="76"/>
    </row>
    <row r="51051" spans="21:21" x14ac:dyDescent="0.25">
      <c r="U51051" s="76"/>
    </row>
    <row r="51052" spans="21:21" x14ac:dyDescent="0.25">
      <c r="U51052" s="76"/>
    </row>
    <row r="51053" spans="21:21" x14ac:dyDescent="0.25">
      <c r="U51053" s="76"/>
    </row>
    <row r="51054" spans="21:21" x14ac:dyDescent="0.25">
      <c r="U51054" s="76"/>
    </row>
    <row r="51055" spans="21:21" x14ac:dyDescent="0.25">
      <c r="U51055" s="76"/>
    </row>
    <row r="51056" spans="21:21" x14ac:dyDescent="0.25">
      <c r="U51056" s="76"/>
    </row>
    <row r="51057" spans="21:21" x14ac:dyDescent="0.25">
      <c r="U51057" s="76"/>
    </row>
    <row r="51058" spans="21:21" x14ac:dyDescent="0.25">
      <c r="U51058" s="76"/>
    </row>
    <row r="51059" spans="21:21" x14ac:dyDescent="0.25">
      <c r="U51059" s="76"/>
    </row>
    <row r="51060" spans="21:21" x14ac:dyDescent="0.25">
      <c r="U51060" s="76"/>
    </row>
    <row r="51061" spans="21:21" x14ac:dyDescent="0.25">
      <c r="U51061" s="76"/>
    </row>
    <row r="51062" spans="21:21" x14ac:dyDescent="0.25">
      <c r="U51062" s="76"/>
    </row>
    <row r="51063" spans="21:21" x14ac:dyDescent="0.25">
      <c r="U51063" s="76"/>
    </row>
    <row r="51064" spans="21:21" x14ac:dyDescent="0.25">
      <c r="U51064" s="76"/>
    </row>
    <row r="51065" spans="21:21" x14ac:dyDescent="0.25">
      <c r="U51065" s="76"/>
    </row>
    <row r="51066" spans="21:21" x14ac:dyDescent="0.25">
      <c r="U51066" s="76"/>
    </row>
    <row r="51067" spans="21:21" x14ac:dyDescent="0.25">
      <c r="U51067" s="76"/>
    </row>
    <row r="51068" spans="21:21" x14ac:dyDescent="0.25">
      <c r="U51068" s="76"/>
    </row>
    <row r="51069" spans="21:21" x14ac:dyDescent="0.25">
      <c r="U51069" s="76"/>
    </row>
    <row r="51070" spans="21:21" x14ac:dyDescent="0.25">
      <c r="U51070" s="76"/>
    </row>
    <row r="51071" spans="21:21" x14ac:dyDescent="0.25">
      <c r="U51071" s="76"/>
    </row>
    <row r="51072" spans="21:21" x14ac:dyDescent="0.25">
      <c r="U51072" s="76"/>
    </row>
    <row r="51073" spans="21:21" x14ac:dyDescent="0.25">
      <c r="U51073" s="76"/>
    </row>
    <row r="51074" spans="21:21" x14ac:dyDescent="0.25">
      <c r="U51074" s="76"/>
    </row>
    <row r="51075" spans="21:21" x14ac:dyDescent="0.25">
      <c r="U51075" s="76"/>
    </row>
    <row r="51076" spans="21:21" x14ac:dyDescent="0.25">
      <c r="U51076" s="76"/>
    </row>
    <row r="51077" spans="21:21" x14ac:dyDescent="0.25">
      <c r="U51077" s="76"/>
    </row>
    <row r="51078" spans="21:21" x14ac:dyDescent="0.25">
      <c r="U51078" s="76"/>
    </row>
    <row r="51079" spans="21:21" x14ac:dyDescent="0.25">
      <c r="U51079" s="76"/>
    </row>
    <row r="51080" spans="21:21" x14ac:dyDescent="0.25">
      <c r="U51080" s="76"/>
    </row>
    <row r="51081" spans="21:21" x14ac:dyDescent="0.25">
      <c r="U51081" s="76"/>
    </row>
    <row r="51082" spans="21:21" x14ac:dyDescent="0.25">
      <c r="U51082" s="76"/>
    </row>
    <row r="51083" spans="21:21" x14ac:dyDescent="0.25">
      <c r="U51083" s="76"/>
    </row>
    <row r="51084" spans="21:21" x14ac:dyDescent="0.25">
      <c r="U51084" s="76"/>
    </row>
    <row r="51085" spans="21:21" x14ac:dyDescent="0.25">
      <c r="U51085" s="76"/>
    </row>
    <row r="51086" spans="21:21" x14ac:dyDescent="0.25">
      <c r="U51086" s="76"/>
    </row>
    <row r="51087" spans="21:21" x14ac:dyDescent="0.25">
      <c r="U51087" s="76"/>
    </row>
    <row r="51088" spans="21:21" x14ac:dyDescent="0.25">
      <c r="U51088" s="76"/>
    </row>
    <row r="51089" spans="21:21" x14ac:dyDescent="0.25">
      <c r="U51089" s="76"/>
    </row>
    <row r="51090" spans="21:21" x14ac:dyDescent="0.25">
      <c r="U51090" s="76"/>
    </row>
    <row r="51091" spans="21:21" x14ac:dyDescent="0.25">
      <c r="U51091" s="76"/>
    </row>
    <row r="51092" spans="21:21" x14ac:dyDescent="0.25">
      <c r="U51092" s="76"/>
    </row>
    <row r="51093" spans="21:21" x14ac:dyDescent="0.25">
      <c r="U51093" s="76"/>
    </row>
    <row r="51094" spans="21:21" x14ac:dyDescent="0.25">
      <c r="U51094" s="76"/>
    </row>
    <row r="51095" spans="21:21" x14ac:dyDescent="0.25">
      <c r="U51095" s="76"/>
    </row>
    <row r="51096" spans="21:21" x14ac:dyDescent="0.25">
      <c r="U51096" s="76"/>
    </row>
    <row r="51097" spans="21:21" x14ac:dyDescent="0.25">
      <c r="U51097" s="76"/>
    </row>
    <row r="51098" spans="21:21" x14ac:dyDescent="0.25">
      <c r="U51098" s="76"/>
    </row>
    <row r="51099" spans="21:21" x14ac:dyDescent="0.25">
      <c r="U51099" s="76"/>
    </row>
    <row r="51100" spans="21:21" x14ac:dyDescent="0.25">
      <c r="U51100" s="76"/>
    </row>
    <row r="51101" spans="21:21" x14ac:dyDescent="0.25">
      <c r="U51101" s="76"/>
    </row>
    <row r="51102" spans="21:21" x14ac:dyDescent="0.25">
      <c r="U51102" s="76"/>
    </row>
    <row r="51103" spans="21:21" x14ac:dyDescent="0.25">
      <c r="U51103" s="76"/>
    </row>
    <row r="51104" spans="21:21" x14ac:dyDescent="0.25">
      <c r="U51104" s="76"/>
    </row>
    <row r="51105" spans="21:21" x14ac:dyDescent="0.25">
      <c r="U51105" s="76"/>
    </row>
    <row r="51106" spans="21:21" x14ac:dyDescent="0.25">
      <c r="U51106" s="76"/>
    </row>
    <row r="51107" spans="21:21" x14ac:dyDescent="0.25">
      <c r="U51107" s="76"/>
    </row>
    <row r="51108" spans="21:21" x14ac:dyDescent="0.25">
      <c r="U51108" s="76"/>
    </row>
    <row r="51109" spans="21:21" x14ac:dyDescent="0.25">
      <c r="U51109" s="76"/>
    </row>
    <row r="51110" spans="21:21" x14ac:dyDescent="0.25">
      <c r="U51110" s="76"/>
    </row>
    <row r="51111" spans="21:21" x14ac:dyDescent="0.25">
      <c r="U51111" s="76"/>
    </row>
    <row r="51112" spans="21:21" x14ac:dyDescent="0.25">
      <c r="U51112" s="76"/>
    </row>
    <row r="51113" spans="21:21" x14ac:dyDescent="0.25">
      <c r="U51113" s="76"/>
    </row>
    <row r="51114" spans="21:21" x14ac:dyDescent="0.25">
      <c r="U51114" s="76"/>
    </row>
    <row r="51115" spans="21:21" x14ac:dyDescent="0.25">
      <c r="U51115" s="76"/>
    </row>
    <row r="51116" spans="21:21" x14ac:dyDescent="0.25">
      <c r="U51116" s="76"/>
    </row>
    <row r="51117" spans="21:21" x14ac:dyDescent="0.25">
      <c r="U51117" s="76"/>
    </row>
    <row r="51118" spans="21:21" x14ac:dyDescent="0.25">
      <c r="U51118" s="76"/>
    </row>
    <row r="51119" spans="21:21" x14ac:dyDescent="0.25">
      <c r="U51119" s="76"/>
    </row>
    <row r="51120" spans="21:21" x14ac:dyDescent="0.25">
      <c r="U51120" s="76"/>
    </row>
    <row r="51121" spans="21:21" x14ac:dyDescent="0.25">
      <c r="U51121" s="76"/>
    </row>
    <row r="51122" spans="21:21" x14ac:dyDescent="0.25">
      <c r="U51122" s="76"/>
    </row>
    <row r="51123" spans="21:21" x14ac:dyDescent="0.25">
      <c r="U51123" s="76"/>
    </row>
    <row r="51124" spans="21:21" x14ac:dyDescent="0.25">
      <c r="U51124" s="76"/>
    </row>
    <row r="51125" spans="21:21" x14ac:dyDescent="0.25">
      <c r="U51125" s="76"/>
    </row>
    <row r="51126" spans="21:21" x14ac:dyDescent="0.25">
      <c r="U51126" s="76"/>
    </row>
    <row r="51127" spans="21:21" x14ac:dyDescent="0.25">
      <c r="U51127" s="76"/>
    </row>
    <row r="51128" spans="21:21" x14ac:dyDescent="0.25">
      <c r="U51128" s="76"/>
    </row>
    <row r="51129" spans="21:21" x14ac:dyDescent="0.25">
      <c r="U51129" s="76"/>
    </row>
    <row r="51130" spans="21:21" x14ac:dyDescent="0.25">
      <c r="U51130" s="76"/>
    </row>
    <row r="51131" spans="21:21" x14ac:dyDescent="0.25">
      <c r="U51131" s="76"/>
    </row>
    <row r="51132" spans="21:21" x14ac:dyDescent="0.25">
      <c r="U51132" s="76"/>
    </row>
    <row r="51133" spans="21:21" x14ac:dyDescent="0.25">
      <c r="U51133" s="76"/>
    </row>
    <row r="51134" spans="21:21" x14ac:dyDescent="0.25">
      <c r="U51134" s="76"/>
    </row>
    <row r="51135" spans="21:21" x14ac:dyDescent="0.25">
      <c r="U51135" s="76"/>
    </row>
    <row r="51136" spans="21:21" x14ac:dyDescent="0.25">
      <c r="U51136" s="76"/>
    </row>
    <row r="51137" spans="21:21" x14ac:dyDescent="0.25">
      <c r="U51137" s="76"/>
    </row>
    <row r="51138" spans="21:21" x14ac:dyDescent="0.25">
      <c r="U51138" s="76"/>
    </row>
    <row r="51139" spans="21:21" x14ac:dyDescent="0.25">
      <c r="U51139" s="76"/>
    </row>
    <row r="51140" spans="21:21" x14ac:dyDescent="0.25">
      <c r="U51140" s="76"/>
    </row>
    <row r="51141" spans="21:21" x14ac:dyDescent="0.25">
      <c r="U51141" s="76"/>
    </row>
    <row r="51142" spans="21:21" x14ac:dyDescent="0.25">
      <c r="U51142" s="76"/>
    </row>
    <row r="51143" spans="21:21" x14ac:dyDescent="0.25">
      <c r="U51143" s="76"/>
    </row>
    <row r="51144" spans="21:21" x14ac:dyDescent="0.25">
      <c r="U51144" s="76"/>
    </row>
    <row r="51145" spans="21:21" x14ac:dyDescent="0.25">
      <c r="U51145" s="76"/>
    </row>
    <row r="51146" spans="21:21" x14ac:dyDescent="0.25">
      <c r="U51146" s="76"/>
    </row>
    <row r="51147" spans="21:21" x14ac:dyDescent="0.25">
      <c r="U51147" s="76"/>
    </row>
    <row r="51148" spans="21:21" x14ac:dyDescent="0.25">
      <c r="U51148" s="76"/>
    </row>
    <row r="51149" spans="21:21" x14ac:dyDescent="0.25">
      <c r="U51149" s="76"/>
    </row>
    <row r="51150" spans="21:21" x14ac:dyDescent="0.25">
      <c r="U51150" s="76"/>
    </row>
    <row r="51151" spans="21:21" x14ac:dyDescent="0.25">
      <c r="U51151" s="76"/>
    </row>
    <row r="51152" spans="21:21" x14ac:dyDescent="0.25">
      <c r="U51152" s="76"/>
    </row>
    <row r="51153" spans="21:21" x14ac:dyDescent="0.25">
      <c r="U51153" s="76"/>
    </row>
    <row r="51154" spans="21:21" x14ac:dyDescent="0.25">
      <c r="U51154" s="76"/>
    </row>
    <row r="51155" spans="21:21" x14ac:dyDescent="0.25">
      <c r="U51155" s="76"/>
    </row>
    <row r="51156" spans="21:21" x14ac:dyDescent="0.25">
      <c r="U51156" s="76"/>
    </row>
    <row r="51157" spans="21:21" x14ac:dyDescent="0.25">
      <c r="U51157" s="76"/>
    </row>
    <row r="51158" spans="21:21" x14ac:dyDescent="0.25">
      <c r="U51158" s="76"/>
    </row>
    <row r="51159" spans="21:21" x14ac:dyDescent="0.25">
      <c r="U51159" s="76"/>
    </row>
    <row r="51160" spans="21:21" x14ac:dyDescent="0.25">
      <c r="U51160" s="76"/>
    </row>
    <row r="51161" spans="21:21" x14ac:dyDescent="0.25">
      <c r="U51161" s="76"/>
    </row>
    <row r="51162" spans="21:21" x14ac:dyDescent="0.25">
      <c r="U51162" s="76"/>
    </row>
    <row r="51163" spans="21:21" x14ac:dyDescent="0.25">
      <c r="U51163" s="76"/>
    </row>
    <row r="51164" spans="21:21" x14ac:dyDescent="0.25">
      <c r="U51164" s="76"/>
    </row>
    <row r="51165" spans="21:21" x14ac:dyDescent="0.25">
      <c r="U51165" s="76"/>
    </row>
    <row r="51166" spans="21:21" x14ac:dyDescent="0.25">
      <c r="U51166" s="76"/>
    </row>
    <row r="51167" spans="21:21" x14ac:dyDescent="0.25">
      <c r="U51167" s="76"/>
    </row>
    <row r="51168" spans="21:21" x14ac:dyDescent="0.25">
      <c r="U51168" s="76"/>
    </row>
    <row r="51169" spans="21:21" x14ac:dyDescent="0.25">
      <c r="U51169" s="76"/>
    </row>
    <row r="51170" spans="21:21" x14ac:dyDescent="0.25">
      <c r="U51170" s="76"/>
    </row>
    <row r="51171" spans="21:21" x14ac:dyDescent="0.25">
      <c r="U51171" s="76"/>
    </row>
    <row r="51172" spans="21:21" x14ac:dyDescent="0.25">
      <c r="U51172" s="76"/>
    </row>
    <row r="51173" spans="21:21" x14ac:dyDescent="0.25">
      <c r="U51173" s="76"/>
    </row>
    <row r="51174" spans="21:21" x14ac:dyDescent="0.25">
      <c r="U51174" s="76"/>
    </row>
    <row r="51175" spans="21:21" x14ac:dyDescent="0.25">
      <c r="U51175" s="76"/>
    </row>
    <row r="51176" spans="21:21" x14ac:dyDescent="0.25">
      <c r="U51176" s="76"/>
    </row>
    <row r="51177" spans="21:21" x14ac:dyDescent="0.25">
      <c r="U51177" s="76"/>
    </row>
    <row r="51178" spans="21:21" x14ac:dyDescent="0.25">
      <c r="U51178" s="76"/>
    </row>
    <row r="51179" spans="21:21" x14ac:dyDescent="0.25">
      <c r="U51179" s="76"/>
    </row>
    <row r="51180" spans="21:21" x14ac:dyDescent="0.25">
      <c r="U51180" s="76"/>
    </row>
    <row r="51181" spans="21:21" x14ac:dyDescent="0.25">
      <c r="U51181" s="76"/>
    </row>
    <row r="51182" spans="21:21" x14ac:dyDescent="0.25">
      <c r="U51182" s="76"/>
    </row>
    <row r="51183" spans="21:21" x14ac:dyDescent="0.25">
      <c r="U51183" s="76"/>
    </row>
    <row r="51184" spans="21:21" x14ac:dyDescent="0.25">
      <c r="U51184" s="76"/>
    </row>
    <row r="51185" spans="21:21" x14ac:dyDescent="0.25">
      <c r="U51185" s="76"/>
    </row>
    <row r="51186" spans="21:21" x14ac:dyDescent="0.25">
      <c r="U51186" s="76"/>
    </row>
    <row r="51187" spans="21:21" x14ac:dyDescent="0.25">
      <c r="U51187" s="76"/>
    </row>
    <row r="51188" spans="21:21" x14ac:dyDescent="0.25">
      <c r="U51188" s="76"/>
    </row>
    <row r="51189" spans="21:21" x14ac:dyDescent="0.25">
      <c r="U51189" s="76"/>
    </row>
    <row r="51190" spans="21:21" x14ac:dyDescent="0.25">
      <c r="U51190" s="76"/>
    </row>
    <row r="51191" spans="21:21" x14ac:dyDescent="0.25">
      <c r="U51191" s="76"/>
    </row>
    <row r="51192" spans="21:21" x14ac:dyDescent="0.25">
      <c r="U51192" s="76"/>
    </row>
    <row r="51193" spans="21:21" x14ac:dyDescent="0.25">
      <c r="U51193" s="76"/>
    </row>
    <row r="51194" spans="21:21" x14ac:dyDescent="0.25">
      <c r="U51194" s="76"/>
    </row>
    <row r="51195" spans="21:21" x14ac:dyDescent="0.25">
      <c r="U51195" s="76"/>
    </row>
    <row r="51196" spans="21:21" x14ac:dyDescent="0.25">
      <c r="U51196" s="76"/>
    </row>
    <row r="51197" spans="21:21" x14ac:dyDescent="0.25">
      <c r="U51197" s="76"/>
    </row>
    <row r="51198" spans="21:21" x14ac:dyDescent="0.25">
      <c r="U51198" s="76"/>
    </row>
    <row r="51199" spans="21:21" x14ac:dyDescent="0.25">
      <c r="U51199" s="76"/>
    </row>
    <row r="51200" spans="21:21" x14ac:dyDescent="0.25">
      <c r="U51200" s="76"/>
    </row>
    <row r="51201" spans="21:21" x14ac:dyDescent="0.25">
      <c r="U51201" s="76"/>
    </row>
    <row r="51202" spans="21:21" x14ac:dyDescent="0.25">
      <c r="U51202" s="76"/>
    </row>
    <row r="51203" spans="21:21" x14ac:dyDescent="0.25">
      <c r="U51203" s="76"/>
    </row>
    <row r="51204" spans="21:21" x14ac:dyDescent="0.25">
      <c r="U51204" s="76"/>
    </row>
    <row r="51205" spans="21:21" x14ac:dyDescent="0.25">
      <c r="U51205" s="76"/>
    </row>
    <row r="51206" spans="21:21" x14ac:dyDescent="0.25">
      <c r="U51206" s="76"/>
    </row>
    <row r="51207" spans="21:21" x14ac:dyDescent="0.25">
      <c r="U51207" s="76"/>
    </row>
    <row r="51208" spans="21:21" x14ac:dyDescent="0.25">
      <c r="U51208" s="76"/>
    </row>
    <row r="51209" spans="21:21" x14ac:dyDescent="0.25">
      <c r="U51209" s="76"/>
    </row>
    <row r="51210" spans="21:21" x14ac:dyDescent="0.25">
      <c r="U51210" s="76"/>
    </row>
    <row r="51211" spans="21:21" x14ac:dyDescent="0.25">
      <c r="U51211" s="76"/>
    </row>
    <row r="51212" spans="21:21" x14ac:dyDescent="0.25">
      <c r="U51212" s="76"/>
    </row>
    <row r="51213" spans="21:21" x14ac:dyDescent="0.25">
      <c r="U51213" s="76"/>
    </row>
    <row r="51214" spans="21:21" x14ac:dyDescent="0.25">
      <c r="U51214" s="76"/>
    </row>
    <row r="51215" spans="21:21" x14ac:dyDescent="0.25">
      <c r="U51215" s="76"/>
    </row>
    <row r="51216" spans="21:21" x14ac:dyDescent="0.25">
      <c r="U51216" s="76"/>
    </row>
    <row r="51217" spans="21:21" x14ac:dyDescent="0.25">
      <c r="U51217" s="76"/>
    </row>
    <row r="51218" spans="21:21" x14ac:dyDescent="0.25">
      <c r="U51218" s="76"/>
    </row>
    <row r="51219" spans="21:21" x14ac:dyDescent="0.25">
      <c r="U51219" s="76"/>
    </row>
    <row r="51220" spans="21:21" x14ac:dyDescent="0.25">
      <c r="U51220" s="76"/>
    </row>
    <row r="51221" spans="21:21" x14ac:dyDescent="0.25">
      <c r="U51221" s="76"/>
    </row>
    <row r="51222" spans="21:21" x14ac:dyDescent="0.25">
      <c r="U51222" s="76"/>
    </row>
    <row r="51223" spans="21:21" x14ac:dyDescent="0.25">
      <c r="U51223" s="76"/>
    </row>
    <row r="51224" spans="21:21" x14ac:dyDescent="0.25">
      <c r="U51224" s="76"/>
    </row>
    <row r="51225" spans="21:21" x14ac:dyDescent="0.25">
      <c r="U51225" s="76"/>
    </row>
    <row r="51226" spans="21:21" x14ac:dyDescent="0.25">
      <c r="U51226" s="76"/>
    </row>
    <row r="51227" spans="21:21" x14ac:dyDescent="0.25">
      <c r="U51227" s="76"/>
    </row>
    <row r="51228" spans="21:21" x14ac:dyDescent="0.25">
      <c r="U51228" s="76"/>
    </row>
    <row r="51229" spans="21:21" x14ac:dyDescent="0.25">
      <c r="U51229" s="76"/>
    </row>
    <row r="51230" spans="21:21" x14ac:dyDescent="0.25">
      <c r="U51230" s="76"/>
    </row>
    <row r="51231" spans="21:21" x14ac:dyDescent="0.25">
      <c r="U51231" s="76"/>
    </row>
    <row r="51232" spans="21:21" x14ac:dyDescent="0.25">
      <c r="U51232" s="76"/>
    </row>
    <row r="51233" spans="21:21" x14ac:dyDescent="0.25">
      <c r="U51233" s="76"/>
    </row>
    <row r="51234" spans="21:21" x14ac:dyDescent="0.25">
      <c r="U51234" s="76"/>
    </row>
    <row r="51235" spans="21:21" x14ac:dyDescent="0.25">
      <c r="U51235" s="76"/>
    </row>
    <row r="51236" spans="21:21" x14ac:dyDescent="0.25">
      <c r="U51236" s="76"/>
    </row>
    <row r="51237" spans="21:21" x14ac:dyDescent="0.25">
      <c r="U51237" s="76"/>
    </row>
    <row r="51238" spans="21:21" x14ac:dyDescent="0.25">
      <c r="U51238" s="76"/>
    </row>
    <row r="51239" spans="21:21" x14ac:dyDescent="0.25">
      <c r="U51239" s="76"/>
    </row>
    <row r="51240" spans="21:21" x14ac:dyDescent="0.25">
      <c r="U51240" s="76"/>
    </row>
    <row r="51241" spans="21:21" x14ac:dyDescent="0.25">
      <c r="U51241" s="76"/>
    </row>
    <row r="51242" spans="21:21" x14ac:dyDescent="0.25">
      <c r="U51242" s="76"/>
    </row>
    <row r="51243" spans="21:21" x14ac:dyDescent="0.25">
      <c r="U51243" s="76"/>
    </row>
    <row r="51244" spans="21:21" x14ac:dyDescent="0.25">
      <c r="U51244" s="76"/>
    </row>
    <row r="51245" spans="21:21" x14ac:dyDescent="0.25">
      <c r="U51245" s="76"/>
    </row>
    <row r="51246" spans="21:21" x14ac:dyDescent="0.25">
      <c r="U51246" s="76"/>
    </row>
    <row r="51247" spans="21:21" x14ac:dyDescent="0.25">
      <c r="U51247" s="76"/>
    </row>
    <row r="51248" spans="21:21" x14ac:dyDescent="0.25">
      <c r="U51248" s="76"/>
    </row>
    <row r="51249" spans="21:21" x14ac:dyDescent="0.25">
      <c r="U51249" s="76"/>
    </row>
    <row r="51250" spans="21:21" x14ac:dyDescent="0.25">
      <c r="U51250" s="76"/>
    </row>
    <row r="51251" spans="21:21" x14ac:dyDescent="0.25">
      <c r="U51251" s="76"/>
    </row>
    <row r="51252" spans="21:21" x14ac:dyDescent="0.25">
      <c r="U51252" s="76"/>
    </row>
    <row r="51253" spans="21:21" x14ac:dyDescent="0.25">
      <c r="U51253" s="76"/>
    </row>
    <row r="51254" spans="21:21" x14ac:dyDescent="0.25">
      <c r="U51254" s="76"/>
    </row>
    <row r="51255" spans="21:21" x14ac:dyDescent="0.25">
      <c r="U51255" s="76"/>
    </row>
    <row r="51256" spans="21:21" x14ac:dyDescent="0.25">
      <c r="U51256" s="76"/>
    </row>
    <row r="51257" spans="21:21" x14ac:dyDescent="0.25">
      <c r="U51257" s="76"/>
    </row>
    <row r="51258" spans="21:21" x14ac:dyDescent="0.25">
      <c r="U51258" s="76"/>
    </row>
    <row r="51259" spans="21:21" x14ac:dyDescent="0.25">
      <c r="U51259" s="76"/>
    </row>
    <row r="51260" spans="21:21" x14ac:dyDescent="0.25">
      <c r="U51260" s="76"/>
    </row>
    <row r="51261" spans="21:21" x14ac:dyDescent="0.25">
      <c r="U51261" s="76"/>
    </row>
    <row r="51262" spans="21:21" x14ac:dyDescent="0.25">
      <c r="U51262" s="76"/>
    </row>
    <row r="51263" spans="21:21" x14ac:dyDescent="0.25">
      <c r="U51263" s="76"/>
    </row>
    <row r="51264" spans="21:21" x14ac:dyDescent="0.25">
      <c r="U51264" s="76"/>
    </row>
    <row r="51265" spans="21:21" x14ac:dyDescent="0.25">
      <c r="U51265" s="76"/>
    </row>
    <row r="51266" spans="21:21" x14ac:dyDescent="0.25">
      <c r="U51266" s="76"/>
    </row>
    <row r="51267" spans="21:21" x14ac:dyDescent="0.25">
      <c r="U51267" s="76"/>
    </row>
    <row r="51268" spans="21:21" x14ac:dyDescent="0.25">
      <c r="U51268" s="76"/>
    </row>
    <row r="51269" spans="21:21" x14ac:dyDescent="0.25">
      <c r="U51269" s="76"/>
    </row>
    <row r="51270" spans="21:21" x14ac:dyDescent="0.25">
      <c r="U51270" s="76"/>
    </row>
    <row r="51271" spans="21:21" x14ac:dyDescent="0.25">
      <c r="U51271" s="76"/>
    </row>
    <row r="51272" spans="21:21" x14ac:dyDescent="0.25">
      <c r="U51272" s="76"/>
    </row>
    <row r="51273" spans="21:21" x14ac:dyDescent="0.25">
      <c r="U51273" s="76"/>
    </row>
    <row r="51274" spans="21:21" x14ac:dyDescent="0.25">
      <c r="U51274" s="76"/>
    </row>
    <row r="51275" spans="21:21" x14ac:dyDescent="0.25">
      <c r="U51275" s="76"/>
    </row>
    <row r="51276" spans="21:21" x14ac:dyDescent="0.25">
      <c r="U51276" s="76"/>
    </row>
    <row r="51277" spans="21:21" x14ac:dyDescent="0.25">
      <c r="U51277" s="76"/>
    </row>
    <row r="51278" spans="21:21" x14ac:dyDescent="0.25">
      <c r="U51278" s="76"/>
    </row>
    <row r="51279" spans="21:21" x14ac:dyDescent="0.25">
      <c r="U51279" s="76"/>
    </row>
    <row r="51280" spans="21:21" x14ac:dyDescent="0.25">
      <c r="U51280" s="76"/>
    </row>
    <row r="51281" spans="21:21" x14ac:dyDescent="0.25">
      <c r="U51281" s="76"/>
    </row>
    <row r="51282" spans="21:21" x14ac:dyDescent="0.25">
      <c r="U51282" s="76"/>
    </row>
    <row r="51283" spans="21:21" x14ac:dyDescent="0.25">
      <c r="U51283" s="76"/>
    </row>
    <row r="51284" spans="21:21" x14ac:dyDescent="0.25">
      <c r="U51284" s="76"/>
    </row>
    <row r="51285" spans="21:21" x14ac:dyDescent="0.25">
      <c r="U51285" s="76"/>
    </row>
    <row r="51286" spans="21:21" x14ac:dyDescent="0.25">
      <c r="U51286" s="76"/>
    </row>
    <row r="51287" spans="21:21" x14ac:dyDescent="0.25">
      <c r="U51287" s="76"/>
    </row>
    <row r="51288" spans="21:21" x14ac:dyDescent="0.25">
      <c r="U51288" s="76"/>
    </row>
    <row r="51289" spans="21:21" x14ac:dyDescent="0.25">
      <c r="U51289" s="76"/>
    </row>
    <row r="51290" spans="21:21" x14ac:dyDescent="0.25">
      <c r="U51290" s="76"/>
    </row>
    <row r="51291" spans="21:21" x14ac:dyDescent="0.25">
      <c r="U51291" s="76"/>
    </row>
    <row r="51292" spans="21:21" x14ac:dyDescent="0.25">
      <c r="U51292" s="76"/>
    </row>
    <row r="51293" spans="21:21" x14ac:dyDescent="0.25">
      <c r="U51293" s="76"/>
    </row>
    <row r="51294" spans="21:21" x14ac:dyDescent="0.25">
      <c r="U51294" s="76"/>
    </row>
    <row r="51295" spans="21:21" x14ac:dyDescent="0.25">
      <c r="U51295" s="76"/>
    </row>
    <row r="51296" spans="21:21" x14ac:dyDescent="0.25">
      <c r="U51296" s="76"/>
    </row>
    <row r="51297" spans="21:21" x14ac:dyDescent="0.25">
      <c r="U51297" s="76"/>
    </row>
    <row r="51298" spans="21:21" x14ac:dyDescent="0.25">
      <c r="U51298" s="76"/>
    </row>
    <row r="51299" spans="21:21" x14ac:dyDescent="0.25">
      <c r="U51299" s="76"/>
    </row>
    <row r="51300" spans="21:21" x14ac:dyDescent="0.25">
      <c r="U51300" s="76"/>
    </row>
    <row r="51301" spans="21:21" x14ac:dyDescent="0.25">
      <c r="U51301" s="76"/>
    </row>
    <row r="51302" spans="21:21" x14ac:dyDescent="0.25">
      <c r="U51302" s="76"/>
    </row>
    <row r="51303" spans="21:21" x14ac:dyDescent="0.25">
      <c r="U51303" s="76"/>
    </row>
    <row r="51304" spans="21:21" x14ac:dyDescent="0.25">
      <c r="U51304" s="76"/>
    </row>
    <row r="51305" spans="21:21" x14ac:dyDescent="0.25">
      <c r="U51305" s="76"/>
    </row>
    <row r="51306" spans="21:21" x14ac:dyDescent="0.25">
      <c r="U51306" s="76"/>
    </row>
    <row r="51307" spans="21:21" x14ac:dyDescent="0.25">
      <c r="U51307" s="76"/>
    </row>
    <row r="51308" spans="21:21" x14ac:dyDescent="0.25">
      <c r="U51308" s="76"/>
    </row>
    <row r="51309" spans="21:21" x14ac:dyDescent="0.25">
      <c r="U51309" s="76"/>
    </row>
    <row r="51310" spans="21:21" x14ac:dyDescent="0.25">
      <c r="U51310" s="76"/>
    </row>
    <row r="51311" spans="21:21" x14ac:dyDescent="0.25">
      <c r="U51311" s="76"/>
    </row>
    <row r="51312" spans="21:21" x14ac:dyDescent="0.25">
      <c r="U51312" s="76"/>
    </row>
    <row r="51313" spans="21:21" x14ac:dyDescent="0.25">
      <c r="U51313" s="76"/>
    </row>
    <row r="51314" spans="21:21" x14ac:dyDescent="0.25">
      <c r="U51314" s="76"/>
    </row>
    <row r="51315" spans="21:21" x14ac:dyDescent="0.25">
      <c r="U51315" s="76"/>
    </row>
    <row r="51316" spans="21:21" x14ac:dyDescent="0.25">
      <c r="U51316" s="76"/>
    </row>
    <row r="51317" spans="21:21" x14ac:dyDescent="0.25">
      <c r="U51317" s="76"/>
    </row>
    <row r="51318" spans="21:21" x14ac:dyDescent="0.25">
      <c r="U51318" s="76"/>
    </row>
    <row r="51319" spans="21:21" x14ac:dyDescent="0.25">
      <c r="U51319" s="76"/>
    </row>
    <row r="51320" spans="21:21" x14ac:dyDescent="0.25">
      <c r="U51320" s="76"/>
    </row>
    <row r="51321" spans="21:21" x14ac:dyDescent="0.25">
      <c r="U51321" s="76"/>
    </row>
    <row r="51322" spans="21:21" x14ac:dyDescent="0.25">
      <c r="U51322" s="76"/>
    </row>
    <row r="51323" spans="21:21" x14ac:dyDescent="0.25">
      <c r="U51323" s="76"/>
    </row>
    <row r="51324" spans="21:21" x14ac:dyDescent="0.25">
      <c r="U51324" s="76"/>
    </row>
    <row r="51325" spans="21:21" x14ac:dyDescent="0.25">
      <c r="U51325" s="76"/>
    </row>
    <row r="51326" spans="21:21" x14ac:dyDescent="0.25">
      <c r="U51326" s="76"/>
    </row>
    <row r="51327" spans="21:21" x14ac:dyDescent="0.25">
      <c r="U51327" s="76"/>
    </row>
    <row r="51328" spans="21:21" x14ac:dyDescent="0.25">
      <c r="U51328" s="76"/>
    </row>
    <row r="51329" spans="21:21" x14ac:dyDescent="0.25">
      <c r="U51329" s="76"/>
    </row>
    <row r="51330" spans="21:21" x14ac:dyDescent="0.25">
      <c r="U51330" s="76"/>
    </row>
    <row r="51331" spans="21:21" x14ac:dyDescent="0.25">
      <c r="U51331" s="76"/>
    </row>
    <row r="51332" spans="21:21" x14ac:dyDescent="0.25">
      <c r="U51332" s="76"/>
    </row>
    <row r="51333" spans="21:21" x14ac:dyDescent="0.25">
      <c r="U51333" s="76"/>
    </row>
    <row r="51334" spans="21:21" x14ac:dyDescent="0.25">
      <c r="U51334" s="76"/>
    </row>
    <row r="51335" spans="21:21" x14ac:dyDescent="0.25">
      <c r="U51335" s="76"/>
    </row>
    <row r="51336" spans="21:21" x14ac:dyDescent="0.25">
      <c r="U51336" s="76"/>
    </row>
    <row r="51337" spans="21:21" x14ac:dyDescent="0.25">
      <c r="U51337" s="76"/>
    </row>
    <row r="51338" spans="21:21" x14ac:dyDescent="0.25">
      <c r="U51338" s="76"/>
    </row>
    <row r="51339" spans="21:21" x14ac:dyDescent="0.25">
      <c r="U51339" s="76"/>
    </row>
    <row r="51340" spans="21:21" x14ac:dyDescent="0.25">
      <c r="U51340" s="76"/>
    </row>
    <row r="51341" spans="21:21" x14ac:dyDescent="0.25">
      <c r="U51341" s="76"/>
    </row>
    <row r="51342" spans="21:21" x14ac:dyDescent="0.25">
      <c r="U51342" s="76"/>
    </row>
    <row r="51343" spans="21:21" x14ac:dyDescent="0.25">
      <c r="U51343" s="76"/>
    </row>
    <row r="51344" spans="21:21" x14ac:dyDescent="0.25">
      <c r="U51344" s="76"/>
    </row>
    <row r="51345" spans="21:21" x14ac:dyDescent="0.25">
      <c r="U51345" s="76"/>
    </row>
    <row r="51346" spans="21:21" x14ac:dyDescent="0.25">
      <c r="U51346" s="76"/>
    </row>
    <row r="51347" spans="21:21" x14ac:dyDescent="0.25">
      <c r="U51347" s="76"/>
    </row>
    <row r="51348" spans="21:21" x14ac:dyDescent="0.25">
      <c r="U51348" s="76"/>
    </row>
    <row r="51349" spans="21:21" x14ac:dyDescent="0.25">
      <c r="U51349" s="76"/>
    </row>
    <row r="51350" spans="21:21" x14ac:dyDescent="0.25">
      <c r="U51350" s="76"/>
    </row>
    <row r="51351" spans="21:21" x14ac:dyDescent="0.25">
      <c r="U51351" s="76"/>
    </row>
    <row r="51352" spans="21:21" x14ac:dyDescent="0.25">
      <c r="U51352" s="76"/>
    </row>
    <row r="51353" spans="21:21" x14ac:dyDescent="0.25">
      <c r="U51353" s="76"/>
    </row>
    <row r="51354" spans="21:21" x14ac:dyDescent="0.25">
      <c r="U51354" s="76"/>
    </row>
    <row r="51355" spans="21:21" x14ac:dyDescent="0.25">
      <c r="U51355" s="76"/>
    </row>
    <row r="51356" spans="21:21" x14ac:dyDescent="0.25">
      <c r="U51356" s="76"/>
    </row>
    <row r="51357" spans="21:21" x14ac:dyDescent="0.25">
      <c r="U51357" s="76"/>
    </row>
    <row r="51358" spans="21:21" x14ac:dyDescent="0.25">
      <c r="U51358" s="76"/>
    </row>
    <row r="51359" spans="21:21" x14ac:dyDescent="0.25">
      <c r="U51359" s="76"/>
    </row>
    <row r="51360" spans="21:21" x14ac:dyDescent="0.25">
      <c r="U51360" s="76"/>
    </row>
    <row r="51361" spans="21:21" x14ac:dyDescent="0.25">
      <c r="U51361" s="76"/>
    </row>
    <row r="51362" spans="21:21" x14ac:dyDescent="0.25">
      <c r="U51362" s="76"/>
    </row>
    <row r="51363" spans="21:21" x14ac:dyDescent="0.25">
      <c r="U51363" s="76"/>
    </row>
    <row r="51364" spans="21:21" x14ac:dyDescent="0.25">
      <c r="U51364" s="76"/>
    </row>
    <row r="51365" spans="21:21" x14ac:dyDescent="0.25">
      <c r="U51365" s="76"/>
    </row>
    <row r="51366" spans="21:21" x14ac:dyDescent="0.25">
      <c r="U51366" s="76"/>
    </row>
    <row r="51367" spans="21:21" x14ac:dyDescent="0.25">
      <c r="U51367" s="76"/>
    </row>
    <row r="51368" spans="21:21" x14ac:dyDescent="0.25">
      <c r="U51368" s="76"/>
    </row>
    <row r="51369" spans="21:21" x14ac:dyDescent="0.25">
      <c r="U51369" s="76"/>
    </row>
    <row r="51370" spans="21:21" x14ac:dyDescent="0.25">
      <c r="U51370" s="76"/>
    </row>
    <row r="51371" spans="21:21" x14ac:dyDescent="0.25">
      <c r="U51371" s="76"/>
    </row>
    <row r="51372" spans="21:21" x14ac:dyDescent="0.25">
      <c r="U51372" s="76"/>
    </row>
    <row r="51373" spans="21:21" x14ac:dyDescent="0.25">
      <c r="U51373" s="76"/>
    </row>
    <row r="51374" spans="21:21" x14ac:dyDescent="0.25">
      <c r="U51374" s="76"/>
    </row>
    <row r="51375" spans="21:21" x14ac:dyDescent="0.25">
      <c r="U51375" s="76"/>
    </row>
    <row r="51376" spans="21:21" x14ac:dyDescent="0.25">
      <c r="U51376" s="76"/>
    </row>
    <row r="51377" spans="21:21" x14ac:dyDescent="0.25">
      <c r="U51377" s="76"/>
    </row>
    <row r="51378" spans="21:21" x14ac:dyDescent="0.25">
      <c r="U51378" s="76"/>
    </row>
    <row r="51379" spans="21:21" x14ac:dyDescent="0.25">
      <c r="U51379" s="76"/>
    </row>
    <row r="51380" spans="21:21" x14ac:dyDescent="0.25">
      <c r="U51380" s="76"/>
    </row>
    <row r="51381" spans="21:21" x14ac:dyDescent="0.25">
      <c r="U51381" s="76"/>
    </row>
    <row r="51382" spans="21:21" x14ac:dyDescent="0.25">
      <c r="U51382" s="76"/>
    </row>
    <row r="51383" spans="21:21" x14ac:dyDescent="0.25">
      <c r="U51383" s="76"/>
    </row>
    <row r="51384" spans="21:21" x14ac:dyDescent="0.25">
      <c r="U51384" s="76"/>
    </row>
    <row r="51385" spans="21:21" x14ac:dyDescent="0.25">
      <c r="U51385" s="76"/>
    </row>
    <row r="51386" spans="21:21" x14ac:dyDescent="0.25">
      <c r="U51386" s="76"/>
    </row>
    <row r="51387" spans="21:21" x14ac:dyDescent="0.25">
      <c r="U51387" s="76"/>
    </row>
    <row r="51388" spans="21:21" x14ac:dyDescent="0.25">
      <c r="U51388" s="76"/>
    </row>
    <row r="51389" spans="21:21" x14ac:dyDescent="0.25">
      <c r="U51389" s="76"/>
    </row>
    <row r="51390" spans="21:21" x14ac:dyDescent="0.25">
      <c r="U51390" s="76"/>
    </row>
    <row r="51391" spans="21:21" x14ac:dyDescent="0.25">
      <c r="U51391" s="76"/>
    </row>
    <row r="51392" spans="21:21" x14ac:dyDescent="0.25">
      <c r="U51392" s="76"/>
    </row>
    <row r="51393" spans="21:21" x14ac:dyDescent="0.25">
      <c r="U51393" s="76"/>
    </row>
    <row r="51394" spans="21:21" x14ac:dyDescent="0.25">
      <c r="U51394" s="76"/>
    </row>
    <row r="51395" spans="21:21" x14ac:dyDescent="0.25">
      <c r="U51395" s="76"/>
    </row>
    <row r="51396" spans="21:21" x14ac:dyDescent="0.25">
      <c r="U51396" s="76"/>
    </row>
    <row r="51397" spans="21:21" x14ac:dyDescent="0.25">
      <c r="U51397" s="76"/>
    </row>
    <row r="51398" spans="21:21" x14ac:dyDescent="0.25">
      <c r="U51398" s="76"/>
    </row>
    <row r="51399" spans="21:21" x14ac:dyDescent="0.25">
      <c r="U51399" s="76"/>
    </row>
    <row r="51400" spans="21:21" x14ac:dyDescent="0.25">
      <c r="U51400" s="76"/>
    </row>
    <row r="51401" spans="21:21" x14ac:dyDescent="0.25">
      <c r="U51401" s="76"/>
    </row>
    <row r="51402" spans="21:21" x14ac:dyDescent="0.25">
      <c r="U51402" s="76"/>
    </row>
    <row r="51403" spans="21:21" x14ac:dyDescent="0.25">
      <c r="U51403" s="76"/>
    </row>
    <row r="51404" spans="21:21" x14ac:dyDescent="0.25">
      <c r="U51404" s="76"/>
    </row>
    <row r="51405" spans="21:21" x14ac:dyDescent="0.25">
      <c r="U51405" s="76"/>
    </row>
    <row r="51406" spans="21:21" x14ac:dyDescent="0.25">
      <c r="U51406" s="76"/>
    </row>
    <row r="51407" spans="21:21" x14ac:dyDescent="0.25">
      <c r="U51407" s="76"/>
    </row>
    <row r="51408" spans="21:21" x14ac:dyDescent="0.25">
      <c r="U51408" s="76"/>
    </row>
    <row r="51409" spans="21:21" x14ac:dyDescent="0.25">
      <c r="U51409" s="76"/>
    </row>
    <row r="51410" spans="21:21" x14ac:dyDescent="0.25">
      <c r="U51410" s="76"/>
    </row>
    <row r="51411" spans="21:21" x14ac:dyDescent="0.25">
      <c r="U51411" s="76"/>
    </row>
    <row r="51412" spans="21:21" x14ac:dyDescent="0.25">
      <c r="U51412" s="76"/>
    </row>
    <row r="51413" spans="21:21" x14ac:dyDescent="0.25">
      <c r="U51413" s="76"/>
    </row>
    <row r="51414" spans="21:21" x14ac:dyDescent="0.25">
      <c r="U51414" s="76"/>
    </row>
    <row r="51415" spans="21:21" x14ac:dyDescent="0.25">
      <c r="U51415" s="76"/>
    </row>
    <row r="51416" spans="21:21" x14ac:dyDescent="0.25">
      <c r="U51416" s="76"/>
    </row>
    <row r="51417" spans="21:21" x14ac:dyDescent="0.25">
      <c r="U51417" s="76"/>
    </row>
    <row r="51418" spans="21:21" x14ac:dyDescent="0.25">
      <c r="U51418" s="76"/>
    </row>
    <row r="51419" spans="21:21" x14ac:dyDescent="0.25">
      <c r="U51419" s="76"/>
    </row>
    <row r="51420" spans="21:21" x14ac:dyDescent="0.25">
      <c r="U51420" s="76"/>
    </row>
    <row r="51421" spans="21:21" x14ac:dyDescent="0.25">
      <c r="U51421" s="76"/>
    </row>
    <row r="51422" spans="21:21" x14ac:dyDescent="0.25">
      <c r="U51422" s="76"/>
    </row>
    <row r="51423" spans="21:21" x14ac:dyDescent="0.25">
      <c r="U51423" s="76"/>
    </row>
    <row r="51424" spans="21:21" x14ac:dyDescent="0.25">
      <c r="U51424" s="76"/>
    </row>
    <row r="51425" spans="21:21" x14ac:dyDescent="0.25">
      <c r="U51425" s="76"/>
    </row>
    <row r="51426" spans="21:21" x14ac:dyDescent="0.25">
      <c r="U51426" s="76"/>
    </row>
    <row r="51427" spans="21:21" x14ac:dyDescent="0.25">
      <c r="U51427" s="76"/>
    </row>
    <row r="51428" spans="21:21" x14ac:dyDescent="0.25">
      <c r="U51428" s="76"/>
    </row>
    <row r="51429" spans="21:21" x14ac:dyDescent="0.25">
      <c r="U51429" s="76"/>
    </row>
    <row r="51430" spans="21:21" x14ac:dyDescent="0.25">
      <c r="U51430" s="76"/>
    </row>
    <row r="51431" spans="21:21" x14ac:dyDescent="0.25">
      <c r="U51431" s="76"/>
    </row>
    <row r="51432" spans="21:21" x14ac:dyDescent="0.25">
      <c r="U51432" s="76"/>
    </row>
    <row r="51433" spans="21:21" x14ac:dyDescent="0.25">
      <c r="U51433" s="76"/>
    </row>
    <row r="51434" spans="21:21" x14ac:dyDescent="0.25">
      <c r="U51434" s="76"/>
    </row>
    <row r="51435" spans="21:21" x14ac:dyDescent="0.25">
      <c r="U51435" s="76"/>
    </row>
    <row r="51436" spans="21:21" x14ac:dyDescent="0.25">
      <c r="U51436" s="76"/>
    </row>
    <row r="51437" spans="21:21" x14ac:dyDescent="0.25">
      <c r="U51437" s="76"/>
    </row>
    <row r="51438" spans="21:21" x14ac:dyDescent="0.25">
      <c r="U51438" s="76"/>
    </row>
    <row r="51439" spans="21:21" x14ac:dyDescent="0.25">
      <c r="U51439" s="76"/>
    </row>
    <row r="51440" spans="21:21" x14ac:dyDescent="0.25">
      <c r="U51440" s="76"/>
    </row>
    <row r="51441" spans="21:21" x14ac:dyDescent="0.25">
      <c r="U51441" s="76"/>
    </row>
    <row r="51442" spans="21:21" x14ac:dyDescent="0.25">
      <c r="U51442" s="76"/>
    </row>
    <row r="51443" spans="21:21" x14ac:dyDescent="0.25">
      <c r="U51443" s="76"/>
    </row>
    <row r="51444" spans="21:21" x14ac:dyDescent="0.25">
      <c r="U51444" s="76"/>
    </row>
    <row r="51445" spans="21:21" x14ac:dyDescent="0.25">
      <c r="U51445" s="76"/>
    </row>
    <row r="51446" spans="21:21" x14ac:dyDescent="0.25">
      <c r="U51446" s="76"/>
    </row>
    <row r="51447" spans="21:21" x14ac:dyDescent="0.25">
      <c r="U51447" s="76"/>
    </row>
    <row r="51448" spans="21:21" x14ac:dyDescent="0.25">
      <c r="U51448" s="76"/>
    </row>
    <row r="51449" spans="21:21" x14ac:dyDescent="0.25">
      <c r="U51449" s="76"/>
    </row>
    <row r="51450" spans="21:21" x14ac:dyDescent="0.25">
      <c r="U51450" s="76"/>
    </row>
    <row r="51451" spans="21:21" x14ac:dyDescent="0.25">
      <c r="U51451" s="76"/>
    </row>
    <row r="51452" spans="21:21" x14ac:dyDescent="0.25">
      <c r="U51452" s="76"/>
    </row>
    <row r="51453" spans="21:21" x14ac:dyDescent="0.25">
      <c r="U51453" s="76"/>
    </row>
    <row r="51454" spans="21:21" x14ac:dyDescent="0.25">
      <c r="U51454" s="76"/>
    </row>
    <row r="51455" spans="21:21" x14ac:dyDescent="0.25">
      <c r="U51455" s="76"/>
    </row>
    <row r="51456" spans="21:21" x14ac:dyDescent="0.25">
      <c r="U51456" s="76"/>
    </row>
    <row r="51457" spans="21:21" x14ac:dyDescent="0.25">
      <c r="U51457" s="76"/>
    </row>
    <row r="51458" spans="21:21" x14ac:dyDescent="0.25">
      <c r="U51458" s="76"/>
    </row>
    <row r="51459" spans="21:21" x14ac:dyDescent="0.25">
      <c r="U51459" s="76"/>
    </row>
    <row r="51460" spans="21:21" x14ac:dyDescent="0.25">
      <c r="U51460" s="76"/>
    </row>
    <row r="51461" spans="21:21" x14ac:dyDescent="0.25">
      <c r="U51461" s="76"/>
    </row>
    <row r="51462" spans="21:21" x14ac:dyDescent="0.25">
      <c r="U51462" s="76"/>
    </row>
    <row r="51463" spans="21:21" x14ac:dyDescent="0.25">
      <c r="U51463" s="76"/>
    </row>
    <row r="51464" spans="21:21" x14ac:dyDescent="0.25">
      <c r="U51464" s="76"/>
    </row>
    <row r="51465" spans="21:21" x14ac:dyDescent="0.25">
      <c r="U51465" s="76"/>
    </row>
    <row r="51466" spans="21:21" x14ac:dyDescent="0.25">
      <c r="U51466" s="76"/>
    </row>
    <row r="51467" spans="21:21" x14ac:dyDescent="0.25">
      <c r="U51467" s="76"/>
    </row>
    <row r="51468" spans="21:21" x14ac:dyDescent="0.25">
      <c r="U51468" s="76"/>
    </row>
    <row r="51469" spans="21:21" x14ac:dyDescent="0.25">
      <c r="U51469" s="76"/>
    </row>
    <row r="51470" spans="21:21" x14ac:dyDescent="0.25">
      <c r="U51470" s="76"/>
    </row>
    <row r="51471" spans="21:21" x14ac:dyDescent="0.25">
      <c r="U51471" s="76"/>
    </row>
    <row r="51472" spans="21:21" x14ac:dyDescent="0.25">
      <c r="U51472" s="76"/>
    </row>
    <row r="51473" spans="21:21" x14ac:dyDescent="0.25">
      <c r="U51473" s="76"/>
    </row>
    <row r="51474" spans="21:21" x14ac:dyDescent="0.25">
      <c r="U51474" s="76"/>
    </row>
    <row r="51475" spans="21:21" x14ac:dyDescent="0.25">
      <c r="U51475" s="76"/>
    </row>
    <row r="51476" spans="21:21" x14ac:dyDescent="0.25">
      <c r="U51476" s="76"/>
    </row>
    <row r="51477" spans="21:21" x14ac:dyDescent="0.25">
      <c r="U51477" s="76"/>
    </row>
    <row r="51478" spans="21:21" x14ac:dyDescent="0.25">
      <c r="U51478" s="76"/>
    </row>
    <row r="51479" spans="21:21" x14ac:dyDescent="0.25">
      <c r="U51479" s="76"/>
    </row>
    <row r="51480" spans="21:21" x14ac:dyDescent="0.25">
      <c r="U51480" s="76"/>
    </row>
    <row r="51481" spans="21:21" x14ac:dyDescent="0.25">
      <c r="U51481" s="76"/>
    </row>
    <row r="51482" spans="21:21" x14ac:dyDescent="0.25">
      <c r="U51482" s="76"/>
    </row>
    <row r="51483" spans="21:21" x14ac:dyDescent="0.25">
      <c r="U51483" s="76"/>
    </row>
    <row r="51484" spans="21:21" x14ac:dyDescent="0.25">
      <c r="U51484" s="76"/>
    </row>
    <row r="51485" spans="21:21" x14ac:dyDescent="0.25">
      <c r="U51485" s="76"/>
    </row>
    <row r="51486" spans="21:21" x14ac:dyDescent="0.25">
      <c r="U51486" s="76"/>
    </row>
    <row r="51487" spans="21:21" x14ac:dyDescent="0.25">
      <c r="U51487" s="76"/>
    </row>
    <row r="51488" spans="21:21" x14ac:dyDescent="0.25">
      <c r="U51488" s="76"/>
    </row>
    <row r="51489" spans="21:21" x14ac:dyDescent="0.25">
      <c r="U51489" s="76"/>
    </row>
    <row r="51490" spans="21:21" x14ac:dyDescent="0.25">
      <c r="U51490" s="76"/>
    </row>
    <row r="51491" spans="21:21" x14ac:dyDescent="0.25">
      <c r="U51491" s="76"/>
    </row>
    <row r="51492" spans="21:21" x14ac:dyDescent="0.25">
      <c r="U51492" s="76"/>
    </row>
    <row r="51493" spans="21:21" x14ac:dyDescent="0.25">
      <c r="U51493" s="76"/>
    </row>
    <row r="51494" spans="21:21" x14ac:dyDescent="0.25">
      <c r="U51494" s="76"/>
    </row>
    <row r="51495" spans="21:21" x14ac:dyDescent="0.25">
      <c r="U51495" s="76"/>
    </row>
    <row r="51496" spans="21:21" x14ac:dyDescent="0.25">
      <c r="U51496" s="76"/>
    </row>
    <row r="51497" spans="21:21" x14ac:dyDescent="0.25">
      <c r="U51497" s="76"/>
    </row>
    <row r="51498" spans="21:21" x14ac:dyDescent="0.25">
      <c r="U51498" s="76"/>
    </row>
    <row r="51499" spans="21:21" x14ac:dyDescent="0.25">
      <c r="U51499" s="76"/>
    </row>
    <row r="51500" spans="21:21" x14ac:dyDescent="0.25">
      <c r="U51500" s="76"/>
    </row>
    <row r="51501" spans="21:21" x14ac:dyDescent="0.25">
      <c r="U51501" s="76"/>
    </row>
    <row r="51502" spans="21:21" x14ac:dyDescent="0.25">
      <c r="U51502" s="76"/>
    </row>
    <row r="51503" spans="21:21" x14ac:dyDescent="0.25">
      <c r="U51503" s="76"/>
    </row>
    <row r="51504" spans="21:21" x14ac:dyDescent="0.25">
      <c r="U51504" s="76"/>
    </row>
    <row r="51505" spans="21:21" x14ac:dyDescent="0.25">
      <c r="U51505" s="76"/>
    </row>
    <row r="51506" spans="21:21" x14ac:dyDescent="0.25">
      <c r="U51506" s="76"/>
    </row>
    <row r="51507" spans="21:21" x14ac:dyDescent="0.25">
      <c r="U51507" s="76"/>
    </row>
    <row r="51508" spans="21:21" x14ac:dyDescent="0.25">
      <c r="U51508" s="76"/>
    </row>
    <row r="51509" spans="21:21" x14ac:dyDescent="0.25">
      <c r="U51509" s="76"/>
    </row>
    <row r="51510" spans="21:21" x14ac:dyDescent="0.25">
      <c r="U51510" s="76"/>
    </row>
    <row r="51511" spans="21:21" x14ac:dyDescent="0.25">
      <c r="U51511" s="76"/>
    </row>
    <row r="51512" spans="21:21" x14ac:dyDescent="0.25">
      <c r="U51512" s="76"/>
    </row>
    <row r="51513" spans="21:21" x14ac:dyDescent="0.25">
      <c r="U51513" s="76"/>
    </row>
    <row r="51514" spans="21:21" x14ac:dyDescent="0.25">
      <c r="U51514" s="76"/>
    </row>
    <row r="51515" spans="21:21" x14ac:dyDescent="0.25">
      <c r="U51515" s="76"/>
    </row>
    <row r="51516" spans="21:21" x14ac:dyDescent="0.25">
      <c r="U51516" s="76"/>
    </row>
    <row r="51517" spans="21:21" x14ac:dyDescent="0.25">
      <c r="U51517" s="76"/>
    </row>
    <row r="51518" spans="21:21" x14ac:dyDescent="0.25">
      <c r="U51518" s="76"/>
    </row>
    <row r="51519" spans="21:21" x14ac:dyDescent="0.25">
      <c r="U51519" s="76"/>
    </row>
    <row r="51520" spans="21:21" x14ac:dyDescent="0.25">
      <c r="U51520" s="76"/>
    </row>
    <row r="51521" spans="21:21" x14ac:dyDescent="0.25">
      <c r="U51521" s="76"/>
    </row>
    <row r="51522" spans="21:21" x14ac:dyDescent="0.25">
      <c r="U51522" s="76"/>
    </row>
    <row r="51523" spans="21:21" x14ac:dyDescent="0.25">
      <c r="U51523" s="76"/>
    </row>
    <row r="51524" spans="21:21" x14ac:dyDescent="0.25">
      <c r="U51524" s="76"/>
    </row>
    <row r="51525" spans="21:21" x14ac:dyDescent="0.25">
      <c r="U51525" s="76"/>
    </row>
    <row r="51526" spans="21:21" x14ac:dyDescent="0.25">
      <c r="U51526" s="76"/>
    </row>
    <row r="51527" spans="21:21" x14ac:dyDescent="0.25">
      <c r="U51527" s="76"/>
    </row>
    <row r="51528" spans="21:21" x14ac:dyDescent="0.25">
      <c r="U51528" s="76"/>
    </row>
    <row r="51529" spans="21:21" x14ac:dyDescent="0.25">
      <c r="U51529" s="76"/>
    </row>
    <row r="51530" spans="21:21" x14ac:dyDescent="0.25">
      <c r="U51530" s="76"/>
    </row>
    <row r="51531" spans="21:21" x14ac:dyDescent="0.25">
      <c r="U51531" s="76"/>
    </row>
    <row r="51532" spans="21:21" x14ac:dyDescent="0.25">
      <c r="U51532" s="76"/>
    </row>
    <row r="51533" spans="21:21" x14ac:dyDescent="0.25">
      <c r="U51533" s="76"/>
    </row>
    <row r="51534" spans="21:21" x14ac:dyDescent="0.25">
      <c r="U51534" s="76"/>
    </row>
    <row r="51535" spans="21:21" x14ac:dyDescent="0.25">
      <c r="U51535" s="76"/>
    </row>
    <row r="51536" spans="21:21" x14ac:dyDescent="0.25">
      <c r="U51536" s="76"/>
    </row>
    <row r="51537" spans="21:21" x14ac:dyDescent="0.25">
      <c r="U51537" s="76"/>
    </row>
    <row r="51538" spans="21:21" x14ac:dyDescent="0.25">
      <c r="U51538" s="76"/>
    </row>
    <row r="51539" spans="21:21" x14ac:dyDescent="0.25">
      <c r="U51539" s="76"/>
    </row>
    <row r="51540" spans="21:21" x14ac:dyDescent="0.25">
      <c r="U51540" s="76"/>
    </row>
    <row r="51541" spans="21:21" x14ac:dyDescent="0.25">
      <c r="U51541" s="76"/>
    </row>
    <row r="51542" spans="21:21" x14ac:dyDescent="0.25">
      <c r="U51542" s="76"/>
    </row>
    <row r="51543" spans="21:21" x14ac:dyDescent="0.25">
      <c r="U51543" s="76"/>
    </row>
    <row r="51544" spans="21:21" x14ac:dyDescent="0.25">
      <c r="U51544" s="76"/>
    </row>
    <row r="51545" spans="21:21" x14ac:dyDescent="0.25">
      <c r="U51545" s="76"/>
    </row>
    <row r="51546" spans="21:21" x14ac:dyDescent="0.25">
      <c r="U51546" s="76"/>
    </row>
    <row r="51547" spans="21:21" x14ac:dyDescent="0.25">
      <c r="U51547" s="76"/>
    </row>
    <row r="51548" spans="21:21" x14ac:dyDescent="0.25">
      <c r="U51548" s="76"/>
    </row>
    <row r="51549" spans="21:21" x14ac:dyDescent="0.25">
      <c r="U51549" s="76"/>
    </row>
    <row r="51550" spans="21:21" x14ac:dyDescent="0.25">
      <c r="U51550" s="76"/>
    </row>
    <row r="51551" spans="21:21" x14ac:dyDescent="0.25">
      <c r="U51551" s="76"/>
    </row>
    <row r="51552" spans="21:21" x14ac:dyDescent="0.25">
      <c r="U51552" s="76"/>
    </row>
    <row r="51553" spans="21:21" x14ac:dyDescent="0.25">
      <c r="U51553" s="76"/>
    </row>
    <row r="51554" spans="21:21" x14ac:dyDescent="0.25">
      <c r="U51554" s="76"/>
    </row>
    <row r="51555" spans="21:21" x14ac:dyDescent="0.25">
      <c r="U51555" s="76"/>
    </row>
    <row r="51556" spans="21:21" x14ac:dyDescent="0.25">
      <c r="U51556" s="76"/>
    </row>
    <row r="51557" spans="21:21" x14ac:dyDescent="0.25">
      <c r="U51557" s="76"/>
    </row>
    <row r="51558" spans="21:21" x14ac:dyDescent="0.25">
      <c r="U51558" s="76"/>
    </row>
    <row r="51559" spans="21:21" x14ac:dyDescent="0.25">
      <c r="U51559" s="76"/>
    </row>
    <row r="51560" spans="21:21" x14ac:dyDescent="0.25">
      <c r="U51560" s="76"/>
    </row>
    <row r="51561" spans="21:21" x14ac:dyDescent="0.25">
      <c r="U51561" s="76"/>
    </row>
    <row r="51562" spans="21:21" x14ac:dyDescent="0.25">
      <c r="U51562" s="76"/>
    </row>
    <row r="51563" spans="21:21" x14ac:dyDescent="0.25">
      <c r="U51563" s="76"/>
    </row>
    <row r="51564" spans="21:21" x14ac:dyDescent="0.25">
      <c r="U51564" s="76"/>
    </row>
    <row r="51565" spans="21:21" x14ac:dyDescent="0.25">
      <c r="U51565" s="76"/>
    </row>
    <row r="51566" spans="21:21" x14ac:dyDescent="0.25">
      <c r="U51566" s="76"/>
    </row>
    <row r="51567" spans="21:21" x14ac:dyDescent="0.25">
      <c r="U51567" s="76"/>
    </row>
    <row r="51568" spans="21:21" x14ac:dyDescent="0.25">
      <c r="U51568" s="76"/>
    </row>
    <row r="51569" spans="21:21" x14ac:dyDescent="0.25">
      <c r="U51569" s="76"/>
    </row>
    <row r="51570" spans="21:21" x14ac:dyDescent="0.25">
      <c r="U51570" s="76"/>
    </row>
    <row r="51571" spans="21:21" x14ac:dyDescent="0.25">
      <c r="U51571" s="76"/>
    </row>
    <row r="51572" spans="21:21" x14ac:dyDescent="0.25">
      <c r="U51572" s="76"/>
    </row>
    <row r="51573" spans="21:21" x14ac:dyDescent="0.25">
      <c r="U51573" s="76"/>
    </row>
    <row r="51574" spans="21:21" x14ac:dyDescent="0.25">
      <c r="U51574" s="76"/>
    </row>
    <row r="51575" spans="21:21" x14ac:dyDescent="0.25">
      <c r="U51575" s="76"/>
    </row>
    <row r="51576" spans="21:21" x14ac:dyDescent="0.25">
      <c r="U51576" s="76"/>
    </row>
    <row r="51577" spans="21:21" x14ac:dyDescent="0.25">
      <c r="U51577" s="76"/>
    </row>
    <row r="51578" spans="21:21" x14ac:dyDescent="0.25">
      <c r="U51578" s="76"/>
    </row>
    <row r="51579" spans="21:21" x14ac:dyDescent="0.25">
      <c r="U51579" s="76"/>
    </row>
    <row r="51580" spans="21:21" x14ac:dyDescent="0.25">
      <c r="U51580" s="76"/>
    </row>
    <row r="51581" spans="21:21" x14ac:dyDescent="0.25">
      <c r="U51581" s="76"/>
    </row>
    <row r="51582" spans="21:21" x14ac:dyDescent="0.25">
      <c r="U51582" s="76"/>
    </row>
    <row r="51583" spans="21:21" x14ac:dyDescent="0.25">
      <c r="U51583" s="76"/>
    </row>
    <row r="51584" spans="21:21" x14ac:dyDescent="0.25">
      <c r="U51584" s="76"/>
    </row>
    <row r="51585" spans="21:21" x14ac:dyDescent="0.25">
      <c r="U51585" s="76"/>
    </row>
    <row r="51586" spans="21:21" x14ac:dyDescent="0.25">
      <c r="U51586" s="76"/>
    </row>
    <row r="51587" spans="21:21" x14ac:dyDescent="0.25">
      <c r="U51587" s="76"/>
    </row>
    <row r="51588" spans="21:21" x14ac:dyDescent="0.25">
      <c r="U51588" s="76"/>
    </row>
    <row r="51589" spans="21:21" x14ac:dyDescent="0.25">
      <c r="U51589" s="76"/>
    </row>
    <row r="51590" spans="21:21" x14ac:dyDescent="0.25">
      <c r="U51590" s="76"/>
    </row>
    <row r="51591" spans="21:21" x14ac:dyDescent="0.25">
      <c r="U51591" s="76"/>
    </row>
    <row r="51592" spans="21:21" x14ac:dyDescent="0.25">
      <c r="U51592" s="76"/>
    </row>
    <row r="51593" spans="21:21" x14ac:dyDescent="0.25">
      <c r="U51593" s="76"/>
    </row>
    <row r="51594" spans="21:21" x14ac:dyDescent="0.25">
      <c r="U51594" s="76"/>
    </row>
    <row r="51595" spans="21:21" x14ac:dyDescent="0.25">
      <c r="U51595" s="76"/>
    </row>
    <row r="51596" spans="21:21" x14ac:dyDescent="0.25">
      <c r="U51596" s="76"/>
    </row>
    <row r="51597" spans="21:21" x14ac:dyDescent="0.25">
      <c r="U51597" s="76"/>
    </row>
    <row r="51598" spans="21:21" x14ac:dyDescent="0.25">
      <c r="U51598" s="76"/>
    </row>
    <row r="51599" spans="21:21" x14ac:dyDescent="0.25">
      <c r="U51599" s="76"/>
    </row>
    <row r="51600" spans="21:21" x14ac:dyDescent="0.25">
      <c r="U51600" s="76"/>
    </row>
    <row r="51601" spans="21:21" x14ac:dyDescent="0.25">
      <c r="U51601" s="76"/>
    </row>
    <row r="51602" spans="21:21" x14ac:dyDescent="0.25">
      <c r="U51602" s="76"/>
    </row>
    <row r="51603" spans="21:21" x14ac:dyDescent="0.25">
      <c r="U51603" s="76"/>
    </row>
    <row r="51604" spans="21:21" x14ac:dyDescent="0.25">
      <c r="U51604" s="76"/>
    </row>
    <row r="51605" spans="21:21" x14ac:dyDescent="0.25">
      <c r="U51605" s="76"/>
    </row>
    <row r="51606" spans="21:21" x14ac:dyDescent="0.25">
      <c r="U51606" s="76"/>
    </row>
    <row r="51607" spans="21:21" x14ac:dyDescent="0.25">
      <c r="U51607" s="76"/>
    </row>
    <row r="51608" spans="21:21" x14ac:dyDescent="0.25">
      <c r="U51608" s="76"/>
    </row>
    <row r="51609" spans="21:21" x14ac:dyDescent="0.25">
      <c r="U51609" s="76"/>
    </row>
    <row r="51610" spans="21:21" x14ac:dyDescent="0.25">
      <c r="U51610" s="76"/>
    </row>
    <row r="51611" spans="21:21" x14ac:dyDescent="0.25">
      <c r="U51611" s="76"/>
    </row>
    <row r="51612" spans="21:21" x14ac:dyDescent="0.25">
      <c r="U51612" s="76"/>
    </row>
    <row r="51613" spans="21:21" x14ac:dyDescent="0.25">
      <c r="U51613" s="76"/>
    </row>
    <row r="51614" spans="21:21" x14ac:dyDescent="0.25">
      <c r="U51614" s="76"/>
    </row>
    <row r="51615" spans="21:21" x14ac:dyDescent="0.25">
      <c r="U51615" s="76"/>
    </row>
    <row r="51616" spans="21:21" x14ac:dyDescent="0.25">
      <c r="U51616" s="76"/>
    </row>
    <row r="51617" spans="21:21" x14ac:dyDescent="0.25">
      <c r="U51617" s="76"/>
    </row>
    <row r="51618" spans="21:21" x14ac:dyDescent="0.25">
      <c r="U51618" s="76"/>
    </row>
    <row r="51619" spans="21:21" x14ac:dyDescent="0.25">
      <c r="U51619" s="76"/>
    </row>
    <row r="51620" spans="21:21" x14ac:dyDescent="0.25">
      <c r="U51620" s="76"/>
    </row>
    <row r="51621" spans="21:21" x14ac:dyDescent="0.25">
      <c r="U51621" s="76"/>
    </row>
    <row r="51622" spans="21:21" x14ac:dyDescent="0.25">
      <c r="U51622" s="76"/>
    </row>
    <row r="51623" spans="21:21" x14ac:dyDescent="0.25">
      <c r="U51623" s="76"/>
    </row>
    <row r="51624" spans="21:21" x14ac:dyDescent="0.25">
      <c r="U51624" s="76"/>
    </row>
    <row r="51625" spans="21:21" x14ac:dyDescent="0.25">
      <c r="U51625" s="76"/>
    </row>
    <row r="51626" spans="21:21" x14ac:dyDescent="0.25">
      <c r="U51626" s="76"/>
    </row>
    <row r="51627" spans="21:21" x14ac:dyDescent="0.25">
      <c r="U51627" s="76"/>
    </row>
    <row r="51628" spans="21:21" x14ac:dyDescent="0.25">
      <c r="U51628" s="76"/>
    </row>
    <row r="51629" spans="21:21" x14ac:dyDescent="0.25">
      <c r="U51629" s="76"/>
    </row>
    <row r="51630" spans="21:21" x14ac:dyDescent="0.25">
      <c r="U51630" s="76"/>
    </row>
    <row r="51631" spans="21:21" x14ac:dyDescent="0.25">
      <c r="U51631" s="76"/>
    </row>
    <row r="51632" spans="21:21" x14ac:dyDescent="0.25">
      <c r="U51632" s="76"/>
    </row>
    <row r="51633" spans="21:21" x14ac:dyDescent="0.25">
      <c r="U51633" s="76"/>
    </row>
    <row r="51634" spans="21:21" x14ac:dyDescent="0.25">
      <c r="U51634" s="76"/>
    </row>
    <row r="51635" spans="21:21" x14ac:dyDescent="0.25">
      <c r="U51635" s="76"/>
    </row>
    <row r="51636" spans="21:21" x14ac:dyDescent="0.25">
      <c r="U51636" s="76"/>
    </row>
    <row r="51637" spans="21:21" x14ac:dyDescent="0.25">
      <c r="U51637" s="76"/>
    </row>
    <row r="51638" spans="21:21" x14ac:dyDescent="0.25">
      <c r="U51638" s="76"/>
    </row>
    <row r="51639" spans="21:21" x14ac:dyDescent="0.25">
      <c r="U51639" s="76"/>
    </row>
    <row r="51640" spans="21:21" x14ac:dyDescent="0.25">
      <c r="U51640" s="76"/>
    </row>
    <row r="51641" spans="21:21" x14ac:dyDescent="0.25">
      <c r="U51641" s="76"/>
    </row>
    <row r="51642" spans="21:21" x14ac:dyDescent="0.25">
      <c r="U51642" s="76"/>
    </row>
    <row r="51643" spans="21:21" x14ac:dyDescent="0.25">
      <c r="U51643" s="76"/>
    </row>
    <row r="51644" spans="21:21" x14ac:dyDescent="0.25">
      <c r="U51644" s="76"/>
    </row>
    <row r="51645" spans="21:21" x14ac:dyDescent="0.25">
      <c r="U51645" s="76"/>
    </row>
    <row r="51646" spans="21:21" x14ac:dyDescent="0.25">
      <c r="U51646" s="76"/>
    </row>
    <row r="51647" spans="21:21" x14ac:dyDescent="0.25">
      <c r="U51647" s="76"/>
    </row>
    <row r="51648" spans="21:21" x14ac:dyDescent="0.25">
      <c r="U51648" s="76"/>
    </row>
    <row r="51649" spans="21:21" x14ac:dyDescent="0.25">
      <c r="U51649" s="76"/>
    </row>
    <row r="51650" spans="21:21" x14ac:dyDescent="0.25">
      <c r="U51650" s="76"/>
    </row>
    <row r="51651" spans="21:21" x14ac:dyDescent="0.25">
      <c r="U51651" s="76"/>
    </row>
    <row r="51652" spans="21:21" x14ac:dyDescent="0.25">
      <c r="U51652" s="76"/>
    </row>
    <row r="51653" spans="21:21" x14ac:dyDescent="0.25">
      <c r="U51653" s="76"/>
    </row>
    <row r="51654" spans="21:21" x14ac:dyDescent="0.25">
      <c r="U51654" s="76"/>
    </row>
    <row r="51655" spans="21:21" x14ac:dyDescent="0.25">
      <c r="U51655" s="76"/>
    </row>
    <row r="51656" spans="21:21" x14ac:dyDescent="0.25">
      <c r="U51656" s="76"/>
    </row>
    <row r="51657" spans="21:21" x14ac:dyDescent="0.25">
      <c r="U51657" s="76"/>
    </row>
    <row r="51658" spans="21:21" x14ac:dyDescent="0.25">
      <c r="U51658" s="76"/>
    </row>
    <row r="51659" spans="21:21" x14ac:dyDescent="0.25">
      <c r="U51659" s="76"/>
    </row>
    <row r="51660" spans="21:21" x14ac:dyDescent="0.25">
      <c r="U51660" s="76"/>
    </row>
    <row r="51661" spans="21:21" x14ac:dyDescent="0.25">
      <c r="U51661" s="76"/>
    </row>
    <row r="51662" spans="21:21" x14ac:dyDescent="0.25">
      <c r="U51662" s="76"/>
    </row>
    <row r="51663" spans="21:21" x14ac:dyDescent="0.25">
      <c r="U51663" s="76"/>
    </row>
    <row r="51664" spans="21:21" x14ac:dyDescent="0.25">
      <c r="U51664" s="76"/>
    </row>
    <row r="51665" spans="21:21" x14ac:dyDescent="0.25">
      <c r="U51665" s="76"/>
    </row>
    <row r="51666" spans="21:21" x14ac:dyDescent="0.25">
      <c r="U51666" s="76"/>
    </row>
    <row r="51667" spans="21:21" x14ac:dyDescent="0.25">
      <c r="U51667" s="76"/>
    </row>
    <row r="51668" spans="21:21" x14ac:dyDescent="0.25">
      <c r="U51668" s="76"/>
    </row>
    <row r="51669" spans="21:21" x14ac:dyDescent="0.25">
      <c r="U51669" s="76"/>
    </row>
    <row r="51670" spans="21:21" x14ac:dyDescent="0.25">
      <c r="U51670" s="76"/>
    </row>
    <row r="51671" spans="21:21" x14ac:dyDescent="0.25">
      <c r="U51671" s="76"/>
    </row>
    <row r="51672" spans="21:21" x14ac:dyDescent="0.25">
      <c r="U51672" s="76"/>
    </row>
    <row r="51673" spans="21:21" x14ac:dyDescent="0.25">
      <c r="U51673" s="76"/>
    </row>
    <row r="51674" spans="21:21" x14ac:dyDescent="0.25">
      <c r="U51674" s="76"/>
    </row>
    <row r="51675" spans="21:21" x14ac:dyDescent="0.25">
      <c r="U51675" s="76"/>
    </row>
    <row r="51676" spans="21:21" x14ac:dyDescent="0.25">
      <c r="U51676" s="76"/>
    </row>
    <row r="51677" spans="21:21" x14ac:dyDescent="0.25">
      <c r="U51677" s="76"/>
    </row>
    <row r="51678" spans="21:21" x14ac:dyDescent="0.25">
      <c r="U51678" s="76"/>
    </row>
    <row r="51679" spans="21:21" x14ac:dyDescent="0.25">
      <c r="U51679" s="76"/>
    </row>
    <row r="51680" spans="21:21" x14ac:dyDescent="0.25">
      <c r="U51680" s="76"/>
    </row>
    <row r="51681" spans="21:21" x14ac:dyDescent="0.25">
      <c r="U51681" s="76"/>
    </row>
    <row r="51682" spans="21:21" x14ac:dyDescent="0.25">
      <c r="U51682" s="76"/>
    </row>
    <row r="51683" spans="21:21" x14ac:dyDescent="0.25">
      <c r="U51683" s="76"/>
    </row>
    <row r="51684" spans="21:21" x14ac:dyDescent="0.25">
      <c r="U51684" s="76"/>
    </row>
    <row r="51685" spans="21:21" x14ac:dyDescent="0.25">
      <c r="U51685" s="76"/>
    </row>
    <row r="51686" spans="21:21" x14ac:dyDescent="0.25">
      <c r="U51686" s="76"/>
    </row>
    <row r="51687" spans="21:21" x14ac:dyDescent="0.25">
      <c r="U51687" s="76"/>
    </row>
    <row r="51688" spans="21:21" x14ac:dyDescent="0.25">
      <c r="U51688" s="76"/>
    </row>
    <row r="51689" spans="21:21" x14ac:dyDescent="0.25">
      <c r="U51689" s="76"/>
    </row>
    <row r="51690" spans="21:21" x14ac:dyDescent="0.25">
      <c r="U51690" s="76"/>
    </row>
    <row r="51691" spans="21:21" x14ac:dyDescent="0.25">
      <c r="U51691" s="76"/>
    </row>
    <row r="51692" spans="21:21" x14ac:dyDescent="0.25">
      <c r="U51692" s="76"/>
    </row>
    <row r="51693" spans="21:21" x14ac:dyDescent="0.25">
      <c r="U51693" s="76"/>
    </row>
    <row r="51694" spans="21:21" x14ac:dyDescent="0.25">
      <c r="U51694" s="76"/>
    </row>
    <row r="51695" spans="21:21" x14ac:dyDescent="0.25">
      <c r="U51695" s="76"/>
    </row>
    <row r="51696" spans="21:21" x14ac:dyDescent="0.25">
      <c r="U51696" s="76"/>
    </row>
    <row r="51697" spans="21:21" x14ac:dyDescent="0.25">
      <c r="U51697" s="76"/>
    </row>
    <row r="51698" spans="21:21" x14ac:dyDescent="0.25">
      <c r="U51698" s="76"/>
    </row>
    <row r="51699" spans="21:21" x14ac:dyDescent="0.25">
      <c r="U51699" s="76"/>
    </row>
    <row r="51700" spans="21:21" x14ac:dyDescent="0.25">
      <c r="U51700" s="76"/>
    </row>
    <row r="51701" spans="21:21" x14ac:dyDescent="0.25">
      <c r="U51701" s="76"/>
    </row>
    <row r="51702" spans="21:21" x14ac:dyDescent="0.25">
      <c r="U51702" s="76"/>
    </row>
    <row r="51703" spans="21:21" x14ac:dyDescent="0.25">
      <c r="U51703" s="76"/>
    </row>
    <row r="51704" spans="21:21" x14ac:dyDescent="0.25">
      <c r="U51704" s="76"/>
    </row>
    <row r="51705" spans="21:21" x14ac:dyDescent="0.25">
      <c r="U51705" s="76"/>
    </row>
    <row r="51706" spans="21:21" x14ac:dyDescent="0.25">
      <c r="U51706" s="76"/>
    </row>
    <row r="51707" spans="21:21" x14ac:dyDescent="0.25">
      <c r="U51707" s="76"/>
    </row>
    <row r="51708" spans="21:21" x14ac:dyDescent="0.25">
      <c r="U51708" s="76"/>
    </row>
    <row r="51709" spans="21:21" x14ac:dyDescent="0.25">
      <c r="U51709" s="76"/>
    </row>
    <row r="51710" spans="21:21" x14ac:dyDescent="0.25">
      <c r="U51710" s="76"/>
    </row>
    <row r="51711" spans="21:21" x14ac:dyDescent="0.25">
      <c r="U51711" s="76"/>
    </row>
    <row r="51712" spans="21:21" x14ac:dyDescent="0.25">
      <c r="U51712" s="76"/>
    </row>
    <row r="51713" spans="21:21" x14ac:dyDescent="0.25">
      <c r="U51713" s="76"/>
    </row>
    <row r="51714" spans="21:21" x14ac:dyDescent="0.25">
      <c r="U51714" s="76"/>
    </row>
    <row r="51715" spans="21:21" x14ac:dyDescent="0.25">
      <c r="U51715" s="76"/>
    </row>
    <row r="51716" spans="21:21" x14ac:dyDescent="0.25">
      <c r="U51716" s="76"/>
    </row>
    <row r="51717" spans="21:21" x14ac:dyDescent="0.25">
      <c r="U51717" s="76"/>
    </row>
    <row r="51718" spans="21:21" x14ac:dyDescent="0.25">
      <c r="U51718" s="76"/>
    </row>
    <row r="51719" spans="21:21" x14ac:dyDescent="0.25">
      <c r="U51719" s="76"/>
    </row>
    <row r="51720" spans="21:21" x14ac:dyDescent="0.25">
      <c r="U51720" s="76"/>
    </row>
    <row r="51721" spans="21:21" x14ac:dyDescent="0.25">
      <c r="U51721" s="76"/>
    </row>
    <row r="51722" spans="21:21" x14ac:dyDescent="0.25">
      <c r="U51722" s="76"/>
    </row>
    <row r="51723" spans="21:21" x14ac:dyDescent="0.25">
      <c r="U51723" s="76"/>
    </row>
    <row r="51724" spans="21:21" x14ac:dyDescent="0.25">
      <c r="U51724" s="76"/>
    </row>
    <row r="51725" spans="21:21" x14ac:dyDescent="0.25">
      <c r="U51725" s="76"/>
    </row>
    <row r="51726" spans="21:21" x14ac:dyDescent="0.25">
      <c r="U51726" s="76"/>
    </row>
    <row r="51727" spans="21:21" x14ac:dyDescent="0.25">
      <c r="U51727" s="76"/>
    </row>
    <row r="51728" spans="21:21" x14ac:dyDescent="0.25">
      <c r="U51728" s="76"/>
    </row>
    <row r="51729" spans="21:21" x14ac:dyDescent="0.25">
      <c r="U51729" s="76"/>
    </row>
    <row r="51730" spans="21:21" x14ac:dyDescent="0.25">
      <c r="U51730" s="76"/>
    </row>
    <row r="51731" spans="21:21" x14ac:dyDescent="0.25">
      <c r="U51731" s="76"/>
    </row>
    <row r="51732" spans="21:21" x14ac:dyDescent="0.25">
      <c r="U51732" s="76"/>
    </row>
    <row r="51733" spans="21:21" x14ac:dyDescent="0.25">
      <c r="U51733" s="76"/>
    </row>
    <row r="51734" spans="21:21" x14ac:dyDescent="0.25">
      <c r="U51734" s="76"/>
    </row>
    <row r="51735" spans="21:21" x14ac:dyDescent="0.25">
      <c r="U51735" s="76"/>
    </row>
    <row r="51736" spans="21:21" x14ac:dyDescent="0.25">
      <c r="U51736" s="76"/>
    </row>
    <row r="51737" spans="21:21" x14ac:dyDescent="0.25">
      <c r="U51737" s="76"/>
    </row>
    <row r="51738" spans="21:21" x14ac:dyDescent="0.25">
      <c r="U51738" s="76"/>
    </row>
    <row r="51739" spans="21:21" x14ac:dyDescent="0.25">
      <c r="U51739" s="76"/>
    </row>
    <row r="51740" spans="21:21" x14ac:dyDescent="0.25">
      <c r="U51740" s="76"/>
    </row>
    <row r="51741" spans="21:21" x14ac:dyDescent="0.25">
      <c r="U51741" s="76"/>
    </row>
    <row r="51742" spans="21:21" x14ac:dyDescent="0.25">
      <c r="U51742" s="76"/>
    </row>
    <row r="51743" spans="21:21" x14ac:dyDescent="0.25">
      <c r="U51743" s="76"/>
    </row>
    <row r="51744" spans="21:21" x14ac:dyDescent="0.25">
      <c r="U51744" s="76"/>
    </row>
    <row r="51745" spans="21:21" x14ac:dyDescent="0.25">
      <c r="U51745" s="76"/>
    </row>
    <row r="51746" spans="21:21" x14ac:dyDescent="0.25">
      <c r="U51746" s="76"/>
    </row>
    <row r="51747" spans="21:21" x14ac:dyDescent="0.25">
      <c r="U51747" s="76"/>
    </row>
    <row r="51748" spans="21:21" x14ac:dyDescent="0.25">
      <c r="U51748" s="76"/>
    </row>
    <row r="51749" spans="21:21" x14ac:dyDescent="0.25">
      <c r="U51749" s="76"/>
    </row>
    <row r="51750" spans="21:21" x14ac:dyDescent="0.25">
      <c r="U51750" s="76"/>
    </row>
    <row r="51751" spans="21:21" x14ac:dyDescent="0.25">
      <c r="U51751" s="76"/>
    </row>
    <row r="51752" spans="21:21" x14ac:dyDescent="0.25">
      <c r="U51752" s="76"/>
    </row>
    <row r="51753" spans="21:21" x14ac:dyDescent="0.25">
      <c r="U51753" s="76"/>
    </row>
    <row r="51754" spans="21:21" x14ac:dyDescent="0.25">
      <c r="U51754" s="76"/>
    </row>
    <row r="51755" spans="21:21" x14ac:dyDescent="0.25">
      <c r="U51755" s="76"/>
    </row>
    <row r="51756" spans="21:21" x14ac:dyDescent="0.25">
      <c r="U51756" s="76"/>
    </row>
    <row r="51757" spans="21:21" x14ac:dyDescent="0.25">
      <c r="U51757" s="76"/>
    </row>
    <row r="51758" spans="21:21" x14ac:dyDescent="0.25">
      <c r="U51758" s="76"/>
    </row>
    <row r="51759" spans="21:21" x14ac:dyDescent="0.25">
      <c r="U51759" s="76"/>
    </row>
    <row r="51760" spans="21:21" x14ac:dyDescent="0.25">
      <c r="U51760" s="76"/>
    </row>
    <row r="51761" spans="21:21" x14ac:dyDescent="0.25">
      <c r="U51761" s="76"/>
    </row>
    <row r="51762" spans="21:21" x14ac:dyDescent="0.25">
      <c r="U51762" s="76"/>
    </row>
    <row r="51763" spans="21:21" x14ac:dyDescent="0.25">
      <c r="U51763" s="76"/>
    </row>
    <row r="51764" spans="21:21" x14ac:dyDescent="0.25">
      <c r="U51764" s="76"/>
    </row>
    <row r="51765" spans="21:21" x14ac:dyDescent="0.25">
      <c r="U51765" s="76"/>
    </row>
    <row r="51766" spans="21:21" x14ac:dyDescent="0.25">
      <c r="U51766" s="76"/>
    </row>
    <row r="51767" spans="21:21" x14ac:dyDescent="0.25">
      <c r="U51767" s="76"/>
    </row>
    <row r="51768" spans="21:21" x14ac:dyDescent="0.25">
      <c r="U51768" s="76"/>
    </row>
    <row r="51769" spans="21:21" x14ac:dyDescent="0.25">
      <c r="U51769" s="76"/>
    </row>
    <row r="51770" spans="21:21" x14ac:dyDescent="0.25">
      <c r="U51770" s="76"/>
    </row>
    <row r="51771" spans="21:21" x14ac:dyDescent="0.25">
      <c r="U51771" s="76"/>
    </row>
    <row r="51772" spans="21:21" x14ac:dyDescent="0.25">
      <c r="U51772" s="76"/>
    </row>
    <row r="51773" spans="21:21" x14ac:dyDescent="0.25">
      <c r="U51773" s="76"/>
    </row>
    <row r="51774" spans="21:21" x14ac:dyDescent="0.25">
      <c r="U51774" s="76"/>
    </row>
    <row r="51775" spans="21:21" x14ac:dyDescent="0.25">
      <c r="U51775" s="76"/>
    </row>
    <row r="51776" spans="21:21" x14ac:dyDescent="0.25">
      <c r="U51776" s="76"/>
    </row>
    <row r="51777" spans="21:21" x14ac:dyDescent="0.25">
      <c r="U51777" s="76"/>
    </row>
    <row r="51778" spans="21:21" x14ac:dyDescent="0.25">
      <c r="U51778" s="76"/>
    </row>
    <row r="51779" spans="21:21" x14ac:dyDescent="0.25">
      <c r="U51779" s="76"/>
    </row>
    <row r="51780" spans="21:21" x14ac:dyDescent="0.25">
      <c r="U51780" s="76"/>
    </row>
    <row r="51781" spans="21:21" x14ac:dyDescent="0.25">
      <c r="U51781" s="76"/>
    </row>
    <row r="51782" spans="21:21" x14ac:dyDescent="0.25">
      <c r="U51782" s="76"/>
    </row>
    <row r="51783" spans="21:21" x14ac:dyDescent="0.25">
      <c r="U51783" s="76"/>
    </row>
    <row r="51784" spans="21:21" x14ac:dyDescent="0.25">
      <c r="U51784" s="76"/>
    </row>
    <row r="51785" spans="21:21" x14ac:dyDescent="0.25">
      <c r="U51785" s="76"/>
    </row>
    <row r="51786" spans="21:21" x14ac:dyDescent="0.25">
      <c r="U51786" s="76"/>
    </row>
    <row r="51787" spans="21:21" x14ac:dyDescent="0.25">
      <c r="U51787" s="76"/>
    </row>
    <row r="51788" spans="21:21" x14ac:dyDescent="0.25">
      <c r="U51788" s="76"/>
    </row>
    <row r="51789" spans="21:21" x14ac:dyDescent="0.25">
      <c r="U51789" s="76"/>
    </row>
    <row r="51790" spans="21:21" x14ac:dyDescent="0.25">
      <c r="U51790" s="76"/>
    </row>
    <row r="51791" spans="21:21" x14ac:dyDescent="0.25">
      <c r="U51791" s="76"/>
    </row>
    <row r="51792" spans="21:21" x14ac:dyDescent="0.25">
      <c r="U51792" s="76"/>
    </row>
    <row r="51793" spans="21:21" x14ac:dyDescent="0.25">
      <c r="U51793" s="76"/>
    </row>
    <row r="51794" spans="21:21" x14ac:dyDescent="0.25">
      <c r="U51794" s="76"/>
    </row>
    <row r="51795" spans="21:21" x14ac:dyDescent="0.25">
      <c r="U51795" s="76"/>
    </row>
    <row r="51796" spans="21:21" x14ac:dyDescent="0.25">
      <c r="U51796" s="76"/>
    </row>
    <row r="51797" spans="21:21" x14ac:dyDescent="0.25">
      <c r="U51797" s="76"/>
    </row>
    <row r="51798" spans="21:21" x14ac:dyDescent="0.25">
      <c r="U51798" s="76"/>
    </row>
    <row r="51799" spans="21:21" x14ac:dyDescent="0.25">
      <c r="U51799" s="76"/>
    </row>
    <row r="51800" spans="21:21" x14ac:dyDescent="0.25">
      <c r="U51800" s="76"/>
    </row>
    <row r="51801" spans="21:21" x14ac:dyDescent="0.25">
      <c r="U51801" s="76"/>
    </row>
    <row r="51802" spans="21:21" x14ac:dyDescent="0.25">
      <c r="U51802" s="76"/>
    </row>
    <row r="51803" spans="21:21" x14ac:dyDescent="0.25">
      <c r="U51803" s="76"/>
    </row>
    <row r="51804" spans="21:21" x14ac:dyDescent="0.25">
      <c r="U51804" s="76"/>
    </row>
    <row r="51805" spans="21:21" x14ac:dyDescent="0.25">
      <c r="U51805" s="76"/>
    </row>
    <row r="51806" spans="21:21" x14ac:dyDescent="0.25">
      <c r="U51806" s="76"/>
    </row>
    <row r="51807" spans="21:21" x14ac:dyDescent="0.25">
      <c r="U51807" s="76"/>
    </row>
    <row r="51808" spans="21:21" x14ac:dyDescent="0.25">
      <c r="U51808" s="76"/>
    </row>
    <row r="51809" spans="21:21" x14ac:dyDescent="0.25">
      <c r="U51809" s="76"/>
    </row>
    <row r="51810" spans="21:21" x14ac:dyDescent="0.25">
      <c r="U51810" s="76"/>
    </row>
    <row r="51811" spans="21:21" x14ac:dyDescent="0.25">
      <c r="U51811" s="76"/>
    </row>
    <row r="51812" spans="21:21" x14ac:dyDescent="0.25">
      <c r="U51812" s="76"/>
    </row>
    <row r="51813" spans="21:21" x14ac:dyDescent="0.25">
      <c r="U51813" s="76"/>
    </row>
    <row r="51814" spans="21:21" x14ac:dyDescent="0.25">
      <c r="U51814" s="76"/>
    </row>
    <row r="51815" spans="21:21" x14ac:dyDescent="0.25">
      <c r="U51815" s="76"/>
    </row>
    <row r="51816" spans="21:21" x14ac:dyDescent="0.25">
      <c r="U51816" s="76"/>
    </row>
    <row r="51817" spans="21:21" x14ac:dyDescent="0.25">
      <c r="U51817" s="76"/>
    </row>
    <row r="51818" spans="21:21" x14ac:dyDescent="0.25">
      <c r="U51818" s="76"/>
    </row>
    <row r="51819" spans="21:21" x14ac:dyDescent="0.25">
      <c r="U51819" s="76"/>
    </row>
    <row r="51820" spans="21:21" x14ac:dyDescent="0.25">
      <c r="U51820" s="76"/>
    </row>
    <row r="51821" spans="21:21" x14ac:dyDescent="0.25">
      <c r="U51821" s="76"/>
    </row>
    <row r="51822" spans="21:21" x14ac:dyDescent="0.25">
      <c r="U51822" s="76"/>
    </row>
    <row r="51823" spans="21:21" x14ac:dyDescent="0.25">
      <c r="U51823" s="76"/>
    </row>
    <row r="51824" spans="21:21" x14ac:dyDescent="0.25">
      <c r="U51824" s="76"/>
    </row>
    <row r="51825" spans="21:21" x14ac:dyDescent="0.25">
      <c r="U51825" s="76"/>
    </row>
    <row r="51826" spans="21:21" x14ac:dyDescent="0.25">
      <c r="U51826" s="76"/>
    </row>
    <row r="51827" spans="21:21" x14ac:dyDescent="0.25">
      <c r="U51827" s="76"/>
    </row>
    <row r="51828" spans="21:21" x14ac:dyDescent="0.25">
      <c r="U51828" s="76"/>
    </row>
    <row r="51829" spans="21:21" x14ac:dyDescent="0.25">
      <c r="U51829" s="76"/>
    </row>
    <row r="51830" spans="21:21" x14ac:dyDescent="0.25">
      <c r="U51830" s="76"/>
    </row>
    <row r="51831" spans="21:21" x14ac:dyDescent="0.25">
      <c r="U51831" s="76"/>
    </row>
    <row r="51832" spans="21:21" x14ac:dyDescent="0.25">
      <c r="U51832" s="76"/>
    </row>
    <row r="51833" spans="21:21" x14ac:dyDescent="0.25">
      <c r="U51833" s="76"/>
    </row>
    <row r="51834" spans="21:21" x14ac:dyDescent="0.25">
      <c r="U51834" s="76"/>
    </row>
    <row r="51835" spans="21:21" x14ac:dyDescent="0.25">
      <c r="U51835" s="76"/>
    </row>
    <row r="51836" spans="21:21" x14ac:dyDescent="0.25">
      <c r="U51836" s="76"/>
    </row>
    <row r="51837" spans="21:21" x14ac:dyDescent="0.25">
      <c r="U51837" s="76"/>
    </row>
    <row r="51838" spans="21:21" x14ac:dyDescent="0.25">
      <c r="U51838" s="76"/>
    </row>
    <row r="51839" spans="21:21" x14ac:dyDescent="0.25">
      <c r="U51839" s="76"/>
    </row>
    <row r="51840" spans="21:21" x14ac:dyDescent="0.25">
      <c r="U51840" s="76"/>
    </row>
    <row r="51841" spans="21:21" x14ac:dyDescent="0.25">
      <c r="U51841" s="76"/>
    </row>
    <row r="51842" spans="21:21" x14ac:dyDescent="0.25">
      <c r="U51842" s="76"/>
    </row>
    <row r="51843" spans="21:21" x14ac:dyDescent="0.25">
      <c r="U51843" s="76"/>
    </row>
    <row r="51844" spans="21:21" x14ac:dyDescent="0.25">
      <c r="U51844" s="76"/>
    </row>
    <row r="51845" spans="21:21" x14ac:dyDescent="0.25">
      <c r="U51845" s="76"/>
    </row>
    <row r="51846" spans="21:21" x14ac:dyDescent="0.25">
      <c r="U51846" s="76"/>
    </row>
    <row r="51847" spans="21:21" x14ac:dyDescent="0.25">
      <c r="U51847" s="76"/>
    </row>
    <row r="51848" spans="21:21" x14ac:dyDescent="0.25">
      <c r="U51848" s="76"/>
    </row>
    <row r="51849" spans="21:21" x14ac:dyDescent="0.25">
      <c r="U51849" s="76"/>
    </row>
    <row r="51850" spans="21:21" x14ac:dyDescent="0.25">
      <c r="U51850" s="76"/>
    </row>
    <row r="51851" spans="21:21" x14ac:dyDescent="0.25">
      <c r="U51851" s="76"/>
    </row>
    <row r="51852" spans="21:21" x14ac:dyDescent="0.25">
      <c r="U51852" s="76"/>
    </row>
    <row r="51853" spans="21:21" x14ac:dyDescent="0.25">
      <c r="U51853" s="76"/>
    </row>
    <row r="51854" spans="21:21" x14ac:dyDescent="0.25">
      <c r="U51854" s="76"/>
    </row>
    <row r="51855" spans="21:21" x14ac:dyDescent="0.25">
      <c r="U51855" s="76"/>
    </row>
    <row r="51856" spans="21:21" x14ac:dyDescent="0.25">
      <c r="U51856" s="76"/>
    </row>
    <row r="51857" spans="21:21" x14ac:dyDescent="0.25">
      <c r="U51857" s="76"/>
    </row>
    <row r="51858" spans="21:21" x14ac:dyDescent="0.25">
      <c r="U51858" s="76"/>
    </row>
    <row r="51859" spans="21:21" x14ac:dyDescent="0.25">
      <c r="U51859" s="76"/>
    </row>
    <row r="51860" spans="21:21" x14ac:dyDescent="0.25">
      <c r="U51860" s="76"/>
    </row>
    <row r="51861" spans="21:21" x14ac:dyDescent="0.25">
      <c r="U51861" s="76"/>
    </row>
    <row r="51862" spans="21:21" x14ac:dyDescent="0.25">
      <c r="U51862" s="76"/>
    </row>
    <row r="51863" spans="21:21" x14ac:dyDescent="0.25">
      <c r="U51863" s="76"/>
    </row>
    <row r="51864" spans="21:21" x14ac:dyDescent="0.25">
      <c r="U51864" s="76"/>
    </row>
    <row r="51865" spans="21:21" x14ac:dyDescent="0.25">
      <c r="U51865" s="76"/>
    </row>
    <row r="51866" spans="21:21" x14ac:dyDescent="0.25">
      <c r="U51866" s="76"/>
    </row>
    <row r="51867" spans="21:21" x14ac:dyDescent="0.25">
      <c r="U51867" s="76"/>
    </row>
    <row r="51868" spans="21:21" x14ac:dyDescent="0.25">
      <c r="U51868" s="76"/>
    </row>
    <row r="51869" spans="21:21" x14ac:dyDescent="0.25">
      <c r="U51869" s="76"/>
    </row>
    <row r="51870" spans="21:21" x14ac:dyDescent="0.25">
      <c r="U51870" s="76"/>
    </row>
    <row r="51871" spans="21:21" x14ac:dyDescent="0.25">
      <c r="U51871" s="76"/>
    </row>
    <row r="51872" spans="21:21" x14ac:dyDescent="0.25">
      <c r="U51872" s="76"/>
    </row>
    <row r="51873" spans="21:21" x14ac:dyDescent="0.25">
      <c r="U51873" s="76"/>
    </row>
    <row r="51874" spans="21:21" x14ac:dyDescent="0.25">
      <c r="U51874" s="76"/>
    </row>
    <row r="51875" spans="21:21" x14ac:dyDescent="0.25">
      <c r="U51875" s="76"/>
    </row>
    <row r="51876" spans="21:21" x14ac:dyDescent="0.25">
      <c r="U51876" s="76"/>
    </row>
    <row r="51877" spans="21:21" x14ac:dyDescent="0.25">
      <c r="U51877" s="76"/>
    </row>
    <row r="51878" spans="21:21" x14ac:dyDescent="0.25">
      <c r="U51878" s="76"/>
    </row>
    <row r="51879" spans="21:21" x14ac:dyDescent="0.25">
      <c r="U51879" s="76"/>
    </row>
    <row r="51880" spans="21:21" x14ac:dyDescent="0.25">
      <c r="U51880" s="76"/>
    </row>
    <row r="51881" spans="21:21" x14ac:dyDescent="0.25">
      <c r="U51881" s="76"/>
    </row>
    <row r="51882" spans="21:21" x14ac:dyDescent="0.25">
      <c r="U51882" s="76"/>
    </row>
    <row r="51883" spans="21:21" x14ac:dyDescent="0.25">
      <c r="U51883" s="76"/>
    </row>
    <row r="51884" spans="21:21" x14ac:dyDescent="0.25">
      <c r="U51884" s="76"/>
    </row>
    <row r="51885" spans="21:21" x14ac:dyDescent="0.25">
      <c r="U51885" s="76"/>
    </row>
    <row r="51886" spans="21:21" x14ac:dyDescent="0.25">
      <c r="U51886" s="76"/>
    </row>
    <row r="51887" spans="21:21" x14ac:dyDescent="0.25">
      <c r="U51887" s="76"/>
    </row>
    <row r="51888" spans="21:21" x14ac:dyDescent="0.25">
      <c r="U51888" s="76"/>
    </row>
    <row r="51889" spans="21:21" x14ac:dyDescent="0.25">
      <c r="U51889" s="76"/>
    </row>
    <row r="51890" spans="21:21" x14ac:dyDescent="0.25">
      <c r="U51890" s="76"/>
    </row>
    <row r="51891" spans="21:21" x14ac:dyDescent="0.25">
      <c r="U51891" s="76"/>
    </row>
    <row r="51892" spans="21:21" x14ac:dyDescent="0.25">
      <c r="U51892" s="76"/>
    </row>
    <row r="51893" spans="21:21" x14ac:dyDescent="0.25">
      <c r="U51893" s="76"/>
    </row>
    <row r="51894" spans="21:21" x14ac:dyDescent="0.25">
      <c r="U51894" s="76"/>
    </row>
    <row r="51895" spans="21:21" x14ac:dyDescent="0.25">
      <c r="U51895" s="76"/>
    </row>
    <row r="51896" spans="21:21" x14ac:dyDescent="0.25">
      <c r="U51896" s="76"/>
    </row>
    <row r="51897" spans="21:21" x14ac:dyDescent="0.25">
      <c r="U51897" s="76"/>
    </row>
    <row r="51898" spans="21:21" x14ac:dyDescent="0.25">
      <c r="U51898" s="76"/>
    </row>
    <row r="51899" spans="21:21" x14ac:dyDescent="0.25">
      <c r="U51899" s="76"/>
    </row>
    <row r="51900" spans="21:21" x14ac:dyDescent="0.25">
      <c r="U51900" s="76"/>
    </row>
    <row r="51901" spans="21:21" x14ac:dyDescent="0.25">
      <c r="U51901" s="76"/>
    </row>
    <row r="51902" spans="21:21" x14ac:dyDescent="0.25">
      <c r="U51902" s="76"/>
    </row>
    <row r="51903" spans="21:21" x14ac:dyDescent="0.25">
      <c r="U51903" s="76"/>
    </row>
    <row r="51904" spans="21:21" x14ac:dyDescent="0.25">
      <c r="U51904" s="76"/>
    </row>
    <row r="51905" spans="21:21" x14ac:dyDescent="0.25">
      <c r="U51905" s="76"/>
    </row>
    <row r="51906" spans="21:21" x14ac:dyDescent="0.25">
      <c r="U51906" s="76"/>
    </row>
    <row r="51907" spans="21:21" x14ac:dyDescent="0.25">
      <c r="U51907" s="76"/>
    </row>
    <row r="51908" spans="21:21" x14ac:dyDescent="0.25">
      <c r="U51908" s="76"/>
    </row>
    <row r="51909" spans="21:21" x14ac:dyDescent="0.25">
      <c r="U51909" s="76"/>
    </row>
    <row r="51910" spans="21:21" x14ac:dyDescent="0.25">
      <c r="U51910" s="76"/>
    </row>
    <row r="51911" spans="21:21" x14ac:dyDescent="0.25">
      <c r="U51911" s="76"/>
    </row>
    <row r="51912" spans="21:21" x14ac:dyDescent="0.25">
      <c r="U51912" s="76"/>
    </row>
    <row r="51913" spans="21:21" x14ac:dyDescent="0.25">
      <c r="U51913" s="76"/>
    </row>
    <row r="51914" spans="21:21" x14ac:dyDescent="0.25">
      <c r="U51914" s="76"/>
    </row>
    <row r="51915" spans="21:21" x14ac:dyDescent="0.25">
      <c r="U51915" s="76"/>
    </row>
    <row r="51916" spans="21:21" x14ac:dyDescent="0.25">
      <c r="U51916" s="76"/>
    </row>
    <row r="51917" spans="21:21" x14ac:dyDescent="0.25">
      <c r="U51917" s="76"/>
    </row>
    <row r="51918" spans="21:21" x14ac:dyDescent="0.25">
      <c r="U51918" s="76"/>
    </row>
    <row r="51919" spans="21:21" x14ac:dyDescent="0.25">
      <c r="U51919" s="76"/>
    </row>
    <row r="51920" spans="21:21" x14ac:dyDescent="0.25">
      <c r="U51920" s="76"/>
    </row>
    <row r="51921" spans="21:21" x14ac:dyDescent="0.25">
      <c r="U51921" s="76"/>
    </row>
    <row r="51922" spans="21:21" x14ac:dyDescent="0.25">
      <c r="U51922" s="76"/>
    </row>
    <row r="51923" spans="21:21" x14ac:dyDescent="0.25">
      <c r="U51923" s="76"/>
    </row>
    <row r="51924" spans="21:21" x14ac:dyDescent="0.25">
      <c r="U51924" s="76"/>
    </row>
    <row r="51925" spans="21:21" x14ac:dyDescent="0.25">
      <c r="U51925" s="76"/>
    </row>
    <row r="51926" spans="21:21" x14ac:dyDescent="0.25">
      <c r="U51926" s="76"/>
    </row>
    <row r="51927" spans="21:21" x14ac:dyDescent="0.25">
      <c r="U51927" s="76"/>
    </row>
    <row r="51928" spans="21:21" x14ac:dyDescent="0.25">
      <c r="U51928" s="76"/>
    </row>
    <row r="51929" spans="21:21" x14ac:dyDescent="0.25">
      <c r="U51929" s="76"/>
    </row>
    <row r="51930" spans="21:21" x14ac:dyDescent="0.25">
      <c r="U51930" s="76"/>
    </row>
    <row r="51931" spans="21:21" x14ac:dyDescent="0.25">
      <c r="U51931" s="76"/>
    </row>
    <row r="51932" spans="21:21" x14ac:dyDescent="0.25">
      <c r="U51932" s="76"/>
    </row>
    <row r="51933" spans="21:21" x14ac:dyDescent="0.25">
      <c r="U51933" s="76"/>
    </row>
    <row r="51934" spans="21:21" x14ac:dyDescent="0.25">
      <c r="U51934" s="76"/>
    </row>
    <row r="51935" spans="21:21" x14ac:dyDescent="0.25">
      <c r="U51935" s="76"/>
    </row>
    <row r="51936" spans="21:21" x14ac:dyDescent="0.25">
      <c r="U51936" s="76"/>
    </row>
    <row r="51937" spans="21:21" x14ac:dyDescent="0.25">
      <c r="U51937" s="76"/>
    </row>
    <row r="51938" spans="21:21" x14ac:dyDescent="0.25">
      <c r="U51938" s="76"/>
    </row>
    <row r="51939" spans="21:21" x14ac:dyDescent="0.25">
      <c r="U51939" s="76"/>
    </row>
    <row r="51940" spans="21:21" x14ac:dyDescent="0.25">
      <c r="U51940" s="76"/>
    </row>
    <row r="51941" spans="21:21" x14ac:dyDescent="0.25">
      <c r="U51941" s="76"/>
    </row>
    <row r="51942" spans="21:21" x14ac:dyDescent="0.25">
      <c r="U51942" s="76"/>
    </row>
    <row r="51943" spans="21:21" x14ac:dyDescent="0.25">
      <c r="U51943" s="76"/>
    </row>
    <row r="51944" spans="21:21" x14ac:dyDescent="0.25">
      <c r="U51944" s="76"/>
    </row>
    <row r="51945" spans="21:21" x14ac:dyDescent="0.25">
      <c r="U51945" s="76"/>
    </row>
    <row r="51946" spans="21:21" x14ac:dyDescent="0.25">
      <c r="U51946" s="76"/>
    </row>
    <row r="51947" spans="21:21" x14ac:dyDescent="0.25">
      <c r="U51947" s="76"/>
    </row>
    <row r="51948" spans="21:21" x14ac:dyDescent="0.25">
      <c r="U51948" s="76"/>
    </row>
    <row r="51949" spans="21:21" x14ac:dyDescent="0.25">
      <c r="U51949" s="76"/>
    </row>
    <row r="51950" spans="21:21" x14ac:dyDescent="0.25">
      <c r="U51950" s="76"/>
    </row>
    <row r="51951" spans="21:21" x14ac:dyDescent="0.25">
      <c r="U51951" s="76"/>
    </row>
    <row r="51952" spans="21:21" x14ac:dyDescent="0.25">
      <c r="U51952" s="76"/>
    </row>
    <row r="51953" spans="21:21" x14ac:dyDescent="0.25">
      <c r="U51953" s="76"/>
    </row>
    <row r="51954" spans="21:21" x14ac:dyDescent="0.25">
      <c r="U51954" s="76"/>
    </row>
    <row r="51955" spans="21:21" x14ac:dyDescent="0.25">
      <c r="U51955" s="76"/>
    </row>
    <row r="51956" spans="21:21" x14ac:dyDescent="0.25">
      <c r="U51956" s="76"/>
    </row>
    <row r="51957" spans="21:21" x14ac:dyDescent="0.25">
      <c r="U51957" s="76"/>
    </row>
    <row r="51958" spans="21:21" x14ac:dyDescent="0.25">
      <c r="U51958" s="76"/>
    </row>
    <row r="51959" spans="21:21" x14ac:dyDescent="0.25">
      <c r="U51959" s="76"/>
    </row>
    <row r="51960" spans="21:21" x14ac:dyDescent="0.25">
      <c r="U51960" s="76"/>
    </row>
    <row r="51961" spans="21:21" x14ac:dyDescent="0.25">
      <c r="U51961" s="76"/>
    </row>
    <row r="51962" spans="21:21" x14ac:dyDescent="0.25">
      <c r="U51962" s="76"/>
    </row>
    <row r="51963" spans="21:21" x14ac:dyDescent="0.25">
      <c r="U51963" s="76"/>
    </row>
    <row r="51964" spans="21:21" x14ac:dyDescent="0.25">
      <c r="U51964" s="76"/>
    </row>
    <row r="51965" spans="21:21" x14ac:dyDescent="0.25">
      <c r="U51965" s="76"/>
    </row>
    <row r="51966" spans="21:21" x14ac:dyDescent="0.25">
      <c r="U51966" s="76"/>
    </row>
    <row r="51967" spans="21:21" x14ac:dyDescent="0.25">
      <c r="U51967" s="76"/>
    </row>
    <row r="51968" spans="21:21" x14ac:dyDescent="0.25">
      <c r="U51968" s="76"/>
    </row>
    <row r="51969" spans="21:21" x14ac:dyDescent="0.25">
      <c r="U51969" s="76"/>
    </row>
    <row r="51970" spans="21:21" x14ac:dyDescent="0.25">
      <c r="U51970" s="76"/>
    </row>
    <row r="51971" spans="21:21" x14ac:dyDescent="0.25">
      <c r="U51971" s="76"/>
    </row>
    <row r="51972" spans="21:21" x14ac:dyDescent="0.25">
      <c r="U51972" s="76"/>
    </row>
    <row r="51973" spans="21:21" x14ac:dyDescent="0.25">
      <c r="U51973" s="76"/>
    </row>
    <row r="51974" spans="21:21" x14ac:dyDescent="0.25">
      <c r="U51974" s="76"/>
    </row>
    <row r="51975" spans="21:21" x14ac:dyDescent="0.25">
      <c r="U51975" s="76"/>
    </row>
    <row r="51976" spans="21:21" x14ac:dyDescent="0.25">
      <c r="U51976" s="76"/>
    </row>
    <row r="51977" spans="21:21" x14ac:dyDescent="0.25">
      <c r="U51977" s="76"/>
    </row>
    <row r="51978" spans="21:21" x14ac:dyDescent="0.25">
      <c r="U51978" s="76"/>
    </row>
    <row r="51979" spans="21:21" x14ac:dyDescent="0.25">
      <c r="U51979" s="76"/>
    </row>
    <row r="51980" spans="21:21" x14ac:dyDescent="0.25">
      <c r="U51980" s="76"/>
    </row>
    <row r="51981" spans="21:21" x14ac:dyDescent="0.25">
      <c r="U51981" s="76"/>
    </row>
    <row r="51982" spans="21:21" x14ac:dyDescent="0.25">
      <c r="U51982" s="76"/>
    </row>
    <row r="51983" spans="21:21" x14ac:dyDescent="0.25">
      <c r="U51983" s="76"/>
    </row>
    <row r="51984" spans="21:21" x14ac:dyDescent="0.25">
      <c r="U51984" s="76"/>
    </row>
    <row r="51985" spans="21:21" x14ac:dyDescent="0.25">
      <c r="U51985" s="76"/>
    </row>
    <row r="51986" spans="21:21" x14ac:dyDescent="0.25">
      <c r="U51986" s="76"/>
    </row>
    <row r="51987" spans="21:21" x14ac:dyDescent="0.25">
      <c r="U51987" s="76"/>
    </row>
    <row r="51988" spans="21:21" x14ac:dyDescent="0.25">
      <c r="U51988" s="76"/>
    </row>
    <row r="51989" spans="21:21" x14ac:dyDescent="0.25">
      <c r="U51989" s="76"/>
    </row>
    <row r="51990" spans="21:21" x14ac:dyDescent="0.25">
      <c r="U51990" s="76"/>
    </row>
    <row r="51991" spans="21:21" x14ac:dyDescent="0.25">
      <c r="U51991" s="76"/>
    </row>
    <row r="51992" spans="21:21" x14ac:dyDescent="0.25">
      <c r="U51992" s="76"/>
    </row>
    <row r="51993" spans="21:21" x14ac:dyDescent="0.25">
      <c r="U51993" s="76"/>
    </row>
    <row r="51994" spans="21:21" x14ac:dyDescent="0.25">
      <c r="U51994" s="76"/>
    </row>
    <row r="51995" spans="21:21" x14ac:dyDescent="0.25">
      <c r="U51995" s="76"/>
    </row>
    <row r="51996" spans="21:21" x14ac:dyDescent="0.25">
      <c r="U51996" s="76"/>
    </row>
    <row r="51997" spans="21:21" x14ac:dyDescent="0.25">
      <c r="U51997" s="76"/>
    </row>
    <row r="51998" spans="21:21" x14ac:dyDescent="0.25">
      <c r="U51998" s="76"/>
    </row>
    <row r="51999" spans="21:21" x14ac:dyDescent="0.25">
      <c r="U51999" s="76"/>
    </row>
    <row r="52000" spans="21:21" x14ac:dyDescent="0.25">
      <c r="U52000" s="76"/>
    </row>
    <row r="52001" spans="21:21" x14ac:dyDescent="0.25">
      <c r="U52001" s="76"/>
    </row>
    <row r="52002" spans="21:21" x14ac:dyDescent="0.25">
      <c r="U52002" s="76"/>
    </row>
    <row r="52003" spans="21:21" x14ac:dyDescent="0.25">
      <c r="U52003" s="76"/>
    </row>
    <row r="52004" spans="21:21" x14ac:dyDescent="0.25">
      <c r="U52004" s="76"/>
    </row>
    <row r="52005" spans="21:21" x14ac:dyDescent="0.25">
      <c r="U52005" s="76"/>
    </row>
    <row r="52006" spans="21:21" x14ac:dyDescent="0.25">
      <c r="U52006" s="76"/>
    </row>
    <row r="52007" spans="21:21" x14ac:dyDescent="0.25">
      <c r="U52007" s="76"/>
    </row>
    <row r="52008" spans="21:21" x14ac:dyDescent="0.25">
      <c r="U52008" s="76"/>
    </row>
    <row r="52009" spans="21:21" x14ac:dyDescent="0.25">
      <c r="U52009" s="76"/>
    </row>
    <row r="52010" spans="21:21" x14ac:dyDescent="0.25">
      <c r="U52010" s="76"/>
    </row>
    <row r="52011" spans="21:21" x14ac:dyDescent="0.25">
      <c r="U52011" s="76"/>
    </row>
    <row r="52012" spans="21:21" x14ac:dyDescent="0.25">
      <c r="U52012" s="76"/>
    </row>
    <row r="52013" spans="21:21" x14ac:dyDescent="0.25">
      <c r="U52013" s="76"/>
    </row>
    <row r="52014" spans="21:21" x14ac:dyDescent="0.25">
      <c r="U52014" s="76"/>
    </row>
    <row r="52015" spans="21:21" x14ac:dyDescent="0.25">
      <c r="U52015" s="76"/>
    </row>
    <row r="52016" spans="21:21" x14ac:dyDescent="0.25">
      <c r="U52016" s="76"/>
    </row>
    <row r="52017" spans="21:21" x14ac:dyDescent="0.25">
      <c r="U52017" s="76"/>
    </row>
    <row r="52018" spans="21:21" x14ac:dyDescent="0.25">
      <c r="U52018" s="76"/>
    </row>
    <row r="52019" spans="21:21" x14ac:dyDescent="0.25">
      <c r="U52019" s="76"/>
    </row>
    <row r="52020" spans="21:21" x14ac:dyDescent="0.25">
      <c r="U52020" s="76"/>
    </row>
    <row r="52021" spans="21:21" x14ac:dyDescent="0.25">
      <c r="U52021" s="76"/>
    </row>
    <row r="52022" spans="21:21" x14ac:dyDescent="0.25">
      <c r="U52022" s="76"/>
    </row>
    <row r="52023" spans="21:21" x14ac:dyDescent="0.25">
      <c r="U52023" s="76"/>
    </row>
    <row r="52024" spans="21:21" x14ac:dyDescent="0.25">
      <c r="U52024" s="76"/>
    </row>
    <row r="52025" spans="21:21" x14ac:dyDescent="0.25">
      <c r="U52025" s="76"/>
    </row>
    <row r="52026" spans="21:21" x14ac:dyDescent="0.25">
      <c r="U52026" s="76"/>
    </row>
    <row r="52027" spans="21:21" x14ac:dyDescent="0.25">
      <c r="U52027" s="76"/>
    </row>
    <row r="52028" spans="21:21" x14ac:dyDescent="0.25">
      <c r="U52028" s="76"/>
    </row>
    <row r="52029" spans="21:21" x14ac:dyDescent="0.25">
      <c r="U52029" s="76"/>
    </row>
    <row r="52030" spans="21:21" x14ac:dyDescent="0.25">
      <c r="U52030" s="76"/>
    </row>
    <row r="52031" spans="21:21" x14ac:dyDescent="0.25">
      <c r="U52031" s="76"/>
    </row>
    <row r="52032" spans="21:21" x14ac:dyDescent="0.25">
      <c r="U52032" s="76"/>
    </row>
    <row r="52033" spans="21:21" x14ac:dyDescent="0.25">
      <c r="U52033" s="76"/>
    </row>
    <row r="52034" spans="21:21" x14ac:dyDescent="0.25">
      <c r="U52034" s="76"/>
    </row>
    <row r="52035" spans="21:21" x14ac:dyDescent="0.25">
      <c r="U52035" s="76"/>
    </row>
    <row r="52036" spans="21:21" x14ac:dyDescent="0.25">
      <c r="U52036" s="76"/>
    </row>
    <row r="52037" spans="21:21" x14ac:dyDescent="0.25">
      <c r="U52037" s="76"/>
    </row>
    <row r="52038" spans="21:21" x14ac:dyDescent="0.25">
      <c r="U52038" s="76"/>
    </row>
    <row r="52039" spans="21:21" x14ac:dyDescent="0.25">
      <c r="U52039" s="76"/>
    </row>
    <row r="52040" spans="21:21" x14ac:dyDescent="0.25">
      <c r="U52040" s="76"/>
    </row>
    <row r="52041" spans="21:21" x14ac:dyDescent="0.25">
      <c r="U52041" s="76"/>
    </row>
    <row r="52042" spans="21:21" x14ac:dyDescent="0.25">
      <c r="U52042" s="76"/>
    </row>
    <row r="52043" spans="21:21" x14ac:dyDescent="0.25">
      <c r="U52043" s="76"/>
    </row>
    <row r="52044" spans="21:21" x14ac:dyDescent="0.25">
      <c r="U52044" s="76"/>
    </row>
    <row r="52045" spans="21:21" x14ac:dyDescent="0.25">
      <c r="U52045" s="76"/>
    </row>
    <row r="52046" spans="21:21" x14ac:dyDescent="0.25">
      <c r="U52046" s="76"/>
    </row>
    <row r="52047" spans="21:21" x14ac:dyDescent="0.25">
      <c r="U52047" s="76"/>
    </row>
    <row r="52048" spans="21:21" x14ac:dyDescent="0.25">
      <c r="U52048" s="76"/>
    </row>
    <row r="52049" spans="21:21" x14ac:dyDescent="0.25">
      <c r="U52049" s="76"/>
    </row>
    <row r="52050" spans="21:21" x14ac:dyDescent="0.25">
      <c r="U52050" s="76"/>
    </row>
    <row r="52051" spans="21:21" x14ac:dyDescent="0.25">
      <c r="U52051" s="76"/>
    </row>
    <row r="52052" spans="21:21" x14ac:dyDescent="0.25">
      <c r="U52052" s="76"/>
    </row>
    <row r="52053" spans="21:21" x14ac:dyDescent="0.25">
      <c r="U52053" s="76"/>
    </row>
    <row r="52054" spans="21:21" x14ac:dyDescent="0.25">
      <c r="U52054" s="76"/>
    </row>
    <row r="52055" spans="21:21" x14ac:dyDescent="0.25">
      <c r="U52055" s="76"/>
    </row>
    <row r="52056" spans="21:21" x14ac:dyDescent="0.25">
      <c r="U52056" s="76"/>
    </row>
    <row r="52057" spans="21:21" x14ac:dyDescent="0.25">
      <c r="U52057" s="76"/>
    </row>
    <row r="52058" spans="21:21" x14ac:dyDescent="0.25">
      <c r="U52058" s="76"/>
    </row>
    <row r="52059" spans="21:21" x14ac:dyDescent="0.25">
      <c r="U52059" s="76"/>
    </row>
    <row r="52060" spans="21:21" x14ac:dyDescent="0.25">
      <c r="U52060" s="76"/>
    </row>
    <row r="52061" spans="21:21" x14ac:dyDescent="0.25">
      <c r="U52061" s="76"/>
    </row>
    <row r="52062" spans="21:21" x14ac:dyDescent="0.25">
      <c r="U52062" s="76"/>
    </row>
    <row r="52063" spans="21:21" x14ac:dyDescent="0.25">
      <c r="U52063" s="76"/>
    </row>
    <row r="52064" spans="21:21" x14ac:dyDescent="0.25">
      <c r="U52064" s="76"/>
    </row>
    <row r="52065" spans="21:21" x14ac:dyDescent="0.25">
      <c r="U52065" s="76"/>
    </row>
    <row r="52066" spans="21:21" x14ac:dyDescent="0.25">
      <c r="U52066" s="76"/>
    </row>
    <row r="52067" spans="21:21" x14ac:dyDescent="0.25">
      <c r="U52067" s="76"/>
    </row>
    <row r="52068" spans="21:21" x14ac:dyDescent="0.25">
      <c r="U52068" s="76"/>
    </row>
    <row r="52069" spans="21:21" x14ac:dyDescent="0.25">
      <c r="U52069" s="76"/>
    </row>
    <row r="52070" spans="21:21" x14ac:dyDescent="0.25">
      <c r="U52070" s="76"/>
    </row>
    <row r="52071" spans="21:21" x14ac:dyDescent="0.25">
      <c r="U52071" s="76"/>
    </row>
    <row r="52072" spans="21:21" x14ac:dyDescent="0.25">
      <c r="U52072" s="76"/>
    </row>
    <row r="52073" spans="21:21" x14ac:dyDescent="0.25">
      <c r="U52073" s="76"/>
    </row>
    <row r="52074" spans="21:21" x14ac:dyDescent="0.25">
      <c r="U52074" s="76"/>
    </row>
    <row r="52075" spans="21:21" x14ac:dyDescent="0.25">
      <c r="U52075" s="76"/>
    </row>
    <row r="52076" spans="21:21" x14ac:dyDescent="0.25">
      <c r="U52076" s="76"/>
    </row>
    <row r="52077" spans="21:21" x14ac:dyDescent="0.25">
      <c r="U52077" s="76"/>
    </row>
    <row r="52078" spans="21:21" x14ac:dyDescent="0.25">
      <c r="U52078" s="76"/>
    </row>
    <row r="52079" spans="21:21" x14ac:dyDescent="0.25">
      <c r="U52079" s="76"/>
    </row>
    <row r="52080" spans="21:21" x14ac:dyDescent="0.25">
      <c r="U52080" s="76"/>
    </row>
    <row r="52081" spans="21:21" x14ac:dyDescent="0.25">
      <c r="U52081" s="76"/>
    </row>
    <row r="52082" spans="21:21" x14ac:dyDescent="0.25">
      <c r="U52082" s="76"/>
    </row>
    <row r="52083" spans="21:21" x14ac:dyDescent="0.25">
      <c r="U52083" s="76"/>
    </row>
    <row r="52084" spans="21:21" x14ac:dyDescent="0.25">
      <c r="U52084" s="76"/>
    </row>
    <row r="52085" spans="21:21" x14ac:dyDescent="0.25">
      <c r="U52085" s="76"/>
    </row>
    <row r="52086" spans="21:21" x14ac:dyDescent="0.25">
      <c r="U52086" s="76"/>
    </row>
    <row r="52087" spans="21:21" x14ac:dyDescent="0.25">
      <c r="U52087" s="76"/>
    </row>
    <row r="52088" spans="21:21" x14ac:dyDescent="0.25">
      <c r="U52088" s="76"/>
    </row>
    <row r="52089" spans="21:21" x14ac:dyDescent="0.25">
      <c r="U52089" s="76"/>
    </row>
    <row r="52090" spans="21:21" x14ac:dyDescent="0.25">
      <c r="U52090" s="76"/>
    </row>
    <row r="52091" spans="21:21" x14ac:dyDescent="0.25">
      <c r="U52091" s="76"/>
    </row>
    <row r="52092" spans="21:21" x14ac:dyDescent="0.25">
      <c r="U52092" s="76"/>
    </row>
    <row r="52093" spans="21:21" x14ac:dyDescent="0.25">
      <c r="U52093" s="76"/>
    </row>
    <row r="52094" spans="21:21" x14ac:dyDescent="0.25">
      <c r="U52094" s="76"/>
    </row>
    <row r="52095" spans="21:21" x14ac:dyDescent="0.25">
      <c r="U52095" s="76"/>
    </row>
    <row r="52096" spans="21:21" x14ac:dyDescent="0.25">
      <c r="U52096" s="76"/>
    </row>
    <row r="52097" spans="21:21" x14ac:dyDescent="0.25">
      <c r="U52097" s="76"/>
    </row>
    <row r="52098" spans="21:21" x14ac:dyDescent="0.25">
      <c r="U52098" s="76"/>
    </row>
    <row r="52099" spans="21:21" x14ac:dyDescent="0.25">
      <c r="U52099" s="76"/>
    </row>
    <row r="52100" spans="21:21" x14ac:dyDescent="0.25">
      <c r="U52100" s="76"/>
    </row>
    <row r="52101" spans="21:21" x14ac:dyDescent="0.25">
      <c r="U52101" s="76"/>
    </row>
    <row r="52102" spans="21:21" x14ac:dyDescent="0.25">
      <c r="U52102" s="76"/>
    </row>
    <row r="52103" spans="21:21" x14ac:dyDescent="0.25">
      <c r="U52103" s="76"/>
    </row>
    <row r="52104" spans="21:21" x14ac:dyDescent="0.25">
      <c r="U52104" s="76"/>
    </row>
    <row r="52105" spans="21:21" x14ac:dyDescent="0.25">
      <c r="U52105" s="76"/>
    </row>
    <row r="52106" spans="21:21" x14ac:dyDescent="0.25">
      <c r="U52106" s="76"/>
    </row>
    <row r="52107" spans="21:21" x14ac:dyDescent="0.25">
      <c r="U52107" s="76"/>
    </row>
    <row r="52108" spans="21:21" x14ac:dyDescent="0.25">
      <c r="U52108" s="76"/>
    </row>
    <row r="52109" spans="21:21" x14ac:dyDescent="0.25">
      <c r="U52109" s="76"/>
    </row>
    <row r="52110" spans="21:21" x14ac:dyDescent="0.25">
      <c r="U52110" s="76"/>
    </row>
    <row r="52111" spans="21:21" x14ac:dyDescent="0.25">
      <c r="U52111" s="76"/>
    </row>
    <row r="52112" spans="21:21" x14ac:dyDescent="0.25">
      <c r="U52112" s="76"/>
    </row>
    <row r="52113" spans="21:21" x14ac:dyDescent="0.25">
      <c r="U52113" s="76"/>
    </row>
    <row r="52114" spans="21:21" x14ac:dyDescent="0.25">
      <c r="U52114" s="76"/>
    </row>
    <row r="52115" spans="21:21" x14ac:dyDescent="0.25">
      <c r="U52115" s="76"/>
    </row>
    <row r="52116" spans="21:21" x14ac:dyDescent="0.25">
      <c r="U52116" s="76"/>
    </row>
    <row r="52117" spans="21:21" x14ac:dyDescent="0.25">
      <c r="U52117" s="76"/>
    </row>
    <row r="52118" spans="21:21" x14ac:dyDescent="0.25">
      <c r="U52118" s="76"/>
    </row>
    <row r="52119" spans="21:21" x14ac:dyDescent="0.25">
      <c r="U52119" s="76"/>
    </row>
    <row r="52120" spans="21:21" x14ac:dyDescent="0.25">
      <c r="U52120" s="76"/>
    </row>
    <row r="52121" spans="21:21" x14ac:dyDescent="0.25">
      <c r="U52121" s="76"/>
    </row>
    <row r="52122" spans="21:21" x14ac:dyDescent="0.25">
      <c r="U52122" s="76"/>
    </row>
    <row r="52123" spans="21:21" x14ac:dyDescent="0.25">
      <c r="U52123" s="76"/>
    </row>
    <row r="52124" spans="21:21" x14ac:dyDescent="0.25">
      <c r="U52124" s="76"/>
    </row>
    <row r="52125" spans="21:21" x14ac:dyDescent="0.25">
      <c r="U52125" s="76"/>
    </row>
    <row r="52126" spans="21:21" x14ac:dyDescent="0.25">
      <c r="U52126" s="76"/>
    </row>
    <row r="52127" spans="21:21" x14ac:dyDescent="0.25">
      <c r="U52127" s="76"/>
    </row>
    <row r="52128" spans="21:21" x14ac:dyDescent="0.25">
      <c r="U52128" s="76"/>
    </row>
    <row r="52129" spans="21:21" x14ac:dyDescent="0.25">
      <c r="U52129" s="76"/>
    </row>
    <row r="52130" spans="21:21" x14ac:dyDescent="0.25">
      <c r="U52130" s="76"/>
    </row>
    <row r="52131" spans="21:21" x14ac:dyDescent="0.25">
      <c r="U52131" s="76"/>
    </row>
    <row r="52132" spans="21:21" x14ac:dyDescent="0.25">
      <c r="U52132" s="76"/>
    </row>
    <row r="52133" spans="21:21" x14ac:dyDescent="0.25">
      <c r="U52133" s="76"/>
    </row>
    <row r="52134" spans="21:21" x14ac:dyDescent="0.25">
      <c r="U52134" s="76"/>
    </row>
    <row r="52135" spans="21:21" x14ac:dyDescent="0.25">
      <c r="U52135" s="76"/>
    </row>
    <row r="52136" spans="21:21" x14ac:dyDescent="0.25">
      <c r="U52136" s="76"/>
    </row>
    <row r="52137" spans="21:21" x14ac:dyDescent="0.25">
      <c r="U52137" s="76"/>
    </row>
    <row r="52138" spans="21:21" x14ac:dyDescent="0.25">
      <c r="U52138" s="76"/>
    </row>
    <row r="52139" spans="21:21" x14ac:dyDescent="0.25">
      <c r="U52139" s="76"/>
    </row>
    <row r="52140" spans="21:21" x14ac:dyDescent="0.25">
      <c r="U52140" s="76"/>
    </row>
    <row r="52141" spans="21:21" x14ac:dyDescent="0.25">
      <c r="U52141" s="76"/>
    </row>
    <row r="52142" spans="21:21" x14ac:dyDescent="0.25">
      <c r="U52142" s="76"/>
    </row>
    <row r="52143" spans="21:21" x14ac:dyDescent="0.25">
      <c r="U52143" s="76"/>
    </row>
    <row r="52144" spans="21:21" x14ac:dyDescent="0.25">
      <c r="U52144" s="76"/>
    </row>
    <row r="52145" spans="21:21" x14ac:dyDescent="0.25">
      <c r="U52145" s="76"/>
    </row>
    <row r="52146" spans="21:21" x14ac:dyDescent="0.25">
      <c r="U52146" s="76"/>
    </row>
    <row r="52147" spans="21:21" x14ac:dyDescent="0.25">
      <c r="U52147" s="76"/>
    </row>
    <row r="52148" spans="21:21" x14ac:dyDescent="0.25">
      <c r="U52148" s="76"/>
    </row>
    <row r="52149" spans="21:21" x14ac:dyDescent="0.25">
      <c r="U52149" s="76"/>
    </row>
    <row r="52150" spans="21:21" x14ac:dyDescent="0.25">
      <c r="U52150" s="76"/>
    </row>
    <row r="52151" spans="21:21" x14ac:dyDescent="0.25">
      <c r="U52151" s="76"/>
    </row>
    <row r="52152" spans="21:21" x14ac:dyDescent="0.25">
      <c r="U52152" s="76"/>
    </row>
    <row r="52153" spans="21:21" x14ac:dyDescent="0.25">
      <c r="U52153" s="76"/>
    </row>
    <row r="52154" spans="21:21" x14ac:dyDescent="0.25">
      <c r="U52154" s="76"/>
    </row>
    <row r="52155" spans="21:21" x14ac:dyDescent="0.25">
      <c r="U52155" s="76"/>
    </row>
    <row r="52156" spans="21:21" x14ac:dyDescent="0.25">
      <c r="U52156" s="76"/>
    </row>
    <row r="52157" spans="21:21" x14ac:dyDescent="0.25">
      <c r="U52157" s="76"/>
    </row>
    <row r="52158" spans="21:21" x14ac:dyDescent="0.25">
      <c r="U52158" s="76"/>
    </row>
    <row r="52159" spans="21:21" x14ac:dyDescent="0.25">
      <c r="U52159" s="76"/>
    </row>
    <row r="52160" spans="21:21" x14ac:dyDescent="0.25">
      <c r="U52160" s="76"/>
    </row>
    <row r="52161" spans="21:21" x14ac:dyDescent="0.25">
      <c r="U52161" s="76"/>
    </row>
    <row r="52162" spans="21:21" x14ac:dyDescent="0.25">
      <c r="U52162" s="76"/>
    </row>
    <row r="52163" spans="21:21" x14ac:dyDescent="0.25">
      <c r="U52163" s="76"/>
    </row>
    <row r="52164" spans="21:21" x14ac:dyDescent="0.25">
      <c r="U52164" s="76"/>
    </row>
    <row r="52165" spans="21:21" x14ac:dyDescent="0.25">
      <c r="U52165" s="76"/>
    </row>
    <row r="52166" spans="21:21" x14ac:dyDescent="0.25">
      <c r="U52166" s="76"/>
    </row>
    <row r="52167" spans="21:21" x14ac:dyDescent="0.25">
      <c r="U52167" s="76"/>
    </row>
    <row r="52168" spans="21:21" x14ac:dyDescent="0.25">
      <c r="U52168" s="76"/>
    </row>
    <row r="52169" spans="21:21" x14ac:dyDescent="0.25">
      <c r="U52169" s="76"/>
    </row>
    <row r="52170" spans="21:21" x14ac:dyDescent="0.25">
      <c r="U52170" s="76"/>
    </row>
    <row r="52171" spans="21:21" x14ac:dyDescent="0.25">
      <c r="U52171" s="76"/>
    </row>
    <row r="52172" spans="21:21" x14ac:dyDescent="0.25">
      <c r="U52172" s="76"/>
    </row>
    <row r="52173" spans="21:21" x14ac:dyDescent="0.25">
      <c r="U52173" s="76"/>
    </row>
    <row r="52174" spans="21:21" x14ac:dyDescent="0.25">
      <c r="U52174" s="76"/>
    </row>
    <row r="52175" spans="21:21" x14ac:dyDescent="0.25">
      <c r="U52175" s="76"/>
    </row>
    <row r="52176" spans="21:21" x14ac:dyDescent="0.25">
      <c r="U52176" s="76"/>
    </row>
    <row r="52177" spans="21:21" x14ac:dyDescent="0.25">
      <c r="U52177" s="76"/>
    </row>
    <row r="52178" spans="21:21" x14ac:dyDescent="0.25">
      <c r="U52178" s="76"/>
    </row>
    <row r="52179" spans="21:21" x14ac:dyDescent="0.25">
      <c r="U52179" s="76"/>
    </row>
    <row r="52180" spans="21:21" x14ac:dyDescent="0.25">
      <c r="U52180" s="76"/>
    </row>
    <row r="52181" spans="21:21" x14ac:dyDescent="0.25">
      <c r="U52181" s="76"/>
    </row>
    <row r="52182" spans="21:21" x14ac:dyDescent="0.25">
      <c r="U52182" s="76"/>
    </row>
    <row r="52183" spans="21:21" x14ac:dyDescent="0.25">
      <c r="U52183" s="76"/>
    </row>
    <row r="52184" spans="21:21" x14ac:dyDescent="0.25">
      <c r="U52184" s="76"/>
    </row>
    <row r="52185" spans="21:21" x14ac:dyDescent="0.25">
      <c r="U52185" s="76"/>
    </row>
    <row r="52186" spans="21:21" x14ac:dyDescent="0.25">
      <c r="U52186" s="76"/>
    </row>
    <row r="52187" spans="21:21" x14ac:dyDescent="0.25">
      <c r="U52187" s="76"/>
    </row>
    <row r="52188" spans="21:21" x14ac:dyDescent="0.25">
      <c r="U52188" s="76"/>
    </row>
    <row r="52189" spans="21:21" x14ac:dyDescent="0.25">
      <c r="U52189" s="76"/>
    </row>
    <row r="52190" spans="21:21" x14ac:dyDescent="0.25">
      <c r="U52190" s="76"/>
    </row>
    <row r="52191" spans="21:21" x14ac:dyDescent="0.25">
      <c r="U52191" s="76"/>
    </row>
    <row r="52192" spans="21:21" x14ac:dyDescent="0.25">
      <c r="U52192" s="76"/>
    </row>
    <row r="52193" spans="21:21" x14ac:dyDescent="0.25">
      <c r="U52193" s="76"/>
    </row>
    <row r="52194" spans="21:21" x14ac:dyDescent="0.25">
      <c r="U52194" s="76"/>
    </row>
    <row r="52195" spans="21:21" x14ac:dyDescent="0.25">
      <c r="U52195" s="76"/>
    </row>
    <row r="52196" spans="21:21" x14ac:dyDescent="0.25">
      <c r="U52196" s="76"/>
    </row>
    <row r="52197" spans="21:21" x14ac:dyDescent="0.25">
      <c r="U52197" s="76"/>
    </row>
    <row r="52198" spans="21:21" x14ac:dyDescent="0.25">
      <c r="U52198" s="76"/>
    </row>
    <row r="52199" spans="21:21" x14ac:dyDescent="0.25">
      <c r="U52199" s="76"/>
    </row>
    <row r="52200" spans="21:21" x14ac:dyDescent="0.25">
      <c r="U52200" s="76"/>
    </row>
    <row r="52201" spans="21:21" x14ac:dyDescent="0.25">
      <c r="U52201" s="76"/>
    </row>
    <row r="52202" spans="21:21" x14ac:dyDescent="0.25">
      <c r="U52202" s="76"/>
    </row>
    <row r="52203" spans="21:21" x14ac:dyDescent="0.25">
      <c r="U52203" s="76"/>
    </row>
    <row r="52204" spans="21:21" x14ac:dyDescent="0.25">
      <c r="U52204" s="76"/>
    </row>
    <row r="52205" spans="21:21" x14ac:dyDescent="0.25">
      <c r="U52205" s="76"/>
    </row>
    <row r="52206" spans="21:21" x14ac:dyDescent="0.25">
      <c r="U52206" s="76"/>
    </row>
    <row r="52207" spans="21:21" x14ac:dyDescent="0.25">
      <c r="U52207" s="76"/>
    </row>
    <row r="52208" spans="21:21" x14ac:dyDescent="0.25">
      <c r="U52208" s="76"/>
    </row>
    <row r="52209" spans="21:21" x14ac:dyDescent="0.25">
      <c r="U52209" s="76"/>
    </row>
    <row r="52210" spans="21:21" x14ac:dyDescent="0.25">
      <c r="U52210" s="76"/>
    </row>
    <row r="52211" spans="21:21" x14ac:dyDescent="0.25">
      <c r="U52211" s="76"/>
    </row>
    <row r="52212" spans="21:21" x14ac:dyDescent="0.25">
      <c r="U52212" s="76"/>
    </row>
    <row r="52213" spans="21:21" x14ac:dyDescent="0.25">
      <c r="U52213" s="76"/>
    </row>
    <row r="52214" spans="21:21" x14ac:dyDescent="0.25">
      <c r="U52214" s="76"/>
    </row>
    <row r="52215" spans="21:21" x14ac:dyDescent="0.25">
      <c r="U52215" s="76"/>
    </row>
    <row r="52216" spans="21:21" x14ac:dyDescent="0.25">
      <c r="U52216" s="76"/>
    </row>
    <row r="52217" spans="21:21" x14ac:dyDescent="0.25">
      <c r="U52217" s="76"/>
    </row>
    <row r="52218" spans="21:21" x14ac:dyDescent="0.25">
      <c r="U52218" s="76"/>
    </row>
    <row r="52219" spans="21:21" x14ac:dyDescent="0.25">
      <c r="U52219" s="76"/>
    </row>
    <row r="52220" spans="21:21" x14ac:dyDescent="0.25">
      <c r="U52220" s="76"/>
    </row>
    <row r="52221" spans="21:21" x14ac:dyDescent="0.25">
      <c r="U52221" s="76"/>
    </row>
    <row r="52222" spans="21:21" x14ac:dyDescent="0.25">
      <c r="U52222" s="76"/>
    </row>
    <row r="52223" spans="21:21" x14ac:dyDescent="0.25">
      <c r="U52223" s="76"/>
    </row>
    <row r="52224" spans="21:21" x14ac:dyDescent="0.25">
      <c r="U52224" s="76"/>
    </row>
    <row r="52225" spans="21:21" x14ac:dyDescent="0.25">
      <c r="U52225" s="76"/>
    </row>
    <row r="52226" spans="21:21" x14ac:dyDescent="0.25">
      <c r="U52226" s="76"/>
    </row>
    <row r="52227" spans="21:21" x14ac:dyDescent="0.25">
      <c r="U52227" s="76"/>
    </row>
    <row r="52228" spans="21:21" x14ac:dyDescent="0.25">
      <c r="U52228" s="76"/>
    </row>
    <row r="52229" spans="21:21" x14ac:dyDescent="0.25">
      <c r="U52229" s="76"/>
    </row>
    <row r="52230" spans="21:21" x14ac:dyDescent="0.25">
      <c r="U52230" s="76"/>
    </row>
    <row r="52231" spans="21:21" x14ac:dyDescent="0.25">
      <c r="U52231" s="76"/>
    </row>
    <row r="52232" spans="21:21" x14ac:dyDescent="0.25">
      <c r="U52232" s="76"/>
    </row>
    <row r="52233" spans="21:21" x14ac:dyDescent="0.25">
      <c r="U52233" s="76"/>
    </row>
    <row r="52234" spans="21:21" x14ac:dyDescent="0.25">
      <c r="U52234" s="76"/>
    </row>
    <row r="52235" spans="21:21" x14ac:dyDescent="0.25">
      <c r="U52235" s="76"/>
    </row>
    <row r="52236" spans="21:21" x14ac:dyDescent="0.25">
      <c r="U52236" s="76"/>
    </row>
    <row r="52237" spans="21:21" x14ac:dyDescent="0.25">
      <c r="U52237" s="76"/>
    </row>
    <row r="52238" spans="21:21" x14ac:dyDescent="0.25">
      <c r="U52238" s="76"/>
    </row>
    <row r="52239" spans="21:21" x14ac:dyDescent="0.25">
      <c r="U52239" s="76"/>
    </row>
    <row r="52240" spans="21:21" x14ac:dyDescent="0.25">
      <c r="U52240" s="76"/>
    </row>
    <row r="52241" spans="21:21" x14ac:dyDescent="0.25">
      <c r="U52241" s="76"/>
    </row>
    <row r="52242" spans="21:21" x14ac:dyDescent="0.25">
      <c r="U52242" s="76"/>
    </row>
    <row r="52243" spans="21:21" x14ac:dyDescent="0.25">
      <c r="U52243" s="76"/>
    </row>
    <row r="52244" spans="21:21" x14ac:dyDescent="0.25">
      <c r="U52244" s="76"/>
    </row>
    <row r="52245" spans="21:21" x14ac:dyDescent="0.25">
      <c r="U52245" s="76"/>
    </row>
    <row r="52246" spans="21:21" x14ac:dyDescent="0.25">
      <c r="U52246" s="76"/>
    </row>
    <row r="52247" spans="21:21" x14ac:dyDescent="0.25">
      <c r="U52247" s="76"/>
    </row>
    <row r="52248" spans="21:21" x14ac:dyDescent="0.25">
      <c r="U52248" s="76"/>
    </row>
    <row r="52249" spans="21:21" x14ac:dyDescent="0.25">
      <c r="U52249" s="76"/>
    </row>
    <row r="52250" spans="21:21" x14ac:dyDescent="0.25">
      <c r="U52250" s="76"/>
    </row>
    <row r="52251" spans="21:21" x14ac:dyDescent="0.25">
      <c r="U52251" s="76"/>
    </row>
    <row r="52252" spans="21:21" x14ac:dyDescent="0.25">
      <c r="U52252" s="76"/>
    </row>
    <row r="52253" spans="21:21" x14ac:dyDescent="0.25">
      <c r="U52253" s="76"/>
    </row>
    <row r="52254" spans="21:21" x14ac:dyDescent="0.25">
      <c r="U52254" s="76"/>
    </row>
    <row r="52255" spans="21:21" x14ac:dyDescent="0.25">
      <c r="U52255" s="76"/>
    </row>
    <row r="52256" spans="21:21" x14ac:dyDescent="0.25">
      <c r="U52256" s="76"/>
    </row>
    <row r="52257" spans="21:21" x14ac:dyDescent="0.25">
      <c r="U52257" s="76"/>
    </row>
    <row r="52258" spans="21:21" x14ac:dyDescent="0.25">
      <c r="U52258" s="76"/>
    </row>
    <row r="52259" spans="21:21" x14ac:dyDescent="0.25">
      <c r="U52259" s="76"/>
    </row>
    <row r="52260" spans="21:21" x14ac:dyDescent="0.25">
      <c r="U52260" s="76"/>
    </row>
    <row r="52261" spans="21:21" x14ac:dyDescent="0.25">
      <c r="U52261" s="76"/>
    </row>
    <row r="52262" spans="21:21" x14ac:dyDescent="0.25">
      <c r="U52262" s="76"/>
    </row>
    <row r="52263" spans="21:21" x14ac:dyDescent="0.25">
      <c r="U52263" s="76"/>
    </row>
    <row r="52264" spans="21:21" x14ac:dyDescent="0.25">
      <c r="U52264" s="76"/>
    </row>
    <row r="52265" spans="21:21" x14ac:dyDescent="0.25">
      <c r="U52265" s="76"/>
    </row>
    <row r="52266" spans="21:21" x14ac:dyDescent="0.25">
      <c r="U52266" s="76"/>
    </row>
    <row r="52267" spans="21:21" x14ac:dyDescent="0.25">
      <c r="U52267" s="76"/>
    </row>
    <row r="52268" spans="21:21" x14ac:dyDescent="0.25">
      <c r="U52268" s="76"/>
    </row>
    <row r="52269" spans="21:21" x14ac:dyDescent="0.25">
      <c r="U52269" s="76"/>
    </row>
    <row r="52270" spans="21:21" x14ac:dyDescent="0.25">
      <c r="U52270" s="76"/>
    </row>
    <row r="52271" spans="21:21" x14ac:dyDescent="0.25">
      <c r="U52271" s="76"/>
    </row>
    <row r="52272" spans="21:21" x14ac:dyDescent="0.25">
      <c r="U52272" s="76"/>
    </row>
    <row r="52273" spans="21:21" x14ac:dyDescent="0.25">
      <c r="U52273" s="76"/>
    </row>
    <row r="52274" spans="21:21" x14ac:dyDescent="0.25">
      <c r="U52274" s="76"/>
    </row>
    <row r="52275" spans="21:21" x14ac:dyDescent="0.25">
      <c r="U52275" s="76"/>
    </row>
    <row r="52276" spans="21:21" x14ac:dyDescent="0.25">
      <c r="U52276" s="76"/>
    </row>
    <row r="52277" spans="21:21" x14ac:dyDescent="0.25">
      <c r="U52277" s="76"/>
    </row>
    <row r="52278" spans="21:21" x14ac:dyDescent="0.25">
      <c r="U52278" s="76"/>
    </row>
    <row r="52279" spans="21:21" x14ac:dyDescent="0.25">
      <c r="U52279" s="76"/>
    </row>
    <row r="52280" spans="21:21" x14ac:dyDescent="0.25">
      <c r="U52280" s="76"/>
    </row>
    <row r="52281" spans="21:21" x14ac:dyDescent="0.25">
      <c r="U52281" s="76"/>
    </row>
    <row r="52282" spans="21:21" x14ac:dyDescent="0.25">
      <c r="U52282" s="76"/>
    </row>
    <row r="52283" spans="21:21" x14ac:dyDescent="0.25">
      <c r="U52283" s="76"/>
    </row>
    <row r="52284" spans="21:21" x14ac:dyDescent="0.25">
      <c r="U52284" s="76"/>
    </row>
    <row r="52285" spans="21:21" x14ac:dyDescent="0.25">
      <c r="U52285" s="76"/>
    </row>
    <row r="52286" spans="21:21" x14ac:dyDescent="0.25">
      <c r="U52286" s="76"/>
    </row>
    <row r="52287" spans="21:21" x14ac:dyDescent="0.25">
      <c r="U52287" s="76"/>
    </row>
    <row r="52288" spans="21:21" x14ac:dyDescent="0.25">
      <c r="U52288" s="76"/>
    </row>
    <row r="52289" spans="21:21" x14ac:dyDescent="0.25">
      <c r="U52289" s="76"/>
    </row>
    <row r="52290" spans="21:21" x14ac:dyDescent="0.25">
      <c r="U52290" s="76"/>
    </row>
    <row r="52291" spans="21:21" x14ac:dyDescent="0.25">
      <c r="U52291" s="76"/>
    </row>
    <row r="52292" spans="21:21" x14ac:dyDescent="0.25">
      <c r="U52292" s="76"/>
    </row>
    <row r="52293" spans="21:21" x14ac:dyDescent="0.25">
      <c r="U52293" s="76"/>
    </row>
    <row r="52294" spans="21:21" x14ac:dyDescent="0.25">
      <c r="U52294" s="76"/>
    </row>
    <row r="52295" spans="21:21" x14ac:dyDescent="0.25">
      <c r="U52295" s="76"/>
    </row>
    <row r="52296" spans="21:21" x14ac:dyDescent="0.25">
      <c r="U52296" s="76"/>
    </row>
    <row r="52297" spans="21:21" x14ac:dyDescent="0.25">
      <c r="U52297" s="76"/>
    </row>
    <row r="52298" spans="21:21" x14ac:dyDescent="0.25">
      <c r="U52298" s="76"/>
    </row>
    <row r="52299" spans="21:21" x14ac:dyDescent="0.25">
      <c r="U52299" s="76"/>
    </row>
    <row r="52300" spans="21:21" x14ac:dyDescent="0.25">
      <c r="U52300" s="76"/>
    </row>
    <row r="52301" spans="21:21" x14ac:dyDescent="0.25">
      <c r="U52301" s="76"/>
    </row>
    <row r="52302" spans="21:21" x14ac:dyDescent="0.25">
      <c r="U52302" s="76"/>
    </row>
    <row r="52303" spans="21:21" x14ac:dyDescent="0.25">
      <c r="U52303" s="76"/>
    </row>
    <row r="52304" spans="21:21" x14ac:dyDescent="0.25">
      <c r="U52304" s="76"/>
    </row>
    <row r="52305" spans="21:21" x14ac:dyDescent="0.25">
      <c r="U52305" s="76"/>
    </row>
    <row r="52306" spans="21:21" x14ac:dyDescent="0.25">
      <c r="U52306" s="76"/>
    </row>
    <row r="52307" spans="21:21" x14ac:dyDescent="0.25">
      <c r="U52307" s="76"/>
    </row>
    <row r="52308" spans="21:21" x14ac:dyDescent="0.25">
      <c r="U52308" s="76"/>
    </row>
    <row r="52309" spans="21:21" x14ac:dyDescent="0.25">
      <c r="U52309" s="76"/>
    </row>
    <row r="52310" spans="21:21" x14ac:dyDescent="0.25">
      <c r="U52310" s="76"/>
    </row>
    <row r="52311" spans="21:21" x14ac:dyDescent="0.25">
      <c r="U52311" s="76"/>
    </row>
    <row r="52312" spans="21:21" x14ac:dyDescent="0.25">
      <c r="U52312" s="76"/>
    </row>
    <row r="52313" spans="21:21" x14ac:dyDescent="0.25">
      <c r="U52313" s="76"/>
    </row>
    <row r="52314" spans="21:21" x14ac:dyDescent="0.25">
      <c r="U52314" s="76"/>
    </row>
    <row r="52315" spans="21:21" x14ac:dyDescent="0.25">
      <c r="U52315" s="76"/>
    </row>
    <row r="52316" spans="21:21" x14ac:dyDescent="0.25">
      <c r="U52316" s="76"/>
    </row>
    <row r="52317" spans="21:21" x14ac:dyDescent="0.25">
      <c r="U52317" s="76"/>
    </row>
    <row r="52318" spans="21:21" x14ac:dyDescent="0.25">
      <c r="U52318" s="76"/>
    </row>
    <row r="52319" spans="21:21" x14ac:dyDescent="0.25">
      <c r="U52319" s="76"/>
    </row>
    <row r="52320" spans="21:21" x14ac:dyDescent="0.25">
      <c r="U52320" s="76"/>
    </row>
    <row r="52321" spans="21:21" x14ac:dyDescent="0.25">
      <c r="U52321" s="76"/>
    </row>
    <row r="52322" spans="21:21" x14ac:dyDescent="0.25">
      <c r="U52322" s="76"/>
    </row>
    <row r="52323" spans="21:21" x14ac:dyDescent="0.25">
      <c r="U52323" s="76"/>
    </row>
    <row r="52324" spans="21:21" x14ac:dyDescent="0.25">
      <c r="U52324" s="76"/>
    </row>
    <row r="52325" spans="21:21" x14ac:dyDescent="0.25">
      <c r="U52325" s="76"/>
    </row>
    <row r="52326" spans="21:21" x14ac:dyDescent="0.25">
      <c r="U52326" s="76"/>
    </row>
    <row r="52327" spans="21:21" x14ac:dyDescent="0.25">
      <c r="U52327" s="76"/>
    </row>
    <row r="52328" spans="21:21" x14ac:dyDescent="0.25">
      <c r="U52328" s="76"/>
    </row>
    <row r="52329" spans="21:21" x14ac:dyDescent="0.25">
      <c r="U52329" s="76"/>
    </row>
    <row r="52330" spans="21:21" x14ac:dyDescent="0.25">
      <c r="U52330" s="76"/>
    </row>
    <row r="52331" spans="21:21" x14ac:dyDescent="0.25">
      <c r="U52331" s="76"/>
    </row>
    <row r="52332" spans="21:21" x14ac:dyDescent="0.25">
      <c r="U52332" s="76"/>
    </row>
    <row r="52333" spans="21:21" x14ac:dyDescent="0.25">
      <c r="U52333" s="76"/>
    </row>
    <row r="52334" spans="21:21" x14ac:dyDescent="0.25">
      <c r="U52334" s="76"/>
    </row>
    <row r="52335" spans="21:21" x14ac:dyDescent="0.25">
      <c r="U52335" s="76"/>
    </row>
    <row r="52336" spans="21:21" x14ac:dyDescent="0.25">
      <c r="U52336" s="76"/>
    </row>
    <row r="52337" spans="21:21" x14ac:dyDescent="0.25">
      <c r="U52337" s="76"/>
    </row>
    <row r="52338" spans="21:21" x14ac:dyDescent="0.25">
      <c r="U52338" s="76"/>
    </row>
    <row r="52339" spans="21:21" x14ac:dyDescent="0.25">
      <c r="U52339" s="76"/>
    </row>
    <row r="52340" spans="21:21" x14ac:dyDescent="0.25">
      <c r="U52340" s="76"/>
    </row>
    <row r="52341" spans="21:21" x14ac:dyDescent="0.25">
      <c r="U52341" s="76"/>
    </row>
    <row r="52342" spans="21:21" x14ac:dyDescent="0.25">
      <c r="U52342" s="76"/>
    </row>
    <row r="52343" spans="21:21" x14ac:dyDescent="0.25">
      <c r="U52343" s="76"/>
    </row>
    <row r="52344" spans="21:21" x14ac:dyDescent="0.25">
      <c r="U52344" s="76"/>
    </row>
    <row r="52345" spans="21:21" x14ac:dyDescent="0.25">
      <c r="U52345" s="76"/>
    </row>
    <row r="52346" spans="21:21" x14ac:dyDescent="0.25">
      <c r="U52346" s="76"/>
    </row>
    <row r="52347" spans="21:21" x14ac:dyDescent="0.25">
      <c r="U52347" s="76"/>
    </row>
    <row r="52348" spans="21:21" x14ac:dyDescent="0.25">
      <c r="U52348" s="76"/>
    </row>
    <row r="52349" spans="21:21" x14ac:dyDescent="0.25">
      <c r="U52349" s="76"/>
    </row>
    <row r="52350" spans="21:21" x14ac:dyDescent="0.25">
      <c r="U52350" s="76"/>
    </row>
    <row r="52351" spans="21:21" x14ac:dyDescent="0.25">
      <c r="U52351" s="76"/>
    </row>
    <row r="52352" spans="21:21" x14ac:dyDescent="0.25">
      <c r="U52352" s="76"/>
    </row>
    <row r="52353" spans="21:21" x14ac:dyDescent="0.25">
      <c r="U52353" s="76"/>
    </row>
    <row r="52354" spans="21:21" x14ac:dyDescent="0.25">
      <c r="U52354" s="76"/>
    </row>
    <row r="52355" spans="21:21" x14ac:dyDescent="0.25">
      <c r="U52355" s="76"/>
    </row>
    <row r="52356" spans="21:21" x14ac:dyDescent="0.25">
      <c r="U52356" s="76"/>
    </row>
    <row r="52357" spans="21:21" x14ac:dyDescent="0.25">
      <c r="U52357" s="76"/>
    </row>
    <row r="52358" spans="21:21" x14ac:dyDescent="0.25">
      <c r="U52358" s="76"/>
    </row>
    <row r="52359" spans="21:21" x14ac:dyDescent="0.25">
      <c r="U52359" s="76"/>
    </row>
    <row r="52360" spans="21:21" x14ac:dyDescent="0.25">
      <c r="U52360" s="76"/>
    </row>
    <row r="52361" spans="21:21" x14ac:dyDescent="0.25">
      <c r="U52361" s="76"/>
    </row>
    <row r="52362" spans="21:21" x14ac:dyDescent="0.25">
      <c r="U52362" s="76"/>
    </row>
    <row r="52363" spans="21:21" x14ac:dyDescent="0.25">
      <c r="U52363" s="76"/>
    </row>
    <row r="52364" spans="21:21" x14ac:dyDescent="0.25">
      <c r="U52364" s="76"/>
    </row>
    <row r="52365" spans="21:21" x14ac:dyDescent="0.25">
      <c r="U52365" s="76"/>
    </row>
    <row r="52366" spans="21:21" x14ac:dyDescent="0.25">
      <c r="U52366" s="76"/>
    </row>
    <row r="52367" spans="21:21" x14ac:dyDescent="0.25">
      <c r="U52367" s="76"/>
    </row>
    <row r="52368" spans="21:21" x14ac:dyDescent="0.25">
      <c r="U52368" s="76"/>
    </row>
    <row r="52369" spans="21:21" x14ac:dyDescent="0.25">
      <c r="U52369" s="76"/>
    </row>
    <row r="52370" spans="21:21" x14ac:dyDescent="0.25">
      <c r="U52370" s="76"/>
    </row>
    <row r="52371" spans="21:21" x14ac:dyDescent="0.25">
      <c r="U52371" s="76"/>
    </row>
    <row r="52372" spans="21:21" x14ac:dyDescent="0.25">
      <c r="U52372" s="76"/>
    </row>
    <row r="52373" spans="21:21" x14ac:dyDescent="0.25">
      <c r="U52373" s="76"/>
    </row>
    <row r="52374" spans="21:21" x14ac:dyDescent="0.25">
      <c r="U52374" s="76"/>
    </row>
    <row r="52375" spans="21:21" x14ac:dyDescent="0.25">
      <c r="U52375" s="76"/>
    </row>
    <row r="52376" spans="21:21" x14ac:dyDescent="0.25">
      <c r="U52376" s="76"/>
    </row>
    <row r="52377" spans="21:21" x14ac:dyDescent="0.25">
      <c r="U52377" s="76"/>
    </row>
    <row r="52378" spans="21:21" x14ac:dyDescent="0.25">
      <c r="U52378" s="76"/>
    </row>
    <row r="52379" spans="21:21" x14ac:dyDescent="0.25">
      <c r="U52379" s="76"/>
    </row>
    <row r="52380" spans="21:21" x14ac:dyDescent="0.25">
      <c r="U52380" s="76"/>
    </row>
    <row r="52381" spans="21:21" x14ac:dyDescent="0.25">
      <c r="U52381" s="76"/>
    </row>
    <row r="52382" spans="21:21" x14ac:dyDescent="0.25">
      <c r="U52382" s="76"/>
    </row>
    <row r="52383" spans="21:21" x14ac:dyDescent="0.25">
      <c r="U52383" s="76"/>
    </row>
    <row r="52384" spans="21:21" x14ac:dyDescent="0.25">
      <c r="U52384" s="76"/>
    </row>
    <row r="52385" spans="21:21" x14ac:dyDescent="0.25">
      <c r="U52385" s="76"/>
    </row>
    <row r="52386" spans="21:21" x14ac:dyDescent="0.25">
      <c r="U52386" s="76"/>
    </row>
    <row r="52387" spans="21:21" x14ac:dyDescent="0.25">
      <c r="U52387" s="76"/>
    </row>
    <row r="52388" spans="21:21" x14ac:dyDescent="0.25">
      <c r="U52388" s="76"/>
    </row>
    <row r="52389" spans="21:21" x14ac:dyDescent="0.25">
      <c r="U52389" s="76"/>
    </row>
    <row r="52390" spans="21:21" x14ac:dyDescent="0.25">
      <c r="U52390" s="76"/>
    </row>
    <row r="52391" spans="21:21" x14ac:dyDescent="0.25">
      <c r="U52391" s="76"/>
    </row>
    <row r="52392" spans="21:21" x14ac:dyDescent="0.25">
      <c r="U52392" s="76"/>
    </row>
    <row r="52393" spans="21:21" x14ac:dyDescent="0.25">
      <c r="U52393" s="76"/>
    </row>
    <row r="52394" spans="21:21" x14ac:dyDescent="0.25">
      <c r="U52394" s="76"/>
    </row>
    <row r="52395" spans="21:21" x14ac:dyDescent="0.25">
      <c r="U52395" s="76"/>
    </row>
    <row r="52396" spans="21:21" x14ac:dyDescent="0.25">
      <c r="U52396" s="76"/>
    </row>
    <row r="52397" spans="21:21" x14ac:dyDescent="0.25">
      <c r="U52397" s="76"/>
    </row>
    <row r="52398" spans="21:21" x14ac:dyDescent="0.25">
      <c r="U52398" s="76"/>
    </row>
    <row r="52399" spans="21:21" x14ac:dyDescent="0.25">
      <c r="U52399" s="76"/>
    </row>
    <row r="52400" spans="21:21" x14ac:dyDescent="0.25">
      <c r="U52400" s="76"/>
    </row>
    <row r="52401" spans="21:21" x14ac:dyDescent="0.25">
      <c r="U52401" s="76"/>
    </row>
    <row r="52402" spans="21:21" x14ac:dyDescent="0.25">
      <c r="U52402" s="76"/>
    </row>
    <row r="52403" spans="21:21" x14ac:dyDescent="0.25">
      <c r="U52403" s="76"/>
    </row>
    <row r="52404" spans="21:21" x14ac:dyDescent="0.25">
      <c r="U52404" s="76"/>
    </row>
    <row r="52405" spans="21:21" x14ac:dyDescent="0.25">
      <c r="U52405" s="76"/>
    </row>
    <row r="52406" spans="21:21" x14ac:dyDescent="0.25">
      <c r="U52406" s="76"/>
    </row>
    <row r="52407" spans="21:21" x14ac:dyDescent="0.25">
      <c r="U52407" s="76"/>
    </row>
    <row r="52408" spans="21:21" x14ac:dyDescent="0.25">
      <c r="U52408" s="76"/>
    </row>
    <row r="52409" spans="21:21" x14ac:dyDescent="0.25">
      <c r="U52409" s="76"/>
    </row>
    <row r="52410" spans="21:21" x14ac:dyDescent="0.25">
      <c r="U52410" s="76"/>
    </row>
    <row r="52411" spans="21:21" x14ac:dyDescent="0.25">
      <c r="U52411" s="76"/>
    </row>
    <row r="52412" spans="21:21" x14ac:dyDescent="0.25">
      <c r="U52412" s="76"/>
    </row>
    <row r="52413" spans="21:21" x14ac:dyDescent="0.25">
      <c r="U52413" s="76"/>
    </row>
    <row r="52414" spans="21:21" x14ac:dyDescent="0.25">
      <c r="U52414" s="76"/>
    </row>
    <row r="52415" spans="21:21" x14ac:dyDescent="0.25">
      <c r="U52415" s="76"/>
    </row>
    <row r="52416" spans="21:21" x14ac:dyDescent="0.25">
      <c r="U52416" s="76"/>
    </row>
    <row r="52417" spans="21:21" x14ac:dyDescent="0.25">
      <c r="U52417" s="76"/>
    </row>
    <row r="52418" spans="21:21" x14ac:dyDescent="0.25">
      <c r="U52418" s="76"/>
    </row>
    <row r="52419" spans="21:21" x14ac:dyDescent="0.25">
      <c r="U52419" s="76"/>
    </row>
    <row r="52420" spans="21:21" x14ac:dyDescent="0.25">
      <c r="U52420" s="76"/>
    </row>
    <row r="52421" spans="21:21" x14ac:dyDescent="0.25">
      <c r="U52421" s="76"/>
    </row>
    <row r="52422" spans="21:21" x14ac:dyDescent="0.25">
      <c r="U52422" s="76"/>
    </row>
    <row r="52423" spans="21:21" x14ac:dyDescent="0.25">
      <c r="U52423" s="76"/>
    </row>
    <row r="52424" spans="21:21" x14ac:dyDescent="0.25">
      <c r="U52424" s="76"/>
    </row>
    <row r="52425" spans="21:21" x14ac:dyDescent="0.25">
      <c r="U52425" s="76"/>
    </row>
    <row r="52426" spans="21:21" x14ac:dyDescent="0.25">
      <c r="U52426" s="76"/>
    </row>
    <row r="52427" spans="21:21" x14ac:dyDescent="0.25">
      <c r="U52427" s="76"/>
    </row>
    <row r="52428" spans="21:21" x14ac:dyDescent="0.25">
      <c r="U52428" s="76"/>
    </row>
    <row r="52429" spans="21:21" x14ac:dyDescent="0.25">
      <c r="U52429" s="76"/>
    </row>
    <row r="52430" spans="21:21" x14ac:dyDescent="0.25">
      <c r="U52430" s="76"/>
    </row>
    <row r="52431" spans="21:21" x14ac:dyDescent="0.25">
      <c r="U52431" s="76"/>
    </row>
    <row r="52432" spans="21:21" x14ac:dyDescent="0.25">
      <c r="U52432" s="76"/>
    </row>
    <row r="52433" spans="21:21" x14ac:dyDescent="0.25">
      <c r="U52433" s="76"/>
    </row>
    <row r="52434" spans="21:21" x14ac:dyDescent="0.25">
      <c r="U52434" s="76"/>
    </row>
    <row r="52435" spans="21:21" x14ac:dyDescent="0.25">
      <c r="U52435" s="76"/>
    </row>
    <row r="52436" spans="21:21" x14ac:dyDescent="0.25">
      <c r="U52436" s="76"/>
    </row>
    <row r="52437" spans="21:21" x14ac:dyDescent="0.25">
      <c r="U52437" s="76"/>
    </row>
    <row r="52438" spans="21:21" x14ac:dyDescent="0.25">
      <c r="U52438" s="76"/>
    </row>
    <row r="52439" spans="21:21" x14ac:dyDescent="0.25">
      <c r="U52439" s="76"/>
    </row>
    <row r="52440" spans="21:21" x14ac:dyDescent="0.25">
      <c r="U52440" s="76"/>
    </row>
    <row r="52441" spans="21:21" x14ac:dyDescent="0.25">
      <c r="U52441" s="76"/>
    </row>
    <row r="52442" spans="21:21" x14ac:dyDescent="0.25">
      <c r="U52442" s="76"/>
    </row>
    <row r="52443" spans="21:21" x14ac:dyDescent="0.25">
      <c r="U52443" s="76"/>
    </row>
    <row r="52444" spans="21:21" x14ac:dyDescent="0.25">
      <c r="U52444" s="76"/>
    </row>
    <row r="52445" spans="21:21" x14ac:dyDescent="0.25">
      <c r="U52445" s="76"/>
    </row>
    <row r="52446" spans="21:21" x14ac:dyDescent="0.25">
      <c r="U52446" s="76"/>
    </row>
    <row r="52447" spans="21:21" x14ac:dyDescent="0.25">
      <c r="U52447" s="76"/>
    </row>
    <row r="52448" spans="21:21" x14ac:dyDescent="0.25">
      <c r="U52448" s="76"/>
    </row>
    <row r="52449" spans="21:21" x14ac:dyDescent="0.25">
      <c r="U52449" s="76"/>
    </row>
    <row r="52450" spans="21:21" x14ac:dyDescent="0.25">
      <c r="U52450" s="76"/>
    </row>
    <row r="52451" spans="21:21" x14ac:dyDescent="0.25">
      <c r="U52451" s="76"/>
    </row>
    <row r="52452" spans="21:21" x14ac:dyDescent="0.25">
      <c r="U52452" s="76"/>
    </row>
    <row r="52453" spans="21:21" x14ac:dyDescent="0.25">
      <c r="U52453" s="76"/>
    </row>
    <row r="52454" spans="21:21" x14ac:dyDescent="0.25">
      <c r="U52454" s="76"/>
    </row>
    <row r="52455" spans="21:21" x14ac:dyDescent="0.25">
      <c r="U52455" s="76"/>
    </row>
    <row r="52456" spans="21:21" x14ac:dyDescent="0.25">
      <c r="U52456" s="76"/>
    </row>
    <row r="52457" spans="21:21" x14ac:dyDescent="0.25">
      <c r="U52457" s="76"/>
    </row>
    <row r="52458" spans="21:21" x14ac:dyDescent="0.25">
      <c r="U52458" s="76"/>
    </row>
    <row r="52459" spans="21:21" x14ac:dyDescent="0.25">
      <c r="U52459" s="76"/>
    </row>
    <row r="52460" spans="21:21" x14ac:dyDescent="0.25">
      <c r="U52460" s="76"/>
    </row>
    <row r="52461" spans="21:21" x14ac:dyDescent="0.25">
      <c r="U52461" s="76"/>
    </row>
    <row r="52462" spans="21:21" x14ac:dyDescent="0.25">
      <c r="U52462" s="76"/>
    </row>
    <row r="52463" spans="21:21" x14ac:dyDescent="0.25">
      <c r="U52463" s="76"/>
    </row>
    <row r="52464" spans="21:21" x14ac:dyDescent="0.25">
      <c r="U52464" s="76"/>
    </row>
    <row r="52465" spans="21:21" x14ac:dyDescent="0.25">
      <c r="U52465" s="76"/>
    </row>
    <row r="52466" spans="21:21" x14ac:dyDescent="0.25">
      <c r="U52466" s="76"/>
    </row>
    <row r="52467" spans="21:21" x14ac:dyDescent="0.25">
      <c r="U52467" s="76"/>
    </row>
    <row r="52468" spans="21:21" x14ac:dyDescent="0.25">
      <c r="U52468" s="76"/>
    </row>
    <row r="52469" spans="21:21" x14ac:dyDescent="0.25">
      <c r="U52469" s="76"/>
    </row>
    <row r="52470" spans="21:21" x14ac:dyDescent="0.25">
      <c r="U52470" s="76"/>
    </row>
    <row r="52471" spans="21:21" x14ac:dyDescent="0.25">
      <c r="U52471" s="76"/>
    </row>
    <row r="52472" spans="21:21" x14ac:dyDescent="0.25">
      <c r="U52472" s="76"/>
    </row>
    <row r="52473" spans="21:21" x14ac:dyDescent="0.25">
      <c r="U52473" s="76"/>
    </row>
    <row r="52474" spans="21:21" x14ac:dyDescent="0.25">
      <c r="U52474" s="76"/>
    </row>
    <row r="52475" spans="21:21" x14ac:dyDescent="0.25">
      <c r="U52475" s="76"/>
    </row>
    <row r="52476" spans="21:21" x14ac:dyDescent="0.25">
      <c r="U52476" s="76"/>
    </row>
    <row r="52477" spans="21:21" x14ac:dyDescent="0.25">
      <c r="U52477" s="76"/>
    </row>
    <row r="52478" spans="21:21" x14ac:dyDescent="0.25">
      <c r="U52478" s="76"/>
    </row>
    <row r="52479" spans="21:21" x14ac:dyDescent="0.25">
      <c r="U52479" s="76"/>
    </row>
    <row r="52480" spans="21:21" x14ac:dyDescent="0.25">
      <c r="U52480" s="76"/>
    </row>
    <row r="52481" spans="21:21" x14ac:dyDescent="0.25">
      <c r="U52481" s="76"/>
    </row>
    <row r="52482" spans="21:21" x14ac:dyDescent="0.25">
      <c r="U52482" s="76"/>
    </row>
    <row r="52483" spans="21:21" x14ac:dyDescent="0.25">
      <c r="U52483" s="76"/>
    </row>
    <row r="52484" spans="21:21" x14ac:dyDescent="0.25">
      <c r="U52484" s="76"/>
    </row>
    <row r="52485" spans="21:21" x14ac:dyDescent="0.25">
      <c r="U52485" s="76"/>
    </row>
    <row r="52486" spans="21:21" x14ac:dyDescent="0.25">
      <c r="U52486" s="76"/>
    </row>
    <row r="52487" spans="21:21" x14ac:dyDescent="0.25">
      <c r="U52487" s="76"/>
    </row>
    <row r="52488" spans="21:21" x14ac:dyDescent="0.25">
      <c r="U52488" s="76"/>
    </row>
    <row r="52489" spans="21:21" x14ac:dyDescent="0.25">
      <c r="U52489" s="76"/>
    </row>
    <row r="52490" spans="21:21" x14ac:dyDescent="0.25">
      <c r="U52490" s="76"/>
    </row>
    <row r="52491" spans="21:21" x14ac:dyDescent="0.25">
      <c r="U52491" s="76"/>
    </row>
    <row r="52492" spans="21:21" x14ac:dyDescent="0.25">
      <c r="U52492" s="76"/>
    </row>
    <row r="52493" spans="21:21" x14ac:dyDescent="0.25">
      <c r="U52493" s="76"/>
    </row>
    <row r="52494" spans="21:21" x14ac:dyDescent="0.25">
      <c r="U52494" s="76"/>
    </row>
    <row r="52495" spans="21:21" x14ac:dyDescent="0.25">
      <c r="U52495" s="76"/>
    </row>
    <row r="52496" spans="21:21" x14ac:dyDescent="0.25">
      <c r="U52496" s="76"/>
    </row>
    <row r="52497" spans="21:21" x14ac:dyDescent="0.25">
      <c r="U52497" s="76"/>
    </row>
    <row r="52498" spans="21:21" x14ac:dyDescent="0.25">
      <c r="U52498" s="76"/>
    </row>
    <row r="52499" spans="21:21" x14ac:dyDescent="0.25">
      <c r="U52499" s="76"/>
    </row>
    <row r="52500" spans="21:21" x14ac:dyDescent="0.25">
      <c r="U52500" s="76"/>
    </row>
    <row r="52501" spans="21:21" x14ac:dyDescent="0.25">
      <c r="U52501" s="76"/>
    </row>
    <row r="52502" spans="21:21" x14ac:dyDescent="0.25">
      <c r="U52502" s="76"/>
    </row>
    <row r="52503" spans="21:21" x14ac:dyDescent="0.25">
      <c r="U52503" s="76"/>
    </row>
    <row r="52504" spans="21:21" x14ac:dyDescent="0.25">
      <c r="U52504" s="76"/>
    </row>
    <row r="52505" spans="21:21" x14ac:dyDescent="0.25">
      <c r="U52505" s="76"/>
    </row>
    <row r="52506" spans="21:21" x14ac:dyDescent="0.25">
      <c r="U52506" s="76"/>
    </row>
    <row r="52507" spans="21:21" x14ac:dyDescent="0.25">
      <c r="U52507" s="76"/>
    </row>
    <row r="52508" spans="21:21" x14ac:dyDescent="0.25">
      <c r="U52508" s="76"/>
    </row>
    <row r="52509" spans="21:21" x14ac:dyDescent="0.25">
      <c r="U52509" s="76"/>
    </row>
    <row r="52510" spans="21:21" x14ac:dyDescent="0.25">
      <c r="U52510" s="76"/>
    </row>
    <row r="52511" spans="21:21" x14ac:dyDescent="0.25">
      <c r="U52511" s="76"/>
    </row>
    <row r="52512" spans="21:21" x14ac:dyDescent="0.25">
      <c r="U52512" s="76"/>
    </row>
    <row r="52513" spans="21:21" x14ac:dyDescent="0.25">
      <c r="U52513" s="76"/>
    </row>
    <row r="52514" spans="21:21" x14ac:dyDescent="0.25">
      <c r="U52514" s="76"/>
    </row>
    <row r="52515" spans="21:21" x14ac:dyDescent="0.25">
      <c r="U52515" s="76"/>
    </row>
    <row r="52516" spans="21:21" x14ac:dyDescent="0.25">
      <c r="U52516" s="76"/>
    </row>
    <row r="52517" spans="21:21" x14ac:dyDescent="0.25">
      <c r="U52517" s="76"/>
    </row>
    <row r="52518" spans="21:21" x14ac:dyDescent="0.25">
      <c r="U52518" s="76"/>
    </row>
    <row r="52519" spans="21:21" x14ac:dyDescent="0.25">
      <c r="U52519" s="76"/>
    </row>
    <row r="52520" spans="21:21" x14ac:dyDescent="0.25">
      <c r="U52520" s="76"/>
    </row>
    <row r="52521" spans="21:21" x14ac:dyDescent="0.25">
      <c r="U52521" s="76"/>
    </row>
    <row r="52522" spans="21:21" x14ac:dyDescent="0.25">
      <c r="U52522" s="76"/>
    </row>
    <row r="52523" spans="21:21" x14ac:dyDescent="0.25">
      <c r="U52523" s="76"/>
    </row>
    <row r="52524" spans="21:21" x14ac:dyDescent="0.25">
      <c r="U52524" s="76"/>
    </row>
    <row r="52525" spans="21:21" x14ac:dyDescent="0.25">
      <c r="U52525" s="76"/>
    </row>
    <row r="52526" spans="21:21" x14ac:dyDescent="0.25">
      <c r="U52526" s="76"/>
    </row>
    <row r="52527" spans="21:21" x14ac:dyDescent="0.25">
      <c r="U52527" s="76"/>
    </row>
    <row r="52528" spans="21:21" x14ac:dyDescent="0.25">
      <c r="U52528" s="76"/>
    </row>
    <row r="52529" spans="21:21" x14ac:dyDescent="0.25">
      <c r="U52529" s="76"/>
    </row>
    <row r="52530" spans="21:21" x14ac:dyDescent="0.25">
      <c r="U52530" s="76"/>
    </row>
    <row r="52531" spans="21:21" x14ac:dyDescent="0.25">
      <c r="U52531" s="76"/>
    </row>
    <row r="52532" spans="21:21" x14ac:dyDescent="0.25">
      <c r="U52532" s="76"/>
    </row>
    <row r="52533" spans="21:21" x14ac:dyDescent="0.25">
      <c r="U52533" s="76"/>
    </row>
    <row r="52534" spans="21:21" x14ac:dyDescent="0.25">
      <c r="U52534" s="76"/>
    </row>
    <row r="52535" spans="21:21" x14ac:dyDescent="0.25">
      <c r="U52535" s="76"/>
    </row>
    <row r="52536" spans="21:21" x14ac:dyDescent="0.25">
      <c r="U52536" s="76"/>
    </row>
    <row r="52537" spans="21:21" x14ac:dyDescent="0.25">
      <c r="U52537" s="76"/>
    </row>
    <row r="52538" spans="21:21" x14ac:dyDescent="0.25">
      <c r="U52538" s="76"/>
    </row>
    <row r="52539" spans="21:21" x14ac:dyDescent="0.25">
      <c r="U52539" s="76"/>
    </row>
    <row r="52540" spans="21:21" x14ac:dyDescent="0.25">
      <c r="U52540" s="76"/>
    </row>
    <row r="52541" spans="21:21" x14ac:dyDescent="0.25">
      <c r="U52541" s="76"/>
    </row>
    <row r="52542" spans="21:21" x14ac:dyDescent="0.25">
      <c r="U52542" s="76"/>
    </row>
    <row r="52543" spans="21:21" x14ac:dyDescent="0.25">
      <c r="U52543" s="76"/>
    </row>
    <row r="52544" spans="21:21" x14ac:dyDescent="0.25">
      <c r="U52544" s="76"/>
    </row>
    <row r="52545" spans="21:21" x14ac:dyDescent="0.25">
      <c r="U52545" s="76"/>
    </row>
    <row r="52546" spans="21:21" x14ac:dyDescent="0.25">
      <c r="U52546" s="76"/>
    </row>
    <row r="52547" spans="21:21" x14ac:dyDescent="0.25">
      <c r="U52547" s="76"/>
    </row>
    <row r="52548" spans="21:21" x14ac:dyDescent="0.25">
      <c r="U52548" s="76"/>
    </row>
    <row r="52549" spans="21:21" x14ac:dyDescent="0.25">
      <c r="U52549" s="76"/>
    </row>
    <row r="52550" spans="21:21" x14ac:dyDescent="0.25">
      <c r="U52550" s="76"/>
    </row>
    <row r="52551" spans="21:21" x14ac:dyDescent="0.25">
      <c r="U52551" s="76"/>
    </row>
    <row r="52552" spans="21:21" x14ac:dyDescent="0.25">
      <c r="U52552" s="76"/>
    </row>
    <row r="52553" spans="21:21" x14ac:dyDescent="0.25">
      <c r="U52553" s="76"/>
    </row>
    <row r="52554" spans="21:21" x14ac:dyDescent="0.25">
      <c r="U52554" s="76"/>
    </row>
    <row r="52555" spans="21:21" x14ac:dyDescent="0.25">
      <c r="U52555" s="76"/>
    </row>
    <row r="52556" spans="21:21" x14ac:dyDescent="0.25">
      <c r="U52556" s="76"/>
    </row>
    <row r="52557" spans="21:21" x14ac:dyDescent="0.25">
      <c r="U52557" s="76"/>
    </row>
    <row r="52558" spans="21:21" x14ac:dyDescent="0.25">
      <c r="U52558" s="76"/>
    </row>
    <row r="52559" spans="21:21" x14ac:dyDescent="0.25">
      <c r="U52559" s="76"/>
    </row>
    <row r="52560" spans="21:21" x14ac:dyDescent="0.25">
      <c r="U52560" s="76"/>
    </row>
    <row r="52561" spans="21:21" x14ac:dyDescent="0.25">
      <c r="U52561" s="76"/>
    </row>
    <row r="52562" spans="21:21" x14ac:dyDescent="0.25">
      <c r="U52562" s="76"/>
    </row>
    <row r="52563" spans="21:21" x14ac:dyDescent="0.25">
      <c r="U52563" s="76"/>
    </row>
    <row r="52564" spans="21:21" x14ac:dyDescent="0.25">
      <c r="U52564" s="76"/>
    </row>
    <row r="52565" spans="21:21" x14ac:dyDescent="0.25">
      <c r="U52565" s="76"/>
    </row>
    <row r="52566" spans="21:21" x14ac:dyDescent="0.25">
      <c r="U52566" s="76"/>
    </row>
    <row r="52567" spans="21:21" x14ac:dyDescent="0.25">
      <c r="U52567" s="76"/>
    </row>
    <row r="52568" spans="21:21" x14ac:dyDescent="0.25">
      <c r="U52568" s="76"/>
    </row>
    <row r="52569" spans="21:21" x14ac:dyDescent="0.25">
      <c r="U52569" s="76"/>
    </row>
    <row r="52570" spans="21:21" x14ac:dyDescent="0.25">
      <c r="U52570" s="76"/>
    </row>
    <row r="52571" spans="21:21" x14ac:dyDescent="0.25">
      <c r="U52571" s="76"/>
    </row>
    <row r="52572" spans="21:21" x14ac:dyDescent="0.25">
      <c r="U52572" s="76"/>
    </row>
    <row r="52573" spans="21:21" x14ac:dyDescent="0.25">
      <c r="U52573" s="76"/>
    </row>
    <row r="52574" spans="21:21" x14ac:dyDescent="0.25">
      <c r="U52574" s="76"/>
    </row>
    <row r="52575" spans="21:21" x14ac:dyDescent="0.25">
      <c r="U52575" s="76"/>
    </row>
    <row r="52576" spans="21:21" x14ac:dyDescent="0.25">
      <c r="U52576" s="76"/>
    </row>
    <row r="52577" spans="21:21" x14ac:dyDescent="0.25">
      <c r="U52577" s="76"/>
    </row>
    <row r="52578" spans="21:21" x14ac:dyDescent="0.25">
      <c r="U52578" s="76"/>
    </row>
    <row r="52579" spans="21:21" x14ac:dyDescent="0.25">
      <c r="U52579" s="76"/>
    </row>
    <row r="52580" spans="21:21" x14ac:dyDescent="0.25">
      <c r="U52580" s="76"/>
    </row>
    <row r="52581" spans="21:21" x14ac:dyDescent="0.25">
      <c r="U52581" s="76"/>
    </row>
    <row r="52582" spans="21:21" x14ac:dyDescent="0.25">
      <c r="U52582" s="76"/>
    </row>
    <row r="52583" spans="21:21" x14ac:dyDescent="0.25">
      <c r="U52583" s="76"/>
    </row>
    <row r="52584" spans="21:21" x14ac:dyDescent="0.25">
      <c r="U52584" s="76"/>
    </row>
    <row r="52585" spans="21:21" x14ac:dyDescent="0.25">
      <c r="U52585" s="76"/>
    </row>
    <row r="52586" spans="21:21" x14ac:dyDescent="0.25">
      <c r="U52586" s="76"/>
    </row>
    <row r="52587" spans="21:21" x14ac:dyDescent="0.25">
      <c r="U52587" s="76"/>
    </row>
    <row r="52588" spans="21:21" x14ac:dyDescent="0.25">
      <c r="U52588" s="76"/>
    </row>
    <row r="52589" spans="21:21" x14ac:dyDescent="0.25">
      <c r="U52589" s="76"/>
    </row>
    <row r="52590" spans="21:21" x14ac:dyDescent="0.25">
      <c r="U52590" s="76"/>
    </row>
    <row r="52591" spans="21:21" x14ac:dyDescent="0.25">
      <c r="U52591" s="76"/>
    </row>
    <row r="52592" spans="21:21" x14ac:dyDescent="0.25">
      <c r="U52592" s="76"/>
    </row>
    <row r="52593" spans="21:21" x14ac:dyDescent="0.25">
      <c r="U52593" s="76"/>
    </row>
    <row r="52594" spans="21:21" x14ac:dyDescent="0.25">
      <c r="U52594" s="76"/>
    </row>
    <row r="52595" spans="21:21" x14ac:dyDescent="0.25">
      <c r="U52595" s="76"/>
    </row>
    <row r="52596" spans="21:21" x14ac:dyDescent="0.25">
      <c r="U52596" s="76"/>
    </row>
    <row r="52597" spans="21:21" x14ac:dyDescent="0.25">
      <c r="U52597" s="76"/>
    </row>
    <row r="52598" spans="21:21" x14ac:dyDescent="0.25">
      <c r="U52598" s="76"/>
    </row>
    <row r="52599" spans="21:21" x14ac:dyDescent="0.25">
      <c r="U52599" s="76"/>
    </row>
    <row r="52600" spans="21:21" x14ac:dyDescent="0.25">
      <c r="U52600" s="76"/>
    </row>
    <row r="52601" spans="21:21" x14ac:dyDescent="0.25">
      <c r="U52601" s="76"/>
    </row>
    <row r="52602" spans="21:21" x14ac:dyDescent="0.25">
      <c r="U52602" s="76"/>
    </row>
    <row r="52603" spans="21:21" x14ac:dyDescent="0.25">
      <c r="U52603" s="76"/>
    </row>
    <row r="52604" spans="21:21" x14ac:dyDescent="0.25">
      <c r="U52604" s="76"/>
    </row>
    <row r="52605" spans="21:21" x14ac:dyDescent="0.25">
      <c r="U52605" s="76"/>
    </row>
    <row r="52606" spans="21:21" x14ac:dyDescent="0.25">
      <c r="U52606" s="76"/>
    </row>
    <row r="52607" spans="21:21" x14ac:dyDescent="0.25">
      <c r="U52607" s="76"/>
    </row>
    <row r="52608" spans="21:21" x14ac:dyDescent="0.25">
      <c r="U52608" s="76"/>
    </row>
    <row r="52609" spans="21:21" x14ac:dyDescent="0.25">
      <c r="U52609" s="76"/>
    </row>
    <row r="52610" spans="21:21" x14ac:dyDescent="0.25">
      <c r="U52610" s="76"/>
    </row>
    <row r="52611" spans="21:21" x14ac:dyDescent="0.25">
      <c r="U52611" s="76"/>
    </row>
    <row r="52612" spans="21:21" x14ac:dyDescent="0.25">
      <c r="U52612" s="76"/>
    </row>
    <row r="52613" spans="21:21" x14ac:dyDescent="0.25">
      <c r="U52613" s="76"/>
    </row>
    <row r="52614" spans="21:21" x14ac:dyDescent="0.25">
      <c r="U52614" s="76"/>
    </row>
    <row r="52615" spans="21:21" x14ac:dyDescent="0.25">
      <c r="U52615" s="76"/>
    </row>
    <row r="52616" spans="21:21" x14ac:dyDescent="0.25">
      <c r="U52616" s="76"/>
    </row>
    <row r="52617" spans="21:21" x14ac:dyDescent="0.25">
      <c r="U52617" s="76"/>
    </row>
    <row r="52618" spans="21:21" x14ac:dyDescent="0.25">
      <c r="U52618" s="76"/>
    </row>
    <row r="52619" spans="21:21" x14ac:dyDescent="0.25">
      <c r="U52619" s="76"/>
    </row>
    <row r="52620" spans="21:21" x14ac:dyDescent="0.25">
      <c r="U52620" s="76"/>
    </row>
    <row r="52621" spans="21:21" x14ac:dyDescent="0.25">
      <c r="U52621" s="76"/>
    </row>
    <row r="52622" spans="21:21" x14ac:dyDescent="0.25">
      <c r="U52622" s="76"/>
    </row>
    <row r="52623" spans="21:21" x14ac:dyDescent="0.25">
      <c r="U52623" s="76"/>
    </row>
    <row r="52624" spans="21:21" x14ac:dyDescent="0.25">
      <c r="U52624" s="76"/>
    </row>
    <row r="52625" spans="21:21" x14ac:dyDescent="0.25">
      <c r="U52625" s="76"/>
    </row>
    <row r="52626" spans="21:21" x14ac:dyDescent="0.25">
      <c r="U52626" s="76"/>
    </row>
    <row r="52627" spans="21:21" x14ac:dyDescent="0.25">
      <c r="U52627" s="76"/>
    </row>
    <row r="52628" spans="21:21" x14ac:dyDescent="0.25">
      <c r="U52628" s="76"/>
    </row>
    <row r="52629" spans="21:21" x14ac:dyDescent="0.25">
      <c r="U52629" s="76"/>
    </row>
    <row r="52630" spans="21:21" x14ac:dyDescent="0.25">
      <c r="U52630" s="76"/>
    </row>
    <row r="52631" spans="21:21" x14ac:dyDescent="0.25">
      <c r="U52631" s="76"/>
    </row>
    <row r="52632" spans="21:21" x14ac:dyDescent="0.25">
      <c r="U52632" s="76"/>
    </row>
    <row r="52633" spans="21:21" x14ac:dyDescent="0.25">
      <c r="U52633" s="76"/>
    </row>
    <row r="52634" spans="21:21" x14ac:dyDescent="0.25">
      <c r="U52634" s="76"/>
    </row>
    <row r="52635" spans="21:21" x14ac:dyDescent="0.25">
      <c r="U52635" s="76"/>
    </row>
    <row r="52636" spans="21:21" x14ac:dyDescent="0.25">
      <c r="U52636" s="76"/>
    </row>
    <row r="52637" spans="21:21" x14ac:dyDescent="0.25">
      <c r="U52637" s="76"/>
    </row>
    <row r="52638" spans="21:21" x14ac:dyDescent="0.25">
      <c r="U52638" s="76"/>
    </row>
    <row r="52639" spans="21:21" x14ac:dyDescent="0.25">
      <c r="U52639" s="76"/>
    </row>
    <row r="52640" spans="21:21" x14ac:dyDescent="0.25">
      <c r="U52640" s="76"/>
    </row>
    <row r="52641" spans="21:21" x14ac:dyDescent="0.25">
      <c r="U52641" s="76"/>
    </row>
    <row r="52642" spans="21:21" x14ac:dyDescent="0.25">
      <c r="U52642" s="76"/>
    </row>
    <row r="52643" spans="21:21" x14ac:dyDescent="0.25">
      <c r="U52643" s="76"/>
    </row>
    <row r="52644" spans="21:21" x14ac:dyDescent="0.25">
      <c r="U52644" s="76"/>
    </row>
    <row r="52645" spans="21:21" x14ac:dyDescent="0.25">
      <c r="U52645" s="76"/>
    </row>
    <row r="52646" spans="21:21" x14ac:dyDescent="0.25">
      <c r="U52646" s="76"/>
    </row>
    <row r="52647" spans="21:21" x14ac:dyDescent="0.25">
      <c r="U52647" s="76"/>
    </row>
    <row r="52648" spans="21:21" x14ac:dyDescent="0.25">
      <c r="U52648" s="76"/>
    </row>
    <row r="52649" spans="21:21" x14ac:dyDescent="0.25">
      <c r="U52649" s="76"/>
    </row>
    <row r="52650" spans="21:21" x14ac:dyDescent="0.25">
      <c r="U52650" s="76"/>
    </row>
    <row r="52651" spans="21:21" x14ac:dyDescent="0.25">
      <c r="U52651" s="76"/>
    </row>
    <row r="52652" spans="21:21" x14ac:dyDescent="0.25">
      <c r="U52652" s="76"/>
    </row>
    <row r="52653" spans="21:21" x14ac:dyDescent="0.25">
      <c r="U52653" s="76"/>
    </row>
    <row r="52654" spans="21:21" x14ac:dyDescent="0.25">
      <c r="U52654" s="76"/>
    </row>
    <row r="52655" spans="21:21" x14ac:dyDescent="0.25">
      <c r="U52655" s="76"/>
    </row>
    <row r="52656" spans="21:21" x14ac:dyDescent="0.25">
      <c r="U52656" s="76"/>
    </row>
    <row r="52657" spans="21:21" x14ac:dyDescent="0.25">
      <c r="U52657" s="76"/>
    </row>
    <row r="52658" spans="21:21" x14ac:dyDescent="0.25">
      <c r="U52658" s="76"/>
    </row>
    <row r="52659" spans="21:21" x14ac:dyDescent="0.25">
      <c r="U52659" s="76"/>
    </row>
    <row r="52660" spans="21:21" x14ac:dyDescent="0.25">
      <c r="U52660" s="76"/>
    </row>
    <row r="52661" spans="21:21" x14ac:dyDescent="0.25">
      <c r="U52661" s="76"/>
    </row>
    <row r="52662" spans="21:21" x14ac:dyDescent="0.25">
      <c r="U52662" s="76"/>
    </row>
    <row r="52663" spans="21:21" x14ac:dyDescent="0.25">
      <c r="U52663" s="76"/>
    </row>
    <row r="52664" spans="21:21" x14ac:dyDescent="0.25">
      <c r="U52664" s="76"/>
    </row>
    <row r="52665" spans="21:21" x14ac:dyDescent="0.25">
      <c r="U52665" s="76"/>
    </row>
    <row r="52666" spans="21:21" x14ac:dyDescent="0.25">
      <c r="U52666" s="76"/>
    </row>
    <row r="52667" spans="21:21" x14ac:dyDescent="0.25">
      <c r="U52667" s="76"/>
    </row>
    <row r="52668" spans="21:21" x14ac:dyDescent="0.25">
      <c r="U52668" s="76"/>
    </row>
    <row r="52669" spans="21:21" x14ac:dyDescent="0.25">
      <c r="U52669" s="76"/>
    </row>
    <row r="52670" spans="21:21" x14ac:dyDescent="0.25">
      <c r="U52670" s="76"/>
    </row>
    <row r="52671" spans="21:21" x14ac:dyDescent="0.25">
      <c r="U52671" s="76"/>
    </row>
    <row r="52672" spans="21:21" x14ac:dyDescent="0.25">
      <c r="U52672" s="76"/>
    </row>
    <row r="52673" spans="21:21" x14ac:dyDescent="0.25">
      <c r="U52673" s="76"/>
    </row>
    <row r="52674" spans="21:21" x14ac:dyDescent="0.25">
      <c r="U52674" s="76"/>
    </row>
    <row r="52675" spans="21:21" x14ac:dyDescent="0.25">
      <c r="U52675" s="76"/>
    </row>
    <row r="52676" spans="21:21" x14ac:dyDescent="0.25">
      <c r="U52676" s="76"/>
    </row>
    <row r="52677" spans="21:21" x14ac:dyDescent="0.25">
      <c r="U52677" s="76"/>
    </row>
    <row r="52678" spans="21:21" x14ac:dyDescent="0.25">
      <c r="U52678" s="76"/>
    </row>
    <row r="52679" spans="21:21" x14ac:dyDescent="0.25">
      <c r="U52679" s="76"/>
    </row>
    <row r="52680" spans="21:21" x14ac:dyDescent="0.25">
      <c r="U52680" s="76"/>
    </row>
    <row r="52681" spans="21:21" x14ac:dyDescent="0.25">
      <c r="U52681" s="76"/>
    </row>
    <row r="52682" spans="21:21" x14ac:dyDescent="0.25">
      <c r="U52682" s="76"/>
    </row>
    <row r="52683" spans="21:21" x14ac:dyDescent="0.25">
      <c r="U52683" s="76"/>
    </row>
    <row r="52684" spans="21:21" x14ac:dyDescent="0.25">
      <c r="U52684" s="76"/>
    </row>
    <row r="52685" spans="21:21" x14ac:dyDescent="0.25">
      <c r="U52685" s="76"/>
    </row>
    <row r="52686" spans="21:21" x14ac:dyDescent="0.25">
      <c r="U52686" s="76"/>
    </row>
    <row r="52687" spans="21:21" x14ac:dyDescent="0.25">
      <c r="U52687" s="76"/>
    </row>
    <row r="52688" spans="21:21" x14ac:dyDescent="0.25">
      <c r="U52688" s="76"/>
    </row>
    <row r="52689" spans="21:21" x14ac:dyDescent="0.25">
      <c r="U52689" s="76"/>
    </row>
    <row r="52690" spans="21:21" x14ac:dyDescent="0.25">
      <c r="U52690" s="76"/>
    </row>
    <row r="52691" spans="21:21" x14ac:dyDescent="0.25">
      <c r="U52691" s="76"/>
    </row>
    <row r="52692" spans="21:21" x14ac:dyDescent="0.25">
      <c r="U52692" s="76"/>
    </row>
    <row r="52693" spans="21:21" x14ac:dyDescent="0.25">
      <c r="U52693" s="76"/>
    </row>
    <row r="52694" spans="21:21" x14ac:dyDescent="0.25">
      <c r="U52694" s="76"/>
    </row>
    <row r="52695" spans="21:21" x14ac:dyDescent="0.25">
      <c r="U52695" s="76"/>
    </row>
    <row r="52696" spans="21:21" x14ac:dyDescent="0.25">
      <c r="U52696" s="76"/>
    </row>
    <row r="52697" spans="21:21" x14ac:dyDescent="0.25">
      <c r="U52697" s="76"/>
    </row>
    <row r="52698" spans="21:21" x14ac:dyDescent="0.25">
      <c r="U52698" s="76"/>
    </row>
    <row r="52699" spans="21:21" x14ac:dyDescent="0.25">
      <c r="U52699" s="76"/>
    </row>
    <row r="52700" spans="21:21" x14ac:dyDescent="0.25">
      <c r="U52700" s="76"/>
    </row>
    <row r="52701" spans="21:21" x14ac:dyDescent="0.25">
      <c r="U52701" s="76"/>
    </row>
    <row r="52702" spans="21:21" x14ac:dyDescent="0.25">
      <c r="U52702" s="76"/>
    </row>
    <row r="52703" spans="21:21" x14ac:dyDescent="0.25">
      <c r="U52703" s="76"/>
    </row>
    <row r="52704" spans="21:21" x14ac:dyDescent="0.25">
      <c r="U52704" s="76"/>
    </row>
    <row r="52705" spans="21:21" x14ac:dyDescent="0.25">
      <c r="U52705" s="76"/>
    </row>
    <row r="52706" spans="21:21" x14ac:dyDescent="0.25">
      <c r="U52706" s="76"/>
    </row>
    <row r="52707" spans="21:21" x14ac:dyDescent="0.25">
      <c r="U52707" s="76"/>
    </row>
    <row r="52708" spans="21:21" x14ac:dyDescent="0.25">
      <c r="U52708" s="76"/>
    </row>
    <row r="52709" spans="21:21" x14ac:dyDescent="0.25">
      <c r="U52709" s="76"/>
    </row>
    <row r="52710" spans="21:21" x14ac:dyDescent="0.25">
      <c r="U52710" s="76"/>
    </row>
    <row r="52711" spans="21:21" x14ac:dyDescent="0.25">
      <c r="U52711" s="76"/>
    </row>
    <row r="52712" spans="21:21" x14ac:dyDescent="0.25">
      <c r="U52712" s="76"/>
    </row>
    <row r="52713" spans="21:21" x14ac:dyDescent="0.25">
      <c r="U52713" s="76"/>
    </row>
    <row r="52714" spans="21:21" x14ac:dyDescent="0.25">
      <c r="U52714" s="76"/>
    </row>
    <row r="52715" spans="21:21" x14ac:dyDescent="0.25">
      <c r="U52715" s="76"/>
    </row>
    <row r="52716" spans="21:21" x14ac:dyDescent="0.25">
      <c r="U52716" s="76"/>
    </row>
    <row r="52717" spans="21:21" x14ac:dyDescent="0.25">
      <c r="U52717" s="76"/>
    </row>
    <row r="52718" spans="21:21" x14ac:dyDescent="0.25">
      <c r="U52718" s="76"/>
    </row>
    <row r="52719" spans="21:21" x14ac:dyDescent="0.25">
      <c r="U52719" s="76"/>
    </row>
    <row r="52720" spans="21:21" x14ac:dyDescent="0.25">
      <c r="U52720" s="76"/>
    </row>
    <row r="52721" spans="21:21" x14ac:dyDescent="0.25">
      <c r="U52721" s="76"/>
    </row>
    <row r="52722" spans="21:21" x14ac:dyDescent="0.25">
      <c r="U52722" s="76"/>
    </row>
    <row r="52723" spans="21:21" x14ac:dyDescent="0.25">
      <c r="U52723" s="76"/>
    </row>
    <row r="52724" spans="21:21" x14ac:dyDescent="0.25">
      <c r="U52724" s="76"/>
    </row>
    <row r="52725" spans="21:21" x14ac:dyDescent="0.25">
      <c r="U52725" s="76"/>
    </row>
    <row r="52726" spans="21:21" x14ac:dyDescent="0.25">
      <c r="U52726" s="76"/>
    </row>
    <row r="52727" spans="21:21" x14ac:dyDescent="0.25">
      <c r="U52727" s="76"/>
    </row>
    <row r="52728" spans="21:21" x14ac:dyDescent="0.25">
      <c r="U52728" s="76"/>
    </row>
    <row r="52729" spans="21:21" x14ac:dyDescent="0.25">
      <c r="U52729" s="76"/>
    </row>
    <row r="52730" spans="21:21" x14ac:dyDescent="0.25">
      <c r="U52730" s="76"/>
    </row>
    <row r="52731" spans="21:21" x14ac:dyDescent="0.25">
      <c r="U52731" s="76"/>
    </row>
    <row r="52732" spans="21:21" x14ac:dyDescent="0.25">
      <c r="U52732" s="76"/>
    </row>
    <row r="52733" spans="21:21" x14ac:dyDescent="0.25">
      <c r="U52733" s="76"/>
    </row>
    <row r="52734" spans="21:21" x14ac:dyDescent="0.25">
      <c r="U52734" s="76"/>
    </row>
    <row r="52735" spans="21:21" x14ac:dyDescent="0.25">
      <c r="U52735" s="76"/>
    </row>
    <row r="52736" spans="21:21" x14ac:dyDescent="0.25">
      <c r="U52736" s="76"/>
    </row>
    <row r="52737" spans="21:21" x14ac:dyDescent="0.25">
      <c r="U52737" s="76"/>
    </row>
    <row r="52738" spans="21:21" x14ac:dyDescent="0.25">
      <c r="U52738" s="76"/>
    </row>
    <row r="52739" spans="21:21" x14ac:dyDescent="0.25">
      <c r="U52739" s="76"/>
    </row>
    <row r="52740" spans="21:21" x14ac:dyDescent="0.25">
      <c r="U52740" s="76"/>
    </row>
    <row r="52741" spans="21:21" x14ac:dyDescent="0.25">
      <c r="U52741" s="76"/>
    </row>
    <row r="52742" spans="21:21" x14ac:dyDescent="0.25">
      <c r="U52742" s="76"/>
    </row>
    <row r="52743" spans="21:21" x14ac:dyDescent="0.25">
      <c r="U52743" s="76"/>
    </row>
    <row r="52744" spans="21:21" x14ac:dyDescent="0.25">
      <c r="U52744" s="76"/>
    </row>
    <row r="52745" spans="21:21" x14ac:dyDescent="0.25">
      <c r="U52745" s="76"/>
    </row>
    <row r="52746" spans="21:21" x14ac:dyDescent="0.25">
      <c r="U52746" s="76"/>
    </row>
    <row r="52747" spans="21:21" x14ac:dyDescent="0.25">
      <c r="U52747" s="76"/>
    </row>
    <row r="52748" spans="21:21" x14ac:dyDescent="0.25">
      <c r="U52748" s="76"/>
    </row>
    <row r="52749" spans="21:21" x14ac:dyDescent="0.25">
      <c r="U52749" s="76"/>
    </row>
    <row r="52750" spans="21:21" x14ac:dyDescent="0.25">
      <c r="U52750" s="76"/>
    </row>
    <row r="52751" spans="21:21" x14ac:dyDescent="0.25">
      <c r="U52751" s="76"/>
    </row>
    <row r="52752" spans="21:21" x14ac:dyDescent="0.25">
      <c r="U52752" s="76"/>
    </row>
    <row r="52753" spans="21:21" x14ac:dyDescent="0.25">
      <c r="U52753" s="76"/>
    </row>
    <row r="52754" spans="21:21" x14ac:dyDescent="0.25">
      <c r="U52754" s="76"/>
    </row>
    <row r="52755" spans="21:21" x14ac:dyDescent="0.25">
      <c r="U52755" s="76"/>
    </row>
    <row r="52756" spans="21:21" x14ac:dyDescent="0.25">
      <c r="U52756" s="76"/>
    </row>
    <row r="52757" spans="21:21" x14ac:dyDescent="0.25">
      <c r="U52757" s="76"/>
    </row>
    <row r="52758" spans="21:21" x14ac:dyDescent="0.25">
      <c r="U52758" s="76"/>
    </row>
    <row r="52759" spans="21:21" x14ac:dyDescent="0.25">
      <c r="U52759" s="76"/>
    </row>
    <row r="52760" spans="21:21" x14ac:dyDescent="0.25">
      <c r="U52760" s="76"/>
    </row>
    <row r="52761" spans="21:21" x14ac:dyDescent="0.25">
      <c r="U52761" s="76"/>
    </row>
    <row r="52762" spans="21:21" x14ac:dyDescent="0.25">
      <c r="U52762" s="76"/>
    </row>
    <row r="52763" spans="21:21" x14ac:dyDescent="0.25">
      <c r="U52763" s="76"/>
    </row>
    <row r="52764" spans="21:21" x14ac:dyDescent="0.25">
      <c r="U52764" s="76"/>
    </row>
    <row r="52765" spans="21:21" x14ac:dyDescent="0.25">
      <c r="U52765" s="76"/>
    </row>
    <row r="52766" spans="21:21" x14ac:dyDescent="0.25">
      <c r="U52766" s="76"/>
    </row>
    <row r="52767" spans="21:21" x14ac:dyDescent="0.25">
      <c r="U52767" s="76"/>
    </row>
    <row r="52768" spans="21:21" x14ac:dyDescent="0.25">
      <c r="U52768" s="76"/>
    </row>
    <row r="52769" spans="21:21" x14ac:dyDescent="0.25">
      <c r="U52769" s="76"/>
    </row>
    <row r="52770" spans="21:21" x14ac:dyDescent="0.25">
      <c r="U52770" s="76"/>
    </row>
    <row r="52771" spans="21:21" x14ac:dyDescent="0.25">
      <c r="U52771" s="76"/>
    </row>
    <row r="52772" spans="21:21" x14ac:dyDescent="0.25">
      <c r="U52772" s="76"/>
    </row>
    <row r="52773" spans="21:21" x14ac:dyDescent="0.25">
      <c r="U52773" s="76"/>
    </row>
    <row r="52774" spans="21:21" x14ac:dyDescent="0.25">
      <c r="U52774" s="76"/>
    </row>
    <row r="52775" spans="21:21" x14ac:dyDescent="0.25">
      <c r="U52775" s="76"/>
    </row>
    <row r="52776" spans="21:21" x14ac:dyDescent="0.25">
      <c r="U52776" s="76"/>
    </row>
    <row r="52777" spans="21:21" x14ac:dyDescent="0.25">
      <c r="U52777" s="76"/>
    </row>
    <row r="52778" spans="21:21" x14ac:dyDescent="0.25">
      <c r="U52778" s="76"/>
    </row>
    <row r="52779" spans="21:21" x14ac:dyDescent="0.25">
      <c r="U52779" s="76"/>
    </row>
    <row r="52780" spans="21:21" x14ac:dyDescent="0.25">
      <c r="U52780" s="76"/>
    </row>
    <row r="52781" spans="21:21" x14ac:dyDescent="0.25">
      <c r="U52781" s="76"/>
    </row>
    <row r="52782" spans="21:21" x14ac:dyDescent="0.25">
      <c r="U52782" s="76"/>
    </row>
    <row r="52783" spans="21:21" x14ac:dyDescent="0.25">
      <c r="U52783" s="76"/>
    </row>
    <row r="52784" spans="21:21" x14ac:dyDescent="0.25">
      <c r="U52784" s="76"/>
    </row>
    <row r="52785" spans="21:21" x14ac:dyDescent="0.25">
      <c r="U52785" s="76"/>
    </row>
    <row r="52786" spans="21:21" x14ac:dyDescent="0.25">
      <c r="U52786" s="76"/>
    </row>
    <row r="52787" spans="21:21" x14ac:dyDescent="0.25">
      <c r="U52787" s="76"/>
    </row>
    <row r="52788" spans="21:21" x14ac:dyDescent="0.25">
      <c r="U52788" s="76"/>
    </row>
    <row r="52789" spans="21:21" x14ac:dyDescent="0.25">
      <c r="U52789" s="76"/>
    </row>
    <row r="52790" spans="21:21" x14ac:dyDescent="0.25">
      <c r="U52790" s="76"/>
    </row>
    <row r="52791" spans="21:21" x14ac:dyDescent="0.25">
      <c r="U52791" s="76"/>
    </row>
    <row r="52792" spans="21:21" x14ac:dyDescent="0.25">
      <c r="U52792" s="76"/>
    </row>
    <row r="52793" spans="21:21" x14ac:dyDescent="0.25">
      <c r="U52793" s="76"/>
    </row>
    <row r="52794" spans="21:21" x14ac:dyDescent="0.25">
      <c r="U52794" s="76"/>
    </row>
    <row r="52795" spans="21:21" x14ac:dyDescent="0.25">
      <c r="U52795" s="76"/>
    </row>
    <row r="52796" spans="21:21" x14ac:dyDescent="0.25">
      <c r="U52796" s="76"/>
    </row>
    <row r="52797" spans="21:21" x14ac:dyDescent="0.25">
      <c r="U52797" s="76"/>
    </row>
    <row r="52798" spans="21:21" x14ac:dyDescent="0.25">
      <c r="U52798" s="76"/>
    </row>
    <row r="52799" spans="21:21" x14ac:dyDescent="0.25">
      <c r="U52799" s="76"/>
    </row>
    <row r="52800" spans="21:21" x14ac:dyDescent="0.25">
      <c r="U52800" s="76"/>
    </row>
    <row r="52801" spans="21:21" x14ac:dyDescent="0.25">
      <c r="U52801" s="76"/>
    </row>
    <row r="52802" spans="21:21" x14ac:dyDescent="0.25">
      <c r="U52802" s="76"/>
    </row>
    <row r="52803" spans="21:21" x14ac:dyDescent="0.25">
      <c r="U52803" s="76"/>
    </row>
    <row r="52804" spans="21:21" x14ac:dyDescent="0.25">
      <c r="U52804" s="76"/>
    </row>
    <row r="52805" spans="21:21" x14ac:dyDescent="0.25">
      <c r="U52805" s="76"/>
    </row>
    <row r="52806" spans="21:21" x14ac:dyDescent="0.25">
      <c r="U52806" s="76"/>
    </row>
    <row r="52807" spans="21:21" x14ac:dyDescent="0.25">
      <c r="U52807" s="76"/>
    </row>
    <row r="52808" spans="21:21" x14ac:dyDescent="0.25">
      <c r="U52808" s="76"/>
    </row>
    <row r="52809" spans="21:21" x14ac:dyDescent="0.25">
      <c r="U52809" s="76"/>
    </row>
    <row r="52810" spans="21:21" x14ac:dyDescent="0.25">
      <c r="U52810" s="76"/>
    </row>
    <row r="52811" spans="21:21" x14ac:dyDescent="0.25">
      <c r="U52811" s="76"/>
    </row>
    <row r="52812" spans="21:21" x14ac:dyDescent="0.25">
      <c r="U52812" s="76"/>
    </row>
    <row r="52813" spans="21:21" x14ac:dyDescent="0.25">
      <c r="U52813" s="76"/>
    </row>
    <row r="52814" spans="21:21" x14ac:dyDescent="0.25">
      <c r="U52814" s="76"/>
    </row>
    <row r="52815" spans="21:21" x14ac:dyDescent="0.25">
      <c r="U52815" s="76"/>
    </row>
    <row r="52816" spans="21:21" x14ac:dyDescent="0.25">
      <c r="U52816" s="76"/>
    </row>
    <row r="52817" spans="21:21" x14ac:dyDescent="0.25">
      <c r="U52817" s="76"/>
    </row>
    <row r="52818" spans="21:21" x14ac:dyDescent="0.25">
      <c r="U52818" s="76"/>
    </row>
    <row r="52819" spans="21:21" x14ac:dyDescent="0.25">
      <c r="U52819" s="76"/>
    </row>
    <row r="52820" spans="21:21" x14ac:dyDescent="0.25">
      <c r="U52820" s="76"/>
    </row>
    <row r="52821" spans="21:21" x14ac:dyDescent="0.25">
      <c r="U52821" s="76"/>
    </row>
    <row r="52822" spans="21:21" x14ac:dyDescent="0.25">
      <c r="U52822" s="76"/>
    </row>
    <row r="52823" spans="21:21" x14ac:dyDescent="0.25">
      <c r="U52823" s="76"/>
    </row>
    <row r="52824" spans="21:21" x14ac:dyDescent="0.25">
      <c r="U52824" s="76"/>
    </row>
    <row r="52825" spans="21:21" x14ac:dyDescent="0.25">
      <c r="U52825" s="76"/>
    </row>
    <row r="52826" spans="21:21" x14ac:dyDescent="0.25">
      <c r="U52826" s="76"/>
    </row>
    <row r="52827" spans="21:21" x14ac:dyDescent="0.25">
      <c r="U52827" s="76"/>
    </row>
    <row r="52828" spans="21:21" x14ac:dyDescent="0.25">
      <c r="U52828" s="76"/>
    </row>
    <row r="52829" spans="21:21" x14ac:dyDescent="0.25">
      <c r="U52829" s="76"/>
    </row>
    <row r="52830" spans="21:21" x14ac:dyDescent="0.25">
      <c r="U52830" s="76"/>
    </row>
    <row r="52831" spans="21:21" x14ac:dyDescent="0.25">
      <c r="U52831" s="76"/>
    </row>
    <row r="52832" spans="21:21" x14ac:dyDescent="0.25">
      <c r="U52832" s="76"/>
    </row>
    <row r="52833" spans="21:21" x14ac:dyDescent="0.25">
      <c r="U52833" s="76"/>
    </row>
    <row r="52834" spans="21:21" x14ac:dyDescent="0.25">
      <c r="U52834" s="76"/>
    </row>
    <row r="52835" spans="21:21" x14ac:dyDescent="0.25">
      <c r="U52835" s="76"/>
    </row>
    <row r="52836" spans="21:21" x14ac:dyDescent="0.25">
      <c r="U52836" s="76"/>
    </row>
    <row r="52837" spans="21:21" x14ac:dyDescent="0.25">
      <c r="U52837" s="76"/>
    </row>
    <row r="52838" spans="21:21" x14ac:dyDescent="0.25">
      <c r="U52838" s="76"/>
    </row>
    <row r="52839" spans="21:21" x14ac:dyDescent="0.25">
      <c r="U52839" s="76"/>
    </row>
    <row r="52840" spans="21:21" x14ac:dyDescent="0.25">
      <c r="U52840" s="76"/>
    </row>
    <row r="52841" spans="21:21" x14ac:dyDescent="0.25">
      <c r="U52841" s="76"/>
    </row>
    <row r="52842" spans="21:21" x14ac:dyDescent="0.25">
      <c r="U52842" s="76"/>
    </row>
    <row r="52843" spans="21:21" x14ac:dyDescent="0.25">
      <c r="U52843" s="76"/>
    </row>
    <row r="52844" spans="21:21" x14ac:dyDescent="0.25">
      <c r="U52844" s="76"/>
    </row>
    <row r="52845" spans="21:21" x14ac:dyDescent="0.25">
      <c r="U52845" s="76"/>
    </row>
    <row r="52846" spans="21:21" x14ac:dyDescent="0.25">
      <c r="U52846" s="76"/>
    </row>
    <row r="52847" spans="21:21" x14ac:dyDescent="0.25">
      <c r="U52847" s="76"/>
    </row>
    <row r="52848" spans="21:21" x14ac:dyDescent="0.25">
      <c r="U52848" s="76"/>
    </row>
    <row r="52849" spans="21:21" x14ac:dyDescent="0.25">
      <c r="U52849" s="76"/>
    </row>
    <row r="52850" spans="21:21" x14ac:dyDescent="0.25">
      <c r="U52850" s="76"/>
    </row>
    <row r="52851" spans="21:21" x14ac:dyDescent="0.25">
      <c r="U52851" s="76"/>
    </row>
    <row r="52852" spans="21:21" x14ac:dyDescent="0.25">
      <c r="U52852" s="76"/>
    </row>
    <row r="52853" spans="21:21" x14ac:dyDescent="0.25">
      <c r="U52853" s="76"/>
    </row>
    <row r="52854" spans="21:21" x14ac:dyDescent="0.25">
      <c r="U52854" s="76"/>
    </row>
    <row r="52855" spans="21:21" x14ac:dyDescent="0.25">
      <c r="U52855" s="76"/>
    </row>
    <row r="52856" spans="21:21" x14ac:dyDescent="0.25">
      <c r="U52856" s="76"/>
    </row>
    <row r="52857" spans="21:21" x14ac:dyDescent="0.25">
      <c r="U52857" s="76"/>
    </row>
    <row r="52858" spans="21:21" x14ac:dyDescent="0.25">
      <c r="U52858" s="76"/>
    </row>
    <row r="52859" spans="21:21" x14ac:dyDescent="0.25">
      <c r="U52859" s="76"/>
    </row>
    <row r="52860" spans="21:21" x14ac:dyDescent="0.25">
      <c r="U52860" s="76"/>
    </row>
    <row r="52861" spans="21:21" x14ac:dyDescent="0.25">
      <c r="U52861" s="76"/>
    </row>
    <row r="52862" spans="21:21" x14ac:dyDescent="0.25">
      <c r="U52862" s="76"/>
    </row>
    <row r="52863" spans="21:21" x14ac:dyDescent="0.25">
      <c r="U52863" s="76"/>
    </row>
    <row r="52864" spans="21:21" x14ac:dyDescent="0.25">
      <c r="U52864" s="76"/>
    </row>
    <row r="52865" spans="21:21" x14ac:dyDescent="0.25">
      <c r="U52865" s="76"/>
    </row>
    <row r="52866" spans="21:21" x14ac:dyDescent="0.25">
      <c r="U52866" s="76"/>
    </row>
    <row r="52867" spans="21:21" x14ac:dyDescent="0.25">
      <c r="U52867" s="76"/>
    </row>
    <row r="52868" spans="21:21" x14ac:dyDescent="0.25">
      <c r="U52868" s="76"/>
    </row>
    <row r="52869" spans="21:21" x14ac:dyDescent="0.25">
      <c r="U52869" s="76"/>
    </row>
    <row r="52870" spans="21:21" x14ac:dyDescent="0.25">
      <c r="U52870" s="76"/>
    </row>
    <row r="52871" spans="21:21" x14ac:dyDescent="0.25">
      <c r="U52871" s="76"/>
    </row>
    <row r="52872" spans="21:21" x14ac:dyDescent="0.25">
      <c r="U52872" s="76"/>
    </row>
    <row r="52873" spans="21:21" x14ac:dyDescent="0.25">
      <c r="U52873" s="76"/>
    </row>
    <row r="52874" spans="21:21" x14ac:dyDescent="0.25">
      <c r="U52874" s="76"/>
    </row>
    <row r="52875" spans="21:21" x14ac:dyDescent="0.25">
      <c r="U52875" s="76"/>
    </row>
    <row r="52876" spans="21:21" x14ac:dyDescent="0.25">
      <c r="U52876" s="76"/>
    </row>
    <row r="52877" spans="21:21" x14ac:dyDescent="0.25">
      <c r="U52877" s="76"/>
    </row>
    <row r="52878" spans="21:21" x14ac:dyDescent="0.25">
      <c r="U52878" s="76"/>
    </row>
    <row r="52879" spans="21:21" x14ac:dyDescent="0.25">
      <c r="U52879" s="76"/>
    </row>
    <row r="52880" spans="21:21" x14ac:dyDescent="0.25">
      <c r="U52880" s="76"/>
    </row>
    <row r="52881" spans="21:21" x14ac:dyDescent="0.25">
      <c r="U52881" s="76"/>
    </row>
    <row r="52882" spans="21:21" x14ac:dyDescent="0.25">
      <c r="U52882" s="76"/>
    </row>
    <row r="52883" spans="21:21" x14ac:dyDescent="0.25">
      <c r="U52883" s="76"/>
    </row>
    <row r="52884" spans="21:21" x14ac:dyDescent="0.25">
      <c r="U52884" s="76"/>
    </row>
    <row r="52885" spans="21:21" x14ac:dyDescent="0.25">
      <c r="U52885" s="76"/>
    </row>
    <row r="52886" spans="21:21" x14ac:dyDescent="0.25">
      <c r="U52886" s="76"/>
    </row>
    <row r="52887" spans="21:21" x14ac:dyDescent="0.25">
      <c r="U52887" s="76"/>
    </row>
    <row r="52888" spans="21:21" x14ac:dyDescent="0.25">
      <c r="U52888" s="76"/>
    </row>
    <row r="52889" spans="21:21" x14ac:dyDescent="0.25">
      <c r="U52889" s="76"/>
    </row>
    <row r="52890" spans="21:21" x14ac:dyDescent="0.25">
      <c r="U52890" s="76"/>
    </row>
    <row r="52891" spans="21:21" x14ac:dyDescent="0.25">
      <c r="U52891" s="76"/>
    </row>
    <row r="52892" spans="21:21" x14ac:dyDescent="0.25">
      <c r="U52892" s="76"/>
    </row>
    <row r="52893" spans="21:21" x14ac:dyDescent="0.25">
      <c r="U52893" s="76"/>
    </row>
    <row r="52894" spans="21:21" x14ac:dyDescent="0.25">
      <c r="U52894" s="76"/>
    </row>
    <row r="52895" spans="21:21" x14ac:dyDescent="0.25">
      <c r="U52895" s="76"/>
    </row>
    <row r="52896" spans="21:21" x14ac:dyDescent="0.25">
      <c r="U52896" s="76"/>
    </row>
    <row r="52897" spans="21:21" x14ac:dyDescent="0.25">
      <c r="U52897" s="76"/>
    </row>
    <row r="52898" spans="21:21" x14ac:dyDescent="0.25">
      <c r="U52898" s="76"/>
    </row>
    <row r="52899" spans="21:21" x14ac:dyDescent="0.25">
      <c r="U52899" s="76"/>
    </row>
    <row r="52900" spans="21:21" x14ac:dyDescent="0.25">
      <c r="U52900" s="76"/>
    </row>
    <row r="52901" spans="21:21" x14ac:dyDescent="0.25">
      <c r="U52901" s="76"/>
    </row>
    <row r="52902" spans="21:21" x14ac:dyDescent="0.25">
      <c r="U52902" s="76"/>
    </row>
    <row r="52903" spans="21:21" x14ac:dyDescent="0.25">
      <c r="U52903" s="76"/>
    </row>
    <row r="52904" spans="21:21" x14ac:dyDescent="0.25">
      <c r="U52904" s="76"/>
    </row>
    <row r="52905" spans="21:21" x14ac:dyDescent="0.25">
      <c r="U52905" s="76"/>
    </row>
    <row r="52906" spans="21:21" x14ac:dyDescent="0.25">
      <c r="U52906" s="76"/>
    </row>
    <row r="52907" spans="21:21" x14ac:dyDescent="0.25">
      <c r="U52907" s="76"/>
    </row>
    <row r="52908" spans="21:21" x14ac:dyDescent="0.25">
      <c r="U52908" s="76"/>
    </row>
    <row r="52909" spans="21:21" x14ac:dyDescent="0.25">
      <c r="U52909" s="76"/>
    </row>
    <row r="52910" spans="21:21" x14ac:dyDescent="0.25">
      <c r="U52910" s="76"/>
    </row>
    <row r="52911" spans="21:21" x14ac:dyDescent="0.25">
      <c r="U52911" s="76"/>
    </row>
    <row r="52912" spans="21:21" x14ac:dyDescent="0.25">
      <c r="U52912" s="76"/>
    </row>
    <row r="52913" spans="21:21" x14ac:dyDescent="0.25">
      <c r="U52913" s="76"/>
    </row>
    <row r="52914" spans="21:21" x14ac:dyDescent="0.25">
      <c r="U52914" s="76"/>
    </row>
    <row r="52915" spans="21:21" x14ac:dyDescent="0.25">
      <c r="U52915" s="76"/>
    </row>
    <row r="52916" spans="21:21" x14ac:dyDescent="0.25">
      <c r="U52916" s="76"/>
    </row>
    <row r="52917" spans="21:21" x14ac:dyDescent="0.25">
      <c r="U52917" s="76"/>
    </row>
    <row r="52918" spans="21:21" x14ac:dyDescent="0.25">
      <c r="U52918" s="76"/>
    </row>
    <row r="52919" spans="21:21" x14ac:dyDescent="0.25">
      <c r="U52919" s="76"/>
    </row>
    <row r="52920" spans="21:21" x14ac:dyDescent="0.25">
      <c r="U52920" s="76"/>
    </row>
    <row r="52921" spans="21:21" x14ac:dyDescent="0.25">
      <c r="U52921" s="76"/>
    </row>
    <row r="52922" spans="21:21" x14ac:dyDescent="0.25">
      <c r="U52922" s="76"/>
    </row>
    <row r="52923" spans="21:21" x14ac:dyDescent="0.25">
      <c r="U52923" s="76"/>
    </row>
    <row r="52924" spans="21:21" x14ac:dyDescent="0.25">
      <c r="U52924" s="76"/>
    </row>
    <row r="52925" spans="21:21" x14ac:dyDescent="0.25">
      <c r="U52925" s="76"/>
    </row>
    <row r="52926" spans="21:21" x14ac:dyDescent="0.25">
      <c r="U52926" s="76"/>
    </row>
    <row r="52927" spans="21:21" x14ac:dyDescent="0.25">
      <c r="U52927" s="76"/>
    </row>
    <row r="52928" spans="21:21" x14ac:dyDescent="0.25">
      <c r="U52928" s="76"/>
    </row>
    <row r="52929" spans="21:21" x14ac:dyDescent="0.25">
      <c r="U52929" s="76"/>
    </row>
    <row r="52930" spans="21:21" x14ac:dyDescent="0.25">
      <c r="U52930" s="76"/>
    </row>
    <row r="52931" spans="21:21" x14ac:dyDescent="0.25">
      <c r="U52931" s="76"/>
    </row>
    <row r="52932" spans="21:21" x14ac:dyDescent="0.25">
      <c r="U52932" s="76"/>
    </row>
    <row r="52933" spans="21:21" x14ac:dyDescent="0.25">
      <c r="U52933" s="76"/>
    </row>
    <row r="52934" spans="21:21" x14ac:dyDescent="0.25">
      <c r="U52934" s="76"/>
    </row>
    <row r="52935" spans="21:21" x14ac:dyDescent="0.25">
      <c r="U52935" s="76"/>
    </row>
    <row r="52936" spans="21:21" x14ac:dyDescent="0.25">
      <c r="U52936" s="76"/>
    </row>
    <row r="52937" spans="21:21" x14ac:dyDescent="0.25">
      <c r="U52937" s="76"/>
    </row>
    <row r="52938" spans="21:21" x14ac:dyDescent="0.25">
      <c r="U52938" s="76"/>
    </row>
    <row r="52939" spans="21:21" x14ac:dyDescent="0.25">
      <c r="U52939" s="76"/>
    </row>
    <row r="52940" spans="21:21" x14ac:dyDescent="0.25">
      <c r="U52940" s="76"/>
    </row>
    <row r="52941" spans="21:21" x14ac:dyDescent="0.25">
      <c r="U52941" s="76"/>
    </row>
    <row r="52942" spans="21:21" x14ac:dyDescent="0.25">
      <c r="U52942" s="76"/>
    </row>
    <row r="52943" spans="21:21" x14ac:dyDescent="0.25">
      <c r="U52943" s="76"/>
    </row>
    <row r="52944" spans="21:21" x14ac:dyDescent="0.25">
      <c r="U52944" s="76"/>
    </row>
    <row r="52945" spans="21:21" x14ac:dyDescent="0.25">
      <c r="U52945" s="76"/>
    </row>
    <row r="52946" spans="21:21" x14ac:dyDescent="0.25">
      <c r="U52946" s="76"/>
    </row>
    <row r="52947" spans="21:21" x14ac:dyDescent="0.25">
      <c r="U52947" s="76"/>
    </row>
    <row r="52948" spans="21:21" x14ac:dyDescent="0.25">
      <c r="U52948" s="76"/>
    </row>
    <row r="52949" spans="21:21" x14ac:dyDescent="0.25">
      <c r="U52949" s="76"/>
    </row>
    <row r="52950" spans="21:21" x14ac:dyDescent="0.25">
      <c r="U52950" s="76"/>
    </row>
    <row r="52951" spans="21:21" x14ac:dyDescent="0.25">
      <c r="U52951" s="76"/>
    </row>
    <row r="52952" spans="21:21" x14ac:dyDescent="0.25">
      <c r="U52952" s="76"/>
    </row>
    <row r="52953" spans="21:21" x14ac:dyDescent="0.25">
      <c r="U52953" s="76"/>
    </row>
    <row r="52954" spans="21:21" x14ac:dyDescent="0.25">
      <c r="U52954" s="76"/>
    </row>
    <row r="52955" spans="21:21" x14ac:dyDescent="0.25">
      <c r="U52955" s="76"/>
    </row>
    <row r="52956" spans="21:21" x14ac:dyDescent="0.25">
      <c r="U52956" s="76"/>
    </row>
    <row r="52957" spans="21:21" x14ac:dyDescent="0.25">
      <c r="U52957" s="76"/>
    </row>
    <row r="52958" spans="21:21" x14ac:dyDescent="0.25">
      <c r="U52958" s="76"/>
    </row>
    <row r="52959" spans="21:21" x14ac:dyDescent="0.25">
      <c r="U52959" s="76"/>
    </row>
    <row r="52960" spans="21:21" x14ac:dyDescent="0.25">
      <c r="U52960" s="76"/>
    </row>
    <row r="52961" spans="21:21" x14ac:dyDescent="0.25">
      <c r="U52961" s="76"/>
    </row>
    <row r="52962" spans="21:21" x14ac:dyDescent="0.25">
      <c r="U52962" s="76"/>
    </row>
    <row r="52963" spans="21:21" x14ac:dyDescent="0.25">
      <c r="U52963" s="76"/>
    </row>
    <row r="52964" spans="21:21" x14ac:dyDescent="0.25">
      <c r="U52964" s="76"/>
    </row>
    <row r="52965" spans="21:21" x14ac:dyDescent="0.25">
      <c r="U52965" s="76"/>
    </row>
    <row r="52966" spans="21:21" x14ac:dyDescent="0.25">
      <c r="U52966" s="76"/>
    </row>
    <row r="52967" spans="21:21" x14ac:dyDescent="0.25">
      <c r="U52967" s="76"/>
    </row>
    <row r="52968" spans="21:21" x14ac:dyDescent="0.25">
      <c r="U52968" s="76"/>
    </row>
    <row r="52969" spans="21:21" x14ac:dyDescent="0.25">
      <c r="U52969" s="76"/>
    </row>
    <row r="52970" spans="21:21" x14ac:dyDescent="0.25">
      <c r="U52970" s="76"/>
    </row>
    <row r="52971" spans="21:21" x14ac:dyDescent="0.25">
      <c r="U52971" s="76"/>
    </row>
    <row r="52972" spans="21:21" x14ac:dyDescent="0.25">
      <c r="U52972" s="76"/>
    </row>
    <row r="52973" spans="21:21" x14ac:dyDescent="0.25">
      <c r="U52973" s="76"/>
    </row>
    <row r="52974" spans="21:21" x14ac:dyDescent="0.25">
      <c r="U52974" s="76"/>
    </row>
    <row r="52975" spans="21:21" x14ac:dyDescent="0.25">
      <c r="U52975" s="76"/>
    </row>
    <row r="52976" spans="21:21" x14ac:dyDescent="0.25">
      <c r="U52976" s="76"/>
    </row>
    <row r="52977" spans="21:21" x14ac:dyDescent="0.25">
      <c r="U52977" s="76"/>
    </row>
    <row r="52978" spans="21:21" x14ac:dyDescent="0.25">
      <c r="U52978" s="76"/>
    </row>
    <row r="52979" spans="21:21" x14ac:dyDescent="0.25">
      <c r="U52979" s="76"/>
    </row>
    <row r="52980" spans="21:21" x14ac:dyDescent="0.25">
      <c r="U52980" s="76"/>
    </row>
    <row r="52981" spans="21:21" x14ac:dyDescent="0.25">
      <c r="U52981" s="76"/>
    </row>
    <row r="52982" spans="21:21" x14ac:dyDescent="0.25">
      <c r="U52982" s="76"/>
    </row>
    <row r="52983" spans="21:21" x14ac:dyDescent="0.25">
      <c r="U52983" s="76"/>
    </row>
    <row r="52984" spans="21:21" x14ac:dyDescent="0.25">
      <c r="U52984" s="76"/>
    </row>
    <row r="52985" spans="21:21" x14ac:dyDescent="0.25">
      <c r="U52985" s="76"/>
    </row>
    <row r="52986" spans="21:21" x14ac:dyDescent="0.25">
      <c r="U52986" s="76"/>
    </row>
    <row r="52987" spans="21:21" x14ac:dyDescent="0.25">
      <c r="U52987" s="76"/>
    </row>
    <row r="52988" spans="21:21" x14ac:dyDescent="0.25">
      <c r="U52988" s="76"/>
    </row>
    <row r="52989" spans="21:21" x14ac:dyDescent="0.25">
      <c r="U52989" s="76"/>
    </row>
    <row r="52990" spans="21:21" x14ac:dyDescent="0.25">
      <c r="U52990" s="76"/>
    </row>
    <row r="52991" spans="21:21" x14ac:dyDescent="0.25">
      <c r="U52991" s="76"/>
    </row>
    <row r="52992" spans="21:21" x14ac:dyDescent="0.25">
      <c r="U52992" s="76"/>
    </row>
    <row r="52993" spans="21:21" x14ac:dyDescent="0.25">
      <c r="U52993" s="76"/>
    </row>
    <row r="52994" spans="21:21" x14ac:dyDescent="0.25">
      <c r="U52994" s="76"/>
    </row>
    <row r="52995" spans="21:21" x14ac:dyDescent="0.25">
      <c r="U52995" s="76"/>
    </row>
    <row r="52996" spans="21:21" x14ac:dyDescent="0.25">
      <c r="U52996" s="76"/>
    </row>
    <row r="52997" spans="21:21" x14ac:dyDescent="0.25">
      <c r="U52997" s="76"/>
    </row>
    <row r="52998" spans="21:21" x14ac:dyDescent="0.25">
      <c r="U52998" s="76"/>
    </row>
    <row r="52999" spans="21:21" x14ac:dyDescent="0.25">
      <c r="U52999" s="76"/>
    </row>
    <row r="53000" spans="21:21" x14ac:dyDescent="0.25">
      <c r="U53000" s="76"/>
    </row>
    <row r="53001" spans="21:21" x14ac:dyDescent="0.25">
      <c r="U53001" s="76"/>
    </row>
    <row r="53002" spans="21:21" x14ac:dyDescent="0.25">
      <c r="U53002" s="76"/>
    </row>
    <row r="53003" spans="21:21" x14ac:dyDescent="0.25">
      <c r="U53003" s="76"/>
    </row>
    <row r="53004" spans="21:21" x14ac:dyDescent="0.25">
      <c r="U53004" s="76"/>
    </row>
    <row r="53005" spans="21:21" x14ac:dyDescent="0.25">
      <c r="U53005" s="76"/>
    </row>
    <row r="53006" spans="21:21" x14ac:dyDescent="0.25">
      <c r="U53006" s="76"/>
    </row>
    <row r="53007" spans="21:21" x14ac:dyDescent="0.25">
      <c r="U53007" s="76"/>
    </row>
    <row r="53008" spans="21:21" x14ac:dyDescent="0.25">
      <c r="U53008" s="76"/>
    </row>
    <row r="53009" spans="21:21" x14ac:dyDescent="0.25">
      <c r="U53009" s="76"/>
    </row>
    <row r="53010" spans="21:21" x14ac:dyDescent="0.25">
      <c r="U53010" s="76"/>
    </row>
    <row r="53011" spans="21:21" x14ac:dyDescent="0.25">
      <c r="U53011" s="76"/>
    </row>
    <row r="53012" spans="21:21" x14ac:dyDescent="0.25">
      <c r="U53012" s="76"/>
    </row>
    <row r="53013" spans="21:21" x14ac:dyDescent="0.25">
      <c r="U53013" s="76"/>
    </row>
    <row r="53014" spans="21:21" x14ac:dyDescent="0.25">
      <c r="U53014" s="76"/>
    </row>
    <row r="53015" spans="21:21" x14ac:dyDescent="0.25">
      <c r="U53015" s="76"/>
    </row>
    <row r="53016" spans="21:21" x14ac:dyDescent="0.25">
      <c r="U53016" s="76"/>
    </row>
    <row r="53017" spans="21:21" x14ac:dyDescent="0.25">
      <c r="U53017" s="76"/>
    </row>
    <row r="53018" spans="21:21" x14ac:dyDescent="0.25">
      <c r="U53018" s="76"/>
    </row>
    <row r="53019" spans="21:21" x14ac:dyDescent="0.25">
      <c r="U53019" s="76"/>
    </row>
    <row r="53020" spans="21:21" x14ac:dyDescent="0.25">
      <c r="U53020" s="76"/>
    </row>
    <row r="53021" spans="21:21" x14ac:dyDescent="0.25">
      <c r="U53021" s="76"/>
    </row>
    <row r="53022" spans="21:21" x14ac:dyDescent="0.25">
      <c r="U53022" s="76"/>
    </row>
    <row r="53023" spans="21:21" x14ac:dyDescent="0.25">
      <c r="U53023" s="76"/>
    </row>
    <row r="53024" spans="21:21" x14ac:dyDescent="0.25">
      <c r="U53024" s="76"/>
    </row>
    <row r="53025" spans="21:21" x14ac:dyDescent="0.25">
      <c r="U53025" s="76"/>
    </row>
    <row r="53026" spans="21:21" x14ac:dyDescent="0.25">
      <c r="U53026" s="76"/>
    </row>
    <row r="53027" spans="21:21" x14ac:dyDescent="0.25">
      <c r="U53027" s="76"/>
    </row>
    <row r="53028" spans="21:21" x14ac:dyDescent="0.25">
      <c r="U53028" s="76"/>
    </row>
    <row r="53029" spans="21:21" x14ac:dyDescent="0.25">
      <c r="U53029" s="76"/>
    </row>
    <row r="53030" spans="21:21" x14ac:dyDescent="0.25">
      <c r="U53030" s="76"/>
    </row>
    <row r="53031" spans="21:21" x14ac:dyDescent="0.25">
      <c r="U53031" s="76"/>
    </row>
    <row r="53032" spans="21:21" x14ac:dyDescent="0.25">
      <c r="U53032" s="76"/>
    </row>
    <row r="53033" spans="21:21" x14ac:dyDescent="0.25">
      <c r="U53033" s="76"/>
    </row>
    <row r="53034" spans="21:21" x14ac:dyDescent="0.25">
      <c r="U53034" s="76"/>
    </row>
    <row r="53035" spans="21:21" x14ac:dyDescent="0.25">
      <c r="U53035" s="76"/>
    </row>
    <row r="53036" spans="21:21" x14ac:dyDescent="0.25">
      <c r="U53036" s="76"/>
    </row>
    <row r="53037" spans="21:21" x14ac:dyDescent="0.25">
      <c r="U53037" s="76"/>
    </row>
    <row r="53038" spans="21:21" x14ac:dyDescent="0.25">
      <c r="U53038" s="76"/>
    </row>
    <row r="53039" spans="21:21" x14ac:dyDescent="0.25">
      <c r="U53039" s="76"/>
    </row>
    <row r="53040" spans="21:21" x14ac:dyDescent="0.25">
      <c r="U53040" s="76"/>
    </row>
    <row r="53041" spans="21:21" x14ac:dyDescent="0.25">
      <c r="U53041" s="76"/>
    </row>
    <row r="53042" spans="21:21" x14ac:dyDescent="0.25">
      <c r="U53042" s="76"/>
    </row>
    <row r="53043" spans="21:21" x14ac:dyDescent="0.25">
      <c r="U53043" s="76"/>
    </row>
    <row r="53044" spans="21:21" x14ac:dyDescent="0.25">
      <c r="U53044" s="76"/>
    </row>
    <row r="53045" spans="21:21" x14ac:dyDescent="0.25">
      <c r="U53045" s="76"/>
    </row>
    <row r="53046" spans="21:21" x14ac:dyDescent="0.25">
      <c r="U53046" s="76"/>
    </row>
    <row r="53047" spans="21:21" x14ac:dyDescent="0.25">
      <c r="U53047" s="76"/>
    </row>
    <row r="53048" spans="21:21" x14ac:dyDescent="0.25">
      <c r="U53048" s="76"/>
    </row>
    <row r="53049" spans="21:21" x14ac:dyDescent="0.25">
      <c r="U53049" s="76"/>
    </row>
    <row r="53050" spans="21:21" x14ac:dyDescent="0.25">
      <c r="U53050" s="76"/>
    </row>
    <row r="53051" spans="21:21" x14ac:dyDescent="0.25">
      <c r="U53051" s="76"/>
    </row>
    <row r="53052" spans="21:21" x14ac:dyDescent="0.25">
      <c r="U53052" s="76"/>
    </row>
    <row r="53053" spans="21:21" x14ac:dyDescent="0.25">
      <c r="U53053" s="76"/>
    </row>
    <row r="53054" spans="21:21" x14ac:dyDescent="0.25">
      <c r="U53054" s="76"/>
    </row>
    <row r="53055" spans="21:21" x14ac:dyDescent="0.25">
      <c r="U53055" s="76"/>
    </row>
    <row r="53056" spans="21:21" x14ac:dyDescent="0.25">
      <c r="U53056" s="76"/>
    </row>
    <row r="53057" spans="21:21" x14ac:dyDescent="0.25">
      <c r="U53057" s="76"/>
    </row>
    <row r="53058" spans="21:21" x14ac:dyDescent="0.25">
      <c r="U53058" s="76"/>
    </row>
    <row r="53059" spans="21:21" x14ac:dyDescent="0.25">
      <c r="U53059" s="76"/>
    </row>
    <row r="53060" spans="21:21" x14ac:dyDescent="0.25">
      <c r="U53060" s="76"/>
    </row>
    <row r="53061" spans="21:21" x14ac:dyDescent="0.25">
      <c r="U53061" s="76"/>
    </row>
    <row r="53062" spans="21:21" x14ac:dyDescent="0.25">
      <c r="U53062" s="76"/>
    </row>
    <row r="53063" spans="21:21" x14ac:dyDescent="0.25">
      <c r="U53063" s="76"/>
    </row>
    <row r="53064" spans="21:21" x14ac:dyDescent="0.25">
      <c r="U53064" s="76"/>
    </row>
    <row r="53065" spans="21:21" x14ac:dyDescent="0.25">
      <c r="U53065" s="76"/>
    </row>
    <row r="53066" spans="21:21" x14ac:dyDescent="0.25">
      <c r="U53066" s="76"/>
    </row>
    <row r="53067" spans="21:21" x14ac:dyDescent="0.25">
      <c r="U53067" s="76"/>
    </row>
    <row r="53068" spans="21:21" x14ac:dyDescent="0.25">
      <c r="U53068" s="76"/>
    </row>
    <row r="53069" spans="21:21" x14ac:dyDescent="0.25">
      <c r="U53069" s="76"/>
    </row>
    <row r="53070" spans="21:21" x14ac:dyDescent="0.25">
      <c r="U53070" s="76"/>
    </row>
    <row r="53071" spans="21:21" x14ac:dyDescent="0.25">
      <c r="U53071" s="76"/>
    </row>
    <row r="53072" spans="21:21" x14ac:dyDescent="0.25">
      <c r="U53072" s="76"/>
    </row>
    <row r="53073" spans="21:21" x14ac:dyDescent="0.25">
      <c r="U53073" s="76"/>
    </row>
    <row r="53074" spans="21:21" x14ac:dyDescent="0.25">
      <c r="U53074" s="76"/>
    </row>
    <row r="53075" spans="21:21" x14ac:dyDescent="0.25">
      <c r="U53075" s="76"/>
    </row>
    <row r="53076" spans="21:21" x14ac:dyDescent="0.25">
      <c r="U53076" s="76"/>
    </row>
    <row r="53077" spans="21:21" x14ac:dyDescent="0.25">
      <c r="U53077" s="76"/>
    </row>
    <row r="53078" spans="21:21" x14ac:dyDescent="0.25">
      <c r="U53078" s="76"/>
    </row>
    <row r="53079" spans="21:21" x14ac:dyDescent="0.25">
      <c r="U53079" s="76"/>
    </row>
    <row r="53080" spans="21:21" x14ac:dyDescent="0.25">
      <c r="U53080" s="76"/>
    </row>
    <row r="53081" spans="21:21" x14ac:dyDescent="0.25">
      <c r="U53081" s="76"/>
    </row>
    <row r="53082" spans="21:21" x14ac:dyDescent="0.25">
      <c r="U53082" s="76"/>
    </row>
    <row r="53083" spans="21:21" x14ac:dyDescent="0.25">
      <c r="U53083" s="76"/>
    </row>
    <row r="53084" spans="21:21" x14ac:dyDescent="0.25">
      <c r="U53084" s="76"/>
    </row>
    <row r="53085" spans="21:21" x14ac:dyDescent="0.25">
      <c r="U53085" s="76"/>
    </row>
    <row r="53086" spans="21:21" x14ac:dyDescent="0.25">
      <c r="U53086" s="76"/>
    </row>
    <row r="53087" spans="21:21" x14ac:dyDescent="0.25">
      <c r="U53087" s="76"/>
    </row>
    <row r="53088" spans="21:21" x14ac:dyDescent="0.25">
      <c r="U53088" s="76"/>
    </row>
    <row r="53089" spans="21:21" x14ac:dyDescent="0.25">
      <c r="U53089" s="76"/>
    </row>
    <row r="53090" spans="21:21" x14ac:dyDescent="0.25">
      <c r="U53090" s="76"/>
    </row>
    <row r="53091" spans="21:21" x14ac:dyDescent="0.25">
      <c r="U53091" s="76"/>
    </row>
    <row r="53092" spans="21:21" x14ac:dyDescent="0.25">
      <c r="U53092" s="76"/>
    </row>
    <row r="53093" spans="21:21" x14ac:dyDescent="0.25">
      <c r="U53093" s="76"/>
    </row>
    <row r="53094" spans="21:21" x14ac:dyDescent="0.25">
      <c r="U53094" s="76"/>
    </row>
    <row r="53095" spans="21:21" x14ac:dyDescent="0.25">
      <c r="U53095" s="76"/>
    </row>
    <row r="53096" spans="21:21" x14ac:dyDescent="0.25">
      <c r="U53096" s="76"/>
    </row>
    <row r="53097" spans="21:21" x14ac:dyDescent="0.25">
      <c r="U53097" s="76"/>
    </row>
    <row r="53098" spans="21:21" x14ac:dyDescent="0.25">
      <c r="U53098" s="76"/>
    </row>
    <row r="53099" spans="21:21" x14ac:dyDescent="0.25">
      <c r="U53099" s="76"/>
    </row>
    <row r="53100" spans="21:21" x14ac:dyDescent="0.25">
      <c r="U53100" s="76"/>
    </row>
    <row r="53101" spans="21:21" x14ac:dyDescent="0.25">
      <c r="U53101" s="76"/>
    </row>
    <row r="53102" spans="21:21" x14ac:dyDescent="0.25">
      <c r="U53102" s="76"/>
    </row>
    <row r="53103" spans="21:21" x14ac:dyDescent="0.25">
      <c r="U53103" s="76"/>
    </row>
    <row r="53104" spans="21:21" x14ac:dyDescent="0.25">
      <c r="U53104" s="76"/>
    </row>
    <row r="53105" spans="21:21" x14ac:dyDescent="0.25">
      <c r="U53105" s="76"/>
    </row>
    <row r="53106" spans="21:21" x14ac:dyDescent="0.25">
      <c r="U53106" s="76"/>
    </row>
    <row r="53107" spans="21:21" x14ac:dyDescent="0.25">
      <c r="U53107" s="76"/>
    </row>
    <row r="53108" spans="21:21" x14ac:dyDescent="0.25">
      <c r="U53108" s="76"/>
    </row>
    <row r="53109" spans="21:21" x14ac:dyDescent="0.25">
      <c r="U53109" s="76"/>
    </row>
    <row r="53110" spans="21:21" x14ac:dyDescent="0.25">
      <c r="U53110" s="76"/>
    </row>
    <row r="53111" spans="21:21" x14ac:dyDescent="0.25">
      <c r="U53111" s="76"/>
    </row>
    <row r="53112" spans="21:21" x14ac:dyDescent="0.25">
      <c r="U53112" s="76"/>
    </row>
    <row r="53113" spans="21:21" x14ac:dyDescent="0.25">
      <c r="U53113" s="76"/>
    </row>
    <row r="53114" spans="21:21" x14ac:dyDescent="0.25">
      <c r="U53114" s="76"/>
    </row>
    <row r="53115" spans="21:21" x14ac:dyDescent="0.25">
      <c r="U53115" s="76"/>
    </row>
    <row r="53116" spans="21:21" x14ac:dyDescent="0.25">
      <c r="U53116" s="76"/>
    </row>
    <row r="53117" spans="21:21" x14ac:dyDescent="0.25">
      <c r="U53117" s="76"/>
    </row>
    <row r="53118" spans="21:21" x14ac:dyDescent="0.25">
      <c r="U53118" s="76"/>
    </row>
    <row r="53119" spans="21:21" x14ac:dyDescent="0.25">
      <c r="U53119" s="76"/>
    </row>
    <row r="53120" spans="21:21" x14ac:dyDescent="0.25">
      <c r="U53120" s="76"/>
    </row>
    <row r="53121" spans="21:21" x14ac:dyDescent="0.25">
      <c r="U53121" s="76"/>
    </row>
    <row r="53122" spans="21:21" x14ac:dyDescent="0.25">
      <c r="U53122" s="76"/>
    </row>
    <row r="53123" spans="21:21" x14ac:dyDescent="0.25">
      <c r="U53123" s="76"/>
    </row>
    <row r="53124" spans="21:21" x14ac:dyDescent="0.25">
      <c r="U53124" s="76"/>
    </row>
    <row r="53125" spans="21:21" x14ac:dyDescent="0.25">
      <c r="U53125" s="76"/>
    </row>
    <row r="53126" spans="21:21" x14ac:dyDescent="0.25">
      <c r="U53126" s="76"/>
    </row>
    <row r="53127" spans="21:21" x14ac:dyDescent="0.25">
      <c r="U53127" s="76"/>
    </row>
    <row r="53128" spans="21:21" x14ac:dyDescent="0.25">
      <c r="U53128" s="76"/>
    </row>
    <row r="53129" spans="21:21" x14ac:dyDescent="0.25">
      <c r="U53129" s="76"/>
    </row>
    <row r="53130" spans="21:21" x14ac:dyDescent="0.25">
      <c r="U53130" s="76"/>
    </row>
    <row r="53131" spans="21:21" x14ac:dyDescent="0.25">
      <c r="U53131" s="76"/>
    </row>
    <row r="53132" spans="21:21" x14ac:dyDescent="0.25">
      <c r="U53132" s="76"/>
    </row>
    <row r="53133" spans="21:21" x14ac:dyDescent="0.25">
      <c r="U53133" s="76"/>
    </row>
    <row r="53134" spans="21:21" x14ac:dyDescent="0.25">
      <c r="U53134" s="76"/>
    </row>
    <row r="53135" spans="21:21" x14ac:dyDescent="0.25">
      <c r="U53135" s="76"/>
    </row>
    <row r="53136" spans="21:21" x14ac:dyDescent="0.25">
      <c r="U53136" s="76"/>
    </row>
    <row r="53137" spans="21:21" x14ac:dyDescent="0.25">
      <c r="U53137" s="76"/>
    </row>
    <row r="53138" spans="21:21" x14ac:dyDescent="0.25">
      <c r="U53138" s="76"/>
    </row>
    <row r="53139" spans="21:21" x14ac:dyDescent="0.25">
      <c r="U53139" s="76"/>
    </row>
    <row r="53140" spans="21:21" x14ac:dyDescent="0.25">
      <c r="U53140" s="76"/>
    </row>
    <row r="53141" spans="21:21" x14ac:dyDescent="0.25">
      <c r="U53141" s="76"/>
    </row>
    <row r="53142" spans="21:21" x14ac:dyDescent="0.25">
      <c r="U53142" s="76"/>
    </row>
    <row r="53143" spans="21:21" x14ac:dyDescent="0.25">
      <c r="U53143" s="76"/>
    </row>
    <row r="53144" spans="21:21" x14ac:dyDescent="0.25">
      <c r="U53144" s="76"/>
    </row>
    <row r="53145" spans="21:21" x14ac:dyDescent="0.25">
      <c r="U53145" s="76"/>
    </row>
    <row r="53146" spans="21:21" x14ac:dyDescent="0.25">
      <c r="U53146" s="76"/>
    </row>
    <row r="53147" spans="21:21" x14ac:dyDescent="0.25">
      <c r="U53147" s="76"/>
    </row>
    <row r="53148" spans="21:21" x14ac:dyDescent="0.25">
      <c r="U53148" s="76"/>
    </row>
    <row r="53149" spans="21:21" x14ac:dyDescent="0.25">
      <c r="U53149" s="76"/>
    </row>
    <row r="53150" spans="21:21" x14ac:dyDescent="0.25">
      <c r="U53150" s="76"/>
    </row>
    <row r="53151" spans="21:21" x14ac:dyDescent="0.25">
      <c r="U53151" s="76"/>
    </row>
    <row r="53152" spans="21:21" x14ac:dyDescent="0.25">
      <c r="U53152" s="76"/>
    </row>
    <row r="53153" spans="21:21" x14ac:dyDescent="0.25">
      <c r="U53153" s="76"/>
    </row>
    <row r="53154" spans="21:21" x14ac:dyDescent="0.25">
      <c r="U53154" s="76"/>
    </row>
    <row r="53155" spans="21:21" x14ac:dyDescent="0.25">
      <c r="U53155" s="76"/>
    </row>
    <row r="53156" spans="21:21" x14ac:dyDescent="0.25">
      <c r="U53156" s="76"/>
    </row>
    <row r="53157" spans="21:21" x14ac:dyDescent="0.25">
      <c r="U53157" s="76"/>
    </row>
    <row r="53158" spans="21:21" x14ac:dyDescent="0.25">
      <c r="U53158" s="76"/>
    </row>
    <row r="53159" spans="21:21" x14ac:dyDescent="0.25">
      <c r="U53159" s="76"/>
    </row>
    <row r="53160" spans="21:21" x14ac:dyDescent="0.25">
      <c r="U53160" s="76"/>
    </row>
    <row r="53161" spans="21:21" x14ac:dyDescent="0.25">
      <c r="U53161" s="76"/>
    </row>
    <row r="53162" spans="21:21" x14ac:dyDescent="0.25">
      <c r="U53162" s="76"/>
    </row>
    <row r="53163" spans="21:21" x14ac:dyDescent="0.25">
      <c r="U53163" s="76"/>
    </row>
    <row r="53164" spans="21:21" x14ac:dyDescent="0.25">
      <c r="U53164" s="76"/>
    </row>
    <row r="53165" spans="21:21" x14ac:dyDescent="0.25">
      <c r="U53165" s="76"/>
    </row>
    <row r="53166" spans="21:21" x14ac:dyDescent="0.25">
      <c r="U53166" s="76"/>
    </row>
    <row r="53167" spans="21:21" x14ac:dyDescent="0.25">
      <c r="U53167" s="76"/>
    </row>
    <row r="53168" spans="21:21" x14ac:dyDescent="0.25">
      <c r="U53168" s="76"/>
    </row>
    <row r="53169" spans="21:21" x14ac:dyDescent="0.25">
      <c r="U53169" s="76"/>
    </row>
    <row r="53170" spans="21:21" x14ac:dyDescent="0.25">
      <c r="U53170" s="76"/>
    </row>
    <row r="53171" spans="21:21" x14ac:dyDescent="0.25">
      <c r="U53171" s="76"/>
    </row>
    <row r="53172" spans="21:21" x14ac:dyDescent="0.25">
      <c r="U53172" s="76"/>
    </row>
    <row r="53173" spans="21:21" x14ac:dyDescent="0.25">
      <c r="U53173" s="76"/>
    </row>
    <row r="53174" spans="21:21" x14ac:dyDescent="0.25">
      <c r="U53174" s="76"/>
    </row>
    <row r="53175" spans="21:21" x14ac:dyDescent="0.25">
      <c r="U53175" s="76"/>
    </row>
    <row r="53176" spans="21:21" x14ac:dyDescent="0.25">
      <c r="U53176" s="76"/>
    </row>
    <row r="53177" spans="21:21" x14ac:dyDescent="0.25">
      <c r="U53177" s="76"/>
    </row>
    <row r="53178" spans="21:21" x14ac:dyDescent="0.25">
      <c r="U53178" s="76"/>
    </row>
    <row r="53179" spans="21:21" x14ac:dyDescent="0.25">
      <c r="U53179" s="76"/>
    </row>
    <row r="53180" spans="21:21" x14ac:dyDescent="0.25">
      <c r="U53180" s="76"/>
    </row>
    <row r="53181" spans="21:21" x14ac:dyDescent="0.25">
      <c r="U53181" s="76"/>
    </row>
    <row r="53182" spans="21:21" x14ac:dyDescent="0.25">
      <c r="U53182" s="76"/>
    </row>
    <row r="53183" spans="21:21" x14ac:dyDescent="0.25">
      <c r="U53183" s="76"/>
    </row>
    <row r="53184" spans="21:21" x14ac:dyDescent="0.25">
      <c r="U53184" s="76"/>
    </row>
    <row r="53185" spans="21:21" x14ac:dyDescent="0.25">
      <c r="U53185" s="76"/>
    </row>
    <row r="53186" spans="21:21" x14ac:dyDescent="0.25">
      <c r="U53186" s="76"/>
    </row>
    <row r="53187" spans="21:21" x14ac:dyDescent="0.25">
      <c r="U53187" s="76"/>
    </row>
    <row r="53188" spans="21:21" x14ac:dyDescent="0.25">
      <c r="U53188" s="76"/>
    </row>
    <row r="53189" spans="21:21" x14ac:dyDescent="0.25">
      <c r="U53189" s="76"/>
    </row>
    <row r="53190" spans="21:21" x14ac:dyDescent="0.25">
      <c r="U53190" s="76"/>
    </row>
    <row r="53191" spans="21:21" x14ac:dyDescent="0.25">
      <c r="U53191" s="76"/>
    </row>
    <row r="53192" spans="21:21" x14ac:dyDescent="0.25">
      <c r="U53192" s="76"/>
    </row>
    <row r="53193" spans="21:21" x14ac:dyDescent="0.25">
      <c r="U53193" s="76"/>
    </row>
    <row r="53194" spans="21:21" x14ac:dyDescent="0.25">
      <c r="U53194" s="76"/>
    </row>
    <row r="53195" spans="21:21" x14ac:dyDescent="0.25">
      <c r="U53195" s="76"/>
    </row>
    <row r="53196" spans="21:21" x14ac:dyDescent="0.25">
      <c r="U53196" s="76"/>
    </row>
    <row r="53197" spans="21:21" x14ac:dyDescent="0.25">
      <c r="U53197" s="76"/>
    </row>
    <row r="53198" spans="21:21" x14ac:dyDescent="0.25">
      <c r="U53198" s="76"/>
    </row>
    <row r="53199" spans="21:21" x14ac:dyDescent="0.25">
      <c r="U53199" s="76"/>
    </row>
    <row r="53200" spans="21:21" x14ac:dyDescent="0.25">
      <c r="U53200" s="76"/>
    </row>
    <row r="53201" spans="21:21" x14ac:dyDescent="0.25">
      <c r="U53201" s="76"/>
    </row>
    <row r="53202" spans="21:21" x14ac:dyDescent="0.25">
      <c r="U53202" s="76"/>
    </row>
    <row r="53203" spans="21:21" x14ac:dyDescent="0.25">
      <c r="U53203" s="76"/>
    </row>
    <row r="53204" spans="21:21" x14ac:dyDescent="0.25">
      <c r="U53204" s="76"/>
    </row>
    <row r="53205" spans="21:21" x14ac:dyDescent="0.25">
      <c r="U53205" s="76"/>
    </row>
    <row r="53206" spans="21:21" x14ac:dyDescent="0.25">
      <c r="U53206" s="76"/>
    </row>
    <row r="53207" spans="21:21" x14ac:dyDescent="0.25">
      <c r="U53207" s="76"/>
    </row>
    <row r="53208" spans="21:21" x14ac:dyDescent="0.25">
      <c r="U53208" s="76"/>
    </row>
    <row r="53209" spans="21:21" x14ac:dyDescent="0.25">
      <c r="U53209" s="76"/>
    </row>
    <row r="53210" spans="21:21" x14ac:dyDescent="0.25">
      <c r="U53210" s="76"/>
    </row>
    <row r="53211" spans="21:21" x14ac:dyDescent="0.25">
      <c r="U53211" s="76"/>
    </row>
    <row r="53212" spans="21:21" x14ac:dyDescent="0.25">
      <c r="U53212" s="76"/>
    </row>
    <row r="53213" spans="21:21" x14ac:dyDescent="0.25">
      <c r="U53213" s="76"/>
    </row>
    <row r="53214" spans="21:21" x14ac:dyDescent="0.25">
      <c r="U53214" s="76"/>
    </row>
    <row r="53215" spans="21:21" x14ac:dyDescent="0.25">
      <c r="U53215" s="76"/>
    </row>
    <row r="53216" spans="21:21" x14ac:dyDescent="0.25">
      <c r="U53216" s="76"/>
    </row>
    <row r="53217" spans="21:21" x14ac:dyDescent="0.25">
      <c r="U53217" s="76"/>
    </row>
    <row r="53218" spans="21:21" x14ac:dyDescent="0.25">
      <c r="U53218" s="76"/>
    </row>
    <row r="53219" spans="21:21" x14ac:dyDescent="0.25">
      <c r="U53219" s="76"/>
    </row>
    <row r="53220" spans="21:21" x14ac:dyDescent="0.25">
      <c r="U53220" s="76"/>
    </row>
    <row r="53221" spans="21:21" x14ac:dyDescent="0.25">
      <c r="U53221" s="76"/>
    </row>
    <row r="53222" spans="21:21" x14ac:dyDescent="0.25">
      <c r="U53222" s="76"/>
    </row>
    <row r="53223" spans="21:21" x14ac:dyDescent="0.25">
      <c r="U53223" s="76"/>
    </row>
    <row r="53224" spans="21:21" x14ac:dyDescent="0.25">
      <c r="U53224" s="76"/>
    </row>
    <row r="53225" spans="21:21" x14ac:dyDescent="0.25">
      <c r="U53225" s="76"/>
    </row>
    <row r="53226" spans="21:21" x14ac:dyDescent="0.25">
      <c r="U53226" s="76"/>
    </row>
    <row r="53227" spans="21:21" x14ac:dyDescent="0.25">
      <c r="U53227" s="76"/>
    </row>
    <row r="53228" spans="21:21" x14ac:dyDescent="0.25">
      <c r="U53228" s="76"/>
    </row>
    <row r="53229" spans="21:21" x14ac:dyDescent="0.25">
      <c r="U53229" s="76"/>
    </row>
    <row r="53230" spans="21:21" x14ac:dyDescent="0.25">
      <c r="U53230" s="76"/>
    </row>
    <row r="53231" spans="21:21" x14ac:dyDescent="0.25">
      <c r="U53231" s="76"/>
    </row>
    <row r="53232" spans="21:21" x14ac:dyDescent="0.25">
      <c r="U53232" s="76"/>
    </row>
    <row r="53233" spans="21:21" x14ac:dyDescent="0.25">
      <c r="U53233" s="76"/>
    </row>
    <row r="53234" spans="21:21" x14ac:dyDescent="0.25">
      <c r="U53234" s="76"/>
    </row>
    <row r="53235" spans="21:21" x14ac:dyDescent="0.25">
      <c r="U53235" s="76"/>
    </row>
    <row r="53236" spans="21:21" x14ac:dyDescent="0.25">
      <c r="U53236" s="76"/>
    </row>
    <row r="53237" spans="21:21" x14ac:dyDescent="0.25">
      <c r="U53237" s="76"/>
    </row>
    <row r="53238" spans="21:21" x14ac:dyDescent="0.25">
      <c r="U53238" s="76"/>
    </row>
    <row r="53239" spans="21:21" x14ac:dyDescent="0.25">
      <c r="U53239" s="76"/>
    </row>
    <row r="53240" spans="21:21" x14ac:dyDescent="0.25">
      <c r="U53240" s="76"/>
    </row>
    <row r="53241" spans="21:21" x14ac:dyDescent="0.25">
      <c r="U53241" s="76"/>
    </row>
    <row r="53242" spans="21:21" x14ac:dyDescent="0.25">
      <c r="U53242" s="76"/>
    </row>
    <row r="53243" spans="21:21" x14ac:dyDescent="0.25">
      <c r="U53243" s="76"/>
    </row>
    <row r="53244" spans="21:21" x14ac:dyDescent="0.25">
      <c r="U53244" s="76"/>
    </row>
    <row r="53245" spans="21:21" x14ac:dyDescent="0.25">
      <c r="U53245" s="76"/>
    </row>
    <row r="53246" spans="21:21" x14ac:dyDescent="0.25">
      <c r="U53246" s="76"/>
    </row>
    <row r="53247" spans="21:21" x14ac:dyDescent="0.25">
      <c r="U53247" s="76"/>
    </row>
    <row r="53248" spans="21:21" x14ac:dyDescent="0.25">
      <c r="U53248" s="76"/>
    </row>
    <row r="53249" spans="21:21" x14ac:dyDescent="0.25">
      <c r="U53249" s="76"/>
    </row>
    <row r="53250" spans="21:21" x14ac:dyDescent="0.25">
      <c r="U53250" s="76"/>
    </row>
    <row r="53251" spans="21:21" x14ac:dyDescent="0.25">
      <c r="U53251" s="76"/>
    </row>
    <row r="53252" spans="21:21" x14ac:dyDescent="0.25">
      <c r="U53252" s="76"/>
    </row>
    <row r="53253" spans="21:21" x14ac:dyDescent="0.25">
      <c r="U53253" s="76"/>
    </row>
    <row r="53254" spans="21:21" x14ac:dyDescent="0.25">
      <c r="U53254" s="76"/>
    </row>
    <row r="53255" spans="21:21" x14ac:dyDescent="0.25">
      <c r="U53255" s="76"/>
    </row>
    <row r="53256" spans="21:21" x14ac:dyDescent="0.25">
      <c r="U53256" s="76"/>
    </row>
    <row r="53257" spans="21:21" x14ac:dyDescent="0.25">
      <c r="U53257" s="76"/>
    </row>
    <row r="53258" spans="21:21" x14ac:dyDescent="0.25">
      <c r="U53258" s="76"/>
    </row>
    <row r="53259" spans="21:21" x14ac:dyDescent="0.25">
      <c r="U53259" s="76"/>
    </row>
    <row r="53260" spans="21:21" x14ac:dyDescent="0.25">
      <c r="U53260" s="76"/>
    </row>
    <row r="53261" spans="21:21" x14ac:dyDescent="0.25">
      <c r="U53261" s="76"/>
    </row>
    <row r="53262" spans="21:21" x14ac:dyDescent="0.25">
      <c r="U53262" s="76"/>
    </row>
    <row r="53263" spans="21:21" x14ac:dyDescent="0.25">
      <c r="U53263" s="76"/>
    </row>
    <row r="53264" spans="21:21" x14ac:dyDescent="0.25">
      <c r="U53264" s="76"/>
    </row>
    <row r="53265" spans="21:21" x14ac:dyDescent="0.25">
      <c r="U53265" s="76"/>
    </row>
    <row r="53266" spans="21:21" x14ac:dyDescent="0.25">
      <c r="U53266" s="76"/>
    </row>
    <row r="53267" spans="21:21" x14ac:dyDescent="0.25">
      <c r="U53267" s="76"/>
    </row>
    <row r="53268" spans="21:21" x14ac:dyDescent="0.25">
      <c r="U53268" s="76"/>
    </row>
    <row r="53269" spans="21:21" x14ac:dyDescent="0.25">
      <c r="U53269" s="76"/>
    </row>
    <row r="53270" spans="21:21" x14ac:dyDescent="0.25">
      <c r="U53270" s="76"/>
    </row>
    <row r="53271" spans="21:21" x14ac:dyDescent="0.25">
      <c r="U53271" s="76"/>
    </row>
    <row r="53272" spans="21:21" x14ac:dyDescent="0.25">
      <c r="U53272" s="76"/>
    </row>
    <row r="53273" spans="21:21" x14ac:dyDescent="0.25">
      <c r="U53273" s="76"/>
    </row>
    <row r="53274" spans="21:21" x14ac:dyDescent="0.25">
      <c r="U53274" s="76"/>
    </row>
    <row r="53275" spans="21:21" x14ac:dyDescent="0.25">
      <c r="U53275" s="76"/>
    </row>
    <row r="53276" spans="21:21" x14ac:dyDescent="0.25">
      <c r="U53276" s="76"/>
    </row>
    <row r="53277" spans="21:21" x14ac:dyDescent="0.25">
      <c r="U53277" s="76"/>
    </row>
    <row r="53278" spans="21:21" x14ac:dyDescent="0.25">
      <c r="U53278" s="76"/>
    </row>
    <row r="53279" spans="21:21" x14ac:dyDescent="0.25">
      <c r="U53279" s="76"/>
    </row>
    <row r="53280" spans="21:21" x14ac:dyDescent="0.25">
      <c r="U53280" s="76"/>
    </row>
    <row r="53281" spans="21:21" x14ac:dyDescent="0.25">
      <c r="U53281" s="76"/>
    </row>
    <row r="53282" spans="21:21" x14ac:dyDescent="0.25">
      <c r="U53282" s="76"/>
    </row>
    <row r="53283" spans="21:21" x14ac:dyDescent="0.25">
      <c r="U53283" s="76"/>
    </row>
    <row r="53284" spans="21:21" x14ac:dyDescent="0.25">
      <c r="U53284" s="76"/>
    </row>
    <row r="53285" spans="21:21" x14ac:dyDescent="0.25">
      <c r="U53285" s="76"/>
    </row>
    <row r="53286" spans="21:21" x14ac:dyDescent="0.25">
      <c r="U53286" s="76"/>
    </row>
    <row r="53287" spans="21:21" x14ac:dyDescent="0.25">
      <c r="U53287" s="76"/>
    </row>
    <row r="53288" spans="21:21" x14ac:dyDescent="0.25">
      <c r="U53288" s="76"/>
    </row>
    <row r="53289" spans="21:21" x14ac:dyDescent="0.25">
      <c r="U53289" s="76"/>
    </row>
    <row r="53290" spans="21:21" x14ac:dyDescent="0.25">
      <c r="U53290" s="76"/>
    </row>
    <row r="53291" spans="21:21" x14ac:dyDescent="0.25">
      <c r="U53291" s="76"/>
    </row>
    <row r="53292" spans="21:21" x14ac:dyDescent="0.25">
      <c r="U53292" s="76"/>
    </row>
    <row r="53293" spans="21:21" x14ac:dyDescent="0.25">
      <c r="U53293" s="76"/>
    </row>
    <row r="53294" spans="21:21" x14ac:dyDescent="0.25">
      <c r="U53294" s="76"/>
    </row>
    <row r="53295" spans="21:21" x14ac:dyDescent="0.25">
      <c r="U53295" s="76"/>
    </row>
    <row r="53296" spans="21:21" x14ac:dyDescent="0.25">
      <c r="U53296" s="76"/>
    </row>
    <row r="53297" spans="21:21" x14ac:dyDescent="0.25">
      <c r="U53297" s="76"/>
    </row>
    <row r="53298" spans="21:21" x14ac:dyDescent="0.25">
      <c r="U53298" s="76"/>
    </row>
    <row r="53299" spans="21:21" x14ac:dyDescent="0.25">
      <c r="U53299" s="76"/>
    </row>
    <row r="53300" spans="21:21" x14ac:dyDescent="0.25">
      <c r="U53300" s="76"/>
    </row>
    <row r="53301" spans="21:21" x14ac:dyDescent="0.25">
      <c r="U53301" s="76"/>
    </row>
    <row r="53302" spans="21:21" x14ac:dyDescent="0.25">
      <c r="U53302" s="76"/>
    </row>
    <row r="53303" spans="21:21" x14ac:dyDescent="0.25">
      <c r="U53303" s="76"/>
    </row>
    <row r="53304" spans="21:21" x14ac:dyDescent="0.25">
      <c r="U53304" s="76"/>
    </row>
    <row r="53305" spans="21:21" x14ac:dyDescent="0.25">
      <c r="U53305" s="76"/>
    </row>
    <row r="53306" spans="21:21" x14ac:dyDescent="0.25">
      <c r="U53306" s="76"/>
    </row>
    <row r="53307" spans="21:21" x14ac:dyDescent="0.25">
      <c r="U53307" s="76"/>
    </row>
    <row r="53308" spans="21:21" x14ac:dyDescent="0.25">
      <c r="U53308" s="76"/>
    </row>
    <row r="53309" spans="21:21" x14ac:dyDescent="0.25">
      <c r="U53309" s="76"/>
    </row>
    <row r="53310" spans="21:21" x14ac:dyDescent="0.25">
      <c r="U53310" s="76"/>
    </row>
    <row r="53311" spans="21:21" x14ac:dyDescent="0.25">
      <c r="U53311" s="76"/>
    </row>
    <row r="53312" spans="21:21" x14ac:dyDescent="0.25">
      <c r="U53312" s="76"/>
    </row>
    <row r="53313" spans="21:21" x14ac:dyDescent="0.25">
      <c r="U53313" s="76"/>
    </row>
    <row r="53314" spans="21:21" x14ac:dyDescent="0.25">
      <c r="U53314" s="76"/>
    </row>
    <row r="53315" spans="21:21" x14ac:dyDescent="0.25">
      <c r="U53315" s="76"/>
    </row>
    <row r="53316" spans="21:21" x14ac:dyDescent="0.25">
      <c r="U53316" s="76"/>
    </row>
    <row r="53317" spans="21:21" x14ac:dyDescent="0.25">
      <c r="U53317" s="76"/>
    </row>
    <row r="53318" spans="21:21" x14ac:dyDescent="0.25">
      <c r="U53318" s="76"/>
    </row>
    <row r="53319" spans="21:21" x14ac:dyDescent="0.25">
      <c r="U53319" s="76"/>
    </row>
    <row r="53320" spans="21:21" x14ac:dyDescent="0.25">
      <c r="U53320" s="76"/>
    </row>
    <row r="53321" spans="21:21" x14ac:dyDescent="0.25">
      <c r="U53321" s="76"/>
    </row>
    <row r="53322" spans="21:21" x14ac:dyDescent="0.25">
      <c r="U53322" s="76"/>
    </row>
    <row r="53323" spans="21:21" x14ac:dyDescent="0.25">
      <c r="U53323" s="76"/>
    </row>
    <row r="53324" spans="21:21" x14ac:dyDescent="0.25">
      <c r="U53324" s="76"/>
    </row>
    <row r="53325" spans="21:21" x14ac:dyDescent="0.25">
      <c r="U53325" s="76"/>
    </row>
    <row r="53326" spans="21:21" x14ac:dyDescent="0.25">
      <c r="U53326" s="76"/>
    </row>
    <row r="53327" spans="21:21" x14ac:dyDescent="0.25">
      <c r="U53327" s="76"/>
    </row>
    <row r="53328" spans="21:21" x14ac:dyDescent="0.25">
      <c r="U53328" s="76"/>
    </row>
    <row r="53329" spans="21:21" x14ac:dyDescent="0.25">
      <c r="U53329" s="76"/>
    </row>
    <row r="53330" spans="21:21" x14ac:dyDescent="0.25">
      <c r="U53330" s="76"/>
    </row>
    <row r="53331" spans="21:21" x14ac:dyDescent="0.25">
      <c r="U53331" s="76"/>
    </row>
    <row r="53332" spans="21:21" x14ac:dyDescent="0.25">
      <c r="U53332" s="76"/>
    </row>
    <row r="53333" spans="21:21" x14ac:dyDescent="0.25">
      <c r="U53333" s="76"/>
    </row>
    <row r="53334" spans="21:21" x14ac:dyDescent="0.25">
      <c r="U53334" s="76"/>
    </row>
    <row r="53335" spans="21:21" x14ac:dyDescent="0.25">
      <c r="U53335" s="76"/>
    </row>
    <row r="53336" spans="21:21" x14ac:dyDescent="0.25">
      <c r="U53336" s="76"/>
    </row>
    <row r="53337" spans="21:21" x14ac:dyDescent="0.25">
      <c r="U53337" s="76"/>
    </row>
    <row r="53338" spans="21:21" x14ac:dyDescent="0.25">
      <c r="U53338" s="76"/>
    </row>
    <row r="53339" spans="21:21" x14ac:dyDescent="0.25">
      <c r="U53339" s="76"/>
    </row>
    <row r="53340" spans="21:21" x14ac:dyDescent="0.25">
      <c r="U53340" s="76"/>
    </row>
    <row r="53341" spans="21:21" x14ac:dyDescent="0.25">
      <c r="U53341" s="76"/>
    </row>
    <row r="53342" spans="21:21" x14ac:dyDescent="0.25">
      <c r="U53342" s="76"/>
    </row>
    <row r="53343" spans="21:21" x14ac:dyDescent="0.25">
      <c r="U53343" s="76"/>
    </row>
    <row r="53344" spans="21:21" x14ac:dyDescent="0.25">
      <c r="U53344" s="76"/>
    </row>
    <row r="53345" spans="21:21" x14ac:dyDescent="0.25">
      <c r="U53345" s="76"/>
    </row>
    <row r="53346" spans="21:21" x14ac:dyDescent="0.25">
      <c r="U53346" s="76"/>
    </row>
    <row r="53347" spans="21:21" x14ac:dyDescent="0.25">
      <c r="U53347" s="76"/>
    </row>
    <row r="53348" spans="21:21" x14ac:dyDescent="0.25">
      <c r="U53348" s="76"/>
    </row>
    <row r="53349" spans="21:21" x14ac:dyDescent="0.25">
      <c r="U53349" s="76"/>
    </row>
    <row r="53350" spans="21:21" x14ac:dyDescent="0.25">
      <c r="U53350" s="76"/>
    </row>
    <row r="53351" spans="21:21" x14ac:dyDescent="0.25">
      <c r="U53351" s="76"/>
    </row>
    <row r="53352" spans="21:21" x14ac:dyDescent="0.25">
      <c r="U53352" s="76"/>
    </row>
    <row r="53353" spans="21:21" x14ac:dyDescent="0.25">
      <c r="U53353" s="76"/>
    </row>
    <row r="53354" spans="21:21" x14ac:dyDescent="0.25">
      <c r="U53354" s="76"/>
    </row>
    <row r="53355" spans="21:21" x14ac:dyDescent="0.25">
      <c r="U53355" s="76"/>
    </row>
    <row r="53356" spans="21:21" x14ac:dyDescent="0.25">
      <c r="U53356" s="76"/>
    </row>
    <row r="53357" spans="21:21" x14ac:dyDescent="0.25">
      <c r="U53357" s="76"/>
    </row>
    <row r="53358" spans="21:21" x14ac:dyDescent="0.25">
      <c r="U53358" s="76"/>
    </row>
    <row r="53359" spans="21:21" x14ac:dyDescent="0.25">
      <c r="U53359" s="76"/>
    </row>
    <row r="53360" spans="21:21" x14ac:dyDescent="0.25">
      <c r="U53360" s="76"/>
    </row>
    <row r="53361" spans="21:21" x14ac:dyDescent="0.25">
      <c r="U53361" s="76"/>
    </row>
    <row r="53362" spans="21:21" x14ac:dyDescent="0.25">
      <c r="U53362" s="76"/>
    </row>
    <row r="53363" spans="21:21" x14ac:dyDescent="0.25">
      <c r="U53363" s="76"/>
    </row>
    <row r="53364" spans="21:21" x14ac:dyDescent="0.25">
      <c r="U53364" s="76"/>
    </row>
    <row r="53365" spans="21:21" x14ac:dyDescent="0.25">
      <c r="U53365" s="76"/>
    </row>
    <row r="53366" spans="21:21" x14ac:dyDescent="0.25">
      <c r="U53366" s="76"/>
    </row>
    <row r="53367" spans="21:21" x14ac:dyDescent="0.25">
      <c r="U53367" s="76"/>
    </row>
    <row r="53368" spans="21:21" x14ac:dyDescent="0.25">
      <c r="U53368" s="76"/>
    </row>
    <row r="53369" spans="21:21" x14ac:dyDescent="0.25">
      <c r="U53369" s="76"/>
    </row>
    <row r="53370" spans="21:21" x14ac:dyDescent="0.25">
      <c r="U53370" s="76"/>
    </row>
    <row r="53371" spans="21:21" x14ac:dyDescent="0.25">
      <c r="U53371" s="76"/>
    </row>
    <row r="53372" spans="21:21" x14ac:dyDescent="0.25">
      <c r="U53372" s="76"/>
    </row>
    <row r="53373" spans="21:21" x14ac:dyDescent="0.25">
      <c r="U53373" s="76"/>
    </row>
    <row r="53374" spans="21:21" x14ac:dyDescent="0.25">
      <c r="U53374" s="76"/>
    </row>
    <row r="53375" spans="21:21" x14ac:dyDescent="0.25">
      <c r="U53375" s="76"/>
    </row>
    <row r="53376" spans="21:21" x14ac:dyDescent="0.25">
      <c r="U53376" s="76"/>
    </row>
    <row r="53377" spans="21:21" x14ac:dyDescent="0.25">
      <c r="U53377" s="76"/>
    </row>
    <row r="53378" spans="21:21" x14ac:dyDescent="0.25">
      <c r="U53378" s="76"/>
    </row>
    <row r="53379" spans="21:21" x14ac:dyDescent="0.25">
      <c r="U53379" s="76"/>
    </row>
    <row r="53380" spans="21:21" x14ac:dyDescent="0.25">
      <c r="U53380" s="76"/>
    </row>
    <row r="53381" spans="21:21" x14ac:dyDescent="0.25">
      <c r="U53381" s="76"/>
    </row>
    <row r="53382" spans="21:21" x14ac:dyDescent="0.25">
      <c r="U53382" s="76"/>
    </row>
    <row r="53383" spans="21:21" x14ac:dyDescent="0.25">
      <c r="U53383" s="76"/>
    </row>
    <row r="53384" spans="21:21" x14ac:dyDescent="0.25">
      <c r="U53384" s="76"/>
    </row>
    <row r="53385" spans="21:21" x14ac:dyDescent="0.25">
      <c r="U53385" s="76"/>
    </row>
    <row r="53386" spans="21:21" x14ac:dyDescent="0.25">
      <c r="U53386" s="76"/>
    </row>
    <row r="53387" spans="21:21" x14ac:dyDescent="0.25">
      <c r="U53387" s="76"/>
    </row>
    <row r="53388" spans="21:21" x14ac:dyDescent="0.25">
      <c r="U53388" s="76"/>
    </row>
    <row r="53389" spans="21:21" x14ac:dyDescent="0.25">
      <c r="U53389" s="76"/>
    </row>
    <row r="53390" spans="21:21" x14ac:dyDescent="0.25">
      <c r="U53390" s="76"/>
    </row>
    <row r="53391" spans="21:21" x14ac:dyDescent="0.25">
      <c r="U53391" s="76"/>
    </row>
    <row r="53392" spans="21:21" x14ac:dyDescent="0.25">
      <c r="U53392" s="76"/>
    </row>
    <row r="53393" spans="21:21" x14ac:dyDescent="0.25">
      <c r="U53393" s="76"/>
    </row>
    <row r="53394" spans="21:21" x14ac:dyDescent="0.25">
      <c r="U53394" s="76"/>
    </row>
    <row r="53395" spans="21:21" x14ac:dyDescent="0.25">
      <c r="U53395" s="76"/>
    </row>
    <row r="53396" spans="21:21" x14ac:dyDescent="0.25">
      <c r="U53396" s="76"/>
    </row>
    <row r="53397" spans="21:21" x14ac:dyDescent="0.25">
      <c r="U53397" s="76"/>
    </row>
    <row r="53398" spans="21:21" x14ac:dyDescent="0.25">
      <c r="U53398" s="76"/>
    </row>
    <row r="53399" spans="21:21" x14ac:dyDescent="0.25">
      <c r="U53399" s="76"/>
    </row>
    <row r="53400" spans="21:21" x14ac:dyDescent="0.25">
      <c r="U53400" s="76"/>
    </row>
    <row r="53401" spans="21:21" x14ac:dyDescent="0.25">
      <c r="U53401" s="76"/>
    </row>
    <row r="53402" spans="21:21" x14ac:dyDescent="0.25">
      <c r="U53402" s="76"/>
    </row>
    <row r="53403" spans="21:21" x14ac:dyDescent="0.25">
      <c r="U53403" s="76"/>
    </row>
    <row r="53404" spans="21:21" x14ac:dyDescent="0.25">
      <c r="U53404" s="76"/>
    </row>
    <row r="53405" spans="21:21" x14ac:dyDescent="0.25">
      <c r="U53405" s="76"/>
    </row>
    <row r="53406" spans="21:21" x14ac:dyDescent="0.25">
      <c r="U53406" s="76"/>
    </row>
    <row r="53407" spans="21:21" x14ac:dyDescent="0.25">
      <c r="U53407" s="76"/>
    </row>
    <row r="53408" spans="21:21" x14ac:dyDescent="0.25">
      <c r="U53408" s="76"/>
    </row>
    <row r="53409" spans="21:21" x14ac:dyDescent="0.25">
      <c r="U53409" s="76"/>
    </row>
    <row r="53410" spans="21:21" x14ac:dyDescent="0.25">
      <c r="U53410" s="76"/>
    </row>
    <row r="53411" spans="21:21" x14ac:dyDescent="0.25">
      <c r="U53411" s="76"/>
    </row>
    <row r="53412" spans="21:21" x14ac:dyDescent="0.25">
      <c r="U53412" s="76"/>
    </row>
    <row r="53413" spans="21:21" x14ac:dyDescent="0.25">
      <c r="U53413" s="76"/>
    </row>
    <row r="53414" spans="21:21" x14ac:dyDescent="0.25">
      <c r="U53414" s="76"/>
    </row>
    <row r="53415" spans="21:21" x14ac:dyDescent="0.25">
      <c r="U53415" s="76"/>
    </row>
    <row r="53416" spans="21:21" x14ac:dyDescent="0.25">
      <c r="U53416" s="76"/>
    </row>
    <row r="53417" spans="21:21" x14ac:dyDescent="0.25">
      <c r="U53417" s="76"/>
    </row>
    <row r="53418" spans="21:21" x14ac:dyDescent="0.25">
      <c r="U53418" s="76"/>
    </row>
    <row r="53419" spans="21:21" x14ac:dyDescent="0.25">
      <c r="U53419" s="76"/>
    </row>
    <row r="53420" spans="21:21" x14ac:dyDescent="0.25">
      <c r="U53420" s="76"/>
    </row>
    <row r="53421" spans="21:21" x14ac:dyDescent="0.25">
      <c r="U53421" s="76"/>
    </row>
    <row r="53422" spans="21:21" x14ac:dyDescent="0.25">
      <c r="U53422" s="76"/>
    </row>
    <row r="53423" spans="21:21" x14ac:dyDescent="0.25">
      <c r="U53423" s="76"/>
    </row>
    <row r="53424" spans="21:21" x14ac:dyDescent="0.25">
      <c r="U53424" s="76"/>
    </row>
    <row r="53425" spans="21:21" x14ac:dyDescent="0.25">
      <c r="U53425" s="76"/>
    </row>
    <row r="53426" spans="21:21" x14ac:dyDescent="0.25">
      <c r="U53426" s="76"/>
    </row>
    <row r="53427" spans="21:21" x14ac:dyDescent="0.25">
      <c r="U53427" s="76"/>
    </row>
    <row r="53428" spans="21:21" x14ac:dyDescent="0.25">
      <c r="U53428" s="76"/>
    </row>
    <row r="53429" spans="21:21" x14ac:dyDescent="0.25">
      <c r="U53429" s="76"/>
    </row>
    <row r="53430" spans="21:21" x14ac:dyDescent="0.25">
      <c r="U53430" s="76"/>
    </row>
    <row r="53431" spans="21:21" x14ac:dyDescent="0.25">
      <c r="U53431" s="76"/>
    </row>
    <row r="53432" spans="21:21" x14ac:dyDescent="0.25">
      <c r="U53432" s="76"/>
    </row>
    <row r="53433" spans="21:21" x14ac:dyDescent="0.25">
      <c r="U53433" s="76"/>
    </row>
    <row r="53434" spans="21:21" x14ac:dyDescent="0.25">
      <c r="U53434" s="76"/>
    </row>
    <row r="53435" spans="21:21" x14ac:dyDescent="0.25">
      <c r="U53435" s="76"/>
    </row>
    <row r="53436" spans="21:21" x14ac:dyDescent="0.25">
      <c r="U53436" s="76"/>
    </row>
    <row r="53437" spans="21:21" x14ac:dyDescent="0.25">
      <c r="U53437" s="76"/>
    </row>
    <row r="53438" spans="21:21" x14ac:dyDescent="0.25">
      <c r="U53438" s="76"/>
    </row>
    <row r="53439" spans="21:21" x14ac:dyDescent="0.25">
      <c r="U53439" s="76"/>
    </row>
    <row r="53440" spans="21:21" x14ac:dyDescent="0.25">
      <c r="U53440" s="76"/>
    </row>
    <row r="53441" spans="21:21" x14ac:dyDescent="0.25">
      <c r="U53441" s="76"/>
    </row>
    <row r="53442" spans="21:21" x14ac:dyDescent="0.25">
      <c r="U53442" s="76"/>
    </row>
    <row r="53443" spans="21:21" x14ac:dyDescent="0.25">
      <c r="U53443" s="76"/>
    </row>
    <row r="53444" spans="21:21" x14ac:dyDescent="0.25">
      <c r="U53444" s="76"/>
    </row>
    <row r="53445" spans="21:21" x14ac:dyDescent="0.25">
      <c r="U53445" s="76"/>
    </row>
    <row r="53446" spans="21:21" x14ac:dyDescent="0.25">
      <c r="U53446" s="76"/>
    </row>
    <row r="53447" spans="21:21" x14ac:dyDescent="0.25">
      <c r="U53447" s="76"/>
    </row>
    <row r="53448" spans="21:21" x14ac:dyDescent="0.25">
      <c r="U53448" s="76"/>
    </row>
    <row r="53449" spans="21:21" x14ac:dyDescent="0.25">
      <c r="U53449" s="76"/>
    </row>
    <row r="53450" spans="21:21" x14ac:dyDescent="0.25">
      <c r="U53450" s="76"/>
    </row>
    <row r="53451" spans="21:21" x14ac:dyDescent="0.25">
      <c r="U53451" s="76"/>
    </row>
    <row r="53452" spans="21:21" x14ac:dyDescent="0.25">
      <c r="U53452" s="76"/>
    </row>
    <row r="53453" spans="21:21" x14ac:dyDescent="0.25">
      <c r="U53453" s="76"/>
    </row>
    <row r="53454" spans="21:21" x14ac:dyDescent="0.25">
      <c r="U53454" s="76"/>
    </row>
    <row r="53455" spans="21:21" x14ac:dyDescent="0.25">
      <c r="U53455" s="76"/>
    </row>
    <row r="53456" spans="21:21" x14ac:dyDescent="0.25">
      <c r="U53456" s="76"/>
    </row>
    <row r="53457" spans="21:21" x14ac:dyDescent="0.25">
      <c r="U53457" s="76"/>
    </row>
    <row r="53458" spans="21:21" x14ac:dyDescent="0.25">
      <c r="U53458" s="76"/>
    </row>
    <row r="53459" spans="21:21" x14ac:dyDescent="0.25">
      <c r="U53459" s="76"/>
    </row>
    <row r="53460" spans="21:21" x14ac:dyDescent="0.25">
      <c r="U53460" s="76"/>
    </row>
    <row r="53461" spans="21:21" x14ac:dyDescent="0.25">
      <c r="U53461" s="76"/>
    </row>
    <row r="53462" spans="21:21" x14ac:dyDescent="0.25">
      <c r="U53462" s="76"/>
    </row>
    <row r="53463" spans="21:21" x14ac:dyDescent="0.25">
      <c r="U53463" s="76"/>
    </row>
    <row r="53464" spans="21:21" x14ac:dyDescent="0.25">
      <c r="U53464" s="76"/>
    </row>
    <row r="53465" spans="21:21" x14ac:dyDescent="0.25">
      <c r="U53465" s="76"/>
    </row>
    <row r="53466" spans="21:21" x14ac:dyDescent="0.25">
      <c r="U53466" s="76"/>
    </row>
    <row r="53467" spans="21:21" x14ac:dyDescent="0.25">
      <c r="U53467" s="76"/>
    </row>
    <row r="53468" spans="21:21" x14ac:dyDescent="0.25">
      <c r="U53468" s="76"/>
    </row>
    <row r="53469" spans="21:21" x14ac:dyDescent="0.25">
      <c r="U53469" s="76"/>
    </row>
    <row r="53470" spans="21:21" x14ac:dyDescent="0.25">
      <c r="U53470" s="76"/>
    </row>
    <row r="53471" spans="21:21" x14ac:dyDescent="0.25">
      <c r="U53471" s="76"/>
    </row>
    <row r="53472" spans="21:21" x14ac:dyDescent="0.25">
      <c r="U53472" s="76"/>
    </row>
    <row r="53473" spans="21:21" x14ac:dyDescent="0.25">
      <c r="U53473" s="76"/>
    </row>
    <row r="53474" spans="21:21" x14ac:dyDescent="0.25">
      <c r="U53474" s="76"/>
    </row>
    <row r="53475" spans="21:21" x14ac:dyDescent="0.25">
      <c r="U53475" s="76"/>
    </row>
    <row r="53476" spans="21:21" x14ac:dyDescent="0.25">
      <c r="U53476" s="76"/>
    </row>
    <row r="53477" spans="21:21" x14ac:dyDescent="0.25">
      <c r="U53477" s="76"/>
    </row>
    <row r="53478" spans="21:21" x14ac:dyDescent="0.25">
      <c r="U53478" s="76"/>
    </row>
    <row r="53479" spans="21:21" x14ac:dyDescent="0.25">
      <c r="U53479" s="76"/>
    </row>
    <row r="53480" spans="21:21" x14ac:dyDescent="0.25">
      <c r="U53480" s="76"/>
    </row>
    <row r="53481" spans="21:21" x14ac:dyDescent="0.25">
      <c r="U53481" s="76"/>
    </row>
    <row r="53482" spans="21:21" x14ac:dyDescent="0.25">
      <c r="U53482" s="76"/>
    </row>
    <row r="53483" spans="21:21" x14ac:dyDescent="0.25">
      <c r="U53483" s="76"/>
    </row>
    <row r="53484" spans="21:21" x14ac:dyDescent="0.25">
      <c r="U53484" s="76"/>
    </row>
    <row r="53485" spans="21:21" x14ac:dyDescent="0.25">
      <c r="U53485" s="76"/>
    </row>
    <row r="53486" spans="21:21" x14ac:dyDescent="0.25">
      <c r="U53486" s="76"/>
    </row>
    <row r="53487" spans="21:21" x14ac:dyDescent="0.25">
      <c r="U53487" s="76"/>
    </row>
    <row r="53488" spans="21:21" x14ac:dyDescent="0.25">
      <c r="U53488" s="76"/>
    </row>
    <row r="53489" spans="21:21" x14ac:dyDescent="0.25">
      <c r="U53489" s="76"/>
    </row>
    <row r="53490" spans="21:21" x14ac:dyDescent="0.25">
      <c r="U53490" s="76"/>
    </row>
    <row r="53491" spans="21:21" x14ac:dyDescent="0.25">
      <c r="U53491" s="76"/>
    </row>
    <row r="53492" spans="21:21" x14ac:dyDescent="0.25">
      <c r="U53492" s="76"/>
    </row>
    <row r="53493" spans="21:21" x14ac:dyDescent="0.25">
      <c r="U53493" s="76"/>
    </row>
    <row r="53494" spans="21:21" x14ac:dyDescent="0.25">
      <c r="U53494" s="76"/>
    </row>
    <row r="53495" spans="21:21" x14ac:dyDescent="0.25">
      <c r="U53495" s="76"/>
    </row>
    <row r="53496" spans="21:21" x14ac:dyDescent="0.25">
      <c r="U53496" s="76"/>
    </row>
    <row r="53497" spans="21:21" x14ac:dyDescent="0.25">
      <c r="U53497" s="76"/>
    </row>
    <row r="53498" spans="21:21" x14ac:dyDescent="0.25">
      <c r="U53498" s="76"/>
    </row>
    <row r="53499" spans="21:21" x14ac:dyDescent="0.25">
      <c r="U53499" s="76"/>
    </row>
    <row r="53500" spans="21:21" x14ac:dyDescent="0.25">
      <c r="U53500" s="76"/>
    </row>
    <row r="53501" spans="21:21" x14ac:dyDescent="0.25">
      <c r="U53501" s="76"/>
    </row>
    <row r="53502" spans="21:21" x14ac:dyDescent="0.25">
      <c r="U53502" s="76"/>
    </row>
    <row r="53503" spans="21:21" x14ac:dyDescent="0.25">
      <c r="U53503" s="76"/>
    </row>
    <row r="53504" spans="21:21" x14ac:dyDescent="0.25">
      <c r="U53504" s="76"/>
    </row>
    <row r="53505" spans="21:21" x14ac:dyDescent="0.25">
      <c r="U53505" s="76"/>
    </row>
    <row r="53506" spans="21:21" x14ac:dyDescent="0.25">
      <c r="U53506" s="76"/>
    </row>
    <row r="53507" spans="21:21" x14ac:dyDescent="0.25">
      <c r="U53507" s="76"/>
    </row>
    <row r="53508" spans="21:21" x14ac:dyDescent="0.25">
      <c r="U53508" s="76"/>
    </row>
    <row r="53509" spans="21:21" x14ac:dyDescent="0.25">
      <c r="U53509" s="76"/>
    </row>
    <row r="53510" spans="21:21" x14ac:dyDescent="0.25">
      <c r="U53510" s="76"/>
    </row>
    <row r="53511" spans="21:21" x14ac:dyDescent="0.25">
      <c r="U53511" s="76"/>
    </row>
    <row r="53512" spans="21:21" x14ac:dyDescent="0.25">
      <c r="U53512" s="76"/>
    </row>
    <row r="53513" spans="21:21" x14ac:dyDescent="0.25">
      <c r="U53513" s="76"/>
    </row>
    <row r="53514" spans="21:21" x14ac:dyDescent="0.25">
      <c r="U53514" s="76"/>
    </row>
    <row r="53515" spans="21:21" x14ac:dyDescent="0.25">
      <c r="U53515" s="76"/>
    </row>
    <row r="53516" spans="21:21" x14ac:dyDescent="0.25">
      <c r="U53516" s="76"/>
    </row>
    <row r="53517" spans="21:21" x14ac:dyDescent="0.25">
      <c r="U53517" s="76"/>
    </row>
    <row r="53518" spans="21:21" x14ac:dyDescent="0.25">
      <c r="U53518" s="76"/>
    </row>
    <row r="53519" spans="21:21" x14ac:dyDescent="0.25">
      <c r="U53519" s="76"/>
    </row>
    <row r="53520" spans="21:21" x14ac:dyDescent="0.25">
      <c r="U53520" s="76"/>
    </row>
    <row r="53521" spans="21:21" x14ac:dyDescent="0.25">
      <c r="U53521" s="76"/>
    </row>
    <row r="53522" spans="21:21" x14ac:dyDescent="0.25">
      <c r="U53522" s="76"/>
    </row>
    <row r="53523" spans="21:21" x14ac:dyDescent="0.25">
      <c r="U53523" s="76"/>
    </row>
    <row r="53524" spans="21:21" x14ac:dyDescent="0.25">
      <c r="U53524" s="76"/>
    </row>
    <row r="53525" spans="21:21" x14ac:dyDescent="0.25">
      <c r="U53525" s="76"/>
    </row>
    <row r="53526" spans="21:21" x14ac:dyDescent="0.25">
      <c r="U53526" s="76"/>
    </row>
    <row r="53527" spans="21:21" x14ac:dyDescent="0.25">
      <c r="U53527" s="76"/>
    </row>
    <row r="53528" spans="21:21" x14ac:dyDescent="0.25">
      <c r="U53528" s="76"/>
    </row>
    <row r="53529" spans="21:21" x14ac:dyDescent="0.25">
      <c r="U53529" s="76"/>
    </row>
    <row r="53530" spans="21:21" x14ac:dyDescent="0.25">
      <c r="U53530" s="76"/>
    </row>
    <row r="53531" spans="21:21" x14ac:dyDescent="0.25">
      <c r="U53531" s="76"/>
    </row>
    <row r="53532" spans="21:21" x14ac:dyDescent="0.25">
      <c r="U53532" s="76"/>
    </row>
    <row r="53533" spans="21:21" x14ac:dyDescent="0.25">
      <c r="U53533" s="76"/>
    </row>
    <row r="53534" spans="21:21" x14ac:dyDescent="0.25">
      <c r="U53534" s="76"/>
    </row>
    <row r="53535" spans="21:21" x14ac:dyDescent="0.25">
      <c r="U53535" s="76"/>
    </row>
    <row r="53536" spans="21:21" x14ac:dyDescent="0.25">
      <c r="U53536" s="76"/>
    </row>
    <row r="53537" spans="21:21" x14ac:dyDescent="0.25">
      <c r="U53537" s="76"/>
    </row>
    <row r="53538" spans="21:21" x14ac:dyDescent="0.25">
      <c r="U53538" s="76"/>
    </row>
    <row r="53539" spans="21:21" x14ac:dyDescent="0.25">
      <c r="U53539" s="76"/>
    </row>
    <row r="53540" spans="21:21" x14ac:dyDescent="0.25">
      <c r="U53540" s="76"/>
    </row>
    <row r="53541" spans="21:21" x14ac:dyDescent="0.25">
      <c r="U53541" s="76"/>
    </row>
    <row r="53542" spans="21:21" x14ac:dyDescent="0.25">
      <c r="U53542" s="76"/>
    </row>
    <row r="53543" spans="21:21" x14ac:dyDescent="0.25">
      <c r="U53543" s="76"/>
    </row>
    <row r="53544" spans="21:21" x14ac:dyDescent="0.25">
      <c r="U53544" s="76"/>
    </row>
    <row r="53545" spans="21:21" x14ac:dyDescent="0.25">
      <c r="U53545" s="76"/>
    </row>
    <row r="53546" spans="21:21" x14ac:dyDescent="0.25">
      <c r="U53546" s="76"/>
    </row>
    <row r="53547" spans="21:21" x14ac:dyDescent="0.25">
      <c r="U53547" s="76"/>
    </row>
    <row r="53548" spans="21:21" x14ac:dyDescent="0.25">
      <c r="U53548" s="76"/>
    </row>
    <row r="53549" spans="21:21" x14ac:dyDescent="0.25">
      <c r="U53549" s="76"/>
    </row>
    <row r="53550" spans="21:21" x14ac:dyDescent="0.25">
      <c r="U53550" s="76"/>
    </row>
    <row r="53551" spans="21:21" x14ac:dyDescent="0.25">
      <c r="U53551" s="76"/>
    </row>
    <row r="53552" spans="21:21" x14ac:dyDescent="0.25">
      <c r="U53552" s="76"/>
    </row>
    <row r="53553" spans="21:21" x14ac:dyDescent="0.25">
      <c r="U53553" s="76"/>
    </row>
    <row r="53554" spans="21:21" x14ac:dyDescent="0.25">
      <c r="U53554" s="76"/>
    </row>
    <row r="53555" spans="21:21" x14ac:dyDescent="0.25">
      <c r="U53555" s="76"/>
    </row>
    <row r="53556" spans="21:21" x14ac:dyDescent="0.25">
      <c r="U53556" s="76"/>
    </row>
    <row r="53557" spans="21:21" x14ac:dyDescent="0.25">
      <c r="U53557" s="76"/>
    </row>
    <row r="53558" spans="21:21" x14ac:dyDescent="0.25">
      <c r="U53558" s="76"/>
    </row>
    <row r="53559" spans="21:21" x14ac:dyDescent="0.25">
      <c r="U53559" s="76"/>
    </row>
    <row r="53560" spans="21:21" x14ac:dyDescent="0.25">
      <c r="U53560" s="76"/>
    </row>
    <row r="53561" spans="21:21" x14ac:dyDescent="0.25">
      <c r="U53561" s="76"/>
    </row>
    <row r="53562" spans="21:21" x14ac:dyDescent="0.25">
      <c r="U53562" s="76"/>
    </row>
    <row r="53563" spans="21:21" x14ac:dyDescent="0.25">
      <c r="U53563" s="76"/>
    </row>
    <row r="53564" spans="21:21" x14ac:dyDescent="0.25">
      <c r="U53564" s="76"/>
    </row>
    <row r="53565" spans="21:21" x14ac:dyDescent="0.25">
      <c r="U53565" s="76"/>
    </row>
    <row r="53566" spans="21:21" x14ac:dyDescent="0.25">
      <c r="U53566" s="76"/>
    </row>
    <row r="53567" spans="21:21" x14ac:dyDescent="0.25">
      <c r="U53567" s="76"/>
    </row>
    <row r="53568" spans="21:21" x14ac:dyDescent="0.25">
      <c r="U53568" s="76"/>
    </row>
    <row r="53569" spans="21:21" x14ac:dyDescent="0.25">
      <c r="U53569" s="76"/>
    </row>
    <row r="53570" spans="21:21" x14ac:dyDescent="0.25">
      <c r="U53570" s="76"/>
    </row>
    <row r="53571" spans="21:21" x14ac:dyDescent="0.25">
      <c r="U53571" s="76"/>
    </row>
    <row r="53572" spans="21:21" x14ac:dyDescent="0.25">
      <c r="U53572" s="76"/>
    </row>
    <row r="53573" spans="21:21" x14ac:dyDescent="0.25">
      <c r="U53573" s="76"/>
    </row>
    <row r="53574" spans="21:21" x14ac:dyDescent="0.25">
      <c r="U53574" s="76"/>
    </row>
    <row r="53575" spans="21:21" x14ac:dyDescent="0.25">
      <c r="U53575" s="76"/>
    </row>
    <row r="53576" spans="21:21" x14ac:dyDescent="0.25">
      <c r="U53576" s="76"/>
    </row>
    <row r="53577" spans="21:21" x14ac:dyDescent="0.25">
      <c r="U53577" s="76"/>
    </row>
    <row r="53578" spans="21:21" x14ac:dyDescent="0.25">
      <c r="U53578" s="76"/>
    </row>
    <row r="53579" spans="21:21" x14ac:dyDescent="0.25">
      <c r="U53579" s="76"/>
    </row>
    <row r="53580" spans="21:21" x14ac:dyDescent="0.25">
      <c r="U53580" s="76"/>
    </row>
    <row r="53581" spans="21:21" x14ac:dyDescent="0.25">
      <c r="U53581" s="76"/>
    </row>
    <row r="53582" spans="21:21" x14ac:dyDescent="0.25">
      <c r="U53582" s="76"/>
    </row>
    <row r="53583" spans="21:21" x14ac:dyDescent="0.25">
      <c r="U53583" s="76"/>
    </row>
    <row r="53584" spans="21:21" x14ac:dyDescent="0.25">
      <c r="U53584" s="76"/>
    </row>
    <row r="53585" spans="21:21" x14ac:dyDescent="0.25">
      <c r="U53585" s="76"/>
    </row>
    <row r="53586" spans="21:21" x14ac:dyDescent="0.25">
      <c r="U53586" s="76"/>
    </row>
    <row r="53587" spans="21:21" x14ac:dyDescent="0.25">
      <c r="U53587" s="76"/>
    </row>
    <row r="53588" spans="21:21" x14ac:dyDescent="0.25">
      <c r="U53588" s="76"/>
    </row>
    <row r="53589" spans="21:21" x14ac:dyDescent="0.25">
      <c r="U53589" s="76"/>
    </row>
    <row r="53590" spans="21:21" x14ac:dyDescent="0.25">
      <c r="U53590" s="76"/>
    </row>
    <row r="53591" spans="21:21" x14ac:dyDescent="0.25">
      <c r="U53591" s="76"/>
    </row>
    <row r="53592" spans="21:21" x14ac:dyDescent="0.25">
      <c r="U53592" s="76"/>
    </row>
    <row r="53593" spans="21:21" x14ac:dyDescent="0.25">
      <c r="U53593" s="76"/>
    </row>
    <row r="53594" spans="21:21" x14ac:dyDescent="0.25">
      <c r="U53594" s="76"/>
    </row>
    <row r="53595" spans="21:21" x14ac:dyDescent="0.25">
      <c r="U53595" s="76"/>
    </row>
    <row r="53596" spans="21:21" x14ac:dyDescent="0.25">
      <c r="U53596" s="76"/>
    </row>
    <row r="53597" spans="21:21" x14ac:dyDescent="0.25">
      <c r="U53597" s="76"/>
    </row>
    <row r="53598" spans="21:21" x14ac:dyDescent="0.25">
      <c r="U53598" s="76"/>
    </row>
    <row r="53599" spans="21:21" x14ac:dyDescent="0.25">
      <c r="U53599" s="76"/>
    </row>
    <row r="53600" spans="21:21" x14ac:dyDescent="0.25">
      <c r="U53600" s="76"/>
    </row>
    <row r="53601" spans="21:21" x14ac:dyDescent="0.25">
      <c r="U53601" s="76"/>
    </row>
    <row r="53602" spans="21:21" x14ac:dyDescent="0.25">
      <c r="U53602" s="76"/>
    </row>
    <row r="53603" spans="21:21" x14ac:dyDescent="0.25">
      <c r="U53603" s="76"/>
    </row>
    <row r="53604" spans="21:21" x14ac:dyDescent="0.25">
      <c r="U53604" s="76"/>
    </row>
    <row r="53605" spans="21:21" x14ac:dyDescent="0.25">
      <c r="U53605" s="76"/>
    </row>
    <row r="53606" spans="21:21" x14ac:dyDescent="0.25">
      <c r="U53606" s="76"/>
    </row>
    <row r="53607" spans="21:21" x14ac:dyDescent="0.25">
      <c r="U53607" s="76"/>
    </row>
    <row r="53608" spans="21:21" x14ac:dyDescent="0.25">
      <c r="U53608" s="76"/>
    </row>
    <row r="53609" spans="21:21" x14ac:dyDescent="0.25">
      <c r="U53609" s="76"/>
    </row>
    <row r="53610" spans="21:21" x14ac:dyDescent="0.25">
      <c r="U53610" s="76"/>
    </row>
    <row r="53611" spans="21:21" x14ac:dyDescent="0.25">
      <c r="U53611" s="76"/>
    </row>
    <row r="53612" spans="21:21" x14ac:dyDescent="0.25">
      <c r="U53612" s="76"/>
    </row>
    <row r="53613" spans="21:21" x14ac:dyDescent="0.25">
      <c r="U53613" s="76"/>
    </row>
    <row r="53614" spans="21:21" x14ac:dyDescent="0.25">
      <c r="U53614" s="76"/>
    </row>
    <row r="53615" spans="21:21" x14ac:dyDescent="0.25">
      <c r="U53615" s="76"/>
    </row>
    <row r="53616" spans="21:21" x14ac:dyDescent="0.25">
      <c r="U53616" s="76"/>
    </row>
    <row r="53617" spans="21:21" x14ac:dyDescent="0.25">
      <c r="U53617" s="76"/>
    </row>
    <row r="53618" spans="21:21" x14ac:dyDescent="0.25">
      <c r="U53618" s="76"/>
    </row>
    <row r="53619" spans="21:21" x14ac:dyDescent="0.25">
      <c r="U53619" s="76"/>
    </row>
    <row r="53620" spans="21:21" x14ac:dyDescent="0.25">
      <c r="U53620" s="76"/>
    </row>
    <row r="53621" spans="21:21" x14ac:dyDescent="0.25">
      <c r="U53621" s="76"/>
    </row>
    <row r="53622" spans="21:21" x14ac:dyDescent="0.25">
      <c r="U53622" s="76"/>
    </row>
    <row r="53623" spans="21:21" x14ac:dyDescent="0.25">
      <c r="U53623" s="76"/>
    </row>
    <row r="53624" spans="21:21" x14ac:dyDescent="0.25">
      <c r="U53624" s="76"/>
    </row>
    <row r="53625" spans="21:21" x14ac:dyDescent="0.25">
      <c r="U53625" s="76"/>
    </row>
    <row r="53626" spans="21:21" x14ac:dyDescent="0.25">
      <c r="U53626" s="76"/>
    </row>
    <row r="53627" spans="21:21" x14ac:dyDescent="0.25">
      <c r="U53627" s="76"/>
    </row>
    <row r="53628" spans="21:21" x14ac:dyDescent="0.25">
      <c r="U53628" s="76"/>
    </row>
    <row r="53629" spans="21:21" x14ac:dyDescent="0.25">
      <c r="U53629" s="76"/>
    </row>
    <row r="53630" spans="21:21" x14ac:dyDescent="0.25">
      <c r="U53630" s="76"/>
    </row>
    <row r="53631" spans="21:21" x14ac:dyDescent="0.25">
      <c r="U53631" s="76"/>
    </row>
    <row r="53632" spans="21:21" x14ac:dyDescent="0.25">
      <c r="U53632" s="76"/>
    </row>
    <row r="53633" spans="21:21" x14ac:dyDescent="0.25">
      <c r="U53633" s="76"/>
    </row>
    <row r="53634" spans="21:21" x14ac:dyDescent="0.25">
      <c r="U53634" s="76"/>
    </row>
    <row r="53635" spans="21:21" x14ac:dyDescent="0.25">
      <c r="U53635" s="76"/>
    </row>
    <row r="53636" spans="21:21" x14ac:dyDescent="0.25">
      <c r="U53636" s="76"/>
    </row>
    <row r="53637" spans="21:21" x14ac:dyDescent="0.25">
      <c r="U53637" s="76"/>
    </row>
    <row r="53638" spans="21:21" x14ac:dyDescent="0.25">
      <c r="U53638" s="76"/>
    </row>
    <row r="53639" spans="21:21" x14ac:dyDescent="0.25">
      <c r="U53639" s="76"/>
    </row>
    <row r="53640" spans="21:21" x14ac:dyDescent="0.25">
      <c r="U53640" s="76"/>
    </row>
    <row r="53641" spans="21:21" x14ac:dyDescent="0.25">
      <c r="U53641" s="76"/>
    </row>
    <row r="53642" spans="21:21" x14ac:dyDescent="0.25">
      <c r="U53642" s="76"/>
    </row>
    <row r="53643" spans="21:21" x14ac:dyDescent="0.25">
      <c r="U53643" s="76"/>
    </row>
    <row r="53644" spans="21:21" x14ac:dyDescent="0.25">
      <c r="U53644" s="76"/>
    </row>
    <row r="53645" spans="21:21" x14ac:dyDescent="0.25">
      <c r="U53645" s="76"/>
    </row>
    <row r="53646" spans="21:21" x14ac:dyDescent="0.25">
      <c r="U53646" s="76"/>
    </row>
    <row r="53647" spans="21:21" x14ac:dyDescent="0.25">
      <c r="U53647" s="76"/>
    </row>
    <row r="53648" spans="21:21" x14ac:dyDescent="0.25">
      <c r="U53648" s="76"/>
    </row>
    <row r="53649" spans="21:21" x14ac:dyDescent="0.25">
      <c r="U53649" s="76"/>
    </row>
    <row r="53650" spans="21:21" x14ac:dyDescent="0.25">
      <c r="U53650" s="76"/>
    </row>
    <row r="53651" spans="21:21" x14ac:dyDescent="0.25">
      <c r="U53651" s="76"/>
    </row>
    <row r="53652" spans="21:21" x14ac:dyDescent="0.25">
      <c r="U53652" s="76"/>
    </row>
    <row r="53653" spans="21:21" x14ac:dyDescent="0.25">
      <c r="U53653" s="76"/>
    </row>
    <row r="53654" spans="21:21" x14ac:dyDescent="0.25">
      <c r="U53654" s="76"/>
    </row>
    <row r="53655" spans="21:21" x14ac:dyDescent="0.25">
      <c r="U53655" s="76"/>
    </row>
    <row r="53656" spans="21:21" x14ac:dyDescent="0.25">
      <c r="U53656" s="76"/>
    </row>
    <row r="53657" spans="21:21" x14ac:dyDescent="0.25">
      <c r="U53657" s="76"/>
    </row>
    <row r="53658" spans="21:21" x14ac:dyDescent="0.25">
      <c r="U53658" s="76"/>
    </row>
    <row r="53659" spans="21:21" x14ac:dyDescent="0.25">
      <c r="U53659" s="76"/>
    </row>
    <row r="53660" spans="21:21" x14ac:dyDescent="0.25">
      <c r="U53660" s="76"/>
    </row>
    <row r="53661" spans="21:21" x14ac:dyDescent="0.25">
      <c r="U53661" s="76"/>
    </row>
    <row r="53662" spans="21:21" x14ac:dyDescent="0.25">
      <c r="U53662" s="76"/>
    </row>
    <row r="53663" spans="21:21" x14ac:dyDescent="0.25">
      <c r="U53663" s="76"/>
    </row>
    <row r="53664" spans="21:21" x14ac:dyDescent="0.25">
      <c r="U53664" s="76"/>
    </row>
    <row r="53665" spans="21:21" x14ac:dyDescent="0.25">
      <c r="U53665" s="76"/>
    </row>
    <row r="53666" spans="21:21" x14ac:dyDescent="0.25">
      <c r="U53666" s="76"/>
    </row>
    <row r="53667" spans="21:21" x14ac:dyDescent="0.25">
      <c r="U53667" s="76"/>
    </row>
    <row r="53668" spans="21:21" x14ac:dyDescent="0.25">
      <c r="U53668" s="76"/>
    </row>
    <row r="53669" spans="21:21" x14ac:dyDescent="0.25">
      <c r="U53669" s="76"/>
    </row>
    <row r="53670" spans="21:21" x14ac:dyDescent="0.25">
      <c r="U53670" s="76"/>
    </row>
    <row r="53671" spans="21:21" x14ac:dyDescent="0.25">
      <c r="U53671" s="76"/>
    </row>
    <row r="53672" spans="21:21" x14ac:dyDescent="0.25">
      <c r="U53672" s="76"/>
    </row>
    <row r="53673" spans="21:21" x14ac:dyDescent="0.25">
      <c r="U53673" s="76"/>
    </row>
    <row r="53674" spans="21:21" x14ac:dyDescent="0.25">
      <c r="U53674" s="76"/>
    </row>
    <row r="53675" spans="21:21" x14ac:dyDescent="0.25">
      <c r="U53675" s="76"/>
    </row>
    <row r="53676" spans="21:21" x14ac:dyDescent="0.25">
      <c r="U53676" s="76"/>
    </row>
    <row r="53677" spans="21:21" x14ac:dyDescent="0.25">
      <c r="U53677" s="76"/>
    </row>
    <row r="53678" spans="21:21" x14ac:dyDescent="0.25">
      <c r="U53678" s="76"/>
    </row>
    <row r="53679" spans="21:21" x14ac:dyDescent="0.25">
      <c r="U53679" s="76"/>
    </row>
    <row r="53680" spans="21:21" x14ac:dyDescent="0.25">
      <c r="U53680" s="76"/>
    </row>
    <row r="53681" spans="21:21" x14ac:dyDescent="0.25">
      <c r="U53681" s="76"/>
    </row>
    <row r="53682" spans="21:21" x14ac:dyDescent="0.25">
      <c r="U53682" s="76"/>
    </row>
    <row r="53683" spans="21:21" x14ac:dyDescent="0.25">
      <c r="U53683" s="76"/>
    </row>
    <row r="53684" spans="21:21" x14ac:dyDescent="0.25">
      <c r="U53684" s="76"/>
    </row>
    <row r="53685" spans="21:21" x14ac:dyDescent="0.25">
      <c r="U53685" s="76"/>
    </row>
    <row r="53686" spans="21:21" x14ac:dyDescent="0.25">
      <c r="U53686" s="76"/>
    </row>
    <row r="53687" spans="21:21" x14ac:dyDescent="0.25">
      <c r="U53687" s="76"/>
    </row>
    <row r="53688" spans="21:21" x14ac:dyDescent="0.25">
      <c r="U53688" s="76"/>
    </row>
    <row r="53689" spans="21:21" x14ac:dyDescent="0.25">
      <c r="U53689" s="76"/>
    </row>
    <row r="53690" spans="21:21" x14ac:dyDescent="0.25">
      <c r="U53690" s="76"/>
    </row>
    <row r="53691" spans="21:21" x14ac:dyDescent="0.25">
      <c r="U53691" s="76"/>
    </row>
    <row r="53692" spans="21:21" x14ac:dyDescent="0.25">
      <c r="U53692" s="76"/>
    </row>
    <row r="53693" spans="21:21" x14ac:dyDescent="0.25">
      <c r="U53693" s="76"/>
    </row>
    <row r="53694" spans="21:21" x14ac:dyDescent="0.25">
      <c r="U53694" s="76"/>
    </row>
    <row r="53695" spans="21:21" x14ac:dyDescent="0.25">
      <c r="U53695" s="76"/>
    </row>
    <row r="53696" spans="21:21" x14ac:dyDescent="0.25">
      <c r="U53696" s="76"/>
    </row>
    <row r="53697" spans="21:21" x14ac:dyDescent="0.25">
      <c r="U53697" s="76"/>
    </row>
    <row r="53698" spans="21:21" x14ac:dyDescent="0.25">
      <c r="U53698" s="76"/>
    </row>
    <row r="53699" spans="21:21" x14ac:dyDescent="0.25">
      <c r="U53699" s="76"/>
    </row>
    <row r="53700" spans="21:21" x14ac:dyDescent="0.25">
      <c r="U53700" s="76"/>
    </row>
    <row r="53701" spans="21:21" x14ac:dyDescent="0.25">
      <c r="U53701" s="76"/>
    </row>
    <row r="53702" spans="21:21" x14ac:dyDescent="0.25">
      <c r="U53702" s="76"/>
    </row>
    <row r="53703" spans="21:21" x14ac:dyDescent="0.25">
      <c r="U53703" s="76"/>
    </row>
    <row r="53704" spans="21:21" x14ac:dyDescent="0.25">
      <c r="U53704" s="76"/>
    </row>
    <row r="53705" spans="21:21" x14ac:dyDescent="0.25">
      <c r="U53705" s="76"/>
    </row>
    <row r="53706" spans="21:21" x14ac:dyDescent="0.25">
      <c r="U53706" s="76"/>
    </row>
    <row r="53707" spans="21:21" x14ac:dyDescent="0.25">
      <c r="U53707" s="76"/>
    </row>
    <row r="53708" spans="21:21" x14ac:dyDescent="0.25">
      <c r="U53708" s="76"/>
    </row>
    <row r="53709" spans="21:21" x14ac:dyDescent="0.25">
      <c r="U53709" s="76"/>
    </row>
    <row r="53710" spans="21:21" x14ac:dyDescent="0.25">
      <c r="U53710" s="76"/>
    </row>
    <row r="53711" spans="21:21" x14ac:dyDescent="0.25">
      <c r="U53711" s="76"/>
    </row>
    <row r="53712" spans="21:21" x14ac:dyDescent="0.25">
      <c r="U53712" s="76"/>
    </row>
    <row r="53713" spans="21:21" x14ac:dyDescent="0.25">
      <c r="U53713" s="76"/>
    </row>
    <row r="53714" spans="21:21" x14ac:dyDescent="0.25">
      <c r="U53714" s="76"/>
    </row>
    <row r="53715" spans="21:21" x14ac:dyDescent="0.25">
      <c r="U53715" s="76"/>
    </row>
    <row r="53716" spans="21:21" x14ac:dyDescent="0.25">
      <c r="U53716" s="76"/>
    </row>
    <row r="53717" spans="21:21" x14ac:dyDescent="0.25">
      <c r="U53717" s="76"/>
    </row>
    <row r="53718" spans="21:21" x14ac:dyDescent="0.25">
      <c r="U53718" s="76"/>
    </row>
    <row r="53719" spans="21:21" x14ac:dyDescent="0.25">
      <c r="U53719" s="76"/>
    </row>
    <row r="53720" spans="21:21" x14ac:dyDescent="0.25">
      <c r="U53720" s="76"/>
    </row>
    <row r="53721" spans="21:21" x14ac:dyDescent="0.25">
      <c r="U53721" s="76"/>
    </row>
    <row r="53722" spans="21:21" x14ac:dyDescent="0.25">
      <c r="U53722" s="76"/>
    </row>
    <row r="53723" spans="21:21" x14ac:dyDescent="0.25">
      <c r="U53723" s="76"/>
    </row>
    <row r="53724" spans="21:21" x14ac:dyDescent="0.25">
      <c r="U53724" s="76"/>
    </row>
    <row r="53725" spans="21:21" x14ac:dyDescent="0.25">
      <c r="U53725" s="76"/>
    </row>
    <row r="53726" spans="21:21" x14ac:dyDescent="0.25">
      <c r="U53726" s="76"/>
    </row>
    <row r="53727" spans="21:21" x14ac:dyDescent="0.25">
      <c r="U53727" s="76"/>
    </row>
    <row r="53728" spans="21:21" x14ac:dyDescent="0.25">
      <c r="U53728" s="76"/>
    </row>
    <row r="53729" spans="21:21" x14ac:dyDescent="0.25">
      <c r="U53729" s="76"/>
    </row>
    <row r="53730" spans="21:21" x14ac:dyDescent="0.25">
      <c r="U53730" s="76"/>
    </row>
    <row r="53731" spans="21:21" x14ac:dyDescent="0.25">
      <c r="U53731" s="76"/>
    </row>
    <row r="53732" spans="21:21" x14ac:dyDescent="0.25">
      <c r="U53732" s="76"/>
    </row>
    <row r="53733" spans="21:21" x14ac:dyDescent="0.25">
      <c r="U53733" s="76"/>
    </row>
    <row r="53734" spans="21:21" x14ac:dyDescent="0.25">
      <c r="U53734" s="76"/>
    </row>
    <row r="53735" spans="21:21" x14ac:dyDescent="0.25">
      <c r="U53735" s="76"/>
    </row>
    <row r="53736" spans="21:21" x14ac:dyDescent="0.25">
      <c r="U53736" s="76"/>
    </row>
    <row r="53737" spans="21:21" x14ac:dyDescent="0.25">
      <c r="U53737" s="76"/>
    </row>
    <row r="53738" spans="21:21" x14ac:dyDescent="0.25">
      <c r="U53738" s="76"/>
    </row>
    <row r="53739" spans="21:21" x14ac:dyDescent="0.25">
      <c r="U53739" s="76"/>
    </row>
    <row r="53740" spans="21:21" x14ac:dyDescent="0.25">
      <c r="U53740" s="76"/>
    </row>
    <row r="53741" spans="21:21" x14ac:dyDescent="0.25">
      <c r="U53741" s="76"/>
    </row>
    <row r="53742" spans="21:21" x14ac:dyDescent="0.25">
      <c r="U53742" s="76"/>
    </row>
    <row r="53743" spans="21:21" x14ac:dyDescent="0.25">
      <c r="U53743" s="76"/>
    </row>
    <row r="53744" spans="21:21" x14ac:dyDescent="0.25">
      <c r="U53744" s="76"/>
    </row>
    <row r="53745" spans="21:21" x14ac:dyDescent="0.25">
      <c r="U53745" s="76"/>
    </row>
    <row r="53746" spans="21:21" x14ac:dyDescent="0.25">
      <c r="U53746" s="76"/>
    </row>
    <row r="53747" spans="21:21" x14ac:dyDescent="0.25">
      <c r="U53747" s="76"/>
    </row>
    <row r="53748" spans="21:21" x14ac:dyDescent="0.25">
      <c r="U53748" s="76"/>
    </row>
    <row r="53749" spans="21:21" x14ac:dyDescent="0.25">
      <c r="U53749" s="76"/>
    </row>
    <row r="53750" spans="21:21" x14ac:dyDescent="0.25">
      <c r="U53750" s="76"/>
    </row>
    <row r="53751" spans="21:21" x14ac:dyDescent="0.25">
      <c r="U53751" s="76"/>
    </row>
    <row r="53752" spans="21:21" x14ac:dyDescent="0.25">
      <c r="U53752" s="76"/>
    </row>
    <row r="53753" spans="21:21" x14ac:dyDescent="0.25">
      <c r="U53753" s="76"/>
    </row>
    <row r="53754" spans="21:21" x14ac:dyDescent="0.25">
      <c r="U53754" s="76"/>
    </row>
    <row r="53755" spans="21:21" x14ac:dyDescent="0.25">
      <c r="U53755" s="76"/>
    </row>
    <row r="53756" spans="21:21" x14ac:dyDescent="0.25">
      <c r="U53756" s="76"/>
    </row>
    <row r="53757" spans="21:21" x14ac:dyDescent="0.25">
      <c r="U53757" s="76"/>
    </row>
    <row r="53758" spans="21:21" x14ac:dyDescent="0.25">
      <c r="U53758" s="76"/>
    </row>
    <row r="53759" spans="21:21" x14ac:dyDescent="0.25">
      <c r="U53759" s="76"/>
    </row>
    <row r="53760" spans="21:21" x14ac:dyDescent="0.25">
      <c r="U53760" s="76"/>
    </row>
    <row r="53761" spans="21:21" x14ac:dyDescent="0.25">
      <c r="U53761" s="76"/>
    </row>
    <row r="53762" spans="21:21" x14ac:dyDescent="0.25">
      <c r="U53762" s="76"/>
    </row>
    <row r="53763" spans="21:21" x14ac:dyDescent="0.25">
      <c r="U53763" s="76"/>
    </row>
    <row r="53764" spans="21:21" x14ac:dyDescent="0.25">
      <c r="U53764" s="76"/>
    </row>
    <row r="53765" spans="21:21" x14ac:dyDescent="0.25">
      <c r="U53765" s="76"/>
    </row>
    <row r="53766" spans="21:21" x14ac:dyDescent="0.25">
      <c r="U53766" s="76"/>
    </row>
    <row r="53767" spans="21:21" x14ac:dyDescent="0.25">
      <c r="U53767" s="76"/>
    </row>
    <row r="53768" spans="21:21" x14ac:dyDescent="0.25">
      <c r="U53768" s="76"/>
    </row>
    <row r="53769" spans="21:21" x14ac:dyDescent="0.25">
      <c r="U53769" s="76"/>
    </row>
    <row r="53770" spans="21:21" x14ac:dyDescent="0.25">
      <c r="U53770" s="76"/>
    </row>
    <row r="53771" spans="21:21" x14ac:dyDescent="0.25">
      <c r="U53771" s="76"/>
    </row>
    <row r="53772" spans="21:21" x14ac:dyDescent="0.25">
      <c r="U53772" s="76"/>
    </row>
    <row r="53773" spans="21:21" x14ac:dyDescent="0.25">
      <c r="U53773" s="76"/>
    </row>
    <row r="53774" spans="21:21" x14ac:dyDescent="0.25">
      <c r="U53774" s="76"/>
    </row>
    <row r="53775" spans="21:21" x14ac:dyDescent="0.25">
      <c r="U53775" s="76"/>
    </row>
    <row r="53776" spans="21:21" x14ac:dyDescent="0.25">
      <c r="U53776" s="76"/>
    </row>
    <row r="53777" spans="21:21" x14ac:dyDescent="0.25">
      <c r="U53777" s="76"/>
    </row>
    <row r="53778" spans="21:21" x14ac:dyDescent="0.25">
      <c r="U53778" s="76"/>
    </row>
    <row r="53779" spans="21:21" x14ac:dyDescent="0.25">
      <c r="U53779" s="76"/>
    </row>
    <row r="53780" spans="21:21" x14ac:dyDescent="0.25">
      <c r="U53780" s="76"/>
    </row>
    <row r="53781" spans="21:21" x14ac:dyDescent="0.25">
      <c r="U53781" s="76"/>
    </row>
    <row r="53782" spans="21:21" x14ac:dyDescent="0.25">
      <c r="U53782" s="76"/>
    </row>
    <row r="53783" spans="21:21" x14ac:dyDescent="0.25">
      <c r="U53783" s="76"/>
    </row>
    <row r="53784" spans="21:21" x14ac:dyDescent="0.25">
      <c r="U53784" s="76"/>
    </row>
    <row r="53785" spans="21:21" x14ac:dyDescent="0.25">
      <c r="U53785" s="76"/>
    </row>
    <row r="53786" spans="21:21" x14ac:dyDescent="0.25">
      <c r="U53786" s="76"/>
    </row>
    <row r="53787" spans="21:21" x14ac:dyDescent="0.25">
      <c r="U53787" s="76"/>
    </row>
    <row r="53788" spans="21:21" x14ac:dyDescent="0.25">
      <c r="U53788" s="76"/>
    </row>
    <row r="53789" spans="21:21" x14ac:dyDescent="0.25">
      <c r="U53789" s="76"/>
    </row>
    <row r="53790" spans="21:21" x14ac:dyDescent="0.25">
      <c r="U53790" s="76"/>
    </row>
    <row r="53791" spans="21:21" x14ac:dyDescent="0.25">
      <c r="U53791" s="76"/>
    </row>
    <row r="53792" spans="21:21" x14ac:dyDescent="0.25">
      <c r="U53792" s="76"/>
    </row>
    <row r="53793" spans="21:21" x14ac:dyDescent="0.25">
      <c r="U53793" s="76"/>
    </row>
    <row r="53794" spans="21:21" x14ac:dyDescent="0.25">
      <c r="U53794" s="76"/>
    </row>
    <row r="53795" spans="21:21" x14ac:dyDescent="0.25">
      <c r="U53795" s="76"/>
    </row>
    <row r="53796" spans="21:21" x14ac:dyDescent="0.25">
      <c r="U53796" s="76"/>
    </row>
    <row r="53797" spans="21:21" x14ac:dyDescent="0.25">
      <c r="U53797" s="76"/>
    </row>
    <row r="53798" spans="21:21" x14ac:dyDescent="0.25">
      <c r="U53798" s="76"/>
    </row>
    <row r="53799" spans="21:21" x14ac:dyDescent="0.25">
      <c r="U53799" s="76"/>
    </row>
    <row r="53800" spans="21:21" x14ac:dyDescent="0.25">
      <c r="U53800" s="76"/>
    </row>
    <row r="53801" spans="21:21" x14ac:dyDescent="0.25">
      <c r="U53801" s="76"/>
    </row>
    <row r="53802" spans="21:21" x14ac:dyDescent="0.25">
      <c r="U53802" s="76"/>
    </row>
    <row r="53803" spans="21:21" x14ac:dyDescent="0.25">
      <c r="U53803" s="76"/>
    </row>
    <row r="53804" spans="21:21" x14ac:dyDescent="0.25">
      <c r="U53804" s="76"/>
    </row>
    <row r="53805" spans="21:21" x14ac:dyDescent="0.25">
      <c r="U53805" s="76"/>
    </row>
    <row r="53806" spans="21:21" x14ac:dyDescent="0.25">
      <c r="U53806" s="76"/>
    </row>
    <row r="53807" spans="21:21" x14ac:dyDescent="0.25">
      <c r="U53807" s="76"/>
    </row>
    <row r="53808" spans="21:21" x14ac:dyDescent="0.25">
      <c r="U53808" s="76"/>
    </row>
    <row r="53809" spans="21:21" x14ac:dyDescent="0.25">
      <c r="U53809" s="76"/>
    </row>
    <row r="53810" spans="21:21" x14ac:dyDescent="0.25">
      <c r="U53810" s="76"/>
    </row>
    <row r="53811" spans="21:21" x14ac:dyDescent="0.25">
      <c r="U53811" s="76"/>
    </row>
    <row r="53812" spans="21:21" x14ac:dyDescent="0.25">
      <c r="U53812" s="76"/>
    </row>
    <row r="53813" spans="21:21" x14ac:dyDescent="0.25">
      <c r="U53813" s="76"/>
    </row>
    <row r="53814" spans="21:21" x14ac:dyDescent="0.25">
      <c r="U53814" s="76"/>
    </row>
    <row r="53815" spans="21:21" x14ac:dyDescent="0.25">
      <c r="U53815" s="76"/>
    </row>
    <row r="53816" spans="21:21" x14ac:dyDescent="0.25">
      <c r="U53816" s="76"/>
    </row>
    <row r="53817" spans="21:21" x14ac:dyDescent="0.25">
      <c r="U53817" s="76"/>
    </row>
    <row r="53818" spans="21:21" x14ac:dyDescent="0.25">
      <c r="U53818" s="76"/>
    </row>
    <row r="53819" spans="21:21" x14ac:dyDescent="0.25">
      <c r="U53819" s="76"/>
    </row>
    <row r="53820" spans="21:21" x14ac:dyDescent="0.25">
      <c r="U53820" s="76"/>
    </row>
    <row r="53821" spans="21:21" x14ac:dyDescent="0.25">
      <c r="U53821" s="76"/>
    </row>
    <row r="53822" spans="21:21" x14ac:dyDescent="0.25">
      <c r="U53822" s="76"/>
    </row>
    <row r="53823" spans="21:21" x14ac:dyDescent="0.25">
      <c r="U53823" s="76"/>
    </row>
    <row r="53824" spans="21:21" x14ac:dyDescent="0.25">
      <c r="U53824" s="76"/>
    </row>
    <row r="53825" spans="21:21" x14ac:dyDescent="0.25">
      <c r="U53825" s="76"/>
    </row>
    <row r="53826" spans="21:21" x14ac:dyDescent="0.25">
      <c r="U53826" s="76"/>
    </row>
    <row r="53827" spans="21:21" x14ac:dyDescent="0.25">
      <c r="U53827" s="76"/>
    </row>
    <row r="53828" spans="21:21" x14ac:dyDescent="0.25">
      <c r="U53828" s="76"/>
    </row>
    <row r="53829" spans="21:21" x14ac:dyDescent="0.25">
      <c r="U53829" s="76"/>
    </row>
    <row r="53830" spans="21:21" x14ac:dyDescent="0.25">
      <c r="U53830" s="76"/>
    </row>
    <row r="53831" spans="21:21" x14ac:dyDescent="0.25">
      <c r="U53831" s="76"/>
    </row>
    <row r="53832" spans="21:21" x14ac:dyDescent="0.25">
      <c r="U53832" s="76"/>
    </row>
    <row r="53833" spans="21:21" x14ac:dyDescent="0.25">
      <c r="U53833" s="76"/>
    </row>
    <row r="53834" spans="21:21" x14ac:dyDescent="0.25">
      <c r="U53834" s="76"/>
    </row>
    <row r="53835" spans="21:21" x14ac:dyDescent="0.25">
      <c r="U53835" s="76"/>
    </row>
    <row r="53836" spans="21:21" x14ac:dyDescent="0.25">
      <c r="U53836" s="76"/>
    </row>
    <row r="53837" spans="21:21" x14ac:dyDescent="0.25">
      <c r="U53837" s="76"/>
    </row>
    <row r="53838" spans="21:21" x14ac:dyDescent="0.25">
      <c r="U53838" s="76"/>
    </row>
    <row r="53839" spans="21:21" x14ac:dyDescent="0.25">
      <c r="U53839" s="76"/>
    </row>
    <row r="53840" spans="21:21" x14ac:dyDescent="0.25">
      <c r="U53840" s="76"/>
    </row>
    <row r="53841" spans="21:21" x14ac:dyDescent="0.25">
      <c r="U53841" s="76"/>
    </row>
    <row r="53842" spans="21:21" x14ac:dyDescent="0.25">
      <c r="U53842" s="76"/>
    </row>
    <row r="53843" spans="21:21" x14ac:dyDescent="0.25">
      <c r="U53843" s="76"/>
    </row>
    <row r="53844" spans="21:21" x14ac:dyDescent="0.25">
      <c r="U53844" s="76"/>
    </row>
    <row r="53845" spans="21:21" x14ac:dyDescent="0.25">
      <c r="U53845" s="76"/>
    </row>
    <row r="53846" spans="21:21" x14ac:dyDescent="0.25">
      <c r="U53846" s="76"/>
    </row>
    <row r="53847" spans="21:21" x14ac:dyDescent="0.25">
      <c r="U53847" s="76"/>
    </row>
    <row r="53848" spans="21:21" x14ac:dyDescent="0.25">
      <c r="U53848" s="76"/>
    </row>
    <row r="53849" spans="21:21" x14ac:dyDescent="0.25">
      <c r="U53849" s="76"/>
    </row>
    <row r="53850" spans="21:21" x14ac:dyDescent="0.25">
      <c r="U53850" s="76"/>
    </row>
    <row r="53851" spans="21:21" x14ac:dyDescent="0.25">
      <c r="U53851" s="76"/>
    </row>
    <row r="53852" spans="21:21" x14ac:dyDescent="0.25">
      <c r="U53852" s="76"/>
    </row>
    <row r="53853" spans="21:21" x14ac:dyDescent="0.25">
      <c r="U53853" s="76"/>
    </row>
    <row r="53854" spans="21:21" x14ac:dyDescent="0.25">
      <c r="U53854" s="76"/>
    </row>
    <row r="53855" spans="21:21" x14ac:dyDescent="0.25">
      <c r="U53855" s="76"/>
    </row>
    <row r="53856" spans="21:21" x14ac:dyDescent="0.25">
      <c r="U53856" s="76"/>
    </row>
    <row r="53857" spans="21:21" x14ac:dyDescent="0.25">
      <c r="U53857" s="76"/>
    </row>
    <row r="53858" spans="21:21" x14ac:dyDescent="0.25">
      <c r="U53858" s="76"/>
    </row>
    <row r="53859" spans="21:21" x14ac:dyDescent="0.25">
      <c r="U53859" s="76"/>
    </row>
    <row r="53860" spans="21:21" x14ac:dyDescent="0.25">
      <c r="U53860" s="76"/>
    </row>
    <row r="53861" spans="21:21" x14ac:dyDescent="0.25">
      <c r="U53861" s="76"/>
    </row>
    <row r="53862" spans="21:21" x14ac:dyDescent="0.25">
      <c r="U53862" s="76"/>
    </row>
    <row r="53863" spans="21:21" x14ac:dyDescent="0.25">
      <c r="U53863" s="76"/>
    </row>
    <row r="53864" spans="21:21" x14ac:dyDescent="0.25">
      <c r="U53864" s="76"/>
    </row>
    <row r="53865" spans="21:21" x14ac:dyDescent="0.25">
      <c r="U53865" s="76"/>
    </row>
    <row r="53866" spans="21:21" x14ac:dyDescent="0.25">
      <c r="U53866" s="76"/>
    </row>
    <row r="53867" spans="21:21" x14ac:dyDescent="0.25">
      <c r="U53867" s="76"/>
    </row>
    <row r="53868" spans="21:21" x14ac:dyDescent="0.25">
      <c r="U53868" s="76"/>
    </row>
    <row r="53869" spans="21:21" x14ac:dyDescent="0.25">
      <c r="U53869" s="76"/>
    </row>
    <row r="53870" spans="21:21" x14ac:dyDescent="0.25">
      <c r="U53870" s="76"/>
    </row>
    <row r="53871" spans="21:21" x14ac:dyDescent="0.25">
      <c r="U53871" s="76"/>
    </row>
    <row r="53872" spans="21:21" x14ac:dyDescent="0.25">
      <c r="U53872" s="76"/>
    </row>
    <row r="53873" spans="21:21" x14ac:dyDescent="0.25">
      <c r="U53873" s="76"/>
    </row>
    <row r="53874" spans="21:21" x14ac:dyDescent="0.25">
      <c r="U53874" s="76"/>
    </row>
    <row r="53875" spans="21:21" x14ac:dyDescent="0.25">
      <c r="U53875" s="76"/>
    </row>
    <row r="53876" spans="21:21" x14ac:dyDescent="0.25">
      <c r="U53876" s="76"/>
    </row>
    <row r="53877" spans="21:21" x14ac:dyDescent="0.25">
      <c r="U53877" s="76"/>
    </row>
    <row r="53878" spans="21:21" x14ac:dyDescent="0.25">
      <c r="U53878" s="76"/>
    </row>
    <row r="53879" spans="21:21" x14ac:dyDescent="0.25">
      <c r="U53879" s="76"/>
    </row>
    <row r="53880" spans="21:21" x14ac:dyDescent="0.25">
      <c r="U53880" s="76"/>
    </row>
    <row r="53881" spans="21:21" x14ac:dyDescent="0.25">
      <c r="U53881" s="76"/>
    </row>
    <row r="53882" spans="21:21" x14ac:dyDescent="0.25">
      <c r="U53882" s="76"/>
    </row>
    <row r="53883" spans="21:21" x14ac:dyDescent="0.25">
      <c r="U53883" s="76"/>
    </row>
    <row r="53884" spans="21:21" x14ac:dyDescent="0.25">
      <c r="U53884" s="76"/>
    </row>
    <row r="53885" spans="21:21" x14ac:dyDescent="0.25">
      <c r="U53885" s="76"/>
    </row>
    <row r="53886" spans="21:21" x14ac:dyDescent="0.25">
      <c r="U53886" s="76"/>
    </row>
    <row r="53887" spans="21:21" x14ac:dyDescent="0.25">
      <c r="U53887" s="76"/>
    </row>
    <row r="53888" spans="21:21" x14ac:dyDescent="0.25">
      <c r="U53888" s="76"/>
    </row>
    <row r="53889" spans="21:21" x14ac:dyDescent="0.25">
      <c r="U53889" s="76"/>
    </row>
    <row r="53890" spans="21:21" x14ac:dyDescent="0.25">
      <c r="U53890" s="76"/>
    </row>
    <row r="53891" spans="21:21" x14ac:dyDescent="0.25">
      <c r="U53891" s="76"/>
    </row>
    <row r="53892" spans="21:21" x14ac:dyDescent="0.25">
      <c r="U53892" s="76"/>
    </row>
    <row r="53893" spans="21:21" x14ac:dyDescent="0.25">
      <c r="U53893" s="76"/>
    </row>
    <row r="53894" spans="21:21" x14ac:dyDescent="0.25">
      <c r="U53894" s="76"/>
    </row>
    <row r="53895" spans="21:21" x14ac:dyDescent="0.25">
      <c r="U53895" s="76"/>
    </row>
    <row r="53896" spans="21:21" x14ac:dyDescent="0.25">
      <c r="U53896" s="76"/>
    </row>
    <row r="53897" spans="21:21" x14ac:dyDescent="0.25">
      <c r="U53897" s="76"/>
    </row>
    <row r="53898" spans="21:21" x14ac:dyDescent="0.25">
      <c r="U53898" s="76"/>
    </row>
    <row r="53899" spans="21:21" x14ac:dyDescent="0.25">
      <c r="U53899" s="76"/>
    </row>
    <row r="53900" spans="21:21" x14ac:dyDescent="0.25">
      <c r="U53900" s="76"/>
    </row>
    <row r="53901" spans="21:21" x14ac:dyDescent="0.25">
      <c r="U53901" s="76"/>
    </row>
    <row r="53902" spans="21:21" x14ac:dyDescent="0.25">
      <c r="U53902" s="76"/>
    </row>
    <row r="53903" spans="21:21" x14ac:dyDescent="0.25">
      <c r="U53903" s="76"/>
    </row>
    <row r="53904" spans="21:21" x14ac:dyDescent="0.25">
      <c r="U53904" s="76"/>
    </row>
    <row r="53905" spans="21:21" x14ac:dyDescent="0.25">
      <c r="U53905" s="76"/>
    </row>
    <row r="53906" spans="21:21" x14ac:dyDescent="0.25">
      <c r="U53906" s="76"/>
    </row>
    <row r="53907" spans="21:21" x14ac:dyDescent="0.25">
      <c r="U53907" s="76"/>
    </row>
    <row r="53908" spans="21:21" x14ac:dyDescent="0.25">
      <c r="U53908" s="76"/>
    </row>
    <row r="53909" spans="21:21" x14ac:dyDescent="0.25">
      <c r="U53909" s="76"/>
    </row>
    <row r="53910" spans="21:21" x14ac:dyDescent="0.25">
      <c r="U53910" s="76"/>
    </row>
    <row r="53911" spans="21:21" x14ac:dyDescent="0.25">
      <c r="U53911" s="76"/>
    </row>
    <row r="53912" spans="21:21" x14ac:dyDescent="0.25">
      <c r="U53912" s="76"/>
    </row>
    <row r="53913" spans="21:21" x14ac:dyDescent="0.25">
      <c r="U53913" s="76"/>
    </row>
    <row r="53914" spans="21:21" x14ac:dyDescent="0.25">
      <c r="U53914" s="76"/>
    </row>
    <row r="53915" spans="21:21" x14ac:dyDescent="0.25">
      <c r="U53915" s="76"/>
    </row>
    <row r="53916" spans="21:21" x14ac:dyDescent="0.25">
      <c r="U53916" s="76"/>
    </row>
    <row r="53917" spans="21:21" x14ac:dyDescent="0.25">
      <c r="U53917" s="76"/>
    </row>
    <row r="53918" spans="21:21" x14ac:dyDescent="0.25">
      <c r="U53918" s="76"/>
    </row>
    <row r="53919" spans="21:21" x14ac:dyDescent="0.25">
      <c r="U53919" s="76"/>
    </row>
    <row r="53920" spans="21:21" x14ac:dyDescent="0.25">
      <c r="U53920" s="76"/>
    </row>
    <row r="53921" spans="21:21" x14ac:dyDescent="0.25">
      <c r="U53921" s="76"/>
    </row>
    <row r="53922" spans="21:21" x14ac:dyDescent="0.25">
      <c r="U53922" s="76"/>
    </row>
    <row r="53923" spans="21:21" x14ac:dyDescent="0.25">
      <c r="U53923" s="76"/>
    </row>
    <row r="53924" spans="21:21" x14ac:dyDescent="0.25">
      <c r="U53924" s="76"/>
    </row>
    <row r="53925" spans="21:21" x14ac:dyDescent="0.25">
      <c r="U53925" s="76"/>
    </row>
    <row r="53926" spans="21:21" x14ac:dyDescent="0.25">
      <c r="U53926" s="76"/>
    </row>
    <row r="53927" spans="21:21" x14ac:dyDescent="0.25">
      <c r="U53927" s="76"/>
    </row>
    <row r="53928" spans="21:21" x14ac:dyDescent="0.25">
      <c r="U53928" s="76"/>
    </row>
    <row r="53929" spans="21:21" x14ac:dyDescent="0.25">
      <c r="U53929" s="76"/>
    </row>
    <row r="53930" spans="21:21" x14ac:dyDescent="0.25">
      <c r="U53930" s="76"/>
    </row>
    <row r="53931" spans="21:21" x14ac:dyDescent="0.25">
      <c r="U53931" s="76"/>
    </row>
    <row r="53932" spans="21:21" x14ac:dyDescent="0.25">
      <c r="U53932" s="76"/>
    </row>
    <row r="53933" spans="21:21" x14ac:dyDescent="0.25">
      <c r="U53933" s="76"/>
    </row>
    <row r="53934" spans="21:21" x14ac:dyDescent="0.25">
      <c r="U53934" s="76"/>
    </row>
    <row r="53935" spans="21:21" x14ac:dyDescent="0.25">
      <c r="U53935" s="76"/>
    </row>
    <row r="53936" spans="21:21" x14ac:dyDescent="0.25">
      <c r="U53936" s="76"/>
    </row>
    <row r="53937" spans="21:21" x14ac:dyDescent="0.25">
      <c r="U53937" s="76"/>
    </row>
    <row r="53938" spans="21:21" x14ac:dyDescent="0.25">
      <c r="U53938" s="76"/>
    </row>
    <row r="53939" spans="21:21" x14ac:dyDescent="0.25">
      <c r="U53939" s="76"/>
    </row>
    <row r="53940" spans="21:21" x14ac:dyDescent="0.25">
      <c r="U53940" s="76"/>
    </row>
    <row r="53941" spans="21:21" x14ac:dyDescent="0.25">
      <c r="U53941" s="76"/>
    </row>
    <row r="53942" spans="21:21" x14ac:dyDescent="0.25">
      <c r="U53942" s="76"/>
    </row>
    <row r="53943" spans="21:21" x14ac:dyDescent="0.25">
      <c r="U53943" s="76"/>
    </row>
    <row r="53944" spans="21:21" x14ac:dyDescent="0.25">
      <c r="U53944" s="76"/>
    </row>
    <row r="53945" spans="21:21" x14ac:dyDescent="0.25">
      <c r="U53945" s="76"/>
    </row>
    <row r="53946" spans="21:21" x14ac:dyDescent="0.25">
      <c r="U53946" s="76"/>
    </row>
    <row r="53947" spans="21:21" x14ac:dyDescent="0.25">
      <c r="U53947" s="76"/>
    </row>
    <row r="53948" spans="21:21" x14ac:dyDescent="0.25">
      <c r="U53948" s="76"/>
    </row>
    <row r="53949" spans="21:21" x14ac:dyDescent="0.25">
      <c r="U53949" s="76"/>
    </row>
    <row r="53950" spans="21:21" x14ac:dyDescent="0.25">
      <c r="U53950" s="76"/>
    </row>
    <row r="53951" spans="21:21" x14ac:dyDescent="0.25">
      <c r="U53951" s="76"/>
    </row>
    <row r="53952" spans="21:21" x14ac:dyDescent="0.25">
      <c r="U53952" s="76"/>
    </row>
    <row r="53953" spans="21:21" x14ac:dyDescent="0.25">
      <c r="U53953" s="76"/>
    </row>
    <row r="53954" spans="21:21" x14ac:dyDescent="0.25">
      <c r="U53954" s="76"/>
    </row>
    <row r="53955" spans="21:21" x14ac:dyDescent="0.25">
      <c r="U53955" s="76"/>
    </row>
    <row r="53956" spans="21:21" x14ac:dyDescent="0.25">
      <c r="U53956" s="76"/>
    </row>
    <row r="53957" spans="21:21" x14ac:dyDescent="0.25">
      <c r="U53957" s="76"/>
    </row>
    <row r="53958" spans="21:21" x14ac:dyDescent="0.25">
      <c r="U53958" s="76"/>
    </row>
    <row r="53959" spans="21:21" x14ac:dyDescent="0.25">
      <c r="U53959" s="76"/>
    </row>
    <row r="53960" spans="21:21" x14ac:dyDescent="0.25">
      <c r="U53960" s="76"/>
    </row>
    <row r="53961" spans="21:21" x14ac:dyDescent="0.25">
      <c r="U53961" s="76"/>
    </row>
    <row r="53962" spans="21:21" x14ac:dyDescent="0.25">
      <c r="U53962" s="76"/>
    </row>
    <row r="53963" spans="21:21" x14ac:dyDescent="0.25">
      <c r="U53963" s="76"/>
    </row>
    <row r="53964" spans="21:21" x14ac:dyDescent="0.25">
      <c r="U53964" s="76"/>
    </row>
    <row r="53965" spans="21:21" x14ac:dyDescent="0.25">
      <c r="U53965" s="76"/>
    </row>
    <row r="53966" spans="21:21" x14ac:dyDescent="0.25">
      <c r="U53966" s="76"/>
    </row>
    <row r="53967" spans="21:21" x14ac:dyDescent="0.25">
      <c r="U53967" s="76"/>
    </row>
    <row r="53968" spans="21:21" x14ac:dyDescent="0.25">
      <c r="U53968" s="76"/>
    </row>
    <row r="53969" spans="21:21" x14ac:dyDescent="0.25">
      <c r="U53969" s="76"/>
    </row>
    <row r="53970" spans="21:21" x14ac:dyDescent="0.25">
      <c r="U53970" s="76"/>
    </row>
    <row r="53971" spans="21:21" x14ac:dyDescent="0.25">
      <c r="U53971" s="76"/>
    </row>
    <row r="53972" spans="21:21" x14ac:dyDescent="0.25">
      <c r="U53972" s="76"/>
    </row>
    <row r="53973" spans="21:21" x14ac:dyDescent="0.25">
      <c r="U53973" s="76"/>
    </row>
    <row r="53974" spans="21:21" x14ac:dyDescent="0.25">
      <c r="U53974" s="76"/>
    </row>
    <row r="53975" spans="21:21" x14ac:dyDescent="0.25">
      <c r="U53975" s="76"/>
    </row>
    <row r="53976" spans="21:21" x14ac:dyDescent="0.25">
      <c r="U53976" s="76"/>
    </row>
    <row r="53977" spans="21:21" x14ac:dyDescent="0.25">
      <c r="U53977" s="76"/>
    </row>
    <row r="53978" spans="21:21" x14ac:dyDescent="0.25">
      <c r="U53978" s="76"/>
    </row>
    <row r="53979" spans="21:21" x14ac:dyDescent="0.25">
      <c r="U53979" s="76"/>
    </row>
    <row r="53980" spans="21:21" x14ac:dyDescent="0.25">
      <c r="U53980" s="76"/>
    </row>
    <row r="53981" spans="21:21" x14ac:dyDescent="0.25">
      <c r="U53981" s="76"/>
    </row>
    <row r="53982" spans="21:21" x14ac:dyDescent="0.25">
      <c r="U53982" s="76"/>
    </row>
    <row r="53983" spans="21:21" x14ac:dyDescent="0.25">
      <c r="U53983" s="76"/>
    </row>
    <row r="53984" spans="21:21" x14ac:dyDescent="0.25">
      <c r="U53984" s="76"/>
    </row>
    <row r="53985" spans="21:21" x14ac:dyDescent="0.25">
      <c r="U53985" s="76"/>
    </row>
    <row r="53986" spans="21:21" x14ac:dyDescent="0.25">
      <c r="U53986" s="76"/>
    </row>
    <row r="53987" spans="21:21" x14ac:dyDescent="0.25">
      <c r="U53987" s="76"/>
    </row>
    <row r="53988" spans="21:21" x14ac:dyDescent="0.25">
      <c r="U53988" s="76"/>
    </row>
    <row r="53989" spans="21:21" x14ac:dyDescent="0.25">
      <c r="U53989" s="76"/>
    </row>
    <row r="53990" spans="21:21" x14ac:dyDescent="0.25">
      <c r="U53990" s="76"/>
    </row>
    <row r="53991" spans="21:21" x14ac:dyDescent="0.25">
      <c r="U53991" s="76"/>
    </row>
    <row r="53992" spans="21:21" x14ac:dyDescent="0.25">
      <c r="U53992" s="76"/>
    </row>
    <row r="53993" spans="21:21" x14ac:dyDescent="0.25">
      <c r="U53993" s="76"/>
    </row>
    <row r="53994" spans="21:21" x14ac:dyDescent="0.25">
      <c r="U53994" s="76"/>
    </row>
    <row r="53995" spans="21:21" x14ac:dyDescent="0.25">
      <c r="U53995" s="76"/>
    </row>
    <row r="53996" spans="21:21" x14ac:dyDescent="0.25">
      <c r="U53996" s="76"/>
    </row>
    <row r="53997" spans="21:21" x14ac:dyDescent="0.25">
      <c r="U53997" s="76"/>
    </row>
    <row r="53998" spans="21:21" x14ac:dyDescent="0.25">
      <c r="U53998" s="76"/>
    </row>
    <row r="53999" spans="21:21" x14ac:dyDescent="0.25">
      <c r="U53999" s="76"/>
    </row>
    <row r="54000" spans="21:21" x14ac:dyDescent="0.25">
      <c r="U54000" s="76"/>
    </row>
    <row r="54001" spans="21:21" x14ac:dyDescent="0.25">
      <c r="U54001" s="76"/>
    </row>
    <row r="54002" spans="21:21" x14ac:dyDescent="0.25">
      <c r="U54002" s="76"/>
    </row>
    <row r="54003" spans="21:21" x14ac:dyDescent="0.25">
      <c r="U54003" s="76"/>
    </row>
    <row r="54004" spans="21:21" x14ac:dyDescent="0.25">
      <c r="U54004" s="76"/>
    </row>
    <row r="54005" spans="21:21" x14ac:dyDescent="0.25">
      <c r="U54005" s="76"/>
    </row>
    <row r="54006" spans="21:21" x14ac:dyDescent="0.25">
      <c r="U54006" s="76"/>
    </row>
    <row r="54007" spans="21:21" x14ac:dyDescent="0.25">
      <c r="U54007" s="76"/>
    </row>
    <row r="54008" spans="21:21" x14ac:dyDescent="0.25">
      <c r="U54008" s="76"/>
    </row>
    <row r="54009" spans="21:21" x14ac:dyDescent="0.25">
      <c r="U54009" s="76"/>
    </row>
    <row r="54010" spans="21:21" x14ac:dyDescent="0.25">
      <c r="U54010" s="76"/>
    </row>
    <row r="54011" spans="21:21" x14ac:dyDescent="0.25">
      <c r="U54011" s="76"/>
    </row>
    <row r="54012" spans="21:21" x14ac:dyDescent="0.25">
      <c r="U54012" s="76"/>
    </row>
    <row r="54013" spans="21:21" x14ac:dyDescent="0.25">
      <c r="U54013" s="76"/>
    </row>
    <row r="54014" spans="21:21" x14ac:dyDescent="0.25">
      <c r="U54014" s="76"/>
    </row>
    <row r="54015" spans="21:21" x14ac:dyDescent="0.25">
      <c r="U54015" s="76"/>
    </row>
    <row r="54016" spans="21:21" x14ac:dyDescent="0.25">
      <c r="U54016" s="76"/>
    </row>
    <row r="54017" spans="21:21" x14ac:dyDescent="0.25">
      <c r="U54017" s="76"/>
    </row>
    <row r="54018" spans="21:21" x14ac:dyDescent="0.25">
      <c r="U54018" s="76"/>
    </row>
    <row r="54019" spans="21:21" x14ac:dyDescent="0.25">
      <c r="U54019" s="76"/>
    </row>
    <row r="54020" spans="21:21" x14ac:dyDescent="0.25">
      <c r="U54020" s="76"/>
    </row>
    <row r="54021" spans="21:21" x14ac:dyDescent="0.25">
      <c r="U54021" s="76"/>
    </row>
    <row r="54022" spans="21:21" x14ac:dyDescent="0.25">
      <c r="U54022" s="76"/>
    </row>
    <row r="54023" spans="21:21" x14ac:dyDescent="0.25">
      <c r="U54023" s="76"/>
    </row>
    <row r="54024" spans="21:21" x14ac:dyDescent="0.25">
      <c r="U54024" s="76"/>
    </row>
    <row r="54025" spans="21:21" x14ac:dyDescent="0.25">
      <c r="U54025" s="76"/>
    </row>
    <row r="54026" spans="21:21" x14ac:dyDescent="0.25">
      <c r="U54026" s="76"/>
    </row>
    <row r="54027" spans="21:21" x14ac:dyDescent="0.25">
      <c r="U54027" s="76"/>
    </row>
    <row r="54028" spans="21:21" x14ac:dyDescent="0.25">
      <c r="U54028" s="76"/>
    </row>
    <row r="54029" spans="21:21" x14ac:dyDescent="0.25">
      <c r="U54029" s="76"/>
    </row>
    <row r="54030" spans="21:21" x14ac:dyDescent="0.25">
      <c r="U54030" s="76"/>
    </row>
    <row r="54031" spans="21:21" x14ac:dyDescent="0.25">
      <c r="U54031" s="76"/>
    </row>
    <row r="54032" spans="21:21" x14ac:dyDescent="0.25">
      <c r="U54032" s="76"/>
    </row>
    <row r="54033" spans="21:21" x14ac:dyDescent="0.25">
      <c r="U54033" s="76"/>
    </row>
    <row r="54034" spans="21:21" x14ac:dyDescent="0.25">
      <c r="U54034" s="76"/>
    </row>
    <row r="54035" spans="21:21" x14ac:dyDescent="0.25">
      <c r="U54035" s="76"/>
    </row>
    <row r="54036" spans="21:21" x14ac:dyDescent="0.25">
      <c r="U54036" s="76"/>
    </row>
    <row r="54037" spans="21:21" x14ac:dyDescent="0.25">
      <c r="U54037" s="76"/>
    </row>
    <row r="54038" spans="21:21" x14ac:dyDescent="0.25">
      <c r="U54038" s="76"/>
    </row>
    <row r="54039" spans="21:21" x14ac:dyDescent="0.25">
      <c r="U54039" s="76"/>
    </row>
    <row r="54040" spans="21:21" x14ac:dyDescent="0.25">
      <c r="U54040" s="76"/>
    </row>
    <row r="54041" spans="21:21" x14ac:dyDescent="0.25">
      <c r="U54041" s="76"/>
    </row>
    <row r="54042" spans="21:21" x14ac:dyDescent="0.25">
      <c r="U54042" s="76"/>
    </row>
    <row r="54043" spans="21:21" x14ac:dyDescent="0.25">
      <c r="U54043" s="76"/>
    </row>
    <row r="54044" spans="21:21" x14ac:dyDescent="0.25">
      <c r="U54044" s="76"/>
    </row>
    <row r="54045" spans="21:21" x14ac:dyDescent="0.25">
      <c r="U54045" s="76"/>
    </row>
    <row r="54046" spans="21:21" x14ac:dyDescent="0.25">
      <c r="U54046" s="76"/>
    </row>
    <row r="54047" spans="21:21" x14ac:dyDescent="0.25">
      <c r="U54047" s="76"/>
    </row>
    <row r="54048" spans="21:21" x14ac:dyDescent="0.25">
      <c r="U54048" s="76"/>
    </row>
    <row r="54049" spans="21:21" x14ac:dyDescent="0.25">
      <c r="U54049" s="76"/>
    </row>
    <row r="54050" spans="21:21" x14ac:dyDescent="0.25">
      <c r="U54050" s="76"/>
    </row>
    <row r="54051" spans="21:21" x14ac:dyDescent="0.25">
      <c r="U54051" s="76"/>
    </row>
    <row r="54052" spans="21:21" x14ac:dyDescent="0.25">
      <c r="U54052" s="76"/>
    </row>
    <row r="54053" spans="21:21" x14ac:dyDescent="0.25">
      <c r="U54053" s="76"/>
    </row>
    <row r="54054" spans="21:21" x14ac:dyDescent="0.25">
      <c r="U54054" s="76"/>
    </row>
    <row r="54055" spans="21:21" x14ac:dyDescent="0.25">
      <c r="U54055" s="76"/>
    </row>
    <row r="54056" spans="21:21" x14ac:dyDescent="0.25">
      <c r="U54056" s="76"/>
    </row>
    <row r="54057" spans="21:21" x14ac:dyDescent="0.25">
      <c r="U54057" s="76"/>
    </row>
    <row r="54058" spans="21:21" x14ac:dyDescent="0.25">
      <c r="U54058" s="76"/>
    </row>
    <row r="54059" spans="21:21" x14ac:dyDescent="0.25">
      <c r="U54059" s="76"/>
    </row>
    <row r="54060" spans="21:21" x14ac:dyDescent="0.25">
      <c r="U54060" s="76"/>
    </row>
    <row r="54061" spans="21:21" x14ac:dyDescent="0.25">
      <c r="U54061" s="76"/>
    </row>
    <row r="54062" spans="21:21" x14ac:dyDescent="0.25">
      <c r="U54062" s="76"/>
    </row>
    <row r="54063" spans="21:21" x14ac:dyDescent="0.25">
      <c r="U54063" s="76"/>
    </row>
    <row r="54064" spans="21:21" x14ac:dyDescent="0.25">
      <c r="U54064" s="76"/>
    </row>
    <row r="54065" spans="21:21" x14ac:dyDescent="0.25">
      <c r="U54065" s="76"/>
    </row>
    <row r="54066" spans="21:21" x14ac:dyDescent="0.25">
      <c r="U54066" s="76"/>
    </row>
    <row r="54067" spans="21:21" x14ac:dyDescent="0.25">
      <c r="U54067" s="76"/>
    </row>
    <row r="54068" spans="21:21" x14ac:dyDescent="0.25">
      <c r="U54068" s="76"/>
    </row>
    <row r="54069" spans="21:21" x14ac:dyDescent="0.25">
      <c r="U54069" s="76"/>
    </row>
    <row r="54070" spans="21:21" x14ac:dyDescent="0.25">
      <c r="U54070" s="76"/>
    </row>
    <row r="54071" spans="21:21" x14ac:dyDescent="0.25">
      <c r="U54071" s="76"/>
    </row>
    <row r="54072" spans="21:21" x14ac:dyDescent="0.25">
      <c r="U54072" s="76"/>
    </row>
    <row r="54073" spans="21:21" x14ac:dyDescent="0.25">
      <c r="U54073" s="76"/>
    </row>
    <row r="54074" spans="21:21" x14ac:dyDescent="0.25">
      <c r="U54074" s="76"/>
    </row>
    <row r="54075" spans="21:21" x14ac:dyDescent="0.25">
      <c r="U54075" s="76"/>
    </row>
    <row r="54076" spans="21:21" x14ac:dyDescent="0.25">
      <c r="U54076" s="76"/>
    </row>
    <row r="54077" spans="21:21" x14ac:dyDescent="0.25">
      <c r="U54077" s="76"/>
    </row>
    <row r="54078" spans="21:21" x14ac:dyDescent="0.25">
      <c r="U54078" s="76"/>
    </row>
    <row r="54079" spans="21:21" x14ac:dyDescent="0.25">
      <c r="U54079" s="76"/>
    </row>
    <row r="54080" spans="21:21" x14ac:dyDescent="0.25">
      <c r="U54080" s="76"/>
    </row>
    <row r="54081" spans="21:21" x14ac:dyDescent="0.25">
      <c r="U54081" s="76"/>
    </row>
    <row r="54082" spans="21:21" x14ac:dyDescent="0.25">
      <c r="U54082" s="76"/>
    </row>
    <row r="54083" spans="21:21" x14ac:dyDescent="0.25">
      <c r="U54083" s="76"/>
    </row>
    <row r="54084" spans="21:21" x14ac:dyDescent="0.25">
      <c r="U54084" s="76"/>
    </row>
    <row r="54085" spans="21:21" x14ac:dyDescent="0.25">
      <c r="U54085" s="76"/>
    </row>
    <row r="54086" spans="21:21" x14ac:dyDescent="0.25">
      <c r="U54086" s="76"/>
    </row>
    <row r="54087" spans="21:21" x14ac:dyDescent="0.25">
      <c r="U54087" s="76"/>
    </row>
    <row r="54088" spans="21:21" x14ac:dyDescent="0.25">
      <c r="U54088" s="76"/>
    </row>
    <row r="54089" spans="21:21" x14ac:dyDescent="0.25">
      <c r="U54089" s="76"/>
    </row>
    <row r="54090" spans="21:21" x14ac:dyDescent="0.25">
      <c r="U54090" s="76"/>
    </row>
    <row r="54091" spans="21:21" x14ac:dyDescent="0.25">
      <c r="U54091" s="76"/>
    </row>
    <row r="54092" spans="21:21" x14ac:dyDescent="0.25">
      <c r="U54092" s="76"/>
    </row>
    <row r="54093" spans="21:21" x14ac:dyDescent="0.25">
      <c r="U54093" s="76"/>
    </row>
    <row r="54094" spans="21:21" x14ac:dyDescent="0.25">
      <c r="U54094" s="76"/>
    </row>
    <row r="54095" spans="21:21" x14ac:dyDescent="0.25">
      <c r="U54095" s="76"/>
    </row>
    <row r="54096" spans="21:21" x14ac:dyDescent="0.25">
      <c r="U54096" s="76"/>
    </row>
    <row r="54097" spans="21:21" x14ac:dyDescent="0.25">
      <c r="U54097" s="76"/>
    </row>
    <row r="54098" spans="21:21" x14ac:dyDescent="0.25">
      <c r="U54098" s="76"/>
    </row>
    <row r="54099" spans="21:21" x14ac:dyDescent="0.25">
      <c r="U54099" s="76"/>
    </row>
    <row r="54100" spans="21:21" x14ac:dyDescent="0.25">
      <c r="U54100" s="76"/>
    </row>
    <row r="54101" spans="21:21" x14ac:dyDescent="0.25">
      <c r="U54101" s="76"/>
    </row>
    <row r="54102" spans="21:21" x14ac:dyDescent="0.25">
      <c r="U54102" s="76"/>
    </row>
    <row r="54103" spans="21:21" x14ac:dyDescent="0.25">
      <c r="U54103" s="76"/>
    </row>
    <row r="54104" spans="21:21" x14ac:dyDescent="0.25">
      <c r="U54104" s="76"/>
    </row>
    <row r="54105" spans="21:21" x14ac:dyDescent="0.25">
      <c r="U54105" s="76"/>
    </row>
    <row r="54106" spans="21:21" x14ac:dyDescent="0.25">
      <c r="U54106" s="76"/>
    </row>
    <row r="54107" spans="21:21" x14ac:dyDescent="0.25">
      <c r="U54107" s="76"/>
    </row>
    <row r="54108" spans="21:21" x14ac:dyDescent="0.25">
      <c r="U54108" s="76"/>
    </row>
    <row r="54109" spans="21:21" x14ac:dyDescent="0.25">
      <c r="U54109" s="76"/>
    </row>
    <row r="54110" spans="21:21" x14ac:dyDescent="0.25">
      <c r="U54110" s="76"/>
    </row>
    <row r="54111" spans="21:21" x14ac:dyDescent="0.25">
      <c r="U54111" s="76"/>
    </row>
    <row r="54112" spans="21:21" x14ac:dyDescent="0.25">
      <c r="U54112" s="76"/>
    </row>
    <row r="54113" spans="21:21" x14ac:dyDescent="0.25">
      <c r="U54113" s="76"/>
    </row>
    <row r="54114" spans="21:21" x14ac:dyDescent="0.25">
      <c r="U54114" s="76"/>
    </row>
    <row r="54115" spans="21:21" x14ac:dyDescent="0.25">
      <c r="U54115" s="76"/>
    </row>
    <row r="54116" spans="21:21" x14ac:dyDescent="0.25">
      <c r="U54116" s="76"/>
    </row>
    <row r="54117" spans="21:21" x14ac:dyDescent="0.25">
      <c r="U54117" s="76"/>
    </row>
    <row r="54118" spans="21:21" x14ac:dyDescent="0.25">
      <c r="U54118" s="76"/>
    </row>
    <row r="54119" spans="21:21" x14ac:dyDescent="0.25">
      <c r="U54119" s="76"/>
    </row>
    <row r="54120" spans="21:21" x14ac:dyDescent="0.25">
      <c r="U54120" s="76"/>
    </row>
    <row r="54121" spans="21:21" x14ac:dyDescent="0.25">
      <c r="U54121" s="76"/>
    </row>
    <row r="54122" spans="21:21" x14ac:dyDescent="0.25">
      <c r="U54122" s="76"/>
    </row>
    <row r="54123" spans="21:21" x14ac:dyDescent="0.25">
      <c r="U54123" s="76"/>
    </row>
    <row r="54124" spans="21:21" x14ac:dyDescent="0.25">
      <c r="U54124" s="76"/>
    </row>
    <row r="54125" spans="21:21" x14ac:dyDescent="0.25">
      <c r="U54125" s="76"/>
    </row>
    <row r="54126" spans="21:21" x14ac:dyDescent="0.25">
      <c r="U54126" s="76"/>
    </row>
    <row r="54127" spans="21:21" x14ac:dyDescent="0.25">
      <c r="U54127" s="76"/>
    </row>
    <row r="54128" spans="21:21" x14ac:dyDescent="0.25">
      <c r="U54128" s="76"/>
    </row>
    <row r="54129" spans="21:21" x14ac:dyDescent="0.25">
      <c r="U54129" s="76"/>
    </row>
    <row r="54130" spans="21:21" x14ac:dyDescent="0.25">
      <c r="U54130" s="76"/>
    </row>
    <row r="54131" spans="21:21" x14ac:dyDescent="0.25">
      <c r="U54131" s="76"/>
    </row>
    <row r="54132" spans="21:21" x14ac:dyDescent="0.25">
      <c r="U54132" s="76"/>
    </row>
    <row r="54133" spans="21:21" x14ac:dyDescent="0.25">
      <c r="U54133" s="76"/>
    </row>
    <row r="54134" spans="21:21" x14ac:dyDescent="0.25">
      <c r="U54134" s="76"/>
    </row>
    <row r="54135" spans="21:21" x14ac:dyDescent="0.25">
      <c r="U54135" s="76"/>
    </row>
    <row r="54136" spans="21:21" x14ac:dyDescent="0.25">
      <c r="U54136" s="76"/>
    </row>
    <row r="54137" spans="21:21" x14ac:dyDescent="0.25">
      <c r="U54137" s="76"/>
    </row>
    <row r="54138" spans="21:21" x14ac:dyDescent="0.25">
      <c r="U54138" s="76"/>
    </row>
    <row r="54139" spans="21:21" x14ac:dyDescent="0.25">
      <c r="U54139" s="76"/>
    </row>
    <row r="54140" spans="21:21" x14ac:dyDescent="0.25">
      <c r="U54140" s="76"/>
    </row>
    <row r="54141" spans="21:21" x14ac:dyDescent="0.25">
      <c r="U54141" s="76"/>
    </row>
    <row r="54142" spans="21:21" x14ac:dyDescent="0.25">
      <c r="U54142" s="76"/>
    </row>
    <row r="54143" spans="21:21" x14ac:dyDescent="0.25">
      <c r="U54143" s="76"/>
    </row>
    <row r="54144" spans="21:21" x14ac:dyDescent="0.25">
      <c r="U54144" s="76"/>
    </row>
    <row r="54145" spans="21:21" x14ac:dyDescent="0.25">
      <c r="U54145" s="76"/>
    </row>
    <row r="54146" spans="21:21" x14ac:dyDescent="0.25">
      <c r="U54146" s="76"/>
    </row>
    <row r="54147" spans="21:21" x14ac:dyDescent="0.25">
      <c r="U54147" s="76"/>
    </row>
    <row r="54148" spans="21:21" x14ac:dyDescent="0.25">
      <c r="U54148" s="76"/>
    </row>
    <row r="54149" spans="21:21" x14ac:dyDescent="0.25">
      <c r="U54149" s="76"/>
    </row>
    <row r="54150" spans="21:21" x14ac:dyDescent="0.25">
      <c r="U54150" s="76"/>
    </row>
    <row r="54151" spans="21:21" x14ac:dyDescent="0.25">
      <c r="U54151" s="76"/>
    </row>
    <row r="54152" spans="21:21" x14ac:dyDescent="0.25">
      <c r="U54152" s="76"/>
    </row>
    <row r="54153" spans="21:21" x14ac:dyDescent="0.25">
      <c r="U54153" s="76"/>
    </row>
    <row r="54154" spans="21:21" x14ac:dyDescent="0.25">
      <c r="U54154" s="76"/>
    </row>
    <row r="54155" spans="21:21" x14ac:dyDescent="0.25">
      <c r="U54155" s="76"/>
    </row>
    <row r="54156" spans="21:21" x14ac:dyDescent="0.25">
      <c r="U54156" s="76"/>
    </row>
    <row r="54157" spans="21:21" x14ac:dyDescent="0.25">
      <c r="U54157" s="76"/>
    </row>
    <row r="54158" spans="21:21" x14ac:dyDescent="0.25">
      <c r="U54158" s="76"/>
    </row>
    <row r="54159" spans="21:21" x14ac:dyDescent="0.25">
      <c r="U54159" s="76"/>
    </row>
    <row r="54160" spans="21:21" x14ac:dyDescent="0.25">
      <c r="U54160" s="76"/>
    </row>
    <row r="54161" spans="21:21" x14ac:dyDescent="0.25">
      <c r="U54161" s="76"/>
    </row>
    <row r="54162" spans="21:21" x14ac:dyDescent="0.25">
      <c r="U54162" s="76"/>
    </row>
    <row r="54163" spans="21:21" x14ac:dyDescent="0.25">
      <c r="U54163" s="76"/>
    </row>
    <row r="54164" spans="21:21" x14ac:dyDescent="0.25">
      <c r="U54164" s="76"/>
    </row>
    <row r="54165" spans="21:21" x14ac:dyDescent="0.25">
      <c r="U54165" s="76"/>
    </row>
    <row r="54166" spans="21:21" x14ac:dyDescent="0.25">
      <c r="U54166" s="76"/>
    </row>
    <row r="54167" spans="21:21" x14ac:dyDescent="0.25">
      <c r="U54167" s="76"/>
    </row>
    <row r="54168" spans="21:21" x14ac:dyDescent="0.25">
      <c r="U54168" s="76"/>
    </row>
    <row r="54169" spans="21:21" x14ac:dyDescent="0.25">
      <c r="U54169" s="76"/>
    </row>
    <row r="54170" spans="21:21" x14ac:dyDescent="0.25">
      <c r="U54170" s="76"/>
    </row>
    <row r="54171" spans="21:21" x14ac:dyDescent="0.25">
      <c r="U54171" s="76"/>
    </row>
    <row r="54172" spans="21:21" x14ac:dyDescent="0.25">
      <c r="U54172" s="76"/>
    </row>
    <row r="54173" spans="21:21" x14ac:dyDescent="0.25">
      <c r="U54173" s="76"/>
    </row>
    <row r="54174" spans="21:21" x14ac:dyDescent="0.25">
      <c r="U54174" s="76"/>
    </row>
    <row r="54175" spans="21:21" x14ac:dyDescent="0.25">
      <c r="U54175" s="76"/>
    </row>
    <row r="54176" spans="21:21" x14ac:dyDescent="0.25">
      <c r="U54176" s="76"/>
    </row>
    <row r="54177" spans="21:21" x14ac:dyDescent="0.25">
      <c r="U54177" s="76"/>
    </row>
    <row r="54178" spans="21:21" x14ac:dyDescent="0.25">
      <c r="U54178" s="76"/>
    </row>
    <row r="54179" spans="21:21" x14ac:dyDescent="0.25">
      <c r="U54179" s="76"/>
    </row>
    <row r="54180" spans="21:21" x14ac:dyDescent="0.25">
      <c r="U54180" s="76"/>
    </row>
    <row r="54181" spans="21:21" x14ac:dyDescent="0.25">
      <c r="U54181" s="76"/>
    </row>
    <row r="54182" spans="21:21" x14ac:dyDescent="0.25">
      <c r="U54182" s="76"/>
    </row>
    <row r="54183" spans="21:21" x14ac:dyDescent="0.25">
      <c r="U54183" s="76"/>
    </row>
    <row r="54184" spans="21:21" x14ac:dyDescent="0.25">
      <c r="U54184" s="76"/>
    </row>
    <row r="54185" spans="21:21" x14ac:dyDescent="0.25">
      <c r="U54185" s="76"/>
    </row>
    <row r="54186" spans="21:21" x14ac:dyDescent="0.25">
      <c r="U54186" s="76"/>
    </row>
    <row r="54187" spans="21:21" x14ac:dyDescent="0.25">
      <c r="U54187" s="76"/>
    </row>
    <row r="54188" spans="21:21" x14ac:dyDescent="0.25">
      <c r="U54188" s="76"/>
    </row>
    <row r="54189" spans="21:21" x14ac:dyDescent="0.25">
      <c r="U54189" s="76"/>
    </row>
    <row r="54190" spans="21:21" x14ac:dyDescent="0.25">
      <c r="U54190" s="76"/>
    </row>
    <row r="54191" spans="21:21" x14ac:dyDescent="0.25">
      <c r="U54191" s="76"/>
    </row>
    <row r="54192" spans="21:21" x14ac:dyDescent="0.25">
      <c r="U54192" s="76"/>
    </row>
    <row r="54193" spans="21:21" x14ac:dyDescent="0.25">
      <c r="U54193" s="76"/>
    </row>
    <row r="54194" spans="21:21" x14ac:dyDescent="0.25">
      <c r="U54194" s="76"/>
    </row>
    <row r="54195" spans="21:21" x14ac:dyDescent="0.25">
      <c r="U54195" s="76"/>
    </row>
    <row r="54196" spans="21:21" x14ac:dyDescent="0.25">
      <c r="U54196" s="76"/>
    </row>
    <row r="54197" spans="21:21" x14ac:dyDescent="0.25">
      <c r="U54197" s="76"/>
    </row>
    <row r="54198" spans="21:21" x14ac:dyDescent="0.25">
      <c r="U54198" s="76"/>
    </row>
    <row r="54199" spans="21:21" x14ac:dyDescent="0.25">
      <c r="U54199" s="76"/>
    </row>
    <row r="54200" spans="21:21" x14ac:dyDescent="0.25">
      <c r="U54200" s="76"/>
    </row>
    <row r="54201" spans="21:21" x14ac:dyDescent="0.25">
      <c r="U54201" s="76"/>
    </row>
    <row r="54202" spans="21:21" x14ac:dyDescent="0.25">
      <c r="U54202" s="76"/>
    </row>
    <row r="54203" spans="21:21" x14ac:dyDescent="0.25">
      <c r="U54203" s="76"/>
    </row>
    <row r="54204" spans="21:21" x14ac:dyDescent="0.25">
      <c r="U54204" s="76"/>
    </row>
    <row r="54205" spans="21:21" x14ac:dyDescent="0.25">
      <c r="U54205" s="76"/>
    </row>
    <row r="54206" spans="21:21" x14ac:dyDescent="0.25">
      <c r="U54206" s="76"/>
    </row>
    <row r="54207" spans="21:21" x14ac:dyDescent="0.25">
      <c r="U54207" s="76"/>
    </row>
    <row r="54208" spans="21:21" x14ac:dyDescent="0.25">
      <c r="U54208" s="76"/>
    </row>
    <row r="54209" spans="21:21" x14ac:dyDescent="0.25">
      <c r="U54209" s="76"/>
    </row>
    <row r="54210" spans="21:21" x14ac:dyDescent="0.25">
      <c r="U54210" s="76"/>
    </row>
    <row r="54211" spans="21:21" x14ac:dyDescent="0.25">
      <c r="U54211" s="76"/>
    </row>
    <row r="54212" spans="21:21" x14ac:dyDescent="0.25">
      <c r="U54212" s="76"/>
    </row>
    <row r="54213" spans="21:21" x14ac:dyDescent="0.25">
      <c r="U54213" s="76"/>
    </row>
    <row r="54214" spans="21:21" x14ac:dyDescent="0.25">
      <c r="U54214" s="76"/>
    </row>
    <row r="54215" spans="21:21" x14ac:dyDescent="0.25">
      <c r="U54215" s="76"/>
    </row>
    <row r="54216" spans="21:21" x14ac:dyDescent="0.25">
      <c r="U54216" s="76"/>
    </row>
    <row r="54217" spans="21:21" x14ac:dyDescent="0.25">
      <c r="U54217" s="76"/>
    </row>
    <row r="54218" spans="21:21" x14ac:dyDescent="0.25">
      <c r="U54218" s="76"/>
    </row>
    <row r="54219" spans="21:21" x14ac:dyDescent="0.25">
      <c r="U54219" s="76"/>
    </row>
    <row r="54220" spans="21:21" x14ac:dyDescent="0.25">
      <c r="U54220" s="76"/>
    </row>
    <row r="54221" spans="21:21" x14ac:dyDescent="0.25">
      <c r="U54221" s="76"/>
    </row>
    <row r="54222" spans="21:21" x14ac:dyDescent="0.25">
      <c r="U54222" s="76"/>
    </row>
    <row r="54223" spans="21:21" x14ac:dyDescent="0.25">
      <c r="U54223" s="76"/>
    </row>
    <row r="54224" spans="21:21" x14ac:dyDescent="0.25">
      <c r="U54224" s="76"/>
    </row>
    <row r="54225" spans="21:21" x14ac:dyDescent="0.25">
      <c r="U54225" s="76"/>
    </row>
    <row r="54226" spans="21:21" x14ac:dyDescent="0.25">
      <c r="U54226" s="76"/>
    </row>
    <row r="54227" spans="21:21" x14ac:dyDescent="0.25">
      <c r="U54227" s="76"/>
    </row>
    <row r="54228" spans="21:21" x14ac:dyDescent="0.25">
      <c r="U54228" s="76"/>
    </row>
    <row r="54229" spans="21:21" x14ac:dyDescent="0.25">
      <c r="U54229" s="76"/>
    </row>
    <row r="54230" spans="21:21" x14ac:dyDescent="0.25">
      <c r="U54230" s="76"/>
    </row>
    <row r="54231" spans="21:21" x14ac:dyDescent="0.25">
      <c r="U54231" s="76"/>
    </row>
    <row r="54232" spans="21:21" x14ac:dyDescent="0.25">
      <c r="U54232" s="76"/>
    </row>
    <row r="54233" spans="21:21" x14ac:dyDescent="0.25">
      <c r="U54233" s="76"/>
    </row>
    <row r="54234" spans="21:21" x14ac:dyDescent="0.25">
      <c r="U54234" s="76"/>
    </row>
    <row r="54235" spans="21:21" x14ac:dyDescent="0.25">
      <c r="U54235" s="76"/>
    </row>
    <row r="54236" spans="21:21" x14ac:dyDescent="0.25">
      <c r="U54236" s="76"/>
    </row>
    <row r="54237" spans="21:21" x14ac:dyDescent="0.25">
      <c r="U54237" s="76"/>
    </row>
    <row r="54238" spans="21:21" x14ac:dyDescent="0.25">
      <c r="U54238" s="76"/>
    </row>
    <row r="54239" spans="21:21" x14ac:dyDescent="0.25">
      <c r="U54239" s="76"/>
    </row>
    <row r="54240" spans="21:21" x14ac:dyDescent="0.25">
      <c r="U54240" s="76"/>
    </row>
    <row r="54241" spans="21:21" x14ac:dyDescent="0.25">
      <c r="U54241" s="76"/>
    </row>
    <row r="54242" spans="21:21" x14ac:dyDescent="0.25">
      <c r="U54242" s="76"/>
    </row>
    <row r="54243" spans="21:21" x14ac:dyDescent="0.25">
      <c r="U54243" s="76"/>
    </row>
    <row r="54244" spans="21:21" x14ac:dyDescent="0.25">
      <c r="U54244" s="76"/>
    </row>
    <row r="54245" spans="21:21" x14ac:dyDescent="0.25">
      <c r="U54245" s="76"/>
    </row>
    <row r="54246" spans="21:21" x14ac:dyDescent="0.25">
      <c r="U54246" s="76"/>
    </row>
    <row r="54247" spans="21:21" x14ac:dyDescent="0.25">
      <c r="U54247" s="76"/>
    </row>
    <row r="54248" spans="21:21" x14ac:dyDescent="0.25">
      <c r="U54248" s="76"/>
    </row>
    <row r="54249" spans="21:21" x14ac:dyDescent="0.25">
      <c r="U54249" s="76"/>
    </row>
    <row r="54250" spans="21:21" x14ac:dyDescent="0.25">
      <c r="U54250" s="76"/>
    </row>
    <row r="54251" spans="21:21" x14ac:dyDescent="0.25">
      <c r="U54251" s="76"/>
    </row>
    <row r="54252" spans="21:21" x14ac:dyDescent="0.25">
      <c r="U54252" s="76"/>
    </row>
    <row r="54253" spans="21:21" x14ac:dyDescent="0.25">
      <c r="U54253" s="76"/>
    </row>
    <row r="54254" spans="21:21" x14ac:dyDescent="0.25">
      <c r="U54254" s="76"/>
    </row>
    <row r="54255" spans="21:21" x14ac:dyDescent="0.25">
      <c r="U54255" s="76"/>
    </row>
    <row r="54256" spans="21:21" x14ac:dyDescent="0.25">
      <c r="U54256" s="76"/>
    </row>
    <row r="54257" spans="21:21" x14ac:dyDescent="0.25">
      <c r="U54257" s="76"/>
    </row>
    <row r="54258" spans="21:21" x14ac:dyDescent="0.25">
      <c r="U54258" s="76"/>
    </row>
    <row r="54259" spans="21:21" x14ac:dyDescent="0.25">
      <c r="U54259" s="76"/>
    </row>
    <row r="54260" spans="21:21" x14ac:dyDescent="0.25">
      <c r="U54260" s="76"/>
    </row>
    <row r="54261" spans="21:21" x14ac:dyDescent="0.25">
      <c r="U54261" s="76"/>
    </row>
    <row r="54262" spans="21:21" x14ac:dyDescent="0.25">
      <c r="U54262" s="76"/>
    </row>
    <row r="54263" spans="21:21" x14ac:dyDescent="0.25">
      <c r="U54263" s="76"/>
    </row>
    <row r="54264" spans="21:21" x14ac:dyDescent="0.25">
      <c r="U54264" s="76"/>
    </row>
    <row r="54265" spans="21:21" x14ac:dyDescent="0.25">
      <c r="U54265" s="76"/>
    </row>
    <row r="54266" spans="21:21" x14ac:dyDescent="0.25">
      <c r="U54266" s="76"/>
    </row>
    <row r="54267" spans="21:21" x14ac:dyDescent="0.25">
      <c r="U54267" s="76"/>
    </row>
    <row r="54268" spans="21:21" x14ac:dyDescent="0.25">
      <c r="U54268" s="76"/>
    </row>
    <row r="54269" spans="21:21" x14ac:dyDescent="0.25">
      <c r="U54269" s="76"/>
    </row>
    <row r="54270" spans="21:21" x14ac:dyDescent="0.25">
      <c r="U54270" s="76"/>
    </row>
    <row r="54271" spans="21:21" x14ac:dyDescent="0.25">
      <c r="U54271" s="76"/>
    </row>
    <row r="54272" spans="21:21" x14ac:dyDescent="0.25">
      <c r="U54272" s="76"/>
    </row>
    <row r="54273" spans="21:21" x14ac:dyDescent="0.25">
      <c r="U54273" s="76"/>
    </row>
    <row r="54274" spans="21:21" x14ac:dyDescent="0.25">
      <c r="U54274" s="76"/>
    </row>
    <row r="54275" spans="21:21" x14ac:dyDescent="0.25">
      <c r="U54275" s="76"/>
    </row>
    <row r="54276" spans="21:21" x14ac:dyDescent="0.25">
      <c r="U54276" s="76"/>
    </row>
    <row r="54277" spans="21:21" x14ac:dyDescent="0.25">
      <c r="U54277" s="76"/>
    </row>
    <row r="54278" spans="21:21" x14ac:dyDescent="0.25">
      <c r="U54278" s="76"/>
    </row>
    <row r="54279" spans="21:21" x14ac:dyDescent="0.25">
      <c r="U54279" s="76"/>
    </row>
    <row r="54280" spans="21:21" x14ac:dyDescent="0.25">
      <c r="U54280" s="76"/>
    </row>
    <row r="54281" spans="21:21" x14ac:dyDescent="0.25">
      <c r="U54281" s="76"/>
    </row>
    <row r="54282" spans="21:21" x14ac:dyDescent="0.25">
      <c r="U54282" s="76"/>
    </row>
    <row r="54283" spans="21:21" x14ac:dyDescent="0.25">
      <c r="U54283" s="76"/>
    </row>
    <row r="54284" spans="21:21" x14ac:dyDescent="0.25">
      <c r="U54284" s="76"/>
    </row>
    <row r="54285" spans="21:21" x14ac:dyDescent="0.25">
      <c r="U54285" s="76"/>
    </row>
    <row r="54286" spans="21:21" x14ac:dyDescent="0.25">
      <c r="U54286" s="76"/>
    </row>
    <row r="54287" spans="21:21" x14ac:dyDescent="0.25">
      <c r="U54287" s="76"/>
    </row>
    <row r="54288" spans="21:21" x14ac:dyDescent="0.25">
      <c r="U54288" s="76"/>
    </row>
    <row r="54289" spans="21:21" x14ac:dyDescent="0.25">
      <c r="U54289" s="76"/>
    </row>
    <row r="54290" spans="21:21" x14ac:dyDescent="0.25">
      <c r="U54290" s="76"/>
    </row>
    <row r="54291" spans="21:21" x14ac:dyDescent="0.25">
      <c r="U54291" s="76"/>
    </row>
    <row r="54292" spans="21:21" x14ac:dyDescent="0.25">
      <c r="U54292" s="76"/>
    </row>
    <row r="54293" spans="21:21" x14ac:dyDescent="0.25">
      <c r="U54293" s="76"/>
    </row>
    <row r="54294" spans="21:21" x14ac:dyDescent="0.25">
      <c r="U54294" s="76"/>
    </row>
    <row r="54295" spans="21:21" x14ac:dyDescent="0.25">
      <c r="U54295" s="76"/>
    </row>
    <row r="54296" spans="21:21" x14ac:dyDescent="0.25">
      <c r="U54296" s="76"/>
    </row>
    <row r="54297" spans="21:21" x14ac:dyDescent="0.25">
      <c r="U54297" s="76"/>
    </row>
    <row r="54298" spans="21:21" x14ac:dyDescent="0.25">
      <c r="U54298" s="76"/>
    </row>
    <row r="54299" spans="21:21" x14ac:dyDescent="0.25">
      <c r="U54299" s="76"/>
    </row>
    <row r="54300" spans="21:21" x14ac:dyDescent="0.25">
      <c r="U54300" s="76"/>
    </row>
    <row r="54301" spans="21:21" x14ac:dyDescent="0.25">
      <c r="U54301" s="76"/>
    </row>
    <row r="54302" spans="21:21" x14ac:dyDescent="0.25">
      <c r="U54302" s="76"/>
    </row>
    <row r="54303" spans="21:21" x14ac:dyDescent="0.25">
      <c r="U54303" s="76"/>
    </row>
    <row r="54304" spans="21:21" x14ac:dyDescent="0.25">
      <c r="U54304" s="76"/>
    </row>
    <row r="54305" spans="21:21" x14ac:dyDescent="0.25">
      <c r="U54305" s="76"/>
    </row>
    <row r="54306" spans="21:21" x14ac:dyDescent="0.25">
      <c r="U54306" s="76"/>
    </row>
    <row r="54307" spans="21:21" x14ac:dyDescent="0.25">
      <c r="U54307" s="76"/>
    </row>
    <row r="54308" spans="21:21" x14ac:dyDescent="0.25">
      <c r="U54308" s="76"/>
    </row>
    <row r="54309" spans="21:21" x14ac:dyDescent="0.25">
      <c r="U54309" s="76"/>
    </row>
    <row r="54310" spans="21:21" x14ac:dyDescent="0.25">
      <c r="U54310" s="76"/>
    </row>
    <row r="54311" spans="21:21" x14ac:dyDescent="0.25">
      <c r="U54311" s="76"/>
    </row>
    <row r="54312" spans="21:21" x14ac:dyDescent="0.25">
      <c r="U54312" s="76"/>
    </row>
    <row r="54313" spans="21:21" x14ac:dyDescent="0.25">
      <c r="U54313" s="76"/>
    </row>
    <row r="54314" spans="21:21" x14ac:dyDescent="0.25">
      <c r="U54314" s="76"/>
    </row>
    <row r="54315" spans="21:21" x14ac:dyDescent="0.25">
      <c r="U54315" s="76"/>
    </row>
    <row r="54316" spans="21:21" x14ac:dyDescent="0.25">
      <c r="U54316" s="76"/>
    </row>
    <row r="54317" spans="21:21" x14ac:dyDescent="0.25">
      <c r="U54317" s="76"/>
    </row>
    <row r="54318" spans="21:21" x14ac:dyDescent="0.25">
      <c r="U54318" s="76"/>
    </row>
    <row r="54319" spans="21:21" x14ac:dyDescent="0.25">
      <c r="U54319" s="76"/>
    </row>
    <row r="54320" spans="21:21" x14ac:dyDescent="0.25">
      <c r="U54320" s="76"/>
    </row>
    <row r="54321" spans="21:21" x14ac:dyDescent="0.25">
      <c r="U54321" s="76"/>
    </row>
    <row r="54322" spans="21:21" x14ac:dyDescent="0.25">
      <c r="U54322" s="76"/>
    </row>
    <row r="54323" spans="21:21" x14ac:dyDescent="0.25">
      <c r="U54323" s="76"/>
    </row>
    <row r="54324" spans="21:21" x14ac:dyDescent="0.25">
      <c r="U54324" s="76"/>
    </row>
    <row r="54325" spans="21:21" x14ac:dyDescent="0.25">
      <c r="U54325" s="76"/>
    </row>
    <row r="54326" spans="21:21" x14ac:dyDescent="0.25">
      <c r="U54326" s="76"/>
    </row>
    <row r="54327" spans="21:21" x14ac:dyDescent="0.25">
      <c r="U54327" s="76"/>
    </row>
    <row r="54328" spans="21:21" x14ac:dyDescent="0.25">
      <c r="U54328" s="76"/>
    </row>
    <row r="54329" spans="21:21" x14ac:dyDescent="0.25">
      <c r="U54329" s="76"/>
    </row>
    <row r="54330" spans="21:21" x14ac:dyDescent="0.25">
      <c r="U54330" s="76"/>
    </row>
    <row r="54331" spans="21:21" x14ac:dyDescent="0.25">
      <c r="U54331" s="76"/>
    </row>
    <row r="54332" spans="21:21" x14ac:dyDescent="0.25">
      <c r="U54332" s="76"/>
    </row>
    <row r="54333" spans="21:21" x14ac:dyDescent="0.25">
      <c r="U54333" s="76"/>
    </row>
    <row r="54334" spans="21:21" x14ac:dyDescent="0.25">
      <c r="U54334" s="76"/>
    </row>
    <row r="54335" spans="21:21" x14ac:dyDescent="0.25">
      <c r="U54335" s="76"/>
    </row>
    <row r="54336" spans="21:21" x14ac:dyDescent="0.25">
      <c r="U54336" s="76"/>
    </row>
    <row r="54337" spans="21:21" x14ac:dyDescent="0.25">
      <c r="U54337" s="76"/>
    </row>
    <row r="54338" spans="21:21" x14ac:dyDescent="0.25">
      <c r="U54338" s="76"/>
    </row>
    <row r="54339" spans="21:21" x14ac:dyDescent="0.25">
      <c r="U54339" s="76"/>
    </row>
    <row r="54340" spans="21:21" x14ac:dyDescent="0.25">
      <c r="U54340" s="76"/>
    </row>
    <row r="54341" spans="21:21" x14ac:dyDescent="0.25">
      <c r="U54341" s="76"/>
    </row>
    <row r="54342" spans="21:21" x14ac:dyDescent="0.25">
      <c r="U54342" s="76"/>
    </row>
    <row r="54343" spans="21:21" x14ac:dyDescent="0.25">
      <c r="U54343" s="76"/>
    </row>
    <row r="54344" spans="21:21" x14ac:dyDescent="0.25">
      <c r="U54344" s="76"/>
    </row>
    <row r="54345" spans="21:21" x14ac:dyDescent="0.25">
      <c r="U54345" s="76"/>
    </row>
    <row r="54346" spans="21:21" x14ac:dyDescent="0.25">
      <c r="U54346" s="76"/>
    </row>
    <row r="54347" spans="21:21" x14ac:dyDescent="0.25">
      <c r="U54347" s="76"/>
    </row>
    <row r="54348" spans="21:21" x14ac:dyDescent="0.25">
      <c r="U54348" s="76"/>
    </row>
    <row r="54349" spans="21:21" x14ac:dyDescent="0.25">
      <c r="U54349" s="76"/>
    </row>
    <row r="54350" spans="21:21" x14ac:dyDescent="0.25">
      <c r="U54350" s="76"/>
    </row>
    <row r="54351" spans="21:21" x14ac:dyDescent="0.25">
      <c r="U54351" s="76"/>
    </row>
    <row r="54352" spans="21:21" x14ac:dyDescent="0.25">
      <c r="U54352" s="76"/>
    </row>
    <row r="54353" spans="21:21" x14ac:dyDescent="0.25">
      <c r="U54353" s="76"/>
    </row>
    <row r="54354" spans="21:21" x14ac:dyDescent="0.25">
      <c r="U54354" s="76"/>
    </row>
    <row r="54355" spans="21:21" x14ac:dyDescent="0.25">
      <c r="U54355" s="76"/>
    </row>
    <row r="54356" spans="21:21" x14ac:dyDescent="0.25">
      <c r="U54356" s="76"/>
    </row>
    <row r="54357" spans="21:21" x14ac:dyDescent="0.25">
      <c r="U54357" s="76"/>
    </row>
    <row r="54358" spans="21:21" x14ac:dyDescent="0.25">
      <c r="U54358" s="76"/>
    </row>
    <row r="54359" spans="21:21" x14ac:dyDescent="0.25">
      <c r="U54359" s="76"/>
    </row>
    <row r="54360" spans="21:21" x14ac:dyDescent="0.25">
      <c r="U54360" s="76"/>
    </row>
    <row r="54361" spans="21:21" x14ac:dyDescent="0.25">
      <c r="U54361" s="76"/>
    </row>
    <row r="54362" spans="21:21" x14ac:dyDescent="0.25">
      <c r="U54362" s="76"/>
    </row>
    <row r="54363" spans="21:21" x14ac:dyDescent="0.25">
      <c r="U54363" s="76"/>
    </row>
    <row r="54364" spans="21:21" x14ac:dyDescent="0.25">
      <c r="U54364" s="76"/>
    </row>
    <row r="54365" spans="21:21" x14ac:dyDescent="0.25">
      <c r="U54365" s="76"/>
    </row>
    <row r="54366" spans="21:21" x14ac:dyDescent="0.25">
      <c r="U54366" s="76"/>
    </row>
    <row r="54367" spans="21:21" x14ac:dyDescent="0.25">
      <c r="U54367" s="76"/>
    </row>
    <row r="54368" spans="21:21" x14ac:dyDescent="0.25">
      <c r="U54368" s="76"/>
    </row>
    <row r="54369" spans="21:21" x14ac:dyDescent="0.25">
      <c r="U54369" s="76"/>
    </row>
    <row r="54370" spans="21:21" x14ac:dyDescent="0.25">
      <c r="U54370" s="76"/>
    </row>
    <row r="54371" spans="21:21" x14ac:dyDescent="0.25">
      <c r="U54371" s="76"/>
    </row>
    <row r="54372" spans="21:21" x14ac:dyDescent="0.25">
      <c r="U54372" s="76"/>
    </row>
    <row r="54373" spans="21:21" x14ac:dyDescent="0.25">
      <c r="U54373" s="76"/>
    </row>
    <row r="54374" spans="21:21" x14ac:dyDescent="0.25">
      <c r="U54374" s="76"/>
    </row>
    <row r="54375" spans="21:21" x14ac:dyDescent="0.25">
      <c r="U54375" s="76"/>
    </row>
    <row r="54376" spans="21:21" x14ac:dyDescent="0.25">
      <c r="U54376" s="76"/>
    </row>
    <row r="54377" spans="21:21" x14ac:dyDescent="0.25">
      <c r="U54377" s="76"/>
    </row>
    <row r="54378" spans="21:21" x14ac:dyDescent="0.25">
      <c r="U54378" s="76"/>
    </row>
    <row r="54379" spans="21:21" x14ac:dyDescent="0.25">
      <c r="U54379" s="76"/>
    </row>
    <row r="54380" spans="21:21" x14ac:dyDescent="0.25">
      <c r="U54380" s="76"/>
    </row>
    <row r="54381" spans="21:21" x14ac:dyDescent="0.25">
      <c r="U54381" s="76"/>
    </row>
    <row r="54382" spans="21:21" x14ac:dyDescent="0.25">
      <c r="U54382" s="76"/>
    </row>
    <row r="54383" spans="21:21" x14ac:dyDescent="0.25">
      <c r="U54383" s="76"/>
    </row>
    <row r="54384" spans="21:21" x14ac:dyDescent="0.25">
      <c r="U54384" s="76"/>
    </row>
    <row r="54385" spans="21:21" x14ac:dyDescent="0.25">
      <c r="U54385" s="76"/>
    </row>
    <row r="54386" spans="21:21" x14ac:dyDescent="0.25">
      <c r="U54386" s="76"/>
    </row>
    <row r="54387" spans="21:21" x14ac:dyDescent="0.25">
      <c r="U54387" s="76"/>
    </row>
    <row r="54388" spans="21:21" x14ac:dyDescent="0.25">
      <c r="U54388" s="76"/>
    </row>
    <row r="54389" spans="21:21" x14ac:dyDescent="0.25">
      <c r="U54389" s="76"/>
    </row>
    <row r="54390" spans="21:21" x14ac:dyDescent="0.25">
      <c r="U54390" s="76"/>
    </row>
    <row r="54391" spans="21:21" x14ac:dyDescent="0.25">
      <c r="U54391" s="76"/>
    </row>
    <row r="54392" spans="21:21" x14ac:dyDescent="0.25">
      <c r="U54392" s="76"/>
    </row>
    <row r="54393" spans="21:21" x14ac:dyDescent="0.25">
      <c r="U54393" s="76"/>
    </row>
    <row r="54394" spans="21:21" x14ac:dyDescent="0.25">
      <c r="U54394" s="76"/>
    </row>
    <row r="54395" spans="21:21" x14ac:dyDescent="0.25">
      <c r="U54395" s="76"/>
    </row>
    <row r="54396" spans="21:21" x14ac:dyDescent="0.25">
      <c r="U54396" s="76"/>
    </row>
    <row r="54397" spans="21:21" x14ac:dyDescent="0.25">
      <c r="U54397" s="76"/>
    </row>
    <row r="54398" spans="21:21" x14ac:dyDescent="0.25">
      <c r="U54398" s="76"/>
    </row>
    <row r="54399" spans="21:21" x14ac:dyDescent="0.25">
      <c r="U54399" s="76"/>
    </row>
    <row r="54400" spans="21:21" x14ac:dyDescent="0.25">
      <c r="U54400" s="76"/>
    </row>
    <row r="54401" spans="21:21" x14ac:dyDescent="0.25">
      <c r="U54401" s="76"/>
    </row>
    <row r="54402" spans="21:21" x14ac:dyDescent="0.25">
      <c r="U54402" s="76"/>
    </row>
    <row r="54403" spans="21:21" x14ac:dyDescent="0.25">
      <c r="U54403" s="76"/>
    </row>
    <row r="54404" spans="21:21" x14ac:dyDescent="0.25">
      <c r="U54404" s="76"/>
    </row>
    <row r="54405" spans="21:21" x14ac:dyDescent="0.25">
      <c r="U54405" s="76"/>
    </row>
    <row r="54406" spans="21:21" x14ac:dyDescent="0.25">
      <c r="U54406" s="76"/>
    </row>
    <row r="54407" spans="21:21" x14ac:dyDescent="0.25">
      <c r="U54407" s="76"/>
    </row>
    <row r="54408" spans="21:21" x14ac:dyDescent="0.25">
      <c r="U54408" s="76"/>
    </row>
    <row r="54409" spans="21:21" x14ac:dyDescent="0.25">
      <c r="U54409" s="76"/>
    </row>
    <row r="54410" spans="21:21" x14ac:dyDescent="0.25">
      <c r="U54410" s="76"/>
    </row>
    <row r="54411" spans="21:21" x14ac:dyDescent="0.25">
      <c r="U54411" s="76"/>
    </row>
    <row r="54412" spans="21:21" x14ac:dyDescent="0.25">
      <c r="U54412" s="76"/>
    </row>
    <row r="54413" spans="21:21" x14ac:dyDescent="0.25">
      <c r="U54413" s="76"/>
    </row>
    <row r="54414" spans="21:21" x14ac:dyDescent="0.25">
      <c r="U54414" s="76"/>
    </row>
    <row r="54415" spans="21:21" x14ac:dyDescent="0.25">
      <c r="U54415" s="76"/>
    </row>
    <row r="54416" spans="21:21" x14ac:dyDescent="0.25">
      <c r="U54416" s="76"/>
    </row>
    <row r="54417" spans="21:21" x14ac:dyDescent="0.25">
      <c r="U54417" s="76"/>
    </row>
    <row r="54418" spans="21:21" x14ac:dyDescent="0.25">
      <c r="U54418" s="76"/>
    </row>
    <row r="54419" spans="21:21" x14ac:dyDescent="0.25">
      <c r="U54419" s="76"/>
    </row>
    <row r="54420" spans="21:21" x14ac:dyDescent="0.25">
      <c r="U54420" s="76"/>
    </row>
    <row r="54421" spans="21:21" x14ac:dyDescent="0.25">
      <c r="U54421" s="76"/>
    </row>
    <row r="54422" spans="21:21" x14ac:dyDescent="0.25">
      <c r="U54422" s="76"/>
    </row>
    <row r="54423" spans="21:21" x14ac:dyDescent="0.25">
      <c r="U54423" s="76"/>
    </row>
    <row r="54424" spans="21:21" x14ac:dyDescent="0.25">
      <c r="U54424" s="76"/>
    </row>
    <row r="54425" spans="21:21" x14ac:dyDescent="0.25">
      <c r="U54425" s="76"/>
    </row>
    <row r="54426" spans="21:21" x14ac:dyDescent="0.25">
      <c r="U54426" s="76"/>
    </row>
    <row r="54427" spans="21:21" x14ac:dyDescent="0.25">
      <c r="U54427" s="76"/>
    </row>
    <row r="54428" spans="21:21" x14ac:dyDescent="0.25">
      <c r="U54428" s="76"/>
    </row>
    <row r="54429" spans="21:21" x14ac:dyDescent="0.25">
      <c r="U54429" s="76"/>
    </row>
    <row r="54430" spans="21:21" x14ac:dyDescent="0.25">
      <c r="U54430" s="76"/>
    </row>
    <row r="54431" spans="21:21" x14ac:dyDescent="0.25">
      <c r="U54431" s="76"/>
    </row>
    <row r="54432" spans="21:21" x14ac:dyDescent="0.25">
      <c r="U54432" s="76"/>
    </row>
    <row r="54433" spans="21:21" x14ac:dyDescent="0.25">
      <c r="U54433" s="76"/>
    </row>
    <row r="54434" spans="21:21" x14ac:dyDescent="0.25">
      <c r="U54434" s="76"/>
    </row>
    <row r="54435" spans="21:21" x14ac:dyDescent="0.25">
      <c r="U54435" s="76"/>
    </row>
    <row r="54436" spans="21:21" x14ac:dyDescent="0.25">
      <c r="U54436" s="76"/>
    </row>
    <row r="54437" spans="21:21" x14ac:dyDescent="0.25">
      <c r="U54437" s="76"/>
    </row>
    <row r="54438" spans="21:21" x14ac:dyDescent="0.25">
      <c r="U54438" s="76"/>
    </row>
    <row r="54439" spans="21:21" x14ac:dyDescent="0.25">
      <c r="U54439" s="76"/>
    </row>
    <row r="54440" spans="21:21" x14ac:dyDescent="0.25">
      <c r="U54440" s="76"/>
    </row>
    <row r="54441" spans="21:21" x14ac:dyDescent="0.25">
      <c r="U54441" s="76"/>
    </row>
    <row r="54442" spans="21:21" x14ac:dyDescent="0.25">
      <c r="U54442" s="76"/>
    </row>
    <row r="54443" spans="21:21" x14ac:dyDescent="0.25">
      <c r="U54443" s="76"/>
    </row>
    <row r="54444" spans="21:21" x14ac:dyDescent="0.25">
      <c r="U54444" s="76"/>
    </row>
    <row r="54445" spans="21:21" x14ac:dyDescent="0.25">
      <c r="U54445" s="76"/>
    </row>
    <row r="54446" spans="21:21" x14ac:dyDescent="0.25">
      <c r="U54446" s="76"/>
    </row>
    <row r="54447" spans="21:21" x14ac:dyDescent="0.25">
      <c r="U54447" s="76"/>
    </row>
    <row r="54448" spans="21:21" x14ac:dyDescent="0.25">
      <c r="U54448" s="76"/>
    </row>
    <row r="54449" spans="21:21" x14ac:dyDescent="0.25">
      <c r="U54449" s="76"/>
    </row>
    <row r="54450" spans="21:21" x14ac:dyDescent="0.25">
      <c r="U54450" s="76"/>
    </row>
    <row r="54451" spans="21:21" x14ac:dyDescent="0.25">
      <c r="U54451" s="76"/>
    </row>
    <row r="54452" spans="21:21" x14ac:dyDescent="0.25">
      <c r="U54452" s="76"/>
    </row>
    <row r="54453" spans="21:21" x14ac:dyDescent="0.25">
      <c r="U54453" s="76"/>
    </row>
    <row r="54454" spans="21:21" x14ac:dyDescent="0.25">
      <c r="U54454" s="76"/>
    </row>
    <row r="54455" spans="21:21" x14ac:dyDescent="0.25">
      <c r="U54455" s="76"/>
    </row>
    <row r="54456" spans="21:21" x14ac:dyDescent="0.25">
      <c r="U54456" s="76"/>
    </row>
    <row r="54457" spans="21:21" x14ac:dyDescent="0.25">
      <c r="U54457" s="76"/>
    </row>
    <row r="54458" spans="21:21" x14ac:dyDescent="0.25">
      <c r="U54458" s="76"/>
    </row>
    <row r="54459" spans="21:21" x14ac:dyDescent="0.25">
      <c r="U54459" s="76"/>
    </row>
    <row r="54460" spans="21:21" x14ac:dyDescent="0.25">
      <c r="U54460" s="76"/>
    </row>
    <row r="54461" spans="21:21" x14ac:dyDescent="0.25">
      <c r="U54461" s="76"/>
    </row>
    <row r="54462" spans="21:21" x14ac:dyDescent="0.25">
      <c r="U54462" s="76"/>
    </row>
    <row r="54463" spans="21:21" x14ac:dyDescent="0.25">
      <c r="U54463" s="76"/>
    </row>
    <row r="54464" spans="21:21" x14ac:dyDescent="0.25">
      <c r="U54464" s="76"/>
    </row>
    <row r="54465" spans="21:21" x14ac:dyDescent="0.25">
      <c r="U54465" s="76"/>
    </row>
    <row r="54466" spans="21:21" x14ac:dyDescent="0.25">
      <c r="U54466" s="76"/>
    </row>
    <row r="54467" spans="21:21" x14ac:dyDescent="0.25">
      <c r="U54467" s="76"/>
    </row>
    <row r="54468" spans="21:21" x14ac:dyDescent="0.25">
      <c r="U54468" s="76"/>
    </row>
    <row r="54469" spans="21:21" x14ac:dyDescent="0.25">
      <c r="U54469" s="76"/>
    </row>
    <row r="54470" spans="21:21" x14ac:dyDescent="0.25">
      <c r="U54470" s="76"/>
    </row>
    <row r="54471" spans="21:21" x14ac:dyDescent="0.25">
      <c r="U54471" s="76"/>
    </row>
    <row r="54472" spans="21:21" x14ac:dyDescent="0.25">
      <c r="U54472" s="76"/>
    </row>
    <row r="54473" spans="21:21" x14ac:dyDescent="0.25">
      <c r="U54473" s="76"/>
    </row>
    <row r="54474" spans="21:21" x14ac:dyDescent="0.25">
      <c r="U54474" s="76"/>
    </row>
    <row r="54475" spans="21:21" x14ac:dyDescent="0.25">
      <c r="U54475" s="76"/>
    </row>
    <row r="54476" spans="21:21" x14ac:dyDescent="0.25">
      <c r="U54476" s="76"/>
    </row>
    <row r="54477" spans="21:21" x14ac:dyDescent="0.25">
      <c r="U54477" s="76"/>
    </row>
    <row r="54478" spans="21:21" x14ac:dyDescent="0.25">
      <c r="U54478" s="76"/>
    </row>
    <row r="54479" spans="21:21" x14ac:dyDescent="0.25">
      <c r="U54479" s="76"/>
    </row>
    <row r="54480" spans="21:21" x14ac:dyDescent="0.25">
      <c r="U54480" s="76"/>
    </row>
    <row r="54481" spans="21:21" x14ac:dyDescent="0.25">
      <c r="U54481" s="76"/>
    </row>
    <row r="54482" spans="21:21" x14ac:dyDescent="0.25">
      <c r="U54482" s="76"/>
    </row>
    <row r="54483" spans="21:21" x14ac:dyDescent="0.25">
      <c r="U54483" s="76"/>
    </row>
    <row r="54484" spans="21:21" x14ac:dyDescent="0.25">
      <c r="U54484" s="76"/>
    </row>
    <row r="54485" spans="21:21" x14ac:dyDescent="0.25">
      <c r="U54485" s="76"/>
    </row>
    <row r="54486" spans="21:21" x14ac:dyDescent="0.25">
      <c r="U54486" s="76"/>
    </row>
    <row r="54487" spans="21:21" x14ac:dyDescent="0.25">
      <c r="U54487" s="76"/>
    </row>
    <row r="54488" spans="21:21" x14ac:dyDescent="0.25">
      <c r="U54488" s="76"/>
    </row>
    <row r="54489" spans="21:21" x14ac:dyDescent="0.25">
      <c r="U54489" s="76"/>
    </row>
    <row r="54490" spans="21:21" x14ac:dyDescent="0.25">
      <c r="U54490" s="76"/>
    </row>
    <row r="54491" spans="21:21" x14ac:dyDescent="0.25">
      <c r="U54491" s="76"/>
    </row>
    <row r="54492" spans="21:21" x14ac:dyDescent="0.25">
      <c r="U54492" s="76"/>
    </row>
    <row r="54493" spans="21:21" x14ac:dyDescent="0.25">
      <c r="U54493" s="76"/>
    </row>
    <row r="54494" spans="21:21" x14ac:dyDescent="0.25">
      <c r="U54494" s="76"/>
    </row>
    <row r="54495" spans="21:21" x14ac:dyDescent="0.25">
      <c r="U54495" s="76"/>
    </row>
    <row r="54496" spans="21:21" x14ac:dyDescent="0.25">
      <c r="U54496" s="76"/>
    </row>
    <row r="54497" spans="21:21" x14ac:dyDescent="0.25">
      <c r="U54497" s="76"/>
    </row>
    <row r="54498" spans="21:21" x14ac:dyDescent="0.25">
      <c r="U54498" s="76"/>
    </row>
    <row r="54499" spans="21:21" x14ac:dyDescent="0.25">
      <c r="U54499" s="76"/>
    </row>
    <row r="54500" spans="21:21" x14ac:dyDescent="0.25">
      <c r="U54500" s="76"/>
    </row>
    <row r="54501" spans="21:21" x14ac:dyDescent="0.25">
      <c r="U54501" s="76"/>
    </row>
    <row r="54502" spans="21:21" x14ac:dyDescent="0.25">
      <c r="U54502" s="76"/>
    </row>
    <row r="54503" spans="21:21" x14ac:dyDescent="0.25">
      <c r="U54503" s="76"/>
    </row>
    <row r="54504" spans="21:21" x14ac:dyDescent="0.25">
      <c r="U54504" s="76"/>
    </row>
    <row r="54505" spans="21:21" x14ac:dyDescent="0.25">
      <c r="U54505" s="76"/>
    </row>
    <row r="54506" spans="21:21" x14ac:dyDescent="0.25">
      <c r="U54506" s="76"/>
    </row>
    <row r="54507" spans="21:21" x14ac:dyDescent="0.25">
      <c r="U54507" s="76"/>
    </row>
    <row r="54508" spans="21:21" x14ac:dyDescent="0.25">
      <c r="U54508" s="76"/>
    </row>
    <row r="54509" spans="21:21" x14ac:dyDescent="0.25">
      <c r="U54509" s="76"/>
    </row>
    <row r="54510" spans="21:21" x14ac:dyDescent="0.25">
      <c r="U54510" s="76"/>
    </row>
    <row r="54511" spans="21:21" x14ac:dyDescent="0.25">
      <c r="U54511" s="76"/>
    </row>
    <row r="54512" spans="21:21" x14ac:dyDescent="0.25">
      <c r="U54512" s="76"/>
    </row>
    <row r="54513" spans="21:21" x14ac:dyDescent="0.25">
      <c r="U54513" s="76"/>
    </row>
    <row r="54514" spans="21:21" x14ac:dyDescent="0.25">
      <c r="U54514" s="76"/>
    </row>
    <row r="54515" spans="21:21" x14ac:dyDescent="0.25">
      <c r="U54515" s="76"/>
    </row>
    <row r="54516" spans="21:21" x14ac:dyDescent="0.25">
      <c r="U54516" s="76"/>
    </row>
    <row r="54517" spans="21:21" x14ac:dyDescent="0.25">
      <c r="U54517" s="76"/>
    </row>
    <row r="54518" spans="21:21" x14ac:dyDescent="0.25">
      <c r="U54518" s="76"/>
    </row>
    <row r="54519" spans="21:21" x14ac:dyDescent="0.25">
      <c r="U54519" s="76"/>
    </row>
    <row r="54520" spans="21:21" x14ac:dyDescent="0.25">
      <c r="U54520" s="76"/>
    </row>
    <row r="54521" spans="21:21" x14ac:dyDescent="0.25">
      <c r="U54521" s="76"/>
    </row>
    <row r="54522" spans="21:21" x14ac:dyDescent="0.25">
      <c r="U54522" s="76"/>
    </row>
    <row r="54523" spans="21:21" x14ac:dyDescent="0.25">
      <c r="U54523" s="76"/>
    </row>
    <row r="54524" spans="21:21" x14ac:dyDescent="0.25">
      <c r="U54524" s="76"/>
    </row>
    <row r="54525" spans="21:21" x14ac:dyDescent="0.25">
      <c r="U54525" s="76"/>
    </row>
    <row r="54526" spans="21:21" x14ac:dyDescent="0.25">
      <c r="U54526" s="76"/>
    </row>
    <row r="54527" spans="21:21" x14ac:dyDescent="0.25">
      <c r="U54527" s="76"/>
    </row>
    <row r="54528" spans="21:21" x14ac:dyDescent="0.25">
      <c r="U54528" s="76"/>
    </row>
    <row r="54529" spans="21:21" x14ac:dyDescent="0.25">
      <c r="U54529" s="76"/>
    </row>
    <row r="54530" spans="21:21" x14ac:dyDescent="0.25">
      <c r="U54530" s="76"/>
    </row>
    <row r="54531" spans="21:21" x14ac:dyDescent="0.25">
      <c r="U54531" s="76"/>
    </row>
    <row r="54532" spans="21:21" x14ac:dyDescent="0.25">
      <c r="U54532" s="76"/>
    </row>
    <row r="54533" spans="21:21" x14ac:dyDescent="0.25">
      <c r="U54533" s="76"/>
    </row>
    <row r="54534" spans="21:21" x14ac:dyDescent="0.25">
      <c r="U54534" s="76"/>
    </row>
    <row r="54535" spans="21:21" x14ac:dyDescent="0.25">
      <c r="U54535" s="76"/>
    </row>
    <row r="54536" spans="21:21" x14ac:dyDescent="0.25">
      <c r="U54536" s="76"/>
    </row>
    <row r="54537" spans="21:21" x14ac:dyDescent="0.25">
      <c r="U54537" s="76"/>
    </row>
    <row r="54538" spans="21:21" x14ac:dyDescent="0.25">
      <c r="U54538" s="76"/>
    </row>
    <row r="54539" spans="21:21" x14ac:dyDescent="0.25">
      <c r="U54539" s="76"/>
    </row>
    <row r="54540" spans="21:21" x14ac:dyDescent="0.25">
      <c r="U54540" s="76"/>
    </row>
    <row r="54541" spans="21:21" x14ac:dyDescent="0.25">
      <c r="U54541" s="76"/>
    </row>
    <row r="54542" spans="21:21" x14ac:dyDescent="0.25">
      <c r="U54542" s="76"/>
    </row>
    <row r="54543" spans="21:21" x14ac:dyDescent="0.25">
      <c r="U54543" s="76"/>
    </row>
    <row r="54544" spans="21:21" x14ac:dyDescent="0.25">
      <c r="U54544" s="76"/>
    </row>
    <row r="54545" spans="21:21" x14ac:dyDescent="0.25">
      <c r="U54545" s="76"/>
    </row>
    <row r="54546" spans="21:21" x14ac:dyDescent="0.25">
      <c r="U54546" s="76"/>
    </row>
    <row r="54547" spans="21:21" x14ac:dyDescent="0.25">
      <c r="U54547" s="76"/>
    </row>
    <row r="54548" spans="21:21" x14ac:dyDescent="0.25">
      <c r="U54548" s="76"/>
    </row>
    <row r="54549" spans="21:21" x14ac:dyDescent="0.25">
      <c r="U54549" s="76"/>
    </row>
    <row r="54550" spans="21:21" x14ac:dyDescent="0.25">
      <c r="U54550" s="76"/>
    </row>
    <row r="54551" spans="21:21" x14ac:dyDescent="0.25">
      <c r="U54551" s="76"/>
    </row>
    <row r="54552" spans="21:21" x14ac:dyDescent="0.25">
      <c r="U54552" s="76"/>
    </row>
    <row r="54553" spans="21:21" x14ac:dyDescent="0.25">
      <c r="U54553" s="76"/>
    </row>
    <row r="54554" spans="21:21" x14ac:dyDescent="0.25">
      <c r="U54554" s="76"/>
    </row>
    <row r="54555" spans="21:21" x14ac:dyDescent="0.25">
      <c r="U54555" s="76"/>
    </row>
    <row r="54556" spans="21:21" x14ac:dyDescent="0.25">
      <c r="U54556" s="76"/>
    </row>
    <row r="54557" spans="21:21" x14ac:dyDescent="0.25">
      <c r="U54557" s="76"/>
    </row>
    <row r="54558" spans="21:21" x14ac:dyDescent="0.25">
      <c r="U54558" s="76"/>
    </row>
    <row r="54559" spans="21:21" x14ac:dyDescent="0.25">
      <c r="U54559" s="76"/>
    </row>
    <row r="54560" spans="21:21" x14ac:dyDescent="0.25">
      <c r="U54560" s="76"/>
    </row>
    <row r="54561" spans="21:21" x14ac:dyDescent="0.25">
      <c r="U54561" s="76"/>
    </row>
    <row r="54562" spans="21:21" x14ac:dyDescent="0.25">
      <c r="U54562" s="76"/>
    </row>
    <row r="54563" spans="21:21" x14ac:dyDescent="0.25">
      <c r="U54563" s="76"/>
    </row>
    <row r="54564" spans="21:21" x14ac:dyDescent="0.25">
      <c r="U54564" s="76"/>
    </row>
    <row r="54565" spans="21:21" x14ac:dyDescent="0.25">
      <c r="U54565" s="76"/>
    </row>
    <row r="54566" spans="21:21" x14ac:dyDescent="0.25">
      <c r="U54566" s="76"/>
    </row>
    <row r="54567" spans="21:21" x14ac:dyDescent="0.25">
      <c r="U54567" s="76"/>
    </row>
    <row r="54568" spans="21:21" x14ac:dyDescent="0.25">
      <c r="U54568" s="76"/>
    </row>
    <row r="54569" spans="21:21" x14ac:dyDescent="0.25">
      <c r="U54569" s="76"/>
    </row>
    <row r="54570" spans="21:21" x14ac:dyDescent="0.25">
      <c r="U54570" s="76"/>
    </row>
    <row r="54571" spans="21:21" x14ac:dyDescent="0.25">
      <c r="U54571" s="76"/>
    </row>
    <row r="54572" spans="21:21" x14ac:dyDescent="0.25">
      <c r="U54572" s="76"/>
    </row>
    <row r="54573" spans="21:21" x14ac:dyDescent="0.25">
      <c r="U54573" s="76"/>
    </row>
    <row r="54574" spans="21:21" x14ac:dyDescent="0.25">
      <c r="U54574" s="76"/>
    </row>
    <row r="54575" spans="21:21" x14ac:dyDescent="0.25">
      <c r="U54575" s="76"/>
    </row>
    <row r="54576" spans="21:21" x14ac:dyDescent="0.25">
      <c r="U54576" s="76"/>
    </row>
    <row r="54577" spans="21:21" x14ac:dyDescent="0.25">
      <c r="U54577" s="76"/>
    </row>
    <row r="54578" spans="21:21" x14ac:dyDescent="0.25">
      <c r="U54578" s="76"/>
    </row>
    <row r="54579" spans="21:21" x14ac:dyDescent="0.25">
      <c r="U54579" s="76"/>
    </row>
    <row r="54580" spans="21:21" x14ac:dyDescent="0.25">
      <c r="U54580" s="76"/>
    </row>
    <row r="54581" spans="21:21" x14ac:dyDescent="0.25">
      <c r="U54581" s="76"/>
    </row>
    <row r="54582" spans="21:21" x14ac:dyDescent="0.25">
      <c r="U54582" s="76"/>
    </row>
    <row r="54583" spans="21:21" x14ac:dyDescent="0.25">
      <c r="U54583" s="76"/>
    </row>
    <row r="54584" spans="21:21" x14ac:dyDescent="0.25">
      <c r="U54584" s="76"/>
    </row>
    <row r="54585" spans="21:21" x14ac:dyDescent="0.25">
      <c r="U54585" s="76"/>
    </row>
    <row r="54586" spans="21:21" x14ac:dyDescent="0.25">
      <c r="U54586" s="76"/>
    </row>
    <row r="54587" spans="21:21" x14ac:dyDescent="0.25">
      <c r="U54587" s="76"/>
    </row>
    <row r="54588" spans="21:21" x14ac:dyDescent="0.25">
      <c r="U54588" s="76"/>
    </row>
    <row r="54589" spans="21:21" x14ac:dyDescent="0.25">
      <c r="U54589" s="76"/>
    </row>
    <row r="54590" spans="21:21" x14ac:dyDescent="0.25">
      <c r="U54590" s="76"/>
    </row>
    <row r="54591" spans="21:21" x14ac:dyDescent="0.25">
      <c r="U54591" s="76"/>
    </row>
    <row r="54592" spans="21:21" x14ac:dyDescent="0.25">
      <c r="U54592" s="76"/>
    </row>
    <row r="54593" spans="21:21" x14ac:dyDescent="0.25">
      <c r="U54593" s="76"/>
    </row>
    <row r="54594" spans="21:21" x14ac:dyDescent="0.25">
      <c r="U54594" s="76"/>
    </row>
    <row r="54595" spans="21:21" x14ac:dyDescent="0.25">
      <c r="U54595" s="76"/>
    </row>
    <row r="54596" spans="21:21" x14ac:dyDescent="0.25">
      <c r="U54596" s="76"/>
    </row>
    <row r="54597" spans="21:21" x14ac:dyDescent="0.25">
      <c r="U54597" s="76"/>
    </row>
    <row r="54598" spans="21:21" x14ac:dyDescent="0.25">
      <c r="U54598" s="76"/>
    </row>
    <row r="54599" spans="21:21" x14ac:dyDescent="0.25">
      <c r="U54599" s="76"/>
    </row>
    <row r="54600" spans="21:21" x14ac:dyDescent="0.25">
      <c r="U54600" s="76"/>
    </row>
    <row r="54601" spans="21:21" x14ac:dyDescent="0.25">
      <c r="U54601" s="76"/>
    </row>
    <row r="54602" spans="21:21" x14ac:dyDescent="0.25">
      <c r="U54602" s="76"/>
    </row>
    <row r="54603" spans="21:21" x14ac:dyDescent="0.25">
      <c r="U54603" s="76"/>
    </row>
    <row r="54604" spans="21:21" x14ac:dyDescent="0.25">
      <c r="U54604" s="76"/>
    </row>
    <row r="54605" spans="21:21" x14ac:dyDescent="0.25">
      <c r="U54605" s="76"/>
    </row>
    <row r="54606" spans="21:21" x14ac:dyDescent="0.25">
      <c r="U54606" s="76"/>
    </row>
    <row r="54607" spans="21:21" x14ac:dyDescent="0.25">
      <c r="U54607" s="76"/>
    </row>
    <row r="54608" spans="21:21" x14ac:dyDescent="0.25">
      <c r="U54608" s="76"/>
    </row>
    <row r="54609" spans="21:21" x14ac:dyDescent="0.25">
      <c r="U54609" s="76"/>
    </row>
    <row r="54610" spans="21:21" x14ac:dyDescent="0.25">
      <c r="U54610" s="76"/>
    </row>
    <row r="54611" spans="21:21" x14ac:dyDescent="0.25">
      <c r="U54611" s="76"/>
    </row>
    <row r="54612" spans="21:21" x14ac:dyDescent="0.25">
      <c r="U54612" s="76"/>
    </row>
    <row r="54613" spans="21:21" x14ac:dyDescent="0.25">
      <c r="U54613" s="76"/>
    </row>
    <row r="54614" spans="21:21" x14ac:dyDescent="0.25">
      <c r="U54614" s="76"/>
    </row>
    <row r="54615" spans="21:21" x14ac:dyDescent="0.25">
      <c r="U54615" s="76"/>
    </row>
    <row r="54616" spans="21:21" x14ac:dyDescent="0.25">
      <c r="U54616" s="76"/>
    </row>
    <row r="54617" spans="21:21" x14ac:dyDescent="0.25">
      <c r="U54617" s="76"/>
    </row>
    <row r="54618" spans="21:21" x14ac:dyDescent="0.25">
      <c r="U54618" s="76"/>
    </row>
    <row r="54619" spans="21:21" x14ac:dyDescent="0.25">
      <c r="U54619" s="76"/>
    </row>
    <row r="54620" spans="21:21" x14ac:dyDescent="0.25">
      <c r="U54620" s="76"/>
    </row>
    <row r="54621" spans="21:21" x14ac:dyDescent="0.25">
      <c r="U54621" s="76"/>
    </row>
    <row r="54622" spans="21:21" x14ac:dyDescent="0.25">
      <c r="U54622" s="76"/>
    </row>
    <row r="54623" spans="21:21" x14ac:dyDescent="0.25">
      <c r="U54623" s="76"/>
    </row>
    <row r="54624" spans="21:21" x14ac:dyDescent="0.25">
      <c r="U54624" s="76"/>
    </row>
    <row r="54625" spans="21:21" x14ac:dyDescent="0.25">
      <c r="U54625" s="76"/>
    </row>
    <row r="54626" spans="21:21" x14ac:dyDescent="0.25">
      <c r="U54626" s="76"/>
    </row>
    <row r="54627" spans="21:21" x14ac:dyDescent="0.25">
      <c r="U54627" s="76"/>
    </row>
    <row r="54628" spans="21:21" x14ac:dyDescent="0.25">
      <c r="U54628" s="76"/>
    </row>
    <row r="54629" spans="21:21" x14ac:dyDescent="0.25">
      <c r="U54629" s="76"/>
    </row>
    <row r="54630" spans="21:21" x14ac:dyDescent="0.25">
      <c r="U54630" s="76"/>
    </row>
    <row r="54631" spans="21:21" x14ac:dyDescent="0.25">
      <c r="U54631" s="76"/>
    </row>
    <row r="54632" spans="21:21" x14ac:dyDescent="0.25">
      <c r="U54632" s="76"/>
    </row>
    <row r="54633" spans="21:21" x14ac:dyDescent="0.25">
      <c r="U54633" s="76"/>
    </row>
    <row r="54634" spans="21:21" x14ac:dyDescent="0.25">
      <c r="U54634" s="76"/>
    </row>
    <row r="54635" spans="21:21" x14ac:dyDescent="0.25">
      <c r="U54635" s="76"/>
    </row>
    <row r="54636" spans="21:21" x14ac:dyDescent="0.25">
      <c r="U54636" s="76"/>
    </row>
    <row r="54637" spans="21:21" x14ac:dyDescent="0.25">
      <c r="U54637" s="76"/>
    </row>
    <row r="54638" spans="21:21" x14ac:dyDescent="0.25">
      <c r="U54638" s="76"/>
    </row>
    <row r="54639" spans="21:21" x14ac:dyDescent="0.25">
      <c r="U54639" s="76"/>
    </row>
    <row r="54640" spans="21:21" x14ac:dyDescent="0.25">
      <c r="U54640" s="76"/>
    </row>
    <row r="54641" spans="21:21" x14ac:dyDescent="0.25">
      <c r="U54641" s="76"/>
    </row>
    <row r="54642" spans="21:21" x14ac:dyDescent="0.25">
      <c r="U54642" s="76"/>
    </row>
    <row r="54643" spans="21:21" x14ac:dyDescent="0.25">
      <c r="U54643" s="76"/>
    </row>
    <row r="54644" spans="21:21" x14ac:dyDescent="0.25">
      <c r="U54644" s="76"/>
    </row>
    <row r="54645" spans="21:21" x14ac:dyDescent="0.25">
      <c r="U54645" s="76"/>
    </row>
    <row r="54646" spans="21:21" x14ac:dyDescent="0.25">
      <c r="U54646" s="76"/>
    </row>
    <row r="54647" spans="21:21" x14ac:dyDescent="0.25">
      <c r="U54647" s="76"/>
    </row>
    <row r="54648" spans="21:21" x14ac:dyDescent="0.25">
      <c r="U54648" s="76"/>
    </row>
    <row r="54649" spans="21:21" x14ac:dyDescent="0.25">
      <c r="U54649" s="76"/>
    </row>
    <row r="54650" spans="21:21" x14ac:dyDescent="0.25">
      <c r="U54650" s="76"/>
    </row>
    <row r="54651" spans="21:21" x14ac:dyDescent="0.25">
      <c r="U54651" s="76"/>
    </row>
    <row r="54652" spans="21:21" x14ac:dyDescent="0.25">
      <c r="U54652" s="76"/>
    </row>
    <row r="54653" spans="21:21" x14ac:dyDescent="0.25">
      <c r="U54653" s="76"/>
    </row>
    <row r="54654" spans="21:21" x14ac:dyDescent="0.25">
      <c r="U54654" s="76"/>
    </row>
    <row r="54655" spans="21:21" x14ac:dyDescent="0.25">
      <c r="U54655" s="76"/>
    </row>
    <row r="54656" spans="21:21" x14ac:dyDescent="0.25">
      <c r="U54656" s="76"/>
    </row>
    <row r="54657" spans="21:21" x14ac:dyDescent="0.25">
      <c r="U54657" s="76"/>
    </row>
    <row r="54658" spans="21:21" x14ac:dyDescent="0.25">
      <c r="U54658" s="76"/>
    </row>
    <row r="54659" spans="21:21" x14ac:dyDescent="0.25">
      <c r="U54659" s="76"/>
    </row>
    <row r="54660" spans="21:21" x14ac:dyDescent="0.25">
      <c r="U54660" s="76"/>
    </row>
    <row r="54661" spans="21:21" x14ac:dyDescent="0.25">
      <c r="U54661" s="76"/>
    </row>
    <row r="54662" spans="21:21" x14ac:dyDescent="0.25">
      <c r="U54662" s="76"/>
    </row>
    <row r="54663" spans="21:21" x14ac:dyDescent="0.25">
      <c r="U54663" s="76"/>
    </row>
    <row r="54664" spans="21:21" x14ac:dyDescent="0.25">
      <c r="U54664" s="76"/>
    </row>
    <row r="54665" spans="21:21" x14ac:dyDescent="0.25">
      <c r="U54665" s="76"/>
    </row>
    <row r="54666" spans="21:21" x14ac:dyDescent="0.25">
      <c r="U54666" s="76"/>
    </row>
    <row r="54667" spans="21:21" x14ac:dyDescent="0.25">
      <c r="U54667" s="76"/>
    </row>
    <row r="54668" spans="21:21" x14ac:dyDescent="0.25">
      <c r="U54668" s="76"/>
    </row>
    <row r="54669" spans="21:21" x14ac:dyDescent="0.25">
      <c r="U54669" s="76"/>
    </row>
    <row r="54670" spans="21:21" x14ac:dyDescent="0.25">
      <c r="U54670" s="76"/>
    </row>
    <row r="54671" spans="21:21" x14ac:dyDescent="0.25">
      <c r="U54671" s="76"/>
    </row>
    <row r="54672" spans="21:21" x14ac:dyDescent="0.25">
      <c r="U54672" s="76"/>
    </row>
    <row r="54673" spans="21:21" x14ac:dyDescent="0.25">
      <c r="U54673" s="76"/>
    </row>
    <row r="54674" spans="21:21" x14ac:dyDescent="0.25">
      <c r="U54674" s="76"/>
    </row>
    <row r="54675" spans="21:21" x14ac:dyDescent="0.25">
      <c r="U54675" s="76"/>
    </row>
    <row r="54676" spans="21:21" x14ac:dyDescent="0.25">
      <c r="U54676" s="76"/>
    </row>
    <row r="54677" spans="21:21" x14ac:dyDescent="0.25">
      <c r="U54677" s="76"/>
    </row>
    <row r="54678" spans="21:21" x14ac:dyDescent="0.25">
      <c r="U54678" s="76"/>
    </row>
    <row r="54679" spans="21:21" x14ac:dyDescent="0.25">
      <c r="U54679" s="76"/>
    </row>
    <row r="54680" spans="21:21" x14ac:dyDescent="0.25">
      <c r="U54680" s="76"/>
    </row>
    <row r="54681" spans="21:21" x14ac:dyDescent="0.25">
      <c r="U54681" s="76"/>
    </row>
    <row r="54682" spans="21:21" x14ac:dyDescent="0.25">
      <c r="U54682" s="76"/>
    </row>
    <row r="54683" spans="21:21" x14ac:dyDescent="0.25">
      <c r="U54683" s="76"/>
    </row>
    <row r="54684" spans="21:21" x14ac:dyDescent="0.25">
      <c r="U54684" s="76"/>
    </row>
    <row r="54685" spans="21:21" x14ac:dyDescent="0.25">
      <c r="U54685" s="76"/>
    </row>
    <row r="54686" spans="21:21" x14ac:dyDescent="0.25">
      <c r="U54686" s="76"/>
    </row>
    <row r="54687" spans="21:21" x14ac:dyDescent="0.25">
      <c r="U54687" s="76"/>
    </row>
    <row r="54688" spans="21:21" x14ac:dyDescent="0.25">
      <c r="U54688" s="76"/>
    </row>
    <row r="54689" spans="21:21" x14ac:dyDescent="0.25">
      <c r="U54689" s="76"/>
    </row>
    <row r="54690" spans="21:21" x14ac:dyDescent="0.25">
      <c r="U54690" s="76"/>
    </row>
    <row r="54691" spans="21:21" x14ac:dyDescent="0.25">
      <c r="U54691" s="76"/>
    </row>
    <row r="54692" spans="21:21" x14ac:dyDescent="0.25">
      <c r="U54692" s="76"/>
    </row>
    <row r="54693" spans="21:21" x14ac:dyDescent="0.25">
      <c r="U54693" s="76"/>
    </row>
    <row r="54694" spans="21:21" x14ac:dyDescent="0.25">
      <c r="U54694" s="76"/>
    </row>
    <row r="54695" spans="21:21" x14ac:dyDescent="0.25">
      <c r="U54695" s="76"/>
    </row>
    <row r="54696" spans="21:21" x14ac:dyDescent="0.25">
      <c r="U54696" s="76"/>
    </row>
    <row r="54697" spans="21:21" x14ac:dyDescent="0.25">
      <c r="U54697" s="76"/>
    </row>
    <row r="54698" spans="21:21" x14ac:dyDescent="0.25">
      <c r="U54698" s="76"/>
    </row>
    <row r="54699" spans="21:21" x14ac:dyDescent="0.25">
      <c r="U54699" s="76"/>
    </row>
    <row r="54700" spans="21:21" x14ac:dyDescent="0.25">
      <c r="U54700" s="76"/>
    </row>
    <row r="54701" spans="21:21" x14ac:dyDescent="0.25">
      <c r="U54701" s="76"/>
    </row>
    <row r="54702" spans="21:21" x14ac:dyDescent="0.25">
      <c r="U54702" s="76"/>
    </row>
    <row r="54703" spans="21:21" x14ac:dyDescent="0.25">
      <c r="U54703" s="76"/>
    </row>
    <row r="54704" spans="21:21" x14ac:dyDescent="0.25">
      <c r="U54704" s="76"/>
    </row>
    <row r="54705" spans="21:21" x14ac:dyDescent="0.25">
      <c r="U54705" s="76"/>
    </row>
    <row r="54706" spans="21:21" x14ac:dyDescent="0.25">
      <c r="U54706" s="76"/>
    </row>
    <row r="54707" spans="21:21" x14ac:dyDescent="0.25">
      <c r="U54707" s="76"/>
    </row>
    <row r="54708" spans="21:21" x14ac:dyDescent="0.25">
      <c r="U54708" s="76"/>
    </row>
    <row r="54709" spans="21:21" x14ac:dyDescent="0.25">
      <c r="U54709" s="76"/>
    </row>
    <row r="54710" spans="21:21" x14ac:dyDescent="0.25">
      <c r="U54710" s="76"/>
    </row>
    <row r="54711" spans="21:21" x14ac:dyDescent="0.25">
      <c r="U54711" s="76"/>
    </row>
    <row r="54712" spans="21:21" x14ac:dyDescent="0.25">
      <c r="U54712" s="76"/>
    </row>
    <row r="54713" spans="21:21" x14ac:dyDescent="0.25">
      <c r="U54713" s="76"/>
    </row>
    <row r="54714" spans="21:21" x14ac:dyDescent="0.25">
      <c r="U54714" s="76"/>
    </row>
    <row r="54715" spans="21:21" x14ac:dyDescent="0.25">
      <c r="U54715" s="76"/>
    </row>
    <row r="54716" spans="21:21" x14ac:dyDescent="0.25">
      <c r="U54716" s="76"/>
    </row>
    <row r="54717" spans="21:21" x14ac:dyDescent="0.25">
      <c r="U54717" s="76"/>
    </row>
    <row r="54718" spans="21:21" x14ac:dyDescent="0.25">
      <c r="U54718" s="76"/>
    </row>
    <row r="54719" spans="21:21" x14ac:dyDescent="0.25">
      <c r="U54719" s="76"/>
    </row>
    <row r="54720" spans="21:21" x14ac:dyDescent="0.25">
      <c r="U54720" s="76"/>
    </row>
    <row r="54721" spans="21:21" x14ac:dyDescent="0.25">
      <c r="U54721" s="76"/>
    </row>
    <row r="54722" spans="21:21" x14ac:dyDescent="0.25">
      <c r="U54722" s="76"/>
    </row>
    <row r="54723" spans="21:21" x14ac:dyDescent="0.25">
      <c r="U54723" s="76"/>
    </row>
    <row r="54724" spans="21:21" x14ac:dyDescent="0.25">
      <c r="U54724" s="76"/>
    </row>
    <row r="54725" spans="21:21" x14ac:dyDescent="0.25">
      <c r="U54725" s="76"/>
    </row>
    <row r="54726" spans="21:21" x14ac:dyDescent="0.25">
      <c r="U54726" s="76"/>
    </row>
    <row r="54727" spans="21:21" x14ac:dyDescent="0.25">
      <c r="U54727" s="76"/>
    </row>
    <row r="54728" spans="21:21" x14ac:dyDescent="0.25">
      <c r="U54728" s="76"/>
    </row>
    <row r="54729" spans="21:21" x14ac:dyDescent="0.25">
      <c r="U54729" s="76"/>
    </row>
    <row r="54730" spans="21:21" x14ac:dyDescent="0.25">
      <c r="U54730" s="76"/>
    </row>
    <row r="54731" spans="21:21" x14ac:dyDescent="0.25">
      <c r="U54731" s="76"/>
    </row>
    <row r="54732" spans="21:21" x14ac:dyDescent="0.25">
      <c r="U54732" s="76"/>
    </row>
    <row r="54733" spans="21:21" x14ac:dyDescent="0.25">
      <c r="U54733" s="76"/>
    </row>
    <row r="54734" spans="21:21" x14ac:dyDescent="0.25">
      <c r="U54734" s="76"/>
    </row>
    <row r="54735" spans="21:21" x14ac:dyDescent="0.25">
      <c r="U54735" s="76"/>
    </row>
    <row r="54736" spans="21:21" x14ac:dyDescent="0.25">
      <c r="U54736" s="76"/>
    </row>
    <row r="54737" spans="21:21" x14ac:dyDescent="0.25">
      <c r="U54737" s="76"/>
    </row>
    <row r="54738" spans="21:21" x14ac:dyDescent="0.25">
      <c r="U54738" s="76"/>
    </row>
    <row r="54739" spans="21:21" x14ac:dyDescent="0.25">
      <c r="U54739" s="76"/>
    </row>
    <row r="54740" spans="21:21" x14ac:dyDescent="0.25">
      <c r="U54740" s="76"/>
    </row>
    <row r="54741" spans="21:21" x14ac:dyDescent="0.25">
      <c r="U54741" s="76"/>
    </row>
    <row r="54742" spans="21:21" x14ac:dyDescent="0.25">
      <c r="U54742" s="76"/>
    </row>
    <row r="54743" spans="21:21" x14ac:dyDescent="0.25">
      <c r="U54743" s="76"/>
    </row>
    <row r="54744" spans="21:21" x14ac:dyDescent="0.25">
      <c r="U54744" s="76"/>
    </row>
    <row r="54745" spans="21:21" x14ac:dyDescent="0.25">
      <c r="U54745" s="76"/>
    </row>
    <row r="54746" spans="21:21" x14ac:dyDescent="0.25">
      <c r="U54746" s="76"/>
    </row>
    <row r="54747" spans="21:21" x14ac:dyDescent="0.25">
      <c r="U54747" s="76"/>
    </row>
    <row r="54748" spans="21:21" x14ac:dyDescent="0.25">
      <c r="U54748" s="76"/>
    </row>
    <row r="54749" spans="21:21" x14ac:dyDescent="0.25">
      <c r="U54749" s="76"/>
    </row>
    <row r="54750" spans="21:21" x14ac:dyDescent="0.25">
      <c r="U54750" s="76"/>
    </row>
    <row r="54751" spans="21:21" x14ac:dyDescent="0.25">
      <c r="U54751" s="76"/>
    </row>
    <row r="54752" spans="21:21" x14ac:dyDescent="0.25">
      <c r="U54752" s="76"/>
    </row>
    <row r="54753" spans="21:21" x14ac:dyDescent="0.25">
      <c r="U54753" s="76"/>
    </row>
    <row r="54754" spans="21:21" x14ac:dyDescent="0.25">
      <c r="U54754" s="76"/>
    </row>
    <row r="54755" spans="21:21" x14ac:dyDescent="0.25">
      <c r="U54755" s="76"/>
    </row>
    <row r="54756" spans="21:21" x14ac:dyDescent="0.25">
      <c r="U54756" s="76"/>
    </row>
    <row r="54757" spans="21:21" x14ac:dyDescent="0.25">
      <c r="U54757" s="76"/>
    </row>
    <row r="54758" spans="21:21" x14ac:dyDescent="0.25">
      <c r="U54758" s="76"/>
    </row>
    <row r="54759" spans="21:21" x14ac:dyDescent="0.25">
      <c r="U54759" s="76"/>
    </row>
    <row r="54760" spans="21:21" x14ac:dyDescent="0.25">
      <c r="U54760" s="76"/>
    </row>
    <row r="54761" spans="21:21" x14ac:dyDescent="0.25">
      <c r="U54761" s="76"/>
    </row>
    <row r="54762" spans="21:21" x14ac:dyDescent="0.25">
      <c r="U54762" s="76"/>
    </row>
    <row r="54763" spans="21:21" x14ac:dyDescent="0.25">
      <c r="U54763" s="76"/>
    </row>
    <row r="54764" spans="21:21" x14ac:dyDescent="0.25">
      <c r="U54764" s="76"/>
    </row>
    <row r="54765" spans="21:21" x14ac:dyDescent="0.25">
      <c r="U54765" s="76"/>
    </row>
    <row r="54766" spans="21:21" x14ac:dyDescent="0.25">
      <c r="U54766" s="76"/>
    </row>
    <row r="54767" spans="21:21" x14ac:dyDescent="0.25">
      <c r="U54767" s="76"/>
    </row>
    <row r="54768" spans="21:21" x14ac:dyDescent="0.25">
      <c r="U54768" s="76"/>
    </row>
    <row r="54769" spans="21:21" x14ac:dyDescent="0.25">
      <c r="U54769" s="76"/>
    </row>
    <row r="54770" spans="21:21" x14ac:dyDescent="0.25">
      <c r="U54770" s="76"/>
    </row>
    <row r="54771" spans="21:21" x14ac:dyDescent="0.25">
      <c r="U54771" s="76"/>
    </row>
    <row r="54772" spans="21:21" x14ac:dyDescent="0.25">
      <c r="U54772" s="76"/>
    </row>
    <row r="54773" spans="21:21" x14ac:dyDescent="0.25">
      <c r="U54773" s="76"/>
    </row>
    <row r="54774" spans="21:21" x14ac:dyDescent="0.25">
      <c r="U54774" s="76"/>
    </row>
    <row r="54775" spans="21:21" x14ac:dyDescent="0.25">
      <c r="U54775" s="76"/>
    </row>
    <row r="54776" spans="21:21" x14ac:dyDescent="0.25">
      <c r="U54776" s="76"/>
    </row>
    <row r="54777" spans="21:21" x14ac:dyDescent="0.25">
      <c r="U54777" s="76"/>
    </row>
    <row r="54778" spans="21:21" x14ac:dyDescent="0.25">
      <c r="U54778" s="76"/>
    </row>
    <row r="54779" spans="21:21" x14ac:dyDescent="0.25">
      <c r="U54779" s="76"/>
    </row>
    <row r="54780" spans="21:21" x14ac:dyDescent="0.25">
      <c r="U54780" s="76"/>
    </row>
    <row r="54781" spans="21:21" x14ac:dyDescent="0.25">
      <c r="U54781" s="76"/>
    </row>
    <row r="54782" spans="21:21" x14ac:dyDescent="0.25">
      <c r="U54782" s="76"/>
    </row>
    <row r="54783" spans="21:21" x14ac:dyDescent="0.25">
      <c r="U54783" s="76"/>
    </row>
    <row r="54784" spans="21:21" x14ac:dyDescent="0.25">
      <c r="U54784" s="76"/>
    </row>
    <row r="54785" spans="21:21" x14ac:dyDescent="0.25">
      <c r="U54785" s="76"/>
    </row>
    <row r="54786" spans="21:21" x14ac:dyDescent="0.25">
      <c r="U54786" s="76"/>
    </row>
    <row r="54787" spans="21:21" x14ac:dyDescent="0.25">
      <c r="U54787" s="76"/>
    </row>
    <row r="54788" spans="21:21" x14ac:dyDescent="0.25">
      <c r="U54788" s="76"/>
    </row>
    <row r="54789" spans="21:21" x14ac:dyDescent="0.25">
      <c r="U54789" s="76"/>
    </row>
    <row r="54790" spans="21:21" x14ac:dyDescent="0.25">
      <c r="U54790" s="76"/>
    </row>
    <row r="54791" spans="21:21" x14ac:dyDescent="0.25">
      <c r="U54791" s="76"/>
    </row>
    <row r="54792" spans="21:21" x14ac:dyDescent="0.25">
      <c r="U54792" s="76"/>
    </row>
    <row r="54793" spans="21:21" x14ac:dyDescent="0.25">
      <c r="U54793" s="76"/>
    </row>
    <row r="54794" spans="21:21" x14ac:dyDescent="0.25">
      <c r="U54794" s="76"/>
    </row>
    <row r="54795" spans="21:21" x14ac:dyDescent="0.25">
      <c r="U54795" s="76"/>
    </row>
    <row r="54796" spans="21:21" x14ac:dyDescent="0.25">
      <c r="U54796" s="76"/>
    </row>
    <row r="54797" spans="21:21" x14ac:dyDescent="0.25">
      <c r="U54797" s="76"/>
    </row>
    <row r="54798" spans="21:21" x14ac:dyDescent="0.25">
      <c r="U54798" s="76"/>
    </row>
    <row r="54799" spans="21:21" x14ac:dyDescent="0.25">
      <c r="U54799" s="76"/>
    </row>
    <row r="54800" spans="21:21" x14ac:dyDescent="0.25">
      <c r="U54800" s="76"/>
    </row>
    <row r="54801" spans="21:21" x14ac:dyDescent="0.25">
      <c r="U54801" s="76"/>
    </row>
    <row r="54802" spans="21:21" x14ac:dyDescent="0.25">
      <c r="U54802" s="76"/>
    </row>
    <row r="54803" spans="21:21" x14ac:dyDescent="0.25">
      <c r="U54803" s="76"/>
    </row>
    <row r="54804" spans="21:21" x14ac:dyDescent="0.25">
      <c r="U54804" s="76"/>
    </row>
    <row r="54805" spans="21:21" x14ac:dyDescent="0.25">
      <c r="U54805" s="76"/>
    </row>
    <row r="54806" spans="21:21" x14ac:dyDescent="0.25">
      <c r="U54806" s="76"/>
    </row>
    <row r="54807" spans="21:21" x14ac:dyDescent="0.25">
      <c r="U54807" s="76"/>
    </row>
    <row r="54808" spans="21:21" x14ac:dyDescent="0.25">
      <c r="U54808" s="76"/>
    </row>
    <row r="54809" spans="21:21" x14ac:dyDescent="0.25">
      <c r="U54809" s="76"/>
    </row>
    <row r="54810" spans="21:21" x14ac:dyDescent="0.25">
      <c r="U54810" s="76"/>
    </row>
    <row r="54811" spans="21:21" x14ac:dyDescent="0.25">
      <c r="U54811" s="76"/>
    </row>
    <row r="54812" spans="21:21" x14ac:dyDescent="0.25">
      <c r="U54812" s="76"/>
    </row>
    <row r="54813" spans="21:21" x14ac:dyDescent="0.25">
      <c r="U54813" s="76"/>
    </row>
    <row r="54814" spans="21:21" x14ac:dyDescent="0.25">
      <c r="U54814" s="76"/>
    </row>
    <row r="54815" spans="21:21" x14ac:dyDescent="0.25">
      <c r="U54815" s="76"/>
    </row>
    <row r="54816" spans="21:21" x14ac:dyDescent="0.25">
      <c r="U54816" s="76"/>
    </row>
    <row r="54817" spans="21:21" x14ac:dyDescent="0.25">
      <c r="U54817" s="76"/>
    </row>
    <row r="54818" spans="21:21" x14ac:dyDescent="0.25">
      <c r="U54818" s="76"/>
    </row>
    <row r="54819" spans="21:21" x14ac:dyDescent="0.25">
      <c r="U54819" s="76"/>
    </row>
    <row r="54820" spans="21:21" x14ac:dyDescent="0.25">
      <c r="U54820" s="76"/>
    </row>
    <row r="54821" spans="21:21" x14ac:dyDescent="0.25">
      <c r="U54821" s="76"/>
    </row>
    <row r="54822" spans="21:21" x14ac:dyDescent="0.25">
      <c r="U54822" s="76"/>
    </row>
    <row r="54823" spans="21:21" x14ac:dyDescent="0.25">
      <c r="U54823" s="76"/>
    </row>
    <row r="54824" spans="21:21" x14ac:dyDescent="0.25">
      <c r="U54824" s="76"/>
    </row>
    <row r="54825" spans="21:21" x14ac:dyDescent="0.25">
      <c r="U54825" s="76"/>
    </row>
    <row r="54826" spans="21:21" x14ac:dyDescent="0.25">
      <c r="U54826" s="76"/>
    </row>
    <row r="54827" spans="21:21" x14ac:dyDescent="0.25">
      <c r="U54827" s="76"/>
    </row>
    <row r="54828" spans="21:21" x14ac:dyDescent="0.25">
      <c r="U54828" s="76"/>
    </row>
    <row r="54829" spans="21:21" x14ac:dyDescent="0.25">
      <c r="U54829" s="76"/>
    </row>
    <row r="54830" spans="21:21" x14ac:dyDescent="0.25">
      <c r="U54830" s="76"/>
    </row>
    <row r="54831" spans="21:21" x14ac:dyDescent="0.25">
      <c r="U54831" s="76"/>
    </row>
    <row r="54832" spans="21:21" x14ac:dyDescent="0.25">
      <c r="U54832" s="76"/>
    </row>
    <row r="54833" spans="21:21" x14ac:dyDescent="0.25">
      <c r="U54833" s="76"/>
    </row>
    <row r="54834" spans="21:21" x14ac:dyDescent="0.25">
      <c r="U54834" s="76"/>
    </row>
    <row r="54835" spans="21:21" x14ac:dyDescent="0.25">
      <c r="U54835" s="76"/>
    </row>
    <row r="54836" spans="21:21" x14ac:dyDescent="0.25">
      <c r="U54836" s="76"/>
    </row>
    <row r="54837" spans="21:21" x14ac:dyDescent="0.25">
      <c r="U54837" s="76"/>
    </row>
    <row r="54838" spans="21:21" x14ac:dyDescent="0.25">
      <c r="U54838" s="76"/>
    </row>
    <row r="54839" spans="21:21" x14ac:dyDescent="0.25">
      <c r="U54839" s="76"/>
    </row>
    <row r="54840" spans="21:21" x14ac:dyDescent="0.25">
      <c r="U54840" s="76"/>
    </row>
    <row r="54841" spans="21:21" x14ac:dyDescent="0.25">
      <c r="U54841" s="76"/>
    </row>
    <row r="54842" spans="21:21" x14ac:dyDescent="0.25">
      <c r="U54842" s="76"/>
    </row>
    <row r="54843" spans="21:21" x14ac:dyDescent="0.25">
      <c r="U54843" s="76"/>
    </row>
    <row r="54844" spans="21:21" x14ac:dyDescent="0.25">
      <c r="U54844" s="76"/>
    </row>
    <row r="54845" spans="21:21" x14ac:dyDescent="0.25">
      <c r="U54845" s="76"/>
    </row>
    <row r="54846" spans="21:21" x14ac:dyDescent="0.25">
      <c r="U54846" s="76"/>
    </row>
    <row r="54847" spans="21:21" x14ac:dyDescent="0.25">
      <c r="U54847" s="76"/>
    </row>
    <row r="54848" spans="21:21" x14ac:dyDescent="0.25">
      <c r="U54848" s="76"/>
    </row>
    <row r="54849" spans="21:21" x14ac:dyDescent="0.25">
      <c r="U54849" s="76"/>
    </row>
    <row r="54850" spans="21:21" x14ac:dyDescent="0.25">
      <c r="U54850" s="76"/>
    </row>
    <row r="54851" spans="21:21" x14ac:dyDescent="0.25">
      <c r="U54851" s="76"/>
    </row>
    <row r="54852" spans="21:21" x14ac:dyDescent="0.25">
      <c r="U54852" s="76"/>
    </row>
    <row r="54853" spans="21:21" x14ac:dyDescent="0.25">
      <c r="U54853" s="76"/>
    </row>
    <row r="54854" spans="21:21" x14ac:dyDescent="0.25">
      <c r="U54854" s="76"/>
    </row>
    <row r="54855" spans="21:21" x14ac:dyDescent="0.25">
      <c r="U54855" s="76"/>
    </row>
    <row r="54856" spans="21:21" x14ac:dyDescent="0.25">
      <c r="U54856" s="76"/>
    </row>
    <row r="54857" spans="21:21" x14ac:dyDescent="0.25">
      <c r="U54857" s="76"/>
    </row>
    <row r="54858" spans="21:21" x14ac:dyDescent="0.25">
      <c r="U54858" s="76"/>
    </row>
    <row r="54859" spans="21:21" x14ac:dyDescent="0.25">
      <c r="U54859" s="76"/>
    </row>
    <row r="54860" spans="21:21" x14ac:dyDescent="0.25">
      <c r="U54860" s="76"/>
    </row>
    <row r="54861" spans="21:21" x14ac:dyDescent="0.25">
      <c r="U54861" s="76"/>
    </row>
    <row r="54862" spans="21:21" x14ac:dyDescent="0.25">
      <c r="U54862" s="76"/>
    </row>
    <row r="54863" spans="21:21" x14ac:dyDescent="0.25">
      <c r="U54863" s="76"/>
    </row>
    <row r="54864" spans="21:21" x14ac:dyDescent="0.25">
      <c r="U54864" s="76"/>
    </row>
    <row r="54865" spans="21:21" x14ac:dyDescent="0.25">
      <c r="U54865" s="76"/>
    </row>
    <row r="54866" spans="21:21" x14ac:dyDescent="0.25">
      <c r="U54866" s="76"/>
    </row>
    <row r="54867" spans="21:21" x14ac:dyDescent="0.25">
      <c r="U54867" s="76"/>
    </row>
    <row r="54868" spans="21:21" x14ac:dyDescent="0.25">
      <c r="U54868" s="76"/>
    </row>
    <row r="54869" spans="21:21" x14ac:dyDescent="0.25">
      <c r="U54869" s="76"/>
    </row>
    <row r="54870" spans="21:21" x14ac:dyDescent="0.25">
      <c r="U54870" s="76"/>
    </row>
    <row r="54871" spans="21:21" x14ac:dyDescent="0.25">
      <c r="U54871" s="76"/>
    </row>
    <row r="54872" spans="21:21" x14ac:dyDescent="0.25">
      <c r="U54872" s="76"/>
    </row>
    <row r="54873" spans="21:21" x14ac:dyDescent="0.25">
      <c r="U54873" s="76"/>
    </row>
    <row r="54874" spans="21:21" x14ac:dyDescent="0.25">
      <c r="U54874" s="76"/>
    </row>
    <row r="54875" spans="21:21" x14ac:dyDescent="0.25">
      <c r="U54875" s="76"/>
    </row>
    <row r="54876" spans="21:21" x14ac:dyDescent="0.25">
      <c r="U54876" s="76"/>
    </row>
    <row r="54877" spans="21:21" x14ac:dyDescent="0.25">
      <c r="U54877" s="76"/>
    </row>
    <row r="54878" spans="21:21" x14ac:dyDescent="0.25">
      <c r="U54878" s="76"/>
    </row>
    <row r="54879" spans="21:21" x14ac:dyDescent="0.25">
      <c r="U54879" s="76"/>
    </row>
    <row r="54880" spans="21:21" x14ac:dyDescent="0.25">
      <c r="U54880" s="76"/>
    </row>
    <row r="54881" spans="21:21" x14ac:dyDescent="0.25">
      <c r="U54881" s="76"/>
    </row>
    <row r="54882" spans="21:21" x14ac:dyDescent="0.25">
      <c r="U54882" s="76"/>
    </row>
    <row r="54883" spans="21:21" x14ac:dyDescent="0.25">
      <c r="U54883" s="76"/>
    </row>
    <row r="54884" spans="21:21" x14ac:dyDescent="0.25">
      <c r="U54884" s="76"/>
    </row>
    <row r="54885" spans="21:21" x14ac:dyDescent="0.25">
      <c r="U54885" s="76"/>
    </row>
    <row r="54886" spans="21:21" x14ac:dyDescent="0.25">
      <c r="U54886" s="76"/>
    </row>
    <row r="54887" spans="21:21" x14ac:dyDescent="0.25">
      <c r="U54887" s="76"/>
    </row>
    <row r="54888" spans="21:21" x14ac:dyDescent="0.25">
      <c r="U54888" s="76"/>
    </row>
    <row r="54889" spans="21:21" x14ac:dyDescent="0.25">
      <c r="U54889" s="76"/>
    </row>
    <row r="54890" spans="21:21" x14ac:dyDescent="0.25">
      <c r="U54890" s="76"/>
    </row>
    <row r="54891" spans="21:21" x14ac:dyDescent="0.25">
      <c r="U54891" s="76"/>
    </row>
    <row r="54892" spans="21:21" x14ac:dyDescent="0.25">
      <c r="U54892" s="76"/>
    </row>
    <row r="54893" spans="21:21" x14ac:dyDescent="0.25">
      <c r="U54893" s="76"/>
    </row>
    <row r="54894" spans="21:21" x14ac:dyDescent="0.25">
      <c r="U54894" s="76"/>
    </row>
    <row r="54895" spans="21:21" x14ac:dyDescent="0.25">
      <c r="U54895" s="76"/>
    </row>
    <row r="54896" spans="21:21" x14ac:dyDescent="0.25">
      <c r="U54896" s="76"/>
    </row>
    <row r="54897" spans="21:21" x14ac:dyDescent="0.25">
      <c r="U54897" s="76"/>
    </row>
    <row r="54898" spans="21:21" x14ac:dyDescent="0.25">
      <c r="U54898" s="76"/>
    </row>
    <row r="54899" spans="21:21" x14ac:dyDescent="0.25">
      <c r="U54899" s="76"/>
    </row>
    <row r="54900" spans="21:21" x14ac:dyDescent="0.25">
      <c r="U54900" s="76"/>
    </row>
    <row r="54901" spans="21:21" x14ac:dyDescent="0.25">
      <c r="U54901" s="76"/>
    </row>
    <row r="54902" spans="21:21" x14ac:dyDescent="0.25">
      <c r="U54902" s="76"/>
    </row>
    <row r="54903" spans="21:21" x14ac:dyDescent="0.25">
      <c r="U54903" s="76"/>
    </row>
    <row r="54904" spans="21:21" x14ac:dyDescent="0.25">
      <c r="U54904" s="76"/>
    </row>
    <row r="54905" spans="21:21" x14ac:dyDescent="0.25">
      <c r="U54905" s="76"/>
    </row>
    <row r="54906" spans="21:21" x14ac:dyDescent="0.25">
      <c r="U54906" s="76"/>
    </row>
    <row r="54907" spans="21:21" x14ac:dyDescent="0.25">
      <c r="U54907" s="76"/>
    </row>
    <row r="54908" spans="21:21" x14ac:dyDescent="0.25">
      <c r="U54908" s="76"/>
    </row>
    <row r="54909" spans="21:21" x14ac:dyDescent="0.25">
      <c r="U54909" s="76"/>
    </row>
    <row r="54910" spans="21:21" x14ac:dyDescent="0.25">
      <c r="U54910" s="76"/>
    </row>
    <row r="54911" spans="21:21" x14ac:dyDescent="0.25">
      <c r="U54911" s="76"/>
    </row>
    <row r="54912" spans="21:21" x14ac:dyDescent="0.25">
      <c r="U54912" s="76"/>
    </row>
    <row r="54913" spans="21:21" x14ac:dyDescent="0.25">
      <c r="U54913" s="76"/>
    </row>
    <row r="54914" spans="21:21" x14ac:dyDescent="0.25">
      <c r="U54914" s="76"/>
    </row>
    <row r="54915" spans="21:21" x14ac:dyDescent="0.25">
      <c r="U54915" s="76"/>
    </row>
    <row r="54916" spans="21:21" x14ac:dyDescent="0.25">
      <c r="U54916" s="76"/>
    </row>
    <row r="54917" spans="21:21" x14ac:dyDescent="0.25">
      <c r="U54917" s="76"/>
    </row>
    <row r="54918" spans="21:21" x14ac:dyDescent="0.25">
      <c r="U54918" s="76"/>
    </row>
    <row r="54919" spans="21:21" x14ac:dyDescent="0.25">
      <c r="U54919" s="76"/>
    </row>
    <row r="54920" spans="21:21" x14ac:dyDescent="0.25">
      <c r="U54920" s="76"/>
    </row>
    <row r="54921" spans="21:21" x14ac:dyDescent="0.25">
      <c r="U54921" s="76"/>
    </row>
    <row r="54922" spans="21:21" x14ac:dyDescent="0.25">
      <c r="U54922" s="76"/>
    </row>
    <row r="54923" spans="21:21" x14ac:dyDescent="0.25">
      <c r="U54923" s="76"/>
    </row>
    <row r="54924" spans="21:21" x14ac:dyDescent="0.25">
      <c r="U54924" s="76"/>
    </row>
    <row r="54925" spans="21:21" x14ac:dyDescent="0.25">
      <c r="U54925" s="76"/>
    </row>
    <row r="54926" spans="21:21" x14ac:dyDescent="0.25">
      <c r="U54926" s="76"/>
    </row>
    <row r="54927" spans="21:21" x14ac:dyDescent="0.25">
      <c r="U54927" s="76"/>
    </row>
    <row r="54928" spans="21:21" x14ac:dyDescent="0.25">
      <c r="U54928" s="76"/>
    </row>
    <row r="54929" spans="21:21" x14ac:dyDescent="0.25">
      <c r="U54929" s="76"/>
    </row>
    <row r="54930" spans="21:21" x14ac:dyDescent="0.25">
      <c r="U54930" s="76"/>
    </row>
    <row r="54931" spans="21:21" x14ac:dyDescent="0.25">
      <c r="U54931" s="76"/>
    </row>
    <row r="54932" spans="21:21" x14ac:dyDescent="0.25">
      <c r="U54932" s="76"/>
    </row>
    <row r="54933" spans="21:21" x14ac:dyDescent="0.25">
      <c r="U54933" s="76"/>
    </row>
    <row r="54934" spans="21:21" x14ac:dyDescent="0.25">
      <c r="U54934" s="76"/>
    </row>
    <row r="54935" spans="21:21" x14ac:dyDescent="0.25">
      <c r="U54935" s="76"/>
    </row>
    <row r="54936" spans="21:21" x14ac:dyDescent="0.25">
      <c r="U54936" s="76"/>
    </row>
    <row r="54937" spans="21:21" x14ac:dyDescent="0.25">
      <c r="U54937" s="76"/>
    </row>
    <row r="54938" spans="21:21" x14ac:dyDescent="0.25">
      <c r="U54938" s="76"/>
    </row>
    <row r="54939" spans="21:21" x14ac:dyDescent="0.25">
      <c r="U54939" s="76"/>
    </row>
    <row r="54940" spans="21:21" x14ac:dyDescent="0.25">
      <c r="U54940" s="76"/>
    </row>
    <row r="54941" spans="21:21" x14ac:dyDescent="0.25">
      <c r="U54941" s="76"/>
    </row>
    <row r="54942" spans="21:21" x14ac:dyDescent="0.25">
      <c r="U54942" s="76"/>
    </row>
    <row r="54943" spans="21:21" x14ac:dyDescent="0.25">
      <c r="U54943" s="76"/>
    </row>
    <row r="54944" spans="21:21" x14ac:dyDescent="0.25">
      <c r="U54944" s="76"/>
    </row>
    <row r="54945" spans="21:21" x14ac:dyDescent="0.25">
      <c r="U54945" s="76"/>
    </row>
    <row r="54946" spans="21:21" x14ac:dyDescent="0.25">
      <c r="U54946" s="76"/>
    </row>
    <row r="54947" spans="21:21" x14ac:dyDescent="0.25">
      <c r="U54947" s="76"/>
    </row>
    <row r="54948" spans="21:21" x14ac:dyDescent="0.25">
      <c r="U54948" s="76"/>
    </row>
    <row r="54949" spans="21:21" x14ac:dyDescent="0.25">
      <c r="U54949" s="76"/>
    </row>
    <row r="54950" spans="21:21" x14ac:dyDescent="0.25">
      <c r="U54950" s="76"/>
    </row>
    <row r="54951" spans="21:21" x14ac:dyDescent="0.25">
      <c r="U54951" s="76"/>
    </row>
    <row r="54952" spans="21:21" x14ac:dyDescent="0.25">
      <c r="U54952" s="76"/>
    </row>
    <row r="54953" spans="21:21" x14ac:dyDescent="0.25">
      <c r="U54953" s="76"/>
    </row>
    <row r="54954" spans="21:21" x14ac:dyDescent="0.25">
      <c r="U54954" s="76"/>
    </row>
    <row r="54955" spans="21:21" x14ac:dyDescent="0.25">
      <c r="U54955" s="76"/>
    </row>
    <row r="54956" spans="21:21" x14ac:dyDescent="0.25">
      <c r="U54956" s="76"/>
    </row>
    <row r="54957" spans="21:21" x14ac:dyDescent="0.25">
      <c r="U54957" s="76"/>
    </row>
    <row r="54958" spans="21:21" x14ac:dyDescent="0.25">
      <c r="U54958" s="76"/>
    </row>
    <row r="54959" spans="21:21" x14ac:dyDescent="0.25">
      <c r="U54959" s="76"/>
    </row>
    <row r="54960" spans="21:21" x14ac:dyDescent="0.25">
      <c r="U54960" s="76"/>
    </row>
    <row r="54961" spans="21:21" x14ac:dyDescent="0.25">
      <c r="U54961" s="76"/>
    </row>
    <row r="54962" spans="21:21" x14ac:dyDescent="0.25">
      <c r="U54962" s="76"/>
    </row>
    <row r="54963" spans="21:21" x14ac:dyDescent="0.25">
      <c r="U54963" s="76"/>
    </row>
    <row r="54964" spans="21:21" x14ac:dyDescent="0.25">
      <c r="U54964" s="76"/>
    </row>
    <row r="54965" spans="21:21" x14ac:dyDescent="0.25">
      <c r="U54965" s="76"/>
    </row>
    <row r="54966" spans="21:21" x14ac:dyDescent="0.25">
      <c r="U54966" s="76"/>
    </row>
    <row r="54967" spans="21:21" x14ac:dyDescent="0.25">
      <c r="U54967" s="76"/>
    </row>
    <row r="54968" spans="21:21" x14ac:dyDescent="0.25">
      <c r="U54968" s="76"/>
    </row>
    <row r="54969" spans="21:21" x14ac:dyDescent="0.25">
      <c r="U54969" s="76"/>
    </row>
    <row r="54970" spans="21:21" x14ac:dyDescent="0.25">
      <c r="U54970" s="76"/>
    </row>
    <row r="54971" spans="21:21" x14ac:dyDescent="0.25">
      <c r="U54971" s="76"/>
    </row>
    <row r="54972" spans="21:21" x14ac:dyDescent="0.25">
      <c r="U54972" s="76"/>
    </row>
    <row r="54973" spans="21:21" x14ac:dyDescent="0.25">
      <c r="U54973" s="76"/>
    </row>
    <row r="54974" spans="21:21" x14ac:dyDescent="0.25">
      <c r="U54974" s="76"/>
    </row>
    <row r="54975" spans="21:21" x14ac:dyDescent="0.25">
      <c r="U54975" s="76"/>
    </row>
    <row r="54976" spans="21:21" x14ac:dyDescent="0.25">
      <c r="U54976" s="76"/>
    </row>
    <row r="54977" spans="21:21" x14ac:dyDescent="0.25">
      <c r="U54977" s="76"/>
    </row>
    <row r="54978" spans="21:21" x14ac:dyDescent="0.25">
      <c r="U54978" s="76"/>
    </row>
    <row r="54979" spans="21:21" x14ac:dyDescent="0.25">
      <c r="U54979" s="76"/>
    </row>
    <row r="54980" spans="21:21" x14ac:dyDescent="0.25">
      <c r="U54980" s="76"/>
    </row>
    <row r="54981" spans="21:21" x14ac:dyDescent="0.25">
      <c r="U54981" s="76"/>
    </row>
    <row r="54982" spans="21:21" x14ac:dyDescent="0.25">
      <c r="U54982" s="76"/>
    </row>
    <row r="54983" spans="21:21" x14ac:dyDescent="0.25">
      <c r="U54983" s="76"/>
    </row>
    <row r="54984" spans="21:21" x14ac:dyDescent="0.25">
      <c r="U54984" s="76"/>
    </row>
    <row r="54985" spans="21:21" x14ac:dyDescent="0.25">
      <c r="U54985" s="76"/>
    </row>
    <row r="54986" spans="21:21" x14ac:dyDescent="0.25">
      <c r="U54986" s="76"/>
    </row>
    <row r="54987" spans="21:21" x14ac:dyDescent="0.25">
      <c r="U54987" s="76"/>
    </row>
    <row r="54988" spans="21:21" x14ac:dyDescent="0.25">
      <c r="U54988" s="76"/>
    </row>
    <row r="54989" spans="21:21" x14ac:dyDescent="0.25">
      <c r="U54989" s="76"/>
    </row>
    <row r="54990" spans="21:21" x14ac:dyDescent="0.25">
      <c r="U54990" s="76"/>
    </row>
    <row r="54991" spans="21:21" x14ac:dyDescent="0.25">
      <c r="U54991" s="76"/>
    </row>
    <row r="54992" spans="21:21" x14ac:dyDescent="0.25">
      <c r="U54992" s="76"/>
    </row>
    <row r="54993" spans="21:21" x14ac:dyDescent="0.25">
      <c r="U54993" s="76"/>
    </row>
    <row r="54994" spans="21:21" x14ac:dyDescent="0.25">
      <c r="U54994" s="76"/>
    </row>
    <row r="54995" spans="21:21" x14ac:dyDescent="0.25">
      <c r="U54995" s="76"/>
    </row>
    <row r="54996" spans="21:21" x14ac:dyDescent="0.25">
      <c r="U54996" s="76"/>
    </row>
    <row r="54997" spans="21:21" x14ac:dyDescent="0.25">
      <c r="U54997" s="76"/>
    </row>
    <row r="54998" spans="21:21" x14ac:dyDescent="0.25">
      <c r="U54998" s="76"/>
    </row>
    <row r="54999" spans="21:21" x14ac:dyDescent="0.25">
      <c r="U54999" s="76"/>
    </row>
    <row r="55000" spans="21:21" x14ac:dyDescent="0.25">
      <c r="U55000" s="76"/>
    </row>
    <row r="55001" spans="21:21" x14ac:dyDescent="0.25">
      <c r="U55001" s="76"/>
    </row>
    <row r="55002" spans="21:21" x14ac:dyDescent="0.25">
      <c r="U55002" s="76"/>
    </row>
    <row r="55003" spans="21:21" x14ac:dyDescent="0.25">
      <c r="U55003" s="76"/>
    </row>
    <row r="55004" spans="21:21" x14ac:dyDescent="0.25">
      <c r="U55004" s="76"/>
    </row>
    <row r="55005" spans="21:21" x14ac:dyDescent="0.25">
      <c r="U55005" s="76"/>
    </row>
    <row r="55006" spans="21:21" x14ac:dyDescent="0.25">
      <c r="U55006" s="76"/>
    </row>
    <row r="55007" spans="21:21" x14ac:dyDescent="0.25">
      <c r="U55007" s="76"/>
    </row>
    <row r="55008" spans="21:21" x14ac:dyDescent="0.25">
      <c r="U55008" s="76"/>
    </row>
    <row r="55009" spans="21:21" x14ac:dyDescent="0.25">
      <c r="U55009" s="76"/>
    </row>
    <row r="55010" spans="21:21" x14ac:dyDescent="0.25">
      <c r="U55010" s="76"/>
    </row>
    <row r="55011" spans="21:21" x14ac:dyDescent="0.25">
      <c r="U55011" s="76"/>
    </row>
    <row r="55012" spans="21:21" x14ac:dyDescent="0.25">
      <c r="U55012" s="76"/>
    </row>
    <row r="55013" spans="21:21" x14ac:dyDescent="0.25">
      <c r="U55013" s="76"/>
    </row>
    <row r="55014" spans="21:21" x14ac:dyDescent="0.25">
      <c r="U55014" s="76"/>
    </row>
    <row r="55015" spans="21:21" x14ac:dyDescent="0.25">
      <c r="U55015" s="76"/>
    </row>
    <row r="55016" spans="21:21" x14ac:dyDescent="0.25">
      <c r="U55016" s="76"/>
    </row>
    <row r="55017" spans="21:21" x14ac:dyDescent="0.25">
      <c r="U55017" s="76"/>
    </row>
    <row r="55018" spans="21:21" x14ac:dyDescent="0.25">
      <c r="U55018" s="76"/>
    </row>
    <row r="55019" spans="21:21" x14ac:dyDescent="0.25">
      <c r="U55019" s="76"/>
    </row>
    <row r="55020" spans="21:21" x14ac:dyDescent="0.25">
      <c r="U55020" s="76"/>
    </row>
    <row r="55021" spans="21:21" x14ac:dyDescent="0.25">
      <c r="U55021" s="76"/>
    </row>
    <row r="55022" spans="21:21" x14ac:dyDescent="0.25">
      <c r="U55022" s="76"/>
    </row>
    <row r="55023" spans="21:21" x14ac:dyDescent="0.25">
      <c r="U55023" s="76"/>
    </row>
    <row r="55024" spans="21:21" x14ac:dyDescent="0.25">
      <c r="U55024" s="76"/>
    </row>
    <row r="55025" spans="21:21" x14ac:dyDescent="0.25">
      <c r="U55025" s="76"/>
    </row>
    <row r="55026" spans="21:21" x14ac:dyDescent="0.25">
      <c r="U55026" s="76"/>
    </row>
    <row r="55027" spans="21:21" x14ac:dyDescent="0.25">
      <c r="U55027" s="76"/>
    </row>
    <row r="55028" spans="21:21" x14ac:dyDescent="0.25">
      <c r="U55028" s="76"/>
    </row>
    <row r="55029" spans="21:21" x14ac:dyDescent="0.25">
      <c r="U55029" s="76"/>
    </row>
    <row r="55030" spans="21:21" x14ac:dyDescent="0.25">
      <c r="U55030" s="76"/>
    </row>
    <row r="55031" spans="21:21" x14ac:dyDescent="0.25">
      <c r="U55031" s="76"/>
    </row>
    <row r="55032" spans="21:21" x14ac:dyDescent="0.25">
      <c r="U55032" s="76"/>
    </row>
    <row r="55033" spans="21:21" x14ac:dyDescent="0.25">
      <c r="U55033" s="76"/>
    </row>
    <row r="55034" spans="21:21" x14ac:dyDescent="0.25">
      <c r="U55034" s="76"/>
    </row>
    <row r="55035" spans="21:21" x14ac:dyDescent="0.25">
      <c r="U55035" s="76"/>
    </row>
    <row r="55036" spans="21:21" x14ac:dyDescent="0.25">
      <c r="U55036" s="76"/>
    </row>
    <row r="55037" spans="21:21" x14ac:dyDescent="0.25">
      <c r="U55037" s="76"/>
    </row>
    <row r="55038" spans="21:21" x14ac:dyDescent="0.25">
      <c r="U55038" s="76"/>
    </row>
    <row r="55039" spans="21:21" x14ac:dyDescent="0.25">
      <c r="U55039" s="76"/>
    </row>
    <row r="55040" spans="21:21" x14ac:dyDescent="0.25">
      <c r="U55040" s="76"/>
    </row>
    <row r="55041" spans="21:21" x14ac:dyDescent="0.25">
      <c r="U55041" s="76"/>
    </row>
    <row r="55042" spans="21:21" x14ac:dyDescent="0.25">
      <c r="U55042" s="76"/>
    </row>
    <row r="55043" spans="21:21" x14ac:dyDescent="0.25">
      <c r="U55043" s="76"/>
    </row>
    <row r="55044" spans="21:21" x14ac:dyDescent="0.25">
      <c r="U55044" s="76"/>
    </row>
    <row r="55045" spans="21:21" x14ac:dyDescent="0.25">
      <c r="U55045" s="76"/>
    </row>
    <row r="55046" spans="21:21" x14ac:dyDescent="0.25">
      <c r="U55046" s="76"/>
    </row>
    <row r="55047" spans="21:21" x14ac:dyDescent="0.25">
      <c r="U55047" s="76"/>
    </row>
    <row r="55048" spans="21:21" x14ac:dyDescent="0.25">
      <c r="U55048" s="76"/>
    </row>
    <row r="55049" spans="21:21" x14ac:dyDescent="0.25">
      <c r="U55049" s="76"/>
    </row>
    <row r="55050" spans="21:21" x14ac:dyDescent="0.25">
      <c r="U55050" s="76"/>
    </row>
    <row r="55051" spans="21:21" x14ac:dyDescent="0.25">
      <c r="U55051" s="76"/>
    </row>
    <row r="55052" spans="21:21" x14ac:dyDescent="0.25">
      <c r="U55052" s="76"/>
    </row>
    <row r="55053" spans="21:21" x14ac:dyDescent="0.25">
      <c r="U55053" s="76"/>
    </row>
    <row r="55054" spans="21:21" x14ac:dyDescent="0.25">
      <c r="U55054" s="76"/>
    </row>
    <row r="55055" spans="21:21" x14ac:dyDescent="0.25">
      <c r="U55055" s="76"/>
    </row>
    <row r="55056" spans="21:21" x14ac:dyDescent="0.25">
      <c r="U55056" s="76"/>
    </row>
    <row r="55057" spans="21:21" x14ac:dyDescent="0.25">
      <c r="U55057" s="76"/>
    </row>
    <row r="55058" spans="21:21" x14ac:dyDescent="0.25">
      <c r="U55058" s="76"/>
    </row>
    <row r="55059" spans="21:21" x14ac:dyDescent="0.25">
      <c r="U55059" s="76"/>
    </row>
    <row r="55060" spans="21:21" x14ac:dyDescent="0.25">
      <c r="U55060" s="76"/>
    </row>
    <row r="55061" spans="21:21" x14ac:dyDescent="0.25">
      <c r="U55061" s="76"/>
    </row>
    <row r="55062" spans="21:21" x14ac:dyDescent="0.25">
      <c r="U55062" s="76"/>
    </row>
    <row r="55063" spans="21:21" x14ac:dyDescent="0.25">
      <c r="U55063" s="76"/>
    </row>
    <row r="55064" spans="21:21" x14ac:dyDescent="0.25">
      <c r="U55064" s="76"/>
    </row>
    <row r="55065" spans="21:21" x14ac:dyDescent="0.25">
      <c r="U55065" s="76"/>
    </row>
    <row r="55066" spans="21:21" x14ac:dyDescent="0.25">
      <c r="U55066" s="76"/>
    </row>
    <row r="55067" spans="21:21" x14ac:dyDescent="0.25">
      <c r="U55067" s="76"/>
    </row>
    <row r="55068" spans="21:21" x14ac:dyDescent="0.25">
      <c r="U55068" s="76"/>
    </row>
    <row r="55069" spans="21:21" x14ac:dyDescent="0.25">
      <c r="U55069" s="76"/>
    </row>
    <row r="55070" spans="21:21" x14ac:dyDescent="0.25">
      <c r="U55070" s="76"/>
    </row>
    <row r="55071" spans="21:21" x14ac:dyDescent="0.25">
      <c r="U55071" s="76"/>
    </row>
    <row r="55072" spans="21:21" x14ac:dyDescent="0.25">
      <c r="U55072" s="76"/>
    </row>
    <row r="55073" spans="21:21" x14ac:dyDescent="0.25">
      <c r="U55073" s="76"/>
    </row>
    <row r="55074" spans="21:21" x14ac:dyDescent="0.25">
      <c r="U55074" s="76"/>
    </row>
    <row r="55075" spans="21:21" x14ac:dyDescent="0.25">
      <c r="U55075" s="76"/>
    </row>
    <row r="55076" spans="21:21" x14ac:dyDescent="0.25">
      <c r="U55076" s="76"/>
    </row>
    <row r="55077" spans="21:21" x14ac:dyDescent="0.25">
      <c r="U55077" s="76"/>
    </row>
    <row r="55078" spans="21:21" x14ac:dyDescent="0.25">
      <c r="U55078" s="76"/>
    </row>
    <row r="55079" spans="21:21" x14ac:dyDescent="0.25">
      <c r="U55079" s="76"/>
    </row>
    <row r="55080" spans="21:21" x14ac:dyDescent="0.25">
      <c r="U55080" s="76"/>
    </row>
    <row r="55081" spans="21:21" x14ac:dyDescent="0.25">
      <c r="U55081" s="76"/>
    </row>
    <row r="55082" spans="21:21" x14ac:dyDescent="0.25">
      <c r="U55082" s="76"/>
    </row>
    <row r="55083" spans="21:21" x14ac:dyDescent="0.25">
      <c r="U55083" s="76"/>
    </row>
    <row r="55084" spans="21:21" x14ac:dyDescent="0.25">
      <c r="U55084" s="76"/>
    </row>
    <row r="55085" spans="21:21" x14ac:dyDescent="0.25">
      <c r="U55085" s="76"/>
    </row>
    <row r="55086" spans="21:21" x14ac:dyDescent="0.25">
      <c r="U55086" s="76"/>
    </row>
    <row r="55087" spans="21:21" x14ac:dyDescent="0.25">
      <c r="U55087" s="76"/>
    </row>
    <row r="55088" spans="21:21" x14ac:dyDescent="0.25">
      <c r="U55088" s="76"/>
    </row>
    <row r="55089" spans="21:21" x14ac:dyDescent="0.25">
      <c r="U55089" s="76"/>
    </row>
    <row r="55090" spans="21:21" x14ac:dyDescent="0.25">
      <c r="U55090" s="76"/>
    </row>
    <row r="55091" spans="21:21" x14ac:dyDescent="0.25">
      <c r="U55091" s="76"/>
    </row>
    <row r="55092" spans="21:21" x14ac:dyDescent="0.25">
      <c r="U55092" s="76"/>
    </row>
    <row r="55093" spans="21:21" x14ac:dyDescent="0.25">
      <c r="U55093" s="76"/>
    </row>
    <row r="55094" spans="21:21" x14ac:dyDescent="0.25">
      <c r="U55094" s="76"/>
    </row>
    <row r="55095" spans="21:21" x14ac:dyDescent="0.25">
      <c r="U55095" s="76"/>
    </row>
    <row r="55096" spans="21:21" x14ac:dyDescent="0.25">
      <c r="U55096" s="76"/>
    </row>
    <row r="55097" spans="21:21" x14ac:dyDescent="0.25">
      <c r="U55097" s="76"/>
    </row>
    <row r="55098" spans="21:21" x14ac:dyDescent="0.25">
      <c r="U55098" s="76"/>
    </row>
    <row r="55099" spans="21:21" x14ac:dyDescent="0.25">
      <c r="U55099" s="76"/>
    </row>
    <row r="55100" spans="21:21" x14ac:dyDescent="0.25">
      <c r="U55100" s="76"/>
    </row>
    <row r="55101" spans="21:21" x14ac:dyDescent="0.25">
      <c r="U55101" s="76"/>
    </row>
    <row r="55102" spans="21:21" x14ac:dyDescent="0.25">
      <c r="U55102" s="76"/>
    </row>
    <row r="55103" spans="21:21" x14ac:dyDescent="0.25">
      <c r="U55103" s="76"/>
    </row>
    <row r="55104" spans="21:21" x14ac:dyDescent="0.25">
      <c r="U55104" s="76"/>
    </row>
    <row r="55105" spans="21:21" x14ac:dyDescent="0.25">
      <c r="U55105" s="76"/>
    </row>
    <row r="55106" spans="21:21" x14ac:dyDescent="0.25">
      <c r="U55106" s="76"/>
    </row>
    <row r="55107" spans="21:21" x14ac:dyDescent="0.25">
      <c r="U55107" s="76"/>
    </row>
    <row r="55108" spans="21:21" x14ac:dyDescent="0.25">
      <c r="U55108" s="76"/>
    </row>
    <row r="55109" spans="21:21" x14ac:dyDescent="0.25">
      <c r="U55109" s="76"/>
    </row>
    <row r="55110" spans="21:21" x14ac:dyDescent="0.25">
      <c r="U55110" s="76"/>
    </row>
    <row r="55111" spans="21:21" x14ac:dyDescent="0.25">
      <c r="U55111" s="76"/>
    </row>
    <row r="55112" spans="21:21" x14ac:dyDescent="0.25">
      <c r="U55112" s="76"/>
    </row>
    <row r="55113" spans="21:21" x14ac:dyDescent="0.25">
      <c r="U55113" s="76"/>
    </row>
    <row r="55114" spans="21:21" x14ac:dyDescent="0.25">
      <c r="U55114" s="76"/>
    </row>
    <row r="55115" spans="21:21" x14ac:dyDescent="0.25">
      <c r="U55115" s="76"/>
    </row>
    <row r="55116" spans="21:21" x14ac:dyDescent="0.25">
      <c r="U55116" s="76"/>
    </row>
    <row r="55117" spans="21:21" x14ac:dyDescent="0.25">
      <c r="U55117" s="76"/>
    </row>
    <row r="55118" spans="21:21" x14ac:dyDescent="0.25">
      <c r="U55118" s="76"/>
    </row>
    <row r="55119" spans="21:21" x14ac:dyDescent="0.25">
      <c r="U55119" s="76"/>
    </row>
    <row r="55120" spans="21:21" x14ac:dyDescent="0.25">
      <c r="U55120" s="76"/>
    </row>
    <row r="55121" spans="21:21" x14ac:dyDescent="0.25">
      <c r="U55121" s="76"/>
    </row>
    <row r="55122" spans="21:21" x14ac:dyDescent="0.25">
      <c r="U55122" s="76"/>
    </row>
    <row r="55123" spans="21:21" x14ac:dyDescent="0.25">
      <c r="U55123" s="76"/>
    </row>
    <row r="55124" spans="21:21" x14ac:dyDescent="0.25">
      <c r="U55124" s="76"/>
    </row>
    <row r="55125" spans="21:21" x14ac:dyDescent="0.25">
      <c r="U55125" s="76"/>
    </row>
    <row r="55126" spans="21:21" x14ac:dyDescent="0.25">
      <c r="U55126" s="76"/>
    </row>
    <row r="55127" spans="21:21" x14ac:dyDescent="0.25">
      <c r="U55127" s="76"/>
    </row>
    <row r="55128" spans="21:21" x14ac:dyDescent="0.25">
      <c r="U55128" s="76"/>
    </row>
    <row r="55129" spans="21:21" x14ac:dyDescent="0.25">
      <c r="U55129" s="76"/>
    </row>
    <row r="55130" spans="21:21" x14ac:dyDescent="0.25">
      <c r="U55130" s="76"/>
    </row>
    <row r="55131" spans="21:21" x14ac:dyDescent="0.25">
      <c r="U55131" s="76"/>
    </row>
    <row r="55132" spans="21:21" x14ac:dyDescent="0.25">
      <c r="U55132" s="76"/>
    </row>
    <row r="55133" spans="21:21" x14ac:dyDescent="0.25">
      <c r="U55133" s="76"/>
    </row>
    <row r="55134" spans="21:21" x14ac:dyDescent="0.25">
      <c r="U55134" s="76"/>
    </row>
    <row r="55135" spans="21:21" x14ac:dyDescent="0.25">
      <c r="U55135" s="76"/>
    </row>
    <row r="55136" spans="21:21" x14ac:dyDescent="0.25">
      <c r="U55136" s="76"/>
    </row>
    <row r="55137" spans="21:21" x14ac:dyDescent="0.25">
      <c r="U55137" s="76"/>
    </row>
    <row r="55138" spans="21:21" x14ac:dyDescent="0.25">
      <c r="U55138" s="76"/>
    </row>
    <row r="55139" spans="21:21" x14ac:dyDescent="0.25">
      <c r="U55139" s="76"/>
    </row>
    <row r="55140" spans="21:21" x14ac:dyDescent="0.25">
      <c r="U55140" s="76"/>
    </row>
    <row r="55141" spans="21:21" x14ac:dyDescent="0.25">
      <c r="U55141" s="76"/>
    </row>
    <row r="55142" spans="21:21" x14ac:dyDescent="0.25">
      <c r="U55142" s="76"/>
    </row>
    <row r="55143" spans="21:21" x14ac:dyDescent="0.25">
      <c r="U55143" s="76"/>
    </row>
    <row r="55144" spans="21:21" x14ac:dyDescent="0.25">
      <c r="U55144" s="76"/>
    </row>
    <row r="55145" spans="21:21" x14ac:dyDescent="0.25">
      <c r="U55145" s="76"/>
    </row>
    <row r="55146" spans="21:21" x14ac:dyDescent="0.25">
      <c r="U55146" s="76"/>
    </row>
    <row r="55147" spans="21:21" x14ac:dyDescent="0.25">
      <c r="U55147" s="76"/>
    </row>
    <row r="55148" spans="21:21" x14ac:dyDescent="0.25">
      <c r="U55148" s="76"/>
    </row>
    <row r="55149" spans="21:21" x14ac:dyDescent="0.25">
      <c r="U55149" s="76"/>
    </row>
    <row r="55150" spans="21:21" x14ac:dyDescent="0.25">
      <c r="U55150" s="76"/>
    </row>
    <row r="55151" spans="21:21" x14ac:dyDescent="0.25">
      <c r="U55151" s="76"/>
    </row>
    <row r="55152" spans="21:21" x14ac:dyDescent="0.25">
      <c r="U55152" s="76"/>
    </row>
    <row r="55153" spans="21:21" x14ac:dyDescent="0.25">
      <c r="U55153" s="76"/>
    </row>
    <row r="55154" spans="21:21" x14ac:dyDescent="0.25">
      <c r="U55154" s="76"/>
    </row>
    <row r="55155" spans="21:21" x14ac:dyDescent="0.25">
      <c r="U55155" s="76"/>
    </row>
    <row r="55156" spans="21:21" x14ac:dyDescent="0.25">
      <c r="U55156" s="76"/>
    </row>
    <row r="55157" spans="21:21" x14ac:dyDescent="0.25">
      <c r="U55157" s="76"/>
    </row>
    <row r="55158" spans="21:21" x14ac:dyDescent="0.25">
      <c r="U55158" s="76"/>
    </row>
    <row r="55159" spans="21:21" x14ac:dyDescent="0.25">
      <c r="U55159" s="76"/>
    </row>
    <row r="55160" spans="21:21" x14ac:dyDescent="0.25">
      <c r="U55160" s="76"/>
    </row>
    <row r="55161" spans="21:21" x14ac:dyDescent="0.25">
      <c r="U55161" s="76"/>
    </row>
    <row r="55162" spans="21:21" x14ac:dyDescent="0.25">
      <c r="U55162" s="76"/>
    </row>
    <row r="55163" spans="21:21" x14ac:dyDescent="0.25">
      <c r="U55163" s="76"/>
    </row>
    <row r="55164" spans="21:21" x14ac:dyDescent="0.25">
      <c r="U55164" s="76"/>
    </row>
    <row r="55165" spans="21:21" x14ac:dyDescent="0.25">
      <c r="U55165" s="76"/>
    </row>
    <row r="55166" spans="21:21" x14ac:dyDescent="0.25">
      <c r="U55166" s="76"/>
    </row>
    <row r="55167" spans="21:21" x14ac:dyDescent="0.25">
      <c r="U55167" s="76"/>
    </row>
    <row r="55168" spans="21:21" x14ac:dyDescent="0.25">
      <c r="U55168" s="76"/>
    </row>
    <row r="55169" spans="21:21" x14ac:dyDescent="0.25">
      <c r="U55169" s="76"/>
    </row>
    <row r="55170" spans="21:21" x14ac:dyDescent="0.25">
      <c r="U55170" s="76"/>
    </row>
    <row r="55171" spans="21:21" x14ac:dyDescent="0.25">
      <c r="U55171" s="76"/>
    </row>
    <row r="55172" spans="21:21" x14ac:dyDescent="0.25">
      <c r="U55172" s="76"/>
    </row>
    <row r="55173" spans="21:21" x14ac:dyDescent="0.25">
      <c r="U55173" s="76"/>
    </row>
    <row r="55174" spans="21:21" x14ac:dyDescent="0.25">
      <c r="U55174" s="76"/>
    </row>
    <row r="55175" spans="21:21" x14ac:dyDescent="0.25">
      <c r="U55175" s="76"/>
    </row>
    <row r="55176" spans="21:21" x14ac:dyDescent="0.25">
      <c r="U55176" s="76"/>
    </row>
    <row r="55177" spans="21:21" x14ac:dyDescent="0.25">
      <c r="U55177" s="76"/>
    </row>
    <row r="55178" spans="21:21" x14ac:dyDescent="0.25">
      <c r="U55178" s="76"/>
    </row>
    <row r="55179" spans="21:21" x14ac:dyDescent="0.25">
      <c r="U55179" s="76"/>
    </row>
    <row r="55180" spans="21:21" x14ac:dyDescent="0.25">
      <c r="U55180" s="76"/>
    </row>
    <row r="55181" spans="21:21" x14ac:dyDescent="0.25">
      <c r="U55181" s="76"/>
    </row>
    <row r="55182" spans="21:21" x14ac:dyDescent="0.25">
      <c r="U55182" s="76"/>
    </row>
    <row r="55183" spans="21:21" x14ac:dyDescent="0.25">
      <c r="U55183" s="76"/>
    </row>
    <row r="55184" spans="21:21" x14ac:dyDescent="0.25">
      <c r="U55184" s="76"/>
    </row>
    <row r="55185" spans="21:21" x14ac:dyDescent="0.25">
      <c r="U55185" s="76"/>
    </row>
    <row r="55186" spans="21:21" x14ac:dyDescent="0.25">
      <c r="U55186" s="76"/>
    </row>
    <row r="55187" spans="21:21" x14ac:dyDescent="0.25">
      <c r="U55187" s="76"/>
    </row>
    <row r="55188" spans="21:21" x14ac:dyDescent="0.25">
      <c r="U55188" s="76"/>
    </row>
    <row r="55189" spans="21:21" x14ac:dyDescent="0.25">
      <c r="U55189" s="76"/>
    </row>
    <row r="55190" spans="21:21" x14ac:dyDescent="0.25">
      <c r="U55190" s="76"/>
    </row>
    <row r="55191" spans="21:21" x14ac:dyDescent="0.25">
      <c r="U55191" s="76"/>
    </row>
    <row r="55192" spans="21:21" x14ac:dyDescent="0.25">
      <c r="U55192" s="76"/>
    </row>
    <row r="55193" spans="21:21" x14ac:dyDescent="0.25">
      <c r="U55193" s="76"/>
    </row>
    <row r="55194" spans="21:21" x14ac:dyDescent="0.25">
      <c r="U55194" s="76"/>
    </row>
    <row r="55195" spans="21:21" x14ac:dyDescent="0.25">
      <c r="U55195" s="76"/>
    </row>
    <row r="55196" spans="21:21" x14ac:dyDescent="0.25">
      <c r="U55196" s="76"/>
    </row>
    <row r="55197" spans="21:21" x14ac:dyDescent="0.25">
      <c r="U55197" s="76"/>
    </row>
    <row r="55198" spans="21:21" x14ac:dyDescent="0.25">
      <c r="U55198" s="76"/>
    </row>
    <row r="55199" spans="21:21" x14ac:dyDescent="0.25">
      <c r="U55199" s="76"/>
    </row>
    <row r="55200" spans="21:21" x14ac:dyDescent="0.25">
      <c r="U55200" s="76"/>
    </row>
    <row r="55201" spans="21:21" x14ac:dyDescent="0.25">
      <c r="U55201" s="76"/>
    </row>
    <row r="55202" spans="21:21" x14ac:dyDescent="0.25">
      <c r="U55202" s="76"/>
    </row>
    <row r="55203" spans="21:21" x14ac:dyDescent="0.25">
      <c r="U55203" s="76"/>
    </row>
    <row r="55204" spans="21:21" x14ac:dyDescent="0.25">
      <c r="U55204" s="76"/>
    </row>
    <row r="55205" spans="21:21" x14ac:dyDescent="0.25">
      <c r="U55205" s="76"/>
    </row>
    <row r="55206" spans="21:21" x14ac:dyDescent="0.25">
      <c r="U55206" s="76"/>
    </row>
    <row r="55207" spans="21:21" x14ac:dyDescent="0.25">
      <c r="U55207" s="76"/>
    </row>
    <row r="55208" spans="21:21" x14ac:dyDescent="0.25">
      <c r="U55208" s="76"/>
    </row>
    <row r="55209" spans="21:21" x14ac:dyDescent="0.25">
      <c r="U55209" s="76"/>
    </row>
    <row r="55210" spans="21:21" x14ac:dyDescent="0.25">
      <c r="U55210" s="76"/>
    </row>
    <row r="55211" spans="21:21" x14ac:dyDescent="0.25">
      <c r="U55211" s="76"/>
    </row>
    <row r="55212" spans="21:21" x14ac:dyDescent="0.25">
      <c r="U55212" s="76"/>
    </row>
    <row r="55213" spans="21:21" x14ac:dyDescent="0.25">
      <c r="U55213" s="76"/>
    </row>
    <row r="55214" spans="21:21" x14ac:dyDescent="0.25">
      <c r="U55214" s="76"/>
    </row>
    <row r="55215" spans="21:21" x14ac:dyDescent="0.25">
      <c r="U55215" s="76"/>
    </row>
    <row r="55216" spans="21:21" x14ac:dyDescent="0.25">
      <c r="U55216" s="76"/>
    </row>
    <row r="55217" spans="21:21" x14ac:dyDescent="0.25">
      <c r="U55217" s="76"/>
    </row>
    <row r="55218" spans="21:21" x14ac:dyDescent="0.25">
      <c r="U55218" s="76"/>
    </row>
    <row r="55219" spans="21:21" x14ac:dyDescent="0.25">
      <c r="U55219" s="76"/>
    </row>
    <row r="55220" spans="21:21" x14ac:dyDescent="0.25">
      <c r="U55220" s="76"/>
    </row>
    <row r="55221" spans="21:21" x14ac:dyDescent="0.25">
      <c r="U55221" s="76"/>
    </row>
    <row r="55222" spans="21:21" x14ac:dyDescent="0.25">
      <c r="U55222" s="76"/>
    </row>
    <row r="55223" spans="21:21" x14ac:dyDescent="0.25">
      <c r="U55223" s="76"/>
    </row>
    <row r="55224" spans="21:21" x14ac:dyDescent="0.25">
      <c r="U55224" s="76"/>
    </row>
    <row r="55225" spans="21:21" x14ac:dyDescent="0.25">
      <c r="U55225" s="76"/>
    </row>
    <row r="55226" spans="21:21" x14ac:dyDescent="0.25">
      <c r="U55226" s="76"/>
    </row>
    <row r="55227" spans="21:21" x14ac:dyDescent="0.25">
      <c r="U55227" s="76"/>
    </row>
    <row r="55228" spans="21:21" x14ac:dyDescent="0.25">
      <c r="U55228" s="76"/>
    </row>
    <row r="55229" spans="21:21" x14ac:dyDescent="0.25">
      <c r="U55229" s="76"/>
    </row>
    <row r="55230" spans="21:21" x14ac:dyDescent="0.25">
      <c r="U55230" s="76"/>
    </row>
    <row r="55231" spans="21:21" x14ac:dyDescent="0.25">
      <c r="U55231" s="76"/>
    </row>
    <row r="55232" spans="21:21" x14ac:dyDescent="0.25">
      <c r="U55232" s="76"/>
    </row>
    <row r="55233" spans="21:21" x14ac:dyDescent="0.25">
      <c r="U55233" s="76"/>
    </row>
    <row r="55234" spans="21:21" x14ac:dyDescent="0.25">
      <c r="U55234" s="76"/>
    </row>
    <row r="55235" spans="21:21" x14ac:dyDescent="0.25">
      <c r="U55235" s="76"/>
    </row>
    <row r="55236" spans="21:21" x14ac:dyDescent="0.25">
      <c r="U55236" s="76"/>
    </row>
    <row r="55237" spans="21:21" x14ac:dyDescent="0.25">
      <c r="U55237" s="76"/>
    </row>
    <row r="55238" spans="21:21" x14ac:dyDescent="0.25">
      <c r="U55238" s="76"/>
    </row>
    <row r="55239" spans="21:21" x14ac:dyDescent="0.25">
      <c r="U55239" s="76"/>
    </row>
    <row r="55240" spans="21:21" x14ac:dyDescent="0.25">
      <c r="U55240" s="76"/>
    </row>
    <row r="55241" spans="21:21" x14ac:dyDescent="0.25">
      <c r="U55241" s="76"/>
    </row>
    <row r="55242" spans="21:21" x14ac:dyDescent="0.25">
      <c r="U55242" s="76"/>
    </row>
    <row r="55243" spans="21:21" x14ac:dyDescent="0.25">
      <c r="U55243" s="76"/>
    </row>
    <row r="55244" spans="21:21" x14ac:dyDescent="0.25">
      <c r="U55244" s="76"/>
    </row>
    <row r="55245" spans="21:21" x14ac:dyDescent="0.25">
      <c r="U55245" s="76"/>
    </row>
    <row r="55246" spans="21:21" x14ac:dyDescent="0.25">
      <c r="U55246" s="76"/>
    </row>
    <row r="55247" spans="21:21" x14ac:dyDescent="0.25">
      <c r="U55247" s="76"/>
    </row>
    <row r="55248" spans="21:21" x14ac:dyDescent="0.25">
      <c r="U55248" s="76"/>
    </row>
    <row r="55249" spans="21:21" x14ac:dyDescent="0.25">
      <c r="U55249" s="76"/>
    </row>
    <row r="55250" spans="21:21" x14ac:dyDescent="0.25">
      <c r="U55250" s="76"/>
    </row>
    <row r="55251" spans="21:21" x14ac:dyDescent="0.25">
      <c r="U55251" s="76"/>
    </row>
    <row r="55252" spans="21:21" x14ac:dyDescent="0.25">
      <c r="U55252" s="76"/>
    </row>
    <row r="55253" spans="21:21" x14ac:dyDescent="0.25">
      <c r="U55253" s="76"/>
    </row>
    <row r="55254" spans="21:21" x14ac:dyDescent="0.25">
      <c r="U55254" s="76"/>
    </row>
    <row r="55255" spans="21:21" x14ac:dyDescent="0.25">
      <c r="U55255" s="76"/>
    </row>
    <row r="55256" spans="21:21" x14ac:dyDescent="0.25">
      <c r="U55256" s="76"/>
    </row>
    <row r="55257" spans="21:21" x14ac:dyDescent="0.25">
      <c r="U55257" s="76"/>
    </row>
    <row r="55258" spans="21:21" x14ac:dyDescent="0.25">
      <c r="U55258" s="76"/>
    </row>
    <row r="55259" spans="21:21" x14ac:dyDescent="0.25">
      <c r="U55259" s="76"/>
    </row>
    <row r="55260" spans="21:21" x14ac:dyDescent="0.25">
      <c r="U55260" s="76"/>
    </row>
    <row r="55261" spans="21:21" x14ac:dyDescent="0.25">
      <c r="U55261" s="76"/>
    </row>
    <row r="55262" spans="21:21" x14ac:dyDescent="0.25">
      <c r="U55262" s="76"/>
    </row>
    <row r="55263" spans="21:21" x14ac:dyDescent="0.25">
      <c r="U55263" s="76"/>
    </row>
    <row r="55264" spans="21:21" x14ac:dyDescent="0.25">
      <c r="U55264" s="76"/>
    </row>
    <row r="55265" spans="21:21" x14ac:dyDescent="0.25">
      <c r="U55265" s="76"/>
    </row>
    <row r="55266" spans="21:21" x14ac:dyDescent="0.25">
      <c r="U55266" s="76"/>
    </row>
    <row r="55267" spans="21:21" x14ac:dyDescent="0.25">
      <c r="U55267" s="76"/>
    </row>
    <row r="55268" spans="21:21" x14ac:dyDescent="0.25">
      <c r="U55268" s="76"/>
    </row>
    <row r="55269" spans="21:21" x14ac:dyDescent="0.25">
      <c r="U55269" s="76"/>
    </row>
    <row r="55270" spans="21:21" x14ac:dyDescent="0.25">
      <c r="U55270" s="76"/>
    </row>
    <row r="55271" spans="21:21" x14ac:dyDescent="0.25">
      <c r="U55271" s="76"/>
    </row>
    <row r="55272" spans="21:21" x14ac:dyDescent="0.25">
      <c r="U55272" s="76"/>
    </row>
    <row r="55273" spans="21:21" x14ac:dyDescent="0.25">
      <c r="U55273" s="76"/>
    </row>
    <row r="55274" spans="21:21" x14ac:dyDescent="0.25">
      <c r="U55274" s="76"/>
    </row>
    <row r="55275" spans="21:21" x14ac:dyDescent="0.25">
      <c r="U55275" s="76"/>
    </row>
    <row r="55276" spans="21:21" x14ac:dyDescent="0.25">
      <c r="U55276" s="76"/>
    </row>
    <row r="55277" spans="21:21" x14ac:dyDescent="0.25">
      <c r="U55277" s="76"/>
    </row>
    <row r="55278" spans="21:21" x14ac:dyDescent="0.25">
      <c r="U55278" s="76"/>
    </row>
    <row r="55279" spans="21:21" x14ac:dyDescent="0.25">
      <c r="U55279" s="76"/>
    </row>
    <row r="55280" spans="21:21" x14ac:dyDescent="0.25">
      <c r="U55280" s="76"/>
    </row>
    <row r="55281" spans="21:21" x14ac:dyDescent="0.25">
      <c r="U55281" s="76"/>
    </row>
    <row r="55282" spans="21:21" x14ac:dyDescent="0.25">
      <c r="U55282" s="76"/>
    </row>
    <row r="55283" spans="21:21" x14ac:dyDescent="0.25">
      <c r="U55283" s="76"/>
    </row>
    <row r="55284" spans="21:21" x14ac:dyDescent="0.25">
      <c r="U55284" s="76"/>
    </row>
    <row r="55285" spans="21:21" x14ac:dyDescent="0.25">
      <c r="U55285" s="76"/>
    </row>
    <row r="55286" spans="21:21" x14ac:dyDescent="0.25">
      <c r="U55286" s="76"/>
    </row>
    <row r="55287" spans="21:21" x14ac:dyDescent="0.25">
      <c r="U55287" s="76"/>
    </row>
    <row r="55288" spans="21:21" x14ac:dyDescent="0.25">
      <c r="U55288" s="76"/>
    </row>
    <row r="55289" spans="21:21" x14ac:dyDescent="0.25">
      <c r="U55289" s="76"/>
    </row>
    <row r="55290" spans="21:21" x14ac:dyDescent="0.25">
      <c r="U55290" s="76"/>
    </row>
    <row r="55291" spans="21:21" x14ac:dyDescent="0.25">
      <c r="U55291" s="76"/>
    </row>
    <row r="55292" spans="21:21" x14ac:dyDescent="0.25">
      <c r="U55292" s="76"/>
    </row>
    <row r="55293" spans="21:21" x14ac:dyDescent="0.25">
      <c r="U55293" s="76"/>
    </row>
    <row r="55294" spans="21:21" x14ac:dyDescent="0.25">
      <c r="U55294" s="76"/>
    </row>
    <row r="55295" spans="21:21" x14ac:dyDescent="0.25">
      <c r="U55295" s="76"/>
    </row>
    <row r="55296" spans="21:21" x14ac:dyDescent="0.25">
      <c r="U55296" s="76"/>
    </row>
    <row r="55297" spans="21:21" x14ac:dyDescent="0.25">
      <c r="U55297" s="76"/>
    </row>
    <row r="55298" spans="21:21" x14ac:dyDescent="0.25">
      <c r="U55298" s="76"/>
    </row>
    <row r="55299" spans="21:21" x14ac:dyDescent="0.25">
      <c r="U55299" s="76"/>
    </row>
    <row r="55300" spans="21:21" x14ac:dyDescent="0.25">
      <c r="U55300" s="76"/>
    </row>
    <row r="55301" spans="21:21" x14ac:dyDescent="0.25">
      <c r="U55301" s="76"/>
    </row>
    <row r="55302" spans="21:21" x14ac:dyDescent="0.25">
      <c r="U55302" s="76"/>
    </row>
    <row r="55303" spans="21:21" x14ac:dyDescent="0.25">
      <c r="U55303" s="76"/>
    </row>
    <row r="55304" spans="21:21" x14ac:dyDescent="0.25">
      <c r="U55304" s="76"/>
    </row>
    <row r="55305" spans="21:21" x14ac:dyDescent="0.25">
      <c r="U55305" s="76"/>
    </row>
    <row r="55306" spans="21:21" x14ac:dyDescent="0.25">
      <c r="U55306" s="76"/>
    </row>
    <row r="55307" spans="21:21" x14ac:dyDescent="0.25">
      <c r="U55307" s="76"/>
    </row>
    <row r="55308" spans="21:21" x14ac:dyDescent="0.25">
      <c r="U55308" s="76"/>
    </row>
    <row r="55309" spans="21:21" x14ac:dyDescent="0.25">
      <c r="U55309" s="76"/>
    </row>
    <row r="55310" spans="21:21" x14ac:dyDescent="0.25">
      <c r="U55310" s="76"/>
    </row>
    <row r="55311" spans="21:21" x14ac:dyDescent="0.25">
      <c r="U55311" s="76"/>
    </row>
    <row r="55312" spans="21:21" x14ac:dyDescent="0.25">
      <c r="U55312" s="76"/>
    </row>
    <row r="55313" spans="21:21" x14ac:dyDescent="0.25">
      <c r="U55313" s="76"/>
    </row>
    <row r="55314" spans="21:21" x14ac:dyDescent="0.25">
      <c r="U55314" s="76"/>
    </row>
    <row r="55315" spans="21:21" x14ac:dyDescent="0.25">
      <c r="U55315" s="76"/>
    </row>
    <row r="55316" spans="21:21" x14ac:dyDescent="0.25">
      <c r="U55316" s="76"/>
    </row>
    <row r="55317" spans="21:21" x14ac:dyDescent="0.25">
      <c r="U55317" s="76"/>
    </row>
    <row r="55318" spans="21:21" x14ac:dyDescent="0.25">
      <c r="U55318" s="76"/>
    </row>
    <row r="55319" spans="21:21" x14ac:dyDescent="0.25">
      <c r="U55319" s="76"/>
    </row>
    <row r="55320" spans="21:21" x14ac:dyDescent="0.25">
      <c r="U55320" s="76"/>
    </row>
    <row r="55321" spans="21:21" x14ac:dyDescent="0.25">
      <c r="U55321" s="76"/>
    </row>
    <row r="55322" spans="21:21" x14ac:dyDescent="0.25">
      <c r="U55322" s="76"/>
    </row>
    <row r="55323" spans="21:21" x14ac:dyDescent="0.25">
      <c r="U55323" s="76"/>
    </row>
    <row r="55324" spans="21:21" x14ac:dyDescent="0.25">
      <c r="U55324" s="76"/>
    </row>
    <row r="55325" spans="21:21" x14ac:dyDescent="0.25">
      <c r="U55325" s="76"/>
    </row>
    <row r="55326" spans="21:21" x14ac:dyDescent="0.25">
      <c r="U55326" s="76"/>
    </row>
    <row r="55327" spans="21:21" x14ac:dyDescent="0.25">
      <c r="U55327" s="76"/>
    </row>
    <row r="55328" spans="21:21" x14ac:dyDescent="0.25">
      <c r="U55328" s="76"/>
    </row>
    <row r="55329" spans="21:21" x14ac:dyDescent="0.25">
      <c r="U55329" s="76"/>
    </row>
    <row r="55330" spans="21:21" x14ac:dyDescent="0.25">
      <c r="U55330" s="76"/>
    </row>
    <row r="55331" spans="21:21" x14ac:dyDescent="0.25">
      <c r="U55331" s="76"/>
    </row>
    <row r="55332" spans="21:21" x14ac:dyDescent="0.25">
      <c r="U55332" s="76"/>
    </row>
    <row r="55333" spans="21:21" x14ac:dyDescent="0.25">
      <c r="U55333" s="76"/>
    </row>
    <row r="55334" spans="21:21" x14ac:dyDescent="0.25">
      <c r="U55334" s="76"/>
    </row>
    <row r="55335" spans="21:21" x14ac:dyDescent="0.25">
      <c r="U55335" s="76"/>
    </row>
    <row r="55336" spans="21:21" x14ac:dyDescent="0.25">
      <c r="U55336" s="76"/>
    </row>
    <row r="55337" spans="21:21" x14ac:dyDescent="0.25">
      <c r="U55337" s="76"/>
    </row>
    <row r="55338" spans="21:21" x14ac:dyDescent="0.25">
      <c r="U55338" s="76"/>
    </row>
    <row r="55339" spans="21:21" x14ac:dyDescent="0.25">
      <c r="U55339" s="76"/>
    </row>
    <row r="55340" spans="21:21" x14ac:dyDescent="0.25">
      <c r="U55340" s="76"/>
    </row>
    <row r="55341" spans="21:21" x14ac:dyDescent="0.25">
      <c r="U55341" s="76"/>
    </row>
    <row r="55342" spans="21:21" x14ac:dyDescent="0.25">
      <c r="U55342" s="76"/>
    </row>
    <row r="55343" spans="21:21" x14ac:dyDescent="0.25">
      <c r="U55343" s="76"/>
    </row>
    <row r="55344" spans="21:21" x14ac:dyDescent="0.25">
      <c r="U55344" s="76"/>
    </row>
    <row r="55345" spans="21:21" x14ac:dyDescent="0.25">
      <c r="U55345" s="76"/>
    </row>
    <row r="55346" spans="21:21" x14ac:dyDescent="0.25">
      <c r="U55346" s="76"/>
    </row>
    <row r="55347" spans="21:21" x14ac:dyDescent="0.25">
      <c r="U55347" s="76"/>
    </row>
    <row r="55348" spans="21:21" x14ac:dyDescent="0.25">
      <c r="U55348" s="76"/>
    </row>
    <row r="55349" spans="21:21" x14ac:dyDescent="0.25">
      <c r="U55349" s="76"/>
    </row>
    <row r="55350" spans="21:21" x14ac:dyDescent="0.25">
      <c r="U55350" s="76"/>
    </row>
    <row r="55351" spans="21:21" x14ac:dyDescent="0.25">
      <c r="U55351" s="76"/>
    </row>
    <row r="55352" spans="21:21" x14ac:dyDescent="0.25">
      <c r="U55352" s="76"/>
    </row>
    <row r="55353" spans="21:21" x14ac:dyDescent="0.25">
      <c r="U55353" s="76"/>
    </row>
    <row r="55354" spans="21:21" x14ac:dyDescent="0.25">
      <c r="U55354" s="76"/>
    </row>
    <row r="55355" spans="21:21" x14ac:dyDescent="0.25">
      <c r="U55355" s="76"/>
    </row>
    <row r="55356" spans="21:21" x14ac:dyDescent="0.25">
      <c r="U55356" s="76"/>
    </row>
    <row r="55357" spans="21:21" x14ac:dyDescent="0.25">
      <c r="U55357" s="76"/>
    </row>
    <row r="55358" spans="21:21" x14ac:dyDescent="0.25">
      <c r="U55358" s="76"/>
    </row>
    <row r="55359" spans="21:21" x14ac:dyDescent="0.25">
      <c r="U55359" s="76"/>
    </row>
    <row r="55360" spans="21:21" x14ac:dyDescent="0.25">
      <c r="U55360" s="76"/>
    </row>
    <row r="55361" spans="21:21" x14ac:dyDescent="0.25">
      <c r="U55361" s="76"/>
    </row>
    <row r="55362" spans="21:21" x14ac:dyDescent="0.25">
      <c r="U55362" s="76"/>
    </row>
    <row r="55363" spans="21:21" x14ac:dyDescent="0.25">
      <c r="U55363" s="76"/>
    </row>
    <row r="55364" spans="21:21" x14ac:dyDescent="0.25">
      <c r="U55364" s="76"/>
    </row>
    <row r="55365" spans="21:21" x14ac:dyDescent="0.25">
      <c r="U55365" s="76"/>
    </row>
    <row r="55366" spans="21:21" x14ac:dyDescent="0.25">
      <c r="U55366" s="76"/>
    </row>
    <row r="55367" spans="21:21" x14ac:dyDescent="0.25">
      <c r="U55367" s="76"/>
    </row>
    <row r="55368" spans="21:21" x14ac:dyDescent="0.25">
      <c r="U55368" s="76"/>
    </row>
    <row r="55369" spans="21:21" x14ac:dyDescent="0.25">
      <c r="U55369" s="76"/>
    </row>
    <row r="55370" spans="21:21" x14ac:dyDescent="0.25">
      <c r="U55370" s="76"/>
    </row>
    <row r="55371" spans="21:21" x14ac:dyDescent="0.25">
      <c r="U55371" s="76"/>
    </row>
    <row r="55372" spans="21:21" x14ac:dyDescent="0.25">
      <c r="U55372" s="76"/>
    </row>
    <row r="55373" spans="21:21" x14ac:dyDescent="0.25">
      <c r="U55373" s="76"/>
    </row>
    <row r="55374" spans="21:21" x14ac:dyDescent="0.25">
      <c r="U55374" s="76"/>
    </row>
    <row r="55375" spans="21:21" x14ac:dyDescent="0.25">
      <c r="U55375" s="76"/>
    </row>
    <row r="55376" spans="21:21" x14ac:dyDescent="0.25">
      <c r="U55376" s="76"/>
    </row>
    <row r="55377" spans="21:21" x14ac:dyDescent="0.25">
      <c r="U55377" s="76"/>
    </row>
    <row r="55378" spans="21:21" x14ac:dyDescent="0.25">
      <c r="U55378" s="76"/>
    </row>
    <row r="55379" spans="21:21" x14ac:dyDescent="0.25">
      <c r="U55379" s="76"/>
    </row>
    <row r="55380" spans="21:21" x14ac:dyDescent="0.25">
      <c r="U55380" s="76"/>
    </row>
    <row r="55381" spans="21:21" x14ac:dyDescent="0.25">
      <c r="U55381" s="76"/>
    </row>
    <row r="55382" spans="21:21" x14ac:dyDescent="0.25">
      <c r="U55382" s="76"/>
    </row>
    <row r="55383" spans="21:21" x14ac:dyDescent="0.25">
      <c r="U55383" s="76"/>
    </row>
    <row r="55384" spans="21:21" x14ac:dyDescent="0.25">
      <c r="U55384" s="76"/>
    </row>
    <row r="55385" spans="21:21" x14ac:dyDescent="0.25">
      <c r="U55385" s="76"/>
    </row>
    <row r="55386" spans="21:21" x14ac:dyDescent="0.25">
      <c r="U55386" s="76"/>
    </row>
    <row r="55387" spans="21:21" x14ac:dyDescent="0.25">
      <c r="U55387" s="76"/>
    </row>
    <row r="55388" spans="21:21" x14ac:dyDescent="0.25">
      <c r="U55388" s="76"/>
    </row>
    <row r="55389" spans="21:21" x14ac:dyDescent="0.25">
      <c r="U55389" s="76"/>
    </row>
    <row r="55390" spans="21:21" x14ac:dyDescent="0.25">
      <c r="U55390" s="76"/>
    </row>
    <row r="55391" spans="21:21" x14ac:dyDescent="0.25">
      <c r="U55391" s="76"/>
    </row>
    <row r="55392" spans="21:21" x14ac:dyDescent="0.25">
      <c r="U55392" s="76"/>
    </row>
    <row r="55393" spans="21:21" x14ac:dyDescent="0.25">
      <c r="U55393" s="76"/>
    </row>
    <row r="55394" spans="21:21" x14ac:dyDescent="0.25">
      <c r="U55394" s="76"/>
    </row>
    <row r="55395" spans="21:21" x14ac:dyDescent="0.25">
      <c r="U55395" s="76"/>
    </row>
    <row r="55396" spans="21:21" x14ac:dyDescent="0.25">
      <c r="U55396" s="76"/>
    </row>
    <row r="55397" spans="21:21" x14ac:dyDescent="0.25">
      <c r="U55397" s="76"/>
    </row>
    <row r="55398" spans="21:21" x14ac:dyDescent="0.25">
      <c r="U55398" s="76"/>
    </row>
    <row r="55399" spans="21:21" x14ac:dyDescent="0.25">
      <c r="U55399" s="76"/>
    </row>
    <row r="55400" spans="21:21" x14ac:dyDescent="0.25">
      <c r="U55400" s="76"/>
    </row>
    <row r="55401" spans="21:21" x14ac:dyDescent="0.25">
      <c r="U55401" s="76"/>
    </row>
    <row r="55402" spans="21:21" x14ac:dyDescent="0.25">
      <c r="U55402" s="76"/>
    </row>
    <row r="55403" spans="21:21" x14ac:dyDescent="0.25">
      <c r="U55403" s="76"/>
    </row>
    <row r="55404" spans="21:21" x14ac:dyDescent="0.25">
      <c r="U55404" s="76"/>
    </row>
    <row r="55405" spans="21:21" x14ac:dyDescent="0.25">
      <c r="U55405" s="76"/>
    </row>
    <row r="55406" spans="21:21" x14ac:dyDescent="0.25">
      <c r="U55406" s="76"/>
    </row>
    <row r="55407" spans="21:21" x14ac:dyDescent="0.25">
      <c r="U55407" s="76"/>
    </row>
    <row r="55408" spans="21:21" x14ac:dyDescent="0.25">
      <c r="U55408" s="76"/>
    </row>
    <row r="55409" spans="21:21" x14ac:dyDescent="0.25">
      <c r="U55409" s="76"/>
    </row>
    <row r="55410" spans="21:21" x14ac:dyDescent="0.25">
      <c r="U55410" s="76"/>
    </row>
    <row r="55411" spans="21:21" x14ac:dyDescent="0.25">
      <c r="U55411" s="76"/>
    </row>
    <row r="55412" spans="21:21" x14ac:dyDescent="0.25">
      <c r="U55412" s="76"/>
    </row>
    <row r="55413" spans="21:21" x14ac:dyDescent="0.25">
      <c r="U55413" s="76"/>
    </row>
    <row r="55414" spans="21:21" x14ac:dyDescent="0.25">
      <c r="U55414" s="76"/>
    </row>
    <row r="55415" spans="21:21" x14ac:dyDescent="0.25">
      <c r="U55415" s="76"/>
    </row>
    <row r="55416" spans="21:21" x14ac:dyDescent="0.25">
      <c r="U55416" s="76"/>
    </row>
    <row r="55417" spans="21:21" x14ac:dyDescent="0.25">
      <c r="U55417" s="76"/>
    </row>
    <row r="55418" spans="21:21" x14ac:dyDescent="0.25">
      <c r="U55418" s="76"/>
    </row>
    <row r="55419" spans="21:21" x14ac:dyDescent="0.25">
      <c r="U55419" s="76"/>
    </row>
    <row r="55420" spans="21:21" x14ac:dyDescent="0.25">
      <c r="U55420" s="76"/>
    </row>
    <row r="55421" spans="21:21" x14ac:dyDescent="0.25">
      <c r="U55421" s="76"/>
    </row>
    <row r="55422" spans="21:21" x14ac:dyDescent="0.25">
      <c r="U55422" s="76"/>
    </row>
    <row r="55423" spans="21:21" x14ac:dyDescent="0.25">
      <c r="U55423" s="76"/>
    </row>
    <row r="55424" spans="21:21" x14ac:dyDescent="0.25">
      <c r="U55424" s="76"/>
    </row>
    <row r="55425" spans="21:21" x14ac:dyDescent="0.25">
      <c r="U55425" s="76"/>
    </row>
    <row r="55426" spans="21:21" x14ac:dyDescent="0.25">
      <c r="U55426" s="76"/>
    </row>
    <row r="55427" spans="21:21" x14ac:dyDescent="0.25">
      <c r="U55427" s="76"/>
    </row>
    <row r="55428" spans="21:21" x14ac:dyDescent="0.25">
      <c r="U55428" s="76"/>
    </row>
    <row r="55429" spans="21:21" x14ac:dyDescent="0.25">
      <c r="U55429" s="76"/>
    </row>
    <row r="55430" spans="21:21" x14ac:dyDescent="0.25">
      <c r="U55430" s="76"/>
    </row>
    <row r="55431" spans="21:21" x14ac:dyDescent="0.25">
      <c r="U55431" s="76"/>
    </row>
    <row r="55432" spans="21:21" x14ac:dyDescent="0.25">
      <c r="U55432" s="76"/>
    </row>
    <row r="55433" spans="21:21" x14ac:dyDescent="0.25">
      <c r="U55433" s="76"/>
    </row>
    <row r="55434" spans="21:21" x14ac:dyDescent="0.25">
      <c r="U55434" s="76"/>
    </row>
    <row r="55435" spans="21:21" x14ac:dyDescent="0.25">
      <c r="U55435" s="76"/>
    </row>
    <row r="55436" spans="21:21" x14ac:dyDescent="0.25">
      <c r="U55436" s="76"/>
    </row>
    <row r="55437" spans="21:21" x14ac:dyDescent="0.25">
      <c r="U55437" s="76"/>
    </row>
    <row r="55438" spans="21:21" x14ac:dyDescent="0.25">
      <c r="U55438" s="76"/>
    </row>
    <row r="55439" spans="21:21" x14ac:dyDescent="0.25">
      <c r="U55439" s="76"/>
    </row>
    <row r="55440" spans="21:21" x14ac:dyDescent="0.25">
      <c r="U55440" s="76"/>
    </row>
    <row r="55441" spans="21:21" x14ac:dyDescent="0.25">
      <c r="U55441" s="76"/>
    </row>
    <row r="55442" spans="21:21" x14ac:dyDescent="0.25">
      <c r="U55442" s="76"/>
    </row>
    <row r="55443" spans="21:21" x14ac:dyDescent="0.25">
      <c r="U55443" s="76"/>
    </row>
    <row r="55444" spans="21:21" x14ac:dyDescent="0.25">
      <c r="U55444" s="76"/>
    </row>
    <row r="55445" spans="21:21" x14ac:dyDescent="0.25">
      <c r="U55445" s="76"/>
    </row>
    <row r="55446" spans="21:21" x14ac:dyDescent="0.25">
      <c r="U55446" s="76"/>
    </row>
    <row r="55447" spans="21:21" x14ac:dyDescent="0.25">
      <c r="U55447" s="76"/>
    </row>
    <row r="55448" spans="21:21" x14ac:dyDescent="0.25">
      <c r="U55448" s="76"/>
    </row>
    <row r="55449" spans="21:21" x14ac:dyDescent="0.25">
      <c r="U55449" s="76"/>
    </row>
    <row r="55450" spans="21:21" x14ac:dyDescent="0.25">
      <c r="U55450" s="76"/>
    </row>
    <row r="55451" spans="21:21" x14ac:dyDescent="0.25">
      <c r="U55451" s="76"/>
    </row>
    <row r="55452" spans="21:21" x14ac:dyDescent="0.25">
      <c r="U55452" s="76"/>
    </row>
    <row r="55453" spans="21:21" x14ac:dyDescent="0.25">
      <c r="U55453" s="76"/>
    </row>
    <row r="55454" spans="21:21" x14ac:dyDescent="0.25">
      <c r="U55454" s="76"/>
    </row>
    <row r="55455" spans="21:21" x14ac:dyDescent="0.25">
      <c r="U55455" s="76"/>
    </row>
    <row r="55456" spans="21:21" x14ac:dyDescent="0.25">
      <c r="U55456" s="76"/>
    </row>
    <row r="55457" spans="21:21" x14ac:dyDescent="0.25">
      <c r="U55457" s="76"/>
    </row>
    <row r="55458" spans="21:21" x14ac:dyDescent="0.25">
      <c r="U55458" s="76"/>
    </row>
    <row r="55459" spans="21:21" x14ac:dyDescent="0.25">
      <c r="U55459" s="76"/>
    </row>
    <row r="55460" spans="21:21" x14ac:dyDescent="0.25">
      <c r="U55460" s="76"/>
    </row>
    <row r="55461" spans="21:21" x14ac:dyDescent="0.25">
      <c r="U55461" s="76"/>
    </row>
    <row r="55462" spans="21:21" x14ac:dyDescent="0.25">
      <c r="U55462" s="76"/>
    </row>
    <row r="55463" spans="21:21" x14ac:dyDescent="0.25">
      <c r="U55463" s="76"/>
    </row>
    <row r="55464" spans="21:21" x14ac:dyDescent="0.25">
      <c r="U55464" s="76"/>
    </row>
    <row r="55465" spans="21:21" x14ac:dyDescent="0.25">
      <c r="U55465" s="76"/>
    </row>
    <row r="55466" spans="21:21" x14ac:dyDescent="0.25">
      <c r="U55466" s="76"/>
    </row>
    <row r="55467" spans="21:21" x14ac:dyDescent="0.25">
      <c r="U55467" s="76"/>
    </row>
    <row r="55468" spans="21:21" x14ac:dyDescent="0.25">
      <c r="U55468" s="76"/>
    </row>
    <row r="55469" spans="21:21" x14ac:dyDescent="0.25">
      <c r="U55469" s="76"/>
    </row>
    <row r="55470" spans="21:21" x14ac:dyDescent="0.25">
      <c r="U55470" s="76"/>
    </row>
    <row r="55471" spans="21:21" x14ac:dyDescent="0.25">
      <c r="U55471" s="76"/>
    </row>
    <row r="55472" spans="21:21" x14ac:dyDescent="0.25">
      <c r="U55472" s="76"/>
    </row>
    <row r="55473" spans="21:21" x14ac:dyDescent="0.25">
      <c r="U55473" s="76"/>
    </row>
    <row r="55474" spans="21:21" x14ac:dyDescent="0.25">
      <c r="U55474" s="76"/>
    </row>
    <row r="55475" spans="21:21" x14ac:dyDescent="0.25">
      <c r="U55475" s="76"/>
    </row>
    <row r="55476" spans="21:21" x14ac:dyDescent="0.25">
      <c r="U55476" s="76"/>
    </row>
    <row r="55477" spans="21:21" x14ac:dyDescent="0.25">
      <c r="U55477" s="76"/>
    </row>
    <row r="55478" spans="21:21" x14ac:dyDescent="0.25">
      <c r="U55478" s="76"/>
    </row>
    <row r="55479" spans="21:21" x14ac:dyDescent="0.25">
      <c r="U55479" s="76"/>
    </row>
    <row r="55480" spans="21:21" x14ac:dyDescent="0.25">
      <c r="U55480" s="76"/>
    </row>
    <row r="55481" spans="21:21" x14ac:dyDescent="0.25">
      <c r="U55481" s="76"/>
    </row>
    <row r="55482" spans="21:21" x14ac:dyDescent="0.25">
      <c r="U55482" s="76"/>
    </row>
    <row r="55483" spans="21:21" x14ac:dyDescent="0.25">
      <c r="U55483" s="76"/>
    </row>
    <row r="55484" spans="21:21" x14ac:dyDescent="0.25">
      <c r="U55484" s="76"/>
    </row>
    <row r="55485" spans="21:21" x14ac:dyDescent="0.25">
      <c r="U55485" s="76"/>
    </row>
    <row r="55486" spans="21:21" x14ac:dyDescent="0.25">
      <c r="U55486" s="76"/>
    </row>
    <row r="55487" spans="21:21" x14ac:dyDescent="0.25">
      <c r="U55487" s="76"/>
    </row>
    <row r="55488" spans="21:21" x14ac:dyDescent="0.25">
      <c r="U55488" s="76"/>
    </row>
    <row r="55489" spans="21:21" x14ac:dyDescent="0.25">
      <c r="U55489" s="76"/>
    </row>
    <row r="55490" spans="21:21" x14ac:dyDescent="0.25">
      <c r="U55490" s="76"/>
    </row>
    <row r="55491" spans="21:21" x14ac:dyDescent="0.25">
      <c r="U55491" s="76"/>
    </row>
    <row r="55492" spans="21:21" x14ac:dyDescent="0.25">
      <c r="U55492" s="76"/>
    </row>
    <row r="55493" spans="21:21" x14ac:dyDescent="0.25">
      <c r="U55493" s="76"/>
    </row>
    <row r="55494" spans="21:21" x14ac:dyDescent="0.25">
      <c r="U55494" s="76"/>
    </row>
    <row r="55495" spans="21:21" x14ac:dyDescent="0.25">
      <c r="U55495" s="76"/>
    </row>
    <row r="55496" spans="21:21" x14ac:dyDescent="0.25">
      <c r="U55496" s="76"/>
    </row>
    <row r="55497" spans="21:21" x14ac:dyDescent="0.25">
      <c r="U55497" s="76"/>
    </row>
    <row r="55498" spans="21:21" x14ac:dyDescent="0.25">
      <c r="U55498" s="76"/>
    </row>
    <row r="55499" spans="21:21" x14ac:dyDescent="0.25">
      <c r="U55499" s="76"/>
    </row>
    <row r="55500" spans="21:21" x14ac:dyDescent="0.25">
      <c r="U55500" s="76"/>
    </row>
    <row r="55501" spans="21:21" x14ac:dyDescent="0.25">
      <c r="U55501" s="76"/>
    </row>
    <row r="55502" spans="21:21" x14ac:dyDescent="0.25">
      <c r="U55502" s="76"/>
    </row>
    <row r="55503" spans="21:21" x14ac:dyDescent="0.25">
      <c r="U55503" s="76"/>
    </row>
    <row r="55504" spans="21:21" x14ac:dyDescent="0.25">
      <c r="U55504" s="76"/>
    </row>
    <row r="55505" spans="21:21" x14ac:dyDescent="0.25">
      <c r="U55505" s="76"/>
    </row>
    <row r="55506" spans="21:21" x14ac:dyDescent="0.25">
      <c r="U55506" s="76"/>
    </row>
    <row r="55507" spans="21:21" x14ac:dyDescent="0.25">
      <c r="U55507" s="76"/>
    </row>
    <row r="55508" spans="21:21" x14ac:dyDescent="0.25">
      <c r="U55508" s="76"/>
    </row>
    <row r="55509" spans="21:21" x14ac:dyDescent="0.25">
      <c r="U55509" s="76"/>
    </row>
    <row r="55510" spans="21:21" x14ac:dyDescent="0.25">
      <c r="U55510" s="76"/>
    </row>
    <row r="55511" spans="21:21" x14ac:dyDescent="0.25">
      <c r="U55511" s="76"/>
    </row>
    <row r="55512" spans="21:21" x14ac:dyDescent="0.25">
      <c r="U55512" s="76"/>
    </row>
    <row r="55513" spans="21:21" x14ac:dyDescent="0.25">
      <c r="U55513" s="76"/>
    </row>
    <row r="55514" spans="21:21" x14ac:dyDescent="0.25">
      <c r="U55514" s="76"/>
    </row>
    <row r="55515" spans="21:21" x14ac:dyDescent="0.25">
      <c r="U55515" s="76"/>
    </row>
    <row r="55516" spans="21:21" x14ac:dyDescent="0.25">
      <c r="U55516" s="76"/>
    </row>
    <row r="55517" spans="21:21" x14ac:dyDescent="0.25">
      <c r="U55517" s="76"/>
    </row>
    <row r="55518" spans="21:21" x14ac:dyDescent="0.25">
      <c r="U55518" s="76"/>
    </row>
    <row r="55519" spans="21:21" x14ac:dyDescent="0.25">
      <c r="U55519" s="76"/>
    </row>
    <row r="55520" spans="21:21" x14ac:dyDescent="0.25">
      <c r="U55520" s="76"/>
    </row>
    <row r="55521" spans="21:21" x14ac:dyDescent="0.25">
      <c r="U55521" s="76"/>
    </row>
    <row r="55522" spans="21:21" x14ac:dyDescent="0.25">
      <c r="U55522" s="76"/>
    </row>
    <row r="55523" spans="21:21" x14ac:dyDescent="0.25">
      <c r="U55523" s="76"/>
    </row>
    <row r="55524" spans="21:21" x14ac:dyDescent="0.25">
      <c r="U55524" s="76"/>
    </row>
    <row r="55525" spans="21:21" x14ac:dyDescent="0.25">
      <c r="U55525" s="76"/>
    </row>
    <row r="55526" spans="21:21" x14ac:dyDescent="0.25">
      <c r="U55526" s="76"/>
    </row>
    <row r="55527" spans="21:21" x14ac:dyDescent="0.25">
      <c r="U55527" s="76"/>
    </row>
    <row r="55528" spans="21:21" x14ac:dyDescent="0.25">
      <c r="U55528" s="76"/>
    </row>
    <row r="55529" spans="21:21" x14ac:dyDescent="0.25">
      <c r="U55529" s="76"/>
    </row>
    <row r="55530" spans="21:21" x14ac:dyDescent="0.25">
      <c r="U55530" s="76"/>
    </row>
    <row r="55531" spans="21:21" x14ac:dyDescent="0.25">
      <c r="U55531" s="76"/>
    </row>
    <row r="55532" spans="21:21" x14ac:dyDescent="0.25">
      <c r="U55532" s="76"/>
    </row>
    <row r="55533" spans="21:21" x14ac:dyDescent="0.25">
      <c r="U55533" s="76"/>
    </row>
    <row r="55534" spans="21:21" x14ac:dyDescent="0.25">
      <c r="U55534" s="76"/>
    </row>
    <row r="55535" spans="21:21" x14ac:dyDescent="0.25">
      <c r="U55535" s="76"/>
    </row>
    <row r="55536" spans="21:21" x14ac:dyDescent="0.25">
      <c r="U55536" s="76"/>
    </row>
    <row r="55537" spans="21:21" x14ac:dyDescent="0.25">
      <c r="U55537" s="76"/>
    </row>
    <row r="55538" spans="21:21" x14ac:dyDescent="0.25">
      <c r="U55538" s="76"/>
    </row>
    <row r="55539" spans="21:21" x14ac:dyDescent="0.25">
      <c r="U55539" s="76"/>
    </row>
    <row r="55540" spans="21:21" x14ac:dyDescent="0.25">
      <c r="U55540" s="76"/>
    </row>
    <row r="55541" spans="21:21" x14ac:dyDescent="0.25">
      <c r="U55541" s="76"/>
    </row>
    <row r="55542" spans="21:21" x14ac:dyDescent="0.25">
      <c r="U55542" s="76"/>
    </row>
    <row r="55543" spans="21:21" x14ac:dyDescent="0.25">
      <c r="U55543" s="76"/>
    </row>
    <row r="55544" spans="21:21" x14ac:dyDescent="0.25">
      <c r="U55544" s="76"/>
    </row>
    <row r="55545" spans="21:21" x14ac:dyDescent="0.25">
      <c r="U55545" s="76"/>
    </row>
    <row r="55546" spans="21:21" x14ac:dyDescent="0.25">
      <c r="U55546" s="76"/>
    </row>
    <row r="55547" spans="21:21" x14ac:dyDescent="0.25">
      <c r="U55547" s="76"/>
    </row>
    <row r="55548" spans="21:21" x14ac:dyDescent="0.25">
      <c r="U55548" s="76"/>
    </row>
    <row r="55549" spans="21:21" x14ac:dyDescent="0.25">
      <c r="U55549" s="76"/>
    </row>
    <row r="55550" spans="21:21" x14ac:dyDescent="0.25">
      <c r="U55550" s="76"/>
    </row>
    <row r="55551" spans="21:21" x14ac:dyDescent="0.25">
      <c r="U55551" s="76"/>
    </row>
    <row r="55552" spans="21:21" x14ac:dyDescent="0.25">
      <c r="U55552" s="76"/>
    </row>
    <row r="55553" spans="21:21" x14ac:dyDescent="0.25">
      <c r="U55553" s="76"/>
    </row>
    <row r="55554" spans="21:21" x14ac:dyDescent="0.25">
      <c r="U55554" s="76"/>
    </row>
    <row r="55555" spans="21:21" x14ac:dyDescent="0.25">
      <c r="U55555" s="76"/>
    </row>
    <row r="55556" spans="21:21" x14ac:dyDescent="0.25">
      <c r="U55556" s="76"/>
    </row>
    <row r="55557" spans="21:21" x14ac:dyDescent="0.25">
      <c r="U55557" s="76"/>
    </row>
    <row r="55558" spans="21:21" x14ac:dyDescent="0.25">
      <c r="U55558" s="76"/>
    </row>
    <row r="55559" spans="21:21" x14ac:dyDescent="0.25">
      <c r="U55559" s="76"/>
    </row>
    <row r="55560" spans="21:21" x14ac:dyDescent="0.25">
      <c r="U55560" s="76"/>
    </row>
    <row r="55561" spans="21:21" x14ac:dyDescent="0.25">
      <c r="U55561" s="76"/>
    </row>
    <row r="55562" spans="21:21" x14ac:dyDescent="0.25">
      <c r="U55562" s="76"/>
    </row>
    <row r="55563" spans="21:21" x14ac:dyDescent="0.25">
      <c r="U55563" s="76"/>
    </row>
    <row r="55564" spans="21:21" x14ac:dyDescent="0.25">
      <c r="U55564" s="76"/>
    </row>
    <row r="55565" spans="21:21" x14ac:dyDescent="0.25">
      <c r="U55565" s="76"/>
    </row>
    <row r="55566" spans="21:21" x14ac:dyDescent="0.25">
      <c r="U55566" s="76"/>
    </row>
    <row r="55567" spans="21:21" x14ac:dyDescent="0.25">
      <c r="U55567" s="76"/>
    </row>
    <row r="55568" spans="21:21" x14ac:dyDescent="0.25">
      <c r="U55568" s="76"/>
    </row>
    <row r="55569" spans="21:21" x14ac:dyDescent="0.25">
      <c r="U55569" s="76"/>
    </row>
    <row r="55570" spans="21:21" x14ac:dyDescent="0.25">
      <c r="U55570" s="76"/>
    </row>
    <row r="55571" spans="21:21" x14ac:dyDescent="0.25">
      <c r="U55571" s="76"/>
    </row>
    <row r="55572" spans="21:21" x14ac:dyDescent="0.25">
      <c r="U55572" s="76"/>
    </row>
    <row r="55573" spans="21:21" x14ac:dyDescent="0.25">
      <c r="U55573" s="76"/>
    </row>
    <row r="55574" spans="21:21" x14ac:dyDescent="0.25">
      <c r="U55574" s="76"/>
    </row>
    <row r="55575" spans="21:21" x14ac:dyDescent="0.25">
      <c r="U55575" s="76"/>
    </row>
    <row r="55576" spans="21:21" x14ac:dyDescent="0.25">
      <c r="U55576" s="76"/>
    </row>
    <row r="55577" spans="21:21" x14ac:dyDescent="0.25">
      <c r="U55577" s="76"/>
    </row>
    <row r="55578" spans="21:21" x14ac:dyDescent="0.25">
      <c r="U55578" s="76"/>
    </row>
    <row r="55579" spans="21:21" x14ac:dyDescent="0.25">
      <c r="U55579" s="76"/>
    </row>
    <row r="55580" spans="21:21" x14ac:dyDescent="0.25">
      <c r="U55580" s="76"/>
    </row>
    <row r="55581" spans="21:21" x14ac:dyDescent="0.25">
      <c r="U55581" s="76"/>
    </row>
    <row r="55582" spans="21:21" x14ac:dyDescent="0.25">
      <c r="U55582" s="76"/>
    </row>
    <row r="55583" spans="21:21" x14ac:dyDescent="0.25">
      <c r="U55583" s="76"/>
    </row>
    <row r="55584" spans="21:21" x14ac:dyDescent="0.25">
      <c r="U55584" s="76"/>
    </row>
    <row r="55585" spans="21:21" x14ac:dyDescent="0.25">
      <c r="U55585" s="76"/>
    </row>
    <row r="55586" spans="21:21" x14ac:dyDescent="0.25">
      <c r="U55586" s="76"/>
    </row>
    <row r="55587" spans="21:21" x14ac:dyDescent="0.25">
      <c r="U55587" s="76"/>
    </row>
    <row r="55588" spans="21:21" x14ac:dyDescent="0.25">
      <c r="U55588" s="76"/>
    </row>
    <row r="55589" spans="21:21" x14ac:dyDescent="0.25">
      <c r="U55589" s="76"/>
    </row>
    <row r="55590" spans="21:21" x14ac:dyDescent="0.25">
      <c r="U55590" s="76"/>
    </row>
    <row r="55591" spans="21:21" x14ac:dyDescent="0.25">
      <c r="U55591" s="76"/>
    </row>
    <row r="55592" spans="21:21" x14ac:dyDescent="0.25">
      <c r="U55592" s="76"/>
    </row>
    <row r="55593" spans="21:21" x14ac:dyDescent="0.25">
      <c r="U55593" s="76"/>
    </row>
    <row r="55594" spans="21:21" x14ac:dyDescent="0.25">
      <c r="U55594" s="76"/>
    </row>
    <row r="55595" spans="21:21" x14ac:dyDescent="0.25">
      <c r="U55595" s="76"/>
    </row>
    <row r="55596" spans="21:21" x14ac:dyDescent="0.25">
      <c r="U55596" s="76"/>
    </row>
    <row r="55597" spans="21:21" x14ac:dyDescent="0.25">
      <c r="U55597" s="76"/>
    </row>
    <row r="55598" spans="21:21" x14ac:dyDescent="0.25">
      <c r="U55598" s="76"/>
    </row>
    <row r="55599" spans="21:21" x14ac:dyDescent="0.25">
      <c r="U55599" s="76"/>
    </row>
    <row r="55600" spans="21:21" x14ac:dyDescent="0.25">
      <c r="U55600" s="76"/>
    </row>
    <row r="55601" spans="21:21" x14ac:dyDescent="0.25">
      <c r="U55601" s="76"/>
    </row>
    <row r="55602" spans="21:21" x14ac:dyDescent="0.25">
      <c r="U55602" s="76"/>
    </row>
    <row r="55603" spans="21:21" x14ac:dyDescent="0.25">
      <c r="U55603" s="76"/>
    </row>
    <row r="55604" spans="21:21" x14ac:dyDescent="0.25">
      <c r="U55604" s="76"/>
    </row>
    <row r="55605" spans="21:21" x14ac:dyDescent="0.25">
      <c r="U55605" s="76"/>
    </row>
    <row r="55606" spans="21:21" x14ac:dyDescent="0.25">
      <c r="U55606" s="76"/>
    </row>
    <row r="55607" spans="21:21" x14ac:dyDescent="0.25">
      <c r="U55607" s="76"/>
    </row>
    <row r="55608" spans="21:21" x14ac:dyDescent="0.25">
      <c r="U55608" s="76"/>
    </row>
    <row r="55609" spans="21:21" x14ac:dyDescent="0.25">
      <c r="U55609" s="76"/>
    </row>
    <row r="55610" spans="21:21" x14ac:dyDescent="0.25">
      <c r="U55610" s="76"/>
    </row>
    <row r="55611" spans="21:21" x14ac:dyDescent="0.25">
      <c r="U55611" s="76"/>
    </row>
    <row r="55612" spans="21:21" x14ac:dyDescent="0.25">
      <c r="U55612" s="76"/>
    </row>
    <row r="55613" spans="21:21" x14ac:dyDescent="0.25">
      <c r="U55613" s="76"/>
    </row>
    <row r="55614" spans="21:21" x14ac:dyDescent="0.25">
      <c r="U55614" s="76"/>
    </row>
    <row r="55615" spans="21:21" x14ac:dyDescent="0.25">
      <c r="U55615" s="76"/>
    </row>
    <row r="55616" spans="21:21" x14ac:dyDescent="0.25">
      <c r="U55616" s="76"/>
    </row>
    <row r="55617" spans="21:21" x14ac:dyDescent="0.25">
      <c r="U55617" s="76"/>
    </row>
    <row r="55618" spans="21:21" x14ac:dyDescent="0.25">
      <c r="U55618" s="76"/>
    </row>
    <row r="55619" spans="21:21" x14ac:dyDescent="0.25">
      <c r="U55619" s="76"/>
    </row>
    <row r="55620" spans="21:21" x14ac:dyDescent="0.25">
      <c r="U55620" s="76"/>
    </row>
    <row r="55621" spans="21:21" x14ac:dyDescent="0.25">
      <c r="U55621" s="76"/>
    </row>
    <row r="55622" spans="21:21" x14ac:dyDescent="0.25">
      <c r="U55622" s="76"/>
    </row>
    <row r="55623" spans="21:21" x14ac:dyDescent="0.25">
      <c r="U55623" s="76"/>
    </row>
    <row r="55624" spans="21:21" x14ac:dyDescent="0.25">
      <c r="U55624" s="76"/>
    </row>
    <row r="55625" spans="21:21" x14ac:dyDescent="0.25">
      <c r="U55625" s="76"/>
    </row>
    <row r="55626" spans="21:21" x14ac:dyDescent="0.25">
      <c r="U55626" s="76"/>
    </row>
    <row r="55627" spans="21:21" x14ac:dyDescent="0.25">
      <c r="U55627" s="76"/>
    </row>
    <row r="55628" spans="21:21" x14ac:dyDescent="0.25">
      <c r="U55628" s="76"/>
    </row>
    <row r="55629" spans="21:21" x14ac:dyDescent="0.25">
      <c r="U55629" s="76"/>
    </row>
    <row r="55630" spans="21:21" x14ac:dyDescent="0.25">
      <c r="U55630" s="76"/>
    </row>
    <row r="55631" spans="21:21" x14ac:dyDescent="0.25">
      <c r="U55631" s="76"/>
    </row>
    <row r="55632" spans="21:21" x14ac:dyDescent="0.25">
      <c r="U55632" s="76"/>
    </row>
    <row r="55633" spans="21:21" x14ac:dyDescent="0.25">
      <c r="U55633" s="76"/>
    </row>
    <row r="55634" spans="21:21" x14ac:dyDescent="0.25">
      <c r="U55634" s="76"/>
    </row>
    <row r="55635" spans="21:21" x14ac:dyDescent="0.25">
      <c r="U55635" s="76"/>
    </row>
    <row r="55636" spans="21:21" x14ac:dyDescent="0.25">
      <c r="U55636" s="76"/>
    </row>
    <row r="55637" spans="21:21" x14ac:dyDescent="0.25">
      <c r="U55637" s="76"/>
    </row>
    <row r="55638" spans="21:21" x14ac:dyDescent="0.25">
      <c r="U55638" s="76"/>
    </row>
    <row r="55639" spans="21:21" x14ac:dyDescent="0.25">
      <c r="U55639" s="76"/>
    </row>
    <row r="55640" spans="21:21" x14ac:dyDescent="0.25">
      <c r="U55640" s="76"/>
    </row>
    <row r="55641" spans="21:21" x14ac:dyDescent="0.25">
      <c r="U55641" s="76"/>
    </row>
    <row r="55642" spans="21:21" x14ac:dyDescent="0.25">
      <c r="U55642" s="76"/>
    </row>
    <row r="55643" spans="21:21" x14ac:dyDescent="0.25">
      <c r="U55643" s="76"/>
    </row>
    <row r="55644" spans="21:21" x14ac:dyDescent="0.25">
      <c r="U55644" s="76"/>
    </row>
    <row r="55645" spans="21:21" x14ac:dyDescent="0.25">
      <c r="U55645" s="76"/>
    </row>
    <row r="55646" spans="21:21" x14ac:dyDescent="0.25">
      <c r="U55646" s="76"/>
    </row>
    <row r="55647" spans="21:21" x14ac:dyDescent="0.25">
      <c r="U55647" s="76"/>
    </row>
    <row r="55648" spans="21:21" x14ac:dyDescent="0.25">
      <c r="U55648" s="76"/>
    </row>
    <row r="55649" spans="21:21" x14ac:dyDescent="0.25">
      <c r="U55649" s="76"/>
    </row>
    <row r="55650" spans="21:21" x14ac:dyDescent="0.25">
      <c r="U55650" s="76"/>
    </row>
    <row r="55651" spans="21:21" x14ac:dyDescent="0.25">
      <c r="U55651" s="76"/>
    </row>
    <row r="55652" spans="21:21" x14ac:dyDescent="0.25">
      <c r="U55652" s="76"/>
    </row>
    <row r="55653" spans="21:21" x14ac:dyDescent="0.25">
      <c r="U55653" s="76"/>
    </row>
    <row r="55654" spans="21:21" x14ac:dyDescent="0.25">
      <c r="U55654" s="76"/>
    </row>
    <row r="55655" spans="21:21" x14ac:dyDescent="0.25">
      <c r="U55655" s="76"/>
    </row>
    <row r="55656" spans="21:21" x14ac:dyDescent="0.25">
      <c r="U55656" s="76"/>
    </row>
    <row r="55657" spans="21:21" x14ac:dyDescent="0.25">
      <c r="U55657" s="76"/>
    </row>
    <row r="55658" spans="21:21" x14ac:dyDescent="0.25">
      <c r="U55658" s="76"/>
    </row>
    <row r="55659" spans="21:21" x14ac:dyDescent="0.25">
      <c r="U55659" s="76"/>
    </row>
    <row r="55660" spans="21:21" x14ac:dyDescent="0.25">
      <c r="U55660" s="76"/>
    </row>
    <row r="55661" spans="21:21" x14ac:dyDescent="0.25">
      <c r="U55661" s="76"/>
    </row>
    <row r="55662" spans="21:21" x14ac:dyDescent="0.25">
      <c r="U55662" s="76"/>
    </row>
    <row r="55663" spans="21:21" x14ac:dyDescent="0.25">
      <c r="U55663" s="76"/>
    </row>
    <row r="55664" spans="21:21" x14ac:dyDescent="0.25">
      <c r="U55664" s="76"/>
    </row>
    <row r="55665" spans="21:21" x14ac:dyDescent="0.25">
      <c r="U55665" s="76"/>
    </row>
    <row r="55666" spans="21:21" x14ac:dyDescent="0.25">
      <c r="U55666" s="76"/>
    </row>
    <row r="55667" spans="21:21" x14ac:dyDescent="0.25">
      <c r="U55667" s="76"/>
    </row>
    <row r="55668" spans="21:21" x14ac:dyDescent="0.25">
      <c r="U55668" s="76"/>
    </row>
    <row r="55669" spans="21:21" x14ac:dyDescent="0.25">
      <c r="U55669" s="76"/>
    </row>
    <row r="55670" spans="21:21" x14ac:dyDescent="0.25">
      <c r="U55670" s="76"/>
    </row>
    <row r="55671" spans="21:21" x14ac:dyDescent="0.25">
      <c r="U55671" s="76"/>
    </row>
    <row r="55672" spans="21:21" x14ac:dyDescent="0.25">
      <c r="U55672" s="76"/>
    </row>
    <row r="55673" spans="21:21" x14ac:dyDescent="0.25">
      <c r="U55673" s="76"/>
    </row>
    <row r="55674" spans="21:21" x14ac:dyDescent="0.25">
      <c r="U55674" s="76"/>
    </row>
    <row r="55675" spans="21:21" x14ac:dyDescent="0.25">
      <c r="U55675" s="76"/>
    </row>
    <row r="55676" spans="21:21" x14ac:dyDescent="0.25">
      <c r="U55676" s="76"/>
    </row>
    <row r="55677" spans="21:21" x14ac:dyDescent="0.25">
      <c r="U55677" s="76"/>
    </row>
    <row r="55678" spans="21:21" x14ac:dyDescent="0.25">
      <c r="U55678" s="76"/>
    </row>
    <row r="55679" spans="21:21" x14ac:dyDescent="0.25">
      <c r="U55679" s="76"/>
    </row>
    <row r="55680" spans="21:21" x14ac:dyDescent="0.25">
      <c r="U55680" s="76"/>
    </row>
    <row r="55681" spans="21:21" x14ac:dyDescent="0.25">
      <c r="U55681" s="76"/>
    </row>
    <row r="55682" spans="21:21" x14ac:dyDescent="0.25">
      <c r="U55682" s="76"/>
    </row>
    <row r="55683" spans="21:21" x14ac:dyDescent="0.25">
      <c r="U55683" s="76"/>
    </row>
    <row r="55684" spans="21:21" x14ac:dyDescent="0.25">
      <c r="U55684" s="76"/>
    </row>
    <row r="55685" spans="21:21" x14ac:dyDescent="0.25">
      <c r="U55685" s="76"/>
    </row>
    <row r="55686" spans="21:21" x14ac:dyDescent="0.25">
      <c r="U55686" s="76"/>
    </row>
    <row r="55687" spans="21:21" x14ac:dyDescent="0.25">
      <c r="U55687" s="76"/>
    </row>
    <row r="55688" spans="21:21" x14ac:dyDescent="0.25">
      <c r="U55688" s="76"/>
    </row>
    <row r="55689" spans="21:21" x14ac:dyDescent="0.25">
      <c r="U55689" s="76"/>
    </row>
    <row r="55690" spans="21:21" x14ac:dyDescent="0.25">
      <c r="U55690" s="76"/>
    </row>
    <row r="55691" spans="21:21" x14ac:dyDescent="0.25">
      <c r="U55691" s="76"/>
    </row>
    <row r="55692" spans="21:21" x14ac:dyDescent="0.25">
      <c r="U55692" s="76"/>
    </row>
    <row r="55693" spans="21:21" x14ac:dyDescent="0.25">
      <c r="U55693" s="76"/>
    </row>
    <row r="55694" spans="21:21" x14ac:dyDescent="0.25">
      <c r="U55694" s="76"/>
    </row>
    <row r="55695" spans="21:21" x14ac:dyDescent="0.25">
      <c r="U55695" s="76"/>
    </row>
    <row r="55696" spans="21:21" x14ac:dyDescent="0.25">
      <c r="U55696" s="76"/>
    </row>
    <row r="55697" spans="21:21" x14ac:dyDescent="0.25">
      <c r="U55697" s="76"/>
    </row>
    <row r="55698" spans="21:21" x14ac:dyDescent="0.25">
      <c r="U55698" s="76"/>
    </row>
    <row r="55699" spans="21:21" x14ac:dyDescent="0.25">
      <c r="U55699" s="76"/>
    </row>
    <row r="55700" spans="21:21" x14ac:dyDescent="0.25">
      <c r="U55700" s="76"/>
    </row>
    <row r="55701" spans="21:21" x14ac:dyDescent="0.25">
      <c r="U55701" s="76"/>
    </row>
    <row r="55702" spans="21:21" x14ac:dyDescent="0.25">
      <c r="U55702" s="76"/>
    </row>
    <row r="55703" spans="21:21" x14ac:dyDescent="0.25">
      <c r="U55703" s="76"/>
    </row>
    <row r="55704" spans="21:21" x14ac:dyDescent="0.25">
      <c r="U55704" s="76"/>
    </row>
    <row r="55705" spans="21:21" x14ac:dyDescent="0.25">
      <c r="U55705" s="76"/>
    </row>
    <row r="55706" spans="21:21" x14ac:dyDescent="0.25">
      <c r="U55706" s="76"/>
    </row>
    <row r="55707" spans="21:21" x14ac:dyDescent="0.25">
      <c r="U55707" s="76"/>
    </row>
    <row r="55708" spans="21:21" x14ac:dyDescent="0.25">
      <c r="U55708" s="76"/>
    </row>
    <row r="55709" spans="21:21" x14ac:dyDescent="0.25">
      <c r="U55709" s="76"/>
    </row>
    <row r="55710" spans="21:21" x14ac:dyDescent="0.25">
      <c r="U55710" s="76"/>
    </row>
    <row r="55711" spans="21:21" x14ac:dyDescent="0.25">
      <c r="U55711" s="76"/>
    </row>
    <row r="55712" spans="21:21" x14ac:dyDescent="0.25">
      <c r="U55712" s="76"/>
    </row>
    <row r="55713" spans="21:21" x14ac:dyDescent="0.25">
      <c r="U55713" s="76"/>
    </row>
    <row r="55714" spans="21:21" x14ac:dyDescent="0.25">
      <c r="U55714" s="76"/>
    </row>
    <row r="55715" spans="21:21" x14ac:dyDescent="0.25">
      <c r="U55715" s="76"/>
    </row>
    <row r="55716" spans="21:21" x14ac:dyDescent="0.25">
      <c r="U55716" s="76"/>
    </row>
    <row r="55717" spans="21:21" x14ac:dyDescent="0.25">
      <c r="U55717" s="76"/>
    </row>
    <row r="55718" spans="21:21" x14ac:dyDescent="0.25">
      <c r="U55718" s="76"/>
    </row>
    <row r="55719" spans="21:21" x14ac:dyDescent="0.25">
      <c r="U55719" s="76"/>
    </row>
    <row r="55720" spans="21:21" x14ac:dyDescent="0.25">
      <c r="U55720" s="76"/>
    </row>
    <row r="55721" spans="21:21" x14ac:dyDescent="0.25">
      <c r="U55721" s="76"/>
    </row>
    <row r="55722" spans="21:21" x14ac:dyDescent="0.25">
      <c r="U55722" s="76"/>
    </row>
    <row r="55723" spans="21:21" x14ac:dyDescent="0.25">
      <c r="U55723" s="76"/>
    </row>
    <row r="55724" spans="21:21" x14ac:dyDescent="0.25">
      <c r="U55724" s="76"/>
    </row>
    <row r="55725" spans="21:21" x14ac:dyDescent="0.25">
      <c r="U55725" s="76"/>
    </row>
    <row r="55726" spans="21:21" x14ac:dyDescent="0.25">
      <c r="U55726" s="76"/>
    </row>
    <row r="55727" spans="21:21" x14ac:dyDescent="0.25">
      <c r="U55727" s="76"/>
    </row>
    <row r="55728" spans="21:21" x14ac:dyDescent="0.25">
      <c r="U55728" s="76"/>
    </row>
    <row r="55729" spans="21:21" x14ac:dyDescent="0.25">
      <c r="U55729" s="76"/>
    </row>
    <row r="55730" spans="21:21" x14ac:dyDescent="0.25">
      <c r="U55730" s="76"/>
    </row>
    <row r="55731" spans="21:21" x14ac:dyDescent="0.25">
      <c r="U55731" s="76"/>
    </row>
    <row r="55732" spans="21:21" x14ac:dyDescent="0.25">
      <c r="U55732" s="76"/>
    </row>
    <row r="55733" spans="21:21" x14ac:dyDescent="0.25">
      <c r="U55733" s="76"/>
    </row>
    <row r="55734" spans="21:21" x14ac:dyDescent="0.25">
      <c r="U55734" s="76"/>
    </row>
    <row r="55735" spans="21:21" x14ac:dyDescent="0.25">
      <c r="U55735" s="76"/>
    </row>
    <row r="55736" spans="21:21" x14ac:dyDescent="0.25">
      <c r="U55736" s="76"/>
    </row>
    <row r="55737" spans="21:21" x14ac:dyDescent="0.25">
      <c r="U55737" s="76"/>
    </row>
    <row r="55738" spans="21:21" x14ac:dyDescent="0.25">
      <c r="U55738" s="76"/>
    </row>
    <row r="55739" spans="21:21" x14ac:dyDescent="0.25">
      <c r="U55739" s="76"/>
    </row>
    <row r="55740" spans="21:21" x14ac:dyDescent="0.25">
      <c r="U55740" s="76"/>
    </row>
    <row r="55741" spans="21:21" x14ac:dyDescent="0.25">
      <c r="U55741" s="76"/>
    </row>
    <row r="55742" spans="21:21" x14ac:dyDescent="0.25">
      <c r="U55742" s="76"/>
    </row>
    <row r="55743" spans="21:21" x14ac:dyDescent="0.25">
      <c r="U55743" s="76"/>
    </row>
    <row r="55744" spans="21:21" x14ac:dyDescent="0.25">
      <c r="U55744" s="76"/>
    </row>
    <row r="55745" spans="21:21" x14ac:dyDescent="0.25">
      <c r="U55745" s="76"/>
    </row>
    <row r="55746" spans="21:21" x14ac:dyDescent="0.25">
      <c r="U55746" s="76"/>
    </row>
    <row r="55747" spans="21:21" x14ac:dyDescent="0.25">
      <c r="U55747" s="76"/>
    </row>
    <row r="55748" spans="21:21" x14ac:dyDescent="0.25">
      <c r="U55748" s="76"/>
    </row>
    <row r="55749" spans="21:21" x14ac:dyDescent="0.25">
      <c r="U55749" s="76"/>
    </row>
    <row r="55750" spans="21:21" x14ac:dyDescent="0.25">
      <c r="U55750" s="76"/>
    </row>
    <row r="55751" spans="21:21" x14ac:dyDescent="0.25">
      <c r="U55751" s="76"/>
    </row>
    <row r="55752" spans="21:21" x14ac:dyDescent="0.25">
      <c r="U55752" s="76"/>
    </row>
    <row r="55753" spans="21:21" x14ac:dyDescent="0.25">
      <c r="U55753" s="76"/>
    </row>
    <row r="55754" spans="21:21" x14ac:dyDescent="0.25">
      <c r="U55754" s="76"/>
    </row>
    <row r="55755" spans="21:21" x14ac:dyDescent="0.25">
      <c r="U55755" s="76"/>
    </row>
    <row r="55756" spans="21:21" x14ac:dyDescent="0.25">
      <c r="U55756" s="76"/>
    </row>
    <row r="55757" spans="21:21" x14ac:dyDescent="0.25">
      <c r="U55757" s="76"/>
    </row>
    <row r="55758" spans="21:21" x14ac:dyDescent="0.25">
      <c r="U55758" s="76"/>
    </row>
    <row r="55759" spans="21:21" x14ac:dyDescent="0.25">
      <c r="U55759" s="76"/>
    </row>
    <row r="55760" spans="21:21" x14ac:dyDescent="0.25">
      <c r="U55760" s="76"/>
    </row>
    <row r="55761" spans="21:21" x14ac:dyDescent="0.25">
      <c r="U55761" s="76"/>
    </row>
    <row r="55762" spans="21:21" x14ac:dyDescent="0.25">
      <c r="U55762" s="76"/>
    </row>
    <row r="55763" spans="21:21" x14ac:dyDescent="0.25">
      <c r="U55763" s="76"/>
    </row>
    <row r="55764" spans="21:21" x14ac:dyDescent="0.25">
      <c r="U55764" s="76"/>
    </row>
    <row r="55765" spans="21:21" x14ac:dyDescent="0.25">
      <c r="U55765" s="76"/>
    </row>
    <row r="55766" spans="21:21" x14ac:dyDescent="0.25">
      <c r="U55766" s="76"/>
    </row>
    <row r="55767" spans="21:21" x14ac:dyDescent="0.25">
      <c r="U55767" s="76"/>
    </row>
    <row r="55768" spans="21:21" x14ac:dyDescent="0.25">
      <c r="U55768" s="76"/>
    </row>
    <row r="55769" spans="21:21" x14ac:dyDescent="0.25">
      <c r="U55769" s="76"/>
    </row>
    <row r="55770" spans="21:21" x14ac:dyDescent="0.25">
      <c r="U55770" s="76"/>
    </row>
    <row r="55771" spans="21:21" x14ac:dyDescent="0.25">
      <c r="U55771" s="76"/>
    </row>
    <row r="55772" spans="21:21" x14ac:dyDescent="0.25">
      <c r="U55772" s="76"/>
    </row>
    <row r="55773" spans="21:21" x14ac:dyDescent="0.25">
      <c r="U55773" s="76"/>
    </row>
    <row r="55774" spans="21:21" x14ac:dyDescent="0.25">
      <c r="U55774" s="76"/>
    </row>
    <row r="55775" spans="21:21" x14ac:dyDescent="0.25">
      <c r="U55775" s="76"/>
    </row>
    <row r="55776" spans="21:21" x14ac:dyDescent="0.25">
      <c r="U55776" s="76"/>
    </row>
    <row r="55777" spans="21:21" x14ac:dyDescent="0.25">
      <c r="U55777" s="76"/>
    </row>
    <row r="55778" spans="21:21" x14ac:dyDescent="0.25">
      <c r="U55778" s="76"/>
    </row>
    <row r="55779" spans="21:21" x14ac:dyDescent="0.25">
      <c r="U55779" s="76"/>
    </row>
    <row r="55780" spans="21:21" x14ac:dyDescent="0.25">
      <c r="U55780" s="76"/>
    </row>
    <row r="55781" spans="21:21" x14ac:dyDescent="0.25">
      <c r="U55781" s="76"/>
    </row>
    <row r="55782" spans="21:21" x14ac:dyDescent="0.25">
      <c r="U55782" s="76"/>
    </row>
    <row r="55783" spans="21:21" x14ac:dyDescent="0.25">
      <c r="U55783" s="76"/>
    </row>
    <row r="55784" spans="21:21" x14ac:dyDescent="0.25">
      <c r="U55784" s="76"/>
    </row>
    <row r="55785" spans="21:21" x14ac:dyDescent="0.25">
      <c r="U55785" s="76"/>
    </row>
    <row r="55786" spans="21:21" x14ac:dyDescent="0.25">
      <c r="U55786" s="76"/>
    </row>
    <row r="55787" spans="21:21" x14ac:dyDescent="0.25">
      <c r="U55787" s="76"/>
    </row>
    <row r="55788" spans="21:21" x14ac:dyDescent="0.25">
      <c r="U55788" s="76"/>
    </row>
    <row r="55789" spans="21:21" x14ac:dyDescent="0.25">
      <c r="U55789" s="76"/>
    </row>
    <row r="55790" spans="21:21" x14ac:dyDescent="0.25">
      <c r="U55790" s="76"/>
    </row>
    <row r="55791" spans="21:21" x14ac:dyDescent="0.25">
      <c r="U55791" s="76"/>
    </row>
    <row r="55792" spans="21:21" x14ac:dyDescent="0.25">
      <c r="U55792" s="76"/>
    </row>
    <row r="55793" spans="21:21" x14ac:dyDescent="0.25">
      <c r="U55793" s="76"/>
    </row>
    <row r="55794" spans="21:21" x14ac:dyDescent="0.25">
      <c r="U55794" s="76"/>
    </row>
    <row r="55795" spans="21:21" x14ac:dyDescent="0.25">
      <c r="U55795" s="76"/>
    </row>
    <row r="55796" spans="21:21" x14ac:dyDescent="0.25">
      <c r="U55796" s="76"/>
    </row>
    <row r="55797" spans="21:21" x14ac:dyDescent="0.25">
      <c r="U55797" s="76"/>
    </row>
    <row r="55798" spans="21:21" x14ac:dyDescent="0.25">
      <c r="U55798" s="76"/>
    </row>
    <row r="55799" spans="21:21" x14ac:dyDescent="0.25">
      <c r="U55799" s="76"/>
    </row>
    <row r="55800" spans="21:21" x14ac:dyDescent="0.25">
      <c r="U55800" s="76"/>
    </row>
    <row r="55801" spans="21:21" x14ac:dyDescent="0.25">
      <c r="U55801" s="76"/>
    </row>
    <row r="55802" spans="21:21" x14ac:dyDescent="0.25">
      <c r="U55802" s="76"/>
    </row>
    <row r="55803" spans="21:21" x14ac:dyDescent="0.25">
      <c r="U55803" s="76"/>
    </row>
    <row r="55804" spans="21:21" x14ac:dyDescent="0.25">
      <c r="U55804" s="76"/>
    </row>
    <row r="55805" spans="21:21" x14ac:dyDescent="0.25">
      <c r="U55805" s="76"/>
    </row>
    <row r="55806" spans="21:21" x14ac:dyDescent="0.25">
      <c r="U55806" s="76"/>
    </row>
    <row r="55807" spans="21:21" x14ac:dyDescent="0.25">
      <c r="U55807" s="76"/>
    </row>
    <row r="55808" spans="21:21" x14ac:dyDescent="0.25">
      <c r="U55808" s="76"/>
    </row>
    <row r="55809" spans="21:21" x14ac:dyDescent="0.25">
      <c r="U55809" s="76"/>
    </row>
    <row r="55810" spans="21:21" x14ac:dyDescent="0.25">
      <c r="U55810" s="76"/>
    </row>
    <row r="55811" spans="21:21" x14ac:dyDescent="0.25">
      <c r="U55811" s="76"/>
    </row>
    <row r="55812" spans="21:21" x14ac:dyDescent="0.25">
      <c r="U55812" s="76"/>
    </row>
    <row r="55813" spans="21:21" x14ac:dyDescent="0.25">
      <c r="U55813" s="76"/>
    </row>
    <row r="55814" spans="21:21" x14ac:dyDescent="0.25">
      <c r="U55814" s="76"/>
    </row>
    <row r="55815" spans="21:21" x14ac:dyDescent="0.25">
      <c r="U55815" s="76"/>
    </row>
    <row r="55816" spans="21:21" x14ac:dyDescent="0.25">
      <c r="U55816" s="76"/>
    </row>
    <row r="55817" spans="21:21" x14ac:dyDescent="0.25">
      <c r="U55817" s="76"/>
    </row>
    <row r="55818" spans="21:21" x14ac:dyDescent="0.25">
      <c r="U55818" s="76"/>
    </row>
    <row r="55819" spans="21:21" x14ac:dyDescent="0.25">
      <c r="U55819" s="76"/>
    </row>
    <row r="55820" spans="21:21" x14ac:dyDescent="0.25">
      <c r="U55820" s="76"/>
    </row>
    <row r="55821" spans="21:21" x14ac:dyDescent="0.25">
      <c r="U55821" s="76"/>
    </row>
    <row r="55822" spans="21:21" x14ac:dyDescent="0.25">
      <c r="U55822" s="76"/>
    </row>
    <row r="55823" spans="21:21" x14ac:dyDescent="0.25">
      <c r="U55823" s="76"/>
    </row>
    <row r="55824" spans="21:21" x14ac:dyDescent="0.25">
      <c r="U55824" s="76"/>
    </row>
    <row r="55825" spans="21:21" x14ac:dyDescent="0.25">
      <c r="U55825" s="76"/>
    </row>
    <row r="55826" spans="21:21" x14ac:dyDescent="0.25">
      <c r="U55826" s="76"/>
    </row>
    <row r="55827" spans="21:21" x14ac:dyDescent="0.25">
      <c r="U55827" s="76"/>
    </row>
    <row r="55828" spans="21:21" x14ac:dyDescent="0.25">
      <c r="U55828" s="76"/>
    </row>
    <row r="55829" spans="21:21" x14ac:dyDescent="0.25">
      <c r="U55829" s="76"/>
    </row>
    <row r="55830" spans="21:21" x14ac:dyDescent="0.25">
      <c r="U55830" s="76"/>
    </row>
    <row r="55831" spans="21:21" x14ac:dyDescent="0.25">
      <c r="U55831" s="76"/>
    </row>
    <row r="55832" spans="21:21" x14ac:dyDescent="0.25">
      <c r="U55832" s="76"/>
    </row>
    <row r="55833" spans="21:21" x14ac:dyDescent="0.25">
      <c r="U55833" s="76"/>
    </row>
    <row r="55834" spans="21:21" x14ac:dyDescent="0.25">
      <c r="U55834" s="76"/>
    </row>
    <row r="55835" spans="21:21" x14ac:dyDescent="0.25">
      <c r="U55835" s="76"/>
    </row>
    <row r="55836" spans="21:21" x14ac:dyDescent="0.25">
      <c r="U55836" s="76"/>
    </row>
    <row r="55837" spans="21:21" x14ac:dyDescent="0.25">
      <c r="U55837" s="76"/>
    </row>
    <row r="55838" spans="21:21" x14ac:dyDescent="0.25">
      <c r="U55838" s="76"/>
    </row>
    <row r="55839" spans="21:21" x14ac:dyDescent="0.25">
      <c r="U55839" s="76"/>
    </row>
    <row r="55840" spans="21:21" x14ac:dyDescent="0.25">
      <c r="U55840" s="76"/>
    </row>
    <row r="55841" spans="21:21" x14ac:dyDescent="0.25">
      <c r="U55841" s="76"/>
    </row>
    <row r="55842" spans="21:21" x14ac:dyDescent="0.25">
      <c r="U55842" s="76"/>
    </row>
    <row r="55843" spans="21:21" x14ac:dyDescent="0.25">
      <c r="U55843" s="76"/>
    </row>
    <row r="55844" spans="21:21" x14ac:dyDescent="0.25">
      <c r="U55844" s="76"/>
    </row>
    <row r="55845" spans="21:21" x14ac:dyDescent="0.25">
      <c r="U55845" s="76"/>
    </row>
    <row r="55846" spans="21:21" x14ac:dyDescent="0.25">
      <c r="U55846" s="76"/>
    </row>
    <row r="55847" spans="21:21" x14ac:dyDescent="0.25">
      <c r="U55847" s="76"/>
    </row>
    <row r="55848" spans="21:21" x14ac:dyDescent="0.25">
      <c r="U55848" s="76"/>
    </row>
    <row r="55849" spans="21:21" x14ac:dyDescent="0.25">
      <c r="U55849" s="76"/>
    </row>
    <row r="55850" spans="21:21" x14ac:dyDescent="0.25">
      <c r="U55850" s="76"/>
    </row>
    <row r="55851" spans="21:21" x14ac:dyDescent="0.25">
      <c r="U55851" s="76"/>
    </row>
    <row r="55852" spans="21:21" x14ac:dyDescent="0.25">
      <c r="U55852" s="76"/>
    </row>
    <row r="55853" spans="21:21" x14ac:dyDescent="0.25">
      <c r="U55853" s="76"/>
    </row>
    <row r="55854" spans="21:21" x14ac:dyDescent="0.25">
      <c r="U55854" s="76"/>
    </row>
    <row r="55855" spans="21:21" x14ac:dyDescent="0.25">
      <c r="U55855" s="76"/>
    </row>
    <row r="55856" spans="21:21" x14ac:dyDescent="0.25">
      <c r="U55856" s="76"/>
    </row>
    <row r="55857" spans="21:21" x14ac:dyDescent="0.25">
      <c r="U55857" s="76"/>
    </row>
    <row r="55858" spans="21:21" x14ac:dyDescent="0.25">
      <c r="U55858" s="76"/>
    </row>
    <row r="55859" spans="21:21" x14ac:dyDescent="0.25">
      <c r="U55859" s="76"/>
    </row>
    <row r="55860" spans="21:21" x14ac:dyDescent="0.25">
      <c r="U55860" s="76"/>
    </row>
    <row r="55861" spans="21:21" x14ac:dyDescent="0.25">
      <c r="U55861" s="76"/>
    </row>
    <row r="55862" spans="21:21" x14ac:dyDescent="0.25">
      <c r="U55862" s="76"/>
    </row>
    <row r="55863" spans="21:21" x14ac:dyDescent="0.25">
      <c r="U55863" s="76"/>
    </row>
    <row r="55864" spans="21:21" x14ac:dyDescent="0.25">
      <c r="U55864" s="76"/>
    </row>
    <row r="55865" spans="21:21" x14ac:dyDescent="0.25">
      <c r="U55865" s="76"/>
    </row>
    <row r="55866" spans="21:21" x14ac:dyDescent="0.25">
      <c r="U55866" s="76"/>
    </row>
    <row r="55867" spans="21:21" x14ac:dyDescent="0.25">
      <c r="U55867" s="76"/>
    </row>
    <row r="55868" spans="21:21" x14ac:dyDescent="0.25">
      <c r="U55868" s="76"/>
    </row>
    <row r="55869" spans="21:21" x14ac:dyDescent="0.25">
      <c r="U55869" s="76"/>
    </row>
    <row r="55870" spans="21:21" x14ac:dyDescent="0.25">
      <c r="U55870" s="76"/>
    </row>
    <row r="55871" spans="21:21" x14ac:dyDescent="0.25">
      <c r="U55871" s="76"/>
    </row>
    <row r="55872" spans="21:21" x14ac:dyDescent="0.25">
      <c r="U55872" s="76"/>
    </row>
    <row r="55873" spans="21:21" x14ac:dyDescent="0.25">
      <c r="U55873" s="76"/>
    </row>
    <row r="55874" spans="21:21" x14ac:dyDescent="0.25">
      <c r="U55874" s="76"/>
    </row>
    <row r="55875" spans="21:21" x14ac:dyDescent="0.25">
      <c r="U55875" s="76"/>
    </row>
    <row r="55876" spans="21:21" x14ac:dyDescent="0.25">
      <c r="U55876" s="76"/>
    </row>
    <row r="55877" spans="21:21" x14ac:dyDescent="0.25">
      <c r="U55877" s="76"/>
    </row>
    <row r="55878" spans="21:21" x14ac:dyDescent="0.25">
      <c r="U55878" s="76"/>
    </row>
    <row r="55879" spans="21:21" x14ac:dyDescent="0.25">
      <c r="U55879" s="76"/>
    </row>
    <row r="55880" spans="21:21" x14ac:dyDescent="0.25">
      <c r="U55880" s="76"/>
    </row>
    <row r="55881" spans="21:21" x14ac:dyDescent="0.25">
      <c r="U55881" s="76"/>
    </row>
    <row r="55882" spans="21:21" x14ac:dyDescent="0.25">
      <c r="U55882" s="76"/>
    </row>
    <row r="55883" spans="21:21" x14ac:dyDescent="0.25">
      <c r="U55883" s="76"/>
    </row>
    <row r="55884" spans="21:21" x14ac:dyDescent="0.25">
      <c r="U55884" s="76"/>
    </row>
    <row r="55885" spans="21:21" x14ac:dyDescent="0.25">
      <c r="U55885" s="76"/>
    </row>
    <row r="55886" spans="21:21" x14ac:dyDescent="0.25">
      <c r="U55886" s="76"/>
    </row>
    <row r="55887" spans="21:21" x14ac:dyDescent="0.25">
      <c r="U55887" s="76"/>
    </row>
    <row r="55888" spans="21:21" x14ac:dyDescent="0.25">
      <c r="U55888" s="76"/>
    </row>
    <row r="55889" spans="21:21" x14ac:dyDescent="0.25">
      <c r="U55889" s="76"/>
    </row>
    <row r="55890" spans="21:21" x14ac:dyDescent="0.25">
      <c r="U55890" s="76"/>
    </row>
    <row r="55891" spans="21:21" x14ac:dyDescent="0.25">
      <c r="U55891" s="76"/>
    </row>
    <row r="55892" spans="21:21" x14ac:dyDescent="0.25">
      <c r="U55892" s="76"/>
    </row>
    <row r="55893" spans="21:21" x14ac:dyDescent="0.25">
      <c r="U55893" s="76"/>
    </row>
    <row r="55894" spans="21:21" x14ac:dyDescent="0.25">
      <c r="U55894" s="76"/>
    </row>
    <row r="55895" spans="21:21" x14ac:dyDescent="0.25">
      <c r="U55895" s="76"/>
    </row>
    <row r="55896" spans="21:21" x14ac:dyDescent="0.25">
      <c r="U55896" s="76"/>
    </row>
    <row r="55897" spans="21:21" x14ac:dyDescent="0.25">
      <c r="U55897" s="76"/>
    </row>
    <row r="55898" spans="21:21" x14ac:dyDescent="0.25">
      <c r="U55898" s="76"/>
    </row>
    <row r="55899" spans="21:21" x14ac:dyDescent="0.25">
      <c r="U55899" s="76"/>
    </row>
    <row r="55900" spans="21:21" x14ac:dyDescent="0.25">
      <c r="U55900" s="76"/>
    </row>
    <row r="55901" spans="21:21" x14ac:dyDescent="0.25">
      <c r="U55901" s="76"/>
    </row>
    <row r="55902" spans="21:21" x14ac:dyDescent="0.25">
      <c r="U55902" s="76"/>
    </row>
    <row r="55903" spans="21:21" x14ac:dyDescent="0.25">
      <c r="U55903" s="76"/>
    </row>
    <row r="55904" spans="21:21" x14ac:dyDescent="0.25">
      <c r="U55904" s="76"/>
    </row>
    <row r="55905" spans="21:21" x14ac:dyDescent="0.25">
      <c r="U55905" s="76"/>
    </row>
    <row r="55906" spans="21:21" x14ac:dyDescent="0.25">
      <c r="U55906" s="76"/>
    </row>
    <row r="55907" spans="21:21" x14ac:dyDescent="0.25">
      <c r="U55907" s="76"/>
    </row>
    <row r="55908" spans="21:21" x14ac:dyDescent="0.25">
      <c r="U55908" s="76"/>
    </row>
    <row r="55909" spans="21:21" x14ac:dyDescent="0.25">
      <c r="U55909" s="76"/>
    </row>
    <row r="55910" spans="21:21" x14ac:dyDescent="0.25">
      <c r="U55910" s="76"/>
    </row>
    <row r="55911" spans="21:21" x14ac:dyDescent="0.25">
      <c r="U55911" s="76"/>
    </row>
    <row r="55912" spans="21:21" x14ac:dyDescent="0.25">
      <c r="U55912" s="76"/>
    </row>
    <row r="55913" spans="21:21" x14ac:dyDescent="0.25">
      <c r="U55913" s="76"/>
    </row>
    <row r="55914" spans="21:21" x14ac:dyDescent="0.25">
      <c r="U55914" s="76"/>
    </row>
    <row r="55915" spans="21:21" x14ac:dyDescent="0.25">
      <c r="U55915" s="76"/>
    </row>
    <row r="55916" spans="21:21" x14ac:dyDescent="0.25">
      <c r="U55916" s="76"/>
    </row>
    <row r="55917" spans="21:21" x14ac:dyDescent="0.25">
      <c r="U55917" s="76"/>
    </row>
    <row r="55918" spans="21:21" x14ac:dyDescent="0.25">
      <c r="U55918" s="76"/>
    </row>
    <row r="55919" spans="21:21" x14ac:dyDescent="0.25">
      <c r="U55919" s="76"/>
    </row>
    <row r="55920" spans="21:21" x14ac:dyDescent="0.25">
      <c r="U55920" s="76"/>
    </row>
    <row r="55921" spans="21:21" x14ac:dyDescent="0.25">
      <c r="U55921" s="76"/>
    </row>
    <row r="55922" spans="21:21" x14ac:dyDescent="0.25">
      <c r="U55922" s="76"/>
    </row>
    <row r="55923" spans="21:21" x14ac:dyDescent="0.25">
      <c r="U55923" s="76"/>
    </row>
    <row r="55924" spans="21:21" x14ac:dyDescent="0.25">
      <c r="U55924" s="76"/>
    </row>
    <row r="55925" spans="21:21" x14ac:dyDescent="0.25">
      <c r="U55925" s="76"/>
    </row>
    <row r="55926" spans="21:21" x14ac:dyDescent="0.25">
      <c r="U55926" s="76"/>
    </row>
    <row r="55927" spans="21:21" x14ac:dyDescent="0.25">
      <c r="U55927" s="76"/>
    </row>
    <row r="55928" spans="21:21" x14ac:dyDescent="0.25">
      <c r="U55928" s="76"/>
    </row>
    <row r="55929" spans="21:21" x14ac:dyDescent="0.25">
      <c r="U55929" s="76"/>
    </row>
    <row r="55930" spans="21:21" x14ac:dyDescent="0.25">
      <c r="U55930" s="76"/>
    </row>
    <row r="55931" spans="21:21" x14ac:dyDescent="0.25">
      <c r="U55931" s="76"/>
    </row>
    <row r="55932" spans="21:21" x14ac:dyDescent="0.25">
      <c r="U55932" s="76"/>
    </row>
    <row r="55933" spans="21:21" x14ac:dyDescent="0.25">
      <c r="U55933" s="76"/>
    </row>
    <row r="55934" spans="21:21" x14ac:dyDescent="0.25">
      <c r="U55934" s="76"/>
    </row>
    <row r="55935" spans="21:21" x14ac:dyDescent="0.25">
      <c r="U55935" s="76"/>
    </row>
    <row r="55936" spans="21:21" x14ac:dyDescent="0.25">
      <c r="U55936" s="76"/>
    </row>
    <row r="55937" spans="21:21" x14ac:dyDescent="0.25">
      <c r="U55937" s="76"/>
    </row>
    <row r="55938" spans="21:21" x14ac:dyDescent="0.25">
      <c r="U55938" s="76"/>
    </row>
    <row r="55939" spans="21:21" x14ac:dyDescent="0.25">
      <c r="U55939" s="76"/>
    </row>
    <row r="55940" spans="21:21" x14ac:dyDescent="0.25">
      <c r="U55940" s="76"/>
    </row>
    <row r="55941" spans="21:21" x14ac:dyDescent="0.25">
      <c r="U55941" s="76"/>
    </row>
    <row r="55942" spans="21:21" x14ac:dyDescent="0.25">
      <c r="U55942" s="76"/>
    </row>
    <row r="55943" spans="21:21" x14ac:dyDescent="0.25">
      <c r="U55943" s="76"/>
    </row>
    <row r="55944" spans="21:21" x14ac:dyDescent="0.25">
      <c r="U55944" s="76"/>
    </row>
    <row r="55945" spans="21:21" x14ac:dyDescent="0.25">
      <c r="U55945" s="76"/>
    </row>
    <row r="55946" spans="21:21" x14ac:dyDescent="0.25">
      <c r="U55946" s="76"/>
    </row>
    <row r="55947" spans="21:21" x14ac:dyDescent="0.25">
      <c r="U55947" s="76"/>
    </row>
    <row r="55948" spans="21:21" x14ac:dyDescent="0.25">
      <c r="U55948" s="76"/>
    </row>
    <row r="55949" spans="21:21" x14ac:dyDescent="0.25">
      <c r="U55949" s="76"/>
    </row>
    <row r="55950" spans="21:21" x14ac:dyDescent="0.25">
      <c r="U55950" s="76"/>
    </row>
    <row r="55951" spans="21:21" x14ac:dyDescent="0.25">
      <c r="U55951" s="76"/>
    </row>
    <row r="55952" spans="21:21" x14ac:dyDescent="0.25">
      <c r="U55952" s="76"/>
    </row>
    <row r="55953" spans="21:21" x14ac:dyDescent="0.25">
      <c r="U55953" s="76"/>
    </row>
    <row r="55954" spans="21:21" x14ac:dyDescent="0.25">
      <c r="U55954" s="76"/>
    </row>
    <row r="55955" spans="21:21" x14ac:dyDescent="0.25">
      <c r="U55955" s="76"/>
    </row>
    <row r="55956" spans="21:21" x14ac:dyDescent="0.25">
      <c r="U55956" s="76"/>
    </row>
    <row r="55957" spans="21:21" x14ac:dyDescent="0.25">
      <c r="U55957" s="76"/>
    </row>
    <row r="55958" spans="21:21" x14ac:dyDescent="0.25">
      <c r="U55958" s="76"/>
    </row>
    <row r="55959" spans="21:21" x14ac:dyDescent="0.25">
      <c r="U55959" s="76"/>
    </row>
    <row r="55960" spans="21:21" x14ac:dyDescent="0.25">
      <c r="U55960" s="76"/>
    </row>
    <row r="55961" spans="21:21" x14ac:dyDescent="0.25">
      <c r="U55961" s="76"/>
    </row>
    <row r="55962" spans="21:21" x14ac:dyDescent="0.25">
      <c r="U55962" s="76"/>
    </row>
    <row r="55963" spans="21:21" x14ac:dyDescent="0.25">
      <c r="U55963" s="76"/>
    </row>
    <row r="55964" spans="21:21" x14ac:dyDescent="0.25">
      <c r="U55964" s="76"/>
    </row>
    <row r="55965" spans="21:21" x14ac:dyDescent="0.25">
      <c r="U55965" s="76"/>
    </row>
    <row r="55966" spans="21:21" x14ac:dyDescent="0.25">
      <c r="U55966" s="76"/>
    </row>
    <row r="55967" spans="21:21" x14ac:dyDescent="0.25">
      <c r="U55967" s="76"/>
    </row>
    <row r="55968" spans="21:21" x14ac:dyDescent="0.25">
      <c r="U55968" s="76"/>
    </row>
    <row r="55969" spans="21:21" x14ac:dyDescent="0.25">
      <c r="U55969" s="76"/>
    </row>
    <row r="55970" spans="21:21" x14ac:dyDescent="0.25">
      <c r="U55970" s="76"/>
    </row>
    <row r="55971" spans="21:21" x14ac:dyDescent="0.25">
      <c r="U55971" s="76"/>
    </row>
    <row r="55972" spans="21:21" x14ac:dyDescent="0.25">
      <c r="U55972" s="76"/>
    </row>
    <row r="55973" spans="21:21" x14ac:dyDescent="0.25">
      <c r="U55973" s="76"/>
    </row>
    <row r="55974" spans="21:21" x14ac:dyDescent="0.25">
      <c r="U55974" s="76"/>
    </row>
    <row r="55975" spans="21:21" x14ac:dyDescent="0.25">
      <c r="U55975" s="76"/>
    </row>
    <row r="55976" spans="21:21" x14ac:dyDescent="0.25">
      <c r="U55976" s="76"/>
    </row>
    <row r="55977" spans="21:21" x14ac:dyDescent="0.25">
      <c r="U55977" s="76"/>
    </row>
    <row r="55978" spans="21:21" x14ac:dyDescent="0.25">
      <c r="U55978" s="76"/>
    </row>
    <row r="55979" spans="21:21" x14ac:dyDescent="0.25">
      <c r="U55979" s="76"/>
    </row>
    <row r="55980" spans="21:21" x14ac:dyDescent="0.25">
      <c r="U55980" s="76"/>
    </row>
    <row r="55981" spans="21:21" x14ac:dyDescent="0.25">
      <c r="U55981" s="76"/>
    </row>
    <row r="55982" spans="21:21" x14ac:dyDescent="0.25">
      <c r="U55982" s="76"/>
    </row>
    <row r="55983" spans="21:21" x14ac:dyDescent="0.25">
      <c r="U55983" s="76"/>
    </row>
    <row r="55984" spans="21:21" x14ac:dyDescent="0.25">
      <c r="U55984" s="76"/>
    </row>
    <row r="55985" spans="21:21" x14ac:dyDescent="0.25">
      <c r="U55985" s="76"/>
    </row>
    <row r="55986" spans="21:21" x14ac:dyDescent="0.25">
      <c r="U55986" s="76"/>
    </row>
    <row r="55987" spans="21:21" x14ac:dyDescent="0.25">
      <c r="U55987" s="76"/>
    </row>
    <row r="55988" spans="21:21" x14ac:dyDescent="0.25">
      <c r="U55988" s="76"/>
    </row>
    <row r="55989" spans="21:21" x14ac:dyDescent="0.25">
      <c r="U55989" s="76"/>
    </row>
    <row r="55990" spans="21:21" x14ac:dyDescent="0.25">
      <c r="U55990" s="76"/>
    </row>
    <row r="55991" spans="21:21" x14ac:dyDescent="0.25">
      <c r="U55991" s="76"/>
    </row>
    <row r="55992" spans="21:21" x14ac:dyDescent="0.25">
      <c r="U55992" s="76"/>
    </row>
    <row r="55993" spans="21:21" x14ac:dyDescent="0.25">
      <c r="U55993" s="76"/>
    </row>
    <row r="55994" spans="21:21" x14ac:dyDescent="0.25">
      <c r="U55994" s="76"/>
    </row>
    <row r="55995" spans="21:21" x14ac:dyDescent="0.25">
      <c r="U55995" s="76"/>
    </row>
    <row r="55996" spans="21:21" x14ac:dyDescent="0.25">
      <c r="U55996" s="76"/>
    </row>
    <row r="55997" spans="21:21" x14ac:dyDescent="0.25">
      <c r="U55997" s="76"/>
    </row>
    <row r="55998" spans="21:21" x14ac:dyDescent="0.25">
      <c r="U55998" s="76"/>
    </row>
    <row r="55999" spans="21:21" x14ac:dyDescent="0.25">
      <c r="U55999" s="76"/>
    </row>
    <row r="56000" spans="21:21" x14ac:dyDescent="0.25">
      <c r="U56000" s="76"/>
    </row>
    <row r="56001" spans="21:21" x14ac:dyDescent="0.25">
      <c r="U56001" s="76"/>
    </row>
    <row r="56002" spans="21:21" x14ac:dyDescent="0.25">
      <c r="U56002" s="76"/>
    </row>
    <row r="56003" spans="21:21" x14ac:dyDescent="0.25">
      <c r="U56003" s="76"/>
    </row>
    <row r="56004" spans="21:21" x14ac:dyDescent="0.25">
      <c r="U56004" s="76"/>
    </row>
    <row r="56005" spans="21:21" x14ac:dyDescent="0.25">
      <c r="U56005" s="76"/>
    </row>
    <row r="56006" spans="21:21" x14ac:dyDescent="0.25">
      <c r="U56006" s="76"/>
    </row>
    <row r="56007" spans="21:21" x14ac:dyDescent="0.25">
      <c r="U56007" s="76"/>
    </row>
    <row r="56008" spans="21:21" x14ac:dyDescent="0.25">
      <c r="U56008" s="76"/>
    </row>
    <row r="56009" spans="21:21" x14ac:dyDescent="0.25">
      <c r="U56009" s="76"/>
    </row>
    <row r="56010" spans="21:21" x14ac:dyDescent="0.25">
      <c r="U56010" s="76"/>
    </row>
    <row r="56011" spans="21:21" x14ac:dyDescent="0.25">
      <c r="U56011" s="76"/>
    </row>
    <row r="56012" spans="21:21" x14ac:dyDescent="0.25">
      <c r="U56012" s="76"/>
    </row>
    <row r="56013" spans="21:21" x14ac:dyDescent="0.25">
      <c r="U56013" s="76"/>
    </row>
    <row r="56014" spans="21:21" x14ac:dyDescent="0.25">
      <c r="U56014" s="76"/>
    </row>
    <row r="56015" spans="21:21" x14ac:dyDescent="0.25">
      <c r="U56015" s="76"/>
    </row>
    <row r="56016" spans="21:21" x14ac:dyDescent="0.25">
      <c r="U56016" s="76"/>
    </row>
    <row r="56017" spans="21:21" x14ac:dyDescent="0.25">
      <c r="U56017" s="76"/>
    </row>
    <row r="56018" spans="21:21" x14ac:dyDescent="0.25">
      <c r="U56018" s="76"/>
    </row>
    <row r="56019" spans="21:21" x14ac:dyDescent="0.25">
      <c r="U56019" s="76"/>
    </row>
    <row r="56020" spans="21:21" x14ac:dyDescent="0.25">
      <c r="U56020" s="76"/>
    </row>
    <row r="56021" spans="21:21" x14ac:dyDescent="0.25">
      <c r="U56021" s="76"/>
    </row>
    <row r="56022" spans="21:21" x14ac:dyDescent="0.25">
      <c r="U56022" s="76"/>
    </row>
    <row r="56023" spans="21:21" x14ac:dyDescent="0.25">
      <c r="U56023" s="76"/>
    </row>
    <row r="56024" spans="21:21" x14ac:dyDescent="0.25">
      <c r="U56024" s="76"/>
    </row>
    <row r="56025" spans="21:21" x14ac:dyDescent="0.25">
      <c r="U56025" s="76"/>
    </row>
    <row r="56026" spans="21:21" x14ac:dyDescent="0.25">
      <c r="U56026" s="76"/>
    </row>
    <row r="56027" spans="21:21" x14ac:dyDescent="0.25">
      <c r="U56027" s="76"/>
    </row>
    <row r="56028" spans="21:21" x14ac:dyDescent="0.25">
      <c r="U56028" s="76"/>
    </row>
    <row r="56029" spans="21:21" x14ac:dyDescent="0.25">
      <c r="U56029" s="76"/>
    </row>
    <row r="56030" spans="21:21" x14ac:dyDescent="0.25">
      <c r="U56030" s="76"/>
    </row>
    <row r="56031" spans="21:21" x14ac:dyDescent="0.25">
      <c r="U56031" s="76"/>
    </row>
    <row r="56032" spans="21:21" x14ac:dyDescent="0.25">
      <c r="U56032" s="76"/>
    </row>
    <row r="56033" spans="21:21" x14ac:dyDescent="0.25">
      <c r="U56033" s="76"/>
    </row>
    <row r="56034" spans="21:21" x14ac:dyDescent="0.25">
      <c r="U56034" s="76"/>
    </row>
    <row r="56035" spans="21:21" x14ac:dyDescent="0.25">
      <c r="U56035" s="76"/>
    </row>
    <row r="56036" spans="21:21" x14ac:dyDescent="0.25">
      <c r="U56036" s="76"/>
    </row>
    <row r="56037" spans="21:21" x14ac:dyDescent="0.25">
      <c r="U56037" s="76"/>
    </row>
    <row r="56038" spans="21:21" x14ac:dyDescent="0.25">
      <c r="U56038" s="76"/>
    </row>
    <row r="56039" spans="21:21" x14ac:dyDescent="0.25">
      <c r="U56039" s="76"/>
    </row>
    <row r="56040" spans="21:21" x14ac:dyDescent="0.25">
      <c r="U56040" s="76"/>
    </row>
    <row r="56041" spans="21:21" x14ac:dyDescent="0.25">
      <c r="U56041" s="76"/>
    </row>
    <row r="56042" spans="21:21" x14ac:dyDescent="0.25">
      <c r="U56042" s="76"/>
    </row>
    <row r="56043" spans="21:21" x14ac:dyDescent="0.25">
      <c r="U56043" s="76"/>
    </row>
    <row r="56044" spans="21:21" x14ac:dyDescent="0.25">
      <c r="U56044" s="76"/>
    </row>
    <row r="56045" spans="21:21" x14ac:dyDescent="0.25">
      <c r="U56045" s="76"/>
    </row>
    <row r="56046" spans="21:21" x14ac:dyDescent="0.25">
      <c r="U56046" s="76"/>
    </row>
    <row r="56047" spans="21:21" x14ac:dyDescent="0.25">
      <c r="U56047" s="76"/>
    </row>
    <row r="56048" spans="21:21" x14ac:dyDescent="0.25">
      <c r="U56048" s="76"/>
    </row>
    <row r="56049" spans="21:21" x14ac:dyDescent="0.25">
      <c r="U56049" s="76"/>
    </row>
    <row r="56050" spans="21:21" x14ac:dyDescent="0.25">
      <c r="U56050" s="76"/>
    </row>
    <row r="56051" spans="21:21" x14ac:dyDescent="0.25">
      <c r="U56051" s="76"/>
    </row>
    <row r="56052" spans="21:21" x14ac:dyDescent="0.25">
      <c r="U56052" s="76"/>
    </row>
    <row r="56053" spans="21:21" x14ac:dyDescent="0.25">
      <c r="U56053" s="76"/>
    </row>
    <row r="56054" spans="21:21" x14ac:dyDescent="0.25">
      <c r="U56054" s="76"/>
    </row>
    <row r="56055" spans="21:21" x14ac:dyDescent="0.25">
      <c r="U56055" s="76"/>
    </row>
    <row r="56056" spans="21:21" x14ac:dyDescent="0.25">
      <c r="U56056" s="76"/>
    </row>
    <row r="56057" spans="21:21" x14ac:dyDescent="0.25">
      <c r="U56057" s="76"/>
    </row>
    <row r="56058" spans="21:21" x14ac:dyDescent="0.25">
      <c r="U56058" s="76"/>
    </row>
    <row r="56059" spans="21:21" x14ac:dyDescent="0.25">
      <c r="U56059" s="76"/>
    </row>
    <row r="56060" spans="21:21" x14ac:dyDescent="0.25">
      <c r="U56060" s="76"/>
    </row>
    <row r="56061" spans="21:21" x14ac:dyDescent="0.25">
      <c r="U56061" s="76"/>
    </row>
    <row r="56062" spans="21:21" x14ac:dyDescent="0.25">
      <c r="U56062" s="76"/>
    </row>
    <row r="56063" spans="21:21" x14ac:dyDescent="0.25">
      <c r="U56063" s="76"/>
    </row>
    <row r="56064" spans="21:21" x14ac:dyDescent="0.25">
      <c r="U56064" s="76"/>
    </row>
    <row r="56065" spans="21:21" x14ac:dyDescent="0.25">
      <c r="U56065" s="76"/>
    </row>
    <row r="56066" spans="21:21" x14ac:dyDescent="0.25">
      <c r="U56066" s="76"/>
    </row>
    <row r="56067" spans="21:21" x14ac:dyDescent="0.25">
      <c r="U56067" s="76"/>
    </row>
    <row r="56068" spans="21:21" x14ac:dyDescent="0.25">
      <c r="U56068" s="76"/>
    </row>
    <row r="56069" spans="21:21" x14ac:dyDescent="0.25">
      <c r="U56069" s="76"/>
    </row>
    <row r="56070" spans="21:21" x14ac:dyDescent="0.25">
      <c r="U56070" s="76"/>
    </row>
    <row r="56071" spans="21:21" x14ac:dyDescent="0.25">
      <c r="U56071" s="76"/>
    </row>
    <row r="56072" spans="21:21" x14ac:dyDescent="0.25">
      <c r="U56072" s="76"/>
    </row>
    <row r="56073" spans="21:21" x14ac:dyDescent="0.25">
      <c r="U56073" s="76"/>
    </row>
    <row r="56074" spans="21:21" x14ac:dyDescent="0.25">
      <c r="U56074" s="76"/>
    </row>
    <row r="56075" spans="21:21" x14ac:dyDescent="0.25">
      <c r="U56075" s="76"/>
    </row>
    <row r="56076" spans="21:21" x14ac:dyDescent="0.25">
      <c r="U56076" s="76"/>
    </row>
    <row r="56077" spans="21:21" x14ac:dyDescent="0.25">
      <c r="U56077" s="76"/>
    </row>
    <row r="56078" spans="21:21" x14ac:dyDescent="0.25">
      <c r="U56078" s="76"/>
    </row>
    <row r="56079" spans="21:21" x14ac:dyDescent="0.25">
      <c r="U56079" s="76"/>
    </row>
    <row r="56080" spans="21:21" x14ac:dyDescent="0.25">
      <c r="U56080" s="76"/>
    </row>
    <row r="56081" spans="21:21" x14ac:dyDescent="0.25">
      <c r="U56081" s="76"/>
    </row>
    <row r="56082" spans="21:21" x14ac:dyDescent="0.25">
      <c r="U56082" s="76"/>
    </row>
    <row r="56083" spans="21:21" x14ac:dyDescent="0.25">
      <c r="U56083" s="76"/>
    </row>
    <row r="56084" spans="21:21" x14ac:dyDescent="0.25">
      <c r="U56084" s="76"/>
    </row>
    <row r="56085" spans="21:21" x14ac:dyDescent="0.25">
      <c r="U56085" s="76"/>
    </row>
    <row r="56086" spans="21:21" x14ac:dyDescent="0.25">
      <c r="U56086" s="76"/>
    </row>
    <row r="56087" spans="21:21" x14ac:dyDescent="0.25">
      <c r="U56087" s="76"/>
    </row>
    <row r="56088" spans="21:21" x14ac:dyDescent="0.25">
      <c r="U56088" s="76"/>
    </row>
    <row r="56089" spans="21:21" x14ac:dyDescent="0.25">
      <c r="U56089" s="76"/>
    </row>
    <row r="56090" spans="21:21" x14ac:dyDescent="0.25">
      <c r="U56090" s="76"/>
    </row>
    <row r="56091" spans="21:21" x14ac:dyDescent="0.25">
      <c r="U56091" s="76"/>
    </row>
    <row r="56092" spans="21:21" x14ac:dyDescent="0.25">
      <c r="U56092" s="76"/>
    </row>
    <row r="56093" spans="21:21" x14ac:dyDescent="0.25">
      <c r="U56093" s="76"/>
    </row>
    <row r="56094" spans="21:21" x14ac:dyDescent="0.25">
      <c r="U56094" s="76"/>
    </row>
    <row r="56095" spans="21:21" x14ac:dyDescent="0.25">
      <c r="U56095" s="76"/>
    </row>
    <row r="56096" spans="21:21" x14ac:dyDescent="0.25">
      <c r="U56096" s="76"/>
    </row>
    <row r="56097" spans="21:21" x14ac:dyDescent="0.25">
      <c r="U56097" s="76"/>
    </row>
    <row r="56098" spans="21:21" x14ac:dyDescent="0.25">
      <c r="U56098" s="76"/>
    </row>
    <row r="56099" spans="21:21" x14ac:dyDescent="0.25">
      <c r="U56099" s="76"/>
    </row>
    <row r="56100" spans="21:21" x14ac:dyDescent="0.25">
      <c r="U56100" s="76"/>
    </row>
    <row r="56101" spans="21:21" x14ac:dyDescent="0.25">
      <c r="U56101" s="76"/>
    </row>
    <row r="56102" spans="21:21" x14ac:dyDescent="0.25">
      <c r="U56102" s="76"/>
    </row>
    <row r="56103" spans="21:21" x14ac:dyDescent="0.25">
      <c r="U56103" s="76"/>
    </row>
    <row r="56104" spans="21:21" x14ac:dyDescent="0.25">
      <c r="U56104" s="76"/>
    </row>
    <row r="56105" spans="21:21" x14ac:dyDescent="0.25">
      <c r="U56105" s="76"/>
    </row>
    <row r="56106" spans="21:21" x14ac:dyDescent="0.25">
      <c r="U56106" s="76"/>
    </row>
    <row r="56107" spans="21:21" x14ac:dyDescent="0.25">
      <c r="U56107" s="76"/>
    </row>
    <row r="56108" spans="21:21" x14ac:dyDescent="0.25">
      <c r="U56108" s="76"/>
    </row>
    <row r="56109" spans="21:21" x14ac:dyDescent="0.25">
      <c r="U56109" s="76"/>
    </row>
    <row r="56110" spans="21:21" x14ac:dyDescent="0.25">
      <c r="U56110" s="76"/>
    </row>
    <row r="56111" spans="21:21" x14ac:dyDescent="0.25">
      <c r="U56111" s="76"/>
    </row>
    <row r="56112" spans="21:21" x14ac:dyDescent="0.25">
      <c r="U56112" s="76"/>
    </row>
    <row r="56113" spans="21:21" x14ac:dyDescent="0.25">
      <c r="U56113" s="76"/>
    </row>
    <row r="56114" spans="21:21" x14ac:dyDescent="0.25">
      <c r="U56114" s="76"/>
    </row>
    <row r="56115" spans="21:21" x14ac:dyDescent="0.25">
      <c r="U56115" s="76"/>
    </row>
    <row r="56116" spans="21:21" x14ac:dyDescent="0.25">
      <c r="U56116" s="76"/>
    </row>
    <row r="56117" spans="21:21" x14ac:dyDescent="0.25">
      <c r="U56117" s="76"/>
    </row>
    <row r="56118" spans="21:21" x14ac:dyDescent="0.25">
      <c r="U56118" s="76"/>
    </row>
    <row r="56119" spans="21:21" x14ac:dyDescent="0.25">
      <c r="U56119" s="76"/>
    </row>
    <row r="56120" spans="21:21" x14ac:dyDescent="0.25">
      <c r="U56120" s="76"/>
    </row>
    <row r="56121" spans="21:21" x14ac:dyDescent="0.25">
      <c r="U56121" s="76"/>
    </row>
    <row r="56122" spans="21:21" x14ac:dyDescent="0.25">
      <c r="U56122" s="76"/>
    </row>
    <row r="56123" spans="21:21" x14ac:dyDescent="0.25">
      <c r="U56123" s="76"/>
    </row>
    <row r="56124" spans="21:21" x14ac:dyDescent="0.25">
      <c r="U56124" s="76"/>
    </row>
    <row r="56125" spans="21:21" x14ac:dyDescent="0.25">
      <c r="U56125" s="76"/>
    </row>
    <row r="56126" spans="21:21" x14ac:dyDescent="0.25">
      <c r="U56126" s="76"/>
    </row>
    <row r="56127" spans="21:21" x14ac:dyDescent="0.25">
      <c r="U56127" s="76"/>
    </row>
    <row r="56128" spans="21:21" x14ac:dyDescent="0.25">
      <c r="U56128" s="76"/>
    </row>
    <row r="56129" spans="21:21" x14ac:dyDescent="0.25">
      <c r="U56129" s="76"/>
    </row>
    <row r="56130" spans="21:21" x14ac:dyDescent="0.25">
      <c r="U56130" s="76"/>
    </row>
    <row r="56131" spans="21:21" x14ac:dyDescent="0.25">
      <c r="U56131" s="76"/>
    </row>
    <row r="56132" spans="21:21" x14ac:dyDescent="0.25">
      <c r="U56132" s="76"/>
    </row>
    <row r="56133" spans="21:21" x14ac:dyDescent="0.25">
      <c r="U56133" s="76"/>
    </row>
    <row r="56134" spans="21:21" x14ac:dyDescent="0.25">
      <c r="U56134" s="76"/>
    </row>
    <row r="56135" spans="21:21" x14ac:dyDescent="0.25">
      <c r="U56135" s="76"/>
    </row>
    <row r="56136" spans="21:21" x14ac:dyDescent="0.25">
      <c r="U56136" s="76"/>
    </row>
    <row r="56137" spans="21:21" x14ac:dyDescent="0.25">
      <c r="U56137" s="76"/>
    </row>
    <row r="56138" spans="21:21" x14ac:dyDescent="0.25">
      <c r="U56138" s="76"/>
    </row>
    <row r="56139" spans="21:21" x14ac:dyDescent="0.25">
      <c r="U56139" s="76"/>
    </row>
    <row r="56140" spans="21:21" x14ac:dyDescent="0.25">
      <c r="U56140" s="76"/>
    </row>
    <row r="56141" spans="21:21" x14ac:dyDescent="0.25">
      <c r="U56141" s="76"/>
    </row>
    <row r="56142" spans="21:21" x14ac:dyDescent="0.25">
      <c r="U56142" s="76"/>
    </row>
    <row r="56143" spans="21:21" x14ac:dyDescent="0.25">
      <c r="U56143" s="76"/>
    </row>
    <row r="56144" spans="21:21" x14ac:dyDescent="0.25">
      <c r="U56144" s="76"/>
    </row>
    <row r="56145" spans="21:21" x14ac:dyDescent="0.25">
      <c r="U56145" s="76"/>
    </row>
    <row r="56146" spans="21:21" x14ac:dyDescent="0.25">
      <c r="U56146" s="76"/>
    </row>
    <row r="56147" spans="21:21" x14ac:dyDescent="0.25">
      <c r="U56147" s="76"/>
    </row>
    <row r="56148" spans="21:21" x14ac:dyDescent="0.25">
      <c r="U56148" s="76"/>
    </row>
    <row r="56149" spans="21:21" x14ac:dyDescent="0.25">
      <c r="U56149" s="76"/>
    </row>
    <row r="56150" spans="21:21" x14ac:dyDescent="0.25">
      <c r="U56150" s="76"/>
    </row>
    <row r="56151" spans="21:21" x14ac:dyDescent="0.25">
      <c r="U56151" s="76"/>
    </row>
    <row r="56152" spans="21:21" x14ac:dyDescent="0.25">
      <c r="U56152" s="76"/>
    </row>
    <row r="56153" spans="21:21" x14ac:dyDescent="0.25">
      <c r="U56153" s="76"/>
    </row>
    <row r="56154" spans="21:21" x14ac:dyDescent="0.25">
      <c r="U56154" s="76"/>
    </row>
    <row r="56155" spans="21:21" x14ac:dyDescent="0.25">
      <c r="U56155" s="76"/>
    </row>
    <row r="56156" spans="21:21" x14ac:dyDescent="0.25">
      <c r="U56156" s="76"/>
    </row>
    <row r="56157" spans="21:21" x14ac:dyDescent="0.25">
      <c r="U56157" s="76"/>
    </row>
    <row r="56158" spans="21:21" x14ac:dyDescent="0.25">
      <c r="U56158" s="76"/>
    </row>
    <row r="56159" spans="21:21" x14ac:dyDescent="0.25">
      <c r="U56159" s="76"/>
    </row>
    <row r="56160" spans="21:21" x14ac:dyDescent="0.25">
      <c r="U56160" s="76"/>
    </row>
    <row r="56161" spans="21:21" x14ac:dyDescent="0.25">
      <c r="U56161" s="76"/>
    </row>
    <row r="56162" spans="21:21" x14ac:dyDescent="0.25">
      <c r="U56162" s="76"/>
    </row>
    <row r="56163" spans="21:21" x14ac:dyDescent="0.25">
      <c r="U56163" s="76"/>
    </row>
    <row r="56164" spans="21:21" x14ac:dyDescent="0.25">
      <c r="U56164" s="76"/>
    </row>
    <row r="56165" spans="21:21" x14ac:dyDescent="0.25">
      <c r="U56165" s="76"/>
    </row>
    <row r="56166" spans="21:21" x14ac:dyDescent="0.25">
      <c r="U56166" s="76"/>
    </row>
    <row r="56167" spans="21:21" x14ac:dyDescent="0.25">
      <c r="U56167" s="76"/>
    </row>
    <row r="56168" spans="21:21" x14ac:dyDescent="0.25">
      <c r="U56168" s="76"/>
    </row>
    <row r="56169" spans="21:21" x14ac:dyDescent="0.25">
      <c r="U56169" s="76"/>
    </row>
    <row r="56170" spans="21:21" x14ac:dyDescent="0.25">
      <c r="U56170" s="76"/>
    </row>
    <row r="56171" spans="21:21" x14ac:dyDescent="0.25">
      <c r="U56171" s="76"/>
    </row>
    <row r="56172" spans="21:21" x14ac:dyDescent="0.25">
      <c r="U56172" s="76"/>
    </row>
    <row r="56173" spans="21:21" x14ac:dyDescent="0.25">
      <c r="U56173" s="76"/>
    </row>
    <row r="56174" spans="21:21" x14ac:dyDescent="0.25">
      <c r="U56174" s="76"/>
    </row>
    <row r="56175" spans="21:21" x14ac:dyDescent="0.25">
      <c r="U56175" s="76"/>
    </row>
    <row r="56176" spans="21:21" x14ac:dyDescent="0.25">
      <c r="U56176" s="76"/>
    </row>
    <row r="56177" spans="21:21" x14ac:dyDescent="0.25">
      <c r="U56177" s="76"/>
    </row>
    <row r="56178" spans="21:21" x14ac:dyDescent="0.25">
      <c r="U56178" s="76"/>
    </row>
    <row r="56179" spans="21:21" x14ac:dyDescent="0.25">
      <c r="U56179" s="76"/>
    </row>
    <row r="56180" spans="21:21" x14ac:dyDescent="0.25">
      <c r="U56180" s="76"/>
    </row>
    <row r="56181" spans="21:21" x14ac:dyDescent="0.25">
      <c r="U56181" s="76"/>
    </row>
    <row r="56182" spans="21:21" x14ac:dyDescent="0.25">
      <c r="U56182" s="76"/>
    </row>
    <row r="56183" spans="21:21" x14ac:dyDescent="0.25">
      <c r="U56183" s="76"/>
    </row>
    <row r="56184" spans="21:21" x14ac:dyDescent="0.25">
      <c r="U56184" s="76"/>
    </row>
    <row r="56185" spans="21:21" x14ac:dyDescent="0.25">
      <c r="U56185" s="76"/>
    </row>
    <row r="56186" spans="21:21" x14ac:dyDescent="0.25">
      <c r="U56186" s="76"/>
    </row>
    <row r="56187" spans="21:21" x14ac:dyDescent="0.25">
      <c r="U56187" s="76"/>
    </row>
    <row r="56188" spans="21:21" x14ac:dyDescent="0.25">
      <c r="U56188" s="76"/>
    </row>
    <row r="56189" spans="21:21" x14ac:dyDescent="0.25">
      <c r="U56189" s="76"/>
    </row>
    <row r="56190" spans="21:21" x14ac:dyDescent="0.25">
      <c r="U56190" s="76"/>
    </row>
    <row r="56191" spans="21:21" x14ac:dyDescent="0.25">
      <c r="U56191" s="76"/>
    </row>
    <row r="56192" spans="21:21" x14ac:dyDescent="0.25">
      <c r="U56192" s="76"/>
    </row>
    <row r="56193" spans="21:21" x14ac:dyDescent="0.25">
      <c r="U56193" s="76"/>
    </row>
    <row r="56194" spans="21:21" x14ac:dyDescent="0.25">
      <c r="U56194" s="76"/>
    </row>
    <row r="56195" spans="21:21" x14ac:dyDescent="0.25">
      <c r="U56195" s="76"/>
    </row>
    <row r="56196" spans="21:21" x14ac:dyDescent="0.25">
      <c r="U56196" s="76"/>
    </row>
    <row r="56197" spans="21:21" x14ac:dyDescent="0.25">
      <c r="U56197" s="76"/>
    </row>
    <row r="56198" spans="21:21" x14ac:dyDescent="0.25">
      <c r="U56198" s="76"/>
    </row>
    <row r="56199" spans="21:21" x14ac:dyDescent="0.25">
      <c r="U56199" s="76"/>
    </row>
    <row r="56200" spans="21:21" x14ac:dyDescent="0.25">
      <c r="U56200" s="76"/>
    </row>
    <row r="56201" spans="21:21" x14ac:dyDescent="0.25">
      <c r="U56201" s="76"/>
    </row>
    <row r="56202" spans="21:21" x14ac:dyDescent="0.25">
      <c r="U56202" s="76"/>
    </row>
    <row r="56203" spans="21:21" x14ac:dyDescent="0.25">
      <c r="U56203" s="76"/>
    </row>
    <row r="56204" spans="21:21" x14ac:dyDescent="0.25">
      <c r="U56204" s="76"/>
    </row>
    <row r="56205" spans="21:21" x14ac:dyDescent="0.25">
      <c r="U56205" s="76"/>
    </row>
    <row r="56206" spans="21:21" x14ac:dyDescent="0.25">
      <c r="U56206" s="76"/>
    </row>
    <row r="56207" spans="21:21" x14ac:dyDescent="0.25">
      <c r="U56207" s="76"/>
    </row>
    <row r="56208" spans="21:21" x14ac:dyDescent="0.25">
      <c r="U56208" s="76"/>
    </row>
    <row r="56209" spans="21:21" x14ac:dyDescent="0.25">
      <c r="U56209" s="76"/>
    </row>
    <row r="56210" spans="21:21" x14ac:dyDescent="0.25">
      <c r="U56210" s="76"/>
    </row>
    <row r="56211" spans="21:21" x14ac:dyDescent="0.25">
      <c r="U56211" s="76"/>
    </row>
    <row r="56212" spans="21:21" x14ac:dyDescent="0.25">
      <c r="U56212" s="76"/>
    </row>
    <row r="56213" spans="21:21" x14ac:dyDescent="0.25">
      <c r="U56213" s="76"/>
    </row>
    <row r="56214" spans="21:21" x14ac:dyDescent="0.25">
      <c r="U56214" s="76"/>
    </row>
    <row r="56215" spans="21:21" x14ac:dyDescent="0.25">
      <c r="U56215" s="76"/>
    </row>
    <row r="56216" spans="21:21" x14ac:dyDescent="0.25">
      <c r="U56216" s="76"/>
    </row>
    <row r="56217" spans="21:21" x14ac:dyDescent="0.25">
      <c r="U56217" s="76"/>
    </row>
    <row r="56218" spans="21:21" x14ac:dyDescent="0.25">
      <c r="U56218" s="76"/>
    </row>
    <row r="56219" spans="21:21" x14ac:dyDescent="0.25">
      <c r="U56219" s="76"/>
    </row>
    <row r="56220" spans="21:21" x14ac:dyDescent="0.25">
      <c r="U56220" s="76"/>
    </row>
    <row r="56221" spans="21:21" x14ac:dyDescent="0.25">
      <c r="U56221" s="76"/>
    </row>
    <row r="56222" spans="21:21" x14ac:dyDescent="0.25">
      <c r="U56222" s="76"/>
    </row>
    <row r="56223" spans="21:21" x14ac:dyDescent="0.25">
      <c r="U56223" s="76"/>
    </row>
    <row r="56224" spans="21:21" x14ac:dyDescent="0.25">
      <c r="U56224" s="76"/>
    </row>
    <row r="56225" spans="21:21" x14ac:dyDescent="0.25">
      <c r="U56225" s="76"/>
    </row>
    <row r="56226" spans="21:21" x14ac:dyDescent="0.25">
      <c r="U56226" s="76"/>
    </row>
    <row r="56227" spans="21:21" x14ac:dyDescent="0.25">
      <c r="U56227" s="76"/>
    </row>
    <row r="56228" spans="21:21" x14ac:dyDescent="0.25">
      <c r="U56228" s="76"/>
    </row>
    <row r="56229" spans="21:21" x14ac:dyDescent="0.25">
      <c r="U56229" s="76"/>
    </row>
    <row r="56230" spans="21:21" x14ac:dyDescent="0.25">
      <c r="U56230" s="76"/>
    </row>
    <row r="56231" spans="21:21" x14ac:dyDescent="0.25">
      <c r="U56231" s="76"/>
    </row>
    <row r="56232" spans="21:21" x14ac:dyDescent="0.25">
      <c r="U56232" s="76"/>
    </row>
    <row r="56233" spans="21:21" x14ac:dyDescent="0.25">
      <c r="U56233" s="76"/>
    </row>
    <row r="56234" spans="21:21" x14ac:dyDescent="0.25">
      <c r="U56234" s="76"/>
    </row>
    <row r="56235" spans="21:21" x14ac:dyDescent="0.25">
      <c r="U56235" s="76"/>
    </row>
    <row r="56236" spans="21:21" x14ac:dyDescent="0.25">
      <c r="U56236" s="76"/>
    </row>
    <row r="56237" spans="21:21" x14ac:dyDescent="0.25">
      <c r="U56237" s="76"/>
    </row>
    <row r="56238" spans="21:21" x14ac:dyDescent="0.25">
      <c r="U56238" s="76"/>
    </row>
    <row r="56239" spans="21:21" x14ac:dyDescent="0.25">
      <c r="U56239" s="76"/>
    </row>
    <row r="56240" spans="21:21" x14ac:dyDescent="0.25">
      <c r="U56240" s="76"/>
    </row>
    <row r="56241" spans="21:21" x14ac:dyDescent="0.25">
      <c r="U56241" s="76"/>
    </row>
    <row r="56242" spans="21:21" x14ac:dyDescent="0.25">
      <c r="U56242" s="76"/>
    </row>
    <row r="56243" spans="21:21" x14ac:dyDescent="0.25">
      <c r="U56243" s="76"/>
    </row>
    <row r="56244" spans="21:21" x14ac:dyDescent="0.25">
      <c r="U56244" s="76"/>
    </row>
    <row r="56245" spans="21:21" x14ac:dyDescent="0.25">
      <c r="U56245" s="76"/>
    </row>
    <row r="56246" spans="21:21" x14ac:dyDescent="0.25">
      <c r="U56246" s="76"/>
    </row>
    <row r="56247" spans="21:21" x14ac:dyDescent="0.25">
      <c r="U56247" s="76"/>
    </row>
    <row r="56248" spans="21:21" x14ac:dyDescent="0.25">
      <c r="U56248" s="76"/>
    </row>
    <row r="56249" spans="21:21" x14ac:dyDescent="0.25">
      <c r="U56249" s="76"/>
    </row>
    <row r="56250" spans="21:21" x14ac:dyDescent="0.25">
      <c r="U56250" s="76"/>
    </row>
    <row r="56251" spans="21:21" x14ac:dyDescent="0.25">
      <c r="U56251" s="76"/>
    </row>
    <row r="56252" spans="21:21" x14ac:dyDescent="0.25">
      <c r="U56252" s="76"/>
    </row>
    <row r="56253" spans="21:21" x14ac:dyDescent="0.25">
      <c r="U56253" s="76"/>
    </row>
    <row r="56254" spans="21:21" x14ac:dyDescent="0.25">
      <c r="U56254" s="76"/>
    </row>
    <row r="56255" spans="21:21" x14ac:dyDescent="0.25">
      <c r="U56255" s="76"/>
    </row>
    <row r="56256" spans="21:21" x14ac:dyDescent="0.25">
      <c r="U56256" s="76"/>
    </row>
    <row r="56257" spans="21:21" x14ac:dyDescent="0.25">
      <c r="U56257" s="76"/>
    </row>
    <row r="56258" spans="21:21" x14ac:dyDescent="0.25">
      <c r="U56258" s="76"/>
    </row>
    <row r="56259" spans="21:21" x14ac:dyDescent="0.25">
      <c r="U56259" s="76"/>
    </row>
    <row r="56260" spans="21:21" x14ac:dyDescent="0.25">
      <c r="U56260" s="76"/>
    </row>
    <row r="56261" spans="21:21" x14ac:dyDescent="0.25">
      <c r="U56261" s="76"/>
    </row>
    <row r="56262" spans="21:21" x14ac:dyDescent="0.25">
      <c r="U56262" s="76"/>
    </row>
    <row r="56263" spans="21:21" x14ac:dyDescent="0.25">
      <c r="U56263" s="76"/>
    </row>
    <row r="56264" spans="21:21" x14ac:dyDescent="0.25">
      <c r="U56264" s="76"/>
    </row>
    <row r="56265" spans="21:21" x14ac:dyDescent="0.25">
      <c r="U56265" s="76"/>
    </row>
    <row r="56266" spans="21:21" x14ac:dyDescent="0.25">
      <c r="U56266" s="76"/>
    </row>
    <row r="56267" spans="21:21" x14ac:dyDescent="0.25">
      <c r="U56267" s="76"/>
    </row>
    <row r="56268" spans="21:21" x14ac:dyDescent="0.25">
      <c r="U56268" s="76"/>
    </row>
    <row r="56269" spans="21:21" x14ac:dyDescent="0.25">
      <c r="U56269" s="76"/>
    </row>
    <row r="56270" spans="21:21" x14ac:dyDescent="0.25">
      <c r="U56270" s="76"/>
    </row>
    <row r="56271" spans="21:21" x14ac:dyDescent="0.25">
      <c r="U56271" s="76"/>
    </row>
    <row r="56272" spans="21:21" x14ac:dyDescent="0.25">
      <c r="U56272" s="76"/>
    </row>
    <row r="56273" spans="21:21" x14ac:dyDescent="0.25">
      <c r="U56273" s="76"/>
    </row>
    <row r="56274" spans="21:21" x14ac:dyDescent="0.25">
      <c r="U56274" s="76"/>
    </row>
    <row r="56275" spans="21:21" x14ac:dyDescent="0.25">
      <c r="U56275" s="76"/>
    </row>
    <row r="56276" spans="21:21" x14ac:dyDescent="0.25">
      <c r="U56276" s="76"/>
    </row>
    <row r="56277" spans="21:21" x14ac:dyDescent="0.25">
      <c r="U56277" s="76"/>
    </row>
    <row r="56278" spans="21:21" x14ac:dyDescent="0.25">
      <c r="U56278" s="76"/>
    </row>
    <row r="56279" spans="21:21" x14ac:dyDescent="0.25">
      <c r="U56279" s="76"/>
    </row>
    <row r="56280" spans="21:21" x14ac:dyDescent="0.25">
      <c r="U56280" s="76"/>
    </row>
    <row r="56281" spans="21:21" x14ac:dyDescent="0.25">
      <c r="U56281" s="76"/>
    </row>
    <row r="56282" spans="21:21" x14ac:dyDescent="0.25">
      <c r="U56282" s="76"/>
    </row>
    <row r="56283" spans="21:21" x14ac:dyDescent="0.25">
      <c r="U56283" s="76"/>
    </row>
    <row r="56284" spans="21:21" x14ac:dyDescent="0.25">
      <c r="U56284" s="76"/>
    </row>
    <row r="56285" spans="21:21" x14ac:dyDescent="0.25">
      <c r="U56285" s="76"/>
    </row>
    <row r="56286" spans="21:21" x14ac:dyDescent="0.25">
      <c r="U56286" s="76"/>
    </row>
    <row r="56287" spans="21:21" x14ac:dyDescent="0.25">
      <c r="U56287" s="76"/>
    </row>
    <row r="56288" spans="21:21" x14ac:dyDescent="0.25">
      <c r="U56288" s="76"/>
    </row>
    <row r="56289" spans="21:21" x14ac:dyDescent="0.25">
      <c r="U56289" s="76"/>
    </row>
    <row r="56290" spans="21:21" x14ac:dyDescent="0.25">
      <c r="U56290" s="76"/>
    </row>
    <row r="56291" spans="21:21" x14ac:dyDescent="0.25">
      <c r="U56291" s="76"/>
    </row>
    <row r="56292" spans="21:21" x14ac:dyDescent="0.25">
      <c r="U56292" s="76"/>
    </row>
    <row r="56293" spans="21:21" x14ac:dyDescent="0.25">
      <c r="U56293" s="76"/>
    </row>
    <row r="56294" spans="21:21" x14ac:dyDescent="0.25">
      <c r="U56294" s="76"/>
    </row>
    <row r="56295" spans="21:21" x14ac:dyDescent="0.25">
      <c r="U56295" s="76"/>
    </row>
    <row r="56296" spans="21:21" x14ac:dyDescent="0.25">
      <c r="U56296" s="76"/>
    </row>
    <row r="56297" spans="21:21" x14ac:dyDescent="0.25">
      <c r="U56297" s="76"/>
    </row>
    <row r="56298" spans="21:21" x14ac:dyDescent="0.25">
      <c r="U56298" s="76"/>
    </row>
    <row r="56299" spans="21:21" x14ac:dyDescent="0.25">
      <c r="U56299" s="76"/>
    </row>
    <row r="56300" spans="21:21" x14ac:dyDescent="0.25">
      <c r="U56300" s="76"/>
    </row>
    <row r="56301" spans="21:21" x14ac:dyDescent="0.25">
      <c r="U56301" s="76"/>
    </row>
    <row r="56302" spans="21:21" x14ac:dyDescent="0.25">
      <c r="U56302" s="76"/>
    </row>
    <row r="56303" spans="21:21" x14ac:dyDescent="0.25">
      <c r="U56303" s="76"/>
    </row>
    <row r="56304" spans="21:21" x14ac:dyDescent="0.25">
      <c r="U56304" s="76"/>
    </row>
    <row r="56305" spans="21:21" x14ac:dyDescent="0.25">
      <c r="U56305" s="76"/>
    </row>
    <row r="56306" spans="21:21" x14ac:dyDescent="0.25">
      <c r="U56306" s="76"/>
    </row>
    <row r="56307" spans="21:21" x14ac:dyDescent="0.25">
      <c r="U56307" s="76"/>
    </row>
    <row r="56308" spans="21:21" x14ac:dyDescent="0.25">
      <c r="U56308" s="76"/>
    </row>
    <row r="56309" spans="21:21" x14ac:dyDescent="0.25">
      <c r="U56309" s="76"/>
    </row>
    <row r="56310" spans="21:21" x14ac:dyDescent="0.25">
      <c r="U56310" s="76"/>
    </row>
    <row r="56311" spans="21:21" x14ac:dyDescent="0.25">
      <c r="U56311" s="76"/>
    </row>
    <row r="56312" spans="21:21" x14ac:dyDescent="0.25">
      <c r="U56312" s="76"/>
    </row>
    <row r="56313" spans="21:21" x14ac:dyDescent="0.25">
      <c r="U56313" s="76"/>
    </row>
    <row r="56314" spans="21:21" x14ac:dyDescent="0.25">
      <c r="U56314" s="76"/>
    </row>
    <row r="56315" spans="21:21" x14ac:dyDescent="0.25">
      <c r="U56315" s="76"/>
    </row>
    <row r="56316" spans="21:21" x14ac:dyDescent="0.25">
      <c r="U56316" s="76"/>
    </row>
    <row r="56317" spans="21:21" x14ac:dyDescent="0.25">
      <c r="U56317" s="76"/>
    </row>
    <row r="56318" spans="21:21" x14ac:dyDescent="0.25">
      <c r="U56318" s="76"/>
    </row>
    <row r="56319" spans="21:21" x14ac:dyDescent="0.25">
      <c r="U56319" s="76"/>
    </row>
    <row r="56320" spans="21:21" x14ac:dyDescent="0.25">
      <c r="U56320" s="76"/>
    </row>
    <row r="56321" spans="21:21" x14ac:dyDescent="0.25">
      <c r="U56321" s="76"/>
    </row>
    <row r="56322" spans="21:21" x14ac:dyDescent="0.25">
      <c r="U56322" s="76"/>
    </row>
    <row r="56323" spans="21:21" x14ac:dyDescent="0.25">
      <c r="U56323" s="76"/>
    </row>
    <row r="56324" spans="21:21" x14ac:dyDescent="0.25">
      <c r="U56324" s="76"/>
    </row>
    <row r="56325" spans="21:21" x14ac:dyDescent="0.25">
      <c r="U56325" s="76"/>
    </row>
    <row r="56326" spans="21:21" x14ac:dyDescent="0.25">
      <c r="U56326" s="76"/>
    </row>
    <row r="56327" spans="21:21" x14ac:dyDescent="0.25">
      <c r="U56327" s="76"/>
    </row>
    <row r="56328" spans="21:21" x14ac:dyDescent="0.25">
      <c r="U56328" s="76"/>
    </row>
    <row r="56329" spans="21:21" x14ac:dyDescent="0.25">
      <c r="U56329" s="76"/>
    </row>
    <row r="56330" spans="21:21" x14ac:dyDescent="0.25">
      <c r="U56330" s="76"/>
    </row>
    <row r="56331" spans="21:21" x14ac:dyDescent="0.25">
      <c r="U56331" s="76"/>
    </row>
    <row r="56332" spans="21:21" x14ac:dyDescent="0.25">
      <c r="U56332" s="76"/>
    </row>
    <row r="56333" spans="21:21" x14ac:dyDescent="0.25">
      <c r="U56333" s="76"/>
    </row>
    <row r="56334" spans="21:21" x14ac:dyDescent="0.25">
      <c r="U56334" s="76"/>
    </row>
    <row r="56335" spans="21:21" x14ac:dyDescent="0.25">
      <c r="U56335" s="76"/>
    </row>
    <row r="56336" spans="21:21" x14ac:dyDescent="0.25">
      <c r="U56336" s="76"/>
    </row>
    <row r="56337" spans="21:21" x14ac:dyDescent="0.25">
      <c r="U56337" s="76"/>
    </row>
    <row r="56338" spans="21:21" x14ac:dyDescent="0.25">
      <c r="U56338" s="76"/>
    </row>
    <row r="56339" spans="21:21" x14ac:dyDescent="0.25">
      <c r="U56339" s="76"/>
    </row>
    <row r="56340" spans="21:21" x14ac:dyDescent="0.25">
      <c r="U56340" s="76"/>
    </row>
    <row r="56341" spans="21:21" x14ac:dyDescent="0.25">
      <c r="U56341" s="76"/>
    </row>
    <row r="56342" spans="21:21" x14ac:dyDescent="0.25">
      <c r="U56342" s="76"/>
    </row>
    <row r="56343" spans="21:21" x14ac:dyDescent="0.25">
      <c r="U56343" s="76"/>
    </row>
    <row r="56344" spans="21:21" x14ac:dyDescent="0.25">
      <c r="U56344" s="76"/>
    </row>
    <row r="56345" spans="21:21" x14ac:dyDescent="0.25">
      <c r="U56345" s="76"/>
    </row>
    <row r="56346" spans="21:21" x14ac:dyDescent="0.25">
      <c r="U56346" s="76"/>
    </row>
    <row r="56347" spans="21:21" x14ac:dyDescent="0.25">
      <c r="U56347" s="76"/>
    </row>
    <row r="56348" spans="21:21" x14ac:dyDescent="0.25">
      <c r="U56348" s="76"/>
    </row>
    <row r="56349" spans="21:21" x14ac:dyDescent="0.25">
      <c r="U56349" s="76"/>
    </row>
    <row r="56350" spans="21:21" x14ac:dyDescent="0.25">
      <c r="U56350" s="76"/>
    </row>
    <row r="56351" spans="21:21" x14ac:dyDescent="0.25">
      <c r="U56351" s="76"/>
    </row>
    <row r="56352" spans="21:21" x14ac:dyDescent="0.25">
      <c r="U56352" s="76"/>
    </row>
    <row r="56353" spans="21:21" x14ac:dyDescent="0.25">
      <c r="U56353" s="76"/>
    </row>
    <row r="56354" spans="21:21" x14ac:dyDescent="0.25">
      <c r="U56354" s="76"/>
    </row>
    <row r="56355" spans="21:21" x14ac:dyDescent="0.25">
      <c r="U56355" s="76"/>
    </row>
    <row r="56356" spans="21:21" x14ac:dyDescent="0.25">
      <c r="U56356" s="76"/>
    </row>
    <row r="56357" spans="21:21" x14ac:dyDescent="0.25">
      <c r="U56357" s="76"/>
    </row>
    <row r="56358" spans="21:21" x14ac:dyDescent="0.25">
      <c r="U56358" s="76"/>
    </row>
    <row r="56359" spans="21:21" x14ac:dyDescent="0.25">
      <c r="U56359" s="76"/>
    </row>
    <row r="56360" spans="21:21" x14ac:dyDescent="0.25">
      <c r="U56360" s="76"/>
    </row>
    <row r="56361" spans="21:21" x14ac:dyDescent="0.25">
      <c r="U56361" s="76"/>
    </row>
    <row r="56362" spans="21:21" x14ac:dyDescent="0.25">
      <c r="U56362" s="76"/>
    </row>
    <row r="56363" spans="21:21" x14ac:dyDescent="0.25">
      <c r="U56363" s="76"/>
    </row>
    <row r="56364" spans="21:21" x14ac:dyDescent="0.25">
      <c r="U56364" s="76"/>
    </row>
    <row r="56365" spans="21:21" x14ac:dyDescent="0.25">
      <c r="U56365" s="76"/>
    </row>
    <row r="56366" spans="21:21" x14ac:dyDescent="0.25">
      <c r="U56366" s="76"/>
    </row>
    <row r="56367" spans="21:21" x14ac:dyDescent="0.25">
      <c r="U56367" s="76"/>
    </row>
    <row r="56368" spans="21:21" x14ac:dyDescent="0.25">
      <c r="U56368" s="76"/>
    </row>
    <row r="56369" spans="21:21" x14ac:dyDescent="0.25">
      <c r="U56369" s="76"/>
    </row>
    <row r="56370" spans="21:21" x14ac:dyDescent="0.25">
      <c r="U56370" s="76"/>
    </row>
    <row r="56371" spans="21:21" x14ac:dyDescent="0.25">
      <c r="U56371" s="76"/>
    </row>
    <row r="56372" spans="21:21" x14ac:dyDescent="0.25">
      <c r="U56372" s="76"/>
    </row>
    <row r="56373" spans="21:21" x14ac:dyDescent="0.25">
      <c r="U56373" s="76"/>
    </row>
    <row r="56374" spans="21:21" x14ac:dyDescent="0.25">
      <c r="U56374" s="76"/>
    </row>
    <row r="56375" spans="21:21" x14ac:dyDescent="0.25">
      <c r="U56375" s="76"/>
    </row>
    <row r="56376" spans="21:21" x14ac:dyDescent="0.25">
      <c r="U56376" s="76"/>
    </row>
    <row r="56377" spans="21:21" x14ac:dyDescent="0.25">
      <c r="U56377" s="76"/>
    </row>
    <row r="56378" spans="21:21" x14ac:dyDescent="0.25">
      <c r="U56378" s="76"/>
    </row>
    <row r="56379" spans="21:21" x14ac:dyDescent="0.25">
      <c r="U56379" s="76"/>
    </row>
    <row r="56380" spans="21:21" x14ac:dyDescent="0.25">
      <c r="U56380" s="76"/>
    </row>
    <row r="56381" spans="21:21" x14ac:dyDescent="0.25">
      <c r="U56381" s="76"/>
    </row>
    <row r="56382" spans="21:21" x14ac:dyDescent="0.25">
      <c r="U56382" s="76"/>
    </row>
    <row r="56383" spans="21:21" x14ac:dyDescent="0.25">
      <c r="U56383" s="76"/>
    </row>
    <row r="56384" spans="21:21" x14ac:dyDescent="0.25">
      <c r="U56384" s="76"/>
    </row>
    <row r="56385" spans="21:21" x14ac:dyDescent="0.25">
      <c r="U56385" s="76"/>
    </row>
    <row r="56386" spans="21:21" x14ac:dyDescent="0.25">
      <c r="U56386" s="76"/>
    </row>
    <row r="56387" spans="21:21" x14ac:dyDescent="0.25">
      <c r="U56387" s="76"/>
    </row>
    <row r="56388" spans="21:21" x14ac:dyDescent="0.25">
      <c r="U56388" s="76"/>
    </row>
    <row r="56389" spans="21:21" x14ac:dyDescent="0.25">
      <c r="U56389" s="76"/>
    </row>
    <row r="56390" spans="21:21" x14ac:dyDescent="0.25">
      <c r="U56390" s="76"/>
    </row>
    <row r="56391" spans="21:21" x14ac:dyDescent="0.25">
      <c r="U56391" s="76"/>
    </row>
    <row r="56392" spans="21:21" x14ac:dyDescent="0.25">
      <c r="U56392" s="76"/>
    </row>
    <row r="56393" spans="21:21" x14ac:dyDescent="0.25">
      <c r="U56393" s="76"/>
    </row>
    <row r="56394" spans="21:21" x14ac:dyDescent="0.25">
      <c r="U56394" s="76"/>
    </row>
    <row r="56395" spans="21:21" x14ac:dyDescent="0.25">
      <c r="U56395" s="76"/>
    </row>
    <row r="56396" spans="21:21" x14ac:dyDescent="0.25">
      <c r="U56396" s="76"/>
    </row>
    <row r="56397" spans="21:21" x14ac:dyDescent="0.25">
      <c r="U56397" s="76"/>
    </row>
    <row r="56398" spans="21:21" x14ac:dyDescent="0.25">
      <c r="U56398" s="76"/>
    </row>
    <row r="56399" spans="21:21" x14ac:dyDescent="0.25">
      <c r="U56399" s="76"/>
    </row>
    <row r="56400" spans="21:21" x14ac:dyDescent="0.25">
      <c r="U56400" s="76"/>
    </row>
    <row r="56401" spans="21:21" x14ac:dyDescent="0.25">
      <c r="U56401" s="76"/>
    </row>
    <row r="56402" spans="21:21" x14ac:dyDescent="0.25">
      <c r="U56402" s="76"/>
    </row>
    <row r="56403" spans="21:21" x14ac:dyDescent="0.25">
      <c r="U56403" s="76"/>
    </row>
    <row r="56404" spans="21:21" x14ac:dyDescent="0.25">
      <c r="U56404" s="76"/>
    </row>
    <row r="56405" spans="21:21" x14ac:dyDescent="0.25">
      <c r="U56405" s="76"/>
    </row>
    <row r="56406" spans="21:21" x14ac:dyDescent="0.25">
      <c r="U56406" s="76"/>
    </row>
    <row r="56407" spans="21:21" x14ac:dyDescent="0.25">
      <c r="U56407" s="76"/>
    </row>
    <row r="56408" spans="21:21" x14ac:dyDescent="0.25">
      <c r="U56408" s="76"/>
    </row>
    <row r="56409" spans="21:21" x14ac:dyDescent="0.25">
      <c r="U56409" s="76"/>
    </row>
    <row r="56410" spans="21:21" x14ac:dyDescent="0.25">
      <c r="U56410" s="76"/>
    </row>
    <row r="56411" spans="21:21" x14ac:dyDescent="0.25">
      <c r="U56411" s="76"/>
    </row>
    <row r="56412" spans="21:21" x14ac:dyDescent="0.25">
      <c r="U56412" s="76"/>
    </row>
    <row r="56413" spans="21:21" x14ac:dyDescent="0.25">
      <c r="U56413" s="76"/>
    </row>
    <row r="56414" spans="21:21" x14ac:dyDescent="0.25">
      <c r="U56414" s="76"/>
    </row>
    <row r="56415" spans="21:21" x14ac:dyDescent="0.25">
      <c r="U56415" s="76"/>
    </row>
    <row r="56416" spans="21:21" x14ac:dyDescent="0.25">
      <c r="U56416" s="76"/>
    </row>
    <row r="56417" spans="21:21" x14ac:dyDescent="0.25">
      <c r="U56417" s="76"/>
    </row>
    <row r="56418" spans="21:21" x14ac:dyDescent="0.25">
      <c r="U56418" s="76"/>
    </row>
    <row r="56419" spans="21:21" x14ac:dyDescent="0.25">
      <c r="U56419" s="76"/>
    </row>
    <row r="56420" spans="21:21" x14ac:dyDescent="0.25">
      <c r="U56420" s="76"/>
    </row>
    <row r="56421" spans="21:21" x14ac:dyDescent="0.25">
      <c r="U56421" s="76"/>
    </row>
    <row r="56422" spans="21:21" x14ac:dyDescent="0.25">
      <c r="U56422" s="76"/>
    </row>
    <row r="56423" spans="21:21" x14ac:dyDescent="0.25">
      <c r="U56423" s="76"/>
    </row>
    <row r="56424" spans="21:21" x14ac:dyDescent="0.25">
      <c r="U56424" s="76"/>
    </row>
    <row r="56425" spans="21:21" x14ac:dyDescent="0.25">
      <c r="U56425" s="76"/>
    </row>
    <row r="56426" spans="21:21" x14ac:dyDescent="0.25">
      <c r="U56426" s="76"/>
    </row>
    <row r="56427" spans="21:21" x14ac:dyDescent="0.25">
      <c r="U56427" s="76"/>
    </row>
    <row r="56428" spans="21:21" x14ac:dyDescent="0.25">
      <c r="U56428" s="76"/>
    </row>
    <row r="56429" spans="21:21" x14ac:dyDescent="0.25">
      <c r="U56429" s="76"/>
    </row>
    <row r="56430" spans="21:21" x14ac:dyDescent="0.25">
      <c r="U56430" s="76"/>
    </row>
    <row r="56431" spans="21:21" x14ac:dyDescent="0.25">
      <c r="U56431" s="76"/>
    </row>
    <row r="56432" spans="21:21" x14ac:dyDescent="0.25">
      <c r="U56432" s="76"/>
    </row>
    <row r="56433" spans="21:21" x14ac:dyDescent="0.25">
      <c r="U56433" s="76"/>
    </row>
    <row r="56434" spans="21:21" x14ac:dyDescent="0.25">
      <c r="U56434" s="76"/>
    </row>
    <row r="56435" spans="21:21" x14ac:dyDescent="0.25">
      <c r="U56435" s="76"/>
    </row>
    <row r="56436" spans="21:21" x14ac:dyDescent="0.25">
      <c r="U56436" s="76"/>
    </row>
    <row r="56437" spans="21:21" x14ac:dyDescent="0.25">
      <c r="U56437" s="76"/>
    </row>
    <row r="56438" spans="21:21" x14ac:dyDescent="0.25">
      <c r="U56438" s="76"/>
    </row>
    <row r="56439" spans="21:21" x14ac:dyDescent="0.25">
      <c r="U56439" s="76"/>
    </row>
    <row r="56440" spans="21:21" x14ac:dyDescent="0.25">
      <c r="U56440" s="76"/>
    </row>
    <row r="56441" spans="21:21" x14ac:dyDescent="0.25">
      <c r="U56441" s="76"/>
    </row>
    <row r="56442" spans="21:21" x14ac:dyDescent="0.25">
      <c r="U56442" s="76"/>
    </row>
    <row r="56443" spans="21:21" x14ac:dyDescent="0.25">
      <c r="U56443" s="76"/>
    </row>
    <row r="56444" spans="21:21" x14ac:dyDescent="0.25">
      <c r="U56444" s="76"/>
    </row>
    <row r="56445" spans="21:21" x14ac:dyDescent="0.25">
      <c r="U56445" s="76"/>
    </row>
    <row r="56446" spans="21:21" x14ac:dyDescent="0.25">
      <c r="U56446" s="76"/>
    </row>
    <row r="56447" spans="21:21" x14ac:dyDescent="0.25">
      <c r="U56447" s="76"/>
    </row>
    <row r="56448" spans="21:21" x14ac:dyDescent="0.25">
      <c r="U56448" s="76"/>
    </row>
    <row r="56449" spans="21:21" x14ac:dyDescent="0.25">
      <c r="U56449" s="76"/>
    </row>
    <row r="56450" spans="21:21" x14ac:dyDescent="0.25">
      <c r="U56450" s="76"/>
    </row>
    <row r="56451" spans="21:21" x14ac:dyDescent="0.25">
      <c r="U56451" s="76"/>
    </row>
    <row r="56452" spans="21:21" x14ac:dyDescent="0.25">
      <c r="U56452" s="76"/>
    </row>
    <row r="56453" spans="21:21" x14ac:dyDescent="0.25">
      <c r="U56453" s="76"/>
    </row>
    <row r="56454" spans="21:21" x14ac:dyDescent="0.25">
      <c r="U56454" s="76"/>
    </row>
    <row r="56455" spans="21:21" x14ac:dyDescent="0.25">
      <c r="U56455" s="76"/>
    </row>
    <row r="56456" spans="21:21" x14ac:dyDescent="0.25">
      <c r="U56456" s="76"/>
    </row>
    <row r="56457" spans="21:21" x14ac:dyDescent="0.25">
      <c r="U56457" s="76"/>
    </row>
    <row r="56458" spans="21:21" x14ac:dyDescent="0.25">
      <c r="U56458" s="76"/>
    </row>
    <row r="56459" spans="21:21" x14ac:dyDescent="0.25">
      <c r="U56459" s="76"/>
    </row>
    <row r="56460" spans="21:21" x14ac:dyDescent="0.25">
      <c r="U56460" s="76"/>
    </row>
    <row r="56461" spans="21:21" x14ac:dyDescent="0.25">
      <c r="U56461" s="76"/>
    </row>
    <row r="56462" spans="21:21" x14ac:dyDescent="0.25">
      <c r="U56462" s="76"/>
    </row>
    <row r="56463" spans="21:21" x14ac:dyDescent="0.25">
      <c r="U56463" s="76"/>
    </row>
    <row r="56464" spans="21:21" x14ac:dyDescent="0.25">
      <c r="U56464" s="76"/>
    </row>
    <row r="56465" spans="21:21" x14ac:dyDescent="0.25">
      <c r="U56465" s="76"/>
    </row>
    <row r="56466" spans="21:21" x14ac:dyDescent="0.25">
      <c r="U56466" s="76"/>
    </row>
    <row r="56467" spans="21:21" x14ac:dyDescent="0.25">
      <c r="U56467" s="76"/>
    </row>
    <row r="56468" spans="21:21" x14ac:dyDescent="0.25">
      <c r="U56468" s="76"/>
    </row>
    <row r="56469" spans="21:21" x14ac:dyDescent="0.25">
      <c r="U56469" s="76"/>
    </row>
    <row r="56470" spans="21:21" x14ac:dyDescent="0.25">
      <c r="U56470" s="76"/>
    </row>
    <row r="56471" spans="21:21" x14ac:dyDescent="0.25">
      <c r="U56471" s="76"/>
    </row>
    <row r="56472" spans="21:21" x14ac:dyDescent="0.25">
      <c r="U56472" s="76"/>
    </row>
    <row r="56473" spans="21:21" x14ac:dyDescent="0.25">
      <c r="U56473" s="76"/>
    </row>
    <row r="56474" spans="21:21" x14ac:dyDescent="0.25">
      <c r="U56474" s="76"/>
    </row>
    <row r="56475" spans="21:21" x14ac:dyDescent="0.25">
      <c r="U56475" s="76"/>
    </row>
    <row r="56476" spans="21:21" x14ac:dyDescent="0.25">
      <c r="U56476" s="76"/>
    </row>
    <row r="56477" spans="21:21" x14ac:dyDescent="0.25">
      <c r="U56477" s="76"/>
    </row>
    <row r="56478" spans="21:21" x14ac:dyDescent="0.25">
      <c r="U56478" s="76"/>
    </row>
    <row r="56479" spans="21:21" x14ac:dyDescent="0.25">
      <c r="U56479" s="76"/>
    </row>
    <row r="56480" spans="21:21" x14ac:dyDescent="0.25">
      <c r="U56480" s="76"/>
    </row>
    <row r="56481" spans="21:21" x14ac:dyDescent="0.25">
      <c r="U56481" s="76"/>
    </row>
    <row r="56482" spans="21:21" x14ac:dyDescent="0.25">
      <c r="U56482" s="76"/>
    </row>
    <row r="56483" spans="21:21" x14ac:dyDescent="0.25">
      <c r="U56483" s="76"/>
    </row>
    <row r="56484" spans="21:21" x14ac:dyDescent="0.25">
      <c r="U56484" s="76"/>
    </row>
    <row r="56485" spans="21:21" x14ac:dyDescent="0.25">
      <c r="U56485" s="76"/>
    </row>
    <row r="56486" spans="21:21" x14ac:dyDescent="0.25">
      <c r="U56486" s="76"/>
    </row>
    <row r="56487" spans="21:21" x14ac:dyDescent="0.25">
      <c r="U56487" s="76"/>
    </row>
    <row r="56488" spans="21:21" x14ac:dyDescent="0.25">
      <c r="U56488" s="76"/>
    </row>
    <row r="56489" spans="21:21" x14ac:dyDescent="0.25">
      <c r="U56489" s="76"/>
    </row>
    <row r="56490" spans="21:21" x14ac:dyDescent="0.25">
      <c r="U56490" s="76"/>
    </row>
    <row r="56491" spans="21:21" x14ac:dyDescent="0.25">
      <c r="U56491" s="76"/>
    </row>
    <row r="56492" spans="21:21" x14ac:dyDescent="0.25">
      <c r="U56492" s="76"/>
    </row>
    <row r="56493" spans="21:21" x14ac:dyDescent="0.25">
      <c r="U56493" s="76"/>
    </row>
    <row r="56494" spans="21:21" x14ac:dyDescent="0.25">
      <c r="U56494" s="76"/>
    </row>
    <row r="56495" spans="21:21" x14ac:dyDescent="0.25">
      <c r="U56495" s="76"/>
    </row>
    <row r="56496" spans="21:21" x14ac:dyDescent="0.25">
      <c r="U56496" s="76"/>
    </row>
    <row r="56497" spans="21:21" x14ac:dyDescent="0.25">
      <c r="U56497" s="76"/>
    </row>
    <row r="56498" spans="21:21" x14ac:dyDescent="0.25">
      <c r="U56498" s="76"/>
    </row>
    <row r="56499" spans="21:21" x14ac:dyDescent="0.25">
      <c r="U56499" s="76"/>
    </row>
    <row r="56500" spans="21:21" x14ac:dyDescent="0.25">
      <c r="U56500" s="76"/>
    </row>
    <row r="56501" spans="21:21" x14ac:dyDescent="0.25">
      <c r="U56501" s="76"/>
    </row>
    <row r="56502" spans="21:21" x14ac:dyDescent="0.25">
      <c r="U56502" s="76"/>
    </row>
    <row r="56503" spans="21:21" x14ac:dyDescent="0.25">
      <c r="U56503" s="76"/>
    </row>
    <row r="56504" spans="21:21" x14ac:dyDescent="0.25">
      <c r="U56504" s="76"/>
    </row>
    <row r="56505" spans="21:21" x14ac:dyDescent="0.25">
      <c r="U56505" s="76"/>
    </row>
    <row r="56506" spans="21:21" x14ac:dyDescent="0.25">
      <c r="U56506" s="76"/>
    </row>
    <row r="56507" spans="21:21" x14ac:dyDescent="0.25">
      <c r="U56507" s="76"/>
    </row>
    <row r="56508" spans="21:21" x14ac:dyDescent="0.25">
      <c r="U56508" s="76"/>
    </row>
    <row r="56509" spans="21:21" x14ac:dyDescent="0.25">
      <c r="U56509" s="76"/>
    </row>
    <row r="56510" spans="21:21" x14ac:dyDescent="0.25">
      <c r="U56510" s="76"/>
    </row>
    <row r="56511" spans="21:21" x14ac:dyDescent="0.25">
      <c r="U56511" s="76"/>
    </row>
    <row r="56512" spans="21:21" x14ac:dyDescent="0.25">
      <c r="U56512" s="76"/>
    </row>
    <row r="56513" spans="21:21" x14ac:dyDescent="0.25">
      <c r="U56513" s="76"/>
    </row>
    <row r="56514" spans="21:21" x14ac:dyDescent="0.25">
      <c r="U56514" s="76"/>
    </row>
    <row r="56515" spans="21:21" x14ac:dyDescent="0.25">
      <c r="U56515" s="76"/>
    </row>
    <row r="56516" spans="21:21" x14ac:dyDescent="0.25">
      <c r="U56516" s="76"/>
    </row>
    <row r="56517" spans="21:21" x14ac:dyDescent="0.25">
      <c r="U56517" s="76"/>
    </row>
    <row r="56518" spans="21:21" x14ac:dyDescent="0.25">
      <c r="U56518" s="76"/>
    </row>
    <row r="56519" spans="21:21" x14ac:dyDescent="0.25">
      <c r="U56519" s="76"/>
    </row>
    <row r="56520" spans="21:21" x14ac:dyDescent="0.25">
      <c r="U56520" s="76"/>
    </row>
    <row r="56521" spans="21:21" x14ac:dyDescent="0.25">
      <c r="U56521" s="76"/>
    </row>
    <row r="56522" spans="21:21" x14ac:dyDescent="0.25">
      <c r="U56522" s="76"/>
    </row>
    <row r="56523" spans="21:21" x14ac:dyDescent="0.25">
      <c r="U56523" s="76"/>
    </row>
    <row r="56524" spans="21:21" x14ac:dyDescent="0.25">
      <c r="U56524" s="76"/>
    </row>
    <row r="56525" spans="21:21" x14ac:dyDescent="0.25">
      <c r="U56525" s="76"/>
    </row>
    <row r="56526" spans="21:21" x14ac:dyDescent="0.25">
      <c r="U56526" s="76"/>
    </row>
    <row r="56527" spans="21:21" x14ac:dyDescent="0.25">
      <c r="U56527" s="76"/>
    </row>
    <row r="56528" spans="21:21" x14ac:dyDescent="0.25">
      <c r="U56528" s="76"/>
    </row>
    <row r="56529" spans="21:21" x14ac:dyDescent="0.25">
      <c r="U56529" s="76"/>
    </row>
    <row r="56530" spans="21:21" x14ac:dyDescent="0.25">
      <c r="U56530" s="76"/>
    </row>
    <row r="56531" spans="21:21" x14ac:dyDescent="0.25">
      <c r="U56531" s="76"/>
    </row>
    <row r="56532" spans="21:21" x14ac:dyDescent="0.25">
      <c r="U56532" s="76"/>
    </row>
    <row r="56533" spans="21:21" x14ac:dyDescent="0.25">
      <c r="U56533" s="76"/>
    </row>
    <row r="56534" spans="21:21" x14ac:dyDescent="0.25">
      <c r="U56534" s="76"/>
    </row>
    <row r="56535" spans="21:21" x14ac:dyDescent="0.25">
      <c r="U56535" s="76"/>
    </row>
    <row r="56536" spans="21:21" x14ac:dyDescent="0.25">
      <c r="U56536" s="76"/>
    </row>
    <row r="56537" spans="21:21" x14ac:dyDescent="0.25">
      <c r="U56537" s="76"/>
    </row>
    <row r="56538" spans="21:21" x14ac:dyDescent="0.25">
      <c r="U56538" s="76"/>
    </row>
    <row r="56539" spans="21:21" x14ac:dyDescent="0.25">
      <c r="U56539" s="76"/>
    </row>
    <row r="56540" spans="21:21" x14ac:dyDescent="0.25">
      <c r="U56540" s="76"/>
    </row>
    <row r="56541" spans="21:21" x14ac:dyDescent="0.25">
      <c r="U56541" s="76"/>
    </row>
    <row r="56542" spans="21:21" x14ac:dyDescent="0.25">
      <c r="U56542" s="76"/>
    </row>
    <row r="56543" spans="21:21" x14ac:dyDescent="0.25">
      <c r="U56543" s="76"/>
    </row>
    <row r="56544" spans="21:21" x14ac:dyDescent="0.25">
      <c r="U56544" s="76"/>
    </row>
    <row r="56545" spans="21:21" x14ac:dyDescent="0.25">
      <c r="U56545" s="76"/>
    </row>
    <row r="56546" spans="21:21" x14ac:dyDescent="0.25">
      <c r="U56546" s="76"/>
    </row>
    <row r="56547" spans="21:21" x14ac:dyDescent="0.25">
      <c r="U56547" s="76"/>
    </row>
    <row r="56548" spans="21:21" x14ac:dyDescent="0.25">
      <c r="U56548" s="76"/>
    </row>
    <row r="56549" spans="21:21" x14ac:dyDescent="0.25">
      <c r="U56549" s="76"/>
    </row>
    <row r="56550" spans="21:21" x14ac:dyDescent="0.25">
      <c r="U56550" s="76"/>
    </row>
    <row r="56551" spans="21:21" x14ac:dyDescent="0.25">
      <c r="U56551" s="76"/>
    </row>
    <row r="56552" spans="21:21" x14ac:dyDescent="0.25">
      <c r="U56552" s="76"/>
    </row>
    <row r="56553" spans="21:21" x14ac:dyDescent="0.25">
      <c r="U56553" s="76"/>
    </row>
    <row r="56554" spans="21:21" x14ac:dyDescent="0.25">
      <c r="U56554" s="76"/>
    </row>
    <row r="56555" spans="21:21" x14ac:dyDescent="0.25">
      <c r="U56555" s="76"/>
    </row>
    <row r="56556" spans="21:21" x14ac:dyDescent="0.25">
      <c r="U56556" s="76"/>
    </row>
    <row r="56557" spans="21:21" x14ac:dyDescent="0.25">
      <c r="U56557" s="76"/>
    </row>
    <row r="56558" spans="21:21" x14ac:dyDescent="0.25">
      <c r="U56558" s="76"/>
    </row>
    <row r="56559" spans="21:21" x14ac:dyDescent="0.25">
      <c r="U56559" s="76"/>
    </row>
    <row r="56560" spans="21:21" x14ac:dyDescent="0.25">
      <c r="U56560" s="76"/>
    </row>
    <row r="56561" spans="21:21" x14ac:dyDescent="0.25">
      <c r="U56561" s="76"/>
    </row>
    <row r="56562" spans="21:21" x14ac:dyDescent="0.25">
      <c r="U56562" s="76"/>
    </row>
    <row r="56563" spans="21:21" x14ac:dyDescent="0.25">
      <c r="U56563" s="76"/>
    </row>
    <row r="56564" spans="21:21" x14ac:dyDescent="0.25">
      <c r="U56564" s="76"/>
    </row>
    <row r="56565" spans="21:21" x14ac:dyDescent="0.25">
      <c r="U56565" s="76"/>
    </row>
    <row r="56566" spans="21:21" x14ac:dyDescent="0.25">
      <c r="U56566" s="76"/>
    </row>
    <row r="56567" spans="21:21" x14ac:dyDescent="0.25">
      <c r="U56567" s="76"/>
    </row>
    <row r="56568" spans="21:21" x14ac:dyDescent="0.25">
      <c r="U56568" s="76"/>
    </row>
    <row r="56569" spans="21:21" x14ac:dyDescent="0.25">
      <c r="U56569" s="76"/>
    </row>
    <row r="56570" spans="21:21" x14ac:dyDescent="0.25">
      <c r="U56570" s="76"/>
    </row>
    <row r="56571" spans="21:21" x14ac:dyDescent="0.25">
      <c r="U56571" s="76"/>
    </row>
    <row r="56572" spans="21:21" x14ac:dyDescent="0.25">
      <c r="U56572" s="76"/>
    </row>
    <row r="56573" spans="21:21" x14ac:dyDescent="0.25">
      <c r="U56573" s="76"/>
    </row>
    <row r="56574" spans="21:21" x14ac:dyDescent="0.25">
      <c r="U56574" s="76"/>
    </row>
    <row r="56575" spans="21:21" x14ac:dyDescent="0.25">
      <c r="U56575" s="76"/>
    </row>
    <row r="56576" spans="21:21" x14ac:dyDescent="0.25">
      <c r="U56576" s="76"/>
    </row>
    <row r="56577" spans="21:21" x14ac:dyDescent="0.25">
      <c r="U56577" s="76"/>
    </row>
    <row r="56578" spans="21:21" x14ac:dyDescent="0.25">
      <c r="U56578" s="76"/>
    </row>
    <row r="56579" spans="21:21" x14ac:dyDescent="0.25">
      <c r="U56579" s="76"/>
    </row>
    <row r="56580" spans="21:21" x14ac:dyDescent="0.25">
      <c r="U56580" s="76"/>
    </row>
    <row r="56581" spans="21:21" x14ac:dyDescent="0.25">
      <c r="U56581" s="76"/>
    </row>
    <row r="56582" spans="21:21" x14ac:dyDescent="0.25">
      <c r="U56582" s="76"/>
    </row>
    <row r="56583" spans="21:21" x14ac:dyDescent="0.25">
      <c r="U56583" s="76"/>
    </row>
    <row r="56584" spans="21:21" x14ac:dyDescent="0.25">
      <c r="U56584" s="76"/>
    </row>
    <row r="56585" spans="21:21" x14ac:dyDescent="0.25">
      <c r="U56585" s="76"/>
    </row>
    <row r="56586" spans="21:21" x14ac:dyDescent="0.25">
      <c r="U56586" s="76"/>
    </row>
    <row r="56587" spans="21:21" x14ac:dyDescent="0.25">
      <c r="U56587" s="76"/>
    </row>
    <row r="56588" spans="21:21" x14ac:dyDescent="0.25">
      <c r="U56588" s="76"/>
    </row>
    <row r="56589" spans="21:21" x14ac:dyDescent="0.25">
      <c r="U56589" s="76"/>
    </row>
    <row r="56590" spans="21:21" x14ac:dyDescent="0.25">
      <c r="U56590" s="76"/>
    </row>
    <row r="56591" spans="21:21" x14ac:dyDescent="0.25">
      <c r="U56591" s="76"/>
    </row>
    <row r="56592" spans="21:21" x14ac:dyDescent="0.25">
      <c r="U56592" s="76"/>
    </row>
    <row r="56593" spans="21:21" x14ac:dyDescent="0.25">
      <c r="U56593" s="76"/>
    </row>
    <row r="56594" spans="21:21" x14ac:dyDescent="0.25">
      <c r="U56594" s="76"/>
    </row>
    <row r="56595" spans="21:21" x14ac:dyDescent="0.25">
      <c r="U56595" s="76"/>
    </row>
    <row r="56596" spans="21:21" x14ac:dyDescent="0.25">
      <c r="U56596" s="76"/>
    </row>
    <row r="56597" spans="21:21" x14ac:dyDescent="0.25">
      <c r="U56597" s="76"/>
    </row>
    <row r="56598" spans="21:21" x14ac:dyDescent="0.25">
      <c r="U56598" s="76"/>
    </row>
    <row r="56599" spans="21:21" x14ac:dyDescent="0.25">
      <c r="U56599" s="76"/>
    </row>
    <row r="56600" spans="21:21" x14ac:dyDescent="0.25">
      <c r="U56600" s="76"/>
    </row>
    <row r="56601" spans="21:21" x14ac:dyDescent="0.25">
      <c r="U56601" s="76"/>
    </row>
    <row r="56602" spans="21:21" x14ac:dyDescent="0.25">
      <c r="U56602" s="76"/>
    </row>
    <row r="56603" spans="21:21" x14ac:dyDescent="0.25">
      <c r="U56603" s="76"/>
    </row>
    <row r="56604" spans="21:21" x14ac:dyDescent="0.25">
      <c r="U56604" s="76"/>
    </row>
    <row r="56605" spans="21:21" x14ac:dyDescent="0.25">
      <c r="U56605" s="76"/>
    </row>
    <row r="56606" spans="21:21" x14ac:dyDescent="0.25">
      <c r="U56606" s="76"/>
    </row>
    <row r="56607" spans="21:21" x14ac:dyDescent="0.25">
      <c r="U56607" s="76"/>
    </row>
    <row r="56608" spans="21:21" x14ac:dyDescent="0.25">
      <c r="U56608" s="76"/>
    </row>
    <row r="56609" spans="21:21" x14ac:dyDescent="0.25">
      <c r="U56609" s="76"/>
    </row>
    <row r="56610" spans="21:21" x14ac:dyDescent="0.25">
      <c r="U56610" s="76"/>
    </row>
    <row r="56611" spans="21:21" x14ac:dyDescent="0.25">
      <c r="U56611" s="76"/>
    </row>
    <row r="56612" spans="21:21" x14ac:dyDescent="0.25">
      <c r="U56612" s="76"/>
    </row>
    <row r="56613" spans="21:21" x14ac:dyDescent="0.25">
      <c r="U56613" s="76"/>
    </row>
    <row r="56614" spans="21:21" x14ac:dyDescent="0.25">
      <c r="U56614" s="76"/>
    </row>
    <row r="56615" spans="21:21" x14ac:dyDescent="0.25">
      <c r="U56615" s="76"/>
    </row>
    <row r="56616" spans="21:21" x14ac:dyDescent="0.25">
      <c r="U56616" s="76"/>
    </row>
    <row r="56617" spans="21:21" x14ac:dyDescent="0.25">
      <c r="U56617" s="76"/>
    </row>
    <row r="56618" spans="21:21" x14ac:dyDescent="0.25">
      <c r="U56618" s="76"/>
    </row>
    <row r="56619" spans="21:21" x14ac:dyDescent="0.25">
      <c r="U56619" s="76"/>
    </row>
    <row r="56620" spans="21:21" x14ac:dyDescent="0.25">
      <c r="U56620" s="76"/>
    </row>
    <row r="56621" spans="21:21" x14ac:dyDescent="0.25">
      <c r="U56621" s="76"/>
    </row>
    <row r="56622" spans="21:21" x14ac:dyDescent="0.25">
      <c r="U56622" s="76"/>
    </row>
    <row r="56623" spans="21:21" x14ac:dyDescent="0.25">
      <c r="U56623" s="76"/>
    </row>
    <row r="56624" spans="21:21" x14ac:dyDescent="0.25">
      <c r="U56624" s="76"/>
    </row>
    <row r="56625" spans="21:21" x14ac:dyDescent="0.25">
      <c r="U56625" s="76"/>
    </row>
    <row r="56626" spans="21:21" x14ac:dyDescent="0.25">
      <c r="U56626" s="76"/>
    </row>
    <row r="56627" spans="21:21" x14ac:dyDescent="0.25">
      <c r="U56627" s="76"/>
    </row>
    <row r="56628" spans="21:21" x14ac:dyDescent="0.25">
      <c r="U56628" s="76"/>
    </row>
    <row r="56629" spans="21:21" x14ac:dyDescent="0.25">
      <c r="U56629" s="76"/>
    </row>
    <row r="56630" spans="21:21" x14ac:dyDescent="0.25">
      <c r="U56630" s="76"/>
    </row>
    <row r="56631" spans="21:21" x14ac:dyDescent="0.25">
      <c r="U56631" s="76"/>
    </row>
    <row r="56632" spans="21:21" x14ac:dyDescent="0.25">
      <c r="U56632" s="76"/>
    </row>
    <row r="56633" spans="21:21" x14ac:dyDescent="0.25">
      <c r="U56633" s="76"/>
    </row>
    <row r="56634" spans="21:21" x14ac:dyDescent="0.25">
      <c r="U56634" s="76"/>
    </row>
    <row r="56635" spans="21:21" x14ac:dyDescent="0.25">
      <c r="U56635" s="76"/>
    </row>
    <row r="56636" spans="21:21" x14ac:dyDescent="0.25">
      <c r="U56636" s="76"/>
    </row>
    <row r="56637" spans="21:21" x14ac:dyDescent="0.25">
      <c r="U56637" s="76"/>
    </row>
    <row r="56638" spans="21:21" x14ac:dyDescent="0.25">
      <c r="U56638" s="76"/>
    </row>
    <row r="56639" spans="21:21" x14ac:dyDescent="0.25">
      <c r="U56639" s="76"/>
    </row>
    <row r="56640" spans="21:21" x14ac:dyDescent="0.25">
      <c r="U56640" s="76"/>
    </row>
    <row r="56641" spans="21:21" x14ac:dyDescent="0.25">
      <c r="U56641" s="76"/>
    </row>
    <row r="56642" spans="21:21" x14ac:dyDescent="0.25">
      <c r="U56642" s="76"/>
    </row>
    <row r="56643" spans="21:21" x14ac:dyDescent="0.25">
      <c r="U56643" s="76"/>
    </row>
    <row r="56644" spans="21:21" x14ac:dyDescent="0.25">
      <c r="U56644" s="76"/>
    </row>
    <row r="56645" spans="21:21" x14ac:dyDescent="0.25">
      <c r="U56645" s="76"/>
    </row>
    <row r="56646" spans="21:21" x14ac:dyDescent="0.25">
      <c r="U56646" s="76"/>
    </row>
    <row r="56647" spans="21:21" x14ac:dyDescent="0.25">
      <c r="U56647" s="76"/>
    </row>
    <row r="56648" spans="21:21" x14ac:dyDescent="0.25">
      <c r="U56648" s="76"/>
    </row>
    <row r="56649" spans="21:21" x14ac:dyDescent="0.25">
      <c r="U56649" s="76"/>
    </row>
    <row r="56650" spans="21:21" x14ac:dyDescent="0.25">
      <c r="U56650" s="76"/>
    </row>
    <row r="56651" spans="21:21" x14ac:dyDescent="0.25">
      <c r="U56651" s="76"/>
    </row>
    <row r="56652" spans="21:21" x14ac:dyDescent="0.25">
      <c r="U56652" s="76"/>
    </row>
    <row r="56653" spans="21:21" x14ac:dyDescent="0.25">
      <c r="U56653" s="76"/>
    </row>
    <row r="56654" spans="21:21" x14ac:dyDescent="0.25">
      <c r="U56654" s="76"/>
    </row>
    <row r="56655" spans="21:21" x14ac:dyDescent="0.25">
      <c r="U56655" s="76"/>
    </row>
    <row r="56656" spans="21:21" x14ac:dyDescent="0.25">
      <c r="U56656" s="76"/>
    </row>
    <row r="56657" spans="21:21" x14ac:dyDescent="0.25">
      <c r="U56657" s="76"/>
    </row>
    <row r="56658" spans="21:21" x14ac:dyDescent="0.25">
      <c r="U56658" s="76"/>
    </row>
    <row r="56659" spans="21:21" x14ac:dyDescent="0.25">
      <c r="U56659" s="76"/>
    </row>
    <row r="56660" spans="21:21" x14ac:dyDescent="0.25">
      <c r="U56660" s="76"/>
    </row>
    <row r="56661" spans="21:21" x14ac:dyDescent="0.25">
      <c r="U56661" s="76"/>
    </row>
    <row r="56662" spans="21:21" x14ac:dyDescent="0.25">
      <c r="U56662" s="76"/>
    </row>
    <row r="56663" spans="21:21" x14ac:dyDescent="0.25">
      <c r="U56663" s="76"/>
    </row>
    <row r="56664" spans="21:21" x14ac:dyDescent="0.25">
      <c r="U56664" s="76"/>
    </row>
    <row r="56665" spans="21:21" x14ac:dyDescent="0.25">
      <c r="U56665" s="76"/>
    </row>
    <row r="56666" spans="21:21" x14ac:dyDescent="0.25">
      <c r="U56666" s="76"/>
    </row>
    <row r="56667" spans="21:21" x14ac:dyDescent="0.25">
      <c r="U56667" s="76"/>
    </row>
    <row r="56668" spans="21:21" x14ac:dyDescent="0.25">
      <c r="U56668" s="76"/>
    </row>
    <row r="56669" spans="21:21" x14ac:dyDescent="0.25">
      <c r="U56669" s="76"/>
    </row>
    <row r="56670" spans="21:21" x14ac:dyDescent="0.25">
      <c r="U56670" s="76"/>
    </row>
    <row r="56671" spans="21:21" x14ac:dyDescent="0.25">
      <c r="U56671" s="76"/>
    </row>
    <row r="56672" spans="21:21" x14ac:dyDescent="0.25">
      <c r="U56672" s="76"/>
    </row>
    <row r="56673" spans="21:21" x14ac:dyDescent="0.25">
      <c r="U56673" s="76"/>
    </row>
    <row r="56674" spans="21:21" x14ac:dyDescent="0.25">
      <c r="U56674" s="76"/>
    </row>
    <row r="56675" spans="21:21" x14ac:dyDescent="0.25">
      <c r="U56675" s="76"/>
    </row>
    <row r="56676" spans="21:21" x14ac:dyDescent="0.25">
      <c r="U56676" s="76"/>
    </row>
    <row r="56677" spans="21:21" x14ac:dyDescent="0.25">
      <c r="U56677" s="76"/>
    </row>
    <row r="56678" spans="21:21" x14ac:dyDescent="0.25">
      <c r="U56678" s="76"/>
    </row>
    <row r="56679" spans="21:21" x14ac:dyDescent="0.25">
      <c r="U56679" s="76"/>
    </row>
    <row r="56680" spans="21:21" x14ac:dyDescent="0.25">
      <c r="U56680" s="76"/>
    </row>
    <row r="56681" spans="21:21" x14ac:dyDescent="0.25">
      <c r="U56681" s="76"/>
    </row>
    <row r="56682" spans="21:21" x14ac:dyDescent="0.25">
      <c r="U56682" s="76"/>
    </row>
    <row r="56683" spans="21:21" x14ac:dyDescent="0.25">
      <c r="U56683" s="76"/>
    </row>
    <row r="56684" spans="21:21" x14ac:dyDescent="0.25">
      <c r="U56684" s="76"/>
    </row>
    <row r="56685" spans="21:21" x14ac:dyDescent="0.25">
      <c r="U56685" s="76"/>
    </row>
    <row r="56686" spans="21:21" x14ac:dyDescent="0.25">
      <c r="U56686" s="76"/>
    </row>
    <row r="56687" spans="21:21" x14ac:dyDescent="0.25">
      <c r="U56687" s="76"/>
    </row>
    <row r="56688" spans="21:21" x14ac:dyDescent="0.25">
      <c r="U56688" s="76"/>
    </row>
    <row r="56689" spans="21:21" x14ac:dyDescent="0.25">
      <c r="U56689" s="76"/>
    </row>
    <row r="56690" spans="21:21" x14ac:dyDescent="0.25">
      <c r="U56690" s="76"/>
    </row>
    <row r="56691" spans="21:21" x14ac:dyDescent="0.25">
      <c r="U56691" s="76"/>
    </row>
    <row r="56692" spans="21:21" x14ac:dyDescent="0.25">
      <c r="U56692" s="76"/>
    </row>
    <row r="56693" spans="21:21" x14ac:dyDescent="0.25">
      <c r="U56693" s="76"/>
    </row>
    <row r="56694" spans="21:21" x14ac:dyDescent="0.25">
      <c r="U56694" s="76"/>
    </row>
    <row r="56695" spans="21:21" x14ac:dyDescent="0.25">
      <c r="U56695" s="76"/>
    </row>
    <row r="56696" spans="21:21" x14ac:dyDescent="0.25">
      <c r="U56696" s="76"/>
    </row>
    <row r="56697" spans="21:21" x14ac:dyDescent="0.25">
      <c r="U56697" s="76"/>
    </row>
    <row r="56698" spans="21:21" x14ac:dyDescent="0.25">
      <c r="U56698" s="76"/>
    </row>
    <row r="56699" spans="21:21" x14ac:dyDescent="0.25">
      <c r="U56699" s="76"/>
    </row>
    <row r="56700" spans="21:21" x14ac:dyDescent="0.25">
      <c r="U56700" s="76"/>
    </row>
    <row r="56701" spans="21:21" x14ac:dyDescent="0.25">
      <c r="U56701" s="76"/>
    </row>
    <row r="56702" spans="21:21" x14ac:dyDescent="0.25">
      <c r="U56702" s="76"/>
    </row>
    <row r="56703" spans="21:21" x14ac:dyDescent="0.25">
      <c r="U56703" s="76"/>
    </row>
    <row r="56704" spans="21:21" x14ac:dyDescent="0.25">
      <c r="U56704" s="76"/>
    </row>
    <row r="56705" spans="21:21" x14ac:dyDescent="0.25">
      <c r="U56705" s="76"/>
    </row>
    <row r="56706" spans="21:21" x14ac:dyDescent="0.25">
      <c r="U56706" s="76"/>
    </row>
    <row r="56707" spans="21:21" x14ac:dyDescent="0.25">
      <c r="U56707" s="76"/>
    </row>
    <row r="56708" spans="21:21" x14ac:dyDescent="0.25">
      <c r="U56708" s="76"/>
    </row>
    <row r="56709" spans="21:21" x14ac:dyDescent="0.25">
      <c r="U56709" s="76"/>
    </row>
    <row r="56710" spans="21:21" x14ac:dyDescent="0.25">
      <c r="U56710" s="76"/>
    </row>
    <row r="56711" spans="21:21" x14ac:dyDescent="0.25">
      <c r="U56711" s="76"/>
    </row>
    <row r="56712" spans="21:21" x14ac:dyDescent="0.25">
      <c r="U56712" s="76"/>
    </row>
    <row r="56713" spans="21:21" x14ac:dyDescent="0.25">
      <c r="U56713" s="76"/>
    </row>
    <row r="56714" spans="21:21" x14ac:dyDescent="0.25">
      <c r="U56714" s="76"/>
    </row>
    <row r="56715" spans="21:21" x14ac:dyDescent="0.25">
      <c r="U56715" s="76"/>
    </row>
    <row r="56716" spans="21:21" x14ac:dyDescent="0.25">
      <c r="U56716" s="76"/>
    </row>
    <row r="56717" spans="21:21" x14ac:dyDescent="0.25">
      <c r="U56717" s="76"/>
    </row>
    <row r="56718" spans="21:21" x14ac:dyDescent="0.25">
      <c r="U56718" s="76"/>
    </row>
    <row r="56719" spans="21:21" x14ac:dyDescent="0.25">
      <c r="U56719" s="76"/>
    </row>
    <row r="56720" spans="21:21" x14ac:dyDescent="0.25">
      <c r="U56720" s="76"/>
    </row>
    <row r="56721" spans="21:21" x14ac:dyDescent="0.25">
      <c r="U56721" s="76"/>
    </row>
    <row r="56722" spans="21:21" x14ac:dyDescent="0.25">
      <c r="U56722" s="76"/>
    </row>
    <row r="56723" spans="21:21" x14ac:dyDescent="0.25">
      <c r="U56723" s="76"/>
    </row>
    <row r="56724" spans="21:21" x14ac:dyDescent="0.25">
      <c r="U56724" s="76"/>
    </row>
    <row r="56725" spans="21:21" x14ac:dyDescent="0.25">
      <c r="U56725" s="76"/>
    </row>
    <row r="56726" spans="21:21" x14ac:dyDescent="0.25">
      <c r="U56726" s="76"/>
    </row>
    <row r="56727" spans="21:21" x14ac:dyDescent="0.25">
      <c r="U56727" s="76"/>
    </row>
    <row r="56728" spans="21:21" x14ac:dyDescent="0.25">
      <c r="U56728" s="76"/>
    </row>
    <row r="56729" spans="21:21" x14ac:dyDescent="0.25">
      <c r="U56729" s="76"/>
    </row>
    <row r="56730" spans="21:21" x14ac:dyDescent="0.25">
      <c r="U56730" s="76"/>
    </row>
    <row r="56731" spans="21:21" x14ac:dyDescent="0.25">
      <c r="U56731" s="76"/>
    </row>
    <row r="56732" spans="21:21" x14ac:dyDescent="0.25">
      <c r="U56732" s="76"/>
    </row>
    <row r="56733" spans="21:21" x14ac:dyDescent="0.25">
      <c r="U56733" s="76"/>
    </row>
    <row r="56734" spans="21:21" x14ac:dyDescent="0.25">
      <c r="U56734" s="76"/>
    </row>
    <row r="56735" spans="21:21" x14ac:dyDescent="0.25">
      <c r="U56735" s="76"/>
    </row>
    <row r="56736" spans="21:21" x14ac:dyDescent="0.25">
      <c r="U56736" s="76"/>
    </row>
    <row r="56737" spans="21:21" x14ac:dyDescent="0.25">
      <c r="U56737" s="76"/>
    </row>
    <row r="56738" spans="21:21" x14ac:dyDescent="0.25">
      <c r="U56738" s="76"/>
    </row>
    <row r="56739" spans="21:21" x14ac:dyDescent="0.25">
      <c r="U56739" s="76"/>
    </row>
    <row r="56740" spans="21:21" x14ac:dyDescent="0.25">
      <c r="U56740" s="76"/>
    </row>
    <row r="56741" spans="21:21" x14ac:dyDescent="0.25">
      <c r="U56741" s="76"/>
    </row>
    <row r="56742" spans="21:21" x14ac:dyDescent="0.25">
      <c r="U56742" s="76"/>
    </row>
    <row r="56743" spans="21:21" x14ac:dyDescent="0.25">
      <c r="U56743" s="76"/>
    </row>
    <row r="56744" spans="21:21" x14ac:dyDescent="0.25">
      <c r="U56744" s="76"/>
    </row>
    <row r="56745" spans="21:21" x14ac:dyDescent="0.25">
      <c r="U56745" s="76"/>
    </row>
    <row r="56746" spans="21:21" x14ac:dyDescent="0.25">
      <c r="U56746" s="76"/>
    </row>
    <row r="56747" spans="21:21" x14ac:dyDescent="0.25">
      <c r="U56747" s="76"/>
    </row>
    <row r="56748" spans="21:21" x14ac:dyDescent="0.25">
      <c r="U56748" s="76"/>
    </row>
    <row r="56749" spans="21:21" x14ac:dyDescent="0.25">
      <c r="U56749" s="76"/>
    </row>
    <row r="56750" spans="21:21" x14ac:dyDescent="0.25">
      <c r="U56750" s="76"/>
    </row>
    <row r="56751" spans="21:21" x14ac:dyDescent="0.25">
      <c r="U56751" s="76"/>
    </row>
    <row r="56752" spans="21:21" x14ac:dyDescent="0.25">
      <c r="U56752" s="76"/>
    </row>
    <row r="56753" spans="21:21" x14ac:dyDescent="0.25">
      <c r="U56753" s="76"/>
    </row>
    <row r="56754" spans="21:21" x14ac:dyDescent="0.25">
      <c r="U56754" s="76"/>
    </row>
    <row r="56755" spans="21:21" x14ac:dyDescent="0.25">
      <c r="U56755" s="76"/>
    </row>
    <row r="56756" spans="21:21" x14ac:dyDescent="0.25">
      <c r="U56756" s="76"/>
    </row>
    <row r="56757" spans="21:21" x14ac:dyDescent="0.25">
      <c r="U56757" s="76"/>
    </row>
    <row r="56758" spans="21:21" x14ac:dyDescent="0.25">
      <c r="U56758" s="76"/>
    </row>
    <row r="56759" spans="21:21" x14ac:dyDescent="0.25">
      <c r="U56759" s="76"/>
    </row>
    <row r="56760" spans="21:21" x14ac:dyDescent="0.25">
      <c r="U56760" s="76"/>
    </row>
    <row r="56761" spans="21:21" x14ac:dyDescent="0.25">
      <c r="U56761" s="76"/>
    </row>
    <row r="56762" spans="21:21" x14ac:dyDescent="0.25">
      <c r="U56762" s="76"/>
    </row>
    <row r="56763" spans="21:21" x14ac:dyDescent="0.25">
      <c r="U56763" s="76"/>
    </row>
    <row r="56764" spans="21:21" x14ac:dyDescent="0.25">
      <c r="U56764" s="76"/>
    </row>
    <row r="56765" spans="21:21" x14ac:dyDescent="0.25">
      <c r="U56765" s="76"/>
    </row>
    <row r="56766" spans="21:21" x14ac:dyDescent="0.25">
      <c r="U56766" s="76"/>
    </row>
    <row r="56767" spans="21:21" x14ac:dyDescent="0.25">
      <c r="U56767" s="76"/>
    </row>
    <row r="56768" spans="21:21" x14ac:dyDescent="0.25">
      <c r="U56768" s="76"/>
    </row>
    <row r="56769" spans="21:21" x14ac:dyDescent="0.25">
      <c r="U56769" s="76"/>
    </row>
    <row r="56770" spans="21:21" x14ac:dyDescent="0.25">
      <c r="U56770" s="76"/>
    </row>
    <row r="56771" spans="21:21" x14ac:dyDescent="0.25">
      <c r="U56771" s="76"/>
    </row>
    <row r="56772" spans="21:21" x14ac:dyDescent="0.25">
      <c r="U56772" s="76"/>
    </row>
    <row r="56773" spans="21:21" x14ac:dyDescent="0.25">
      <c r="U56773" s="76"/>
    </row>
    <row r="56774" spans="21:21" x14ac:dyDescent="0.25">
      <c r="U56774" s="76"/>
    </row>
    <row r="56775" spans="21:21" x14ac:dyDescent="0.25">
      <c r="U56775" s="76"/>
    </row>
    <row r="56776" spans="21:21" x14ac:dyDescent="0.25">
      <c r="U56776" s="76"/>
    </row>
    <row r="56777" spans="21:21" x14ac:dyDescent="0.25">
      <c r="U56777" s="76"/>
    </row>
    <row r="56778" spans="21:21" x14ac:dyDescent="0.25">
      <c r="U56778" s="76"/>
    </row>
    <row r="56779" spans="21:21" x14ac:dyDescent="0.25">
      <c r="U56779" s="76"/>
    </row>
    <row r="56780" spans="21:21" x14ac:dyDescent="0.25">
      <c r="U56780" s="76"/>
    </row>
    <row r="56781" spans="21:21" x14ac:dyDescent="0.25">
      <c r="U56781" s="76"/>
    </row>
    <row r="56782" spans="21:21" x14ac:dyDescent="0.25">
      <c r="U56782" s="76"/>
    </row>
    <row r="56783" spans="21:21" x14ac:dyDescent="0.25">
      <c r="U56783" s="76"/>
    </row>
    <row r="56784" spans="21:21" x14ac:dyDescent="0.25">
      <c r="U56784" s="76"/>
    </row>
    <row r="56785" spans="21:21" x14ac:dyDescent="0.25">
      <c r="U56785" s="76"/>
    </row>
    <row r="56786" spans="21:21" x14ac:dyDescent="0.25">
      <c r="U56786" s="76"/>
    </row>
    <row r="56787" spans="21:21" x14ac:dyDescent="0.25">
      <c r="U56787" s="76"/>
    </row>
    <row r="56788" spans="21:21" x14ac:dyDescent="0.25">
      <c r="U56788" s="76"/>
    </row>
    <row r="56789" spans="21:21" x14ac:dyDescent="0.25">
      <c r="U56789" s="76"/>
    </row>
    <row r="56790" spans="21:21" x14ac:dyDescent="0.25">
      <c r="U56790" s="76"/>
    </row>
    <row r="56791" spans="21:21" x14ac:dyDescent="0.25">
      <c r="U56791" s="76"/>
    </row>
    <row r="56792" spans="21:21" x14ac:dyDescent="0.25">
      <c r="U56792" s="76"/>
    </row>
    <row r="56793" spans="21:21" x14ac:dyDescent="0.25">
      <c r="U56793" s="76"/>
    </row>
    <row r="56794" spans="21:21" x14ac:dyDescent="0.25">
      <c r="U56794" s="76"/>
    </row>
    <row r="56795" spans="21:21" x14ac:dyDescent="0.25">
      <c r="U56795" s="76"/>
    </row>
    <row r="56796" spans="21:21" x14ac:dyDescent="0.25">
      <c r="U56796" s="76"/>
    </row>
    <row r="56797" spans="21:21" x14ac:dyDescent="0.25">
      <c r="U56797" s="76"/>
    </row>
    <row r="56798" spans="21:21" x14ac:dyDescent="0.25">
      <c r="U56798" s="76"/>
    </row>
    <row r="56799" spans="21:21" x14ac:dyDescent="0.25">
      <c r="U56799" s="76"/>
    </row>
    <row r="56800" spans="21:21" x14ac:dyDescent="0.25">
      <c r="U56800" s="76"/>
    </row>
    <row r="56801" spans="21:21" x14ac:dyDescent="0.25">
      <c r="U56801" s="76"/>
    </row>
    <row r="56802" spans="21:21" x14ac:dyDescent="0.25">
      <c r="U56802" s="76"/>
    </row>
    <row r="56803" spans="21:21" x14ac:dyDescent="0.25">
      <c r="U56803" s="76"/>
    </row>
    <row r="56804" spans="21:21" x14ac:dyDescent="0.25">
      <c r="U56804" s="76"/>
    </row>
    <row r="56805" spans="21:21" x14ac:dyDescent="0.25">
      <c r="U56805" s="76"/>
    </row>
    <row r="56806" spans="21:21" x14ac:dyDescent="0.25">
      <c r="U56806" s="76"/>
    </row>
    <row r="56807" spans="21:21" x14ac:dyDescent="0.25">
      <c r="U56807" s="76"/>
    </row>
    <row r="56808" spans="21:21" x14ac:dyDescent="0.25">
      <c r="U56808" s="76"/>
    </row>
    <row r="56809" spans="21:21" x14ac:dyDescent="0.25">
      <c r="U56809" s="76"/>
    </row>
    <row r="56810" spans="21:21" x14ac:dyDescent="0.25">
      <c r="U56810" s="76"/>
    </row>
    <row r="56811" spans="21:21" x14ac:dyDescent="0.25">
      <c r="U56811" s="76"/>
    </row>
    <row r="56812" spans="21:21" x14ac:dyDescent="0.25">
      <c r="U56812" s="76"/>
    </row>
    <row r="56813" spans="21:21" x14ac:dyDescent="0.25">
      <c r="U56813" s="76"/>
    </row>
    <row r="56814" spans="21:21" x14ac:dyDescent="0.25">
      <c r="U56814" s="76"/>
    </row>
    <row r="56815" spans="21:21" x14ac:dyDescent="0.25">
      <c r="U56815" s="76"/>
    </row>
    <row r="56816" spans="21:21" x14ac:dyDescent="0.25">
      <c r="U56816" s="76"/>
    </row>
    <row r="56817" spans="21:21" x14ac:dyDescent="0.25">
      <c r="U56817" s="76"/>
    </row>
    <row r="56818" spans="21:21" x14ac:dyDescent="0.25">
      <c r="U56818" s="76"/>
    </row>
    <row r="56819" spans="21:21" x14ac:dyDescent="0.25">
      <c r="U56819" s="76"/>
    </row>
    <row r="56820" spans="21:21" x14ac:dyDescent="0.25">
      <c r="U56820" s="76"/>
    </row>
    <row r="56821" spans="21:21" x14ac:dyDescent="0.25">
      <c r="U56821" s="76"/>
    </row>
    <row r="56822" spans="21:21" x14ac:dyDescent="0.25">
      <c r="U56822" s="76"/>
    </row>
    <row r="56823" spans="21:21" x14ac:dyDescent="0.25">
      <c r="U56823" s="76"/>
    </row>
    <row r="56824" spans="21:21" x14ac:dyDescent="0.25">
      <c r="U56824" s="76"/>
    </row>
    <row r="56825" spans="21:21" x14ac:dyDescent="0.25">
      <c r="U56825" s="76"/>
    </row>
    <row r="56826" spans="21:21" x14ac:dyDescent="0.25">
      <c r="U56826" s="76"/>
    </row>
    <row r="56827" spans="21:21" x14ac:dyDescent="0.25">
      <c r="U56827" s="76"/>
    </row>
    <row r="56828" spans="21:21" x14ac:dyDescent="0.25">
      <c r="U56828" s="76"/>
    </row>
    <row r="56829" spans="21:21" x14ac:dyDescent="0.25">
      <c r="U56829" s="76"/>
    </row>
    <row r="56830" spans="21:21" x14ac:dyDescent="0.25">
      <c r="U56830" s="76"/>
    </row>
    <row r="56831" spans="21:21" x14ac:dyDescent="0.25">
      <c r="U56831" s="76"/>
    </row>
    <row r="56832" spans="21:21" x14ac:dyDescent="0.25">
      <c r="U56832" s="76"/>
    </row>
    <row r="56833" spans="21:21" x14ac:dyDescent="0.25">
      <c r="U56833" s="76"/>
    </row>
    <row r="56834" spans="21:21" x14ac:dyDescent="0.25">
      <c r="U56834" s="76"/>
    </row>
    <row r="56835" spans="21:21" x14ac:dyDescent="0.25">
      <c r="U56835" s="76"/>
    </row>
    <row r="56836" spans="21:21" x14ac:dyDescent="0.25">
      <c r="U56836" s="76"/>
    </row>
    <row r="56837" spans="21:21" x14ac:dyDescent="0.25">
      <c r="U56837" s="76"/>
    </row>
    <row r="56838" spans="21:21" x14ac:dyDescent="0.25">
      <c r="U56838" s="76"/>
    </row>
    <row r="56839" spans="21:21" x14ac:dyDescent="0.25">
      <c r="U56839" s="76"/>
    </row>
    <row r="56840" spans="21:21" x14ac:dyDescent="0.25">
      <c r="U56840" s="76"/>
    </row>
    <row r="56841" spans="21:21" x14ac:dyDescent="0.25">
      <c r="U56841" s="76"/>
    </row>
    <row r="56842" spans="21:21" x14ac:dyDescent="0.25">
      <c r="U56842" s="76"/>
    </row>
    <row r="56843" spans="21:21" x14ac:dyDescent="0.25">
      <c r="U56843" s="76"/>
    </row>
    <row r="56844" spans="21:21" x14ac:dyDescent="0.25">
      <c r="U56844" s="76"/>
    </row>
    <row r="56845" spans="21:21" x14ac:dyDescent="0.25">
      <c r="U56845" s="76"/>
    </row>
    <row r="56846" spans="21:21" x14ac:dyDescent="0.25">
      <c r="U56846" s="76"/>
    </row>
    <row r="56847" spans="21:21" x14ac:dyDescent="0.25">
      <c r="U56847" s="76"/>
    </row>
    <row r="56848" spans="21:21" x14ac:dyDescent="0.25">
      <c r="U56848" s="76"/>
    </row>
    <row r="56849" spans="21:21" x14ac:dyDescent="0.25">
      <c r="U56849" s="76"/>
    </row>
    <row r="56850" spans="21:21" x14ac:dyDescent="0.25">
      <c r="U56850" s="76"/>
    </row>
    <row r="56851" spans="21:21" x14ac:dyDescent="0.25">
      <c r="U56851" s="76"/>
    </row>
    <row r="56852" spans="21:21" x14ac:dyDescent="0.25">
      <c r="U56852" s="76"/>
    </row>
    <row r="56853" spans="21:21" x14ac:dyDescent="0.25">
      <c r="U56853" s="76"/>
    </row>
    <row r="56854" spans="21:21" x14ac:dyDescent="0.25">
      <c r="U56854" s="76"/>
    </row>
    <row r="56855" spans="21:21" x14ac:dyDescent="0.25">
      <c r="U56855" s="76"/>
    </row>
    <row r="56856" spans="21:21" x14ac:dyDescent="0.25">
      <c r="U56856" s="76"/>
    </row>
    <row r="56857" spans="21:21" x14ac:dyDescent="0.25">
      <c r="U56857" s="76"/>
    </row>
    <row r="56858" spans="21:21" x14ac:dyDescent="0.25">
      <c r="U56858" s="76"/>
    </row>
    <row r="56859" spans="21:21" x14ac:dyDescent="0.25">
      <c r="U56859" s="76"/>
    </row>
    <row r="56860" spans="21:21" x14ac:dyDescent="0.25">
      <c r="U56860" s="76"/>
    </row>
    <row r="56861" spans="21:21" x14ac:dyDescent="0.25">
      <c r="U56861" s="76"/>
    </row>
    <row r="56862" spans="21:21" x14ac:dyDescent="0.25">
      <c r="U56862" s="76"/>
    </row>
    <row r="56863" spans="21:21" x14ac:dyDescent="0.25">
      <c r="U56863" s="76"/>
    </row>
    <row r="56864" spans="21:21" x14ac:dyDescent="0.25">
      <c r="U56864" s="76"/>
    </row>
    <row r="56865" spans="21:21" x14ac:dyDescent="0.25">
      <c r="U56865" s="76"/>
    </row>
    <row r="56866" spans="21:21" x14ac:dyDescent="0.25">
      <c r="U56866" s="76"/>
    </row>
    <row r="56867" spans="21:21" x14ac:dyDescent="0.25">
      <c r="U56867" s="76"/>
    </row>
    <row r="56868" spans="21:21" x14ac:dyDescent="0.25">
      <c r="U56868" s="76"/>
    </row>
    <row r="56869" spans="21:21" x14ac:dyDescent="0.25">
      <c r="U56869" s="76"/>
    </row>
    <row r="56870" spans="21:21" x14ac:dyDescent="0.25">
      <c r="U56870" s="76"/>
    </row>
    <row r="56871" spans="21:21" x14ac:dyDescent="0.25">
      <c r="U56871" s="76"/>
    </row>
    <row r="56872" spans="21:21" x14ac:dyDescent="0.25">
      <c r="U56872" s="76"/>
    </row>
    <row r="56873" spans="21:21" x14ac:dyDescent="0.25">
      <c r="U56873" s="76"/>
    </row>
    <row r="56874" spans="21:21" x14ac:dyDescent="0.25">
      <c r="U56874" s="76"/>
    </row>
    <row r="56875" spans="21:21" x14ac:dyDescent="0.25">
      <c r="U56875" s="76"/>
    </row>
    <row r="56876" spans="21:21" x14ac:dyDescent="0.25">
      <c r="U56876" s="76"/>
    </row>
    <row r="56877" spans="21:21" x14ac:dyDescent="0.25">
      <c r="U56877" s="76"/>
    </row>
    <row r="56878" spans="21:21" x14ac:dyDescent="0.25">
      <c r="U56878" s="76"/>
    </row>
    <row r="56879" spans="21:21" x14ac:dyDescent="0.25">
      <c r="U56879" s="76"/>
    </row>
    <row r="56880" spans="21:21" x14ac:dyDescent="0.25">
      <c r="U56880" s="76"/>
    </row>
    <row r="56881" spans="21:21" x14ac:dyDescent="0.25">
      <c r="U56881" s="76"/>
    </row>
    <row r="56882" spans="21:21" x14ac:dyDescent="0.25">
      <c r="U56882" s="76"/>
    </row>
    <row r="56883" spans="21:21" x14ac:dyDescent="0.25">
      <c r="U56883" s="76"/>
    </row>
    <row r="56884" spans="21:21" x14ac:dyDescent="0.25">
      <c r="U56884" s="76"/>
    </row>
    <row r="56885" spans="21:21" x14ac:dyDescent="0.25">
      <c r="U56885" s="76"/>
    </row>
    <row r="56886" spans="21:21" x14ac:dyDescent="0.25">
      <c r="U56886" s="76"/>
    </row>
    <row r="56887" spans="21:21" x14ac:dyDescent="0.25">
      <c r="U56887" s="76"/>
    </row>
    <row r="56888" spans="21:21" x14ac:dyDescent="0.25">
      <c r="U56888" s="76"/>
    </row>
    <row r="56889" spans="21:21" x14ac:dyDescent="0.25">
      <c r="U56889" s="76"/>
    </row>
    <row r="56890" spans="21:21" x14ac:dyDescent="0.25">
      <c r="U56890" s="76"/>
    </row>
    <row r="56891" spans="21:21" x14ac:dyDescent="0.25">
      <c r="U56891" s="76"/>
    </row>
    <row r="56892" spans="21:21" x14ac:dyDescent="0.25">
      <c r="U56892" s="76"/>
    </row>
    <row r="56893" spans="21:21" x14ac:dyDescent="0.25">
      <c r="U56893" s="76"/>
    </row>
    <row r="56894" spans="21:21" x14ac:dyDescent="0.25">
      <c r="U56894" s="76"/>
    </row>
    <row r="56895" spans="21:21" x14ac:dyDescent="0.25">
      <c r="U56895" s="76"/>
    </row>
    <row r="56896" spans="21:21" x14ac:dyDescent="0.25">
      <c r="U56896" s="76"/>
    </row>
    <row r="56897" spans="21:21" x14ac:dyDescent="0.25">
      <c r="U56897" s="76"/>
    </row>
    <row r="56898" spans="21:21" x14ac:dyDescent="0.25">
      <c r="U56898" s="76"/>
    </row>
    <row r="56899" spans="21:21" x14ac:dyDescent="0.25">
      <c r="U56899" s="76"/>
    </row>
    <row r="56900" spans="21:21" x14ac:dyDescent="0.25">
      <c r="U56900" s="76"/>
    </row>
    <row r="56901" spans="21:21" x14ac:dyDescent="0.25">
      <c r="U56901" s="76"/>
    </row>
    <row r="56902" spans="21:21" x14ac:dyDescent="0.25">
      <c r="U56902" s="76"/>
    </row>
    <row r="56903" spans="21:21" x14ac:dyDescent="0.25">
      <c r="U56903" s="76"/>
    </row>
    <row r="56904" spans="21:21" x14ac:dyDescent="0.25">
      <c r="U56904" s="76"/>
    </row>
    <row r="56905" spans="21:21" x14ac:dyDescent="0.25">
      <c r="U56905" s="76"/>
    </row>
    <row r="56906" spans="21:21" x14ac:dyDescent="0.25">
      <c r="U56906" s="76"/>
    </row>
    <row r="56907" spans="21:21" x14ac:dyDescent="0.25">
      <c r="U56907" s="76"/>
    </row>
    <row r="56908" spans="21:21" x14ac:dyDescent="0.25">
      <c r="U56908" s="76"/>
    </row>
    <row r="56909" spans="21:21" x14ac:dyDescent="0.25">
      <c r="U56909" s="76"/>
    </row>
    <row r="56910" spans="21:21" x14ac:dyDescent="0.25">
      <c r="U56910" s="76"/>
    </row>
    <row r="56911" spans="21:21" x14ac:dyDescent="0.25">
      <c r="U56911" s="76"/>
    </row>
    <row r="56912" spans="21:21" x14ac:dyDescent="0.25">
      <c r="U56912" s="76"/>
    </row>
    <row r="56913" spans="21:21" x14ac:dyDescent="0.25">
      <c r="U56913" s="76"/>
    </row>
    <row r="56914" spans="21:21" x14ac:dyDescent="0.25">
      <c r="U56914" s="76"/>
    </row>
    <row r="56915" spans="21:21" x14ac:dyDescent="0.25">
      <c r="U56915" s="76"/>
    </row>
    <row r="56916" spans="21:21" x14ac:dyDescent="0.25">
      <c r="U56916" s="76"/>
    </row>
    <row r="56917" spans="21:21" x14ac:dyDescent="0.25">
      <c r="U56917" s="76"/>
    </row>
    <row r="56918" spans="21:21" x14ac:dyDescent="0.25">
      <c r="U56918" s="76"/>
    </row>
    <row r="56919" spans="21:21" x14ac:dyDescent="0.25">
      <c r="U56919" s="76"/>
    </row>
    <row r="56920" spans="21:21" x14ac:dyDescent="0.25">
      <c r="U56920" s="76"/>
    </row>
    <row r="56921" spans="21:21" x14ac:dyDescent="0.25">
      <c r="U56921" s="76"/>
    </row>
    <row r="56922" spans="21:21" x14ac:dyDescent="0.25">
      <c r="U56922" s="76"/>
    </row>
    <row r="56923" spans="21:21" x14ac:dyDescent="0.25">
      <c r="U56923" s="76"/>
    </row>
    <row r="56924" spans="21:21" x14ac:dyDescent="0.25">
      <c r="U56924" s="76"/>
    </row>
    <row r="56925" spans="21:21" x14ac:dyDescent="0.25">
      <c r="U56925" s="76"/>
    </row>
    <row r="56926" spans="21:21" x14ac:dyDescent="0.25">
      <c r="U56926" s="76"/>
    </row>
    <row r="56927" spans="21:21" x14ac:dyDescent="0.25">
      <c r="U56927" s="76"/>
    </row>
    <row r="56928" spans="21:21" x14ac:dyDescent="0.25">
      <c r="U56928" s="76"/>
    </row>
    <row r="56929" spans="21:21" x14ac:dyDescent="0.25">
      <c r="U56929" s="76"/>
    </row>
    <row r="56930" spans="21:21" x14ac:dyDescent="0.25">
      <c r="U56930" s="76"/>
    </row>
    <row r="56931" spans="21:21" x14ac:dyDescent="0.25">
      <c r="U56931" s="76"/>
    </row>
    <row r="56932" spans="21:21" x14ac:dyDescent="0.25">
      <c r="U56932" s="76"/>
    </row>
    <row r="56933" spans="21:21" x14ac:dyDescent="0.25">
      <c r="U56933" s="76"/>
    </row>
    <row r="56934" spans="21:21" x14ac:dyDescent="0.25">
      <c r="U56934" s="76"/>
    </row>
    <row r="56935" spans="21:21" x14ac:dyDescent="0.25">
      <c r="U56935" s="76"/>
    </row>
    <row r="56936" spans="21:21" x14ac:dyDescent="0.25">
      <c r="U56936" s="76"/>
    </row>
    <row r="56937" spans="21:21" x14ac:dyDescent="0.25">
      <c r="U56937" s="76"/>
    </row>
    <row r="56938" spans="21:21" x14ac:dyDescent="0.25">
      <c r="U56938" s="76"/>
    </row>
    <row r="56939" spans="21:21" x14ac:dyDescent="0.25">
      <c r="U56939" s="76"/>
    </row>
    <row r="56940" spans="21:21" x14ac:dyDescent="0.25">
      <c r="U56940" s="76"/>
    </row>
    <row r="56941" spans="21:21" x14ac:dyDescent="0.25">
      <c r="U56941" s="76"/>
    </row>
    <row r="56942" spans="21:21" x14ac:dyDescent="0.25">
      <c r="U56942" s="76"/>
    </row>
    <row r="56943" spans="21:21" x14ac:dyDescent="0.25">
      <c r="U56943" s="76"/>
    </row>
    <row r="56944" spans="21:21" x14ac:dyDescent="0.25">
      <c r="U56944" s="76"/>
    </row>
    <row r="56945" spans="21:21" x14ac:dyDescent="0.25">
      <c r="U56945" s="76"/>
    </row>
    <row r="56946" spans="21:21" x14ac:dyDescent="0.25">
      <c r="U56946" s="76"/>
    </row>
    <row r="56947" spans="21:21" x14ac:dyDescent="0.25">
      <c r="U56947" s="76"/>
    </row>
    <row r="56948" spans="21:21" x14ac:dyDescent="0.25">
      <c r="U56948" s="76"/>
    </row>
    <row r="56949" spans="21:21" x14ac:dyDescent="0.25">
      <c r="U56949" s="76"/>
    </row>
    <row r="56950" spans="21:21" x14ac:dyDescent="0.25">
      <c r="U56950" s="76"/>
    </row>
    <row r="56951" spans="21:21" x14ac:dyDescent="0.25">
      <c r="U56951" s="76"/>
    </row>
    <row r="56952" spans="21:21" x14ac:dyDescent="0.25">
      <c r="U56952" s="76"/>
    </row>
    <row r="56953" spans="21:21" x14ac:dyDescent="0.25">
      <c r="U56953" s="76"/>
    </row>
    <row r="56954" spans="21:21" x14ac:dyDescent="0.25">
      <c r="U56954" s="76"/>
    </row>
    <row r="56955" spans="21:21" x14ac:dyDescent="0.25">
      <c r="U56955" s="76"/>
    </row>
    <row r="56956" spans="21:21" x14ac:dyDescent="0.25">
      <c r="U56956" s="76"/>
    </row>
    <row r="56957" spans="21:21" x14ac:dyDescent="0.25">
      <c r="U56957" s="76"/>
    </row>
    <row r="56958" spans="21:21" x14ac:dyDescent="0.25">
      <c r="U56958" s="76"/>
    </row>
    <row r="56959" spans="21:21" x14ac:dyDescent="0.25">
      <c r="U56959" s="76"/>
    </row>
    <row r="56960" spans="21:21" x14ac:dyDescent="0.25">
      <c r="U56960" s="76"/>
    </row>
    <row r="56961" spans="21:21" x14ac:dyDescent="0.25">
      <c r="U56961" s="76"/>
    </row>
    <row r="56962" spans="21:21" x14ac:dyDescent="0.25">
      <c r="U56962" s="76"/>
    </row>
    <row r="56963" spans="21:21" x14ac:dyDescent="0.25">
      <c r="U56963" s="76"/>
    </row>
    <row r="56964" spans="21:21" x14ac:dyDescent="0.25">
      <c r="U56964" s="76"/>
    </row>
    <row r="56965" spans="21:21" x14ac:dyDescent="0.25">
      <c r="U56965" s="76"/>
    </row>
    <row r="56966" spans="21:21" x14ac:dyDescent="0.25">
      <c r="U56966" s="76"/>
    </row>
    <row r="56967" spans="21:21" x14ac:dyDescent="0.25">
      <c r="U56967" s="76"/>
    </row>
    <row r="56968" spans="21:21" x14ac:dyDescent="0.25">
      <c r="U56968" s="76"/>
    </row>
    <row r="56969" spans="21:21" x14ac:dyDescent="0.25">
      <c r="U56969" s="76"/>
    </row>
    <row r="56970" spans="21:21" x14ac:dyDescent="0.25">
      <c r="U56970" s="76"/>
    </row>
    <row r="56971" spans="21:21" x14ac:dyDescent="0.25">
      <c r="U56971" s="76"/>
    </row>
    <row r="56972" spans="21:21" x14ac:dyDescent="0.25">
      <c r="U56972" s="76"/>
    </row>
    <row r="56973" spans="21:21" x14ac:dyDescent="0.25">
      <c r="U56973" s="76"/>
    </row>
    <row r="56974" spans="21:21" x14ac:dyDescent="0.25">
      <c r="U56974" s="76"/>
    </row>
    <row r="56975" spans="21:21" x14ac:dyDescent="0.25">
      <c r="U56975" s="76"/>
    </row>
    <row r="56976" spans="21:21" x14ac:dyDescent="0.25">
      <c r="U56976" s="76"/>
    </row>
    <row r="56977" spans="21:21" x14ac:dyDescent="0.25">
      <c r="U56977" s="76"/>
    </row>
    <row r="56978" spans="21:21" x14ac:dyDescent="0.25">
      <c r="U56978" s="76"/>
    </row>
    <row r="56979" spans="21:21" x14ac:dyDescent="0.25">
      <c r="U56979" s="76"/>
    </row>
    <row r="56980" spans="21:21" x14ac:dyDescent="0.25">
      <c r="U56980" s="76"/>
    </row>
    <row r="56981" spans="21:21" x14ac:dyDescent="0.25">
      <c r="U56981" s="76"/>
    </row>
    <row r="56982" spans="21:21" x14ac:dyDescent="0.25">
      <c r="U56982" s="76"/>
    </row>
    <row r="56983" spans="21:21" x14ac:dyDescent="0.25">
      <c r="U56983" s="76"/>
    </row>
    <row r="56984" spans="21:21" x14ac:dyDescent="0.25">
      <c r="U56984" s="76"/>
    </row>
    <row r="56985" spans="21:21" x14ac:dyDescent="0.25">
      <c r="U56985" s="76"/>
    </row>
    <row r="56986" spans="21:21" x14ac:dyDescent="0.25">
      <c r="U56986" s="76"/>
    </row>
    <row r="56987" spans="21:21" x14ac:dyDescent="0.25">
      <c r="U56987" s="76"/>
    </row>
    <row r="56988" spans="21:21" x14ac:dyDescent="0.25">
      <c r="U56988" s="76"/>
    </row>
    <row r="56989" spans="21:21" x14ac:dyDescent="0.25">
      <c r="U56989" s="76"/>
    </row>
    <row r="56990" spans="21:21" x14ac:dyDescent="0.25">
      <c r="U56990" s="76"/>
    </row>
    <row r="56991" spans="21:21" x14ac:dyDescent="0.25">
      <c r="U56991" s="76"/>
    </row>
    <row r="56992" spans="21:21" x14ac:dyDescent="0.25">
      <c r="U56992" s="76"/>
    </row>
    <row r="56993" spans="21:21" x14ac:dyDescent="0.25">
      <c r="U56993" s="76"/>
    </row>
    <row r="56994" spans="21:21" x14ac:dyDescent="0.25">
      <c r="U56994" s="76"/>
    </row>
    <row r="56995" spans="21:21" x14ac:dyDescent="0.25">
      <c r="U56995" s="76"/>
    </row>
    <row r="56996" spans="21:21" x14ac:dyDescent="0.25">
      <c r="U56996" s="76"/>
    </row>
    <row r="56997" spans="21:21" x14ac:dyDescent="0.25">
      <c r="U56997" s="76"/>
    </row>
    <row r="56998" spans="21:21" x14ac:dyDescent="0.25">
      <c r="U56998" s="76"/>
    </row>
    <row r="56999" spans="21:21" x14ac:dyDescent="0.25">
      <c r="U56999" s="76"/>
    </row>
    <row r="57000" spans="21:21" x14ac:dyDescent="0.25">
      <c r="U57000" s="76"/>
    </row>
    <row r="57001" spans="21:21" x14ac:dyDescent="0.25">
      <c r="U57001" s="76"/>
    </row>
    <row r="57002" spans="21:21" x14ac:dyDescent="0.25">
      <c r="U57002" s="76"/>
    </row>
    <row r="57003" spans="21:21" x14ac:dyDescent="0.25">
      <c r="U57003" s="76"/>
    </row>
    <row r="57004" spans="21:21" x14ac:dyDescent="0.25">
      <c r="U57004" s="76"/>
    </row>
    <row r="57005" spans="21:21" x14ac:dyDescent="0.25">
      <c r="U57005" s="76"/>
    </row>
    <row r="57006" spans="21:21" x14ac:dyDescent="0.25">
      <c r="U57006" s="76"/>
    </row>
    <row r="57007" spans="21:21" x14ac:dyDescent="0.25">
      <c r="U57007" s="76"/>
    </row>
    <row r="57008" spans="21:21" x14ac:dyDescent="0.25">
      <c r="U57008" s="76"/>
    </row>
    <row r="57009" spans="21:21" x14ac:dyDescent="0.25">
      <c r="U57009" s="76"/>
    </row>
    <row r="57010" spans="21:21" x14ac:dyDescent="0.25">
      <c r="U57010" s="76"/>
    </row>
    <row r="57011" spans="21:21" x14ac:dyDescent="0.25">
      <c r="U57011" s="76"/>
    </row>
    <row r="57012" spans="21:21" x14ac:dyDescent="0.25">
      <c r="U57012" s="76"/>
    </row>
    <row r="57013" spans="21:21" x14ac:dyDescent="0.25">
      <c r="U57013" s="76"/>
    </row>
    <row r="57014" spans="21:21" x14ac:dyDescent="0.25">
      <c r="U57014" s="76"/>
    </row>
    <row r="57015" spans="21:21" x14ac:dyDescent="0.25">
      <c r="U57015" s="76"/>
    </row>
    <row r="57016" spans="21:21" x14ac:dyDescent="0.25">
      <c r="U57016" s="76"/>
    </row>
    <row r="57017" spans="21:21" x14ac:dyDescent="0.25">
      <c r="U57017" s="76"/>
    </row>
    <row r="57018" spans="21:21" x14ac:dyDescent="0.25">
      <c r="U57018" s="76"/>
    </row>
    <row r="57019" spans="21:21" x14ac:dyDescent="0.25">
      <c r="U57019" s="76"/>
    </row>
    <row r="57020" spans="21:21" x14ac:dyDescent="0.25">
      <c r="U57020" s="76"/>
    </row>
    <row r="57021" spans="21:21" x14ac:dyDescent="0.25">
      <c r="U57021" s="76"/>
    </row>
    <row r="57022" spans="21:21" x14ac:dyDescent="0.25">
      <c r="U57022" s="76"/>
    </row>
    <row r="57023" spans="21:21" x14ac:dyDescent="0.25">
      <c r="U57023" s="76"/>
    </row>
    <row r="57024" spans="21:21" x14ac:dyDescent="0.25">
      <c r="U57024" s="76"/>
    </row>
    <row r="57025" spans="21:21" x14ac:dyDescent="0.25">
      <c r="U57025" s="76"/>
    </row>
    <row r="57026" spans="21:21" x14ac:dyDescent="0.25">
      <c r="U57026" s="76"/>
    </row>
    <row r="57027" spans="21:21" x14ac:dyDescent="0.25">
      <c r="U57027" s="76"/>
    </row>
    <row r="57028" spans="21:21" x14ac:dyDescent="0.25">
      <c r="U57028" s="76"/>
    </row>
    <row r="57029" spans="21:21" x14ac:dyDescent="0.25">
      <c r="U57029" s="76"/>
    </row>
    <row r="57030" spans="21:21" x14ac:dyDescent="0.25">
      <c r="U57030" s="76"/>
    </row>
    <row r="57031" spans="21:21" x14ac:dyDescent="0.25">
      <c r="U57031" s="76"/>
    </row>
    <row r="57032" spans="21:21" x14ac:dyDescent="0.25">
      <c r="U57032" s="76"/>
    </row>
    <row r="57033" spans="21:21" x14ac:dyDescent="0.25">
      <c r="U57033" s="76"/>
    </row>
    <row r="57034" spans="21:21" x14ac:dyDescent="0.25">
      <c r="U57034" s="76"/>
    </row>
    <row r="57035" spans="21:21" x14ac:dyDescent="0.25">
      <c r="U57035" s="76"/>
    </row>
    <row r="57036" spans="21:21" x14ac:dyDescent="0.25">
      <c r="U57036" s="76"/>
    </row>
    <row r="57037" spans="21:21" x14ac:dyDescent="0.25">
      <c r="U57037" s="76"/>
    </row>
    <row r="57038" spans="21:21" x14ac:dyDescent="0.25">
      <c r="U57038" s="76"/>
    </row>
    <row r="57039" spans="21:21" x14ac:dyDescent="0.25">
      <c r="U57039" s="76"/>
    </row>
    <row r="57040" spans="21:21" x14ac:dyDescent="0.25">
      <c r="U57040" s="76"/>
    </row>
    <row r="57041" spans="21:21" x14ac:dyDescent="0.25">
      <c r="U57041" s="76"/>
    </row>
    <row r="57042" spans="21:21" x14ac:dyDescent="0.25">
      <c r="U57042" s="76"/>
    </row>
    <row r="57043" spans="21:21" x14ac:dyDescent="0.25">
      <c r="U57043" s="76"/>
    </row>
    <row r="57044" spans="21:21" x14ac:dyDescent="0.25">
      <c r="U57044" s="76"/>
    </row>
    <row r="57045" spans="21:21" x14ac:dyDescent="0.25">
      <c r="U57045" s="76"/>
    </row>
    <row r="57046" spans="21:21" x14ac:dyDescent="0.25">
      <c r="U57046" s="76"/>
    </row>
    <row r="57047" spans="21:21" x14ac:dyDescent="0.25">
      <c r="U57047" s="76"/>
    </row>
    <row r="57048" spans="21:21" x14ac:dyDescent="0.25">
      <c r="U57048" s="76"/>
    </row>
    <row r="57049" spans="21:21" x14ac:dyDescent="0.25">
      <c r="U57049" s="76"/>
    </row>
    <row r="57050" spans="21:21" x14ac:dyDescent="0.25">
      <c r="U57050" s="76"/>
    </row>
    <row r="57051" spans="21:21" x14ac:dyDescent="0.25">
      <c r="U57051" s="76"/>
    </row>
    <row r="57052" spans="21:21" x14ac:dyDescent="0.25">
      <c r="U57052" s="76"/>
    </row>
    <row r="57053" spans="21:21" x14ac:dyDescent="0.25">
      <c r="U57053" s="76"/>
    </row>
    <row r="57054" spans="21:21" x14ac:dyDescent="0.25">
      <c r="U57054" s="76"/>
    </row>
    <row r="57055" spans="21:21" x14ac:dyDescent="0.25">
      <c r="U57055" s="76"/>
    </row>
    <row r="57056" spans="21:21" x14ac:dyDescent="0.25">
      <c r="U57056" s="76"/>
    </row>
    <row r="57057" spans="21:21" x14ac:dyDescent="0.25">
      <c r="U57057" s="76"/>
    </row>
    <row r="57058" spans="21:21" x14ac:dyDescent="0.25">
      <c r="U57058" s="76"/>
    </row>
    <row r="57059" spans="21:21" x14ac:dyDescent="0.25">
      <c r="U57059" s="76"/>
    </row>
    <row r="57060" spans="21:21" x14ac:dyDescent="0.25">
      <c r="U57060" s="76"/>
    </row>
    <row r="57061" spans="21:21" x14ac:dyDescent="0.25">
      <c r="U57061" s="76"/>
    </row>
    <row r="57062" spans="21:21" x14ac:dyDescent="0.25">
      <c r="U57062" s="76"/>
    </row>
    <row r="57063" spans="21:21" x14ac:dyDescent="0.25">
      <c r="U57063" s="76"/>
    </row>
    <row r="57064" spans="21:21" x14ac:dyDescent="0.25">
      <c r="U57064" s="76"/>
    </row>
    <row r="57065" spans="21:21" x14ac:dyDescent="0.25">
      <c r="U57065" s="76"/>
    </row>
    <row r="57066" spans="21:21" x14ac:dyDescent="0.25">
      <c r="U57066" s="76"/>
    </row>
    <row r="57067" spans="21:21" x14ac:dyDescent="0.25">
      <c r="U57067" s="76"/>
    </row>
    <row r="57068" spans="21:21" x14ac:dyDescent="0.25">
      <c r="U57068" s="76"/>
    </row>
    <row r="57069" spans="21:21" x14ac:dyDescent="0.25">
      <c r="U57069" s="76"/>
    </row>
    <row r="57070" spans="21:21" x14ac:dyDescent="0.25">
      <c r="U57070" s="76"/>
    </row>
    <row r="57071" spans="21:21" x14ac:dyDescent="0.25">
      <c r="U57071" s="76"/>
    </row>
    <row r="57072" spans="21:21" x14ac:dyDescent="0.25">
      <c r="U57072" s="76"/>
    </row>
    <row r="57073" spans="21:21" x14ac:dyDescent="0.25">
      <c r="U57073" s="76"/>
    </row>
    <row r="57074" spans="21:21" x14ac:dyDescent="0.25">
      <c r="U57074" s="76"/>
    </row>
    <row r="57075" spans="21:21" x14ac:dyDescent="0.25">
      <c r="U57075" s="76"/>
    </row>
    <row r="57076" spans="21:21" x14ac:dyDescent="0.25">
      <c r="U57076" s="76"/>
    </row>
    <row r="57077" spans="21:21" x14ac:dyDescent="0.25">
      <c r="U57077" s="76"/>
    </row>
    <row r="57078" spans="21:21" x14ac:dyDescent="0.25">
      <c r="U57078" s="76"/>
    </row>
    <row r="57079" spans="21:21" x14ac:dyDescent="0.25">
      <c r="U57079" s="76"/>
    </row>
    <row r="57080" spans="21:21" x14ac:dyDescent="0.25">
      <c r="U57080" s="76"/>
    </row>
    <row r="57081" spans="21:21" x14ac:dyDescent="0.25">
      <c r="U57081" s="76"/>
    </row>
    <row r="57082" spans="21:21" x14ac:dyDescent="0.25">
      <c r="U57082" s="76"/>
    </row>
    <row r="57083" spans="21:21" x14ac:dyDescent="0.25">
      <c r="U57083" s="76"/>
    </row>
    <row r="57084" spans="21:21" x14ac:dyDescent="0.25">
      <c r="U57084" s="76"/>
    </row>
    <row r="57085" spans="21:21" x14ac:dyDescent="0.25">
      <c r="U57085" s="76"/>
    </row>
    <row r="57086" spans="21:21" x14ac:dyDescent="0.25">
      <c r="U57086" s="76"/>
    </row>
    <row r="57087" spans="21:21" x14ac:dyDescent="0.25">
      <c r="U57087" s="76"/>
    </row>
    <row r="57088" spans="21:21" x14ac:dyDescent="0.25">
      <c r="U57088" s="76"/>
    </row>
    <row r="57089" spans="21:21" x14ac:dyDescent="0.25">
      <c r="U57089" s="76"/>
    </row>
    <row r="57090" spans="21:21" x14ac:dyDescent="0.25">
      <c r="U57090" s="76"/>
    </row>
    <row r="57091" spans="21:21" x14ac:dyDescent="0.25">
      <c r="U57091" s="76"/>
    </row>
    <row r="57092" spans="21:21" x14ac:dyDescent="0.25">
      <c r="U57092" s="76"/>
    </row>
    <row r="57093" spans="21:21" x14ac:dyDescent="0.25">
      <c r="U57093" s="76"/>
    </row>
    <row r="57094" spans="21:21" x14ac:dyDescent="0.25">
      <c r="U57094" s="76"/>
    </row>
    <row r="57095" spans="21:21" x14ac:dyDescent="0.25">
      <c r="U57095" s="76"/>
    </row>
    <row r="57096" spans="21:21" x14ac:dyDescent="0.25">
      <c r="U57096" s="76"/>
    </row>
    <row r="57097" spans="21:21" x14ac:dyDescent="0.25">
      <c r="U57097" s="76"/>
    </row>
    <row r="57098" spans="21:21" x14ac:dyDescent="0.25">
      <c r="U57098" s="76"/>
    </row>
    <row r="57099" spans="21:21" x14ac:dyDescent="0.25">
      <c r="U57099" s="76"/>
    </row>
    <row r="57100" spans="21:21" x14ac:dyDescent="0.25">
      <c r="U57100" s="76"/>
    </row>
    <row r="57101" spans="21:21" x14ac:dyDescent="0.25">
      <c r="U57101" s="76"/>
    </row>
    <row r="57102" spans="21:21" x14ac:dyDescent="0.25">
      <c r="U57102" s="76"/>
    </row>
    <row r="57103" spans="21:21" x14ac:dyDescent="0.25">
      <c r="U57103" s="76"/>
    </row>
    <row r="57104" spans="21:21" x14ac:dyDescent="0.25">
      <c r="U57104" s="76"/>
    </row>
    <row r="57105" spans="21:21" x14ac:dyDescent="0.25">
      <c r="U57105" s="76"/>
    </row>
    <row r="57106" spans="21:21" x14ac:dyDescent="0.25">
      <c r="U57106" s="76"/>
    </row>
    <row r="57107" spans="21:21" x14ac:dyDescent="0.25">
      <c r="U57107" s="76"/>
    </row>
    <row r="57108" spans="21:21" x14ac:dyDescent="0.25">
      <c r="U57108" s="76"/>
    </row>
    <row r="57109" spans="21:21" x14ac:dyDescent="0.25">
      <c r="U57109" s="76"/>
    </row>
    <row r="57110" spans="21:21" x14ac:dyDescent="0.25">
      <c r="U57110" s="76"/>
    </row>
    <row r="57111" spans="21:21" x14ac:dyDescent="0.25">
      <c r="U57111" s="76"/>
    </row>
    <row r="57112" spans="21:21" x14ac:dyDescent="0.25">
      <c r="U57112" s="76"/>
    </row>
    <row r="57113" spans="21:21" x14ac:dyDescent="0.25">
      <c r="U57113" s="76"/>
    </row>
    <row r="57114" spans="21:21" x14ac:dyDescent="0.25">
      <c r="U57114" s="76"/>
    </row>
    <row r="57115" spans="21:21" x14ac:dyDescent="0.25">
      <c r="U57115" s="76"/>
    </row>
    <row r="57116" spans="21:21" x14ac:dyDescent="0.25">
      <c r="U57116" s="76"/>
    </row>
    <row r="57117" spans="21:21" x14ac:dyDescent="0.25">
      <c r="U57117" s="76"/>
    </row>
    <row r="57118" spans="21:21" x14ac:dyDescent="0.25">
      <c r="U57118" s="76"/>
    </row>
    <row r="57119" spans="21:21" x14ac:dyDescent="0.25">
      <c r="U57119" s="76"/>
    </row>
    <row r="57120" spans="21:21" x14ac:dyDescent="0.25">
      <c r="U57120" s="76"/>
    </row>
    <row r="57121" spans="21:21" x14ac:dyDescent="0.25">
      <c r="U57121" s="76"/>
    </row>
    <row r="57122" spans="21:21" x14ac:dyDescent="0.25">
      <c r="U57122" s="76"/>
    </row>
    <row r="57123" spans="21:21" x14ac:dyDescent="0.25">
      <c r="U57123" s="76"/>
    </row>
    <row r="57124" spans="21:21" x14ac:dyDescent="0.25">
      <c r="U57124" s="76"/>
    </row>
    <row r="57125" spans="21:21" x14ac:dyDescent="0.25">
      <c r="U57125" s="76"/>
    </row>
    <row r="57126" spans="21:21" x14ac:dyDescent="0.25">
      <c r="U57126" s="76"/>
    </row>
    <row r="57127" spans="21:21" x14ac:dyDescent="0.25">
      <c r="U57127" s="76"/>
    </row>
    <row r="57128" spans="21:21" x14ac:dyDescent="0.25">
      <c r="U57128" s="76"/>
    </row>
    <row r="57129" spans="21:21" x14ac:dyDescent="0.25">
      <c r="U57129" s="76"/>
    </row>
    <row r="57130" spans="21:21" x14ac:dyDescent="0.25">
      <c r="U57130" s="76"/>
    </row>
    <row r="57131" spans="21:21" x14ac:dyDescent="0.25">
      <c r="U57131" s="76"/>
    </row>
    <row r="57132" spans="21:21" x14ac:dyDescent="0.25">
      <c r="U57132" s="76"/>
    </row>
    <row r="57133" spans="21:21" x14ac:dyDescent="0.25">
      <c r="U57133" s="76"/>
    </row>
    <row r="57134" spans="21:21" x14ac:dyDescent="0.25">
      <c r="U57134" s="76"/>
    </row>
    <row r="57135" spans="21:21" x14ac:dyDescent="0.25">
      <c r="U57135" s="76"/>
    </row>
    <row r="57136" spans="21:21" x14ac:dyDescent="0.25">
      <c r="U57136" s="76"/>
    </row>
    <row r="57137" spans="21:21" x14ac:dyDescent="0.25">
      <c r="U57137" s="76"/>
    </row>
    <row r="57138" spans="21:21" x14ac:dyDescent="0.25">
      <c r="U57138" s="76"/>
    </row>
    <row r="57139" spans="21:21" x14ac:dyDescent="0.25">
      <c r="U57139" s="76"/>
    </row>
    <row r="57140" spans="21:21" x14ac:dyDescent="0.25">
      <c r="U57140" s="76"/>
    </row>
    <row r="57141" spans="21:21" x14ac:dyDescent="0.25">
      <c r="U57141" s="76"/>
    </row>
    <row r="57142" spans="21:21" x14ac:dyDescent="0.25">
      <c r="U57142" s="76"/>
    </row>
    <row r="57143" spans="21:21" x14ac:dyDescent="0.25">
      <c r="U57143" s="76"/>
    </row>
    <row r="57144" spans="21:21" x14ac:dyDescent="0.25">
      <c r="U57144" s="76"/>
    </row>
    <row r="57145" spans="21:21" x14ac:dyDescent="0.25">
      <c r="U57145" s="76"/>
    </row>
    <row r="57146" spans="21:21" x14ac:dyDescent="0.25">
      <c r="U57146" s="76"/>
    </row>
    <row r="57147" spans="21:21" x14ac:dyDescent="0.25">
      <c r="U57147" s="76"/>
    </row>
    <row r="57148" spans="21:21" x14ac:dyDescent="0.25">
      <c r="U57148" s="76"/>
    </row>
    <row r="57149" spans="21:21" x14ac:dyDescent="0.25">
      <c r="U57149" s="76"/>
    </row>
    <row r="57150" spans="21:21" x14ac:dyDescent="0.25">
      <c r="U57150" s="76"/>
    </row>
    <row r="57151" spans="21:21" x14ac:dyDescent="0.25">
      <c r="U57151" s="76"/>
    </row>
    <row r="57152" spans="21:21" x14ac:dyDescent="0.25">
      <c r="U57152" s="76"/>
    </row>
    <row r="57153" spans="21:21" x14ac:dyDescent="0.25">
      <c r="U57153" s="76"/>
    </row>
    <row r="57154" spans="21:21" x14ac:dyDescent="0.25">
      <c r="U57154" s="76"/>
    </row>
    <row r="57155" spans="21:21" x14ac:dyDescent="0.25">
      <c r="U57155" s="76"/>
    </row>
    <row r="57156" spans="21:21" x14ac:dyDescent="0.25">
      <c r="U57156" s="76"/>
    </row>
    <row r="57157" spans="21:21" x14ac:dyDescent="0.25">
      <c r="U57157" s="76"/>
    </row>
    <row r="57158" spans="21:21" x14ac:dyDescent="0.25">
      <c r="U57158" s="76"/>
    </row>
    <row r="57159" spans="21:21" x14ac:dyDescent="0.25">
      <c r="U57159" s="76"/>
    </row>
    <row r="57160" spans="21:21" x14ac:dyDescent="0.25">
      <c r="U57160" s="76"/>
    </row>
    <row r="57161" spans="21:21" x14ac:dyDescent="0.25">
      <c r="U57161" s="76"/>
    </row>
    <row r="57162" spans="21:21" x14ac:dyDescent="0.25">
      <c r="U57162" s="76"/>
    </row>
    <row r="57163" spans="21:21" x14ac:dyDescent="0.25">
      <c r="U57163" s="76"/>
    </row>
    <row r="57164" spans="21:21" x14ac:dyDescent="0.25">
      <c r="U57164" s="76"/>
    </row>
    <row r="57165" spans="21:21" x14ac:dyDescent="0.25">
      <c r="U57165" s="76"/>
    </row>
    <row r="57166" spans="21:21" x14ac:dyDescent="0.25">
      <c r="U57166" s="76"/>
    </row>
    <row r="57167" spans="21:21" x14ac:dyDescent="0.25">
      <c r="U57167" s="76"/>
    </row>
    <row r="57168" spans="21:21" x14ac:dyDescent="0.25">
      <c r="U57168" s="76"/>
    </row>
    <row r="57169" spans="21:21" x14ac:dyDescent="0.25">
      <c r="U57169" s="76"/>
    </row>
    <row r="57170" spans="21:21" x14ac:dyDescent="0.25">
      <c r="U57170" s="76"/>
    </row>
    <row r="57171" spans="21:21" x14ac:dyDescent="0.25">
      <c r="U57171" s="76"/>
    </row>
    <row r="57172" spans="21:21" x14ac:dyDescent="0.25">
      <c r="U57172" s="76"/>
    </row>
    <row r="57173" spans="21:21" x14ac:dyDescent="0.25">
      <c r="U57173" s="76"/>
    </row>
    <row r="57174" spans="21:21" x14ac:dyDescent="0.25">
      <c r="U57174" s="76"/>
    </row>
    <row r="57175" spans="21:21" x14ac:dyDescent="0.25">
      <c r="U57175" s="76"/>
    </row>
    <row r="57176" spans="21:21" x14ac:dyDescent="0.25">
      <c r="U57176" s="76"/>
    </row>
    <row r="57177" spans="21:21" x14ac:dyDescent="0.25">
      <c r="U57177" s="76"/>
    </row>
    <row r="57178" spans="21:21" x14ac:dyDescent="0.25">
      <c r="U57178" s="76"/>
    </row>
    <row r="57179" spans="21:21" x14ac:dyDescent="0.25">
      <c r="U57179" s="76"/>
    </row>
    <row r="57180" spans="21:21" x14ac:dyDescent="0.25">
      <c r="U57180" s="76"/>
    </row>
    <row r="57181" spans="21:21" x14ac:dyDescent="0.25">
      <c r="U57181" s="76"/>
    </row>
    <row r="57182" spans="21:21" x14ac:dyDescent="0.25">
      <c r="U57182" s="76"/>
    </row>
    <row r="57183" spans="21:21" x14ac:dyDescent="0.25">
      <c r="U57183" s="76"/>
    </row>
    <row r="57184" spans="21:21" x14ac:dyDescent="0.25">
      <c r="U57184" s="76"/>
    </row>
    <row r="57185" spans="21:21" x14ac:dyDescent="0.25">
      <c r="U57185" s="76"/>
    </row>
    <row r="57186" spans="21:21" x14ac:dyDescent="0.25">
      <c r="U57186" s="76"/>
    </row>
    <row r="57187" spans="21:21" x14ac:dyDescent="0.25">
      <c r="U57187" s="76"/>
    </row>
    <row r="57188" spans="21:21" x14ac:dyDescent="0.25">
      <c r="U57188" s="76"/>
    </row>
    <row r="57189" spans="21:21" x14ac:dyDescent="0.25">
      <c r="U57189" s="76"/>
    </row>
    <row r="57190" spans="21:21" x14ac:dyDescent="0.25">
      <c r="U57190" s="76"/>
    </row>
    <row r="57191" spans="21:21" x14ac:dyDescent="0.25">
      <c r="U57191" s="76"/>
    </row>
    <row r="57192" spans="21:21" x14ac:dyDescent="0.25">
      <c r="U57192" s="76"/>
    </row>
    <row r="57193" spans="21:21" x14ac:dyDescent="0.25">
      <c r="U57193" s="76"/>
    </row>
    <row r="57194" spans="21:21" x14ac:dyDescent="0.25">
      <c r="U57194" s="76"/>
    </row>
    <row r="57195" spans="21:21" x14ac:dyDescent="0.25">
      <c r="U57195" s="76"/>
    </row>
    <row r="57196" spans="21:21" x14ac:dyDescent="0.25">
      <c r="U57196" s="76"/>
    </row>
    <row r="57197" spans="21:21" x14ac:dyDescent="0.25">
      <c r="U57197" s="76"/>
    </row>
    <row r="57198" spans="21:21" x14ac:dyDescent="0.25">
      <c r="U57198" s="76"/>
    </row>
    <row r="57199" spans="21:21" x14ac:dyDescent="0.25">
      <c r="U57199" s="76"/>
    </row>
    <row r="57200" spans="21:21" x14ac:dyDescent="0.25">
      <c r="U57200" s="76"/>
    </row>
    <row r="57201" spans="21:21" x14ac:dyDescent="0.25">
      <c r="U57201" s="76"/>
    </row>
    <row r="57202" spans="21:21" x14ac:dyDescent="0.25">
      <c r="U57202" s="76"/>
    </row>
    <row r="57203" spans="21:21" x14ac:dyDescent="0.25">
      <c r="U57203" s="76"/>
    </row>
    <row r="57204" spans="21:21" x14ac:dyDescent="0.25">
      <c r="U57204" s="76"/>
    </row>
    <row r="57205" spans="21:21" x14ac:dyDescent="0.25">
      <c r="U57205" s="76"/>
    </row>
    <row r="57206" spans="21:21" x14ac:dyDescent="0.25">
      <c r="U57206" s="76"/>
    </row>
    <row r="57207" spans="21:21" x14ac:dyDescent="0.25">
      <c r="U57207" s="76"/>
    </row>
    <row r="57208" spans="21:21" x14ac:dyDescent="0.25">
      <c r="U57208" s="76"/>
    </row>
    <row r="57209" spans="21:21" x14ac:dyDescent="0.25">
      <c r="U57209" s="76"/>
    </row>
    <row r="57210" spans="21:21" x14ac:dyDescent="0.25">
      <c r="U57210" s="76"/>
    </row>
    <row r="57211" spans="21:21" x14ac:dyDescent="0.25">
      <c r="U57211" s="76"/>
    </row>
    <row r="57212" spans="21:21" x14ac:dyDescent="0.25">
      <c r="U57212" s="76"/>
    </row>
    <row r="57213" spans="21:21" x14ac:dyDescent="0.25">
      <c r="U57213" s="76"/>
    </row>
    <row r="57214" spans="21:21" x14ac:dyDescent="0.25">
      <c r="U57214" s="76"/>
    </row>
    <row r="57215" spans="21:21" x14ac:dyDescent="0.25">
      <c r="U57215" s="76"/>
    </row>
    <row r="57216" spans="21:21" x14ac:dyDescent="0.25">
      <c r="U57216" s="76"/>
    </row>
    <row r="57217" spans="21:21" x14ac:dyDescent="0.25">
      <c r="U57217" s="76"/>
    </row>
    <row r="57218" spans="21:21" x14ac:dyDescent="0.25">
      <c r="U57218" s="76"/>
    </row>
    <row r="57219" spans="21:21" x14ac:dyDescent="0.25">
      <c r="U57219" s="76"/>
    </row>
    <row r="57220" spans="21:21" x14ac:dyDescent="0.25">
      <c r="U57220" s="76"/>
    </row>
    <row r="57221" spans="21:21" x14ac:dyDescent="0.25">
      <c r="U57221" s="76"/>
    </row>
    <row r="57222" spans="21:21" x14ac:dyDescent="0.25">
      <c r="U57222" s="76"/>
    </row>
    <row r="57223" spans="21:21" x14ac:dyDescent="0.25">
      <c r="U57223" s="76"/>
    </row>
    <row r="57224" spans="21:21" x14ac:dyDescent="0.25">
      <c r="U57224" s="76"/>
    </row>
    <row r="57225" spans="21:21" x14ac:dyDescent="0.25">
      <c r="U57225" s="76"/>
    </row>
    <row r="57226" spans="21:21" x14ac:dyDescent="0.25">
      <c r="U57226" s="76"/>
    </row>
    <row r="57227" spans="21:21" x14ac:dyDescent="0.25">
      <c r="U57227" s="76"/>
    </row>
    <row r="57228" spans="21:21" x14ac:dyDescent="0.25">
      <c r="U57228" s="76"/>
    </row>
    <row r="57229" spans="21:21" x14ac:dyDescent="0.25">
      <c r="U57229" s="76"/>
    </row>
    <row r="57230" spans="21:21" x14ac:dyDescent="0.25">
      <c r="U57230" s="76"/>
    </row>
    <row r="57231" spans="21:21" x14ac:dyDescent="0.25">
      <c r="U57231" s="76"/>
    </row>
    <row r="57232" spans="21:21" x14ac:dyDescent="0.25">
      <c r="U57232" s="76"/>
    </row>
    <row r="57233" spans="21:21" x14ac:dyDescent="0.25">
      <c r="U57233" s="76"/>
    </row>
    <row r="57234" spans="21:21" x14ac:dyDescent="0.25">
      <c r="U57234" s="76"/>
    </row>
    <row r="57235" spans="21:21" x14ac:dyDescent="0.25">
      <c r="U57235" s="76"/>
    </row>
    <row r="57236" spans="21:21" x14ac:dyDescent="0.25">
      <c r="U57236" s="76"/>
    </row>
    <row r="57237" spans="21:21" x14ac:dyDescent="0.25">
      <c r="U57237" s="76"/>
    </row>
    <row r="57238" spans="21:21" x14ac:dyDescent="0.25">
      <c r="U57238" s="76"/>
    </row>
    <row r="57239" spans="21:21" x14ac:dyDescent="0.25">
      <c r="U57239" s="76"/>
    </row>
    <row r="57240" spans="21:21" x14ac:dyDescent="0.25">
      <c r="U57240" s="76"/>
    </row>
    <row r="57241" spans="21:21" x14ac:dyDescent="0.25">
      <c r="U57241" s="76"/>
    </row>
    <row r="57242" spans="21:21" x14ac:dyDescent="0.25">
      <c r="U57242" s="76"/>
    </row>
    <row r="57243" spans="21:21" x14ac:dyDescent="0.25">
      <c r="U57243" s="76"/>
    </row>
    <row r="57244" spans="21:21" x14ac:dyDescent="0.25">
      <c r="U57244" s="76"/>
    </row>
    <row r="57245" spans="21:21" x14ac:dyDescent="0.25">
      <c r="U57245" s="76"/>
    </row>
    <row r="57246" spans="21:21" x14ac:dyDescent="0.25">
      <c r="U57246" s="76"/>
    </row>
    <row r="57247" spans="21:21" x14ac:dyDescent="0.25">
      <c r="U57247" s="76"/>
    </row>
    <row r="57248" spans="21:21" x14ac:dyDescent="0.25">
      <c r="U57248" s="76"/>
    </row>
    <row r="57249" spans="21:21" x14ac:dyDescent="0.25">
      <c r="U57249" s="76"/>
    </row>
    <row r="57250" spans="21:21" x14ac:dyDescent="0.25">
      <c r="U57250" s="76"/>
    </row>
    <row r="57251" spans="21:21" x14ac:dyDescent="0.25">
      <c r="U57251" s="76"/>
    </row>
    <row r="57252" spans="21:21" x14ac:dyDescent="0.25">
      <c r="U57252" s="76"/>
    </row>
    <row r="57253" spans="21:21" x14ac:dyDescent="0.25">
      <c r="U57253" s="76"/>
    </row>
    <row r="57254" spans="21:21" x14ac:dyDescent="0.25">
      <c r="U57254" s="76"/>
    </row>
    <row r="57255" spans="21:21" x14ac:dyDescent="0.25">
      <c r="U57255" s="76"/>
    </row>
    <row r="57256" spans="21:21" x14ac:dyDescent="0.25">
      <c r="U57256" s="76"/>
    </row>
    <row r="57257" spans="21:21" x14ac:dyDescent="0.25">
      <c r="U57257" s="76"/>
    </row>
    <row r="57258" spans="21:21" x14ac:dyDescent="0.25">
      <c r="U57258" s="76"/>
    </row>
    <row r="57259" spans="21:21" x14ac:dyDescent="0.25">
      <c r="U57259" s="76"/>
    </row>
    <row r="57260" spans="21:21" x14ac:dyDescent="0.25">
      <c r="U57260" s="76"/>
    </row>
    <row r="57261" spans="21:21" x14ac:dyDescent="0.25">
      <c r="U57261" s="76"/>
    </row>
    <row r="57262" spans="21:21" x14ac:dyDescent="0.25">
      <c r="U57262" s="76"/>
    </row>
    <row r="57263" spans="21:21" x14ac:dyDescent="0.25">
      <c r="U57263" s="76"/>
    </row>
    <row r="57264" spans="21:21" x14ac:dyDescent="0.25">
      <c r="U57264" s="76"/>
    </row>
    <row r="57265" spans="21:21" x14ac:dyDescent="0.25">
      <c r="U57265" s="76"/>
    </row>
    <row r="57266" spans="21:21" x14ac:dyDescent="0.25">
      <c r="U57266" s="76"/>
    </row>
    <row r="57267" spans="21:21" x14ac:dyDescent="0.25">
      <c r="U57267" s="76"/>
    </row>
    <row r="57268" spans="21:21" x14ac:dyDescent="0.25">
      <c r="U57268" s="76"/>
    </row>
    <row r="57269" spans="21:21" x14ac:dyDescent="0.25">
      <c r="U57269" s="76"/>
    </row>
    <row r="57270" spans="21:21" x14ac:dyDescent="0.25">
      <c r="U57270" s="76"/>
    </row>
    <row r="57271" spans="21:21" x14ac:dyDescent="0.25">
      <c r="U57271" s="76"/>
    </row>
    <row r="57272" spans="21:21" x14ac:dyDescent="0.25">
      <c r="U57272" s="76"/>
    </row>
    <row r="57273" spans="21:21" x14ac:dyDescent="0.25">
      <c r="U57273" s="76"/>
    </row>
    <row r="57274" spans="21:21" x14ac:dyDescent="0.25">
      <c r="U57274" s="76"/>
    </row>
    <row r="57275" spans="21:21" x14ac:dyDescent="0.25">
      <c r="U57275" s="76"/>
    </row>
    <row r="57276" spans="21:21" x14ac:dyDescent="0.25">
      <c r="U57276" s="76"/>
    </row>
    <row r="57277" spans="21:21" x14ac:dyDescent="0.25">
      <c r="U57277" s="76"/>
    </row>
    <row r="57278" spans="21:21" x14ac:dyDescent="0.25">
      <c r="U57278" s="76"/>
    </row>
    <row r="57279" spans="21:21" x14ac:dyDescent="0.25">
      <c r="U57279" s="76"/>
    </row>
    <row r="57280" spans="21:21" x14ac:dyDescent="0.25">
      <c r="U57280" s="76"/>
    </row>
    <row r="57281" spans="21:21" x14ac:dyDescent="0.25">
      <c r="U57281" s="76"/>
    </row>
    <row r="57282" spans="21:21" x14ac:dyDescent="0.25">
      <c r="U57282" s="76"/>
    </row>
    <row r="57283" spans="21:21" x14ac:dyDescent="0.25">
      <c r="U57283" s="76"/>
    </row>
    <row r="57284" spans="21:21" x14ac:dyDescent="0.25">
      <c r="U57284" s="76"/>
    </row>
    <row r="57285" spans="21:21" x14ac:dyDescent="0.25">
      <c r="U57285" s="76"/>
    </row>
    <row r="57286" spans="21:21" x14ac:dyDescent="0.25">
      <c r="U57286" s="76"/>
    </row>
    <row r="57287" spans="21:21" x14ac:dyDescent="0.25">
      <c r="U57287" s="76"/>
    </row>
    <row r="57288" spans="21:21" x14ac:dyDescent="0.25">
      <c r="U57288" s="76"/>
    </row>
    <row r="57289" spans="21:21" x14ac:dyDescent="0.25">
      <c r="U57289" s="76"/>
    </row>
    <row r="57290" spans="21:21" x14ac:dyDescent="0.25">
      <c r="U57290" s="76"/>
    </row>
    <row r="57291" spans="21:21" x14ac:dyDescent="0.25">
      <c r="U57291" s="76"/>
    </row>
    <row r="57292" spans="21:21" x14ac:dyDescent="0.25">
      <c r="U57292" s="76"/>
    </row>
    <row r="57293" spans="21:21" x14ac:dyDescent="0.25">
      <c r="U57293" s="76"/>
    </row>
    <row r="57294" spans="21:21" x14ac:dyDescent="0.25">
      <c r="U57294" s="76"/>
    </row>
    <row r="57295" spans="21:21" x14ac:dyDescent="0.25">
      <c r="U57295" s="76"/>
    </row>
    <row r="57296" spans="21:21" x14ac:dyDescent="0.25">
      <c r="U57296" s="76"/>
    </row>
    <row r="57297" spans="21:21" x14ac:dyDescent="0.25">
      <c r="U57297" s="76"/>
    </row>
    <row r="57298" spans="21:21" x14ac:dyDescent="0.25">
      <c r="U57298" s="76"/>
    </row>
    <row r="57299" spans="21:21" x14ac:dyDescent="0.25">
      <c r="U57299" s="76"/>
    </row>
    <row r="57300" spans="21:21" x14ac:dyDescent="0.25">
      <c r="U57300" s="76"/>
    </row>
    <row r="57301" spans="21:21" x14ac:dyDescent="0.25">
      <c r="U57301" s="76"/>
    </row>
    <row r="57302" spans="21:21" x14ac:dyDescent="0.25">
      <c r="U57302" s="76"/>
    </row>
    <row r="57303" spans="21:21" x14ac:dyDescent="0.25">
      <c r="U57303" s="76"/>
    </row>
    <row r="57304" spans="21:21" x14ac:dyDescent="0.25">
      <c r="U57304" s="76"/>
    </row>
    <row r="57305" spans="21:21" x14ac:dyDescent="0.25">
      <c r="U57305" s="76"/>
    </row>
    <row r="57306" spans="21:21" x14ac:dyDescent="0.25">
      <c r="U57306" s="76"/>
    </row>
    <row r="57307" spans="21:21" x14ac:dyDescent="0.25">
      <c r="U57307" s="76"/>
    </row>
    <row r="57308" spans="21:21" x14ac:dyDescent="0.25">
      <c r="U57308" s="76"/>
    </row>
    <row r="57309" spans="21:21" x14ac:dyDescent="0.25">
      <c r="U57309" s="76"/>
    </row>
    <row r="57310" spans="21:21" x14ac:dyDescent="0.25">
      <c r="U57310" s="76"/>
    </row>
    <row r="57311" spans="21:21" x14ac:dyDescent="0.25">
      <c r="U57311" s="76"/>
    </row>
    <row r="57312" spans="21:21" x14ac:dyDescent="0.25">
      <c r="U57312" s="76"/>
    </row>
    <row r="57313" spans="21:21" x14ac:dyDescent="0.25">
      <c r="U57313" s="76"/>
    </row>
    <row r="57314" spans="21:21" x14ac:dyDescent="0.25">
      <c r="U57314" s="76"/>
    </row>
    <row r="57315" spans="21:21" x14ac:dyDescent="0.25">
      <c r="U57315" s="76"/>
    </row>
    <row r="57316" spans="21:21" x14ac:dyDescent="0.25">
      <c r="U57316" s="76"/>
    </row>
    <row r="57317" spans="21:21" x14ac:dyDescent="0.25">
      <c r="U57317" s="76"/>
    </row>
    <row r="57318" spans="21:21" x14ac:dyDescent="0.25">
      <c r="U57318" s="76"/>
    </row>
    <row r="57319" spans="21:21" x14ac:dyDescent="0.25">
      <c r="U57319" s="76"/>
    </row>
    <row r="57320" spans="21:21" x14ac:dyDescent="0.25">
      <c r="U57320" s="76"/>
    </row>
    <row r="57321" spans="21:21" x14ac:dyDescent="0.25">
      <c r="U57321" s="76"/>
    </row>
    <row r="57322" spans="21:21" x14ac:dyDescent="0.25">
      <c r="U57322" s="76"/>
    </row>
    <row r="57323" spans="21:21" x14ac:dyDescent="0.25">
      <c r="U57323" s="76"/>
    </row>
    <row r="57324" spans="21:21" x14ac:dyDescent="0.25">
      <c r="U57324" s="76"/>
    </row>
    <row r="57325" spans="21:21" x14ac:dyDescent="0.25">
      <c r="U57325" s="76"/>
    </row>
    <row r="57326" spans="21:21" x14ac:dyDescent="0.25">
      <c r="U57326" s="76"/>
    </row>
    <row r="57327" spans="21:21" x14ac:dyDescent="0.25">
      <c r="U57327" s="76"/>
    </row>
    <row r="57328" spans="21:21" x14ac:dyDescent="0.25">
      <c r="U57328" s="76"/>
    </row>
    <row r="57329" spans="21:21" x14ac:dyDescent="0.25">
      <c r="U57329" s="76"/>
    </row>
    <row r="57330" spans="21:21" x14ac:dyDescent="0.25">
      <c r="U57330" s="76"/>
    </row>
    <row r="57331" spans="21:21" x14ac:dyDescent="0.25">
      <c r="U57331" s="76"/>
    </row>
    <row r="57332" spans="21:21" x14ac:dyDescent="0.25">
      <c r="U57332" s="76"/>
    </row>
    <row r="57333" spans="21:21" x14ac:dyDescent="0.25">
      <c r="U57333" s="76"/>
    </row>
    <row r="57334" spans="21:21" x14ac:dyDescent="0.25">
      <c r="U57334" s="76"/>
    </row>
    <row r="57335" spans="21:21" x14ac:dyDescent="0.25">
      <c r="U57335" s="76"/>
    </row>
    <row r="57336" spans="21:21" x14ac:dyDescent="0.25">
      <c r="U57336" s="76"/>
    </row>
    <row r="57337" spans="21:21" x14ac:dyDescent="0.25">
      <c r="U57337" s="76"/>
    </row>
    <row r="57338" spans="21:21" x14ac:dyDescent="0.25">
      <c r="U57338" s="76"/>
    </row>
    <row r="57339" spans="21:21" x14ac:dyDescent="0.25">
      <c r="U57339" s="76"/>
    </row>
    <row r="57340" spans="21:21" x14ac:dyDescent="0.25">
      <c r="U57340" s="76"/>
    </row>
    <row r="57341" spans="21:21" x14ac:dyDescent="0.25">
      <c r="U57341" s="76"/>
    </row>
    <row r="57342" spans="21:21" x14ac:dyDescent="0.25">
      <c r="U57342" s="76"/>
    </row>
    <row r="57343" spans="21:21" x14ac:dyDescent="0.25">
      <c r="U57343" s="76"/>
    </row>
    <row r="57344" spans="21:21" x14ac:dyDescent="0.25">
      <c r="U57344" s="76"/>
    </row>
    <row r="57345" spans="21:21" x14ac:dyDescent="0.25">
      <c r="U57345" s="76"/>
    </row>
    <row r="57346" spans="21:21" x14ac:dyDescent="0.25">
      <c r="U57346" s="76"/>
    </row>
    <row r="57347" spans="21:21" x14ac:dyDescent="0.25">
      <c r="U57347" s="76"/>
    </row>
    <row r="57348" spans="21:21" x14ac:dyDescent="0.25">
      <c r="U57348" s="76"/>
    </row>
    <row r="57349" spans="21:21" x14ac:dyDescent="0.25">
      <c r="U57349" s="76"/>
    </row>
    <row r="57350" spans="21:21" x14ac:dyDescent="0.25">
      <c r="U57350" s="76"/>
    </row>
    <row r="57351" spans="21:21" x14ac:dyDescent="0.25">
      <c r="U57351" s="76"/>
    </row>
    <row r="57352" spans="21:21" x14ac:dyDescent="0.25">
      <c r="U57352" s="76"/>
    </row>
    <row r="57353" spans="21:21" x14ac:dyDescent="0.25">
      <c r="U57353" s="76"/>
    </row>
    <row r="57354" spans="21:21" x14ac:dyDescent="0.25">
      <c r="U57354" s="76"/>
    </row>
    <row r="57355" spans="21:21" x14ac:dyDescent="0.25">
      <c r="U57355" s="76"/>
    </row>
    <row r="57356" spans="21:21" x14ac:dyDescent="0.25">
      <c r="U57356" s="76"/>
    </row>
    <row r="57357" spans="21:21" x14ac:dyDescent="0.25">
      <c r="U57357" s="76"/>
    </row>
    <row r="57358" spans="21:21" x14ac:dyDescent="0.25">
      <c r="U57358" s="76"/>
    </row>
    <row r="57359" spans="21:21" x14ac:dyDescent="0.25">
      <c r="U57359" s="76"/>
    </row>
    <row r="57360" spans="21:21" x14ac:dyDescent="0.25">
      <c r="U57360" s="76"/>
    </row>
    <row r="57361" spans="21:21" x14ac:dyDescent="0.25">
      <c r="U57361" s="76"/>
    </row>
    <row r="57362" spans="21:21" x14ac:dyDescent="0.25">
      <c r="U57362" s="76"/>
    </row>
    <row r="57363" spans="21:21" x14ac:dyDescent="0.25">
      <c r="U57363" s="76"/>
    </row>
    <row r="57364" spans="21:21" x14ac:dyDescent="0.25">
      <c r="U57364" s="76"/>
    </row>
    <row r="57365" spans="21:21" x14ac:dyDescent="0.25">
      <c r="U57365" s="76"/>
    </row>
    <row r="57366" spans="21:21" x14ac:dyDescent="0.25">
      <c r="U57366" s="76"/>
    </row>
    <row r="57367" spans="21:21" x14ac:dyDescent="0.25">
      <c r="U57367" s="76"/>
    </row>
    <row r="57368" spans="21:21" x14ac:dyDescent="0.25">
      <c r="U57368" s="76"/>
    </row>
    <row r="57369" spans="21:21" x14ac:dyDescent="0.25">
      <c r="U57369" s="76"/>
    </row>
    <row r="57370" spans="21:21" x14ac:dyDescent="0.25">
      <c r="U57370" s="76"/>
    </row>
    <row r="57371" spans="21:21" x14ac:dyDescent="0.25">
      <c r="U57371" s="76"/>
    </row>
    <row r="57372" spans="21:21" x14ac:dyDescent="0.25">
      <c r="U57372" s="76"/>
    </row>
    <row r="57373" spans="21:21" x14ac:dyDescent="0.25">
      <c r="U57373" s="76"/>
    </row>
    <row r="57374" spans="21:21" x14ac:dyDescent="0.25">
      <c r="U57374" s="76"/>
    </row>
    <row r="57375" spans="21:21" x14ac:dyDescent="0.25">
      <c r="U57375" s="76"/>
    </row>
    <row r="57376" spans="21:21" x14ac:dyDescent="0.25">
      <c r="U57376" s="76"/>
    </row>
    <row r="57377" spans="21:21" x14ac:dyDescent="0.25">
      <c r="U57377" s="76"/>
    </row>
    <row r="57378" spans="21:21" x14ac:dyDescent="0.25">
      <c r="U57378" s="76"/>
    </row>
    <row r="57379" spans="21:21" x14ac:dyDescent="0.25">
      <c r="U57379" s="76"/>
    </row>
    <row r="57380" spans="21:21" x14ac:dyDescent="0.25">
      <c r="U57380" s="76"/>
    </row>
    <row r="57381" spans="21:21" x14ac:dyDescent="0.25">
      <c r="U57381" s="76"/>
    </row>
    <row r="57382" spans="21:21" x14ac:dyDescent="0.25">
      <c r="U57382" s="76"/>
    </row>
    <row r="57383" spans="21:21" x14ac:dyDescent="0.25">
      <c r="U57383" s="76"/>
    </row>
    <row r="57384" spans="21:21" x14ac:dyDescent="0.25">
      <c r="U57384" s="76"/>
    </row>
    <row r="57385" spans="21:21" x14ac:dyDescent="0.25">
      <c r="U57385" s="76"/>
    </row>
    <row r="57386" spans="21:21" x14ac:dyDescent="0.25">
      <c r="U57386" s="76"/>
    </row>
    <row r="57387" spans="21:21" x14ac:dyDescent="0.25">
      <c r="U57387" s="76"/>
    </row>
    <row r="57388" spans="21:21" x14ac:dyDescent="0.25">
      <c r="U57388" s="76"/>
    </row>
    <row r="57389" spans="21:21" x14ac:dyDescent="0.25">
      <c r="U57389" s="76"/>
    </row>
    <row r="57390" spans="21:21" x14ac:dyDescent="0.25">
      <c r="U57390" s="76"/>
    </row>
    <row r="57391" spans="21:21" x14ac:dyDescent="0.25">
      <c r="U57391" s="76"/>
    </row>
    <row r="57392" spans="21:21" x14ac:dyDescent="0.25">
      <c r="U57392" s="76"/>
    </row>
    <row r="57393" spans="21:21" x14ac:dyDescent="0.25">
      <c r="U57393" s="76"/>
    </row>
    <row r="57394" spans="21:21" x14ac:dyDescent="0.25">
      <c r="U57394" s="76"/>
    </row>
    <row r="57395" spans="21:21" x14ac:dyDescent="0.25">
      <c r="U57395" s="76"/>
    </row>
    <row r="57396" spans="21:21" x14ac:dyDescent="0.25">
      <c r="U57396" s="76"/>
    </row>
    <row r="57397" spans="21:21" x14ac:dyDescent="0.25">
      <c r="U57397" s="76"/>
    </row>
    <row r="57398" spans="21:21" x14ac:dyDescent="0.25">
      <c r="U57398" s="76"/>
    </row>
    <row r="57399" spans="21:21" x14ac:dyDescent="0.25">
      <c r="U57399" s="76"/>
    </row>
    <row r="57400" spans="21:21" x14ac:dyDescent="0.25">
      <c r="U57400" s="76"/>
    </row>
    <row r="57401" spans="21:21" x14ac:dyDescent="0.25">
      <c r="U57401" s="76"/>
    </row>
    <row r="57402" spans="21:21" x14ac:dyDescent="0.25">
      <c r="U57402" s="76"/>
    </row>
    <row r="57403" spans="21:21" x14ac:dyDescent="0.25">
      <c r="U57403" s="76"/>
    </row>
    <row r="57404" spans="21:21" x14ac:dyDescent="0.25">
      <c r="U57404" s="76"/>
    </row>
    <row r="57405" spans="21:21" x14ac:dyDescent="0.25">
      <c r="U57405" s="76"/>
    </row>
    <row r="57406" spans="21:21" x14ac:dyDescent="0.25">
      <c r="U57406" s="76"/>
    </row>
    <row r="57407" spans="21:21" x14ac:dyDescent="0.25">
      <c r="U57407" s="76"/>
    </row>
    <row r="57408" spans="21:21" x14ac:dyDescent="0.25">
      <c r="U57408" s="76"/>
    </row>
    <row r="57409" spans="21:21" x14ac:dyDescent="0.25">
      <c r="U57409" s="76"/>
    </row>
    <row r="57410" spans="21:21" x14ac:dyDescent="0.25">
      <c r="U57410" s="76"/>
    </row>
    <row r="57411" spans="21:21" x14ac:dyDescent="0.25">
      <c r="U57411" s="76"/>
    </row>
    <row r="57412" spans="21:21" x14ac:dyDescent="0.25">
      <c r="U57412" s="76"/>
    </row>
    <row r="57413" spans="21:21" x14ac:dyDescent="0.25">
      <c r="U57413" s="76"/>
    </row>
    <row r="57414" spans="21:21" x14ac:dyDescent="0.25">
      <c r="U57414" s="76"/>
    </row>
    <row r="57415" spans="21:21" x14ac:dyDescent="0.25">
      <c r="U57415" s="76"/>
    </row>
    <row r="57416" spans="21:21" x14ac:dyDescent="0.25">
      <c r="U57416" s="76"/>
    </row>
    <row r="57417" spans="21:21" x14ac:dyDescent="0.25">
      <c r="U57417" s="76"/>
    </row>
    <row r="57418" spans="21:21" x14ac:dyDescent="0.25">
      <c r="U57418" s="76"/>
    </row>
    <row r="57419" spans="21:21" x14ac:dyDescent="0.25">
      <c r="U57419" s="76"/>
    </row>
    <row r="57420" spans="21:21" x14ac:dyDescent="0.25">
      <c r="U57420" s="76"/>
    </row>
    <row r="57421" spans="21:21" x14ac:dyDescent="0.25">
      <c r="U57421" s="76"/>
    </row>
    <row r="57422" spans="21:21" x14ac:dyDescent="0.25">
      <c r="U57422" s="76"/>
    </row>
    <row r="57423" spans="21:21" x14ac:dyDescent="0.25">
      <c r="U57423" s="76"/>
    </row>
    <row r="57424" spans="21:21" x14ac:dyDescent="0.25">
      <c r="U57424" s="76"/>
    </row>
    <row r="57425" spans="21:21" x14ac:dyDescent="0.25">
      <c r="U57425" s="76"/>
    </row>
    <row r="57426" spans="21:21" x14ac:dyDescent="0.25">
      <c r="U57426" s="76"/>
    </row>
    <row r="57427" spans="21:21" x14ac:dyDescent="0.25">
      <c r="U57427" s="76"/>
    </row>
    <row r="57428" spans="21:21" x14ac:dyDescent="0.25">
      <c r="U57428" s="76"/>
    </row>
    <row r="57429" spans="21:21" x14ac:dyDescent="0.25">
      <c r="U57429" s="76"/>
    </row>
    <row r="57430" spans="21:21" x14ac:dyDescent="0.25">
      <c r="U57430" s="76"/>
    </row>
    <row r="57431" spans="21:21" x14ac:dyDescent="0.25">
      <c r="U57431" s="76"/>
    </row>
    <row r="57432" spans="21:21" x14ac:dyDescent="0.25">
      <c r="U57432" s="76"/>
    </row>
    <row r="57433" spans="21:21" x14ac:dyDescent="0.25">
      <c r="U57433" s="76"/>
    </row>
    <row r="57434" spans="21:21" x14ac:dyDescent="0.25">
      <c r="U57434" s="76"/>
    </row>
    <row r="57435" spans="21:21" x14ac:dyDescent="0.25">
      <c r="U57435" s="76"/>
    </row>
    <row r="57436" spans="21:21" x14ac:dyDescent="0.25">
      <c r="U57436" s="76"/>
    </row>
    <row r="57437" spans="21:21" x14ac:dyDescent="0.25">
      <c r="U57437" s="76"/>
    </row>
    <row r="57438" spans="21:21" x14ac:dyDescent="0.25">
      <c r="U57438" s="76"/>
    </row>
    <row r="57439" spans="21:21" x14ac:dyDescent="0.25">
      <c r="U57439" s="76"/>
    </row>
    <row r="57440" spans="21:21" x14ac:dyDescent="0.25">
      <c r="U57440" s="76"/>
    </row>
    <row r="57441" spans="21:21" x14ac:dyDescent="0.25">
      <c r="U57441" s="76"/>
    </row>
    <row r="57442" spans="21:21" x14ac:dyDescent="0.25">
      <c r="U57442" s="76"/>
    </row>
    <row r="57443" spans="21:21" x14ac:dyDescent="0.25">
      <c r="U57443" s="76"/>
    </row>
    <row r="57444" spans="21:21" x14ac:dyDescent="0.25">
      <c r="U57444" s="76"/>
    </row>
    <row r="57445" spans="21:21" x14ac:dyDescent="0.25">
      <c r="U57445" s="76"/>
    </row>
    <row r="57446" spans="21:21" x14ac:dyDescent="0.25">
      <c r="U57446" s="76"/>
    </row>
    <row r="57447" spans="21:21" x14ac:dyDescent="0.25">
      <c r="U57447" s="76"/>
    </row>
    <row r="57448" spans="21:21" x14ac:dyDescent="0.25">
      <c r="U57448" s="76"/>
    </row>
    <row r="57449" spans="21:21" x14ac:dyDescent="0.25">
      <c r="U57449" s="76"/>
    </row>
    <row r="57450" spans="21:21" x14ac:dyDescent="0.25">
      <c r="U57450" s="76"/>
    </row>
    <row r="57451" spans="21:21" x14ac:dyDescent="0.25">
      <c r="U57451" s="76"/>
    </row>
    <row r="57452" spans="21:21" x14ac:dyDescent="0.25">
      <c r="U57452" s="76"/>
    </row>
    <row r="57453" spans="21:21" x14ac:dyDescent="0.25">
      <c r="U57453" s="76"/>
    </row>
    <row r="57454" spans="21:21" x14ac:dyDescent="0.25">
      <c r="U57454" s="76"/>
    </row>
    <row r="57455" spans="21:21" x14ac:dyDescent="0.25">
      <c r="U57455" s="76"/>
    </row>
    <row r="57456" spans="21:21" x14ac:dyDescent="0.25">
      <c r="U57456" s="76"/>
    </row>
    <row r="57457" spans="21:21" x14ac:dyDescent="0.25">
      <c r="U57457" s="76"/>
    </row>
    <row r="57458" spans="21:21" x14ac:dyDescent="0.25">
      <c r="U57458" s="76"/>
    </row>
    <row r="57459" spans="21:21" x14ac:dyDescent="0.25">
      <c r="U57459" s="76"/>
    </row>
    <row r="57460" spans="21:21" x14ac:dyDescent="0.25">
      <c r="U57460" s="76"/>
    </row>
    <row r="57461" spans="21:21" x14ac:dyDescent="0.25">
      <c r="U57461" s="76"/>
    </row>
    <row r="57462" spans="21:21" x14ac:dyDescent="0.25">
      <c r="U57462" s="76"/>
    </row>
    <row r="57463" spans="21:21" x14ac:dyDescent="0.25">
      <c r="U57463" s="76"/>
    </row>
    <row r="57464" spans="21:21" x14ac:dyDescent="0.25">
      <c r="U57464" s="76"/>
    </row>
    <row r="57465" spans="21:21" x14ac:dyDescent="0.25">
      <c r="U57465" s="76"/>
    </row>
    <row r="57466" spans="21:21" x14ac:dyDescent="0.25">
      <c r="U57466" s="76"/>
    </row>
    <row r="57467" spans="21:21" x14ac:dyDescent="0.25">
      <c r="U57467" s="76"/>
    </row>
    <row r="57468" spans="21:21" x14ac:dyDescent="0.25">
      <c r="U57468" s="76"/>
    </row>
    <row r="57469" spans="21:21" x14ac:dyDescent="0.25">
      <c r="U57469" s="76"/>
    </row>
    <row r="57470" spans="21:21" x14ac:dyDescent="0.25">
      <c r="U57470" s="76"/>
    </row>
    <row r="57471" spans="21:21" x14ac:dyDescent="0.25">
      <c r="U57471" s="76"/>
    </row>
    <row r="57472" spans="21:21" x14ac:dyDescent="0.25">
      <c r="U57472" s="76"/>
    </row>
    <row r="57473" spans="21:21" x14ac:dyDescent="0.25">
      <c r="U57473" s="76"/>
    </row>
    <row r="57474" spans="21:21" x14ac:dyDescent="0.25">
      <c r="U57474" s="76"/>
    </row>
    <row r="57475" spans="21:21" x14ac:dyDescent="0.25">
      <c r="U57475" s="76"/>
    </row>
    <row r="57476" spans="21:21" x14ac:dyDescent="0.25">
      <c r="U57476" s="76"/>
    </row>
    <row r="57477" spans="21:21" x14ac:dyDescent="0.25">
      <c r="U57477" s="76"/>
    </row>
    <row r="57478" spans="21:21" x14ac:dyDescent="0.25">
      <c r="U57478" s="76"/>
    </row>
    <row r="57479" spans="21:21" x14ac:dyDescent="0.25">
      <c r="U57479" s="76"/>
    </row>
    <row r="57480" spans="21:21" x14ac:dyDescent="0.25">
      <c r="U57480" s="76"/>
    </row>
    <row r="57481" spans="21:21" x14ac:dyDescent="0.25">
      <c r="U57481" s="76"/>
    </row>
    <row r="57482" spans="21:21" x14ac:dyDescent="0.25">
      <c r="U57482" s="76"/>
    </row>
    <row r="57483" spans="21:21" x14ac:dyDescent="0.25">
      <c r="U57483" s="76"/>
    </row>
    <row r="57484" spans="21:21" x14ac:dyDescent="0.25">
      <c r="U57484" s="76"/>
    </row>
    <row r="57485" spans="21:21" x14ac:dyDescent="0.25">
      <c r="U57485" s="76"/>
    </row>
    <row r="57486" spans="21:21" x14ac:dyDescent="0.25">
      <c r="U57486" s="76"/>
    </row>
    <row r="57487" spans="21:21" x14ac:dyDescent="0.25">
      <c r="U57487" s="76"/>
    </row>
    <row r="57488" spans="21:21" x14ac:dyDescent="0.25">
      <c r="U57488" s="76"/>
    </row>
    <row r="57489" spans="21:21" x14ac:dyDescent="0.25">
      <c r="U57489" s="76"/>
    </row>
    <row r="57490" spans="21:21" x14ac:dyDescent="0.25">
      <c r="U57490" s="76"/>
    </row>
    <row r="57491" spans="21:21" x14ac:dyDescent="0.25">
      <c r="U57491" s="76"/>
    </row>
    <row r="57492" spans="21:21" x14ac:dyDescent="0.25">
      <c r="U57492" s="76"/>
    </row>
    <row r="57493" spans="21:21" x14ac:dyDescent="0.25">
      <c r="U57493" s="76"/>
    </row>
    <row r="57494" spans="21:21" x14ac:dyDescent="0.25">
      <c r="U57494" s="76"/>
    </row>
    <row r="57495" spans="21:21" x14ac:dyDescent="0.25">
      <c r="U57495" s="76"/>
    </row>
    <row r="57496" spans="21:21" x14ac:dyDescent="0.25">
      <c r="U57496" s="76"/>
    </row>
    <row r="57497" spans="21:21" x14ac:dyDescent="0.25">
      <c r="U57497" s="76"/>
    </row>
    <row r="57498" spans="21:21" x14ac:dyDescent="0.25">
      <c r="U57498" s="76"/>
    </row>
    <row r="57499" spans="21:21" x14ac:dyDescent="0.25">
      <c r="U57499" s="76"/>
    </row>
    <row r="57500" spans="21:21" x14ac:dyDescent="0.25">
      <c r="U57500" s="76"/>
    </row>
    <row r="57501" spans="21:21" x14ac:dyDescent="0.25">
      <c r="U57501" s="76"/>
    </row>
    <row r="57502" spans="21:21" x14ac:dyDescent="0.25">
      <c r="U57502" s="76"/>
    </row>
    <row r="57503" spans="21:21" x14ac:dyDescent="0.25">
      <c r="U57503" s="76"/>
    </row>
    <row r="57504" spans="21:21" x14ac:dyDescent="0.25">
      <c r="U57504" s="76"/>
    </row>
    <row r="57505" spans="21:21" x14ac:dyDescent="0.25">
      <c r="U57505" s="76"/>
    </row>
    <row r="57506" spans="21:21" x14ac:dyDescent="0.25">
      <c r="U57506" s="76"/>
    </row>
    <row r="57507" spans="21:21" x14ac:dyDescent="0.25">
      <c r="U57507" s="76"/>
    </row>
    <row r="57508" spans="21:21" x14ac:dyDescent="0.25">
      <c r="U57508" s="76"/>
    </row>
    <row r="57509" spans="21:21" x14ac:dyDescent="0.25">
      <c r="U57509" s="76"/>
    </row>
    <row r="57510" spans="21:21" x14ac:dyDescent="0.25">
      <c r="U57510" s="76"/>
    </row>
    <row r="57511" spans="21:21" x14ac:dyDescent="0.25">
      <c r="U57511" s="76"/>
    </row>
    <row r="57512" spans="21:21" x14ac:dyDescent="0.25">
      <c r="U57512" s="76"/>
    </row>
    <row r="57513" spans="21:21" x14ac:dyDescent="0.25">
      <c r="U57513" s="76"/>
    </row>
    <row r="57514" spans="21:21" x14ac:dyDescent="0.25">
      <c r="U57514" s="76"/>
    </row>
    <row r="57515" spans="21:21" x14ac:dyDescent="0.25">
      <c r="U57515" s="76"/>
    </row>
    <row r="57516" spans="21:21" x14ac:dyDescent="0.25">
      <c r="U57516" s="76"/>
    </row>
    <row r="57517" spans="21:21" x14ac:dyDescent="0.25">
      <c r="U57517" s="76"/>
    </row>
    <row r="57518" spans="21:21" x14ac:dyDescent="0.25">
      <c r="U57518" s="76"/>
    </row>
    <row r="57519" spans="21:21" x14ac:dyDescent="0.25">
      <c r="U57519" s="76"/>
    </row>
    <row r="57520" spans="21:21" x14ac:dyDescent="0.25">
      <c r="U57520" s="76"/>
    </row>
    <row r="57521" spans="21:21" x14ac:dyDescent="0.25">
      <c r="U57521" s="76"/>
    </row>
    <row r="57522" spans="21:21" x14ac:dyDescent="0.25">
      <c r="U57522" s="76"/>
    </row>
    <row r="57523" spans="21:21" x14ac:dyDescent="0.25">
      <c r="U57523" s="76"/>
    </row>
    <row r="57524" spans="21:21" x14ac:dyDescent="0.25">
      <c r="U57524" s="76"/>
    </row>
    <row r="57525" spans="21:21" x14ac:dyDescent="0.25">
      <c r="U57525" s="76"/>
    </row>
    <row r="57526" spans="21:21" x14ac:dyDescent="0.25">
      <c r="U57526" s="76"/>
    </row>
    <row r="57527" spans="21:21" x14ac:dyDescent="0.25">
      <c r="U57527" s="76"/>
    </row>
    <row r="57528" spans="21:21" x14ac:dyDescent="0.25">
      <c r="U57528" s="76"/>
    </row>
    <row r="57529" spans="21:21" x14ac:dyDescent="0.25">
      <c r="U57529" s="76"/>
    </row>
    <row r="57530" spans="21:21" x14ac:dyDescent="0.25">
      <c r="U57530" s="76"/>
    </row>
    <row r="57531" spans="21:21" x14ac:dyDescent="0.25">
      <c r="U57531" s="76"/>
    </row>
    <row r="57532" spans="21:21" x14ac:dyDescent="0.25">
      <c r="U57532" s="76"/>
    </row>
    <row r="57533" spans="21:21" x14ac:dyDescent="0.25">
      <c r="U57533" s="76"/>
    </row>
    <row r="57534" spans="21:21" x14ac:dyDescent="0.25">
      <c r="U57534" s="76"/>
    </row>
    <row r="57535" spans="21:21" x14ac:dyDescent="0.25">
      <c r="U57535" s="76"/>
    </row>
    <row r="57536" spans="21:21" x14ac:dyDescent="0.25">
      <c r="U57536" s="76"/>
    </row>
    <row r="57537" spans="21:21" x14ac:dyDescent="0.25">
      <c r="U57537" s="76"/>
    </row>
    <row r="57538" spans="21:21" x14ac:dyDescent="0.25">
      <c r="U57538" s="76"/>
    </row>
    <row r="57539" spans="21:21" x14ac:dyDescent="0.25">
      <c r="U57539" s="76"/>
    </row>
    <row r="57540" spans="21:21" x14ac:dyDescent="0.25">
      <c r="U57540" s="76"/>
    </row>
    <row r="57541" spans="21:21" x14ac:dyDescent="0.25">
      <c r="U57541" s="76"/>
    </row>
    <row r="57542" spans="21:21" x14ac:dyDescent="0.25">
      <c r="U57542" s="76"/>
    </row>
    <row r="57543" spans="21:21" x14ac:dyDescent="0.25">
      <c r="U57543" s="76"/>
    </row>
    <row r="57544" spans="21:21" x14ac:dyDescent="0.25">
      <c r="U57544" s="76"/>
    </row>
    <row r="57545" spans="21:21" x14ac:dyDescent="0.25">
      <c r="U57545" s="76"/>
    </row>
    <row r="57546" spans="21:21" x14ac:dyDescent="0.25">
      <c r="U57546" s="76"/>
    </row>
    <row r="57547" spans="21:21" x14ac:dyDescent="0.25">
      <c r="U57547" s="76"/>
    </row>
    <row r="57548" spans="21:21" x14ac:dyDescent="0.25">
      <c r="U57548" s="76"/>
    </row>
    <row r="57549" spans="21:21" x14ac:dyDescent="0.25">
      <c r="U57549" s="76"/>
    </row>
    <row r="57550" spans="21:21" x14ac:dyDescent="0.25">
      <c r="U57550" s="76"/>
    </row>
    <row r="57551" spans="21:21" x14ac:dyDescent="0.25">
      <c r="U57551" s="76"/>
    </row>
    <row r="57552" spans="21:21" x14ac:dyDescent="0.25">
      <c r="U57552" s="76"/>
    </row>
    <row r="57553" spans="21:21" x14ac:dyDescent="0.25">
      <c r="U57553" s="76"/>
    </row>
    <row r="57554" spans="21:21" x14ac:dyDescent="0.25">
      <c r="U57554" s="76"/>
    </row>
    <row r="57555" spans="21:21" x14ac:dyDescent="0.25">
      <c r="U57555" s="76"/>
    </row>
    <row r="57556" spans="21:21" x14ac:dyDescent="0.25">
      <c r="U57556" s="76"/>
    </row>
    <row r="57557" spans="21:21" x14ac:dyDescent="0.25">
      <c r="U57557" s="76"/>
    </row>
    <row r="57558" spans="21:21" x14ac:dyDescent="0.25">
      <c r="U57558" s="76"/>
    </row>
    <row r="57559" spans="21:21" x14ac:dyDescent="0.25">
      <c r="U57559" s="76"/>
    </row>
    <row r="57560" spans="21:21" x14ac:dyDescent="0.25">
      <c r="U57560" s="76"/>
    </row>
    <row r="57561" spans="21:21" x14ac:dyDescent="0.25">
      <c r="U57561" s="76"/>
    </row>
    <row r="57562" spans="21:21" x14ac:dyDescent="0.25">
      <c r="U57562" s="76"/>
    </row>
    <row r="57563" spans="21:21" x14ac:dyDescent="0.25">
      <c r="U57563" s="76"/>
    </row>
    <row r="57564" spans="21:21" x14ac:dyDescent="0.25">
      <c r="U57564" s="76"/>
    </row>
    <row r="57565" spans="21:21" x14ac:dyDescent="0.25">
      <c r="U57565" s="76"/>
    </row>
    <row r="57566" spans="21:21" x14ac:dyDescent="0.25">
      <c r="U57566" s="76"/>
    </row>
    <row r="57567" spans="21:21" x14ac:dyDescent="0.25">
      <c r="U57567" s="76"/>
    </row>
    <row r="57568" spans="21:21" x14ac:dyDescent="0.25">
      <c r="U57568" s="76"/>
    </row>
    <row r="57569" spans="21:21" x14ac:dyDescent="0.25">
      <c r="U57569" s="76"/>
    </row>
    <row r="57570" spans="21:21" x14ac:dyDescent="0.25">
      <c r="U57570" s="76"/>
    </row>
    <row r="57571" spans="21:21" x14ac:dyDescent="0.25">
      <c r="U57571" s="76"/>
    </row>
    <row r="57572" spans="21:21" x14ac:dyDescent="0.25">
      <c r="U57572" s="76"/>
    </row>
    <row r="57573" spans="21:21" x14ac:dyDescent="0.25">
      <c r="U57573" s="76"/>
    </row>
    <row r="57574" spans="21:21" x14ac:dyDescent="0.25">
      <c r="U57574" s="76"/>
    </row>
    <row r="57575" spans="21:21" x14ac:dyDescent="0.25">
      <c r="U57575" s="76"/>
    </row>
    <row r="57576" spans="21:21" x14ac:dyDescent="0.25">
      <c r="U57576" s="76"/>
    </row>
    <row r="57577" spans="21:21" x14ac:dyDescent="0.25">
      <c r="U57577" s="76"/>
    </row>
    <row r="57578" spans="21:21" x14ac:dyDescent="0.25">
      <c r="U57578" s="76"/>
    </row>
    <row r="57579" spans="21:21" x14ac:dyDescent="0.25">
      <c r="U57579" s="76"/>
    </row>
    <row r="57580" spans="21:21" x14ac:dyDescent="0.25">
      <c r="U57580" s="76"/>
    </row>
    <row r="57581" spans="21:21" x14ac:dyDescent="0.25">
      <c r="U57581" s="76"/>
    </row>
    <row r="57582" spans="21:21" x14ac:dyDescent="0.25">
      <c r="U57582" s="76"/>
    </row>
    <row r="57583" spans="21:21" x14ac:dyDescent="0.25">
      <c r="U57583" s="76"/>
    </row>
    <row r="57584" spans="21:21" x14ac:dyDescent="0.25">
      <c r="U57584" s="76"/>
    </row>
    <row r="57585" spans="21:21" x14ac:dyDescent="0.25">
      <c r="U57585" s="76"/>
    </row>
    <row r="57586" spans="21:21" x14ac:dyDescent="0.25">
      <c r="U57586" s="76"/>
    </row>
    <row r="57587" spans="21:21" x14ac:dyDescent="0.25">
      <c r="U57587" s="76"/>
    </row>
    <row r="57588" spans="21:21" x14ac:dyDescent="0.25">
      <c r="U57588" s="76"/>
    </row>
    <row r="57589" spans="21:21" x14ac:dyDescent="0.25">
      <c r="U57589" s="76"/>
    </row>
    <row r="57590" spans="21:21" x14ac:dyDescent="0.25">
      <c r="U57590" s="76"/>
    </row>
    <row r="57591" spans="21:21" x14ac:dyDescent="0.25">
      <c r="U57591" s="76"/>
    </row>
    <row r="57592" spans="21:21" x14ac:dyDescent="0.25">
      <c r="U57592" s="76"/>
    </row>
    <row r="57593" spans="21:21" x14ac:dyDescent="0.25">
      <c r="U57593" s="76"/>
    </row>
    <row r="57594" spans="21:21" x14ac:dyDescent="0.25">
      <c r="U57594" s="76"/>
    </row>
    <row r="57595" spans="21:21" x14ac:dyDescent="0.25">
      <c r="U57595" s="76"/>
    </row>
    <row r="57596" spans="21:21" x14ac:dyDescent="0.25">
      <c r="U57596" s="76"/>
    </row>
    <row r="57597" spans="21:21" x14ac:dyDescent="0.25">
      <c r="U57597" s="76"/>
    </row>
    <row r="57598" spans="21:21" x14ac:dyDescent="0.25">
      <c r="U57598" s="76"/>
    </row>
    <row r="57599" spans="21:21" x14ac:dyDescent="0.25">
      <c r="U57599" s="76"/>
    </row>
    <row r="57600" spans="21:21" x14ac:dyDescent="0.25">
      <c r="U57600" s="76"/>
    </row>
    <row r="57601" spans="21:21" x14ac:dyDescent="0.25">
      <c r="U57601" s="76"/>
    </row>
    <row r="57602" spans="21:21" x14ac:dyDescent="0.25">
      <c r="U57602" s="76"/>
    </row>
    <row r="57603" spans="21:21" x14ac:dyDescent="0.25">
      <c r="U57603" s="76"/>
    </row>
    <row r="57604" spans="21:21" x14ac:dyDescent="0.25">
      <c r="U57604" s="76"/>
    </row>
    <row r="57605" spans="21:21" x14ac:dyDescent="0.25">
      <c r="U57605" s="76"/>
    </row>
    <row r="57606" spans="21:21" x14ac:dyDescent="0.25">
      <c r="U57606" s="76"/>
    </row>
    <row r="57607" spans="21:21" x14ac:dyDescent="0.25">
      <c r="U57607" s="76"/>
    </row>
    <row r="57608" spans="21:21" x14ac:dyDescent="0.25">
      <c r="U57608" s="76"/>
    </row>
    <row r="57609" spans="21:21" x14ac:dyDescent="0.25">
      <c r="U57609" s="76"/>
    </row>
    <row r="57610" spans="21:21" x14ac:dyDescent="0.25">
      <c r="U57610" s="76"/>
    </row>
    <row r="57611" spans="21:21" x14ac:dyDescent="0.25">
      <c r="U57611" s="76"/>
    </row>
    <row r="57612" spans="21:21" x14ac:dyDescent="0.25">
      <c r="U57612" s="76"/>
    </row>
    <row r="57613" spans="21:21" x14ac:dyDescent="0.25">
      <c r="U57613" s="76"/>
    </row>
    <row r="57614" spans="21:21" x14ac:dyDescent="0.25">
      <c r="U57614" s="76"/>
    </row>
    <row r="57615" spans="21:21" x14ac:dyDescent="0.25">
      <c r="U57615" s="76"/>
    </row>
    <row r="57616" spans="21:21" x14ac:dyDescent="0.25">
      <c r="U57616" s="76"/>
    </row>
    <row r="57617" spans="21:21" x14ac:dyDescent="0.25">
      <c r="U57617" s="76"/>
    </row>
    <row r="57618" spans="21:21" x14ac:dyDescent="0.25">
      <c r="U57618" s="76"/>
    </row>
    <row r="57619" spans="21:21" x14ac:dyDescent="0.25">
      <c r="U57619" s="76"/>
    </row>
    <row r="57620" spans="21:21" x14ac:dyDescent="0.25">
      <c r="U57620" s="76"/>
    </row>
    <row r="57621" spans="21:21" x14ac:dyDescent="0.25">
      <c r="U57621" s="76"/>
    </row>
    <row r="57622" spans="21:21" x14ac:dyDescent="0.25">
      <c r="U57622" s="76"/>
    </row>
    <row r="57623" spans="21:21" x14ac:dyDescent="0.25">
      <c r="U57623" s="76"/>
    </row>
    <row r="57624" spans="21:21" x14ac:dyDescent="0.25">
      <c r="U57624" s="76"/>
    </row>
    <row r="57625" spans="21:21" x14ac:dyDescent="0.25">
      <c r="U57625" s="76"/>
    </row>
    <row r="57626" spans="21:21" x14ac:dyDescent="0.25">
      <c r="U57626" s="76"/>
    </row>
    <row r="57627" spans="21:21" x14ac:dyDescent="0.25">
      <c r="U57627" s="76"/>
    </row>
    <row r="57628" spans="21:21" x14ac:dyDescent="0.25">
      <c r="U57628" s="76"/>
    </row>
    <row r="57629" spans="21:21" x14ac:dyDescent="0.25">
      <c r="U57629" s="76"/>
    </row>
    <row r="57630" spans="21:21" x14ac:dyDescent="0.25">
      <c r="U57630" s="76"/>
    </row>
    <row r="57631" spans="21:21" x14ac:dyDescent="0.25">
      <c r="U57631" s="76"/>
    </row>
    <row r="57632" spans="21:21" x14ac:dyDescent="0.25">
      <c r="U57632" s="76"/>
    </row>
    <row r="57633" spans="21:21" x14ac:dyDescent="0.25">
      <c r="U57633" s="76"/>
    </row>
    <row r="57634" spans="21:21" x14ac:dyDescent="0.25">
      <c r="U57634" s="76"/>
    </row>
    <row r="57635" spans="21:21" x14ac:dyDescent="0.25">
      <c r="U57635" s="76"/>
    </row>
    <row r="57636" spans="21:21" x14ac:dyDescent="0.25">
      <c r="U57636" s="76"/>
    </row>
    <row r="57637" spans="21:21" x14ac:dyDescent="0.25">
      <c r="U57637" s="76"/>
    </row>
    <row r="57638" spans="21:21" x14ac:dyDescent="0.25">
      <c r="U57638" s="76"/>
    </row>
    <row r="57639" spans="21:21" x14ac:dyDescent="0.25">
      <c r="U57639" s="76"/>
    </row>
    <row r="57640" spans="21:21" x14ac:dyDescent="0.25">
      <c r="U57640" s="76"/>
    </row>
    <row r="57641" spans="21:21" x14ac:dyDescent="0.25">
      <c r="U57641" s="76"/>
    </row>
    <row r="57642" spans="21:21" x14ac:dyDescent="0.25">
      <c r="U57642" s="76"/>
    </row>
    <row r="57643" spans="21:21" x14ac:dyDescent="0.25">
      <c r="U57643" s="76"/>
    </row>
    <row r="57644" spans="21:21" x14ac:dyDescent="0.25">
      <c r="U57644" s="76"/>
    </row>
    <row r="57645" spans="21:21" x14ac:dyDescent="0.25">
      <c r="U57645" s="76"/>
    </row>
    <row r="57646" spans="21:21" x14ac:dyDescent="0.25">
      <c r="U57646" s="76"/>
    </row>
    <row r="57647" spans="21:21" x14ac:dyDescent="0.25">
      <c r="U57647" s="76"/>
    </row>
    <row r="57648" spans="21:21" x14ac:dyDescent="0.25">
      <c r="U57648" s="76"/>
    </row>
    <row r="57649" spans="21:21" x14ac:dyDescent="0.25">
      <c r="U57649" s="76"/>
    </row>
    <row r="57650" spans="21:21" x14ac:dyDescent="0.25">
      <c r="U57650" s="76"/>
    </row>
    <row r="57651" spans="21:21" x14ac:dyDescent="0.25">
      <c r="U57651" s="76"/>
    </row>
    <row r="57652" spans="21:21" x14ac:dyDescent="0.25">
      <c r="U57652" s="76"/>
    </row>
    <row r="57653" spans="21:21" x14ac:dyDescent="0.25">
      <c r="U57653" s="76"/>
    </row>
    <row r="57654" spans="21:21" x14ac:dyDescent="0.25">
      <c r="U57654" s="76"/>
    </row>
    <row r="57655" spans="21:21" x14ac:dyDescent="0.25">
      <c r="U57655" s="76"/>
    </row>
    <row r="57656" spans="21:21" x14ac:dyDescent="0.25">
      <c r="U57656" s="76"/>
    </row>
    <row r="57657" spans="21:21" x14ac:dyDescent="0.25">
      <c r="U57657" s="76"/>
    </row>
    <row r="57658" spans="21:21" x14ac:dyDescent="0.25">
      <c r="U57658" s="76"/>
    </row>
    <row r="57659" spans="21:21" x14ac:dyDescent="0.25">
      <c r="U57659" s="76"/>
    </row>
    <row r="57660" spans="21:21" x14ac:dyDescent="0.25">
      <c r="U57660" s="76"/>
    </row>
    <row r="57661" spans="21:21" x14ac:dyDescent="0.25">
      <c r="U57661" s="76"/>
    </row>
    <row r="57662" spans="21:21" x14ac:dyDescent="0.25">
      <c r="U57662" s="76"/>
    </row>
    <row r="57663" spans="21:21" x14ac:dyDescent="0.25">
      <c r="U57663" s="76"/>
    </row>
    <row r="57664" spans="21:21" x14ac:dyDescent="0.25">
      <c r="U57664" s="76"/>
    </row>
    <row r="57665" spans="21:21" x14ac:dyDescent="0.25">
      <c r="U57665" s="76"/>
    </row>
    <row r="57666" spans="21:21" x14ac:dyDescent="0.25">
      <c r="U57666" s="76"/>
    </row>
    <row r="57667" spans="21:21" x14ac:dyDescent="0.25">
      <c r="U57667" s="76"/>
    </row>
    <row r="57668" spans="21:21" x14ac:dyDescent="0.25">
      <c r="U57668" s="76"/>
    </row>
    <row r="57669" spans="21:21" x14ac:dyDescent="0.25">
      <c r="U57669" s="76"/>
    </row>
    <row r="57670" spans="21:21" x14ac:dyDescent="0.25">
      <c r="U57670" s="76"/>
    </row>
    <row r="57671" spans="21:21" x14ac:dyDescent="0.25">
      <c r="U57671" s="76"/>
    </row>
    <row r="57672" spans="21:21" x14ac:dyDescent="0.25">
      <c r="U57672" s="76"/>
    </row>
    <row r="57673" spans="21:21" x14ac:dyDescent="0.25">
      <c r="U57673" s="76"/>
    </row>
    <row r="57674" spans="21:21" x14ac:dyDescent="0.25">
      <c r="U57674" s="76"/>
    </row>
    <row r="57675" spans="21:21" x14ac:dyDescent="0.25">
      <c r="U57675" s="76"/>
    </row>
    <row r="57676" spans="21:21" x14ac:dyDescent="0.25">
      <c r="U57676" s="76"/>
    </row>
    <row r="57677" spans="21:21" x14ac:dyDescent="0.25">
      <c r="U57677" s="76"/>
    </row>
    <row r="57678" spans="21:21" x14ac:dyDescent="0.25">
      <c r="U57678" s="76"/>
    </row>
    <row r="57679" spans="21:21" x14ac:dyDescent="0.25">
      <c r="U57679" s="76"/>
    </row>
    <row r="57680" spans="21:21" x14ac:dyDescent="0.25">
      <c r="U57680" s="76"/>
    </row>
    <row r="57681" spans="21:21" x14ac:dyDescent="0.25">
      <c r="U57681" s="76"/>
    </row>
    <row r="57682" spans="21:21" x14ac:dyDescent="0.25">
      <c r="U57682" s="76"/>
    </row>
    <row r="57683" spans="21:21" x14ac:dyDescent="0.25">
      <c r="U57683" s="76"/>
    </row>
    <row r="57684" spans="21:21" x14ac:dyDescent="0.25">
      <c r="U57684" s="76"/>
    </row>
    <row r="57685" spans="21:21" x14ac:dyDescent="0.25">
      <c r="U57685" s="76"/>
    </row>
    <row r="57686" spans="21:21" x14ac:dyDescent="0.25">
      <c r="U57686" s="76"/>
    </row>
    <row r="57687" spans="21:21" x14ac:dyDescent="0.25">
      <c r="U57687" s="76"/>
    </row>
    <row r="57688" spans="21:21" x14ac:dyDescent="0.25">
      <c r="U57688" s="76"/>
    </row>
    <row r="57689" spans="21:21" x14ac:dyDescent="0.25">
      <c r="U57689" s="76"/>
    </row>
    <row r="57690" spans="21:21" x14ac:dyDescent="0.25">
      <c r="U57690" s="76"/>
    </row>
    <row r="57691" spans="21:21" x14ac:dyDescent="0.25">
      <c r="U57691" s="76"/>
    </row>
    <row r="57692" spans="21:21" x14ac:dyDescent="0.25">
      <c r="U57692" s="76"/>
    </row>
    <row r="57693" spans="21:21" x14ac:dyDescent="0.25">
      <c r="U57693" s="76"/>
    </row>
    <row r="57694" spans="21:21" x14ac:dyDescent="0.25">
      <c r="U57694" s="76"/>
    </row>
    <row r="57695" spans="21:21" x14ac:dyDescent="0.25">
      <c r="U57695" s="76"/>
    </row>
    <row r="57696" spans="21:21" x14ac:dyDescent="0.25">
      <c r="U57696" s="76"/>
    </row>
    <row r="57697" spans="21:21" x14ac:dyDescent="0.25">
      <c r="U57697" s="76"/>
    </row>
    <row r="57698" spans="21:21" x14ac:dyDescent="0.25">
      <c r="U57698" s="76"/>
    </row>
    <row r="57699" spans="21:21" x14ac:dyDescent="0.25">
      <c r="U57699" s="76"/>
    </row>
    <row r="57700" spans="21:21" x14ac:dyDescent="0.25">
      <c r="U57700" s="76"/>
    </row>
    <row r="57701" spans="21:21" x14ac:dyDescent="0.25">
      <c r="U57701" s="76"/>
    </row>
    <row r="57702" spans="21:21" x14ac:dyDescent="0.25">
      <c r="U57702" s="76"/>
    </row>
    <row r="57703" spans="21:21" x14ac:dyDescent="0.25">
      <c r="U57703" s="76"/>
    </row>
    <row r="57704" spans="21:21" x14ac:dyDescent="0.25">
      <c r="U57704" s="76"/>
    </row>
    <row r="57705" spans="21:21" x14ac:dyDescent="0.25">
      <c r="U57705" s="76"/>
    </row>
    <row r="57706" spans="21:21" x14ac:dyDescent="0.25">
      <c r="U57706" s="76"/>
    </row>
    <row r="57707" spans="21:21" x14ac:dyDescent="0.25">
      <c r="U57707" s="76"/>
    </row>
    <row r="57708" spans="21:21" x14ac:dyDescent="0.25">
      <c r="U57708" s="76"/>
    </row>
    <row r="57709" spans="21:21" x14ac:dyDescent="0.25">
      <c r="U57709" s="76"/>
    </row>
    <row r="57710" spans="21:21" x14ac:dyDescent="0.25">
      <c r="U57710" s="76"/>
    </row>
    <row r="57711" spans="21:21" x14ac:dyDescent="0.25">
      <c r="U57711" s="76"/>
    </row>
    <row r="57712" spans="21:21" x14ac:dyDescent="0.25">
      <c r="U57712" s="76"/>
    </row>
    <row r="57713" spans="21:21" x14ac:dyDescent="0.25">
      <c r="U57713" s="76"/>
    </row>
    <row r="57714" spans="21:21" x14ac:dyDescent="0.25">
      <c r="U57714" s="76"/>
    </row>
    <row r="57715" spans="21:21" x14ac:dyDescent="0.25">
      <c r="U57715" s="76"/>
    </row>
    <row r="57716" spans="21:21" x14ac:dyDescent="0.25">
      <c r="U57716" s="76"/>
    </row>
    <row r="57717" spans="21:21" x14ac:dyDescent="0.25">
      <c r="U57717" s="76"/>
    </row>
    <row r="57718" spans="21:21" x14ac:dyDescent="0.25">
      <c r="U57718" s="76"/>
    </row>
    <row r="57719" spans="21:21" x14ac:dyDescent="0.25">
      <c r="U57719" s="76"/>
    </row>
    <row r="57720" spans="21:21" x14ac:dyDescent="0.25">
      <c r="U57720" s="76"/>
    </row>
    <row r="57721" spans="21:21" x14ac:dyDescent="0.25">
      <c r="U57721" s="76"/>
    </row>
    <row r="57722" spans="21:21" x14ac:dyDescent="0.25">
      <c r="U57722" s="76"/>
    </row>
    <row r="57723" spans="21:21" x14ac:dyDescent="0.25">
      <c r="U57723" s="76"/>
    </row>
    <row r="57724" spans="21:21" x14ac:dyDescent="0.25">
      <c r="U57724" s="76"/>
    </row>
    <row r="57725" spans="21:21" x14ac:dyDescent="0.25">
      <c r="U57725" s="76"/>
    </row>
    <row r="57726" spans="21:21" x14ac:dyDescent="0.25">
      <c r="U57726" s="76"/>
    </row>
    <row r="57727" spans="21:21" x14ac:dyDescent="0.25">
      <c r="U57727" s="76"/>
    </row>
    <row r="57728" spans="21:21" x14ac:dyDescent="0.25">
      <c r="U57728" s="76"/>
    </row>
    <row r="57729" spans="21:21" x14ac:dyDescent="0.25">
      <c r="U57729" s="76"/>
    </row>
    <row r="57730" spans="21:21" x14ac:dyDescent="0.25">
      <c r="U57730" s="76"/>
    </row>
    <row r="57731" spans="21:21" x14ac:dyDescent="0.25">
      <c r="U57731" s="76"/>
    </row>
    <row r="57732" spans="21:21" x14ac:dyDescent="0.25">
      <c r="U57732" s="76"/>
    </row>
    <row r="57733" spans="21:21" x14ac:dyDescent="0.25">
      <c r="U57733" s="76"/>
    </row>
    <row r="57734" spans="21:21" x14ac:dyDescent="0.25">
      <c r="U57734" s="76"/>
    </row>
    <row r="57735" spans="21:21" x14ac:dyDescent="0.25">
      <c r="U57735" s="76"/>
    </row>
    <row r="57736" spans="21:21" x14ac:dyDescent="0.25">
      <c r="U57736" s="76"/>
    </row>
    <row r="57737" spans="21:21" x14ac:dyDescent="0.25">
      <c r="U57737" s="76"/>
    </row>
    <row r="57738" spans="21:21" x14ac:dyDescent="0.25">
      <c r="U57738" s="76"/>
    </row>
    <row r="57739" spans="21:21" x14ac:dyDescent="0.25">
      <c r="U57739" s="76"/>
    </row>
    <row r="57740" spans="21:21" x14ac:dyDescent="0.25">
      <c r="U57740" s="76"/>
    </row>
    <row r="57741" spans="21:21" x14ac:dyDescent="0.25">
      <c r="U57741" s="76"/>
    </row>
    <row r="57742" spans="21:21" x14ac:dyDescent="0.25">
      <c r="U57742" s="76"/>
    </row>
    <row r="57743" spans="21:21" x14ac:dyDescent="0.25">
      <c r="U57743" s="76"/>
    </row>
    <row r="57744" spans="21:21" x14ac:dyDescent="0.25">
      <c r="U57744" s="76"/>
    </row>
    <row r="57745" spans="21:21" x14ac:dyDescent="0.25">
      <c r="U57745" s="76"/>
    </row>
    <row r="57746" spans="21:21" x14ac:dyDescent="0.25">
      <c r="U57746" s="76"/>
    </row>
    <row r="57747" spans="21:21" x14ac:dyDescent="0.25">
      <c r="U57747" s="76"/>
    </row>
    <row r="57748" spans="21:21" x14ac:dyDescent="0.25">
      <c r="U57748" s="76"/>
    </row>
    <row r="57749" spans="21:21" x14ac:dyDescent="0.25">
      <c r="U57749" s="76"/>
    </row>
    <row r="57750" spans="21:21" x14ac:dyDescent="0.25">
      <c r="U57750" s="76"/>
    </row>
    <row r="57751" spans="21:21" x14ac:dyDescent="0.25">
      <c r="U57751" s="76"/>
    </row>
    <row r="57752" spans="21:21" x14ac:dyDescent="0.25">
      <c r="U57752" s="76"/>
    </row>
    <row r="57753" spans="21:21" x14ac:dyDescent="0.25">
      <c r="U57753" s="76"/>
    </row>
    <row r="57754" spans="21:21" x14ac:dyDescent="0.25">
      <c r="U57754" s="76"/>
    </row>
    <row r="57755" spans="21:21" x14ac:dyDescent="0.25">
      <c r="U57755" s="76"/>
    </row>
    <row r="57756" spans="21:21" x14ac:dyDescent="0.25">
      <c r="U57756" s="76"/>
    </row>
    <row r="57757" spans="21:21" x14ac:dyDescent="0.25">
      <c r="U57757" s="76"/>
    </row>
    <row r="57758" spans="21:21" x14ac:dyDescent="0.25">
      <c r="U57758" s="76"/>
    </row>
    <row r="57759" spans="21:21" x14ac:dyDescent="0.25">
      <c r="U57759" s="76"/>
    </row>
    <row r="57760" spans="21:21" x14ac:dyDescent="0.25">
      <c r="U57760" s="76"/>
    </row>
    <row r="57761" spans="21:21" x14ac:dyDescent="0.25">
      <c r="U57761" s="76"/>
    </row>
    <row r="57762" spans="21:21" x14ac:dyDescent="0.25">
      <c r="U57762" s="76"/>
    </row>
    <row r="57763" spans="21:21" x14ac:dyDescent="0.25">
      <c r="U57763" s="76"/>
    </row>
    <row r="57764" spans="21:21" x14ac:dyDescent="0.25">
      <c r="U57764" s="76"/>
    </row>
    <row r="57765" spans="21:21" x14ac:dyDescent="0.25">
      <c r="U57765" s="76"/>
    </row>
    <row r="57766" spans="21:21" x14ac:dyDescent="0.25">
      <c r="U57766" s="76"/>
    </row>
    <row r="57767" spans="21:21" x14ac:dyDescent="0.25">
      <c r="U57767" s="76"/>
    </row>
    <row r="57768" spans="21:21" x14ac:dyDescent="0.25">
      <c r="U57768" s="76"/>
    </row>
    <row r="57769" spans="21:21" x14ac:dyDescent="0.25">
      <c r="U57769" s="76"/>
    </row>
    <row r="57770" spans="21:21" x14ac:dyDescent="0.25">
      <c r="U57770" s="76"/>
    </row>
    <row r="57771" spans="21:21" x14ac:dyDescent="0.25">
      <c r="U57771" s="76"/>
    </row>
    <row r="57772" spans="21:21" x14ac:dyDescent="0.25">
      <c r="U57772" s="76"/>
    </row>
    <row r="57773" spans="21:21" x14ac:dyDescent="0.25">
      <c r="U57773" s="76"/>
    </row>
    <row r="57774" spans="21:21" x14ac:dyDescent="0.25">
      <c r="U57774" s="76"/>
    </row>
    <row r="57775" spans="21:21" x14ac:dyDescent="0.25">
      <c r="U57775" s="76"/>
    </row>
    <row r="57776" spans="21:21" x14ac:dyDescent="0.25">
      <c r="U57776" s="76"/>
    </row>
    <row r="57777" spans="21:21" x14ac:dyDescent="0.25">
      <c r="U57777" s="76"/>
    </row>
    <row r="57778" spans="21:21" x14ac:dyDescent="0.25">
      <c r="U57778" s="76"/>
    </row>
    <row r="57779" spans="21:21" x14ac:dyDescent="0.25">
      <c r="U57779" s="76"/>
    </row>
    <row r="57780" spans="21:21" x14ac:dyDescent="0.25">
      <c r="U57780" s="76"/>
    </row>
    <row r="57781" spans="21:21" x14ac:dyDescent="0.25">
      <c r="U57781" s="76"/>
    </row>
    <row r="57782" spans="21:21" x14ac:dyDescent="0.25">
      <c r="U57782" s="76"/>
    </row>
    <row r="57783" spans="21:21" x14ac:dyDescent="0.25">
      <c r="U57783" s="76"/>
    </row>
    <row r="57784" spans="21:21" x14ac:dyDescent="0.25">
      <c r="U57784" s="76"/>
    </row>
    <row r="57785" spans="21:21" x14ac:dyDescent="0.25">
      <c r="U57785" s="76"/>
    </row>
    <row r="57786" spans="21:21" x14ac:dyDescent="0.25">
      <c r="U57786" s="76"/>
    </row>
    <row r="57787" spans="21:21" x14ac:dyDescent="0.25">
      <c r="U57787" s="76"/>
    </row>
    <row r="57788" spans="21:21" x14ac:dyDescent="0.25">
      <c r="U57788" s="76"/>
    </row>
    <row r="57789" spans="21:21" x14ac:dyDescent="0.25">
      <c r="U57789" s="76"/>
    </row>
    <row r="57790" spans="21:21" x14ac:dyDescent="0.25">
      <c r="U57790" s="76"/>
    </row>
    <row r="57791" spans="21:21" x14ac:dyDescent="0.25">
      <c r="U57791" s="76"/>
    </row>
    <row r="57792" spans="21:21" x14ac:dyDescent="0.25">
      <c r="U57792" s="76"/>
    </row>
    <row r="57793" spans="21:21" x14ac:dyDescent="0.25">
      <c r="U57793" s="76"/>
    </row>
    <row r="57794" spans="21:21" x14ac:dyDescent="0.25">
      <c r="U57794" s="76"/>
    </row>
    <row r="57795" spans="21:21" x14ac:dyDescent="0.25">
      <c r="U57795" s="76"/>
    </row>
    <row r="57796" spans="21:21" x14ac:dyDescent="0.25">
      <c r="U57796" s="76"/>
    </row>
    <row r="57797" spans="21:21" x14ac:dyDescent="0.25">
      <c r="U57797" s="76"/>
    </row>
    <row r="57798" spans="21:21" x14ac:dyDescent="0.25">
      <c r="U57798" s="76"/>
    </row>
    <row r="57799" spans="21:21" x14ac:dyDescent="0.25">
      <c r="U57799" s="76"/>
    </row>
    <row r="57800" spans="21:21" x14ac:dyDescent="0.25">
      <c r="U57800" s="76"/>
    </row>
    <row r="57801" spans="21:21" x14ac:dyDescent="0.25">
      <c r="U57801" s="76"/>
    </row>
    <row r="57802" spans="21:21" x14ac:dyDescent="0.25">
      <c r="U57802" s="76"/>
    </row>
    <row r="57803" spans="21:21" x14ac:dyDescent="0.25">
      <c r="U57803" s="76"/>
    </row>
    <row r="57804" spans="21:21" x14ac:dyDescent="0.25">
      <c r="U57804" s="76"/>
    </row>
    <row r="57805" spans="21:21" x14ac:dyDescent="0.25">
      <c r="U57805" s="76"/>
    </row>
    <row r="57806" spans="21:21" x14ac:dyDescent="0.25">
      <c r="U57806" s="76"/>
    </row>
    <row r="57807" spans="21:21" x14ac:dyDescent="0.25">
      <c r="U57807" s="76"/>
    </row>
    <row r="57808" spans="21:21" x14ac:dyDescent="0.25">
      <c r="U57808" s="76"/>
    </row>
    <row r="57809" spans="21:21" x14ac:dyDescent="0.25">
      <c r="U57809" s="76"/>
    </row>
    <row r="57810" spans="21:21" x14ac:dyDescent="0.25">
      <c r="U57810" s="76"/>
    </row>
    <row r="57811" spans="21:21" x14ac:dyDescent="0.25">
      <c r="U57811" s="76"/>
    </row>
    <row r="57812" spans="21:21" x14ac:dyDescent="0.25">
      <c r="U57812" s="76"/>
    </row>
    <row r="57813" spans="21:21" x14ac:dyDescent="0.25">
      <c r="U57813" s="76"/>
    </row>
    <row r="57814" spans="21:21" x14ac:dyDescent="0.25">
      <c r="U57814" s="76"/>
    </row>
    <row r="57815" spans="21:21" x14ac:dyDescent="0.25">
      <c r="U57815" s="76"/>
    </row>
    <row r="57816" spans="21:21" x14ac:dyDescent="0.25">
      <c r="U57816" s="76"/>
    </row>
    <row r="57817" spans="21:21" x14ac:dyDescent="0.25">
      <c r="U57817" s="76"/>
    </row>
    <row r="57818" spans="21:21" x14ac:dyDescent="0.25">
      <c r="U57818" s="76"/>
    </row>
    <row r="57819" spans="21:21" x14ac:dyDescent="0.25">
      <c r="U57819" s="76"/>
    </row>
    <row r="57820" spans="21:21" x14ac:dyDescent="0.25">
      <c r="U57820" s="76"/>
    </row>
    <row r="57821" spans="21:21" x14ac:dyDescent="0.25">
      <c r="U57821" s="76"/>
    </row>
    <row r="57822" spans="21:21" x14ac:dyDescent="0.25">
      <c r="U57822" s="76"/>
    </row>
    <row r="57823" spans="21:21" x14ac:dyDescent="0.25">
      <c r="U57823" s="76"/>
    </row>
    <row r="57824" spans="21:21" x14ac:dyDescent="0.25">
      <c r="U57824" s="76"/>
    </row>
    <row r="57825" spans="21:21" x14ac:dyDescent="0.25">
      <c r="U57825" s="76"/>
    </row>
    <row r="57826" spans="21:21" x14ac:dyDescent="0.25">
      <c r="U57826" s="76"/>
    </row>
    <row r="57827" spans="21:21" x14ac:dyDescent="0.25">
      <c r="U57827" s="76"/>
    </row>
    <row r="57828" spans="21:21" x14ac:dyDescent="0.25">
      <c r="U57828" s="76"/>
    </row>
    <row r="57829" spans="21:21" x14ac:dyDescent="0.25">
      <c r="U57829" s="76"/>
    </row>
    <row r="57830" spans="21:21" x14ac:dyDescent="0.25">
      <c r="U57830" s="76"/>
    </row>
    <row r="57831" spans="21:21" x14ac:dyDescent="0.25">
      <c r="U57831" s="76"/>
    </row>
    <row r="57832" spans="21:21" x14ac:dyDescent="0.25">
      <c r="U57832" s="76"/>
    </row>
    <row r="57833" spans="21:21" x14ac:dyDescent="0.25">
      <c r="U57833" s="76"/>
    </row>
    <row r="57834" spans="21:21" x14ac:dyDescent="0.25">
      <c r="U57834" s="76"/>
    </row>
    <row r="57835" spans="21:21" x14ac:dyDescent="0.25">
      <c r="U57835" s="76"/>
    </row>
    <row r="57836" spans="21:21" x14ac:dyDescent="0.25">
      <c r="U57836" s="76"/>
    </row>
    <row r="57837" spans="21:21" x14ac:dyDescent="0.25">
      <c r="U57837" s="76"/>
    </row>
    <row r="57838" spans="21:21" x14ac:dyDescent="0.25">
      <c r="U57838" s="76"/>
    </row>
    <row r="57839" spans="21:21" x14ac:dyDescent="0.25">
      <c r="U57839" s="76"/>
    </row>
    <row r="57840" spans="21:21" x14ac:dyDescent="0.25">
      <c r="U57840" s="76"/>
    </row>
    <row r="57841" spans="21:21" x14ac:dyDescent="0.25">
      <c r="U57841" s="76"/>
    </row>
    <row r="57842" spans="21:21" x14ac:dyDescent="0.25">
      <c r="U57842" s="76"/>
    </row>
    <row r="57843" spans="21:21" x14ac:dyDescent="0.25">
      <c r="U57843" s="76"/>
    </row>
    <row r="57844" spans="21:21" x14ac:dyDescent="0.25">
      <c r="U57844" s="76"/>
    </row>
    <row r="57845" spans="21:21" x14ac:dyDescent="0.25">
      <c r="U57845" s="76"/>
    </row>
    <row r="57846" spans="21:21" x14ac:dyDescent="0.25">
      <c r="U57846" s="76"/>
    </row>
    <row r="57847" spans="21:21" x14ac:dyDescent="0.25">
      <c r="U57847" s="76"/>
    </row>
    <row r="57848" spans="21:21" x14ac:dyDescent="0.25">
      <c r="U57848" s="76"/>
    </row>
    <row r="57849" spans="21:21" x14ac:dyDescent="0.25">
      <c r="U57849" s="76"/>
    </row>
    <row r="57850" spans="21:21" x14ac:dyDescent="0.25">
      <c r="U57850" s="76"/>
    </row>
    <row r="57851" spans="21:21" x14ac:dyDescent="0.25">
      <c r="U57851" s="76"/>
    </row>
    <row r="57852" spans="21:21" x14ac:dyDescent="0.25">
      <c r="U57852" s="76"/>
    </row>
    <row r="57853" spans="21:21" x14ac:dyDescent="0.25">
      <c r="U57853" s="76"/>
    </row>
    <row r="57854" spans="21:21" x14ac:dyDescent="0.25">
      <c r="U57854" s="76"/>
    </row>
    <row r="57855" spans="21:21" x14ac:dyDescent="0.25">
      <c r="U57855" s="76"/>
    </row>
    <row r="57856" spans="21:21" x14ac:dyDescent="0.25">
      <c r="U57856" s="76"/>
    </row>
    <row r="57857" spans="21:21" x14ac:dyDescent="0.25">
      <c r="U57857" s="76"/>
    </row>
    <row r="57858" spans="21:21" x14ac:dyDescent="0.25">
      <c r="U57858" s="76"/>
    </row>
    <row r="57859" spans="21:21" x14ac:dyDescent="0.25">
      <c r="U57859" s="76"/>
    </row>
    <row r="57860" spans="21:21" x14ac:dyDescent="0.25">
      <c r="U57860" s="76"/>
    </row>
    <row r="57861" spans="21:21" x14ac:dyDescent="0.25">
      <c r="U57861" s="76"/>
    </row>
    <row r="57862" spans="21:21" x14ac:dyDescent="0.25">
      <c r="U57862" s="76"/>
    </row>
    <row r="57863" spans="21:21" x14ac:dyDescent="0.25">
      <c r="U57863" s="76"/>
    </row>
    <row r="57864" spans="21:21" x14ac:dyDescent="0.25">
      <c r="U57864" s="76"/>
    </row>
    <row r="57865" spans="21:21" x14ac:dyDescent="0.25">
      <c r="U57865" s="76"/>
    </row>
    <row r="57866" spans="21:21" x14ac:dyDescent="0.25">
      <c r="U57866" s="76"/>
    </row>
    <row r="57867" spans="21:21" x14ac:dyDescent="0.25">
      <c r="U57867" s="76"/>
    </row>
    <row r="57868" spans="21:21" x14ac:dyDescent="0.25">
      <c r="U57868" s="76"/>
    </row>
    <row r="57869" spans="21:21" x14ac:dyDescent="0.25">
      <c r="U57869" s="76"/>
    </row>
    <row r="57870" spans="21:21" x14ac:dyDescent="0.25">
      <c r="U57870" s="76"/>
    </row>
    <row r="57871" spans="21:21" x14ac:dyDescent="0.25">
      <c r="U57871" s="76"/>
    </row>
    <row r="57872" spans="21:21" x14ac:dyDescent="0.25">
      <c r="U57872" s="76"/>
    </row>
    <row r="57873" spans="21:21" x14ac:dyDescent="0.25">
      <c r="U57873" s="76"/>
    </row>
    <row r="57874" spans="21:21" x14ac:dyDescent="0.25">
      <c r="U57874" s="76"/>
    </row>
    <row r="57875" spans="21:21" x14ac:dyDescent="0.25">
      <c r="U57875" s="76"/>
    </row>
    <row r="57876" spans="21:21" x14ac:dyDescent="0.25">
      <c r="U57876" s="76"/>
    </row>
    <row r="57877" spans="21:21" x14ac:dyDescent="0.25">
      <c r="U57877" s="76"/>
    </row>
    <row r="57878" spans="21:21" x14ac:dyDescent="0.25">
      <c r="U57878" s="76"/>
    </row>
    <row r="57879" spans="21:21" x14ac:dyDescent="0.25">
      <c r="U57879" s="76"/>
    </row>
    <row r="57880" spans="21:21" x14ac:dyDescent="0.25">
      <c r="U57880" s="76"/>
    </row>
    <row r="57881" spans="21:21" x14ac:dyDescent="0.25">
      <c r="U57881" s="76"/>
    </row>
    <row r="57882" spans="21:21" x14ac:dyDescent="0.25">
      <c r="U57882" s="76"/>
    </row>
    <row r="57883" spans="21:21" x14ac:dyDescent="0.25">
      <c r="U57883" s="76"/>
    </row>
    <row r="57884" spans="21:21" x14ac:dyDescent="0.25">
      <c r="U57884" s="76"/>
    </row>
    <row r="57885" spans="21:21" x14ac:dyDescent="0.25">
      <c r="U57885" s="76"/>
    </row>
    <row r="57886" spans="21:21" x14ac:dyDescent="0.25">
      <c r="U57886" s="76"/>
    </row>
    <row r="57887" spans="21:21" x14ac:dyDescent="0.25">
      <c r="U57887" s="76"/>
    </row>
    <row r="57888" spans="21:21" x14ac:dyDescent="0.25">
      <c r="U57888" s="76"/>
    </row>
    <row r="57889" spans="21:21" x14ac:dyDescent="0.25">
      <c r="U57889" s="76"/>
    </row>
    <row r="57890" spans="21:21" x14ac:dyDescent="0.25">
      <c r="U57890" s="76"/>
    </row>
    <row r="57891" spans="21:21" x14ac:dyDescent="0.25">
      <c r="U57891" s="76"/>
    </row>
    <row r="57892" spans="21:21" x14ac:dyDescent="0.25">
      <c r="U57892" s="76"/>
    </row>
    <row r="57893" spans="21:21" x14ac:dyDescent="0.25">
      <c r="U57893" s="76"/>
    </row>
    <row r="57894" spans="21:21" x14ac:dyDescent="0.25">
      <c r="U57894" s="76"/>
    </row>
    <row r="57895" spans="21:21" x14ac:dyDescent="0.25">
      <c r="U57895" s="76"/>
    </row>
    <row r="57896" spans="21:21" x14ac:dyDescent="0.25">
      <c r="U57896" s="76"/>
    </row>
    <row r="57897" spans="21:21" x14ac:dyDescent="0.25">
      <c r="U57897" s="76"/>
    </row>
    <row r="57898" spans="21:21" x14ac:dyDescent="0.25">
      <c r="U57898" s="76"/>
    </row>
    <row r="57899" spans="21:21" x14ac:dyDescent="0.25">
      <c r="U57899" s="76"/>
    </row>
    <row r="57900" spans="21:21" x14ac:dyDescent="0.25">
      <c r="U57900" s="76"/>
    </row>
    <row r="57901" spans="21:21" x14ac:dyDescent="0.25">
      <c r="U57901" s="76"/>
    </row>
    <row r="57902" spans="21:21" x14ac:dyDescent="0.25">
      <c r="U57902" s="76"/>
    </row>
    <row r="57903" spans="21:21" x14ac:dyDescent="0.25">
      <c r="U57903" s="76"/>
    </row>
    <row r="57904" spans="21:21" x14ac:dyDescent="0.25">
      <c r="U57904" s="76"/>
    </row>
    <row r="57905" spans="21:21" x14ac:dyDescent="0.25">
      <c r="U57905" s="76"/>
    </row>
    <row r="57906" spans="21:21" x14ac:dyDescent="0.25">
      <c r="U57906" s="76"/>
    </row>
    <row r="57907" spans="21:21" x14ac:dyDescent="0.25">
      <c r="U57907" s="76"/>
    </row>
    <row r="57908" spans="21:21" x14ac:dyDescent="0.25">
      <c r="U57908" s="76"/>
    </row>
    <row r="57909" spans="21:21" x14ac:dyDescent="0.25">
      <c r="U57909" s="76"/>
    </row>
    <row r="57910" spans="21:21" x14ac:dyDescent="0.25">
      <c r="U57910" s="76"/>
    </row>
    <row r="57911" spans="21:21" x14ac:dyDescent="0.25">
      <c r="U57911" s="76"/>
    </row>
    <row r="57912" spans="21:21" x14ac:dyDescent="0.25">
      <c r="U57912" s="76"/>
    </row>
    <row r="57913" spans="21:21" x14ac:dyDescent="0.25">
      <c r="U57913" s="76"/>
    </row>
    <row r="57914" spans="21:21" x14ac:dyDescent="0.25">
      <c r="U57914" s="76"/>
    </row>
    <row r="57915" spans="21:21" x14ac:dyDescent="0.25">
      <c r="U57915" s="76"/>
    </row>
    <row r="57916" spans="21:21" x14ac:dyDescent="0.25">
      <c r="U57916" s="76"/>
    </row>
    <row r="57917" spans="21:21" x14ac:dyDescent="0.25">
      <c r="U57917" s="76"/>
    </row>
    <row r="57918" spans="21:21" x14ac:dyDescent="0.25">
      <c r="U57918" s="76"/>
    </row>
    <row r="57919" spans="21:21" x14ac:dyDescent="0.25">
      <c r="U57919" s="76"/>
    </row>
    <row r="57920" spans="21:21" x14ac:dyDescent="0.25">
      <c r="U57920" s="76"/>
    </row>
    <row r="57921" spans="21:21" x14ac:dyDescent="0.25">
      <c r="U57921" s="76"/>
    </row>
    <row r="57922" spans="21:21" x14ac:dyDescent="0.25">
      <c r="U57922" s="76"/>
    </row>
    <row r="57923" spans="21:21" x14ac:dyDescent="0.25">
      <c r="U57923" s="76"/>
    </row>
    <row r="57924" spans="21:21" x14ac:dyDescent="0.25">
      <c r="U57924" s="76"/>
    </row>
    <row r="57925" spans="21:21" x14ac:dyDescent="0.25">
      <c r="U57925" s="76"/>
    </row>
    <row r="57926" spans="21:21" x14ac:dyDescent="0.25">
      <c r="U57926" s="76"/>
    </row>
    <row r="57927" spans="21:21" x14ac:dyDescent="0.25">
      <c r="U57927" s="76"/>
    </row>
    <row r="57928" spans="21:21" x14ac:dyDescent="0.25">
      <c r="U57928" s="76"/>
    </row>
    <row r="57929" spans="21:21" x14ac:dyDescent="0.25">
      <c r="U57929" s="76"/>
    </row>
    <row r="57930" spans="21:21" x14ac:dyDescent="0.25">
      <c r="U57930" s="76"/>
    </row>
    <row r="57931" spans="21:21" x14ac:dyDescent="0.25">
      <c r="U57931" s="76"/>
    </row>
    <row r="57932" spans="21:21" x14ac:dyDescent="0.25">
      <c r="U57932" s="76"/>
    </row>
    <row r="57933" spans="21:21" x14ac:dyDescent="0.25">
      <c r="U57933" s="76"/>
    </row>
    <row r="57934" spans="21:21" x14ac:dyDescent="0.25">
      <c r="U57934" s="76"/>
    </row>
    <row r="57935" spans="21:21" x14ac:dyDescent="0.25">
      <c r="U57935" s="76"/>
    </row>
    <row r="57936" spans="21:21" x14ac:dyDescent="0.25">
      <c r="U57936" s="76"/>
    </row>
    <row r="57937" spans="21:21" x14ac:dyDescent="0.25">
      <c r="U57937" s="76"/>
    </row>
    <row r="57938" spans="21:21" x14ac:dyDescent="0.25">
      <c r="U57938" s="76"/>
    </row>
    <row r="57939" spans="21:21" x14ac:dyDescent="0.25">
      <c r="U57939" s="76"/>
    </row>
    <row r="57940" spans="21:21" x14ac:dyDescent="0.25">
      <c r="U57940" s="76"/>
    </row>
    <row r="57941" spans="21:21" x14ac:dyDescent="0.25">
      <c r="U57941" s="76"/>
    </row>
    <row r="57942" spans="21:21" x14ac:dyDescent="0.25">
      <c r="U57942" s="76"/>
    </row>
    <row r="57943" spans="21:21" x14ac:dyDescent="0.25">
      <c r="U57943" s="76"/>
    </row>
    <row r="57944" spans="21:21" x14ac:dyDescent="0.25">
      <c r="U57944" s="76"/>
    </row>
    <row r="57945" spans="21:21" x14ac:dyDescent="0.25">
      <c r="U57945" s="76"/>
    </row>
    <row r="57946" spans="21:21" x14ac:dyDescent="0.25">
      <c r="U57946" s="76"/>
    </row>
    <row r="57947" spans="21:21" x14ac:dyDescent="0.25">
      <c r="U57947" s="76"/>
    </row>
    <row r="57948" spans="21:21" x14ac:dyDescent="0.25">
      <c r="U57948" s="76"/>
    </row>
    <row r="57949" spans="21:21" x14ac:dyDescent="0.25">
      <c r="U57949" s="76"/>
    </row>
    <row r="57950" spans="21:21" x14ac:dyDescent="0.25">
      <c r="U57950" s="76"/>
    </row>
    <row r="57951" spans="21:21" x14ac:dyDescent="0.25">
      <c r="U57951" s="76"/>
    </row>
    <row r="57952" spans="21:21" x14ac:dyDescent="0.25">
      <c r="U57952" s="76"/>
    </row>
    <row r="57953" spans="21:21" x14ac:dyDescent="0.25">
      <c r="U57953" s="76"/>
    </row>
    <row r="57954" spans="21:21" x14ac:dyDescent="0.25">
      <c r="U57954" s="76"/>
    </row>
    <row r="57955" spans="21:21" x14ac:dyDescent="0.25">
      <c r="U57955" s="76"/>
    </row>
    <row r="57956" spans="21:21" x14ac:dyDescent="0.25">
      <c r="U57956" s="76"/>
    </row>
    <row r="57957" spans="21:21" x14ac:dyDescent="0.25">
      <c r="U57957" s="76"/>
    </row>
    <row r="57958" spans="21:21" x14ac:dyDescent="0.25">
      <c r="U57958" s="76"/>
    </row>
    <row r="57959" spans="21:21" x14ac:dyDescent="0.25">
      <c r="U57959" s="76"/>
    </row>
    <row r="57960" spans="21:21" x14ac:dyDescent="0.25">
      <c r="U57960" s="76"/>
    </row>
    <row r="57961" spans="21:21" x14ac:dyDescent="0.25">
      <c r="U57961" s="76"/>
    </row>
    <row r="57962" spans="21:21" x14ac:dyDescent="0.25">
      <c r="U57962" s="76"/>
    </row>
    <row r="57963" spans="21:21" x14ac:dyDescent="0.25">
      <c r="U57963" s="76"/>
    </row>
    <row r="57964" spans="21:21" x14ac:dyDescent="0.25">
      <c r="U57964" s="76"/>
    </row>
    <row r="57965" spans="21:21" x14ac:dyDescent="0.25">
      <c r="U57965" s="76"/>
    </row>
    <row r="57966" spans="21:21" x14ac:dyDescent="0.25">
      <c r="U57966" s="76"/>
    </row>
    <row r="57967" spans="21:21" x14ac:dyDescent="0.25">
      <c r="U57967" s="76"/>
    </row>
    <row r="57968" spans="21:21" x14ac:dyDescent="0.25">
      <c r="U57968" s="76"/>
    </row>
    <row r="57969" spans="21:21" x14ac:dyDescent="0.25">
      <c r="U57969" s="76"/>
    </row>
    <row r="57970" spans="21:21" x14ac:dyDescent="0.25">
      <c r="U57970" s="76"/>
    </row>
    <row r="57971" spans="21:21" x14ac:dyDescent="0.25">
      <c r="U57971" s="76"/>
    </row>
    <row r="57972" spans="21:21" x14ac:dyDescent="0.25">
      <c r="U57972" s="76"/>
    </row>
    <row r="57973" spans="21:21" x14ac:dyDescent="0.25">
      <c r="U57973" s="76"/>
    </row>
    <row r="57974" spans="21:21" x14ac:dyDescent="0.25">
      <c r="U57974" s="76"/>
    </row>
    <row r="57975" spans="21:21" x14ac:dyDescent="0.25">
      <c r="U57975" s="76"/>
    </row>
    <row r="57976" spans="21:21" x14ac:dyDescent="0.25">
      <c r="U57976" s="76"/>
    </row>
    <row r="57977" spans="21:21" x14ac:dyDescent="0.25">
      <c r="U57977" s="76"/>
    </row>
    <row r="57978" spans="21:21" x14ac:dyDescent="0.25">
      <c r="U57978" s="76"/>
    </row>
    <row r="57979" spans="21:21" x14ac:dyDescent="0.25">
      <c r="U57979" s="76"/>
    </row>
    <row r="57980" spans="21:21" x14ac:dyDescent="0.25">
      <c r="U57980" s="76"/>
    </row>
    <row r="57981" spans="21:21" x14ac:dyDescent="0.25">
      <c r="U57981" s="76"/>
    </row>
    <row r="57982" spans="21:21" x14ac:dyDescent="0.25">
      <c r="U57982" s="76"/>
    </row>
    <row r="57983" spans="21:21" x14ac:dyDescent="0.25">
      <c r="U57983" s="76"/>
    </row>
    <row r="57984" spans="21:21" x14ac:dyDescent="0.25">
      <c r="U57984" s="76"/>
    </row>
    <row r="57985" spans="21:21" x14ac:dyDescent="0.25">
      <c r="U57985" s="76"/>
    </row>
    <row r="57986" spans="21:21" x14ac:dyDescent="0.25">
      <c r="U57986" s="76"/>
    </row>
    <row r="57987" spans="21:21" x14ac:dyDescent="0.25">
      <c r="U57987" s="76"/>
    </row>
    <row r="57988" spans="21:21" x14ac:dyDescent="0.25">
      <c r="U57988" s="76"/>
    </row>
    <row r="57989" spans="21:21" x14ac:dyDescent="0.25">
      <c r="U57989" s="76"/>
    </row>
    <row r="57990" spans="21:21" x14ac:dyDescent="0.25">
      <c r="U57990" s="76"/>
    </row>
    <row r="57991" spans="21:21" x14ac:dyDescent="0.25">
      <c r="U57991" s="76"/>
    </row>
    <row r="57992" spans="21:21" x14ac:dyDescent="0.25">
      <c r="U57992" s="76"/>
    </row>
    <row r="57993" spans="21:21" x14ac:dyDescent="0.25">
      <c r="U57993" s="76"/>
    </row>
    <row r="57994" spans="21:21" x14ac:dyDescent="0.25">
      <c r="U57994" s="76"/>
    </row>
    <row r="57995" spans="21:21" x14ac:dyDescent="0.25">
      <c r="U57995" s="76"/>
    </row>
    <row r="57996" spans="21:21" x14ac:dyDescent="0.25">
      <c r="U57996" s="76"/>
    </row>
    <row r="57997" spans="21:21" x14ac:dyDescent="0.25">
      <c r="U57997" s="76"/>
    </row>
    <row r="57998" spans="21:21" x14ac:dyDescent="0.25">
      <c r="U57998" s="76"/>
    </row>
    <row r="57999" spans="21:21" x14ac:dyDescent="0.25">
      <c r="U57999" s="76"/>
    </row>
    <row r="58000" spans="21:21" x14ac:dyDescent="0.25">
      <c r="U58000" s="76"/>
    </row>
    <row r="58001" spans="21:21" x14ac:dyDescent="0.25">
      <c r="U58001" s="76"/>
    </row>
    <row r="58002" spans="21:21" x14ac:dyDescent="0.25">
      <c r="U58002" s="76"/>
    </row>
    <row r="58003" spans="21:21" x14ac:dyDescent="0.25">
      <c r="U58003" s="76"/>
    </row>
    <row r="58004" spans="21:21" x14ac:dyDescent="0.25">
      <c r="U58004" s="76"/>
    </row>
    <row r="58005" spans="21:21" x14ac:dyDescent="0.25">
      <c r="U58005" s="76"/>
    </row>
    <row r="58006" spans="21:21" x14ac:dyDescent="0.25">
      <c r="U58006" s="76"/>
    </row>
    <row r="58007" spans="21:21" x14ac:dyDescent="0.25">
      <c r="U58007" s="76"/>
    </row>
    <row r="58008" spans="21:21" x14ac:dyDescent="0.25">
      <c r="U58008" s="76"/>
    </row>
    <row r="58009" spans="21:21" x14ac:dyDescent="0.25">
      <c r="U58009" s="76"/>
    </row>
    <row r="58010" spans="21:21" x14ac:dyDescent="0.25">
      <c r="U58010" s="76"/>
    </row>
    <row r="58011" spans="21:21" x14ac:dyDescent="0.25">
      <c r="U58011" s="76"/>
    </row>
    <row r="58012" spans="21:21" x14ac:dyDescent="0.25">
      <c r="U58012" s="76"/>
    </row>
    <row r="58013" spans="21:21" x14ac:dyDescent="0.25">
      <c r="U58013" s="76"/>
    </row>
    <row r="58014" spans="21:21" x14ac:dyDescent="0.25">
      <c r="U58014" s="76"/>
    </row>
    <row r="58015" spans="21:21" x14ac:dyDescent="0.25">
      <c r="U58015" s="76"/>
    </row>
    <row r="58016" spans="21:21" x14ac:dyDescent="0.25">
      <c r="U58016" s="76"/>
    </row>
    <row r="58017" spans="21:21" x14ac:dyDescent="0.25">
      <c r="U58017" s="76"/>
    </row>
    <row r="58018" spans="21:21" x14ac:dyDescent="0.25">
      <c r="U58018" s="76"/>
    </row>
    <row r="58019" spans="21:21" x14ac:dyDescent="0.25">
      <c r="U58019" s="76"/>
    </row>
    <row r="58020" spans="21:21" x14ac:dyDescent="0.25">
      <c r="U58020" s="76"/>
    </row>
    <row r="58021" spans="21:21" x14ac:dyDescent="0.25">
      <c r="U58021" s="76"/>
    </row>
    <row r="58022" spans="21:21" x14ac:dyDescent="0.25">
      <c r="U58022" s="76"/>
    </row>
    <row r="58023" spans="21:21" x14ac:dyDescent="0.25">
      <c r="U58023" s="76"/>
    </row>
    <row r="58024" spans="21:21" x14ac:dyDescent="0.25">
      <c r="U58024" s="76"/>
    </row>
    <row r="58025" spans="21:21" x14ac:dyDescent="0.25">
      <c r="U58025" s="76"/>
    </row>
    <row r="58026" spans="21:21" x14ac:dyDescent="0.25">
      <c r="U58026" s="76"/>
    </row>
    <row r="58027" spans="21:21" x14ac:dyDescent="0.25">
      <c r="U58027" s="76"/>
    </row>
    <row r="58028" spans="21:21" x14ac:dyDescent="0.25">
      <c r="U58028" s="76"/>
    </row>
    <row r="58029" spans="21:21" x14ac:dyDescent="0.25">
      <c r="U58029" s="76"/>
    </row>
    <row r="58030" spans="21:21" x14ac:dyDescent="0.25">
      <c r="U58030" s="76"/>
    </row>
    <row r="58031" spans="21:21" x14ac:dyDescent="0.25">
      <c r="U58031" s="76"/>
    </row>
    <row r="58032" spans="21:21" x14ac:dyDescent="0.25">
      <c r="U58032" s="76"/>
    </row>
    <row r="58033" spans="21:21" x14ac:dyDescent="0.25">
      <c r="U58033" s="76"/>
    </row>
    <row r="58034" spans="21:21" x14ac:dyDescent="0.25">
      <c r="U58034" s="76"/>
    </row>
    <row r="58035" spans="21:21" x14ac:dyDescent="0.25">
      <c r="U58035" s="76"/>
    </row>
    <row r="58036" spans="21:21" x14ac:dyDescent="0.25">
      <c r="U58036" s="76"/>
    </row>
    <row r="58037" spans="21:21" x14ac:dyDescent="0.25">
      <c r="U58037" s="76"/>
    </row>
    <row r="58038" spans="21:21" x14ac:dyDescent="0.25">
      <c r="U58038" s="76"/>
    </row>
    <row r="58039" spans="21:21" x14ac:dyDescent="0.25">
      <c r="U58039" s="76"/>
    </row>
    <row r="58040" spans="21:21" x14ac:dyDescent="0.25">
      <c r="U58040" s="76"/>
    </row>
    <row r="58041" spans="21:21" x14ac:dyDescent="0.25">
      <c r="U58041" s="76"/>
    </row>
    <row r="58042" spans="21:21" x14ac:dyDescent="0.25">
      <c r="U58042" s="76"/>
    </row>
    <row r="58043" spans="21:21" x14ac:dyDescent="0.25">
      <c r="U58043" s="76"/>
    </row>
    <row r="58044" spans="21:21" x14ac:dyDescent="0.25">
      <c r="U58044" s="76"/>
    </row>
    <row r="58045" spans="21:21" x14ac:dyDescent="0.25">
      <c r="U58045" s="76"/>
    </row>
    <row r="58046" spans="21:21" x14ac:dyDescent="0.25">
      <c r="U58046" s="76"/>
    </row>
    <row r="58047" spans="21:21" x14ac:dyDescent="0.25">
      <c r="U58047" s="76"/>
    </row>
    <row r="58048" spans="21:21" x14ac:dyDescent="0.25">
      <c r="U58048" s="76"/>
    </row>
    <row r="58049" spans="21:21" x14ac:dyDescent="0.25">
      <c r="U58049" s="76"/>
    </row>
    <row r="58050" spans="21:21" x14ac:dyDescent="0.25">
      <c r="U58050" s="76"/>
    </row>
    <row r="58051" spans="21:21" x14ac:dyDescent="0.25">
      <c r="U58051" s="76"/>
    </row>
    <row r="58052" spans="21:21" x14ac:dyDescent="0.25">
      <c r="U58052" s="76"/>
    </row>
    <row r="58053" spans="21:21" x14ac:dyDescent="0.25">
      <c r="U58053" s="76"/>
    </row>
    <row r="58054" spans="21:21" x14ac:dyDescent="0.25">
      <c r="U58054" s="76"/>
    </row>
    <row r="58055" spans="21:21" x14ac:dyDescent="0.25">
      <c r="U58055" s="76"/>
    </row>
    <row r="58056" spans="21:21" x14ac:dyDescent="0.25">
      <c r="U58056" s="76"/>
    </row>
    <row r="58057" spans="21:21" x14ac:dyDescent="0.25">
      <c r="U58057" s="76"/>
    </row>
    <row r="58058" spans="21:21" x14ac:dyDescent="0.25">
      <c r="U58058" s="76"/>
    </row>
    <row r="58059" spans="21:21" x14ac:dyDescent="0.25">
      <c r="U58059" s="76"/>
    </row>
    <row r="58060" spans="21:21" x14ac:dyDescent="0.25">
      <c r="U58060" s="76"/>
    </row>
    <row r="58061" spans="21:21" x14ac:dyDescent="0.25">
      <c r="U58061" s="76"/>
    </row>
    <row r="58062" spans="21:21" x14ac:dyDescent="0.25">
      <c r="U58062" s="76"/>
    </row>
    <row r="58063" spans="21:21" x14ac:dyDescent="0.25">
      <c r="U58063" s="76"/>
    </row>
    <row r="58064" spans="21:21" x14ac:dyDescent="0.25">
      <c r="U58064" s="76"/>
    </row>
    <row r="58065" spans="21:21" x14ac:dyDescent="0.25">
      <c r="U58065" s="76"/>
    </row>
    <row r="58066" spans="21:21" x14ac:dyDescent="0.25">
      <c r="U58066" s="76"/>
    </row>
    <row r="58067" spans="21:21" x14ac:dyDescent="0.25">
      <c r="U58067" s="76"/>
    </row>
    <row r="58068" spans="21:21" x14ac:dyDescent="0.25">
      <c r="U58068" s="76"/>
    </row>
    <row r="58069" spans="21:21" x14ac:dyDescent="0.25">
      <c r="U58069" s="76"/>
    </row>
    <row r="58070" spans="21:21" x14ac:dyDescent="0.25">
      <c r="U58070" s="76"/>
    </row>
    <row r="58071" spans="21:21" x14ac:dyDescent="0.25">
      <c r="U58071" s="76"/>
    </row>
    <row r="58072" spans="21:21" x14ac:dyDescent="0.25">
      <c r="U58072" s="76"/>
    </row>
    <row r="58073" spans="21:21" x14ac:dyDescent="0.25">
      <c r="U58073" s="76"/>
    </row>
    <row r="58074" spans="21:21" x14ac:dyDescent="0.25">
      <c r="U58074" s="76"/>
    </row>
    <row r="58075" spans="21:21" x14ac:dyDescent="0.25">
      <c r="U58075" s="76"/>
    </row>
    <row r="58076" spans="21:21" x14ac:dyDescent="0.25">
      <c r="U58076" s="76"/>
    </row>
    <row r="58077" spans="21:21" x14ac:dyDescent="0.25">
      <c r="U58077" s="76"/>
    </row>
    <row r="58078" spans="21:21" x14ac:dyDescent="0.25">
      <c r="U58078" s="76"/>
    </row>
    <row r="58079" spans="21:21" x14ac:dyDescent="0.25">
      <c r="U58079" s="76"/>
    </row>
    <row r="58080" spans="21:21" x14ac:dyDescent="0.25">
      <c r="U58080" s="76"/>
    </row>
    <row r="58081" spans="21:21" x14ac:dyDescent="0.25">
      <c r="U58081" s="76"/>
    </row>
    <row r="58082" spans="21:21" x14ac:dyDescent="0.25">
      <c r="U58082" s="76"/>
    </row>
    <row r="58083" spans="21:21" x14ac:dyDescent="0.25">
      <c r="U58083" s="76"/>
    </row>
    <row r="58084" spans="21:21" x14ac:dyDescent="0.25">
      <c r="U58084" s="76"/>
    </row>
    <row r="58085" spans="21:21" x14ac:dyDescent="0.25">
      <c r="U58085" s="76"/>
    </row>
    <row r="58086" spans="21:21" x14ac:dyDescent="0.25">
      <c r="U58086" s="76"/>
    </row>
    <row r="58087" spans="21:21" x14ac:dyDescent="0.25">
      <c r="U58087" s="76"/>
    </row>
    <row r="58088" spans="21:21" x14ac:dyDescent="0.25">
      <c r="U58088" s="76"/>
    </row>
    <row r="58089" spans="21:21" x14ac:dyDescent="0.25">
      <c r="U58089" s="76"/>
    </row>
    <row r="58090" spans="21:21" x14ac:dyDescent="0.25">
      <c r="U58090" s="76"/>
    </row>
    <row r="58091" spans="21:21" x14ac:dyDescent="0.25">
      <c r="U58091" s="76"/>
    </row>
    <row r="58092" spans="21:21" x14ac:dyDescent="0.25">
      <c r="U58092" s="76"/>
    </row>
    <row r="58093" spans="21:21" x14ac:dyDescent="0.25">
      <c r="U58093" s="76"/>
    </row>
    <row r="58094" spans="21:21" x14ac:dyDescent="0.25">
      <c r="U58094" s="76"/>
    </row>
    <row r="58095" spans="21:21" x14ac:dyDescent="0.25">
      <c r="U58095" s="76"/>
    </row>
    <row r="58096" spans="21:21" x14ac:dyDescent="0.25">
      <c r="U58096" s="76"/>
    </row>
    <row r="58097" spans="21:21" x14ac:dyDescent="0.25">
      <c r="U58097" s="76"/>
    </row>
    <row r="58098" spans="21:21" x14ac:dyDescent="0.25">
      <c r="U58098" s="76"/>
    </row>
    <row r="58099" spans="21:21" x14ac:dyDescent="0.25">
      <c r="U58099" s="76"/>
    </row>
    <row r="58100" spans="21:21" x14ac:dyDescent="0.25">
      <c r="U58100" s="76"/>
    </row>
    <row r="58101" spans="21:21" x14ac:dyDescent="0.25">
      <c r="U58101" s="76"/>
    </row>
    <row r="58102" spans="21:21" x14ac:dyDescent="0.25">
      <c r="U58102" s="76"/>
    </row>
    <row r="58103" spans="21:21" x14ac:dyDescent="0.25">
      <c r="U58103" s="76"/>
    </row>
    <row r="58104" spans="21:21" x14ac:dyDescent="0.25">
      <c r="U58104" s="76"/>
    </row>
    <row r="58105" spans="21:21" x14ac:dyDescent="0.25">
      <c r="U58105" s="76"/>
    </row>
    <row r="58106" spans="21:21" x14ac:dyDescent="0.25">
      <c r="U58106" s="76"/>
    </row>
    <row r="58107" spans="21:21" x14ac:dyDescent="0.25">
      <c r="U58107" s="76"/>
    </row>
    <row r="58108" spans="21:21" x14ac:dyDescent="0.25">
      <c r="U58108" s="76"/>
    </row>
    <row r="58109" spans="21:21" x14ac:dyDescent="0.25">
      <c r="U58109" s="76"/>
    </row>
    <row r="58110" spans="21:21" x14ac:dyDescent="0.25">
      <c r="U58110" s="76"/>
    </row>
    <row r="58111" spans="21:21" x14ac:dyDescent="0.25">
      <c r="U58111" s="76"/>
    </row>
    <row r="58112" spans="21:21" x14ac:dyDescent="0.25">
      <c r="U58112" s="76"/>
    </row>
    <row r="58113" spans="21:21" x14ac:dyDescent="0.25">
      <c r="U58113" s="76"/>
    </row>
    <row r="58114" spans="21:21" x14ac:dyDescent="0.25">
      <c r="U58114" s="76"/>
    </row>
    <row r="58115" spans="21:21" x14ac:dyDescent="0.25">
      <c r="U58115" s="76"/>
    </row>
    <row r="58116" spans="21:21" x14ac:dyDescent="0.25">
      <c r="U58116" s="76"/>
    </row>
    <row r="58117" spans="21:21" x14ac:dyDescent="0.25">
      <c r="U58117" s="76"/>
    </row>
    <row r="58118" spans="21:21" x14ac:dyDescent="0.25">
      <c r="U58118" s="76"/>
    </row>
    <row r="58119" spans="21:21" x14ac:dyDescent="0.25">
      <c r="U58119" s="76"/>
    </row>
    <row r="58120" spans="21:21" x14ac:dyDescent="0.25">
      <c r="U58120" s="76"/>
    </row>
    <row r="58121" spans="21:21" x14ac:dyDescent="0.25">
      <c r="U58121" s="76"/>
    </row>
    <row r="58122" spans="21:21" x14ac:dyDescent="0.25">
      <c r="U58122" s="76"/>
    </row>
    <row r="58123" spans="21:21" x14ac:dyDescent="0.25">
      <c r="U58123" s="76"/>
    </row>
    <row r="58124" spans="21:21" x14ac:dyDescent="0.25">
      <c r="U58124" s="76"/>
    </row>
    <row r="58125" spans="21:21" x14ac:dyDescent="0.25">
      <c r="U58125" s="76"/>
    </row>
    <row r="58126" spans="21:21" x14ac:dyDescent="0.25">
      <c r="U58126" s="76"/>
    </row>
    <row r="58127" spans="21:21" x14ac:dyDescent="0.25">
      <c r="U58127" s="76"/>
    </row>
    <row r="58128" spans="21:21" x14ac:dyDescent="0.25">
      <c r="U58128" s="76"/>
    </row>
    <row r="58129" spans="21:21" x14ac:dyDescent="0.25">
      <c r="U58129" s="76"/>
    </row>
    <row r="58130" spans="21:21" x14ac:dyDescent="0.25">
      <c r="U58130" s="76"/>
    </row>
    <row r="58131" spans="21:21" x14ac:dyDescent="0.25">
      <c r="U58131" s="76"/>
    </row>
    <row r="58132" spans="21:21" x14ac:dyDescent="0.25">
      <c r="U58132" s="76"/>
    </row>
    <row r="58133" spans="21:21" x14ac:dyDescent="0.25">
      <c r="U58133" s="76"/>
    </row>
    <row r="58134" spans="21:21" x14ac:dyDescent="0.25">
      <c r="U58134" s="76"/>
    </row>
    <row r="58135" spans="21:21" x14ac:dyDescent="0.25">
      <c r="U58135" s="76"/>
    </row>
    <row r="58136" spans="21:21" x14ac:dyDescent="0.25">
      <c r="U58136" s="76"/>
    </row>
    <row r="58137" spans="21:21" x14ac:dyDescent="0.25">
      <c r="U58137" s="76"/>
    </row>
    <row r="58138" spans="21:21" x14ac:dyDescent="0.25">
      <c r="U58138" s="76"/>
    </row>
    <row r="58139" spans="21:21" x14ac:dyDescent="0.25">
      <c r="U58139" s="76"/>
    </row>
    <row r="58140" spans="21:21" x14ac:dyDescent="0.25">
      <c r="U58140" s="76"/>
    </row>
    <row r="58141" spans="21:21" x14ac:dyDescent="0.25">
      <c r="U58141" s="76"/>
    </row>
    <row r="58142" spans="21:21" x14ac:dyDescent="0.25">
      <c r="U58142" s="76"/>
    </row>
    <row r="58143" spans="21:21" x14ac:dyDescent="0.25">
      <c r="U58143" s="76"/>
    </row>
    <row r="58144" spans="21:21" x14ac:dyDescent="0.25">
      <c r="U58144" s="76"/>
    </row>
    <row r="58145" spans="21:21" x14ac:dyDescent="0.25">
      <c r="U58145" s="76"/>
    </row>
    <row r="58146" spans="21:21" x14ac:dyDescent="0.25">
      <c r="U58146" s="76"/>
    </row>
    <row r="58147" spans="21:21" x14ac:dyDescent="0.25">
      <c r="U58147" s="76"/>
    </row>
    <row r="58148" spans="21:21" x14ac:dyDescent="0.25">
      <c r="U58148" s="76"/>
    </row>
    <row r="58149" spans="21:21" x14ac:dyDescent="0.25">
      <c r="U58149" s="76"/>
    </row>
    <row r="58150" spans="21:21" x14ac:dyDescent="0.25">
      <c r="U58150" s="76"/>
    </row>
    <row r="58151" spans="21:21" x14ac:dyDescent="0.25">
      <c r="U58151" s="76"/>
    </row>
    <row r="58152" spans="21:21" x14ac:dyDescent="0.25">
      <c r="U58152" s="76"/>
    </row>
    <row r="58153" spans="21:21" x14ac:dyDescent="0.25">
      <c r="U58153" s="76"/>
    </row>
    <row r="58154" spans="21:21" x14ac:dyDescent="0.25">
      <c r="U58154" s="76"/>
    </row>
    <row r="58155" spans="21:21" x14ac:dyDescent="0.25">
      <c r="U58155" s="76"/>
    </row>
    <row r="58156" spans="21:21" x14ac:dyDescent="0.25">
      <c r="U58156" s="76"/>
    </row>
    <row r="58157" spans="21:21" x14ac:dyDescent="0.25">
      <c r="U58157" s="76"/>
    </row>
    <row r="58158" spans="21:21" x14ac:dyDescent="0.25">
      <c r="U58158" s="76"/>
    </row>
    <row r="58159" spans="21:21" x14ac:dyDescent="0.25">
      <c r="U58159" s="76"/>
    </row>
    <row r="58160" spans="21:21" x14ac:dyDescent="0.25">
      <c r="U58160" s="76"/>
    </row>
    <row r="58161" spans="21:21" x14ac:dyDescent="0.25">
      <c r="U58161" s="76"/>
    </row>
    <row r="58162" spans="21:21" x14ac:dyDescent="0.25">
      <c r="U58162" s="76"/>
    </row>
    <row r="58163" spans="21:21" x14ac:dyDescent="0.25">
      <c r="U58163" s="76"/>
    </row>
    <row r="58164" spans="21:21" x14ac:dyDescent="0.25">
      <c r="U58164" s="76"/>
    </row>
    <row r="58165" spans="21:21" x14ac:dyDescent="0.25">
      <c r="U58165" s="76"/>
    </row>
    <row r="58166" spans="21:21" x14ac:dyDescent="0.25">
      <c r="U58166" s="76"/>
    </row>
    <row r="58167" spans="21:21" x14ac:dyDescent="0.25">
      <c r="U58167" s="76"/>
    </row>
    <row r="58168" spans="21:21" x14ac:dyDescent="0.25">
      <c r="U58168" s="76"/>
    </row>
    <row r="58169" spans="21:21" x14ac:dyDescent="0.25">
      <c r="U58169" s="76"/>
    </row>
    <row r="58170" spans="21:21" x14ac:dyDescent="0.25">
      <c r="U58170" s="76"/>
    </row>
    <row r="58171" spans="21:21" x14ac:dyDescent="0.25">
      <c r="U58171" s="76"/>
    </row>
    <row r="58172" spans="21:21" x14ac:dyDescent="0.25">
      <c r="U58172" s="76"/>
    </row>
    <row r="58173" spans="21:21" x14ac:dyDescent="0.25">
      <c r="U58173" s="76"/>
    </row>
    <row r="58174" spans="21:21" x14ac:dyDescent="0.25">
      <c r="U58174" s="76"/>
    </row>
    <row r="58175" spans="21:21" x14ac:dyDescent="0.25">
      <c r="U58175" s="76"/>
    </row>
    <row r="58176" spans="21:21" x14ac:dyDescent="0.25">
      <c r="U58176" s="76"/>
    </row>
    <row r="58177" spans="21:21" x14ac:dyDescent="0.25">
      <c r="U58177" s="76"/>
    </row>
    <row r="58178" spans="21:21" x14ac:dyDescent="0.25">
      <c r="U58178" s="76"/>
    </row>
    <row r="58179" spans="21:21" x14ac:dyDescent="0.25">
      <c r="U58179" s="76"/>
    </row>
    <row r="58180" spans="21:21" x14ac:dyDescent="0.25">
      <c r="U58180" s="76"/>
    </row>
    <row r="58181" spans="21:21" x14ac:dyDescent="0.25">
      <c r="U58181" s="76"/>
    </row>
    <row r="58182" spans="21:21" x14ac:dyDescent="0.25">
      <c r="U58182" s="76"/>
    </row>
    <row r="58183" spans="21:21" x14ac:dyDescent="0.25">
      <c r="U58183" s="76"/>
    </row>
    <row r="58184" spans="21:21" x14ac:dyDescent="0.25">
      <c r="U58184" s="76"/>
    </row>
    <row r="58185" spans="21:21" x14ac:dyDescent="0.25">
      <c r="U58185" s="76"/>
    </row>
    <row r="58186" spans="21:21" x14ac:dyDescent="0.25">
      <c r="U58186" s="76"/>
    </row>
    <row r="58187" spans="21:21" x14ac:dyDescent="0.25">
      <c r="U58187" s="76"/>
    </row>
    <row r="58188" spans="21:21" x14ac:dyDescent="0.25">
      <c r="U58188" s="76"/>
    </row>
    <row r="58189" spans="21:21" x14ac:dyDescent="0.25">
      <c r="U58189" s="76"/>
    </row>
    <row r="58190" spans="21:21" x14ac:dyDescent="0.25">
      <c r="U58190" s="76"/>
    </row>
    <row r="58191" spans="21:21" x14ac:dyDescent="0.25">
      <c r="U58191" s="76"/>
    </row>
    <row r="58192" spans="21:21" x14ac:dyDescent="0.25">
      <c r="U58192" s="76"/>
    </row>
    <row r="58193" spans="21:21" x14ac:dyDescent="0.25">
      <c r="U58193" s="76"/>
    </row>
    <row r="58194" spans="21:21" x14ac:dyDescent="0.25">
      <c r="U58194" s="76"/>
    </row>
    <row r="58195" spans="21:21" x14ac:dyDescent="0.25">
      <c r="U58195" s="76"/>
    </row>
    <row r="58196" spans="21:21" x14ac:dyDescent="0.25">
      <c r="U58196" s="76"/>
    </row>
    <row r="58197" spans="21:21" x14ac:dyDescent="0.25">
      <c r="U58197" s="76"/>
    </row>
    <row r="58198" spans="21:21" x14ac:dyDescent="0.25">
      <c r="U58198" s="76"/>
    </row>
    <row r="58199" spans="21:21" x14ac:dyDescent="0.25">
      <c r="U58199" s="76"/>
    </row>
    <row r="58200" spans="21:21" x14ac:dyDescent="0.25">
      <c r="U58200" s="76"/>
    </row>
    <row r="58201" spans="21:21" x14ac:dyDescent="0.25">
      <c r="U58201" s="76"/>
    </row>
    <row r="58202" spans="21:21" x14ac:dyDescent="0.25">
      <c r="U58202" s="76"/>
    </row>
    <row r="58203" spans="21:21" x14ac:dyDescent="0.25">
      <c r="U58203" s="76"/>
    </row>
    <row r="58204" spans="21:21" x14ac:dyDescent="0.25">
      <c r="U58204" s="76"/>
    </row>
    <row r="58205" spans="21:21" x14ac:dyDescent="0.25">
      <c r="U58205" s="76"/>
    </row>
    <row r="58206" spans="21:21" x14ac:dyDescent="0.25">
      <c r="U58206" s="76"/>
    </row>
    <row r="58207" spans="21:21" x14ac:dyDescent="0.25">
      <c r="U58207" s="76"/>
    </row>
    <row r="58208" spans="21:21" x14ac:dyDescent="0.25">
      <c r="U58208" s="76"/>
    </row>
    <row r="58209" spans="21:21" x14ac:dyDescent="0.25">
      <c r="U58209" s="76"/>
    </row>
    <row r="58210" spans="21:21" x14ac:dyDescent="0.25">
      <c r="U58210" s="76"/>
    </row>
    <row r="58211" spans="21:21" x14ac:dyDescent="0.25">
      <c r="U58211" s="76"/>
    </row>
    <row r="58212" spans="21:21" x14ac:dyDescent="0.25">
      <c r="U58212" s="76"/>
    </row>
    <row r="58213" spans="21:21" x14ac:dyDescent="0.25">
      <c r="U58213" s="76"/>
    </row>
    <row r="58214" spans="21:21" x14ac:dyDescent="0.25">
      <c r="U58214" s="76"/>
    </row>
    <row r="58215" spans="21:21" x14ac:dyDescent="0.25">
      <c r="U58215" s="76"/>
    </row>
    <row r="58216" spans="21:21" x14ac:dyDescent="0.25">
      <c r="U58216" s="76"/>
    </row>
    <row r="58217" spans="21:21" x14ac:dyDescent="0.25">
      <c r="U58217" s="76"/>
    </row>
    <row r="58218" spans="21:21" x14ac:dyDescent="0.25">
      <c r="U58218" s="76"/>
    </row>
    <row r="58219" spans="21:21" x14ac:dyDescent="0.25">
      <c r="U58219" s="76"/>
    </row>
    <row r="58220" spans="21:21" x14ac:dyDescent="0.25">
      <c r="U58220" s="76"/>
    </row>
    <row r="58221" spans="21:21" x14ac:dyDescent="0.25">
      <c r="U58221" s="76"/>
    </row>
    <row r="58222" spans="21:21" x14ac:dyDescent="0.25">
      <c r="U58222" s="76"/>
    </row>
    <row r="58223" spans="21:21" x14ac:dyDescent="0.25">
      <c r="U58223" s="76"/>
    </row>
    <row r="58224" spans="21:21" x14ac:dyDescent="0.25">
      <c r="U58224" s="76"/>
    </row>
    <row r="58225" spans="21:21" x14ac:dyDescent="0.25">
      <c r="U58225" s="76"/>
    </row>
    <row r="58226" spans="21:21" x14ac:dyDescent="0.25">
      <c r="U58226" s="76"/>
    </row>
    <row r="58227" spans="21:21" x14ac:dyDescent="0.25">
      <c r="U58227" s="76"/>
    </row>
    <row r="58228" spans="21:21" x14ac:dyDescent="0.25">
      <c r="U58228" s="76"/>
    </row>
    <row r="58229" spans="21:21" x14ac:dyDescent="0.25">
      <c r="U58229" s="76"/>
    </row>
    <row r="58230" spans="21:21" x14ac:dyDescent="0.25">
      <c r="U58230" s="76"/>
    </row>
    <row r="58231" spans="21:21" x14ac:dyDescent="0.25">
      <c r="U58231" s="76"/>
    </row>
    <row r="58232" spans="21:21" x14ac:dyDescent="0.25">
      <c r="U58232" s="76"/>
    </row>
    <row r="58233" spans="21:21" x14ac:dyDescent="0.25">
      <c r="U58233" s="76"/>
    </row>
    <row r="58234" spans="21:21" x14ac:dyDescent="0.25">
      <c r="U58234" s="76"/>
    </row>
    <row r="58235" spans="21:21" x14ac:dyDescent="0.25">
      <c r="U58235" s="76"/>
    </row>
    <row r="58236" spans="21:21" x14ac:dyDescent="0.25">
      <c r="U58236" s="76"/>
    </row>
    <row r="58237" spans="21:21" x14ac:dyDescent="0.25">
      <c r="U58237" s="76"/>
    </row>
    <row r="58238" spans="21:21" x14ac:dyDescent="0.25">
      <c r="U58238" s="76"/>
    </row>
    <row r="58239" spans="21:21" x14ac:dyDescent="0.25">
      <c r="U58239" s="76"/>
    </row>
    <row r="58240" spans="21:21" x14ac:dyDescent="0.25">
      <c r="U58240" s="76"/>
    </row>
    <row r="58241" spans="21:21" x14ac:dyDescent="0.25">
      <c r="U58241" s="76"/>
    </row>
    <row r="58242" spans="21:21" x14ac:dyDescent="0.25">
      <c r="U58242" s="76"/>
    </row>
    <row r="58243" spans="21:21" x14ac:dyDescent="0.25">
      <c r="U58243" s="76"/>
    </row>
    <row r="58244" spans="21:21" x14ac:dyDescent="0.25">
      <c r="U58244" s="76"/>
    </row>
    <row r="58245" spans="21:21" x14ac:dyDescent="0.25">
      <c r="U58245" s="76"/>
    </row>
    <row r="58246" spans="21:21" x14ac:dyDescent="0.25">
      <c r="U58246" s="76"/>
    </row>
    <row r="58247" spans="21:21" x14ac:dyDescent="0.25">
      <c r="U58247" s="76"/>
    </row>
    <row r="58248" spans="21:21" x14ac:dyDescent="0.25">
      <c r="U58248" s="76"/>
    </row>
    <row r="58249" spans="21:21" x14ac:dyDescent="0.25">
      <c r="U58249" s="76"/>
    </row>
    <row r="58250" spans="21:21" x14ac:dyDescent="0.25">
      <c r="U58250" s="76"/>
    </row>
    <row r="58251" spans="21:21" x14ac:dyDescent="0.25">
      <c r="U58251" s="76"/>
    </row>
    <row r="58252" spans="21:21" x14ac:dyDescent="0.25">
      <c r="U58252" s="76"/>
    </row>
    <row r="58253" spans="21:21" x14ac:dyDescent="0.25">
      <c r="U58253" s="76"/>
    </row>
    <row r="58254" spans="21:21" x14ac:dyDescent="0.25">
      <c r="U58254" s="76"/>
    </row>
    <row r="58255" spans="21:21" x14ac:dyDescent="0.25">
      <c r="U58255" s="76"/>
    </row>
    <row r="58256" spans="21:21" x14ac:dyDescent="0.25">
      <c r="U58256" s="76"/>
    </row>
    <row r="58257" spans="21:21" x14ac:dyDescent="0.25">
      <c r="U58257" s="76"/>
    </row>
    <row r="58258" spans="21:21" x14ac:dyDescent="0.25">
      <c r="U58258" s="76"/>
    </row>
    <row r="58259" spans="21:21" x14ac:dyDescent="0.25">
      <c r="U58259" s="76"/>
    </row>
    <row r="58260" spans="21:21" x14ac:dyDescent="0.25">
      <c r="U58260" s="76"/>
    </row>
    <row r="58261" spans="21:21" x14ac:dyDescent="0.25">
      <c r="U58261" s="76"/>
    </row>
    <row r="58262" spans="21:21" x14ac:dyDescent="0.25">
      <c r="U58262" s="76"/>
    </row>
    <row r="58263" spans="21:21" x14ac:dyDescent="0.25">
      <c r="U58263" s="76"/>
    </row>
    <row r="58264" spans="21:21" x14ac:dyDescent="0.25">
      <c r="U58264" s="76"/>
    </row>
    <row r="58265" spans="21:21" x14ac:dyDescent="0.25">
      <c r="U58265" s="76"/>
    </row>
    <row r="58266" spans="21:21" x14ac:dyDescent="0.25">
      <c r="U58266" s="76"/>
    </row>
    <row r="58267" spans="21:21" x14ac:dyDescent="0.25">
      <c r="U58267" s="76"/>
    </row>
    <row r="58268" spans="21:21" x14ac:dyDescent="0.25">
      <c r="U58268" s="76"/>
    </row>
    <row r="58269" spans="21:21" x14ac:dyDescent="0.25">
      <c r="U58269" s="76"/>
    </row>
    <row r="58270" spans="21:21" x14ac:dyDescent="0.25">
      <c r="U58270" s="76"/>
    </row>
    <row r="58271" spans="21:21" x14ac:dyDescent="0.25">
      <c r="U58271" s="76"/>
    </row>
    <row r="58272" spans="21:21" x14ac:dyDescent="0.25">
      <c r="U58272" s="76"/>
    </row>
    <row r="58273" spans="21:21" x14ac:dyDescent="0.25">
      <c r="U58273" s="76"/>
    </row>
    <row r="58274" spans="21:21" x14ac:dyDescent="0.25">
      <c r="U58274" s="76"/>
    </row>
    <row r="58275" spans="21:21" x14ac:dyDescent="0.25">
      <c r="U58275" s="76"/>
    </row>
    <row r="58276" spans="21:21" x14ac:dyDescent="0.25">
      <c r="U58276" s="76"/>
    </row>
    <row r="58277" spans="21:21" x14ac:dyDescent="0.25">
      <c r="U58277" s="76"/>
    </row>
    <row r="58278" spans="21:21" x14ac:dyDescent="0.25">
      <c r="U58278" s="76"/>
    </row>
    <row r="58279" spans="21:21" x14ac:dyDescent="0.25">
      <c r="U58279" s="76"/>
    </row>
    <row r="58280" spans="21:21" x14ac:dyDescent="0.25">
      <c r="U58280" s="76"/>
    </row>
    <row r="58281" spans="21:21" x14ac:dyDescent="0.25">
      <c r="U58281" s="76"/>
    </row>
    <row r="58282" spans="21:21" x14ac:dyDescent="0.25">
      <c r="U58282" s="76"/>
    </row>
    <row r="58283" spans="21:21" x14ac:dyDescent="0.25">
      <c r="U58283" s="76"/>
    </row>
    <row r="58284" spans="21:21" x14ac:dyDescent="0.25">
      <c r="U58284" s="76"/>
    </row>
    <row r="58285" spans="21:21" x14ac:dyDescent="0.25">
      <c r="U58285" s="76"/>
    </row>
    <row r="58286" spans="21:21" x14ac:dyDescent="0.25">
      <c r="U58286" s="76"/>
    </row>
    <row r="58287" spans="21:21" x14ac:dyDescent="0.25">
      <c r="U58287" s="76"/>
    </row>
    <row r="58288" spans="21:21" x14ac:dyDescent="0.25">
      <c r="U58288" s="76"/>
    </row>
    <row r="58289" spans="21:21" x14ac:dyDescent="0.25">
      <c r="U58289" s="76"/>
    </row>
    <row r="58290" spans="21:21" x14ac:dyDescent="0.25">
      <c r="U58290" s="76"/>
    </row>
    <row r="58291" spans="21:21" x14ac:dyDescent="0.25">
      <c r="U58291" s="76"/>
    </row>
    <row r="58292" spans="21:21" x14ac:dyDescent="0.25">
      <c r="U58292" s="76"/>
    </row>
    <row r="58293" spans="21:21" x14ac:dyDescent="0.25">
      <c r="U58293" s="76"/>
    </row>
    <row r="58294" spans="21:21" x14ac:dyDescent="0.25">
      <c r="U58294" s="76"/>
    </row>
    <row r="58295" spans="21:21" x14ac:dyDescent="0.25">
      <c r="U58295" s="76"/>
    </row>
    <row r="58296" spans="21:21" x14ac:dyDescent="0.25">
      <c r="U58296" s="76"/>
    </row>
    <row r="58297" spans="21:21" x14ac:dyDescent="0.25">
      <c r="U58297" s="76"/>
    </row>
    <row r="58298" spans="21:21" x14ac:dyDescent="0.25">
      <c r="U58298" s="76"/>
    </row>
    <row r="58299" spans="21:21" x14ac:dyDescent="0.25">
      <c r="U58299" s="76"/>
    </row>
    <row r="58300" spans="21:21" x14ac:dyDescent="0.25">
      <c r="U58300" s="76"/>
    </row>
    <row r="58301" spans="21:21" x14ac:dyDescent="0.25">
      <c r="U58301" s="76"/>
    </row>
    <row r="58302" spans="21:21" x14ac:dyDescent="0.25">
      <c r="U58302" s="76"/>
    </row>
    <row r="58303" spans="21:21" x14ac:dyDescent="0.25">
      <c r="U58303" s="76"/>
    </row>
    <row r="58304" spans="21:21" x14ac:dyDescent="0.25">
      <c r="U58304" s="76"/>
    </row>
    <row r="58305" spans="21:21" x14ac:dyDescent="0.25">
      <c r="U58305" s="76"/>
    </row>
    <row r="58306" spans="21:21" x14ac:dyDescent="0.25">
      <c r="U58306" s="76"/>
    </row>
    <row r="58307" spans="21:21" x14ac:dyDescent="0.25">
      <c r="U58307" s="76"/>
    </row>
    <row r="58308" spans="21:21" x14ac:dyDescent="0.25">
      <c r="U58308" s="76"/>
    </row>
    <row r="58309" spans="21:21" x14ac:dyDescent="0.25">
      <c r="U58309" s="76"/>
    </row>
    <row r="58310" spans="21:21" x14ac:dyDescent="0.25">
      <c r="U58310" s="76"/>
    </row>
    <row r="58311" spans="21:21" x14ac:dyDescent="0.25">
      <c r="U58311" s="76"/>
    </row>
    <row r="58312" spans="21:21" x14ac:dyDescent="0.25">
      <c r="U58312" s="76"/>
    </row>
    <row r="58313" spans="21:21" x14ac:dyDescent="0.25">
      <c r="U58313" s="76"/>
    </row>
    <row r="58314" spans="21:21" x14ac:dyDescent="0.25">
      <c r="U58314" s="76"/>
    </row>
    <row r="58315" spans="21:21" x14ac:dyDescent="0.25">
      <c r="U58315" s="76"/>
    </row>
    <row r="58316" spans="21:21" x14ac:dyDescent="0.25">
      <c r="U58316" s="76"/>
    </row>
    <row r="58317" spans="21:21" x14ac:dyDescent="0.25">
      <c r="U58317" s="76"/>
    </row>
    <row r="58318" spans="21:21" x14ac:dyDescent="0.25">
      <c r="U58318" s="76"/>
    </row>
    <row r="58319" spans="21:21" x14ac:dyDescent="0.25">
      <c r="U58319" s="76"/>
    </row>
    <row r="58320" spans="21:21" x14ac:dyDescent="0.25">
      <c r="U58320" s="76"/>
    </row>
    <row r="58321" spans="21:21" x14ac:dyDescent="0.25">
      <c r="U58321" s="76"/>
    </row>
    <row r="58322" spans="21:21" x14ac:dyDescent="0.25">
      <c r="U58322" s="76"/>
    </row>
    <row r="58323" spans="21:21" x14ac:dyDescent="0.25">
      <c r="U58323" s="76"/>
    </row>
    <row r="58324" spans="21:21" x14ac:dyDescent="0.25">
      <c r="U58324" s="76"/>
    </row>
    <row r="58325" spans="21:21" x14ac:dyDescent="0.25">
      <c r="U58325" s="76"/>
    </row>
    <row r="58326" spans="21:21" x14ac:dyDescent="0.25">
      <c r="U58326" s="76"/>
    </row>
    <row r="58327" spans="21:21" x14ac:dyDescent="0.25">
      <c r="U58327" s="76"/>
    </row>
    <row r="58328" spans="21:21" x14ac:dyDescent="0.25">
      <c r="U58328" s="76"/>
    </row>
    <row r="58329" spans="21:21" x14ac:dyDescent="0.25">
      <c r="U58329" s="76"/>
    </row>
    <row r="58330" spans="21:21" x14ac:dyDescent="0.25">
      <c r="U58330" s="76"/>
    </row>
    <row r="58331" spans="21:21" x14ac:dyDescent="0.25">
      <c r="U58331" s="76"/>
    </row>
    <row r="58332" spans="21:21" x14ac:dyDescent="0.25">
      <c r="U58332" s="76"/>
    </row>
    <row r="58333" spans="21:21" x14ac:dyDescent="0.25">
      <c r="U58333" s="76"/>
    </row>
    <row r="58334" spans="21:21" x14ac:dyDescent="0.25">
      <c r="U58334" s="76"/>
    </row>
    <row r="58335" spans="21:21" x14ac:dyDescent="0.25">
      <c r="U58335" s="76"/>
    </row>
    <row r="58336" spans="21:21" x14ac:dyDescent="0.25">
      <c r="U58336" s="76"/>
    </row>
    <row r="58337" spans="21:21" x14ac:dyDescent="0.25">
      <c r="U58337" s="76"/>
    </row>
    <row r="58338" spans="21:21" x14ac:dyDescent="0.25">
      <c r="U58338" s="76"/>
    </row>
    <row r="58339" spans="21:21" x14ac:dyDescent="0.25">
      <c r="U58339" s="76"/>
    </row>
    <row r="58340" spans="21:21" x14ac:dyDescent="0.25">
      <c r="U58340" s="76"/>
    </row>
    <row r="58341" spans="21:21" x14ac:dyDescent="0.25">
      <c r="U58341" s="76"/>
    </row>
    <row r="58342" spans="21:21" x14ac:dyDescent="0.25">
      <c r="U58342" s="76"/>
    </row>
    <row r="58343" spans="21:21" x14ac:dyDescent="0.25">
      <c r="U58343" s="76"/>
    </row>
    <row r="58344" spans="21:21" x14ac:dyDescent="0.25">
      <c r="U58344" s="76"/>
    </row>
    <row r="58345" spans="21:21" x14ac:dyDescent="0.25">
      <c r="U58345" s="76"/>
    </row>
    <row r="58346" spans="21:21" x14ac:dyDescent="0.25">
      <c r="U58346" s="76"/>
    </row>
    <row r="58347" spans="21:21" x14ac:dyDescent="0.25">
      <c r="U58347" s="76"/>
    </row>
    <row r="58348" spans="21:21" x14ac:dyDescent="0.25">
      <c r="U58348" s="76"/>
    </row>
    <row r="58349" spans="21:21" x14ac:dyDescent="0.25">
      <c r="U58349" s="76"/>
    </row>
    <row r="58350" spans="21:21" x14ac:dyDescent="0.25">
      <c r="U58350" s="76"/>
    </row>
    <row r="58351" spans="21:21" x14ac:dyDescent="0.25">
      <c r="U58351" s="76"/>
    </row>
    <row r="58352" spans="21:21" x14ac:dyDescent="0.25">
      <c r="U58352" s="76"/>
    </row>
    <row r="58353" spans="21:21" x14ac:dyDescent="0.25">
      <c r="U58353" s="76"/>
    </row>
    <row r="58354" spans="21:21" x14ac:dyDescent="0.25">
      <c r="U58354" s="76"/>
    </row>
    <row r="58355" spans="21:21" x14ac:dyDescent="0.25">
      <c r="U58355" s="76"/>
    </row>
    <row r="58356" spans="21:21" x14ac:dyDescent="0.25">
      <c r="U58356" s="76"/>
    </row>
    <row r="58357" spans="21:21" x14ac:dyDescent="0.25">
      <c r="U58357" s="76"/>
    </row>
    <row r="58358" spans="21:21" x14ac:dyDescent="0.25">
      <c r="U58358" s="76"/>
    </row>
    <row r="58359" spans="21:21" x14ac:dyDescent="0.25">
      <c r="U58359" s="76"/>
    </row>
    <row r="58360" spans="21:21" x14ac:dyDescent="0.25">
      <c r="U58360" s="76"/>
    </row>
    <row r="58361" spans="21:21" x14ac:dyDescent="0.25">
      <c r="U58361" s="76"/>
    </row>
    <row r="58362" spans="21:21" x14ac:dyDescent="0.25">
      <c r="U58362" s="76"/>
    </row>
    <row r="58363" spans="21:21" x14ac:dyDescent="0.25">
      <c r="U58363" s="76"/>
    </row>
    <row r="58364" spans="21:21" x14ac:dyDescent="0.25">
      <c r="U58364" s="76"/>
    </row>
    <row r="58365" spans="21:21" x14ac:dyDescent="0.25">
      <c r="U58365" s="76"/>
    </row>
    <row r="58366" spans="21:21" x14ac:dyDescent="0.25">
      <c r="U58366" s="76"/>
    </row>
    <row r="58367" spans="21:21" x14ac:dyDescent="0.25">
      <c r="U58367" s="76"/>
    </row>
    <row r="58368" spans="21:21" x14ac:dyDescent="0.25">
      <c r="U58368" s="76"/>
    </row>
    <row r="58369" spans="21:21" x14ac:dyDescent="0.25">
      <c r="U58369" s="76"/>
    </row>
    <row r="58370" spans="21:21" x14ac:dyDescent="0.25">
      <c r="U58370" s="76"/>
    </row>
    <row r="58371" spans="21:21" x14ac:dyDescent="0.25">
      <c r="U58371" s="76"/>
    </row>
    <row r="58372" spans="21:21" x14ac:dyDescent="0.25">
      <c r="U58372" s="76"/>
    </row>
    <row r="58373" spans="21:21" x14ac:dyDescent="0.25">
      <c r="U58373" s="76"/>
    </row>
    <row r="58374" spans="21:21" x14ac:dyDescent="0.25">
      <c r="U58374" s="76"/>
    </row>
    <row r="58375" spans="21:21" x14ac:dyDescent="0.25">
      <c r="U58375" s="76"/>
    </row>
    <row r="58376" spans="21:21" x14ac:dyDescent="0.25">
      <c r="U58376" s="76"/>
    </row>
    <row r="58377" spans="21:21" x14ac:dyDescent="0.25">
      <c r="U58377" s="76"/>
    </row>
    <row r="58378" spans="21:21" x14ac:dyDescent="0.25">
      <c r="U58378" s="76"/>
    </row>
    <row r="58379" spans="21:21" x14ac:dyDescent="0.25">
      <c r="U58379" s="76"/>
    </row>
    <row r="58380" spans="21:21" x14ac:dyDescent="0.25">
      <c r="U58380" s="76"/>
    </row>
    <row r="58381" spans="21:21" x14ac:dyDescent="0.25">
      <c r="U58381" s="76"/>
    </row>
    <row r="58382" spans="21:21" x14ac:dyDescent="0.25">
      <c r="U58382" s="76"/>
    </row>
    <row r="58383" spans="21:21" x14ac:dyDescent="0.25">
      <c r="U58383" s="76"/>
    </row>
    <row r="58384" spans="21:21" x14ac:dyDescent="0.25">
      <c r="U58384" s="76"/>
    </row>
    <row r="58385" spans="21:21" x14ac:dyDescent="0.25">
      <c r="U58385" s="76"/>
    </row>
    <row r="58386" spans="21:21" x14ac:dyDescent="0.25">
      <c r="U58386" s="76"/>
    </row>
    <row r="58387" spans="21:21" x14ac:dyDescent="0.25">
      <c r="U58387" s="76"/>
    </row>
    <row r="58388" spans="21:21" x14ac:dyDescent="0.25">
      <c r="U58388" s="76"/>
    </row>
    <row r="58389" spans="21:21" x14ac:dyDescent="0.25">
      <c r="U58389" s="76"/>
    </row>
    <row r="58390" spans="21:21" x14ac:dyDescent="0.25">
      <c r="U58390" s="76"/>
    </row>
    <row r="58391" spans="21:21" x14ac:dyDescent="0.25">
      <c r="U58391" s="76"/>
    </row>
    <row r="58392" spans="21:21" x14ac:dyDescent="0.25">
      <c r="U58392" s="76"/>
    </row>
    <row r="58393" spans="21:21" x14ac:dyDescent="0.25">
      <c r="U58393" s="76"/>
    </row>
    <row r="58394" spans="21:21" x14ac:dyDescent="0.25">
      <c r="U58394" s="76"/>
    </row>
    <row r="58395" spans="21:21" x14ac:dyDescent="0.25">
      <c r="U58395" s="76"/>
    </row>
    <row r="58396" spans="21:21" x14ac:dyDescent="0.25">
      <c r="U58396" s="76"/>
    </row>
    <row r="58397" spans="21:21" x14ac:dyDescent="0.25">
      <c r="U58397" s="76"/>
    </row>
    <row r="58398" spans="21:21" x14ac:dyDescent="0.25">
      <c r="U58398" s="76"/>
    </row>
    <row r="58399" spans="21:21" x14ac:dyDescent="0.25">
      <c r="U58399" s="76"/>
    </row>
    <row r="58400" spans="21:21" x14ac:dyDescent="0.25">
      <c r="U58400" s="76"/>
    </row>
    <row r="58401" spans="21:21" x14ac:dyDescent="0.25">
      <c r="U58401" s="76"/>
    </row>
    <row r="58402" spans="21:21" x14ac:dyDescent="0.25">
      <c r="U58402" s="76"/>
    </row>
    <row r="58403" spans="21:21" x14ac:dyDescent="0.25">
      <c r="U58403" s="76"/>
    </row>
    <row r="58404" spans="21:21" x14ac:dyDescent="0.25">
      <c r="U58404" s="76"/>
    </row>
    <row r="58405" spans="21:21" x14ac:dyDescent="0.25">
      <c r="U58405" s="76"/>
    </row>
    <row r="58406" spans="21:21" x14ac:dyDescent="0.25">
      <c r="U58406" s="76"/>
    </row>
    <row r="58407" spans="21:21" x14ac:dyDescent="0.25">
      <c r="U58407" s="76"/>
    </row>
    <row r="58408" spans="21:21" x14ac:dyDescent="0.25">
      <c r="U58408" s="76"/>
    </row>
    <row r="58409" spans="21:21" x14ac:dyDescent="0.25">
      <c r="U58409" s="76"/>
    </row>
    <row r="58410" spans="21:21" x14ac:dyDescent="0.25">
      <c r="U58410" s="76"/>
    </row>
    <row r="58411" spans="21:21" x14ac:dyDescent="0.25">
      <c r="U58411" s="76"/>
    </row>
    <row r="58412" spans="21:21" x14ac:dyDescent="0.25">
      <c r="U58412" s="76"/>
    </row>
    <row r="58413" spans="21:21" x14ac:dyDescent="0.25">
      <c r="U58413" s="76"/>
    </row>
    <row r="58414" spans="21:21" x14ac:dyDescent="0.25">
      <c r="U58414" s="76"/>
    </row>
    <row r="58415" spans="21:21" x14ac:dyDescent="0.25">
      <c r="U58415" s="76"/>
    </row>
    <row r="58416" spans="21:21" x14ac:dyDescent="0.25">
      <c r="U58416" s="76"/>
    </row>
    <row r="58417" spans="21:21" x14ac:dyDescent="0.25">
      <c r="U58417" s="76"/>
    </row>
    <row r="58418" spans="21:21" x14ac:dyDescent="0.25">
      <c r="U58418" s="76"/>
    </row>
    <row r="58419" spans="21:21" x14ac:dyDescent="0.25">
      <c r="U58419" s="76"/>
    </row>
    <row r="58420" spans="21:21" x14ac:dyDescent="0.25">
      <c r="U58420" s="76"/>
    </row>
    <row r="58421" spans="21:21" x14ac:dyDescent="0.25">
      <c r="U58421" s="76"/>
    </row>
    <row r="58422" spans="21:21" x14ac:dyDescent="0.25">
      <c r="U58422" s="76"/>
    </row>
    <row r="58423" spans="21:21" x14ac:dyDescent="0.25">
      <c r="U58423" s="76"/>
    </row>
    <row r="58424" spans="21:21" x14ac:dyDescent="0.25">
      <c r="U58424" s="76"/>
    </row>
    <row r="58425" spans="21:21" x14ac:dyDescent="0.25">
      <c r="U58425" s="76"/>
    </row>
    <row r="58426" spans="21:21" x14ac:dyDescent="0.25">
      <c r="U58426" s="76"/>
    </row>
    <row r="58427" spans="21:21" x14ac:dyDescent="0.25">
      <c r="U58427" s="76"/>
    </row>
    <row r="58428" spans="21:21" x14ac:dyDescent="0.25">
      <c r="U58428" s="76"/>
    </row>
    <row r="58429" spans="21:21" x14ac:dyDescent="0.25">
      <c r="U58429" s="76"/>
    </row>
    <row r="58430" spans="21:21" x14ac:dyDescent="0.25">
      <c r="U58430" s="76"/>
    </row>
    <row r="58431" spans="21:21" x14ac:dyDescent="0.25">
      <c r="U58431" s="76"/>
    </row>
    <row r="58432" spans="21:21" x14ac:dyDescent="0.25">
      <c r="U58432" s="76"/>
    </row>
    <row r="58433" spans="21:21" x14ac:dyDescent="0.25">
      <c r="U58433" s="76"/>
    </row>
    <row r="58434" spans="21:21" x14ac:dyDescent="0.25">
      <c r="U58434" s="76"/>
    </row>
    <row r="58435" spans="21:21" x14ac:dyDescent="0.25">
      <c r="U58435" s="76"/>
    </row>
    <row r="58436" spans="21:21" x14ac:dyDescent="0.25">
      <c r="U58436" s="76"/>
    </row>
    <row r="58437" spans="21:21" x14ac:dyDescent="0.25">
      <c r="U58437" s="76"/>
    </row>
    <row r="58438" spans="21:21" x14ac:dyDescent="0.25">
      <c r="U58438" s="76"/>
    </row>
    <row r="58439" spans="21:21" x14ac:dyDescent="0.25">
      <c r="U58439" s="76"/>
    </row>
    <row r="58440" spans="21:21" x14ac:dyDescent="0.25">
      <c r="U58440" s="76"/>
    </row>
    <row r="58441" spans="21:21" x14ac:dyDescent="0.25">
      <c r="U58441" s="76"/>
    </row>
    <row r="58442" spans="21:21" x14ac:dyDescent="0.25">
      <c r="U58442" s="76"/>
    </row>
    <row r="58443" spans="21:21" x14ac:dyDescent="0.25">
      <c r="U58443" s="76"/>
    </row>
    <row r="58444" spans="21:21" x14ac:dyDescent="0.25">
      <c r="U58444" s="76"/>
    </row>
    <row r="58445" spans="21:21" x14ac:dyDescent="0.25">
      <c r="U58445" s="76"/>
    </row>
    <row r="58446" spans="21:21" x14ac:dyDescent="0.25">
      <c r="U58446" s="76"/>
    </row>
    <row r="58447" spans="21:21" x14ac:dyDescent="0.25">
      <c r="U58447" s="76"/>
    </row>
    <row r="58448" spans="21:21" x14ac:dyDescent="0.25">
      <c r="U58448" s="76"/>
    </row>
    <row r="58449" spans="21:21" x14ac:dyDescent="0.25">
      <c r="U58449" s="76"/>
    </row>
    <row r="58450" spans="21:21" x14ac:dyDescent="0.25">
      <c r="U58450" s="76"/>
    </row>
    <row r="58451" spans="21:21" x14ac:dyDescent="0.25">
      <c r="U58451" s="76"/>
    </row>
    <row r="58452" spans="21:21" x14ac:dyDescent="0.25">
      <c r="U58452" s="76"/>
    </row>
    <row r="58453" spans="21:21" x14ac:dyDescent="0.25">
      <c r="U58453" s="76"/>
    </row>
    <row r="58454" spans="21:21" x14ac:dyDescent="0.25">
      <c r="U58454" s="76"/>
    </row>
    <row r="58455" spans="21:21" x14ac:dyDescent="0.25">
      <c r="U58455" s="76"/>
    </row>
    <row r="58456" spans="21:21" x14ac:dyDescent="0.25">
      <c r="U58456" s="76"/>
    </row>
    <row r="58457" spans="21:21" x14ac:dyDescent="0.25">
      <c r="U58457" s="76"/>
    </row>
    <row r="58458" spans="21:21" x14ac:dyDescent="0.25">
      <c r="U58458" s="76"/>
    </row>
    <row r="58459" spans="21:21" x14ac:dyDescent="0.25">
      <c r="U58459" s="76"/>
    </row>
    <row r="58460" spans="21:21" x14ac:dyDescent="0.25">
      <c r="U58460" s="76"/>
    </row>
    <row r="58461" spans="21:21" x14ac:dyDescent="0.25">
      <c r="U58461" s="76"/>
    </row>
    <row r="58462" spans="21:21" x14ac:dyDescent="0.25">
      <c r="U58462" s="76"/>
    </row>
    <row r="58463" spans="21:21" x14ac:dyDescent="0.25">
      <c r="U58463" s="76"/>
    </row>
    <row r="58464" spans="21:21" x14ac:dyDescent="0.25">
      <c r="U58464" s="76"/>
    </row>
    <row r="58465" spans="21:21" x14ac:dyDescent="0.25">
      <c r="U58465" s="76"/>
    </row>
    <row r="58466" spans="21:21" x14ac:dyDescent="0.25">
      <c r="U58466" s="76"/>
    </row>
    <row r="58467" spans="21:21" x14ac:dyDescent="0.25">
      <c r="U58467" s="76"/>
    </row>
    <row r="58468" spans="21:21" x14ac:dyDescent="0.25">
      <c r="U58468" s="76"/>
    </row>
    <row r="58469" spans="21:21" x14ac:dyDescent="0.25">
      <c r="U58469" s="76"/>
    </row>
    <row r="58470" spans="21:21" x14ac:dyDescent="0.25">
      <c r="U58470" s="76"/>
    </row>
    <row r="58471" spans="21:21" x14ac:dyDescent="0.25">
      <c r="U58471" s="76"/>
    </row>
    <row r="58472" spans="21:21" x14ac:dyDescent="0.25">
      <c r="U58472" s="76"/>
    </row>
    <row r="58473" spans="21:21" x14ac:dyDescent="0.25">
      <c r="U58473" s="76"/>
    </row>
    <row r="58474" spans="21:21" x14ac:dyDescent="0.25">
      <c r="U58474" s="76"/>
    </row>
    <row r="58475" spans="21:21" x14ac:dyDescent="0.25">
      <c r="U58475" s="76"/>
    </row>
    <row r="58476" spans="21:21" x14ac:dyDescent="0.25">
      <c r="U58476" s="76"/>
    </row>
    <row r="58477" spans="21:21" x14ac:dyDescent="0.25">
      <c r="U58477" s="76"/>
    </row>
    <row r="58478" spans="21:21" x14ac:dyDescent="0.25">
      <c r="U58478" s="76"/>
    </row>
    <row r="58479" spans="21:21" x14ac:dyDescent="0.25">
      <c r="U58479" s="76"/>
    </row>
    <row r="58480" spans="21:21" x14ac:dyDescent="0.25">
      <c r="U58480" s="76"/>
    </row>
    <row r="58481" spans="21:21" x14ac:dyDescent="0.25">
      <c r="U58481" s="76"/>
    </row>
    <row r="58482" spans="21:21" x14ac:dyDescent="0.25">
      <c r="U58482" s="76"/>
    </row>
    <row r="58483" spans="21:21" x14ac:dyDescent="0.25">
      <c r="U58483" s="76"/>
    </row>
    <row r="58484" spans="21:21" x14ac:dyDescent="0.25">
      <c r="U58484" s="76"/>
    </row>
    <row r="58485" spans="21:21" x14ac:dyDescent="0.25">
      <c r="U58485" s="76"/>
    </row>
    <row r="58486" spans="21:21" x14ac:dyDescent="0.25">
      <c r="U58486" s="76"/>
    </row>
    <row r="58487" spans="21:21" x14ac:dyDescent="0.25">
      <c r="U58487" s="76"/>
    </row>
    <row r="58488" spans="21:21" x14ac:dyDescent="0.25">
      <c r="U58488" s="76"/>
    </row>
    <row r="58489" spans="21:21" x14ac:dyDescent="0.25">
      <c r="U58489" s="76"/>
    </row>
    <row r="58490" spans="21:21" x14ac:dyDescent="0.25">
      <c r="U58490" s="76"/>
    </row>
    <row r="58491" spans="21:21" x14ac:dyDescent="0.25">
      <c r="U58491" s="76"/>
    </row>
    <row r="58492" spans="21:21" x14ac:dyDescent="0.25">
      <c r="U58492" s="76"/>
    </row>
    <row r="58493" spans="21:21" x14ac:dyDescent="0.25">
      <c r="U58493" s="76"/>
    </row>
    <row r="58494" spans="21:21" x14ac:dyDescent="0.25">
      <c r="U58494" s="76"/>
    </row>
    <row r="58495" spans="21:21" x14ac:dyDescent="0.25">
      <c r="U58495" s="76"/>
    </row>
    <row r="58496" spans="21:21" x14ac:dyDescent="0.25">
      <c r="U58496" s="76"/>
    </row>
    <row r="58497" spans="21:21" x14ac:dyDescent="0.25">
      <c r="U58497" s="76"/>
    </row>
    <row r="58498" spans="21:21" x14ac:dyDescent="0.25">
      <c r="U58498" s="76"/>
    </row>
    <row r="58499" spans="21:21" x14ac:dyDescent="0.25">
      <c r="U58499" s="76"/>
    </row>
    <row r="58500" spans="21:21" x14ac:dyDescent="0.25">
      <c r="U58500" s="76"/>
    </row>
    <row r="58501" spans="21:21" x14ac:dyDescent="0.25">
      <c r="U58501" s="76"/>
    </row>
    <row r="58502" spans="21:21" x14ac:dyDescent="0.25">
      <c r="U58502" s="76"/>
    </row>
    <row r="58503" spans="21:21" x14ac:dyDescent="0.25">
      <c r="U58503" s="76"/>
    </row>
    <row r="58504" spans="21:21" x14ac:dyDescent="0.25">
      <c r="U58504" s="76"/>
    </row>
    <row r="58505" spans="21:21" x14ac:dyDescent="0.25">
      <c r="U58505" s="76"/>
    </row>
    <row r="58506" spans="21:21" x14ac:dyDescent="0.25">
      <c r="U58506" s="76"/>
    </row>
    <row r="58507" spans="21:21" x14ac:dyDescent="0.25">
      <c r="U58507" s="76"/>
    </row>
    <row r="58508" spans="21:21" x14ac:dyDescent="0.25">
      <c r="U58508" s="76"/>
    </row>
    <row r="58509" spans="21:21" x14ac:dyDescent="0.25">
      <c r="U58509" s="76"/>
    </row>
    <row r="58510" spans="21:21" x14ac:dyDescent="0.25">
      <c r="U58510" s="76"/>
    </row>
    <row r="58511" spans="21:21" x14ac:dyDescent="0.25">
      <c r="U58511" s="76"/>
    </row>
    <row r="58512" spans="21:21" x14ac:dyDescent="0.25">
      <c r="U58512" s="76"/>
    </row>
    <row r="58513" spans="21:21" x14ac:dyDescent="0.25">
      <c r="U58513" s="76"/>
    </row>
    <row r="58514" spans="21:21" x14ac:dyDescent="0.25">
      <c r="U58514" s="76"/>
    </row>
    <row r="58515" spans="21:21" x14ac:dyDescent="0.25">
      <c r="U58515" s="76"/>
    </row>
    <row r="58516" spans="21:21" x14ac:dyDescent="0.25">
      <c r="U58516" s="76"/>
    </row>
    <row r="58517" spans="21:21" x14ac:dyDescent="0.25">
      <c r="U58517" s="76"/>
    </row>
    <row r="58518" spans="21:21" x14ac:dyDescent="0.25">
      <c r="U58518" s="76"/>
    </row>
    <row r="58519" spans="21:21" x14ac:dyDescent="0.25">
      <c r="U58519" s="76"/>
    </row>
    <row r="58520" spans="21:21" x14ac:dyDescent="0.25">
      <c r="U58520" s="76"/>
    </row>
    <row r="58521" spans="21:21" x14ac:dyDescent="0.25">
      <c r="U58521" s="76"/>
    </row>
    <row r="58522" spans="21:21" x14ac:dyDescent="0.25">
      <c r="U58522" s="76"/>
    </row>
    <row r="58523" spans="21:21" x14ac:dyDescent="0.25">
      <c r="U58523" s="76"/>
    </row>
    <row r="58524" spans="21:21" x14ac:dyDescent="0.25">
      <c r="U58524" s="76"/>
    </row>
    <row r="58525" spans="21:21" x14ac:dyDescent="0.25">
      <c r="U58525" s="76"/>
    </row>
    <row r="58526" spans="21:21" x14ac:dyDescent="0.25">
      <c r="U58526" s="76"/>
    </row>
    <row r="58527" spans="21:21" x14ac:dyDescent="0.25">
      <c r="U58527" s="76"/>
    </row>
    <row r="58528" spans="21:21" x14ac:dyDescent="0.25">
      <c r="U58528" s="76"/>
    </row>
    <row r="58529" spans="21:21" x14ac:dyDescent="0.25">
      <c r="U58529" s="76"/>
    </row>
    <row r="58530" spans="21:21" x14ac:dyDescent="0.25">
      <c r="U58530" s="76"/>
    </row>
    <row r="58531" spans="21:21" x14ac:dyDescent="0.25">
      <c r="U58531" s="76"/>
    </row>
    <row r="58532" spans="21:21" x14ac:dyDescent="0.25">
      <c r="U58532" s="76"/>
    </row>
    <row r="58533" spans="21:21" x14ac:dyDescent="0.25">
      <c r="U58533" s="76"/>
    </row>
    <row r="58534" spans="21:21" x14ac:dyDescent="0.25">
      <c r="U58534" s="76"/>
    </row>
    <row r="58535" spans="21:21" x14ac:dyDescent="0.25">
      <c r="U58535" s="76"/>
    </row>
    <row r="58536" spans="21:21" x14ac:dyDescent="0.25">
      <c r="U58536" s="76"/>
    </row>
    <row r="58537" spans="21:21" x14ac:dyDescent="0.25">
      <c r="U58537" s="76"/>
    </row>
    <row r="58538" spans="21:21" x14ac:dyDescent="0.25">
      <c r="U58538" s="76"/>
    </row>
    <row r="58539" spans="21:21" x14ac:dyDescent="0.25">
      <c r="U58539" s="76"/>
    </row>
    <row r="58540" spans="21:21" x14ac:dyDescent="0.25">
      <c r="U58540" s="76"/>
    </row>
    <row r="58541" spans="21:21" x14ac:dyDescent="0.25">
      <c r="U58541" s="76"/>
    </row>
    <row r="58542" spans="21:21" x14ac:dyDescent="0.25">
      <c r="U58542" s="76"/>
    </row>
    <row r="58543" spans="21:21" x14ac:dyDescent="0.25">
      <c r="U58543" s="76"/>
    </row>
    <row r="58544" spans="21:21" x14ac:dyDescent="0.25">
      <c r="U58544" s="76"/>
    </row>
    <row r="58545" spans="21:21" x14ac:dyDescent="0.25">
      <c r="U58545" s="76"/>
    </row>
    <row r="58546" spans="21:21" x14ac:dyDescent="0.25">
      <c r="U58546" s="76"/>
    </row>
    <row r="58547" spans="21:21" x14ac:dyDescent="0.25">
      <c r="U58547" s="76"/>
    </row>
    <row r="58548" spans="21:21" x14ac:dyDescent="0.25">
      <c r="U58548" s="76"/>
    </row>
    <row r="58549" spans="21:21" x14ac:dyDescent="0.25">
      <c r="U58549" s="76"/>
    </row>
    <row r="58550" spans="21:21" x14ac:dyDescent="0.25">
      <c r="U58550" s="76"/>
    </row>
    <row r="58551" spans="21:21" x14ac:dyDescent="0.25">
      <c r="U58551" s="76"/>
    </row>
    <row r="58552" spans="21:21" x14ac:dyDescent="0.25">
      <c r="U58552" s="76"/>
    </row>
    <row r="58553" spans="21:21" x14ac:dyDescent="0.25">
      <c r="U58553" s="76"/>
    </row>
    <row r="58554" spans="21:21" x14ac:dyDescent="0.25">
      <c r="U58554" s="76"/>
    </row>
    <row r="58555" spans="21:21" x14ac:dyDescent="0.25">
      <c r="U58555" s="76"/>
    </row>
    <row r="58556" spans="21:21" x14ac:dyDescent="0.25">
      <c r="U58556" s="76"/>
    </row>
    <row r="58557" spans="21:21" x14ac:dyDescent="0.25">
      <c r="U58557" s="76"/>
    </row>
    <row r="58558" spans="21:21" x14ac:dyDescent="0.25">
      <c r="U58558" s="76"/>
    </row>
    <row r="58559" spans="21:21" x14ac:dyDescent="0.25">
      <c r="U58559" s="76"/>
    </row>
    <row r="58560" spans="21:21" x14ac:dyDescent="0.25">
      <c r="U58560" s="76"/>
    </row>
    <row r="58561" spans="21:21" x14ac:dyDescent="0.25">
      <c r="U58561" s="76"/>
    </row>
    <row r="58562" spans="21:21" x14ac:dyDescent="0.25">
      <c r="U58562" s="76"/>
    </row>
    <row r="58563" spans="21:21" x14ac:dyDescent="0.25">
      <c r="U58563" s="76"/>
    </row>
    <row r="58564" spans="21:21" x14ac:dyDescent="0.25">
      <c r="U58564" s="76"/>
    </row>
    <row r="58565" spans="21:21" x14ac:dyDescent="0.25">
      <c r="U58565" s="76"/>
    </row>
    <row r="58566" spans="21:21" x14ac:dyDescent="0.25">
      <c r="U58566" s="76"/>
    </row>
    <row r="58567" spans="21:21" x14ac:dyDescent="0.25">
      <c r="U58567" s="76"/>
    </row>
    <row r="58568" spans="21:21" x14ac:dyDescent="0.25">
      <c r="U58568" s="76"/>
    </row>
    <row r="58569" spans="21:21" x14ac:dyDescent="0.25">
      <c r="U58569" s="76"/>
    </row>
    <row r="58570" spans="21:21" x14ac:dyDescent="0.25">
      <c r="U58570" s="76"/>
    </row>
    <row r="58571" spans="21:21" x14ac:dyDescent="0.25">
      <c r="U58571" s="76"/>
    </row>
    <row r="58572" spans="21:21" x14ac:dyDescent="0.25">
      <c r="U58572" s="76"/>
    </row>
    <row r="58573" spans="21:21" x14ac:dyDescent="0.25">
      <c r="U58573" s="76"/>
    </row>
    <row r="58574" spans="21:21" x14ac:dyDescent="0.25">
      <c r="U58574" s="76"/>
    </row>
    <row r="58575" spans="21:21" x14ac:dyDescent="0.25">
      <c r="U58575" s="76"/>
    </row>
    <row r="58576" spans="21:21" x14ac:dyDescent="0.25">
      <c r="U58576" s="76"/>
    </row>
    <row r="58577" spans="21:21" x14ac:dyDescent="0.25">
      <c r="U58577" s="76"/>
    </row>
    <row r="58578" spans="21:21" x14ac:dyDescent="0.25">
      <c r="U58578" s="76"/>
    </row>
    <row r="58579" spans="21:21" x14ac:dyDescent="0.25">
      <c r="U58579" s="76"/>
    </row>
    <row r="58580" spans="21:21" x14ac:dyDescent="0.25">
      <c r="U58580" s="76"/>
    </row>
    <row r="58581" spans="21:21" x14ac:dyDescent="0.25">
      <c r="U58581" s="76"/>
    </row>
    <row r="58582" spans="21:21" x14ac:dyDescent="0.25">
      <c r="U58582" s="76"/>
    </row>
    <row r="58583" spans="21:21" x14ac:dyDescent="0.25">
      <c r="U58583" s="76"/>
    </row>
    <row r="58584" spans="21:21" x14ac:dyDescent="0.25">
      <c r="U58584" s="76"/>
    </row>
    <row r="58585" spans="21:21" x14ac:dyDescent="0.25">
      <c r="U58585" s="76"/>
    </row>
    <row r="58586" spans="21:21" x14ac:dyDescent="0.25">
      <c r="U58586" s="76"/>
    </row>
    <row r="58587" spans="21:21" x14ac:dyDescent="0.25">
      <c r="U58587" s="76"/>
    </row>
    <row r="58588" spans="21:21" x14ac:dyDescent="0.25">
      <c r="U58588" s="76"/>
    </row>
    <row r="58589" spans="21:21" x14ac:dyDescent="0.25">
      <c r="U58589" s="76"/>
    </row>
    <row r="58590" spans="21:21" x14ac:dyDescent="0.25">
      <c r="U58590" s="76"/>
    </row>
    <row r="58591" spans="21:21" x14ac:dyDescent="0.25">
      <c r="U58591" s="76"/>
    </row>
    <row r="58592" spans="21:21" x14ac:dyDescent="0.25">
      <c r="U58592" s="76"/>
    </row>
    <row r="58593" spans="21:21" x14ac:dyDescent="0.25">
      <c r="U58593" s="76"/>
    </row>
    <row r="58594" spans="21:21" x14ac:dyDescent="0.25">
      <c r="U58594" s="76"/>
    </row>
    <row r="58595" spans="21:21" x14ac:dyDescent="0.25">
      <c r="U58595" s="76"/>
    </row>
    <row r="58596" spans="21:21" x14ac:dyDescent="0.25">
      <c r="U58596" s="76"/>
    </row>
    <row r="58597" spans="21:21" x14ac:dyDescent="0.25">
      <c r="U58597" s="76"/>
    </row>
    <row r="58598" spans="21:21" x14ac:dyDescent="0.25">
      <c r="U58598" s="76"/>
    </row>
    <row r="58599" spans="21:21" x14ac:dyDescent="0.25">
      <c r="U58599" s="76"/>
    </row>
    <row r="58600" spans="21:21" x14ac:dyDescent="0.25">
      <c r="U58600" s="76"/>
    </row>
    <row r="58601" spans="21:21" x14ac:dyDescent="0.25">
      <c r="U58601" s="76"/>
    </row>
    <row r="58602" spans="21:21" x14ac:dyDescent="0.25">
      <c r="U58602" s="76"/>
    </row>
    <row r="58603" spans="21:21" x14ac:dyDescent="0.25">
      <c r="U58603" s="76"/>
    </row>
    <row r="58604" spans="21:21" x14ac:dyDescent="0.25">
      <c r="U58604" s="76"/>
    </row>
    <row r="58605" spans="21:21" x14ac:dyDescent="0.25">
      <c r="U58605" s="76"/>
    </row>
    <row r="58606" spans="21:21" x14ac:dyDescent="0.25">
      <c r="U58606" s="76"/>
    </row>
    <row r="58607" spans="21:21" x14ac:dyDescent="0.25">
      <c r="U58607" s="76"/>
    </row>
    <row r="58608" spans="21:21" x14ac:dyDescent="0.25">
      <c r="U58608" s="76"/>
    </row>
    <row r="58609" spans="21:21" x14ac:dyDescent="0.25">
      <c r="U58609" s="76"/>
    </row>
    <row r="58610" spans="21:21" x14ac:dyDescent="0.25">
      <c r="U58610" s="76"/>
    </row>
    <row r="58611" spans="21:21" x14ac:dyDescent="0.25">
      <c r="U58611" s="76"/>
    </row>
    <row r="58612" spans="21:21" x14ac:dyDescent="0.25">
      <c r="U58612" s="76"/>
    </row>
    <row r="58613" spans="21:21" x14ac:dyDescent="0.25">
      <c r="U58613" s="76"/>
    </row>
    <row r="58614" spans="21:21" x14ac:dyDescent="0.25">
      <c r="U58614" s="76"/>
    </row>
    <row r="58615" spans="21:21" x14ac:dyDescent="0.25">
      <c r="U58615" s="76"/>
    </row>
    <row r="58616" spans="21:21" x14ac:dyDescent="0.25">
      <c r="U58616" s="76"/>
    </row>
    <row r="58617" spans="21:21" x14ac:dyDescent="0.25">
      <c r="U58617" s="76"/>
    </row>
    <row r="58618" spans="21:21" x14ac:dyDescent="0.25">
      <c r="U58618" s="76"/>
    </row>
    <row r="58619" spans="21:21" x14ac:dyDescent="0.25">
      <c r="U58619" s="76"/>
    </row>
    <row r="58620" spans="21:21" x14ac:dyDescent="0.25">
      <c r="U58620" s="76"/>
    </row>
    <row r="58621" spans="21:21" x14ac:dyDescent="0.25">
      <c r="U58621" s="76"/>
    </row>
    <row r="58622" spans="21:21" x14ac:dyDescent="0.25">
      <c r="U58622" s="76"/>
    </row>
    <row r="58623" spans="21:21" x14ac:dyDescent="0.25">
      <c r="U58623" s="76"/>
    </row>
    <row r="58624" spans="21:21" x14ac:dyDescent="0.25">
      <c r="U58624" s="76"/>
    </row>
    <row r="58625" spans="21:21" x14ac:dyDescent="0.25">
      <c r="U58625" s="76"/>
    </row>
    <row r="58626" spans="21:21" x14ac:dyDescent="0.25">
      <c r="U58626" s="76"/>
    </row>
    <row r="58627" spans="21:21" x14ac:dyDescent="0.25">
      <c r="U58627" s="76"/>
    </row>
    <row r="58628" spans="21:21" x14ac:dyDescent="0.25">
      <c r="U58628" s="76"/>
    </row>
    <row r="58629" spans="21:21" x14ac:dyDescent="0.25">
      <c r="U58629" s="76"/>
    </row>
    <row r="58630" spans="21:21" x14ac:dyDescent="0.25">
      <c r="U58630" s="76"/>
    </row>
    <row r="58631" spans="21:21" x14ac:dyDescent="0.25">
      <c r="U58631" s="76"/>
    </row>
    <row r="58632" spans="21:21" x14ac:dyDescent="0.25">
      <c r="U58632" s="76"/>
    </row>
    <row r="58633" spans="21:21" x14ac:dyDescent="0.25">
      <c r="U58633" s="76"/>
    </row>
    <row r="58634" spans="21:21" x14ac:dyDescent="0.25">
      <c r="U58634" s="76"/>
    </row>
    <row r="58635" spans="21:21" x14ac:dyDescent="0.25">
      <c r="U58635" s="76"/>
    </row>
    <row r="58636" spans="21:21" x14ac:dyDescent="0.25">
      <c r="U58636" s="76"/>
    </row>
    <row r="58637" spans="21:21" x14ac:dyDescent="0.25">
      <c r="U58637" s="76"/>
    </row>
    <row r="58638" spans="21:21" x14ac:dyDescent="0.25">
      <c r="U58638" s="76"/>
    </row>
    <row r="58639" spans="21:21" x14ac:dyDescent="0.25">
      <c r="U58639" s="76"/>
    </row>
    <row r="58640" spans="21:21" x14ac:dyDescent="0.25">
      <c r="U58640" s="76"/>
    </row>
    <row r="58641" spans="21:21" x14ac:dyDescent="0.25">
      <c r="U58641" s="76"/>
    </row>
    <row r="58642" spans="21:21" x14ac:dyDescent="0.25">
      <c r="U58642" s="76"/>
    </row>
    <row r="58643" spans="21:21" x14ac:dyDescent="0.25">
      <c r="U58643" s="76"/>
    </row>
    <row r="58644" spans="21:21" x14ac:dyDescent="0.25">
      <c r="U58644" s="76"/>
    </row>
    <row r="58645" spans="21:21" x14ac:dyDescent="0.25">
      <c r="U58645" s="76"/>
    </row>
    <row r="58646" spans="21:21" x14ac:dyDescent="0.25">
      <c r="U58646" s="76"/>
    </row>
    <row r="58647" spans="21:21" x14ac:dyDescent="0.25">
      <c r="U58647" s="76"/>
    </row>
    <row r="58648" spans="21:21" x14ac:dyDescent="0.25">
      <c r="U58648" s="76"/>
    </row>
    <row r="58649" spans="21:21" x14ac:dyDescent="0.25">
      <c r="U58649" s="76"/>
    </row>
    <row r="58650" spans="21:21" x14ac:dyDescent="0.25">
      <c r="U58650" s="76"/>
    </row>
    <row r="58651" spans="21:21" x14ac:dyDescent="0.25">
      <c r="U58651" s="76"/>
    </row>
    <row r="58652" spans="21:21" x14ac:dyDescent="0.25">
      <c r="U58652" s="76"/>
    </row>
    <row r="58653" spans="21:21" x14ac:dyDescent="0.25">
      <c r="U58653" s="76"/>
    </row>
    <row r="58654" spans="21:21" x14ac:dyDescent="0.25">
      <c r="U58654" s="76"/>
    </row>
    <row r="58655" spans="21:21" x14ac:dyDescent="0.25">
      <c r="U58655" s="76"/>
    </row>
    <row r="58656" spans="21:21" x14ac:dyDescent="0.25">
      <c r="U58656" s="76"/>
    </row>
    <row r="58657" spans="21:21" x14ac:dyDescent="0.25">
      <c r="U58657" s="76"/>
    </row>
    <row r="58658" spans="21:21" x14ac:dyDescent="0.25">
      <c r="U58658" s="76"/>
    </row>
    <row r="58659" spans="21:21" x14ac:dyDescent="0.25">
      <c r="U58659" s="76"/>
    </row>
    <row r="58660" spans="21:21" x14ac:dyDescent="0.25">
      <c r="U58660" s="76"/>
    </row>
    <row r="58661" spans="21:21" x14ac:dyDescent="0.25">
      <c r="U58661" s="76"/>
    </row>
    <row r="58662" spans="21:21" x14ac:dyDescent="0.25">
      <c r="U58662" s="76"/>
    </row>
    <row r="58663" spans="21:21" x14ac:dyDescent="0.25">
      <c r="U58663" s="76"/>
    </row>
    <row r="58664" spans="21:21" x14ac:dyDescent="0.25">
      <c r="U58664" s="76"/>
    </row>
    <row r="58665" spans="21:21" x14ac:dyDescent="0.25">
      <c r="U58665" s="76"/>
    </row>
    <row r="58666" spans="21:21" x14ac:dyDescent="0.25">
      <c r="U58666" s="76"/>
    </row>
    <row r="58667" spans="21:21" x14ac:dyDescent="0.25">
      <c r="U58667" s="76"/>
    </row>
    <row r="58668" spans="21:21" x14ac:dyDescent="0.25">
      <c r="U58668" s="76"/>
    </row>
    <row r="58669" spans="21:21" x14ac:dyDescent="0.25">
      <c r="U58669" s="76"/>
    </row>
    <row r="58670" spans="21:21" x14ac:dyDescent="0.25">
      <c r="U58670" s="76"/>
    </row>
    <row r="58671" spans="21:21" x14ac:dyDescent="0.25">
      <c r="U58671" s="76"/>
    </row>
    <row r="58672" spans="21:21" x14ac:dyDescent="0.25">
      <c r="U58672" s="76"/>
    </row>
    <row r="58673" spans="21:21" x14ac:dyDescent="0.25">
      <c r="U58673" s="76"/>
    </row>
    <row r="58674" spans="21:21" x14ac:dyDescent="0.25">
      <c r="U58674" s="76"/>
    </row>
    <row r="58675" spans="21:21" x14ac:dyDescent="0.25">
      <c r="U58675" s="76"/>
    </row>
    <row r="58676" spans="21:21" x14ac:dyDescent="0.25">
      <c r="U58676" s="76"/>
    </row>
    <row r="58677" spans="21:21" x14ac:dyDescent="0.25">
      <c r="U58677" s="76"/>
    </row>
    <row r="58678" spans="21:21" x14ac:dyDescent="0.25">
      <c r="U58678" s="76"/>
    </row>
    <row r="58679" spans="21:21" x14ac:dyDescent="0.25">
      <c r="U58679" s="76"/>
    </row>
    <row r="58680" spans="21:21" x14ac:dyDescent="0.25">
      <c r="U58680" s="76"/>
    </row>
    <row r="58681" spans="21:21" x14ac:dyDescent="0.25">
      <c r="U58681" s="76"/>
    </row>
    <row r="58682" spans="21:21" x14ac:dyDescent="0.25">
      <c r="U58682" s="76"/>
    </row>
    <row r="58683" spans="21:21" x14ac:dyDescent="0.25">
      <c r="U58683" s="76"/>
    </row>
    <row r="58684" spans="21:21" x14ac:dyDescent="0.25">
      <c r="U58684" s="76"/>
    </row>
    <row r="58685" spans="21:21" x14ac:dyDescent="0.25">
      <c r="U58685" s="76"/>
    </row>
    <row r="58686" spans="21:21" x14ac:dyDescent="0.25">
      <c r="U58686" s="76"/>
    </row>
    <row r="58687" spans="21:21" x14ac:dyDescent="0.25">
      <c r="U58687" s="76"/>
    </row>
    <row r="58688" spans="21:21" x14ac:dyDescent="0.25">
      <c r="U58688" s="76"/>
    </row>
    <row r="58689" spans="21:21" x14ac:dyDescent="0.25">
      <c r="U58689" s="76"/>
    </row>
    <row r="58690" spans="21:21" x14ac:dyDescent="0.25">
      <c r="U58690" s="76"/>
    </row>
    <row r="58691" spans="21:21" x14ac:dyDescent="0.25">
      <c r="U58691" s="76"/>
    </row>
    <row r="58692" spans="21:21" x14ac:dyDescent="0.25">
      <c r="U58692" s="76"/>
    </row>
    <row r="58693" spans="21:21" x14ac:dyDescent="0.25">
      <c r="U58693" s="76"/>
    </row>
    <row r="58694" spans="21:21" x14ac:dyDescent="0.25">
      <c r="U58694" s="76"/>
    </row>
    <row r="58695" spans="21:21" x14ac:dyDescent="0.25">
      <c r="U58695" s="76"/>
    </row>
    <row r="58696" spans="21:21" x14ac:dyDescent="0.25">
      <c r="U58696" s="76"/>
    </row>
    <row r="58697" spans="21:21" x14ac:dyDescent="0.25">
      <c r="U58697" s="76"/>
    </row>
    <row r="58698" spans="21:21" x14ac:dyDescent="0.25">
      <c r="U58698" s="76"/>
    </row>
    <row r="58699" spans="21:21" x14ac:dyDescent="0.25">
      <c r="U58699" s="76"/>
    </row>
    <row r="58700" spans="21:21" x14ac:dyDescent="0.25">
      <c r="U58700" s="76"/>
    </row>
    <row r="58701" spans="21:21" x14ac:dyDescent="0.25">
      <c r="U58701" s="76"/>
    </row>
    <row r="58702" spans="21:21" x14ac:dyDescent="0.25">
      <c r="U58702" s="76"/>
    </row>
    <row r="58703" spans="21:21" x14ac:dyDescent="0.25">
      <c r="U58703" s="76"/>
    </row>
    <row r="58704" spans="21:21" x14ac:dyDescent="0.25">
      <c r="U58704" s="76"/>
    </row>
    <row r="58705" spans="21:21" x14ac:dyDescent="0.25">
      <c r="U58705" s="76"/>
    </row>
    <row r="58706" spans="21:21" x14ac:dyDescent="0.25">
      <c r="U58706" s="76"/>
    </row>
    <row r="58707" spans="21:21" x14ac:dyDescent="0.25">
      <c r="U58707" s="76"/>
    </row>
    <row r="58708" spans="21:21" x14ac:dyDescent="0.25">
      <c r="U58708" s="76"/>
    </row>
    <row r="58709" spans="21:21" x14ac:dyDescent="0.25">
      <c r="U58709" s="76"/>
    </row>
    <row r="58710" spans="21:21" x14ac:dyDescent="0.25">
      <c r="U58710" s="76"/>
    </row>
    <row r="58711" spans="21:21" x14ac:dyDescent="0.25">
      <c r="U58711" s="76"/>
    </row>
    <row r="58712" spans="21:21" x14ac:dyDescent="0.25">
      <c r="U58712" s="76"/>
    </row>
    <row r="58713" spans="21:21" x14ac:dyDescent="0.25">
      <c r="U58713" s="76"/>
    </row>
    <row r="58714" spans="21:21" x14ac:dyDescent="0.25">
      <c r="U58714" s="76"/>
    </row>
    <row r="58715" spans="21:21" x14ac:dyDescent="0.25">
      <c r="U58715" s="76"/>
    </row>
    <row r="58716" spans="21:21" x14ac:dyDescent="0.25">
      <c r="U58716" s="76"/>
    </row>
    <row r="58717" spans="21:21" x14ac:dyDescent="0.25">
      <c r="U58717" s="76"/>
    </row>
    <row r="58718" spans="21:21" x14ac:dyDescent="0.25">
      <c r="U58718" s="76"/>
    </row>
    <row r="58719" spans="21:21" x14ac:dyDescent="0.25">
      <c r="U58719" s="76"/>
    </row>
    <row r="58720" spans="21:21" x14ac:dyDescent="0.25">
      <c r="U58720" s="76"/>
    </row>
    <row r="58721" spans="21:21" x14ac:dyDescent="0.25">
      <c r="U58721" s="76"/>
    </row>
    <row r="58722" spans="21:21" x14ac:dyDescent="0.25">
      <c r="U58722" s="76"/>
    </row>
    <row r="58723" spans="21:21" x14ac:dyDescent="0.25">
      <c r="U58723" s="76"/>
    </row>
    <row r="58724" spans="21:21" x14ac:dyDescent="0.25">
      <c r="U58724" s="76"/>
    </row>
    <row r="58725" spans="21:21" x14ac:dyDescent="0.25">
      <c r="U58725" s="76"/>
    </row>
    <row r="58726" spans="21:21" x14ac:dyDescent="0.25">
      <c r="U58726" s="76"/>
    </row>
    <row r="58727" spans="21:21" x14ac:dyDescent="0.25">
      <c r="U58727" s="76"/>
    </row>
    <row r="58728" spans="21:21" x14ac:dyDescent="0.25">
      <c r="U58728" s="76"/>
    </row>
    <row r="58729" spans="21:21" x14ac:dyDescent="0.25">
      <c r="U58729" s="76"/>
    </row>
    <row r="58730" spans="21:21" x14ac:dyDescent="0.25">
      <c r="U58730" s="76"/>
    </row>
    <row r="58731" spans="21:21" x14ac:dyDescent="0.25">
      <c r="U58731" s="76"/>
    </row>
    <row r="58732" spans="21:21" x14ac:dyDescent="0.25">
      <c r="U58732" s="76"/>
    </row>
    <row r="58733" spans="21:21" x14ac:dyDescent="0.25">
      <c r="U58733" s="76"/>
    </row>
    <row r="58734" spans="21:21" x14ac:dyDescent="0.25">
      <c r="U58734" s="76"/>
    </row>
    <row r="58735" spans="21:21" x14ac:dyDescent="0.25">
      <c r="U58735" s="76"/>
    </row>
    <row r="58736" spans="21:21" x14ac:dyDescent="0.25">
      <c r="U58736" s="76"/>
    </row>
    <row r="58737" spans="21:21" x14ac:dyDescent="0.25">
      <c r="U58737" s="76"/>
    </row>
    <row r="58738" spans="21:21" x14ac:dyDescent="0.25">
      <c r="U58738" s="76"/>
    </row>
    <row r="58739" spans="21:21" x14ac:dyDescent="0.25">
      <c r="U58739" s="76"/>
    </row>
    <row r="58740" spans="21:21" x14ac:dyDescent="0.25">
      <c r="U58740" s="76"/>
    </row>
    <row r="58741" spans="21:21" x14ac:dyDescent="0.25">
      <c r="U58741" s="76"/>
    </row>
    <row r="58742" spans="21:21" x14ac:dyDescent="0.25">
      <c r="U58742" s="76"/>
    </row>
    <row r="58743" spans="21:21" x14ac:dyDescent="0.25">
      <c r="U58743" s="76"/>
    </row>
    <row r="58744" spans="21:21" x14ac:dyDescent="0.25">
      <c r="U58744" s="76"/>
    </row>
    <row r="58745" spans="21:21" x14ac:dyDescent="0.25">
      <c r="U58745" s="76"/>
    </row>
    <row r="58746" spans="21:21" x14ac:dyDescent="0.25">
      <c r="U58746" s="76"/>
    </row>
    <row r="58747" spans="21:21" x14ac:dyDescent="0.25">
      <c r="U58747" s="76"/>
    </row>
    <row r="58748" spans="21:21" x14ac:dyDescent="0.25">
      <c r="U58748" s="76"/>
    </row>
    <row r="58749" spans="21:21" x14ac:dyDescent="0.25">
      <c r="U58749" s="76"/>
    </row>
    <row r="58750" spans="21:21" x14ac:dyDescent="0.25">
      <c r="U58750" s="76"/>
    </row>
    <row r="58751" spans="21:21" x14ac:dyDescent="0.25">
      <c r="U58751" s="76"/>
    </row>
    <row r="58752" spans="21:21" x14ac:dyDescent="0.25">
      <c r="U58752" s="76"/>
    </row>
    <row r="58753" spans="21:21" x14ac:dyDescent="0.25">
      <c r="U58753" s="76"/>
    </row>
    <row r="58754" spans="21:21" x14ac:dyDescent="0.25">
      <c r="U58754" s="76"/>
    </row>
    <row r="58755" spans="21:21" x14ac:dyDescent="0.25">
      <c r="U58755" s="76"/>
    </row>
    <row r="58756" spans="21:21" x14ac:dyDescent="0.25">
      <c r="U58756" s="76"/>
    </row>
    <row r="58757" spans="21:21" x14ac:dyDescent="0.25">
      <c r="U58757" s="76"/>
    </row>
    <row r="58758" spans="21:21" x14ac:dyDescent="0.25">
      <c r="U58758" s="76"/>
    </row>
    <row r="58759" spans="21:21" x14ac:dyDescent="0.25">
      <c r="U58759" s="76"/>
    </row>
    <row r="58760" spans="21:21" x14ac:dyDescent="0.25">
      <c r="U58760" s="76"/>
    </row>
    <row r="58761" spans="21:21" x14ac:dyDescent="0.25">
      <c r="U58761" s="76"/>
    </row>
    <row r="58762" spans="21:21" x14ac:dyDescent="0.25">
      <c r="U58762" s="76"/>
    </row>
    <row r="58763" spans="21:21" x14ac:dyDescent="0.25">
      <c r="U58763" s="76"/>
    </row>
    <row r="58764" spans="21:21" x14ac:dyDescent="0.25">
      <c r="U58764" s="76"/>
    </row>
    <row r="58765" spans="21:21" x14ac:dyDescent="0.25">
      <c r="U58765" s="76"/>
    </row>
    <row r="58766" spans="21:21" x14ac:dyDescent="0.25">
      <c r="U58766" s="76"/>
    </row>
    <row r="58767" spans="21:21" x14ac:dyDescent="0.25">
      <c r="U58767" s="76"/>
    </row>
    <row r="58768" spans="21:21" x14ac:dyDescent="0.25">
      <c r="U58768" s="76"/>
    </row>
    <row r="58769" spans="21:21" x14ac:dyDescent="0.25">
      <c r="U58769" s="76"/>
    </row>
    <row r="58770" spans="21:21" x14ac:dyDescent="0.25">
      <c r="U58770" s="76"/>
    </row>
    <row r="58771" spans="21:21" x14ac:dyDescent="0.25">
      <c r="U58771" s="76"/>
    </row>
    <row r="58772" spans="21:21" x14ac:dyDescent="0.25">
      <c r="U58772" s="76"/>
    </row>
    <row r="58773" spans="21:21" x14ac:dyDescent="0.25">
      <c r="U58773" s="76"/>
    </row>
    <row r="58774" spans="21:21" x14ac:dyDescent="0.25">
      <c r="U58774" s="76"/>
    </row>
    <row r="58775" spans="21:21" x14ac:dyDescent="0.25">
      <c r="U58775" s="76"/>
    </row>
    <row r="58776" spans="21:21" x14ac:dyDescent="0.25">
      <c r="U58776" s="76"/>
    </row>
    <row r="58777" spans="21:21" x14ac:dyDescent="0.25">
      <c r="U58777" s="76"/>
    </row>
    <row r="58778" spans="21:21" x14ac:dyDescent="0.25">
      <c r="U58778" s="76"/>
    </row>
    <row r="58779" spans="21:21" x14ac:dyDescent="0.25">
      <c r="U58779" s="76"/>
    </row>
    <row r="58780" spans="21:21" x14ac:dyDescent="0.25">
      <c r="U58780" s="76"/>
    </row>
    <row r="58781" spans="21:21" x14ac:dyDescent="0.25">
      <c r="U58781" s="76"/>
    </row>
    <row r="58782" spans="21:21" x14ac:dyDescent="0.25">
      <c r="U58782" s="76"/>
    </row>
    <row r="58783" spans="21:21" x14ac:dyDescent="0.25">
      <c r="U58783" s="76"/>
    </row>
    <row r="58784" spans="21:21" x14ac:dyDescent="0.25">
      <c r="U58784" s="76"/>
    </row>
    <row r="58785" spans="21:21" x14ac:dyDescent="0.25">
      <c r="U58785" s="76"/>
    </row>
    <row r="58786" spans="21:21" x14ac:dyDescent="0.25">
      <c r="U58786" s="76"/>
    </row>
    <row r="58787" spans="21:21" x14ac:dyDescent="0.25">
      <c r="U58787" s="76"/>
    </row>
    <row r="58788" spans="21:21" x14ac:dyDescent="0.25">
      <c r="U58788" s="76"/>
    </row>
    <row r="58789" spans="21:21" x14ac:dyDescent="0.25">
      <c r="U58789" s="76"/>
    </row>
    <row r="58790" spans="21:21" x14ac:dyDescent="0.25">
      <c r="U58790" s="76"/>
    </row>
    <row r="58791" spans="21:21" x14ac:dyDescent="0.25">
      <c r="U58791" s="76"/>
    </row>
    <row r="58792" spans="21:21" x14ac:dyDescent="0.25">
      <c r="U58792" s="76"/>
    </row>
    <row r="58793" spans="21:21" x14ac:dyDescent="0.25">
      <c r="U58793" s="76"/>
    </row>
    <row r="58794" spans="21:21" x14ac:dyDescent="0.25">
      <c r="U58794" s="76"/>
    </row>
    <row r="58795" spans="21:21" x14ac:dyDescent="0.25">
      <c r="U58795" s="76"/>
    </row>
    <row r="58796" spans="21:21" x14ac:dyDescent="0.25">
      <c r="U58796" s="76"/>
    </row>
    <row r="58797" spans="21:21" x14ac:dyDescent="0.25">
      <c r="U58797" s="76"/>
    </row>
    <row r="58798" spans="21:21" x14ac:dyDescent="0.25">
      <c r="U58798" s="76"/>
    </row>
    <row r="58799" spans="21:21" x14ac:dyDescent="0.25">
      <c r="U58799" s="76"/>
    </row>
    <row r="58800" spans="21:21" x14ac:dyDescent="0.25">
      <c r="U58800" s="76"/>
    </row>
    <row r="58801" spans="21:21" x14ac:dyDescent="0.25">
      <c r="U58801" s="76"/>
    </row>
    <row r="58802" spans="21:21" x14ac:dyDescent="0.25">
      <c r="U58802" s="76"/>
    </row>
    <row r="58803" spans="21:21" x14ac:dyDescent="0.25">
      <c r="U58803" s="76"/>
    </row>
    <row r="58804" spans="21:21" x14ac:dyDescent="0.25">
      <c r="U58804" s="76"/>
    </row>
    <row r="58805" spans="21:21" x14ac:dyDescent="0.25">
      <c r="U58805" s="76"/>
    </row>
    <row r="58806" spans="21:21" x14ac:dyDescent="0.25">
      <c r="U58806" s="76"/>
    </row>
    <row r="58807" spans="21:21" x14ac:dyDescent="0.25">
      <c r="U58807" s="76"/>
    </row>
    <row r="58808" spans="21:21" x14ac:dyDescent="0.25">
      <c r="U58808" s="76"/>
    </row>
    <row r="58809" spans="21:21" x14ac:dyDescent="0.25">
      <c r="U58809" s="76"/>
    </row>
    <row r="58810" spans="21:21" x14ac:dyDescent="0.25">
      <c r="U58810" s="76"/>
    </row>
    <row r="58811" spans="21:21" x14ac:dyDescent="0.25">
      <c r="U58811" s="76"/>
    </row>
    <row r="58812" spans="21:21" x14ac:dyDescent="0.25">
      <c r="U58812" s="76"/>
    </row>
    <row r="58813" spans="21:21" x14ac:dyDescent="0.25">
      <c r="U58813" s="76"/>
    </row>
    <row r="58814" spans="21:21" x14ac:dyDescent="0.25">
      <c r="U58814" s="76"/>
    </row>
    <row r="58815" spans="21:21" x14ac:dyDescent="0.25">
      <c r="U58815" s="76"/>
    </row>
    <row r="58816" spans="21:21" x14ac:dyDescent="0.25">
      <c r="U58816" s="76"/>
    </row>
    <row r="58817" spans="21:21" x14ac:dyDescent="0.25">
      <c r="U58817" s="76"/>
    </row>
    <row r="58818" spans="21:21" x14ac:dyDescent="0.25">
      <c r="U58818" s="76"/>
    </row>
    <row r="58819" spans="21:21" x14ac:dyDescent="0.25">
      <c r="U58819" s="76"/>
    </row>
    <row r="58820" spans="21:21" x14ac:dyDescent="0.25">
      <c r="U58820" s="76"/>
    </row>
    <row r="58821" spans="21:21" x14ac:dyDescent="0.25">
      <c r="U58821" s="76"/>
    </row>
    <row r="58822" spans="21:21" x14ac:dyDescent="0.25">
      <c r="U58822" s="76"/>
    </row>
    <row r="58823" spans="21:21" x14ac:dyDescent="0.25">
      <c r="U58823" s="76"/>
    </row>
    <row r="58824" spans="21:21" x14ac:dyDescent="0.25">
      <c r="U58824" s="76"/>
    </row>
    <row r="58825" spans="21:21" x14ac:dyDescent="0.25">
      <c r="U58825" s="76"/>
    </row>
    <row r="58826" spans="21:21" x14ac:dyDescent="0.25">
      <c r="U58826" s="76"/>
    </row>
    <row r="58827" spans="21:21" x14ac:dyDescent="0.25">
      <c r="U58827" s="76"/>
    </row>
    <row r="58828" spans="21:21" x14ac:dyDescent="0.25">
      <c r="U58828" s="76"/>
    </row>
    <row r="58829" spans="21:21" x14ac:dyDescent="0.25">
      <c r="U58829" s="76"/>
    </row>
    <row r="58830" spans="21:21" x14ac:dyDescent="0.25">
      <c r="U58830" s="76"/>
    </row>
    <row r="58831" spans="21:21" x14ac:dyDescent="0.25">
      <c r="U58831" s="76"/>
    </row>
    <row r="58832" spans="21:21" x14ac:dyDescent="0.25">
      <c r="U58832" s="76"/>
    </row>
    <row r="58833" spans="21:21" x14ac:dyDescent="0.25">
      <c r="U58833" s="76"/>
    </row>
    <row r="58834" spans="21:21" x14ac:dyDescent="0.25">
      <c r="U58834" s="76"/>
    </row>
    <row r="58835" spans="21:21" x14ac:dyDescent="0.25">
      <c r="U58835" s="76"/>
    </row>
    <row r="58836" spans="21:21" x14ac:dyDescent="0.25">
      <c r="U58836" s="76"/>
    </row>
    <row r="58837" spans="21:21" x14ac:dyDescent="0.25">
      <c r="U58837" s="76"/>
    </row>
    <row r="58838" spans="21:21" x14ac:dyDescent="0.25">
      <c r="U58838" s="76"/>
    </row>
    <row r="58839" spans="21:21" x14ac:dyDescent="0.25">
      <c r="U58839" s="76"/>
    </row>
    <row r="58840" spans="21:21" x14ac:dyDescent="0.25">
      <c r="U58840" s="76"/>
    </row>
    <row r="58841" spans="21:21" x14ac:dyDescent="0.25">
      <c r="U58841" s="76"/>
    </row>
    <row r="58842" spans="21:21" x14ac:dyDescent="0.25">
      <c r="U58842" s="76"/>
    </row>
    <row r="58843" spans="21:21" x14ac:dyDescent="0.25">
      <c r="U58843" s="76"/>
    </row>
    <row r="58844" spans="21:21" x14ac:dyDescent="0.25">
      <c r="U58844" s="76"/>
    </row>
    <row r="58845" spans="21:21" x14ac:dyDescent="0.25">
      <c r="U58845" s="76"/>
    </row>
    <row r="58846" spans="21:21" x14ac:dyDescent="0.25">
      <c r="U58846" s="76"/>
    </row>
    <row r="58847" spans="21:21" x14ac:dyDescent="0.25">
      <c r="U58847" s="76"/>
    </row>
    <row r="58848" spans="21:21" x14ac:dyDescent="0.25">
      <c r="U58848" s="76"/>
    </row>
    <row r="58849" spans="21:21" x14ac:dyDescent="0.25">
      <c r="U58849" s="76"/>
    </row>
    <row r="58850" spans="21:21" x14ac:dyDescent="0.25">
      <c r="U58850" s="76"/>
    </row>
    <row r="58851" spans="21:21" x14ac:dyDescent="0.25">
      <c r="U58851" s="76"/>
    </row>
    <row r="58852" spans="21:21" x14ac:dyDescent="0.25">
      <c r="U58852" s="76"/>
    </row>
    <row r="58853" spans="21:21" x14ac:dyDescent="0.25">
      <c r="U58853" s="76"/>
    </row>
    <row r="58854" spans="21:21" x14ac:dyDescent="0.25">
      <c r="U58854" s="76"/>
    </row>
    <row r="58855" spans="21:21" x14ac:dyDescent="0.25">
      <c r="U58855" s="76"/>
    </row>
    <row r="58856" spans="21:21" x14ac:dyDescent="0.25">
      <c r="U58856" s="76"/>
    </row>
    <row r="58857" spans="21:21" x14ac:dyDescent="0.25">
      <c r="U58857" s="76"/>
    </row>
    <row r="58858" spans="21:21" x14ac:dyDescent="0.25">
      <c r="U58858" s="76"/>
    </row>
    <row r="58859" spans="21:21" x14ac:dyDescent="0.25">
      <c r="U58859" s="76"/>
    </row>
    <row r="58860" spans="21:21" x14ac:dyDescent="0.25">
      <c r="U58860" s="76"/>
    </row>
    <row r="58861" spans="21:21" x14ac:dyDescent="0.25">
      <c r="U58861" s="76"/>
    </row>
    <row r="58862" spans="21:21" x14ac:dyDescent="0.25">
      <c r="U58862" s="76"/>
    </row>
    <row r="58863" spans="21:21" x14ac:dyDescent="0.25">
      <c r="U58863" s="76"/>
    </row>
    <row r="58864" spans="21:21" x14ac:dyDescent="0.25">
      <c r="U58864" s="76"/>
    </row>
    <row r="58865" spans="21:21" x14ac:dyDescent="0.25">
      <c r="U58865" s="76"/>
    </row>
    <row r="58866" spans="21:21" x14ac:dyDescent="0.25">
      <c r="U58866" s="76"/>
    </row>
    <row r="58867" spans="21:21" x14ac:dyDescent="0.25">
      <c r="U58867" s="76"/>
    </row>
    <row r="58868" spans="21:21" x14ac:dyDescent="0.25">
      <c r="U58868" s="76"/>
    </row>
    <row r="58869" spans="21:21" x14ac:dyDescent="0.25">
      <c r="U58869" s="76"/>
    </row>
    <row r="58870" spans="21:21" x14ac:dyDescent="0.25">
      <c r="U58870" s="76"/>
    </row>
    <row r="58871" spans="21:21" x14ac:dyDescent="0.25">
      <c r="U58871" s="76"/>
    </row>
    <row r="58872" spans="21:21" x14ac:dyDescent="0.25">
      <c r="U58872" s="76"/>
    </row>
    <row r="58873" spans="21:21" x14ac:dyDescent="0.25">
      <c r="U58873" s="76"/>
    </row>
    <row r="58874" spans="21:21" x14ac:dyDescent="0.25">
      <c r="U58874" s="76"/>
    </row>
    <row r="58875" spans="21:21" x14ac:dyDescent="0.25">
      <c r="U58875" s="76"/>
    </row>
    <row r="58876" spans="21:21" x14ac:dyDescent="0.25">
      <c r="U58876" s="76"/>
    </row>
    <row r="58877" spans="21:21" x14ac:dyDescent="0.25">
      <c r="U58877" s="76"/>
    </row>
    <row r="58878" spans="21:21" x14ac:dyDescent="0.25">
      <c r="U58878" s="76"/>
    </row>
    <row r="58879" spans="21:21" x14ac:dyDescent="0.25">
      <c r="U58879" s="76"/>
    </row>
    <row r="58880" spans="21:21" x14ac:dyDescent="0.25">
      <c r="U58880" s="76"/>
    </row>
    <row r="58881" spans="21:21" x14ac:dyDescent="0.25">
      <c r="U58881" s="76"/>
    </row>
    <row r="58882" spans="21:21" x14ac:dyDescent="0.25">
      <c r="U58882" s="76"/>
    </row>
    <row r="58883" spans="21:21" x14ac:dyDescent="0.25">
      <c r="U58883" s="76"/>
    </row>
    <row r="58884" spans="21:21" x14ac:dyDescent="0.25">
      <c r="U58884" s="76"/>
    </row>
    <row r="58885" spans="21:21" x14ac:dyDescent="0.25">
      <c r="U58885" s="76"/>
    </row>
    <row r="58886" spans="21:21" x14ac:dyDescent="0.25">
      <c r="U58886" s="76"/>
    </row>
    <row r="58887" spans="21:21" x14ac:dyDescent="0.25">
      <c r="U58887" s="76"/>
    </row>
    <row r="58888" spans="21:21" x14ac:dyDescent="0.25">
      <c r="U58888" s="76"/>
    </row>
    <row r="58889" spans="21:21" x14ac:dyDescent="0.25">
      <c r="U58889" s="76"/>
    </row>
    <row r="58890" spans="21:21" x14ac:dyDescent="0.25">
      <c r="U58890" s="76"/>
    </row>
    <row r="58891" spans="21:21" x14ac:dyDescent="0.25">
      <c r="U58891" s="76"/>
    </row>
    <row r="58892" spans="21:21" x14ac:dyDescent="0.25">
      <c r="U58892" s="76"/>
    </row>
    <row r="58893" spans="21:21" x14ac:dyDescent="0.25">
      <c r="U58893" s="76"/>
    </row>
    <row r="58894" spans="21:21" x14ac:dyDescent="0.25">
      <c r="U58894" s="76"/>
    </row>
    <row r="58895" spans="21:21" x14ac:dyDescent="0.25">
      <c r="U58895" s="76"/>
    </row>
    <row r="58896" spans="21:21" x14ac:dyDescent="0.25">
      <c r="U58896" s="76"/>
    </row>
    <row r="58897" spans="21:21" x14ac:dyDescent="0.25">
      <c r="U58897" s="76"/>
    </row>
    <row r="58898" spans="21:21" x14ac:dyDescent="0.25">
      <c r="U58898" s="76"/>
    </row>
    <row r="58899" spans="21:21" x14ac:dyDescent="0.25">
      <c r="U58899" s="76"/>
    </row>
    <row r="58900" spans="21:21" x14ac:dyDescent="0.25">
      <c r="U58900" s="76"/>
    </row>
    <row r="58901" spans="21:21" x14ac:dyDescent="0.25">
      <c r="U58901" s="76"/>
    </row>
    <row r="58902" spans="21:21" x14ac:dyDescent="0.25">
      <c r="U58902" s="76"/>
    </row>
    <row r="58903" spans="21:21" x14ac:dyDescent="0.25">
      <c r="U58903" s="76"/>
    </row>
    <row r="58904" spans="21:21" x14ac:dyDescent="0.25">
      <c r="U58904" s="76"/>
    </row>
    <row r="58905" spans="21:21" x14ac:dyDescent="0.25">
      <c r="U58905" s="76"/>
    </row>
    <row r="58906" spans="21:21" x14ac:dyDescent="0.25">
      <c r="U58906" s="76"/>
    </row>
    <row r="58907" spans="21:21" x14ac:dyDescent="0.25">
      <c r="U58907" s="76"/>
    </row>
    <row r="58908" spans="21:21" x14ac:dyDescent="0.25">
      <c r="U58908" s="76"/>
    </row>
    <row r="58909" spans="21:21" x14ac:dyDescent="0.25">
      <c r="U58909" s="76"/>
    </row>
    <row r="58910" spans="21:21" x14ac:dyDescent="0.25">
      <c r="U58910" s="76"/>
    </row>
    <row r="58911" spans="21:21" x14ac:dyDescent="0.25">
      <c r="U58911" s="76"/>
    </row>
    <row r="58912" spans="21:21" x14ac:dyDescent="0.25">
      <c r="U58912" s="76"/>
    </row>
    <row r="58913" spans="21:21" x14ac:dyDescent="0.25">
      <c r="U58913" s="76"/>
    </row>
    <row r="58914" spans="21:21" x14ac:dyDescent="0.25">
      <c r="U58914" s="76"/>
    </row>
    <row r="58915" spans="21:21" x14ac:dyDescent="0.25">
      <c r="U58915" s="76"/>
    </row>
    <row r="58916" spans="21:21" x14ac:dyDescent="0.25">
      <c r="U58916" s="76"/>
    </row>
    <row r="58917" spans="21:21" x14ac:dyDescent="0.25">
      <c r="U58917" s="76"/>
    </row>
    <row r="58918" spans="21:21" x14ac:dyDescent="0.25">
      <c r="U58918" s="76"/>
    </row>
    <row r="58919" spans="21:21" x14ac:dyDescent="0.25">
      <c r="U58919" s="76"/>
    </row>
    <row r="58920" spans="21:21" x14ac:dyDescent="0.25">
      <c r="U58920" s="76"/>
    </row>
    <row r="58921" spans="21:21" x14ac:dyDescent="0.25">
      <c r="U58921" s="76"/>
    </row>
    <row r="58922" spans="21:21" x14ac:dyDescent="0.25">
      <c r="U58922" s="76"/>
    </row>
    <row r="58923" spans="21:21" x14ac:dyDescent="0.25">
      <c r="U58923" s="76"/>
    </row>
    <row r="58924" spans="21:21" x14ac:dyDescent="0.25">
      <c r="U58924" s="76"/>
    </row>
    <row r="58925" spans="21:21" x14ac:dyDescent="0.25">
      <c r="U58925" s="76"/>
    </row>
    <row r="58926" spans="21:21" x14ac:dyDescent="0.25">
      <c r="U58926" s="76"/>
    </row>
    <row r="58927" spans="21:21" x14ac:dyDescent="0.25">
      <c r="U58927" s="76"/>
    </row>
    <row r="58928" spans="21:21" x14ac:dyDescent="0.25">
      <c r="U58928" s="76"/>
    </row>
    <row r="58929" spans="21:21" x14ac:dyDescent="0.25">
      <c r="U58929" s="76"/>
    </row>
    <row r="58930" spans="21:21" x14ac:dyDescent="0.25">
      <c r="U58930" s="76"/>
    </row>
    <row r="58931" spans="21:21" x14ac:dyDescent="0.25">
      <c r="U58931" s="76"/>
    </row>
    <row r="58932" spans="21:21" x14ac:dyDescent="0.25">
      <c r="U58932" s="76"/>
    </row>
    <row r="58933" spans="21:21" x14ac:dyDescent="0.25">
      <c r="U58933" s="76"/>
    </row>
    <row r="58934" spans="21:21" x14ac:dyDescent="0.25">
      <c r="U58934" s="76"/>
    </row>
    <row r="58935" spans="21:21" x14ac:dyDescent="0.25">
      <c r="U58935" s="76"/>
    </row>
    <row r="58936" spans="21:21" x14ac:dyDescent="0.25">
      <c r="U58936" s="76"/>
    </row>
    <row r="58937" spans="21:21" x14ac:dyDescent="0.25">
      <c r="U58937" s="76"/>
    </row>
    <row r="58938" spans="21:21" x14ac:dyDescent="0.25">
      <c r="U58938" s="76"/>
    </row>
    <row r="58939" spans="21:21" x14ac:dyDescent="0.25">
      <c r="U58939" s="76"/>
    </row>
    <row r="58940" spans="21:21" x14ac:dyDescent="0.25">
      <c r="U58940" s="76"/>
    </row>
    <row r="58941" spans="21:21" x14ac:dyDescent="0.25">
      <c r="U58941" s="76"/>
    </row>
    <row r="58942" spans="21:21" x14ac:dyDescent="0.25">
      <c r="U58942" s="76"/>
    </row>
    <row r="58943" spans="21:21" x14ac:dyDescent="0.25">
      <c r="U58943" s="76"/>
    </row>
    <row r="58944" spans="21:21" x14ac:dyDescent="0.25">
      <c r="U58944" s="76"/>
    </row>
    <row r="58945" spans="21:21" x14ac:dyDescent="0.25">
      <c r="U58945" s="76"/>
    </row>
    <row r="58946" spans="21:21" x14ac:dyDescent="0.25">
      <c r="U58946" s="76"/>
    </row>
    <row r="58947" spans="21:21" x14ac:dyDescent="0.25">
      <c r="U58947" s="76"/>
    </row>
    <row r="58948" spans="21:21" x14ac:dyDescent="0.25">
      <c r="U58948" s="76"/>
    </row>
    <row r="58949" spans="21:21" x14ac:dyDescent="0.25">
      <c r="U58949" s="76"/>
    </row>
    <row r="58950" spans="21:21" x14ac:dyDescent="0.25">
      <c r="U58950" s="76"/>
    </row>
    <row r="58951" spans="21:21" x14ac:dyDescent="0.25">
      <c r="U58951" s="76"/>
    </row>
    <row r="58952" spans="21:21" x14ac:dyDescent="0.25">
      <c r="U58952" s="76"/>
    </row>
    <row r="58953" spans="21:21" x14ac:dyDescent="0.25">
      <c r="U58953" s="76"/>
    </row>
    <row r="58954" spans="21:21" x14ac:dyDescent="0.25">
      <c r="U58954" s="76"/>
    </row>
    <row r="58955" spans="21:21" x14ac:dyDescent="0.25">
      <c r="U58955" s="76"/>
    </row>
    <row r="58956" spans="21:21" x14ac:dyDescent="0.25">
      <c r="U58956" s="76"/>
    </row>
    <row r="58957" spans="21:21" x14ac:dyDescent="0.25">
      <c r="U58957" s="76"/>
    </row>
    <row r="58958" spans="21:21" x14ac:dyDescent="0.25">
      <c r="U58958" s="76"/>
    </row>
    <row r="58959" spans="21:21" x14ac:dyDescent="0.25">
      <c r="U58959" s="76"/>
    </row>
    <row r="58960" spans="21:21" x14ac:dyDescent="0.25">
      <c r="U58960" s="76"/>
    </row>
    <row r="58961" spans="21:21" x14ac:dyDescent="0.25">
      <c r="U58961" s="76"/>
    </row>
    <row r="58962" spans="21:21" x14ac:dyDescent="0.25">
      <c r="U58962" s="76"/>
    </row>
    <row r="58963" spans="21:21" x14ac:dyDescent="0.25">
      <c r="U58963" s="76"/>
    </row>
    <row r="58964" spans="21:21" x14ac:dyDescent="0.25">
      <c r="U58964" s="76"/>
    </row>
    <row r="58965" spans="21:21" x14ac:dyDescent="0.25">
      <c r="U58965" s="76"/>
    </row>
    <row r="58966" spans="21:21" x14ac:dyDescent="0.25">
      <c r="U58966" s="76"/>
    </row>
    <row r="58967" spans="21:21" x14ac:dyDescent="0.25">
      <c r="U58967" s="76"/>
    </row>
    <row r="58968" spans="21:21" x14ac:dyDescent="0.25">
      <c r="U58968" s="76"/>
    </row>
    <row r="58969" spans="21:21" x14ac:dyDescent="0.25">
      <c r="U58969" s="76"/>
    </row>
    <row r="58970" spans="21:21" x14ac:dyDescent="0.25">
      <c r="U58970" s="76"/>
    </row>
    <row r="58971" spans="21:21" x14ac:dyDescent="0.25">
      <c r="U58971" s="76"/>
    </row>
    <row r="58972" spans="21:21" x14ac:dyDescent="0.25">
      <c r="U58972" s="76"/>
    </row>
    <row r="58973" spans="21:21" x14ac:dyDescent="0.25">
      <c r="U58973" s="76"/>
    </row>
    <row r="58974" spans="21:21" x14ac:dyDescent="0.25">
      <c r="U58974" s="76"/>
    </row>
    <row r="58975" spans="21:21" x14ac:dyDescent="0.25">
      <c r="U58975" s="76"/>
    </row>
    <row r="58976" spans="21:21" x14ac:dyDescent="0.25">
      <c r="U58976" s="76"/>
    </row>
    <row r="58977" spans="21:21" x14ac:dyDescent="0.25">
      <c r="U58977" s="76"/>
    </row>
    <row r="58978" spans="21:21" x14ac:dyDescent="0.25">
      <c r="U58978" s="76"/>
    </row>
    <row r="58979" spans="21:21" x14ac:dyDescent="0.25">
      <c r="U58979" s="76"/>
    </row>
    <row r="58980" spans="21:21" x14ac:dyDescent="0.25">
      <c r="U58980" s="76"/>
    </row>
    <row r="58981" spans="21:21" x14ac:dyDescent="0.25">
      <c r="U58981" s="76"/>
    </row>
    <row r="58982" spans="21:21" x14ac:dyDescent="0.25">
      <c r="U58982" s="76"/>
    </row>
    <row r="58983" spans="21:21" x14ac:dyDescent="0.25">
      <c r="U58983" s="76"/>
    </row>
    <row r="58984" spans="21:21" x14ac:dyDescent="0.25">
      <c r="U58984" s="76"/>
    </row>
    <row r="58985" spans="21:21" x14ac:dyDescent="0.25">
      <c r="U58985" s="76"/>
    </row>
    <row r="58986" spans="21:21" x14ac:dyDescent="0.25">
      <c r="U58986" s="76"/>
    </row>
    <row r="58987" spans="21:21" x14ac:dyDescent="0.25">
      <c r="U58987" s="76"/>
    </row>
    <row r="58988" spans="21:21" x14ac:dyDescent="0.25">
      <c r="U58988" s="76"/>
    </row>
    <row r="58989" spans="21:21" x14ac:dyDescent="0.25">
      <c r="U58989" s="76"/>
    </row>
    <row r="58990" spans="21:21" x14ac:dyDescent="0.25">
      <c r="U58990" s="76"/>
    </row>
    <row r="58991" spans="21:21" x14ac:dyDescent="0.25">
      <c r="U58991" s="76"/>
    </row>
    <row r="58992" spans="21:21" x14ac:dyDescent="0.25">
      <c r="U58992" s="76"/>
    </row>
    <row r="58993" spans="21:21" x14ac:dyDescent="0.25">
      <c r="U58993" s="76"/>
    </row>
    <row r="58994" spans="21:21" x14ac:dyDescent="0.25">
      <c r="U58994" s="76"/>
    </row>
    <row r="58995" spans="21:21" x14ac:dyDescent="0.25">
      <c r="U58995" s="76"/>
    </row>
    <row r="58996" spans="21:21" x14ac:dyDescent="0.25">
      <c r="U58996" s="76"/>
    </row>
    <row r="58997" spans="21:21" x14ac:dyDescent="0.25">
      <c r="U58997" s="76"/>
    </row>
    <row r="58998" spans="21:21" x14ac:dyDescent="0.25">
      <c r="U58998" s="76"/>
    </row>
    <row r="58999" spans="21:21" x14ac:dyDescent="0.25">
      <c r="U58999" s="76"/>
    </row>
    <row r="59000" spans="21:21" x14ac:dyDescent="0.25">
      <c r="U59000" s="76"/>
    </row>
    <row r="59001" spans="21:21" x14ac:dyDescent="0.25">
      <c r="U59001" s="76"/>
    </row>
    <row r="59002" spans="21:21" x14ac:dyDescent="0.25">
      <c r="U59002" s="76"/>
    </row>
    <row r="59003" spans="21:21" x14ac:dyDescent="0.25">
      <c r="U59003" s="76"/>
    </row>
    <row r="59004" spans="21:21" x14ac:dyDescent="0.25">
      <c r="U59004" s="76"/>
    </row>
    <row r="59005" spans="21:21" x14ac:dyDescent="0.25">
      <c r="U59005" s="76"/>
    </row>
    <row r="59006" spans="21:21" x14ac:dyDescent="0.25">
      <c r="U59006" s="76"/>
    </row>
    <row r="59007" spans="21:21" x14ac:dyDescent="0.25">
      <c r="U59007" s="76"/>
    </row>
    <row r="59008" spans="21:21" x14ac:dyDescent="0.25">
      <c r="U59008" s="76"/>
    </row>
    <row r="59009" spans="21:21" x14ac:dyDescent="0.25">
      <c r="U59009" s="76"/>
    </row>
    <row r="59010" spans="21:21" x14ac:dyDescent="0.25">
      <c r="U59010" s="76"/>
    </row>
    <row r="59011" spans="21:21" x14ac:dyDescent="0.25">
      <c r="U59011" s="76"/>
    </row>
    <row r="59012" spans="21:21" x14ac:dyDescent="0.25">
      <c r="U59012" s="76"/>
    </row>
    <row r="59013" spans="21:21" x14ac:dyDescent="0.25">
      <c r="U59013" s="76"/>
    </row>
    <row r="59014" spans="21:21" x14ac:dyDescent="0.25">
      <c r="U59014" s="76"/>
    </row>
    <row r="59015" spans="21:21" x14ac:dyDescent="0.25">
      <c r="U59015" s="76"/>
    </row>
    <row r="59016" spans="21:21" x14ac:dyDescent="0.25">
      <c r="U59016" s="76"/>
    </row>
    <row r="59017" spans="21:21" x14ac:dyDescent="0.25">
      <c r="U59017" s="76"/>
    </row>
    <row r="59018" spans="21:21" x14ac:dyDescent="0.25">
      <c r="U59018" s="76"/>
    </row>
    <row r="59019" spans="21:21" x14ac:dyDescent="0.25">
      <c r="U59019" s="76"/>
    </row>
    <row r="59020" spans="21:21" x14ac:dyDescent="0.25">
      <c r="U59020" s="76"/>
    </row>
    <row r="59021" spans="21:21" x14ac:dyDescent="0.25">
      <c r="U59021" s="76"/>
    </row>
    <row r="59022" spans="21:21" x14ac:dyDescent="0.25">
      <c r="U59022" s="76"/>
    </row>
    <row r="59023" spans="21:21" x14ac:dyDescent="0.25">
      <c r="U59023" s="76"/>
    </row>
    <row r="59024" spans="21:21" x14ac:dyDescent="0.25">
      <c r="U59024" s="76"/>
    </row>
    <row r="59025" spans="21:21" x14ac:dyDescent="0.25">
      <c r="U59025" s="76"/>
    </row>
    <row r="59026" spans="21:21" x14ac:dyDescent="0.25">
      <c r="U59026" s="76"/>
    </row>
    <row r="59027" spans="21:21" x14ac:dyDescent="0.25">
      <c r="U59027" s="76"/>
    </row>
    <row r="59028" spans="21:21" x14ac:dyDescent="0.25">
      <c r="U59028" s="76"/>
    </row>
    <row r="59029" spans="21:21" x14ac:dyDescent="0.25">
      <c r="U59029" s="76"/>
    </row>
    <row r="59030" spans="21:21" x14ac:dyDescent="0.25">
      <c r="U59030" s="76"/>
    </row>
    <row r="59031" spans="21:21" x14ac:dyDescent="0.25">
      <c r="U59031" s="76"/>
    </row>
    <row r="59032" spans="21:21" x14ac:dyDescent="0.25">
      <c r="U59032" s="76"/>
    </row>
    <row r="59033" spans="21:21" x14ac:dyDescent="0.25">
      <c r="U59033" s="76"/>
    </row>
    <row r="59034" spans="21:21" x14ac:dyDescent="0.25">
      <c r="U59034" s="76"/>
    </row>
    <row r="59035" spans="21:21" x14ac:dyDescent="0.25">
      <c r="U59035" s="76"/>
    </row>
    <row r="59036" spans="21:21" x14ac:dyDescent="0.25">
      <c r="U59036" s="76"/>
    </row>
    <row r="59037" spans="21:21" x14ac:dyDescent="0.25">
      <c r="U59037" s="76"/>
    </row>
    <row r="59038" spans="21:21" x14ac:dyDescent="0.25">
      <c r="U59038" s="76"/>
    </row>
    <row r="59039" spans="21:21" x14ac:dyDescent="0.25">
      <c r="U59039" s="76"/>
    </row>
    <row r="59040" spans="21:21" x14ac:dyDescent="0.25">
      <c r="U59040" s="76"/>
    </row>
    <row r="59041" spans="21:21" x14ac:dyDescent="0.25">
      <c r="U59041" s="76"/>
    </row>
    <row r="59042" spans="21:21" x14ac:dyDescent="0.25">
      <c r="U59042" s="76"/>
    </row>
    <row r="59043" spans="21:21" x14ac:dyDescent="0.25">
      <c r="U59043" s="76"/>
    </row>
    <row r="59044" spans="21:21" x14ac:dyDescent="0.25">
      <c r="U59044" s="76"/>
    </row>
    <row r="59045" spans="21:21" x14ac:dyDescent="0.25">
      <c r="U59045" s="76"/>
    </row>
    <row r="59046" spans="21:21" x14ac:dyDescent="0.25">
      <c r="U59046" s="76"/>
    </row>
    <row r="59047" spans="21:21" x14ac:dyDescent="0.25">
      <c r="U59047" s="76"/>
    </row>
    <row r="59048" spans="21:21" x14ac:dyDescent="0.25">
      <c r="U59048" s="76"/>
    </row>
    <row r="59049" spans="21:21" x14ac:dyDescent="0.25">
      <c r="U59049" s="76"/>
    </row>
    <row r="59050" spans="21:21" x14ac:dyDescent="0.25">
      <c r="U59050" s="76"/>
    </row>
    <row r="59051" spans="21:21" x14ac:dyDescent="0.25">
      <c r="U59051" s="76"/>
    </row>
    <row r="59052" spans="21:21" x14ac:dyDescent="0.25">
      <c r="U59052" s="76"/>
    </row>
    <row r="59053" spans="21:21" x14ac:dyDescent="0.25">
      <c r="U59053" s="76"/>
    </row>
    <row r="59054" spans="21:21" x14ac:dyDescent="0.25">
      <c r="U59054" s="76"/>
    </row>
    <row r="59055" spans="21:21" x14ac:dyDescent="0.25">
      <c r="U59055" s="76"/>
    </row>
    <row r="59056" spans="21:21" x14ac:dyDescent="0.25">
      <c r="U59056" s="76"/>
    </row>
    <row r="59057" spans="21:21" x14ac:dyDescent="0.25">
      <c r="U59057" s="76"/>
    </row>
    <row r="59058" spans="21:21" x14ac:dyDescent="0.25">
      <c r="U59058" s="76"/>
    </row>
    <row r="59059" spans="21:21" x14ac:dyDescent="0.25">
      <c r="U59059" s="76"/>
    </row>
    <row r="59060" spans="21:21" x14ac:dyDescent="0.25">
      <c r="U59060" s="76"/>
    </row>
    <row r="59061" spans="21:21" x14ac:dyDescent="0.25">
      <c r="U59061" s="76"/>
    </row>
    <row r="59062" spans="21:21" x14ac:dyDescent="0.25">
      <c r="U59062" s="76"/>
    </row>
    <row r="59063" spans="21:21" x14ac:dyDescent="0.25">
      <c r="U59063" s="76"/>
    </row>
    <row r="59064" spans="21:21" x14ac:dyDescent="0.25">
      <c r="U59064" s="76"/>
    </row>
    <row r="59065" spans="21:21" x14ac:dyDescent="0.25">
      <c r="U59065" s="76"/>
    </row>
    <row r="59066" spans="21:21" x14ac:dyDescent="0.25">
      <c r="U59066" s="76"/>
    </row>
    <row r="59067" spans="21:21" x14ac:dyDescent="0.25">
      <c r="U59067" s="76"/>
    </row>
    <row r="59068" spans="21:21" x14ac:dyDescent="0.25">
      <c r="U59068" s="76"/>
    </row>
    <row r="59069" spans="21:21" x14ac:dyDescent="0.25">
      <c r="U59069" s="76"/>
    </row>
    <row r="59070" spans="21:21" x14ac:dyDescent="0.25">
      <c r="U59070" s="76"/>
    </row>
    <row r="59071" spans="21:21" x14ac:dyDescent="0.25">
      <c r="U59071" s="76"/>
    </row>
    <row r="59072" spans="21:21" x14ac:dyDescent="0.25">
      <c r="U59072" s="76"/>
    </row>
    <row r="59073" spans="21:21" x14ac:dyDescent="0.25">
      <c r="U59073" s="76"/>
    </row>
    <row r="59074" spans="21:21" x14ac:dyDescent="0.25">
      <c r="U59074" s="76"/>
    </row>
    <row r="59075" spans="21:21" x14ac:dyDescent="0.25">
      <c r="U59075" s="76"/>
    </row>
    <row r="59076" spans="21:21" x14ac:dyDescent="0.25">
      <c r="U59076" s="76"/>
    </row>
    <row r="59077" spans="21:21" x14ac:dyDescent="0.25">
      <c r="U59077" s="76"/>
    </row>
    <row r="59078" spans="21:21" x14ac:dyDescent="0.25">
      <c r="U59078" s="76"/>
    </row>
    <row r="59079" spans="21:21" x14ac:dyDescent="0.25">
      <c r="U59079" s="76"/>
    </row>
    <row r="59080" spans="21:21" x14ac:dyDescent="0.25">
      <c r="U59080" s="76"/>
    </row>
    <row r="59081" spans="21:21" x14ac:dyDescent="0.25">
      <c r="U59081" s="76"/>
    </row>
    <row r="59082" spans="21:21" x14ac:dyDescent="0.25">
      <c r="U59082" s="76"/>
    </row>
    <row r="59083" spans="21:21" x14ac:dyDescent="0.25">
      <c r="U59083" s="76"/>
    </row>
    <row r="59084" spans="21:21" x14ac:dyDescent="0.25">
      <c r="U59084" s="76"/>
    </row>
    <row r="59085" spans="21:21" x14ac:dyDescent="0.25">
      <c r="U59085" s="76"/>
    </row>
    <row r="59086" spans="21:21" x14ac:dyDescent="0.25">
      <c r="U59086" s="76"/>
    </row>
    <row r="59087" spans="21:21" x14ac:dyDescent="0.25">
      <c r="U59087" s="76"/>
    </row>
    <row r="59088" spans="21:21" x14ac:dyDescent="0.25">
      <c r="U59088" s="76"/>
    </row>
    <row r="59089" spans="21:21" x14ac:dyDescent="0.25">
      <c r="U59089" s="76"/>
    </row>
    <row r="59090" spans="21:21" x14ac:dyDescent="0.25">
      <c r="U59090" s="76"/>
    </row>
    <row r="59091" spans="21:21" x14ac:dyDescent="0.25">
      <c r="U59091" s="76"/>
    </row>
    <row r="59092" spans="21:21" x14ac:dyDescent="0.25">
      <c r="U59092" s="76"/>
    </row>
    <row r="59093" spans="21:21" x14ac:dyDescent="0.25">
      <c r="U59093" s="76"/>
    </row>
    <row r="59094" spans="21:21" x14ac:dyDescent="0.25">
      <c r="U59094" s="76"/>
    </row>
    <row r="59095" spans="21:21" x14ac:dyDescent="0.25">
      <c r="U59095" s="76"/>
    </row>
    <row r="59096" spans="21:21" x14ac:dyDescent="0.25">
      <c r="U59096" s="76"/>
    </row>
    <row r="59097" spans="21:21" x14ac:dyDescent="0.25">
      <c r="U59097" s="76"/>
    </row>
    <row r="59098" spans="21:21" x14ac:dyDescent="0.25">
      <c r="U59098" s="76"/>
    </row>
    <row r="59099" spans="21:21" x14ac:dyDescent="0.25">
      <c r="U59099" s="76"/>
    </row>
    <row r="59100" spans="21:21" x14ac:dyDescent="0.25">
      <c r="U59100" s="76"/>
    </row>
    <row r="59101" spans="21:21" x14ac:dyDescent="0.25">
      <c r="U59101" s="76"/>
    </row>
    <row r="59102" spans="21:21" x14ac:dyDescent="0.25">
      <c r="U59102" s="76"/>
    </row>
    <row r="59103" spans="21:21" x14ac:dyDescent="0.25">
      <c r="U59103" s="76"/>
    </row>
    <row r="59104" spans="21:21" x14ac:dyDescent="0.25">
      <c r="U59104" s="76"/>
    </row>
    <row r="59105" spans="21:21" x14ac:dyDescent="0.25">
      <c r="U59105" s="76"/>
    </row>
    <row r="59106" spans="21:21" x14ac:dyDescent="0.25">
      <c r="U59106" s="76"/>
    </row>
    <row r="59107" spans="21:21" x14ac:dyDescent="0.25">
      <c r="U59107" s="76"/>
    </row>
    <row r="59108" spans="21:21" x14ac:dyDescent="0.25">
      <c r="U59108" s="76"/>
    </row>
    <row r="59109" spans="21:21" x14ac:dyDescent="0.25">
      <c r="U59109" s="76"/>
    </row>
    <row r="59110" spans="21:21" x14ac:dyDescent="0.25">
      <c r="U59110" s="76"/>
    </row>
    <row r="59111" spans="21:21" x14ac:dyDescent="0.25">
      <c r="U59111" s="76"/>
    </row>
    <row r="59112" spans="21:21" x14ac:dyDescent="0.25">
      <c r="U59112" s="76"/>
    </row>
    <row r="59113" spans="21:21" x14ac:dyDescent="0.25">
      <c r="U59113" s="76"/>
    </row>
    <row r="59114" spans="21:21" x14ac:dyDescent="0.25">
      <c r="U59114" s="76"/>
    </row>
    <row r="59115" spans="21:21" x14ac:dyDescent="0.25">
      <c r="U59115" s="76"/>
    </row>
    <row r="59116" spans="21:21" x14ac:dyDescent="0.25">
      <c r="U59116" s="76"/>
    </row>
    <row r="59117" spans="21:21" x14ac:dyDescent="0.25">
      <c r="U59117" s="76"/>
    </row>
    <row r="59118" spans="21:21" x14ac:dyDescent="0.25">
      <c r="U59118" s="76"/>
    </row>
    <row r="59119" spans="21:21" x14ac:dyDescent="0.25">
      <c r="U59119" s="76"/>
    </row>
    <row r="59120" spans="21:21" x14ac:dyDescent="0.25">
      <c r="U59120" s="76"/>
    </row>
    <row r="59121" spans="21:21" x14ac:dyDescent="0.25">
      <c r="U59121" s="76"/>
    </row>
    <row r="59122" spans="21:21" x14ac:dyDescent="0.25">
      <c r="U59122" s="76"/>
    </row>
    <row r="59123" spans="21:21" x14ac:dyDescent="0.25">
      <c r="U59123" s="76"/>
    </row>
    <row r="59124" spans="21:21" x14ac:dyDescent="0.25">
      <c r="U59124" s="76"/>
    </row>
    <row r="59125" spans="21:21" x14ac:dyDescent="0.25">
      <c r="U59125" s="76"/>
    </row>
    <row r="59126" spans="21:21" x14ac:dyDescent="0.25">
      <c r="U59126" s="76"/>
    </row>
    <row r="59127" spans="21:21" x14ac:dyDescent="0.25">
      <c r="U59127" s="76"/>
    </row>
    <row r="59128" spans="21:21" x14ac:dyDescent="0.25">
      <c r="U59128" s="76"/>
    </row>
    <row r="59129" spans="21:21" x14ac:dyDescent="0.25">
      <c r="U59129" s="76"/>
    </row>
    <row r="59130" spans="21:21" x14ac:dyDescent="0.25">
      <c r="U59130" s="76"/>
    </row>
    <row r="59131" spans="21:21" x14ac:dyDescent="0.25">
      <c r="U59131" s="76"/>
    </row>
    <row r="59132" spans="21:21" x14ac:dyDescent="0.25">
      <c r="U59132" s="76"/>
    </row>
    <row r="59133" spans="21:21" x14ac:dyDescent="0.25">
      <c r="U59133" s="76"/>
    </row>
    <row r="59134" spans="21:21" x14ac:dyDescent="0.25">
      <c r="U59134" s="76"/>
    </row>
    <row r="59135" spans="21:21" x14ac:dyDescent="0.25">
      <c r="U59135" s="76"/>
    </row>
    <row r="59136" spans="21:21" x14ac:dyDescent="0.25">
      <c r="U59136" s="76"/>
    </row>
    <row r="59137" spans="21:21" x14ac:dyDescent="0.25">
      <c r="U59137" s="76"/>
    </row>
    <row r="59138" spans="21:21" x14ac:dyDescent="0.25">
      <c r="U59138" s="76"/>
    </row>
    <row r="59139" spans="21:21" x14ac:dyDescent="0.25">
      <c r="U59139" s="76"/>
    </row>
    <row r="59140" spans="21:21" x14ac:dyDescent="0.25">
      <c r="U59140" s="76"/>
    </row>
    <row r="59141" spans="21:21" x14ac:dyDescent="0.25">
      <c r="U59141" s="76"/>
    </row>
    <row r="59142" spans="21:21" x14ac:dyDescent="0.25">
      <c r="U59142" s="76"/>
    </row>
    <row r="59143" spans="21:21" x14ac:dyDescent="0.25">
      <c r="U59143" s="76"/>
    </row>
    <row r="59144" spans="21:21" x14ac:dyDescent="0.25">
      <c r="U59144" s="76"/>
    </row>
    <row r="59145" spans="21:21" x14ac:dyDescent="0.25">
      <c r="U59145" s="76"/>
    </row>
    <row r="59146" spans="21:21" x14ac:dyDescent="0.25">
      <c r="U59146" s="76"/>
    </row>
    <row r="59147" spans="21:21" x14ac:dyDescent="0.25">
      <c r="U59147" s="76"/>
    </row>
    <row r="59148" spans="21:21" x14ac:dyDescent="0.25">
      <c r="U59148" s="76"/>
    </row>
    <row r="59149" spans="21:21" x14ac:dyDescent="0.25">
      <c r="U59149" s="76"/>
    </row>
    <row r="59150" spans="21:21" x14ac:dyDescent="0.25">
      <c r="U59150" s="76"/>
    </row>
    <row r="59151" spans="21:21" x14ac:dyDescent="0.25">
      <c r="U59151" s="76"/>
    </row>
    <row r="59152" spans="21:21" x14ac:dyDescent="0.25">
      <c r="U59152" s="76"/>
    </row>
    <row r="59153" spans="21:21" x14ac:dyDescent="0.25">
      <c r="U59153" s="76"/>
    </row>
    <row r="59154" spans="21:21" x14ac:dyDescent="0.25">
      <c r="U59154" s="76"/>
    </row>
    <row r="59155" spans="21:21" x14ac:dyDescent="0.25">
      <c r="U59155" s="76"/>
    </row>
    <row r="59156" spans="21:21" x14ac:dyDescent="0.25">
      <c r="U59156" s="76"/>
    </row>
    <row r="59157" spans="21:21" x14ac:dyDescent="0.25">
      <c r="U59157" s="76"/>
    </row>
    <row r="59158" spans="21:21" x14ac:dyDescent="0.25">
      <c r="U59158" s="76"/>
    </row>
    <row r="59159" spans="21:21" x14ac:dyDescent="0.25">
      <c r="U59159" s="76"/>
    </row>
    <row r="59160" spans="21:21" x14ac:dyDescent="0.25">
      <c r="U59160" s="76"/>
    </row>
    <row r="59161" spans="21:21" x14ac:dyDescent="0.25">
      <c r="U59161" s="76"/>
    </row>
    <row r="59162" spans="21:21" x14ac:dyDescent="0.25">
      <c r="U59162" s="76"/>
    </row>
    <row r="59163" spans="21:21" x14ac:dyDescent="0.25">
      <c r="U59163" s="76"/>
    </row>
    <row r="59164" spans="21:21" x14ac:dyDescent="0.25">
      <c r="U59164" s="76"/>
    </row>
    <row r="59165" spans="21:21" x14ac:dyDescent="0.25">
      <c r="U59165" s="76"/>
    </row>
    <row r="59166" spans="21:21" x14ac:dyDescent="0.25">
      <c r="U59166" s="76"/>
    </row>
    <row r="59167" spans="21:21" x14ac:dyDescent="0.25">
      <c r="U59167" s="76"/>
    </row>
    <row r="59168" spans="21:21" x14ac:dyDescent="0.25">
      <c r="U59168" s="76"/>
    </row>
    <row r="59169" spans="21:21" x14ac:dyDescent="0.25">
      <c r="U59169" s="76"/>
    </row>
    <row r="59170" spans="21:21" x14ac:dyDescent="0.25">
      <c r="U59170" s="76"/>
    </row>
    <row r="59171" spans="21:21" x14ac:dyDescent="0.25">
      <c r="U59171" s="76"/>
    </row>
    <row r="59172" spans="21:21" x14ac:dyDescent="0.25">
      <c r="U59172" s="76"/>
    </row>
    <row r="59173" spans="21:21" x14ac:dyDescent="0.25">
      <c r="U59173" s="76"/>
    </row>
    <row r="59174" spans="21:21" x14ac:dyDescent="0.25">
      <c r="U59174" s="76"/>
    </row>
    <row r="59175" spans="21:21" x14ac:dyDescent="0.25">
      <c r="U59175" s="76"/>
    </row>
    <row r="59176" spans="21:21" x14ac:dyDescent="0.25">
      <c r="U59176" s="76"/>
    </row>
    <row r="59177" spans="21:21" x14ac:dyDescent="0.25">
      <c r="U59177" s="76"/>
    </row>
    <row r="59178" spans="21:21" x14ac:dyDescent="0.25">
      <c r="U59178" s="76"/>
    </row>
    <row r="59179" spans="21:21" x14ac:dyDescent="0.25">
      <c r="U59179" s="76"/>
    </row>
    <row r="59180" spans="21:21" x14ac:dyDescent="0.25">
      <c r="U59180" s="76"/>
    </row>
    <row r="59181" spans="21:21" x14ac:dyDescent="0.25">
      <c r="U59181" s="76"/>
    </row>
    <row r="59182" spans="21:21" x14ac:dyDescent="0.25">
      <c r="U59182" s="76"/>
    </row>
    <row r="59183" spans="21:21" x14ac:dyDescent="0.25">
      <c r="U59183" s="76"/>
    </row>
    <row r="59184" spans="21:21" x14ac:dyDescent="0.25">
      <c r="U59184" s="76"/>
    </row>
    <row r="59185" spans="21:21" x14ac:dyDescent="0.25">
      <c r="U59185" s="76"/>
    </row>
    <row r="59186" spans="21:21" x14ac:dyDescent="0.25">
      <c r="U59186" s="76"/>
    </row>
    <row r="59187" spans="21:21" x14ac:dyDescent="0.25">
      <c r="U59187" s="76"/>
    </row>
    <row r="59188" spans="21:21" x14ac:dyDescent="0.25">
      <c r="U59188" s="76"/>
    </row>
    <row r="59189" spans="21:21" x14ac:dyDescent="0.25">
      <c r="U59189" s="76"/>
    </row>
    <row r="59190" spans="21:21" x14ac:dyDescent="0.25">
      <c r="U59190" s="76"/>
    </row>
    <row r="59191" spans="21:21" x14ac:dyDescent="0.25">
      <c r="U59191" s="76"/>
    </row>
    <row r="59192" spans="21:21" x14ac:dyDescent="0.25">
      <c r="U59192" s="76"/>
    </row>
    <row r="59193" spans="21:21" x14ac:dyDescent="0.25">
      <c r="U59193" s="76"/>
    </row>
    <row r="59194" spans="21:21" x14ac:dyDescent="0.25">
      <c r="U59194" s="76"/>
    </row>
    <row r="59195" spans="21:21" x14ac:dyDescent="0.25">
      <c r="U59195" s="76"/>
    </row>
    <row r="59196" spans="21:21" x14ac:dyDescent="0.25">
      <c r="U59196" s="76"/>
    </row>
    <row r="59197" spans="21:21" x14ac:dyDescent="0.25">
      <c r="U59197" s="76"/>
    </row>
    <row r="59198" spans="21:21" x14ac:dyDescent="0.25">
      <c r="U59198" s="76"/>
    </row>
    <row r="59199" spans="21:21" x14ac:dyDescent="0.25">
      <c r="U59199" s="76"/>
    </row>
    <row r="59200" spans="21:21" x14ac:dyDescent="0.25">
      <c r="U59200" s="76"/>
    </row>
    <row r="59201" spans="21:21" x14ac:dyDescent="0.25">
      <c r="U59201" s="76"/>
    </row>
    <row r="59202" spans="21:21" x14ac:dyDescent="0.25">
      <c r="U59202" s="76"/>
    </row>
    <row r="59203" spans="21:21" x14ac:dyDescent="0.25">
      <c r="U59203" s="76"/>
    </row>
    <row r="59204" spans="21:21" x14ac:dyDescent="0.25">
      <c r="U59204" s="76"/>
    </row>
    <row r="59205" spans="21:21" x14ac:dyDescent="0.25">
      <c r="U59205" s="76"/>
    </row>
    <row r="59206" spans="21:21" x14ac:dyDescent="0.25">
      <c r="U59206" s="76"/>
    </row>
    <row r="59207" spans="21:21" x14ac:dyDescent="0.25">
      <c r="U59207" s="76"/>
    </row>
    <row r="59208" spans="21:21" x14ac:dyDescent="0.25">
      <c r="U59208" s="76"/>
    </row>
    <row r="59209" spans="21:21" x14ac:dyDescent="0.25">
      <c r="U59209" s="76"/>
    </row>
    <row r="59210" spans="21:21" x14ac:dyDescent="0.25">
      <c r="U59210" s="76"/>
    </row>
    <row r="59211" spans="21:21" x14ac:dyDescent="0.25">
      <c r="U59211" s="76"/>
    </row>
    <row r="59212" spans="21:21" x14ac:dyDescent="0.25">
      <c r="U59212" s="76"/>
    </row>
    <row r="59213" spans="21:21" x14ac:dyDescent="0.25">
      <c r="U59213" s="76"/>
    </row>
    <row r="59214" spans="21:21" x14ac:dyDescent="0.25">
      <c r="U59214" s="76"/>
    </row>
    <row r="59215" spans="21:21" x14ac:dyDescent="0.25">
      <c r="U59215" s="76"/>
    </row>
    <row r="59216" spans="21:21" x14ac:dyDescent="0.25">
      <c r="U59216" s="76"/>
    </row>
    <row r="59217" spans="21:21" x14ac:dyDescent="0.25">
      <c r="U59217" s="76"/>
    </row>
    <row r="59218" spans="21:21" x14ac:dyDescent="0.25">
      <c r="U59218" s="76"/>
    </row>
    <row r="59219" spans="21:21" x14ac:dyDescent="0.25">
      <c r="U59219" s="76"/>
    </row>
    <row r="59220" spans="21:21" x14ac:dyDescent="0.25">
      <c r="U59220" s="76"/>
    </row>
    <row r="59221" spans="21:21" x14ac:dyDescent="0.25">
      <c r="U59221" s="76"/>
    </row>
    <row r="59222" spans="21:21" x14ac:dyDescent="0.25">
      <c r="U59222" s="76"/>
    </row>
    <row r="59223" spans="21:21" x14ac:dyDescent="0.25">
      <c r="U59223" s="76"/>
    </row>
    <row r="59224" spans="21:21" x14ac:dyDescent="0.25">
      <c r="U59224" s="76"/>
    </row>
    <row r="59225" spans="21:21" x14ac:dyDescent="0.25">
      <c r="U59225" s="76"/>
    </row>
    <row r="59226" spans="21:21" x14ac:dyDescent="0.25">
      <c r="U59226" s="76"/>
    </row>
    <row r="59227" spans="21:21" x14ac:dyDescent="0.25">
      <c r="U59227" s="76"/>
    </row>
    <row r="59228" spans="21:21" x14ac:dyDescent="0.25">
      <c r="U59228" s="76"/>
    </row>
    <row r="59229" spans="21:21" x14ac:dyDescent="0.25">
      <c r="U59229" s="76"/>
    </row>
    <row r="59230" spans="21:21" x14ac:dyDescent="0.25">
      <c r="U59230" s="76"/>
    </row>
    <row r="59231" spans="21:21" x14ac:dyDescent="0.25">
      <c r="U59231" s="76"/>
    </row>
    <row r="59232" spans="21:21" x14ac:dyDescent="0.25">
      <c r="U59232" s="76"/>
    </row>
    <row r="59233" spans="21:21" x14ac:dyDescent="0.25">
      <c r="U59233" s="76"/>
    </row>
    <row r="59234" spans="21:21" x14ac:dyDescent="0.25">
      <c r="U59234" s="76"/>
    </row>
    <row r="59235" spans="21:21" x14ac:dyDescent="0.25">
      <c r="U59235" s="76"/>
    </row>
    <row r="59236" spans="21:21" x14ac:dyDescent="0.25">
      <c r="U59236" s="76"/>
    </row>
    <row r="59237" spans="21:21" x14ac:dyDescent="0.25">
      <c r="U59237" s="76"/>
    </row>
    <row r="59238" spans="21:21" x14ac:dyDescent="0.25">
      <c r="U59238" s="76"/>
    </row>
    <row r="59239" spans="21:21" x14ac:dyDescent="0.25">
      <c r="U59239" s="76"/>
    </row>
    <row r="59240" spans="21:21" x14ac:dyDescent="0.25">
      <c r="U59240" s="76"/>
    </row>
    <row r="59241" spans="21:21" x14ac:dyDescent="0.25">
      <c r="U59241" s="76"/>
    </row>
    <row r="59242" spans="21:21" x14ac:dyDescent="0.25">
      <c r="U59242" s="76"/>
    </row>
    <row r="59243" spans="21:21" x14ac:dyDescent="0.25">
      <c r="U59243" s="76"/>
    </row>
    <row r="59244" spans="21:21" x14ac:dyDescent="0.25">
      <c r="U59244" s="76"/>
    </row>
    <row r="59245" spans="21:21" x14ac:dyDescent="0.25">
      <c r="U59245" s="76"/>
    </row>
    <row r="59246" spans="21:21" x14ac:dyDescent="0.25">
      <c r="U59246" s="76"/>
    </row>
    <row r="59247" spans="21:21" x14ac:dyDescent="0.25">
      <c r="U59247" s="76"/>
    </row>
    <row r="59248" spans="21:21" x14ac:dyDescent="0.25">
      <c r="U59248" s="76"/>
    </row>
    <row r="59249" spans="21:21" x14ac:dyDescent="0.25">
      <c r="U59249" s="76"/>
    </row>
    <row r="59250" spans="21:21" x14ac:dyDescent="0.25">
      <c r="U59250" s="76"/>
    </row>
    <row r="59251" spans="21:21" x14ac:dyDescent="0.25">
      <c r="U59251" s="76"/>
    </row>
    <row r="59252" spans="21:21" x14ac:dyDescent="0.25">
      <c r="U59252" s="76"/>
    </row>
    <row r="59253" spans="21:21" x14ac:dyDescent="0.25">
      <c r="U59253" s="76"/>
    </row>
    <row r="59254" spans="21:21" x14ac:dyDescent="0.25">
      <c r="U59254" s="76"/>
    </row>
    <row r="59255" spans="21:21" x14ac:dyDescent="0.25">
      <c r="U59255" s="76"/>
    </row>
    <row r="59256" spans="21:21" x14ac:dyDescent="0.25">
      <c r="U59256" s="76"/>
    </row>
    <row r="59257" spans="21:21" x14ac:dyDescent="0.25">
      <c r="U59257" s="76"/>
    </row>
    <row r="59258" spans="21:21" x14ac:dyDescent="0.25">
      <c r="U59258" s="76"/>
    </row>
    <row r="59259" spans="21:21" x14ac:dyDescent="0.25">
      <c r="U59259" s="76"/>
    </row>
    <row r="59260" spans="21:21" x14ac:dyDescent="0.25">
      <c r="U59260" s="76"/>
    </row>
    <row r="59261" spans="21:21" x14ac:dyDescent="0.25">
      <c r="U59261" s="76"/>
    </row>
    <row r="59262" spans="21:21" x14ac:dyDescent="0.25">
      <c r="U59262" s="76"/>
    </row>
    <row r="59263" spans="21:21" x14ac:dyDescent="0.25">
      <c r="U59263" s="76"/>
    </row>
    <row r="59264" spans="21:21" x14ac:dyDescent="0.25">
      <c r="U59264" s="76"/>
    </row>
    <row r="59265" spans="21:21" x14ac:dyDescent="0.25">
      <c r="U59265" s="76"/>
    </row>
    <row r="59266" spans="21:21" x14ac:dyDescent="0.25">
      <c r="U59266" s="76"/>
    </row>
    <row r="59267" spans="21:21" x14ac:dyDescent="0.25">
      <c r="U59267" s="76"/>
    </row>
    <row r="59268" spans="21:21" x14ac:dyDescent="0.25">
      <c r="U59268" s="76"/>
    </row>
    <row r="59269" spans="21:21" x14ac:dyDescent="0.25">
      <c r="U59269" s="76"/>
    </row>
    <row r="59270" spans="21:21" x14ac:dyDescent="0.25">
      <c r="U59270" s="76"/>
    </row>
    <row r="59271" spans="21:21" x14ac:dyDescent="0.25">
      <c r="U59271" s="76"/>
    </row>
    <row r="59272" spans="21:21" x14ac:dyDescent="0.25">
      <c r="U59272" s="76"/>
    </row>
    <row r="59273" spans="21:21" x14ac:dyDescent="0.25">
      <c r="U59273" s="76"/>
    </row>
    <row r="59274" spans="21:21" x14ac:dyDescent="0.25">
      <c r="U59274" s="76"/>
    </row>
    <row r="59275" spans="21:21" x14ac:dyDescent="0.25">
      <c r="U59275" s="76"/>
    </row>
    <row r="59276" spans="21:21" x14ac:dyDescent="0.25">
      <c r="U59276" s="76"/>
    </row>
    <row r="59277" spans="21:21" x14ac:dyDescent="0.25">
      <c r="U59277" s="76"/>
    </row>
    <row r="59278" spans="21:21" x14ac:dyDescent="0.25">
      <c r="U59278" s="76"/>
    </row>
    <row r="59279" spans="21:21" x14ac:dyDescent="0.25">
      <c r="U59279" s="76"/>
    </row>
    <row r="59280" spans="21:21" x14ac:dyDescent="0.25">
      <c r="U59280" s="76"/>
    </row>
    <row r="59281" spans="21:21" x14ac:dyDescent="0.25">
      <c r="U59281" s="76"/>
    </row>
    <row r="59282" spans="21:21" x14ac:dyDescent="0.25">
      <c r="U59282" s="76"/>
    </row>
    <row r="59283" spans="21:21" x14ac:dyDescent="0.25">
      <c r="U59283" s="76"/>
    </row>
    <row r="59284" spans="21:21" x14ac:dyDescent="0.25">
      <c r="U59284" s="76"/>
    </row>
    <row r="59285" spans="21:21" x14ac:dyDescent="0.25">
      <c r="U59285" s="76"/>
    </row>
    <row r="59286" spans="21:21" x14ac:dyDescent="0.25">
      <c r="U59286" s="76"/>
    </row>
    <row r="59287" spans="21:21" x14ac:dyDescent="0.25">
      <c r="U59287" s="76"/>
    </row>
    <row r="59288" spans="21:21" x14ac:dyDescent="0.25">
      <c r="U59288" s="76"/>
    </row>
    <row r="59289" spans="21:21" x14ac:dyDescent="0.25">
      <c r="U59289" s="76"/>
    </row>
    <row r="59290" spans="21:21" x14ac:dyDescent="0.25">
      <c r="U59290" s="76"/>
    </row>
    <row r="59291" spans="21:21" x14ac:dyDescent="0.25">
      <c r="U59291" s="76"/>
    </row>
    <row r="59292" spans="21:21" x14ac:dyDescent="0.25">
      <c r="U59292" s="76"/>
    </row>
    <row r="59293" spans="21:21" x14ac:dyDescent="0.25">
      <c r="U59293" s="76"/>
    </row>
    <row r="59294" spans="21:21" x14ac:dyDescent="0.25">
      <c r="U59294" s="76"/>
    </row>
    <row r="59295" spans="21:21" x14ac:dyDescent="0.25">
      <c r="U59295" s="76"/>
    </row>
    <row r="59296" spans="21:21" x14ac:dyDescent="0.25">
      <c r="U59296" s="76"/>
    </row>
    <row r="59297" spans="21:21" x14ac:dyDescent="0.25">
      <c r="U59297" s="76"/>
    </row>
    <row r="59298" spans="21:21" x14ac:dyDescent="0.25">
      <c r="U59298" s="76"/>
    </row>
    <row r="59299" spans="21:21" x14ac:dyDescent="0.25">
      <c r="U59299" s="76"/>
    </row>
    <row r="59300" spans="21:21" x14ac:dyDescent="0.25">
      <c r="U59300" s="76"/>
    </row>
    <row r="59301" spans="21:21" x14ac:dyDescent="0.25">
      <c r="U59301" s="76"/>
    </row>
    <row r="59302" spans="21:21" x14ac:dyDescent="0.25">
      <c r="U59302" s="76"/>
    </row>
    <row r="59303" spans="21:21" x14ac:dyDescent="0.25">
      <c r="U59303" s="76"/>
    </row>
    <row r="59304" spans="21:21" x14ac:dyDescent="0.25">
      <c r="U59304" s="76"/>
    </row>
    <row r="59305" spans="21:21" x14ac:dyDescent="0.25">
      <c r="U59305" s="76"/>
    </row>
    <row r="59306" spans="21:21" x14ac:dyDescent="0.25">
      <c r="U59306" s="76"/>
    </row>
    <row r="59307" spans="21:21" x14ac:dyDescent="0.25">
      <c r="U59307" s="76"/>
    </row>
    <row r="59308" spans="21:21" x14ac:dyDescent="0.25">
      <c r="U59308" s="76"/>
    </row>
    <row r="59309" spans="21:21" x14ac:dyDescent="0.25">
      <c r="U59309" s="76"/>
    </row>
    <row r="59310" spans="21:21" x14ac:dyDescent="0.25">
      <c r="U59310" s="76"/>
    </row>
    <row r="59311" spans="21:21" x14ac:dyDescent="0.25">
      <c r="U59311" s="76"/>
    </row>
    <row r="59312" spans="21:21" x14ac:dyDescent="0.25">
      <c r="U59312" s="76"/>
    </row>
    <row r="59313" spans="21:21" x14ac:dyDescent="0.25">
      <c r="U59313" s="76"/>
    </row>
    <row r="59314" spans="21:21" x14ac:dyDescent="0.25">
      <c r="U59314" s="76"/>
    </row>
    <row r="59315" spans="21:21" x14ac:dyDescent="0.25">
      <c r="U59315" s="76"/>
    </row>
    <row r="59316" spans="21:21" x14ac:dyDescent="0.25">
      <c r="U59316" s="76"/>
    </row>
    <row r="59317" spans="21:21" x14ac:dyDescent="0.25">
      <c r="U59317" s="76"/>
    </row>
    <row r="59318" spans="21:21" x14ac:dyDescent="0.25">
      <c r="U59318" s="76"/>
    </row>
    <row r="59319" spans="21:21" x14ac:dyDescent="0.25">
      <c r="U59319" s="76"/>
    </row>
    <row r="59320" spans="21:21" x14ac:dyDescent="0.25">
      <c r="U59320" s="76"/>
    </row>
    <row r="59321" spans="21:21" x14ac:dyDescent="0.25">
      <c r="U59321" s="76"/>
    </row>
    <row r="59322" spans="21:21" x14ac:dyDescent="0.25">
      <c r="U59322" s="76"/>
    </row>
    <row r="59323" spans="21:21" x14ac:dyDescent="0.25">
      <c r="U59323" s="76"/>
    </row>
    <row r="59324" spans="21:21" x14ac:dyDescent="0.25">
      <c r="U59324" s="76"/>
    </row>
    <row r="59325" spans="21:21" x14ac:dyDescent="0.25">
      <c r="U59325" s="76"/>
    </row>
    <row r="59326" spans="21:21" x14ac:dyDescent="0.25">
      <c r="U59326" s="76"/>
    </row>
    <row r="59327" spans="21:21" x14ac:dyDescent="0.25">
      <c r="U59327" s="76"/>
    </row>
    <row r="59328" spans="21:21" x14ac:dyDescent="0.25">
      <c r="U59328" s="76"/>
    </row>
    <row r="59329" spans="21:21" x14ac:dyDescent="0.25">
      <c r="U59329" s="76"/>
    </row>
    <row r="59330" spans="21:21" x14ac:dyDescent="0.25">
      <c r="U59330" s="76"/>
    </row>
    <row r="59331" spans="21:21" x14ac:dyDescent="0.25">
      <c r="U59331" s="76"/>
    </row>
    <row r="59332" spans="21:21" x14ac:dyDescent="0.25">
      <c r="U59332" s="76"/>
    </row>
    <row r="59333" spans="21:21" x14ac:dyDescent="0.25">
      <c r="U59333" s="76"/>
    </row>
    <row r="59334" spans="21:21" x14ac:dyDescent="0.25">
      <c r="U59334" s="76"/>
    </row>
    <row r="59335" spans="21:21" x14ac:dyDescent="0.25">
      <c r="U59335" s="76"/>
    </row>
    <row r="59336" spans="21:21" x14ac:dyDescent="0.25">
      <c r="U59336" s="76"/>
    </row>
    <row r="59337" spans="21:21" x14ac:dyDescent="0.25">
      <c r="U59337" s="76"/>
    </row>
    <row r="59338" spans="21:21" x14ac:dyDescent="0.25">
      <c r="U59338" s="76"/>
    </row>
    <row r="59339" spans="21:21" x14ac:dyDescent="0.25">
      <c r="U59339" s="76"/>
    </row>
    <row r="59340" spans="21:21" x14ac:dyDescent="0.25">
      <c r="U59340" s="76"/>
    </row>
    <row r="59341" spans="21:21" x14ac:dyDescent="0.25">
      <c r="U59341" s="76"/>
    </row>
    <row r="59342" spans="21:21" x14ac:dyDescent="0.25">
      <c r="U59342" s="76"/>
    </row>
    <row r="59343" spans="21:21" x14ac:dyDescent="0.25">
      <c r="U59343" s="76"/>
    </row>
    <row r="59344" spans="21:21" x14ac:dyDescent="0.25">
      <c r="U59344" s="76"/>
    </row>
    <row r="59345" spans="21:21" x14ac:dyDescent="0.25">
      <c r="U59345" s="76"/>
    </row>
    <row r="59346" spans="21:21" x14ac:dyDescent="0.25">
      <c r="U59346" s="76"/>
    </row>
    <row r="59347" spans="21:21" x14ac:dyDescent="0.25">
      <c r="U59347" s="76"/>
    </row>
    <row r="59348" spans="21:21" x14ac:dyDescent="0.25">
      <c r="U59348" s="76"/>
    </row>
    <row r="59349" spans="21:21" x14ac:dyDescent="0.25">
      <c r="U59349" s="76"/>
    </row>
    <row r="59350" spans="21:21" x14ac:dyDescent="0.25">
      <c r="U59350" s="76"/>
    </row>
    <row r="59351" spans="21:21" x14ac:dyDescent="0.25">
      <c r="U59351" s="76"/>
    </row>
    <row r="59352" spans="21:21" x14ac:dyDescent="0.25">
      <c r="U59352" s="76"/>
    </row>
    <row r="59353" spans="21:21" x14ac:dyDescent="0.25">
      <c r="U59353" s="76"/>
    </row>
    <row r="59354" spans="21:21" x14ac:dyDescent="0.25">
      <c r="U59354" s="76"/>
    </row>
    <row r="59355" spans="21:21" x14ac:dyDescent="0.25">
      <c r="U59355" s="76"/>
    </row>
    <row r="59356" spans="21:21" x14ac:dyDescent="0.25">
      <c r="U59356" s="76"/>
    </row>
    <row r="59357" spans="21:21" x14ac:dyDescent="0.25">
      <c r="U59357" s="76"/>
    </row>
    <row r="59358" spans="21:21" x14ac:dyDescent="0.25">
      <c r="U59358" s="76"/>
    </row>
    <row r="59359" spans="21:21" x14ac:dyDescent="0.25">
      <c r="U59359" s="76"/>
    </row>
    <row r="59360" spans="21:21" x14ac:dyDescent="0.25">
      <c r="U59360" s="76"/>
    </row>
    <row r="59361" spans="21:21" x14ac:dyDescent="0.25">
      <c r="U59361" s="76"/>
    </row>
    <row r="59362" spans="21:21" x14ac:dyDescent="0.25">
      <c r="U59362" s="76"/>
    </row>
    <row r="59363" spans="21:21" x14ac:dyDescent="0.25">
      <c r="U59363" s="76"/>
    </row>
    <row r="59364" spans="21:21" x14ac:dyDescent="0.25">
      <c r="U59364" s="76"/>
    </row>
    <row r="59365" spans="21:21" x14ac:dyDescent="0.25">
      <c r="U59365" s="76"/>
    </row>
    <row r="59366" spans="21:21" x14ac:dyDescent="0.25">
      <c r="U59366" s="76"/>
    </row>
    <row r="59367" spans="21:21" x14ac:dyDescent="0.25">
      <c r="U59367" s="76"/>
    </row>
    <row r="59368" spans="21:21" x14ac:dyDescent="0.25">
      <c r="U59368" s="76"/>
    </row>
    <row r="59369" spans="21:21" x14ac:dyDescent="0.25">
      <c r="U59369" s="76"/>
    </row>
    <row r="59370" spans="21:21" x14ac:dyDescent="0.25">
      <c r="U59370" s="76"/>
    </row>
    <row r="59371" spans="21:21" x14ac:dyDescent="0.25">
      <c r="U59371" s="76"/>
    </row>
    <row r="59372" spans="21:21" x14ac:dyDescent="0.25">
      <c r="U59372" s="76"/>
    </row>
    <row r="59373" spans="21:21" x14ac:dyDescent="0.25">
      <c r="U59373" s="76"/>
    </row>
    <row r="59374" spans="21:21" x14ac:dyDescent="0.25">
      <c r="U59374" s="76"/>
    </row>
    <row r="59375" spans="21:21" x14ac:dyDescent="0.25">
      <c r="U59375" s="76"/>
    </row>
    <row r="59376" spans="21:21" x14ac:dyDescent="0.25">
      <c r="U59376" s="76"/>
    </row>
    <row r="59377" spans="21:21" x14ac:dyDescent="0.25">
      <c r="U59377" s="76"/>
    </row>
    <row r="59378" spans="21:21" x14ac:dyDescent="0.25">
      <c r="U59378" s="76"/>
    </row>
    <row r="59379" spans="21:21" x14ac:dyDescent="0.25">
      <c r="U59379" s="76"/>
    </row>
    <row r="59380" spans="21:21" x14ac:dyDescent="0.25">
      <c r="U59380" s="76"/>
    </row>
    <row r="59381" spans="21:21" x14ac:dyDescent="0.25">
      <c r="U59381" s="76"/>
    </row>
    <row r="59382" spans="21:21" x14ac:dyDescent="0.25">
      <c r="U59382" s="76"/>
    </row>
    <row r="59383" spans="21:21" x14ac:dyDescent="0.25">
      <c r="U59383" s="76"/>
    </row>
    <row r="59384" spans="21:21" x14ac:dyDescent="0.25">
      <c r="U59384" s="76"/>
    </row>
    <row r="59385" spans="21:21" x14ac:dyDescent="0.25">
      <c r="U59385" s="76"/>
    </row>
    <row r="59386" spans="21:21" x14ac:dyDescent="0.25">
      <c r="U59386" s="76"/>
    </row>
    <row r="59387" spans="21:21" x14ac:dyDescent="0.25">
      <c r="U59387" s="76"/>
    </row>
    <row r="59388" spans="21:21" x14ac:dyDescent="0.25">
      <c r="U59388" s="76"/>
    </row>
    <row r="59389" spans="21:21" x14ac:dyDescent="0.25">
      <c r="U59389" s="76"/>
    </row>
    <row r="59390" spans="21:21" x14ac:dyDescent="0.25">
      <c r="U59390" s="76"/>
    </row>
    <row r="59391" spans="21:21" x14ac:dyDescent="0.25">
      <c r="U59391" s="76"/>
    </row>
    <row r="59392" spans="21:21" x14ac:dyDescent="0.25">
      <c r="U59392" s="76"/>
    </row>
    <row r="59393" spans="21:21" x14ac:dyDescent="0.25">
      <c r="U59393" s="76"/>
    </row>
    <row r="59394" spans="21:21" x14ac:dyDescent="0.25">
      <c r="U59394" s="76"/>
    </row>
    <row r="59395" spans="21:21" x14ac:dyDescent="0.25">
      <c r="U59395" s="76"/>
    </row>
    <row r="59396" spans="21:21" x14ac:dyDescent="0.25">
      <c r="U59396" s="76"/>
    </row>
    <row r="59397" spans="21:21" x14ac:dyDescent="0.25">
      <c r="U59397" s="76"/>
    </row>
    <row r="59398" spans="21:21" x14ac:dyDescent="0.25">
      <c r="U59398" s="76"/>
    </row>
    <row r="59399" spans="21:21" x14ac:dyDescent="0.25">
      <c r="U59399" s="76"/>
    </row>
    <row r="59400" spans="21:21" x14ac:dyDescent="0.25">
      <c r="U59400" s="76"/>
    </row>
    <row r="59401" spans="21:21" x14ac:dyDescent="0.25">
      <c r="U59401" s="76"/>
    </row>
    <row r="59402" spans="21:21" x14ac:dyDescent="0.25">
      <c r="U59402" s="76"/>
    </row>
    <row r="59403" spans="21:21" x14ac:dyDescent="0.25">
      <c r="U59403" s="76"/>
    </row>
    <row r="59404" spans="21:21" x14ac:dyDescent="0.25">
      <c r="U59404" s="76"/>
    </row>
    <row r="59405" spans="21:21" x14ac:dyDescent="0.25">
      <c r="U59405" s="76"/>
    </row>
    <row r="59406" spans="21:21" x14ac:dyDescent="0.25">
      <c r="U59406" s="76"/>
    </row>
    <row r="59407" spans="21:21" x14ac:dyDescent="0.25">
      <c r="U59407" s="76"/>
    </row>
    <row r="59408" spans="21:21" x14ac:dyDescent="0.25">
      <c r="U59408" s="76"/>
    </row>
    <row r="59409" spans="21:21" x14ac:dyDescent="0.25">
      <c r="U59409" s="76"/>
    </row>
    <row r="59410" spans="21:21" x14ac:dyDescent="0.25">
      <c r="U59410" s="76"/>
    </row>
    <row r="59411" spans="21:21" x14ac:dyDescent="0.25">
      <c r="U59411" s="76"/>
    </row>
    <row r="59412" spans="21:21" x14ac:dyDescent="0.25">
      <c r="U59412" s="76"/>
    </row>
    <row r="59413" spans="21:21" x14ac:dyDescent="0.25">
      <c r="U59413" s="76"/>
    </row>
    <row r="59414" spans="21:21" x14ac:dyDescent="0.25">
      <c r="U59414" s="76"/>
    </row>
    <row r="59415" spans="21:21" x14ac:dyDescent="0.25">
      <c r="U59415" s="76"/>
    </row>
    <row r="59416" spans="21:21" x14ac:dyDescent="0.25">
      <c r="U59416" s="76"/>
    </row>
    <row r="59417" spans="21:21" x14ac:dyDescent="0.25">
      <c r="U59417" s="76"/>
    </row>
    <row r="59418" spans="21:21" x14ac:dyDescent="0.25">
      <c r="U59418" s="76"/>
    </row>
    <row r="59419" spans="21:21" x14ac:dyDescent="0.25">
      <c r="U59419" s="76"/>
    </row>
    <row r="59420" spans="21:21" x14ac:dyDescent="0.25">
      <c r="U59420" s="76"/>
    </row>
    <row r="59421" spans="21:21" x14ac:dyDescent="0.25">
      <c r="U59421" s="76"/>
    </row>
    <row r="59422" spans="21:21" x14ac:dyDescent="0.25">
      <c r="U59422" s="76"/>
    </row>
    <row r="59423" spans="21:21" x14ac:dyDescent="0.25">
      <c r="U59423" s="76"/>
    </row>
    <row r="59424" spans="21:21" x14ac:dyDescent="0.25">
      <c r="U59424" s="76"/>
    </row>
    <row r="59425" spans="21:21" x14ac:dyDescent="0.25">
      <c r="U59425" s="76"/>
    </row>
    <row r="59426" spans="21:21" x14ac:dyDescent="0.25">
      <c r="U59426" s="76"/>
    </row>
    <row r="59427" spans="21:21" x14ac:dyDescent="0.25">
      <c r="U59427" s="76"/>
    </row>
    <row r="59428" spans="21:21" x14ac:dyDescent="0.25">
      <c r="U59428" s="76"/>
    </row>
    <row r="59429" spans="21:21" x14ac:dyDescent="0.25">
      <c r="U59429" s="76"/>
    </row>
    <row r="59430" spans="21:21" x14ac:dyDescent="0.25">
      <c r="U59430" s="76"/>
    </row>
    <row r="59431" spans="21:21" x14ac:dyDescent="0.25">
      <c r="U59431" s="76"/>
    </row>
    <row r="59432" spans="21:21" x14ac:dyDescent="0.25">
      <c r="U59432" s="76"/>
    </row>
    <row r="59433" spans="21:21" x14ac:dyDescent="0.25">
      <c r="U59433" s="76"/>
    </row>
    <row r="59434" spans="21:21" x14ac:dyDescent="0.25">
      <c r="U59434" s="76"/>
    </row>
    <row r="59435" spans="21:21" x14ac:dyDescent="0.25">
      <c r="U59435" s="76"/>
    </row>
    <row r="59436" spans="21:21" x14ac:dyDescent="0.25">
      <c r="U59436" s="76"/>
    </row>
    <row r="59437" spans="21:21" x14ac:dyDescent="0.25">
      <c r="U59437" s="76"/>
    </row>
    <row r="59438" spans="21:21" x14ac:dyDescent="0.25">
      <c r="U59438" s="76"/>
    </row>
    <row r="59439" spans="21:21" x14ac:dyDescent="0.25">
      <c r="U59439" s="76"/>
    </row>
    <row r="59440" spans="21:21" x14ac:dyDescent="0.25">
      <c r="U59440" s="76"/>
    </row>
    <row r="59441" spans="21:21" x14ac:dyDescent="0.25">
      <c r="U59441" s="76"/>
    </row>
    <row r="59442" spans="21:21" x14ac:dyDescent="0.25">
      <c r="U59442" s="76"/>
    </row>
    <row r="59443" spans="21:21" x14ac:dyDescent="0.25">
      <c r="U59443" s="76"/>
    </row>
    <row r="59444" spans="21:21" x14ac:dyDescent="0.25">
      <c r="U59444" s="76"/>
    </row>
    <row r="59445" spans="21:21" x14ac:dyDescent="0.25">
      <c r="U59445" s="76"/>
    </row>
    <row r="59446" spans="21:21" x14ac:dyDescent="0.25">
      <c r="U59446" s="76"/>
    </row>
    <row r="59447" spans="21:21" x14ac:dyDescent="0.25">
      <c r="U59447" s="76"/>
    </row>
    <row r="59448" spans="21:21" x14ac:dyDescent="0.25">
      <c r="U59448" s="76"/>
    </row>
    <row r="59449" spans="21:21" x14ac:dyDescent="0.25">
      <c r="U59449" s="76"/>
    </row>
    <row r="59450" spans="21:21" x14ac:dyDescent="0.25">
      <c r="U59450" s="76"/>
    </row>
    <row r="59451" spans="21:21" x14ac:dyDescent="0.25">
      <c r="U59451" s="76"/>
    </row>
    <row r="59452" spans="21:21" x14ac:dyDescent="0.25">
      <c r="U59452" s="76"/>
    </row>
    <row r="59453" spans="21:21" x14ac:dyDescent="0.25">
      <c r="U59453" s="76"/>
    </row>
    <row r="59454" spans="21:21" x14ac:dyDescent="0.25">
      <c r="U59454" s="76"/>
    </row>
    <row r="59455" spans="21:21" x14ac:dyDescent="0.25">
      <c r="U59455" s="76"/>
    </row>
    <row r="59456" spans="21:21" x14ac:dyDescent="0.25">
      <c r="U59456" s="76"/>
    </row>
    <row r="59457" spans="21:21" x14ac:dyDescent="0.25">
      <c r="U59457" s="76"/>
    </row>
    <row r="59458" spans="21:21" x14ac:dyDescent="0.25">
      <c r="U59458" s="76"/>
    </row>
    <row r="59459" spans="21:21" x14ac:dyDescent="0.25">
      <c r="U59459" s="76"/>
    </row>
    <row r="59460" spans="21:21" x14ac:dyDescent="0.25">
      <c r="U59460" s="76"/>
    </row>
    <row r="59461" spans="21:21" x14ac:dyDescent="0.25">
      <c r="U59461" s="76"/>
    </row>
    <row r="59462" spans="21:21" x14ac:dyDescent="0.25">
      <c r="U59462" s="76"/>
    </row>
    <row r="59463" spans="21:21" x14ac:dyDescent="0.25">
      <c r="U59463" s="76"/>
    </row>
    <row r="59464" spans="21:21" x14ac:dyDescent="0.25">
      <c r="U59464" s="76"/>
    </row>
    <row r="59465" spans="21:21" x14ac:dyDescent="0.25">
      <c r="U59465" s="76"/>
    </row>
    <row r="59466" spans="21:21" x14ac:dyDescent="0.25">
      <c r="U59466" s="76"/>
    </row>
    <row r="59467" spans="21:21" x14ac:dyDescent="0.25">
      <c r="U59467" s="76"/>
    </row>
    <row r="59468" spans="21:21" x14ac:dyDescent="0.25">
      <c r="U59468" s="76"/>
    </row>
    <row r="59469" spans="21:21" x14ac:dyDescent="0.25">
      <c r="U59469" s="76"/>
    </row>
    <row r="59470" spans="21:21" x14ac:dyDescent="0.25">
      <c r="U59470" s="76"/>
    </row>
    <row r="59471" spans="21:21" x14ac:dyDescent="0.25">
      <c r="U59471" s="76"/>
    </row>
    <row r="59472" spans="21:21" x14ac:dyDescent="0.25">
      <c r="U59472" s="76"/>
    </row>
    <row r="59473" spans="21:21" x14ac:dyDescent="0.25">
      <c r="U59473" s="76"/>
    </row>
    <row r="59474" spans="21:21" x14ac:dyDescent="0.25">
      <c r="U59474" s="76"/>
    </row>
    <row r="59475" spans="21:21" x14ac:dyDescent="0.25">
      <c r="U59475" s="76"/>
    </row>
    <row r="59476" spans="21:21" x14ac:dyDescent="0.25">
      <c r="U59476" s="76"/>
    </row>
    <row r="59477" spans="21:21" x14ac:dyDescent="0.25">
      <c r="U59477" s="76"/>
    </row>
    <row r="59478" spans="21:21" x14ac:dyDescent="0.25">
      <c r="U59478" s="76"/>
    </row>
    <row r="59479" spans="21:21" x14ac:dyDescent="0.25">
      <c r="U59479" s="76"/>
    </row>
    <row r="59480" spans="21:21" x14ac:dyDescent="0.25">
      <c r="U59480" s="76"/>
    </row>
    <row r="59481" spans="21:21" x14ac:dyDescent="0.25">
      <c r="U59481" s="76"/>
    </row>
    <row r="59482" spans="21:21" x14ac:dyDescent="0.25">
      <c r="U59482" s="76"/>
    </row>
    <row r="59483" spans="21:21" x14ac:dyDescent="0.25">
      <c r="U59483" s="76"/>
    </row>
    <row r="59484" spans="21:21" x14ac:dyDescent="0.25">
      <c r="U59484" s="76"/>
    </row>
    <row r="59485" spans="21:21" x14ac:dyDescent="0.25">
      <c r="U59485" s="76"/>
    </row>
    <row r="59486" spans="21:21" x14ac:dyDescent="0.25">
      <c r="U59486" s="76"/>
    </row>
    <row r="59487" spans="21:21" x14ac:dyDescent="0.25">
      <c r="U59487" s="76"/>
    </row>
    <row r="59488" spans="21:21" x14ac:dyDescent="0.25">
      <c r="U59488" s="76"/>
    </row>
    <row r="59489" spans="21:21" x14ac:dyDescent="0.25">
      <c r="U59489" s="76"/>
    </row>
    <row r="59490" spans="21:21" x14ac:dyDescent="0.25">
      <c r="U59490" s="76"/>
    </row>
    <row r="59491" spans="21:21" x14ac:dyDescent="0.25">
      <c r="U59491" s="76"/>
    </row>
    <row r="59492" spans="21:21" x14ac:dyDescent="0.25">
      <c r="U59492" s="76"/>
    </row>
    <row r="59493" spans="21:21" x14ac:dyDescent="0.25">
      <c r="U59493" s="76"/>
    </row>
    <row r="59494" spans="21:21" x14ac:dyDescent="0.25">
      <c r="U59494" s="76"/>
    </row>
    <row r="59495" spans="21:21" x14ac:dyDescent="0.25">
      <c r="U59495" s="76"/>
    </row>
    <row r="59496" spans="21:21" x14ac:dyDescent="0.25">
      <c r="U59496" s="76"/>
    </row>
    <row r="59497" spans="21:21" x14ac:dyDescent="0.25">
      <c r="U59497" s="76"/>
    </row>
    <row r="59498" spans="21:21" x14ac:dyDescent="0.25">
      <c r="U59498" s="76"/>
    </row>
    <row r="59499" spans="21:21" x14ac:dyDescent="0.25">
      <c r="U59499" s="76"/>
    </row>
    <row r="59500" spans="21:21" x14ac:dyDescent="0.25">
      <c r="U59500" s="76"/>
    </row>
    <row r="59501" spans="21:21" x14ac:dyDescent="0.25">
      <c r="U59501" s="76"/>
    </row>
    <row r="59502" spans="21:21" x14ac:dyDescent="0.25">
      <c r="U59502" s="76"/>
    </row>
    <row r="59503" spans="21:21" x14ac:dyDescent="0.25">
      <c r="U59503" s="76"/>
    </row>
    <row r="59504" spans="21:21" x14ac:dyDescent="0.25">
      <c r="U59504" s="76"/>
    </row>
    <row r="59505" spans="21:21" x14ac:dyDescent="0.25">
      <c r="U59505" s="76"/>
    </row>
    <row r="59506" spans="21:21" x14ac:dyDescent="0.25">
      <c r="U59506" s="76"/>
    </row>
    <row r="59507" spans="21:21" x14ac:dyDescent="0.25">
      <c r="U59507" s="76"/>
    </row>
    <row r="59508" spans="21:21" x14ac:dyDescent="0.25">
      <c r="U59508" s="76"/>
    </row>
    <row r="59509" spans="21:21" x14ac:dyDescent="0.25">
      <c r="U59509" s="76"/>
    </row>
    <row r="59510" spans="21:21" x14ac:dyDescent="0.25">
      <c r="U59510" s="76"/>
    </row>
    <row r="59511" spans="21:21" x14ac:dyDescent="0.25">
      <c r="U59511" s="76"/>
    </row>
    <row r="59512" spans="21:21" x14ac:dyDescent="0.25">
      <c r="U59512" s="76"/>
    </row>
    <row r="59513" spans="21:21" x14ac:dyDescent="0.25">
      <c r="U59513" s="76"/>
    </row>
    <row r="59514" spans="21:21" x14ac:dyDescent="0.25">
      <c r="U59514" s="76"/>
    </row>
    <row r="59515" spans="21:21" x14ac:dyDescent="0.25">
      <c r="U59515" s="76"/>
    </row>
    <row r="59516" spans="21:21" x14ac:dyDescent="0.25">
      <c r="U59516" s="76"/>
    </row>
    <row r="59517" spans="21:21" x14ac:dyDescent="0.25">
      <c r="U59517" s="76"/>
    </row>
    <row r="59518" spans="21:21" x14ac:dyDescent="0.25">
      <c r="U59518" s="76"/>
    </row>
    <row r="59519" spans="21:21" x14ac:dyDescent="0.25">
      <c r="U59519" s="76"/>
    </row>
    <row r="59520" spans="21:21" x14ac:dyDescent="0.25">
      <c r="U59520" s="76"/>
    </row>
    <row r="59521" spans="21:21" x14ac:dyDescent="0.25">
      <c r="U59521" s="76"/>
    </row>
    <row r="59522" spans="21:21" x14ac:dyDescent="0.25">
      <c r="U59522" s="76"/>
    </row>
    <row r="59523" spans="21:21" x14ac:dyDescent="0.25">
      <c r="U59523" s="76"/>
    </row>
    <row r="59524" spans="21:21" x14ac:dyDescent="0.25">
      <c r="U59524" s="76"/>
    </row>
    <row r="59525" spans="21:21" x14ac:dyDescent="0.25">
      <c r="U59525" s="76"/>
    </row>
    <row r="59526" spans="21:21" x14ac:dyDescent="0.25">
      <c r="U59526" s="76"/>
    </row>
    <row r="59527" spans="21:21" x14ac:dyDescent="0.25">
      <c r="U59527" s="76"/>
    </row>
    <row r="59528" spans="21:21" x14ac:dyDescent="0.25">
      <c r="U59528" s="76"/>
    </row>
    <row r="59529" spans="21:21" x14ac:dyDescent="0.25">
      <c r="U59529" s="76"/>
    </row>
    <row r="59530" spans="21:21" x14ac:dyDescent="0.25">
      <c r="U59530" s="76"/>
    </row>
    <row r="59531" spans="21:21" x14ac:dyDescent="0.25">
      <c r="U59531" s="76"/>
    </row>
    <row r="59532" spans="21:21" x14ac:dyDescent="0.25">
      <c r="U59532" s="76"/>
    </row>
    <row r="59533" spans="21:21" x14ac:dyDescent="0.25">
      <c r="U59533" s="76"/>
    </row>
    <row r="59534" spans="21:21" x14ac:dyDescent="0.25">
      <c r="U59534" s="76"/>
    </row>
    <row r="59535" spans="21:21" x14ac:dyDescent="0.25">
      <c r="U59535" s="76"/>
    </row>
    <row r="59536" spans="21:21" x14ac:dyDescent="0.25">
      <c r="U59536" s="76"/>
    </row>
    <row r="59537" spans="21:21" x14ac:dyDescent="0.25">
      <c r="U59537" s="76"/>
    </row>
    <row r="59538" spans="21:21" x14ac:dyDescent="0.25">
      <c r="U59538" s="76"/>
    </row>
    <row r="59539" spans="21:21" x14ac:dyDescent="0.25">
      <c r="U59539" s="76"/>
    </row>
    <row r="59540" spans="21:21" x14ac:dyDescent="0.25">
      <c r="U59540" s="76"/>
    </row>
    <row r="59541" spans="21:21" x14ac:dyDescent="0.25">
      <c r="U59541" s="76"/>
    </row>
    <row r="59542" spans="21:21" x14ac:dyDescent="0.25">
      <c r="U59542" s="76"/>
    </row>
    <row r="59543" spans="21:21" x14ac:dyDescent="0.25">
      <c r="U59543" s="76"/>
    </row>
    <row r="59544" spans="21:21" x14ac:dyDescent="0.25">
      <c r="U59544" s="76"/>
    </row>
    <row r="59545" spans="21:21" x14ac:dyDescent="0.25">
      <c r="U59545" s="76"/>
    </row>
    <row r="59546" spans="21:21" x14ac:dyDescent="0.25">
      <c r="U59546" s="76"/>
    </row>
    <row r="59547" spans="21:21" x14ac:dyDescent="0.25">
      <c r="U59547" s="76"/>
    </row>
    <row r="59548" spans="21:21" x14ac:dyDescent="0.25">
      <c r="U59548" s="76"/>
    </row>
    <row r="59549" spans="21:21" x14ac:dyDescent="0.25">
      <c r="U59549" s="76"/>
    </row>
    <row r="59550" spans="21:21" x14ac:dyDescent="0.25">
      <c r="U59550" s="76"/>
    </row>
    <row r="59551" spans="21:21" x14ac:dyDescent="0.25">
      <c r="U59551" s="76"/>
    </row>
    <row r="59552" spans="21:21" x14ac:dyDescent="0.25">
      <c r="U59552" s="76"/>
    </row>
    <row r="59553" spans="21:21" x14ac:dyDescent="0.25">
      <c r="U59553" s="76"/>
    </row>
    <row r="59554" spans="21:21" x14ac:dyDescent="0.25">
      <c r="U59554" s="76"/>
    </row>
    <row r="59555" spans="21:21" x14ac:dyDescent="0.25">
      <c r="U59555" s="76"/>
    </row>
    <row r="59556" spans="21:21" x14ac:dyDescent="0.25">
      <c r="U59556" s="76"/>
    </row>
    <row r="59557" spans="21:21" x14ac:dyDescent="0.25">
      <c r="U59557" s="76"/>
    </row>
    <row r="59558" spans="21:21" x14ac:dyDescent="0.25">
      <c r="U59558" s="76"/>
    </row>
    <row r="59559" spans="21:21" x14ac:dyDescent="0.25">
      <c r="U59559" s="76"/>
    </row>
    <row r="59560" spans="21:21" x14ac:dyDescent="0.25">
      <c r="U59560" s="76"/>
    </row>
    <row r="59561" spans="21:21" x14ac:dyDescent="0.25">
      <c r="U59561" s="76"/>
    </row>
    <row r="59562" spans="21:21" x14ac:dyDescent="0.25">
      <c r="U59562" s="76"/>
    </row>
    <row r="59563" spans="21:21" x14ac:dyDescent="0.25">
      <c r="U59563" s="76"/>
    </row>
    <row r="59564" spans="21:21" x14ac:dyDescent="0.25">
      <c r="U59564" s="76"/>
    </row>
    <row r="59565" spans="21:21" x14ac:dyDescent="0.25">
      <c r="U59565" s="76"/>
    </row>
    <row r="59566" spans="21:21" x14ac:dyDescent="0.25">
      <c r="U59566" s="76"/>
    </row>
    <row r="59567" spans="21:21" x14ac:dyDescent="0.25">
      <c r="U59567" s="76"/>
    </row>
    <row r="59568" spans="21:21" x14ac:dyDescent="0.25">
      <c r="U59568" s="76"/>
    </row>
    <row r="59569" spans="21:21" x14ac:dyDescent="0.25">
      <c r="U59569" s="76"/>
    </row>
    <row r="59570" spans="21:21" x14ac:dyDescent="0.25">
      <c r="U59570" s="76"/>
    </row>
    <row r="59571" spans="21:21" x14ac:dyDescent="0.25">
      <c r="U59571" s="76"/>
    </row>
    <row r="59572" spans="21:21" x14ac:dyDescent="0.25">
      <c r="U59572" s="76"/>
    </row>
    <row r="59573" spans="21:21" x14ac:dyDescent="0.25">
      <c r="U59573" s="76"/>
    </row>
    <row r="59574" spans="21:21" x14ac:dyDescent="0.25">
      <c r="U59574" s="76"/>
    </row>
    <row r="59575" spans="21:21" x14ac:dyDescent="0.25">
      <c r="U59575" s="76"/>
    </row>
    <row r="59576" spans="21:21" x14ac:dyDescent="0.25">
      <c r="U59576" s="76"/>
    </row>
    <row r="59577" spans="21:21" x14ac:dyDescent="0.25">
      <c r="U59577" s="76"/>
    </row>
    <row r="59578" spans="21:21" x14ac:dyDescent="0.25">
      <c r="U59578" s="76"/>
    </row>
    <row r="59579" spans="21:21" x14ac:dyDescent="0.25">
      <c r="U59579" s="76"/>
    </row>
    <row r="59580" spans="21:21" x14ac:dyDescent="0.25">
      <c r="U59580" s="76"/>
    </row>
    <row r="59581" spans="21:21" x14ac:dyDescent="0.25">
      <c r="U59581" s="76"/>
    </row>
    <row r="59582" spans="21:21" x14ac:dyDescent="0.25">
      <c r="U59582" s="76"/>
    </row>
    <row r="59583" spans="21:21" x14ac:dyDescent="0.25">
      <c r="U59583" s="76"/>
    </row>
    <row r="59584" spans="21:21" x14ac:dyDescent="0.25">
      <c r="U59584" s="76"/>
    </row>
    <row r="59585" spans="21:21" x14ac:dyDescent="0.25">
      <c r="U59585" s="76"/>
    </row>
    <row r="59586" spans="21:21" x14ac:dyDescent="0.25">
      <c r="U59586" s="76"/>
    </row>
    <row r="59587" spans="21:21" x14ac:dyDescent="0.25">
      <c r="U59587" s="76"/>
    </row>
    <row r="59588" spans="21:21" x14ac:dyDescent="0.25">
      <c r="U59588" s="76"/>
    </row>
    <row r="59589" spans="21:21" x14ac:dyDescent="0.25">
      <c r="U59589" s="76"/>
    </row>
    <row r="59590" spans="21:21" x14ac:dyDescent="0.25">
      <c r="U59590" s="76"/>
    </row>
    <row r="59591" spans="21:21" x14ac:dyDescent="0.25">
      <c r="U59591" s="76"/>
    </row>
    <row r="59592" spans="21:21" x14ac:dyDescent="0.25">
      <c r="U59592" s="76"/>
    </row>
    <row r="59593" spans="21:21" x14ac:dyDescent="0.25">
      <c r="U59593" s="76"/>
    </row>
    <row r="59594" spans="21:21" x14ac:dyDescent="0.25">
      <c r="U59594" s="76"/>
    </row>
    <row r="59595" spans="21:21" x14ac:dyDescent="0.25">
      <c r="U59595" s="76"/>
    </row>
    <row r="59596" spans="21:21" x14ac:dyDescent="0.25">
      <c r="U59596" s="76"/>
    </row>
    <row r="59597" spans="21:21" x14ac:dyDescent="0.25">
      <c r="U59597" s="76"/>
    </row>
    <row r="59598" spans="21:21" x14ac:dyDescent="0.25">
      <c r="U59598" s="76"/>
    </row>
    <row r="59599" spans="21:21" x14ac:dyDescent="0.25">
      <c r="U59599" s="76"/>
    </row>
    <row r="59600" spans="21:21" x14ac:dyDescent="0.25">
      <c r="U59600" s="76"/>
    </row>
    <row r="59601" spans="21:21" x14ac:dyDescent="0.25">
      <c r="U59601" s="76"/>
    </row>
    <row r="59602" spans="21:21" x14ac:dyDescent="0.25">
      <c r="U59602" s="76"/>
    </row>
    <row r="59603" spans="21:21" x14ac:dyDescent="0.25">
      <c r="U59603" s="76"/>
    </row>
    <row r="59604" spans="21:21" x14ac:dyDescent="0.25">
      <c r="U59604" s="76"/>
    </row>
    <row r="59605" spans="21:21" x14ac:dyDescent="0.25">
      <c r="U59605" s="76"/>
    </row>
    <row r="59606" spans="21:21" x14ac:dyDescent="0.25">
      <c r="U59606" s="76"/>
    </row>
    <row r="59607" spans="21:21" x14ac:dyDescent="0.25">
      <c r="U59607" s="76"/>
    </row>
    <row r="59608" spans="21:21" x14ac:dyDescent="0.25">
      <c r="U59608" s="76"/>
    </row>
    <row r="59609" spans="21:21" x14ac:dyDescent="0.25">
      <c r="U59609" s="76"/>
    </row>
    <row r="59610" spans="21:21" x14ac:dyDescent="0.25">
      <c r="U59610" s="76"/>
    </row>
    <row r="59611" spans="21:21" x14ac:dyDescent="0.25">
      <c r="U59611" s="76"/>
    </row>
    <row r="59612" spans="21:21" x14ac:dyDescent="0.25">
      <c r="U59612" s="76"/>
    </row>
    <row r="59613" spans="21:21" x14ac:dyDescent="0.25">
      <c r="U59613" s="76"/>
    </row>
    <row r="59614" spans="21:21" x14ac:dyDescent="0.25">
      <c r="U59614" s="76"/>
    </row>
    <row r="59615" spans="21:21" x14ac:dyDescent="0.25">
      <c r="U59615" s="76"/>
    </row>
    <row r="59616" spans="21:21" x14ac:dyDescent="0.25">
      <c r="U59616" s="76"/>
    </row>
    <row r="59617" spans="21:21" x14ac:dyDescent="0.25">
      <c r="U59617" s="76"/>
    </row>
    <row r="59618" spans="21:21" x14ac:dyDescent="0.25">
      <c r="U59618" s="76"/>
    </row>
    <row r="59619" spans="21:21" x14ac:dyDescent="0.25">
      <c r="U59619" s="76"/>
    </row>
    <row r="59620" spans="21:21" x14ac:dyDescent="0.25">
      <c r="U59620" s="76"/>
    </row>
    <row r="59621" spans="21:21" x14ac:dyDescent="0.25">
      <c r="U59621" s="76"/>
    </row>
    <row r="59622" spans="21:21" x14ac:dyDescent="0.25">
      <c r="U59622" s="76"/>
    </row>
    <row r="59623" spans="21:21" x14ac:dyDescent="0.25">
      <c r="U59623" s="76"/>
    </row>
    <row r="59624" spans="21:21" x14ac:dyDescent="0.25">
      <c r="U59624" s="76"/>
    </row>
    <row r="59625" spans="21:21" x14ac:dyDescent="0.25">
      <c r="U59625" s="76"/>
    </row>
    <row r="59626" spans="21:21" x14ac:dyDescent="0.25">
      <c r="U59626" s="76"/>
    </row>
    <row r="59627" spans="21:21" x14ac:dyDescent="0.25">
      <c r="U59627" s="76"/>
    </row>
    <row r="59628" spans="21:21" x14ac:dyDescent="0.25">
      <c r="U59628" s="76"/>
    </row>
    <row r="59629" spans="21:21" x14ac:dyDescent="0.25">
      <c r="U59629" s="76"/>
    </row>
    <row r="59630" spans="21:21" x14ac:dyDescent="0.25">
      <c r="U59630" s="76"/>
    </row>
    <row r="59631" spans="21:21" x14ac:dyDescent="0.25">
      <c r="U59631" s="76"/>
    </row>
    <row r="59632" spans="21:21" x14ac:dyDescent="0.25">
      <c r="U59632" s="76"/>
    </row>
    <row r="59633" spans="21:21" x14ac:dyDescent="0.25">
      <c r="U59633" s="76"/>
    </row>
    <row r="59634" spans="21:21" x14ac:dyDescent="0.25">
      <c r="U59634" s="76"/>
    </row>
    <row r="59635" spans="21:21" x14ac:dyDescent="0.25">
      <c r="U59635" s="76"/>
    </row>
    <row r="59636" spans="21:21" x14ac:dyDescent="0.25">
      <c r="U59636" s="76"/>
    </row>
    <row r="59637" spans="21:21" x14ac:dyDescent="0.25">
      <c r="U59637" s="76"/>
    </row>
    <row r="59638" spans="21:21" x14ac:dyDescent="0.25">
      <c r="U59638" s="76"/>
    </row>
    <row r="59639" spans="21:21" x14ac:dyDescent="0.25">
      <c r="U59639" s="76"/>
    </row>
    <row r="59640" spans="21:21" x14ac:dyDescent="0.25">
      <c r="U59640" s="76"/>
    </row>
    <row r="59641" spans="21:21" x14ac:dyDescent="0.25">
      <c r="U59641" s="76"/>
    </row>
    <row r="59642" spans="21:21" x14ac:dyDescent="0.25">
      <c r="U59642" s="76"/>
    </row>
    <row r="59643" spans="21:21" x14ac:dyDescent="0.25">
      <c r="U59643" s="76"/>
    </row>
    <row r="59644" spans="21:21" x14ac:dyDescent="0.25">
      <c r="U59644" s="76"/>
    </row>
    <row r="59645" spans="21:21" x14ac:dyDescent="0.25">
      <c r="U59645" s="76"/>
    </row>
    <row r="59646" spans="21:21" x14ac:dyDescent="0.25">
      <c r="U59646" s="76"/>
    </row>
    <row r="59647" spans="21:21" x14ac:dyDescent="0.25">
      <c r="U59647" s="76"/>
    </row>
    <row r="59648" spans="21:21" x14ac:dyDescent="0.25">
      <c r="U59648" s="76"/>
    </row>
    <row r="59649" spans="21:21" x14ac:dyDescent="0.25">
      <c r="U59649" s="76"/>
    </row>
    <row r="59650" spans="21:21" x14ac:dyDescent="0.25">
      <c r="U59650" s="76"/>
    </row>
    <row r="59651" spans="21:21" x14ac:dyDescent="0.25">
      <c r="U59651" s="76"/>
    </row>
    <row r="59652" spans="21:21" x14ac:dyDescent="0.25">
      <c r="U59652" s="76"/>
    </row>
    <row r="59653" spans="21:21" x14ac:dyDescent="0.25">
      <c r="U59653" s="76"/>
    </row>
    <row r="59654" spans="21:21" x14ac:dyDescent="0.25">
      <c r="U59654" s="76"/>
    </row>
    <row r="59655" spans="21:21" x14ac:dyDescent="0.25">
      <c r="U59655" s="76"/>
    </row>
    <row r="59656" spans="21:21" x14ac:dyDescent="0.25">
      <c r="U59656" s="76"/>
    </row>
    <row r="59657" spans="21:21" x14ac:dyDescent="0.25">
      <c r="U59657" s="76"/>
    </row>
    <row r="59658" spans="21:21" x14ac:dyDescent="0.25">
      <c r="U59658" s="76"/>
    </row>
    <row r="59659" spans="21:21" x14ac:dyDescent="0.25">
      <c r="U59659" s="76"/>
    </row>
    <row r="59660" spans="21:21" x14ac:dyDescent="0.25">
      <c r="U59660" s="76"/>
    </row>
    <row r="59661" spans="21:21" x14ac:dyDescent="0.25">
      <c r="U59661" s="76"/>
    </row>
    <row r="59662" spans="21:21" x14ac:dyDescent="0.25">
      <c r="U59662" s="76"/>
    </row>
    <row r="59663" spans="21:21" x14ac:dyDescent="0.25">
      <c r="U59663" s="76"/>
    </row>
    <row r="59664" spans="21:21" x14ac:dyDescent="0.25">
      <c r="U59664" s="76"/>
    </row>
    <row r="59665" spans="21:21" x14ac:dyDescent="0.25">
      <c r="U59665" s="76"/>
    </row>
    <row r="59666" spans="21:21" x14ac:dyDescent="0.25">
      <c r="U59666" s="76"/>
    </row>
    <row r="59667" spans="21:21" x14ac:dyDescent="0.25">
      <c r="U59667" s="76"/>
    </row>
    <row r="59668" spans="21:21" x14ac:dyDescent="0.25">
      <c r="U59668" s="76"/>
    </row>
    <row r="59669" spans="21:21" x14ac:dyDescent="0.25">
      <c r="U59669" s="76"/>
    </row>
    <row r="59670" spans="21:21" x14ac:dyDescent="0.25">
      <c r="U59670" s="76"/>
    </row>
    <row r="59671" spans="21:21" x14ac:dyDescent="0.25">
      <c r="U59671" s="76"/>
    </row>
    <row r="59672" spans="21:21" x14ac:dyDescent="0.25">
      <c r="U59672" s="76"/>
    </row>
    <row r="59673" spans="21:21" x14ac:dyDescent="0.25">
      <c r="U59673" s="76"/>
    </row>
    <row r="59674" spans="21:21" x14ac:dyDescent="0.25">
      <c r="U59674" s="76"/>
    </row>
    <row r="59675" spans="21:21" x14ac:dyDescent="0.25">
      <c r="U59675" s="76"/>
    </row>
    <row r="59676" spans="21:21" x14ac:dyDescent="0.25">
      <c r="U59676" s="76"/>
    </row>
    <row r="59677" spans="21:21" x14ac:dyDescent="0.25">
      <c r="U59677" s="76"/>
    </row>
    <row r="59678" spans="21:21" x14ac:dyDescent="0.25">
      <c r="U59678" s="76"/>
    </row>
    <row r="59679" spans="21:21" x14ac:dyDescent="0.25">
      <c r="U59679" s="76"/>
    </row>
    <row r="59680" spans="21:21" x14ac:dyDescent="0.25">
      <c r="U59680" s="76"/>
    </row>
    <row r="59681" spans="21:21" x14ac:dyDescent="0.25">
      <c r="U59681" s="76"/>
    </row>
    <row r="59682" spans="21:21" x14ac:dyDescent="0.25">
      <c r="U59682" s="76"/>
    </row>
    <row r="59683" spans="21:21" x14ac:dyDescent="0.25">
      <c r="U59683" s="76"/>
    </row>
    <row r="59684" spans="21:21" x14ac:dyDescent="0.25">
      <c r="U59684" s="76"/>
    </row>
    <row r="59685" spans="21:21" x14ac:dyDescent="0.25">
      <c r="U59685" s="76"/>
    </row>
    <row r="59686" spans="21:21" x14ac:dyDescent="0.25">
      <c r="U59686" s="76"/>
    </row>
    <row r="59687" spans="21:21" x14ac:dyDescent="0.25">
      <c r="U59687" s="76"/>
    </row>
    <row r="59688" spans="21:21" x14ac:dyDescent="0.25">
      <c r="U59688" s="76"/>
    </row>
    <row r="59689" spans="21:21" x14ac:dyDescent="0.25">
      <c r="U59689" s="76"/>
    </row>
    <row r="59690" spans="21:21" x14ac:dyDescent="0.25">
      <c r="U59690" s="76"/>
    </row>
    <row r="59691" spans="21:21" x14ac:dyDescent="0.25">
      <c r="U59691" s="76"/>
    </row>
    <row r="59692" spans="21:21" x14ac:dyDescent="0.25">
      <c r="U59692" s="76"/>
    </row>
    <row r="59693" spans="21:21" x14ac:dyDescent="0.25">
      <c r="U59693" s="76"/>
    </row>
    <row r="59694" spans="21:21" x14ac:dyDescent="0.25">
      <c r="U59694" s="76"/>
    </row>
    <row r="59695" spans="21:21" x14ac:dyDescent="0.25">
      <c r="U59695" s="76"/>
    </row>
    <row r="59696" spans="21:21" x14ac:dyDescent="0.25">
      <c r="U59696" s="76"/>
    </row>
    <row r="59697" spans="21:21" x14ac:dyDescent="0.25">
      <c r="U59697" s="76"/>
    </row>
    <row r="59698" spans="21:21" x14ac:dyDescent="0.25">
      <c r="U59698" s="76"/>
    </row>
    <row r="59699" spans="21:21" x14ac:dyDescent="0.25">
      <c r="U59699" s="76"/>
    </row>
    <row r="59700" spans="21:21" x14ac:dyDescent="0.25">
      <c r="U59700" s="76"/>
    </row>
    <row r="59701" spans="21:21" x14ac:dyDescent="0.25">
      <c r="U59701" s="76"/>
    </row>
    <row r="59702" spans="21:21" x14ac:dyDescent="0.25">
      <c r="U59702" s="76"/>
    </row>
    <row r="59703" spans="21:21" x14ac:dyDescent="0.25">
      <c r="U59703" s="76"/>
    </row>
    <row r="59704" spans="21:21" x14ac:dyDescent="0.25">
      <c r="U59704" s="76"/>
    </row>
    <row r="59705" spans="21:21" x14ac:dyDescent="0.25">
      <c r="U59705" s="76"/>
    </row>
    <row r="59706" spans="21:21" x14ac:dyDescent="0.25">
      <c r="U59706" s="76"/>
    </row>
    <row r="59707" spans="21:21" x14ac:dyDescent="0.25">
      <c r="U59707" s="76"/>
    </row>
    <row r="59708" spans="21:21" x14ac:dyDescent="0.25">
      <c r="U59708" s="76"/>
    </row>
    <row r="59709" spans="21:21" x14ac:dyDescent="0.25">
      <c r="U59709" s="76"/>
    </row>
    <row r="59710" spans="21:21" x14ac:dyDescent="0.25">
      <c r="U59710" s="76"/>
    </row>
    <row r="59711" spans="21:21" x14ac:dyDescent="0.25">
      <c r="U59711" s="76"/>
    </row>
    <row r="59712" spans="21:21" x14ac:dyDescent="0.25">
      <c r="U59712" s="76"/>
    </row>
    <row r="59713" spans="21:21" x14ac:dyDescent="0.25">
      <c r="U59713" s="76"/>
    </row>
    <row r="59714" spans="21:21" x14ac:dyDescent="0.25">
      <c r="U59714" s="76"/>
    </row>
    <row r="59715" spans="21:21" x14ac:dyDescent="0.25">
      <c r="U59715" s="76"/>
    </row>
    <row r="59716" spans="21:21" x14ac:dyDescent="0.25">
      <c r="U59716" s="76"/>
    </row>
    <row r="59717" spans="21:21" x14ac:dyDescent="0.25">
      <c r="U59717" s="76"/>
    </row>
    <row r="59718" spans="21:21" x14ac:dyDescent="0.25">
      <c r="U59718" s="76"/>
    </row>
    <row r="59719" spans="21:21" x14ac:dyDescent="0.25">
      <c r="U59719" s="76"/>
    </row>
    <row r="59720" spans="21:21" x14ac:dyDescent="0.25">
      <c r="U59720" s="76"/>
    </row>
    <row r="59721" spans="21:21" x14ac:dyDescent="0.25">
      <c r="U59721" s="76"/>
    </row>
    <row r="59722" spans="21:21" x14ac:dyDescent="0.25">
      <c r="U59722" s="76"/>
    </row>
    <row r="59723" spans="21:21" x14ac:dyDescent="0.25">
      <c r="U59723" s="76"/>
    </row>
    <row r="59724" spans="21:21" x14ac:dyDescent="0.25">
      <c r="U59724" s="76"/>
    </row>
    <row r="59725" spans="21:21" x14ac:dyDescent="0.25">
      <c r="U59725" s="76"/>
    </row>
    <row r="59726" spans="21:21" x14ac:dyDescent="0.25">
      <c r="U59726" s="76"/>
    </row>
    <row r="59727" spans="21:21" x14ac:dyDescent="0.25">
      <c r="U59727" s="76"/>
    </row>
    <row r="59728" spans="21:21" x14ac:dyDescent="0.25">
      <c r="U59728" s="76"/>
    </row>
    <row r="59729" spans="21:21" x14ac:dyDescent="0.25">
      <c r="U59729" s="76"/>
    </row>
    <row r="59730" spans="21:21" x14ac:dyDescent="0.25">
      <c r="U59730" s="76"/>
    </row>
    <row r="59731" spans="21:21" x14ac:dyDescent="0.25">
      <c r="U59731" s="76"/>
    </row>
    <row r="59732" spans="21:21" x14ac:dyDescent="0.25">
      <c r="U59732" s="76"/>
    </row>
    <row r="59733" spans="21:21" x14ac:dyDescent="0.25">
      <c r="U59733" s="76"/>
    </row>
    <row r="59734" spans="21:21" x14ac:dyDescent="0.25">
      <c r="U59734" s="76"/>
    </row>
    <row r="59735" spans="21:21" x14ac:dyDescent="0.25">
      <c r="U59735" s="76"/>
    </row>
    <row r="59736" spans="21:21" x14ac:dyDescent="0.25">
      <c r="U59736" s="76"/>
    </row>
    <row r="59737" spans="21:21" x14ac:dyDescent="0.25">
      <c r="U59737" s="76"/>
    </row>
    <row r="59738" spans="21:21" x14ac:dyDescent="0.25">
      <c r="U59738" s="76"/>
    </row>
    <row r="59739" spans="21:21" x14ac:dyDescent="0.25">
      <c r="U59739" s="76"/>
    </row>
    <row r="59740" spans="21:21" x14ac:dyDescent="0.25">
      <c r="U59740" s="76"/>
    </row>
    <row r="59741" spans="21:21" x14ac:dyDescent="0.25">
      <c r="U59741" s="76"/>
    </row>
    <row r="59742" spans="21:21" x14ac:dyDescent="0.25">
      <c r="U59742" s="76"/>
    </row>
    <row r="59743" spans="21:21" x14ac:dyDescent="0.25">
      <c r="U59743" s="76"/>
    </row>
    <row r="59744" spans="21:21" x14ac:dyDescent="0.25">
      <c r="U59744" s="76"/>
    </row>
    <row r="59745" spans="21:21" x14ac:dyDescent="0.25">
      <c r="U59745" s="76"/>
    </row>
    <row r="59746" spans="21:21" x14ac:dyDescent="0.25">
      <c r="U59746" s="76"/>
    </row>
    <row r="59747" spans="21:21" x14ac:dyDescent="0.25">
      <c r="U59747" s="76"/>
    </row>
    <row r="59748" spans="21:21" x14ac:dyDescent="0.25">
      <c r="U59748" s="76"/>
    </row>
    <row r="59749" spans="21:21" x14ac:dyDescent="0.25">
      <c r="U59749" s="76"/>
    </row>
    <row r="59750" spans="21:21" x14ac:dyDescent="0.25">
      <c r="U59750" s="76"/>
    </row>
    <row r="59751" spans="21:21" x14ac:dyDescent="0.25">
      <c r="U59751" s="76"/>
    </row>
    <row r="59752" spans="21:21" x14ac:dyDescent="0.25">
      <c r="U59752" s="76"/>
    </row>
    <row r="59753" spans="21:21" x14ac:dyDescent="0.25">
      <c r="U59753" s="76"/>
    </row>
    <row r="59754" spans="21:21" x14ac:dyDescent="0.25">
      <c r="U59754" s="76"/>
    </row>
    <row r="59755" spans="21:21" x14ac:dyDescent="0.25">
      <c r="U59755" s="76"/>
    </row>
    <row r="59756" spans="21:21" x14ac:dyDescent="0.25">
      <c r="U59756" s="76"/>
    </row>
    <row r="59757" spans="21:21" x14ac:dyDescent="0.25">
      <c r="U59757" s="76"/>
    </row>
    <row r="59758" spans="21:21" x14ac:dyDescent="0.25">
      <c r="U59758" s="76"/>
    </row>
    <row r="59759" spans="21:21" x14ac:dyDescent="0.25">
      <c r="U59759" s="76"/>
    </row>
    <row r="59760" spans="21:21" x14ac:dyDescent="0.25">
      <c r="U59760" s="76"/>
    </row>
    <row r="59761" spans="21:21" x14ac:dyDescent="0.25">
      <c r="U59761" s="76"/>
    </row>
    <row r="59762" spans="21:21" x14ac:dyDescent="0.25">
      <c r="U59762" s="76"/>
    </row>
    <row r="59763" spans="21:21" x14ac:dyDescent="0.25">
      <c r="U59763" s="76"/>
    </row>
    <row r="59764" spans="21:21" x14ac:dyDescent="0.25">
      <c r="U59764" s="76"/>
    </row>
    <row r="59765" spans="21:21" x14ac:dyDescent="0.25">
      <c r="U59765" s="76"/>
    </row>
    <row r="59766" spans="21:21" x14ac:dyDescent="0.25">
      <c r="U59766" s="76"/>
    </row>
    <row r="59767" spans="21:21" x14ac:dyDescent="0.25">
      <c r="U59767" s="76"/>
    </row>
    <row r="59768" spans="21:21" x14ac:dyDescent="0.25">
      <c r="U59768" s="76"/>
    </row>
    <row r="59769" spans="21:21" x14ac:dyDescent="0.25">
      <c r="U59769" s="76"/>
    </row>
    <row r="59770" spans="21:21" x14ac:dyDescent="0.25">
      <c r="U59770" s="76"/>
    </row>
    <row r="59771" spans="21:21" x14ac:dyDescent="0.25">
      <c r="U59771" s="76"/>
    </row>
    <row r="59772" spans="21:21" x14ac:dyDescent="0.25">
      <c r="U59772" s="76"/>
    </row>
    <row r="59773" spans="21:21" x14ac:dyDescent="0.25">
      <c r="U59773" s="76"/>
    </row>
    <row r="59774" spans="21:21" x14ac:dyDescent="0.25">
      <c r="U59774" s="76"/>
    </row>
    <row r="59775" spans="21:21" x14ac:dyDescent="0.25">
      <c r="U59775" s="76"/>
    </row>
    <row r="59776" spans="21:21" x14ac:dyDescent="0.25">
      <c r="U59776" s="76"/>
    </row>
    <row r="59777" spans="21:21" x14ac:dyDescent="0.25">
      <c r="U59777" s="76"/>
    </row>
    <row r="59778" spans="21:21" x14ac:dyDescent="0.25">
      <c r="U59778" s="76"/>
    </row>
    <row r="59779" spans="21:21" x14ac:dyDescent="0.25">
      <c r="U59779" s="76"/>
    </row>
    <row r="59780" spans="21:21" x14ac:dyDescent="0.25">
      <c r="U59780" s="76"/>
    </row>
    <row r="59781" spans="21:21" x14ac:dyDescent="0.25">
      <c r="U59781" s="76"/>
    </row>
    <row r="59782" spans="21:21" x14ac:dyDescent="0.25">
      <c r="U59782" s="76"/>
    </row>
    <row r="59783" spans="21:21" x14ac:dyDescent="0.25">
      <c r="U59783" s="76"/>
    </row>
    <row r="59784" spans="21:21" x14ac:dyDescent="0.25">
      <c r="U59784" s="76"/>
    </row>
    <row r="59785" spans="21:21" x14ac:dyDescent="0.25">
      <c r="U59785" s="76"/>
    </row>
    <row r="59786" spans="21:21" x14ac:dyDescent="0.25">
      <c r="U59786" s="76"/>
    </row>
    <row r="59787" spans="21:21" x14ac:dyDescent="0.25">
      <c r="U59787" s="76"/>
    </row>
    <row r="59788" spans="21:21" x14ac:dyDescent="0.25">
      <c r="U59788" s="76"/>
    </row>
    <row r="59789" spans="21:21" x14ac:dyDescent="0.25">
      <c r="U59789" s="76"/>
    </row>
    <row r="59790" spans="21:21" x14ac:dyDescent="0.25">
      <c r="U59790" s="76"/>
    </row>
    <row r="59791" spans="21:21" x14ac:dyDescent="0.25">
      <c r="U59791" s="76"/>
    </row>
    <row r="59792" spans="21:21" x14ac:dyDescent="0.25">
      <c r="U59792" s="76"/>
    </row>
    <row r="59793" spans="21:21" x14ac:dyDescent="0.25">
      <c r="U59793" s="76"/>
    </row>
    <row r="59794" spans="21:21" x14ac:dyDescent="0.25">
      <c r="U59794" s="76"/>
    </row>
    <row r="59795" spans="21:21" x14ac:dyDescent="0.25">
      <c r="U59795" s="76"/>
    </row>
    <row r="59796" spans="21:21" x14ac:dyDescent="0.25">
      <c r="U59796" s="76"/>
    </row>
    <row r="59797" spans="21:21" x14ac:dyDescent="0.25">
      <c r="U59797" s="76"/>
    </row>
    <row r="59798" spans="21:21" x14ac:dyDescent="0.25">
      <c r="U59798" s="76"/>
    </row>
    <row r="59799" spans="21:21" x14ac:dyDescent="0.25">
      <c r="U59799" s="76"/>
    </row>
    <row r="59800" spans="21:21" x14ac:dyDescent="0.25">
      <c r="U59800" s="76"/>
    </row>
    <row r="59801" spans="21:21" x14ac:dyDescent="0.25">
      <c r="U59801" s="76"/>
    </row>
    <row r="59802" spans="21:21" x14ac:dyDescent="0.25">
      <c r="U59802" s="76"/>
    </row>
    <row r="59803" spans="21:21" x14ac:dyDescent="0.25">
      <c r="U59803" s="76"/>
    </row>
    <row r="59804" spans="21:21" x14ac:dyDescent="0.25">
      <c r="U59804" s="76"/>
    </row>
    <row r="59805" spans="21:21" x14ac:dyDescent="0.25">
      <c r="U59805" s="76"/>
    </row>
    <row r="59806" spans="21:21" x14ac:dyDescent="0.25">
      <c r="U59806" s="76"/>
    </row>
    <row r="59807" spans="21:21" x14ac:dyDescent="0.25">
      <c r="U59807" s="76"/>
    </row>
    <row r="59808" spans="21:21" x14ac:dyDescent="0.25">
      <c r="U59808" s="76"/>
    </row>
    <row r="59809" spans="21:21" x14ac:dyDescent="0.25">
      <c r="U59809" s="76"/>
    </row>
    <row r="59810" spans="21:21" x14ac:dyDescent="0.25">
      <c r="U59810" s="76"/>
    </row>
    <row r="59811" spans="21:21" x14ac:dyDescent="0.25">
      <c r="U59811" s="76"/>
    </row>
    <row r="59812" spans="21:21" x14ac:dyDescent="0.25">
      <c r="U59812" s="76"/>
    </row>
    <row r="59813" spans="21:21" x14ac:dyDescent="0.25">
      <c r="U59813" s="76"/>
    </row>
    <row r="59814" spans="21:21" x14ac:dyDescent="0.25">
      <c r="U59814" s="76"/>
    </row>
    <row r="59815" spans="21:21" x14ac:dyDescent="0.25">
      <c r="U59815" s="76"/>
    </row>
    <row r="59816" spans="21:21" x14ac:dyDescent="0.25">
      <c r="U59816" s="76"/>
    </row>
    <row r="59817" spans="21:21" x14ac:dyDescent="0.25">
      <c r="U59817" s="76"/>
    </row>
    <row r="59818" spans="21:21" x14ac:dyDescent="0.25">
      <c r="U59818" s="76"/>
    </row>
    <row r="59819" spans="21:21" x14ac:dyDescent="0.25">
      <c r="U59819" s="76"/>
    </row>
    <row r="59820" spans="21:21" x14ac:dyDescent="0.25">
      <c r="U59820" s="76"/>
    </row>
    <row r="59821" spans="21:21" x14ac:dyDescent="0.25">
      <c r="U59821" s="76"/>
    </row>
    <row r="59822" spans="21:21" x14ac:dyDescent="0.25">
      <c r="U59822" s="76"/>
    </row>
    <row r="59823" spans="21:21" x14ac:dyDescent="0.25">
      <c r="U59823" s="76"/>
    </row>
    <row r="59824" spans="21:21" x14ac:dyDescent="0.25">
      <c r="U59824" s="76"/>
    </row>
    <row r="59825" spans="21:21" x14ac:dyDescent="0.25">
      <c r="U59825" s="76"/>
    </row>
    <row r="59826" spans="21:21" x14ac:dyDescent="0.25">
      <c r="U59826" s="76"/>
    </row>
    <row r="59827" spans="21:21" x14ac:dyDescent="0.25">
      <c r="U59827" s="76"/>
    </row>
    <row r="59828" spans="21:21" x14ac:dyDescent="0.25">
      <c r="U59828" s="76"/>
    </row>
    <row r="59829" spans="21:21" x14ac:dyDescent="0.25">
      <c r="U59829" s="76"/>
    </row>
    <row r="59830" spans="21:21" x14ac:dyDescent="0.25">
      <c r="U59830" s="76"/>
    </row>
    <row r="59831" spans="21:21" x14ac:dyDescent="0.25">
      <c r="U59831" s="76"/>
    </row>
    <row r="59832" spans="21:21" x14ac:dyDescent="0.25">
      <c r="U59832" s="76"/>
    </row>
    <row r="59833" spans="21:21" x14ac:dyDescent="0.25">
      <c r="U59833" s="76"/>
    </row>
    <row r="59834" spans="21:21" x14ac:dyDescent="0.25">
      <c r="U59834" s="76"/>
    </row>
    <row r="59835" spans="21:21" x14ac:dyDescent="0.25">
      <c r="U59835" s="76"/>
    </row>
    <row r="59836" spans="21:21" x14ac:dyDescent="0.25">
      <c r="U59836" s="76"/>
    </row>
    <row r="59837" spans="21:21" x14ac:dyDescent="0.25">
      <c r="U59837" s="76"/>
    </row>
    <row r="59838" spans="21:21" x14ac:dyDescent="0.25">
      <c r="U59838" s="76"/>
    </row>
    <row r="59839" spans="21:21" x14ac:dyDescent="0.25">
      <c r="U59839" s="76"/>
    </row>
    <row r="59840" spans="21:21" x14ac:dyDescent="0.25">
      <c r="U59840" s="76"/>
    </row>
    <row r="59841" spans="21:21" x14ac:dyDescent="0.25">
      <c r="U59841" s="76"/>
    </row>
    <row r="59842" spans="21:21" x14ac:dyDescent="0.25">
      <c r="U59842" s="76"/>
    </row>
    <row r="59843" spans="21:21" x14ac:dyDescent="0.25">
      <c r="U59843" s="76"/>
    </row>
    <row r="59844" spans="21:21" x14ac:dyDescent="0.25">
      <c r="U59844" s="76"/>
    </row>
    <row r="59845" spans="21:21" x14ac:dyDescent="0.25">
      <c r="U59845" s="76"/>
    </row>
    <row r="59846" spans="21:21" x14ac:dyDescent="0.25">
      <c r="U59846" s="76"/>
    </row>
    <row r="59847" spans="21:21" x14ac:dyDescent="0.25">
      <c r="U59847" s="76"/>
    </row>
    <row r="59848" spans="21:21" x14ac:dyDescent="0.25">
      <c r="U59848" s="76"/>
    </row>
    <row r="59849" spans="21:21" x14ac:dyDescent="0.25">
      <c r="U59849" s="76"/>
    </row>
    <row r="59850" spans="21:21" x14ac:dyDescent="0.25">
      <c r="U59850" s="76"/>
    </row>
    <row r="59851" spans="21:21" x14ac:dyDescent="0.25">
      <c r="U59851" s="76"/>
    </row>
    <row r="59852" spans="21:21" x14ac:dyDescent="0.25">
      <c r="U59852" s="76"/>
    </row>
    <row r="59853" spans="21:21" x14ac:dyDescent="0.25">
      <c r="U59853" s="76"/>
    </row>
    <row r="59854" spans="21:21" x14ac:dyDescent="0.25">
      <c r="U59854" s="76"/>
    </row>
    <row r="59855" spans="21:21" x14ac:dyDescent="0.25">
      <c r="U59855" s="76"/>
    </row>
    <row r="59856" spans="21:21" x14ac:dyDescent="0.25">
      <c r="U59856" s="76"/>
    </row>
    <row r="59857" spans="21:21" x14ac:dyDescent="0.25">
      <c r="U59857" s="76"/>
    </row>
    <row r="59858" spans="21:21" x14ac:dyDescent="0.25">
      <c r="U59858" s="76"/>
    </row>
    <row r="59859" spans="21:21" x14ac:dyDescent="0.25">
      <c r="U59859" s="76"/>
    </row>
    <row r="59860" spans="21:21" x14ac:dyDescent="0.25">
      <c r="U59860" s="76"/>
    </row>
    <row r="59861" spans="21:21" x14ac:dyDescent="0.25">
      <c r="U59861" s="76"/>
    </row>
    <row r="59862" spans="21:21" x14ac:dyDescent="0.25">
      <c r="U59862" s="76"/>
    </row>
    <row r="59863" spans="21:21" x14ac:dyDescent="0.25">
      <c r="U59863" s="76"/>
    </row>
    <row r="59864" spans="21:21" x14ac:dyDescent="0.25">
      <c r="U59864" s="76"/>
    </row>
    <row r="59865" spans="21:21" x14ac:dyDescent="0.25">
      <c r="U59865" s="76"/>
    </row>
    <row r="59866" spans="21:21" x14ac:dyDescent="0.25">
      <c r="U59866" s="76"/>
    </row>
    <row r="59867" spans="21:21" x14ac:dyDescent="0.25">
      <c r="U59867" s="76"/>
    </row>
    <row r="59868" spans="21:21" x14ac:dyDescent="0.25">
      <c r="U59868" s="76"/>
    </row>
    <row r="59869" spans="21:21" x14ac:dyDescent="0.25">
      <c r="U59869" s="76"/>
    </row>
    <row r="59870" spans="21:21" x14ac:dyDescent="0.25">
      <c r="U59870" s="76"/>
    </row>
    <row r="59871" spans="21:21" x14ac:dyDescent="0.25">
      <c r="U59871" s="76"/>
    </row>
    <row r="59872" spans="21:21" x14ac:dyDescent="0.25">
      <c r="U59872" s="76"/>
    </row>
    <row r="59873" spans="21:21" x14ac:dyDescent="0.25">
      <c r="U59873" s="76"/>
    </row>
    <row r="59874" spans="21:21" x14ac:dyDescent="0.25">
      <c r="U59874" s="76"/>
    </row>
    <row r="59875" spans="21:21" x14ac:dyDescent="0.25">
      <c r="U59875" s="76"/>
    </row>
    <row r="59876" spans="21:21" x14ac:dyDescent="0.25">
      <c r="U59876" s="76"/>
    </row>
    <row r="59877" spans="21:21" x14ac:dyDescent="0.25">
      <c r="U59877" s="76"/>
    </row>
    <row r="59878" spans="21:21" x14ac:dyDescent="0.25">
      <c r="U59878" s="76"/>
    </row>
    <row r="59879" spans="21:21" x14ac:dyDescent="0.25">
      <c r="U59879" s="76"/>
    </row>
    <row r="59880" spans="21:21" x14ac:dyDescent="0.25">
      <c r="U59880" s="76"/>
    </row>
    <row r="59881" spans="21:21" x14ac:dyDescent="0.25">
      <c r="U59881" s="76"/>
    </row>
    <row r="59882" spans="21:21" x14ac:dyDescent="0.25">
      <c r="U59882" s="76"/>
    </row>
    <row r="59883" spans="21:21" x14ac:dyDescent="0.25">
      <c r="U59883" s="76"/>
    </row>
    <row r="59884" spans="21:21" x14ac:dyDescent="0.25">
      <c r="U59884" s="76"/>
    </row>
    <row r="59885" spans="21:21" x14ac:dyDescent="0.25">
      <c r="U59885" s="76"/>
    </row>
    <row r="59886" spans="21:21" x14ac:dyDescent="0.25">
      <c r="U59886" s="76"/>
    </row>
    <row r="59887" spans="21:21" x14ac:dyDescent="0.25">
      <c r="U59887" s="76"/>
    </row>
    <row r="59888" spans="21:21" x14ac:dyDescent="0.25">
      <c r="U59888" s="76"/>
    </row>
    <row r="59889" spans="21:21" x14ac:dyDescent="0.25">
      <c r="U59889" s="76"/>
    </row>
    <row r="59890" spans="21:21" x14ac:dyDescent="0.25">
      <c r="U59890" s="76"/>
    </row>
    <row r="59891" spans="21:21" x14ac:dyDescent="0.25">
      <c r="U59891" s="76"/>
    </row>
    <row r="59892" spans="21:21" x14ac:dyDescent="0.25">
      <c r="U59892" s="76"/>
    </row>
    <row r="59893" spans="21:21" x14ac:dyDescent="0.25">
      <c r="U59893" s="76"/>
    </row>
    <row r="59894" spans="21:21" x14ac:dyDescent="0.25">
      <c r="U59894" s="76"/>
    </row>
    <row r="59895" spans="21:21" x14ac:dyDescent="0.25">
      <c r="U59895" s="76"/>
    </row>
    <row r="59896" spans="21:21" x14ac:dyDescent="0.25">
      <c r="U59896" s="76"/>
    </row>
    <row r="59897" spans="21:21" x14ac:dyDescent="0.25">
      <c r="U59897" s="76"/>
    </row>
    <row r="59898" spans="21:21" x14ac:dyDescent="0.25">
      <c r="U59898" s="76"/>
    </row>
    <row r="59899" spans="21:21" x14ac:dyDescent="0.25">
      <c r="U59899" s="76"/>
    </row>
    <row r="59900" spans="21:21" x14ac:dyDescent="0.25">
      <c r="U59900" s="76"/>
    </row>
    <row r="59901" spans="21:21" x14ac:dyDescent="0.25">
      <c r="U59901" s="76"/>
    </row>
    <row r="59902" spans="21:21" x14ac:dyDescent="0.25">
      <c r="U59902" s="76"/>
    </row>
    <row r="59903" spans="21:21" x14ac:dyDescent="0.25">
      <c r="U59903" s="76"/>
    </row>
    <row r="59904" spans="21:21" x14ac:dyDescent="0.25">
      <c r="U59904" s="76"/>
    </row>
    <row r="59905" spans="21:21" x14ac:dyDescent="0.25">
      <c r="U59905" s="76"/>
    </row>
    <row r="59906" spans="21:21" x14ac:dyDescent="0.25">
      <c r="U59906" s="76"/>
    </row>
    <row r="59907" spans="21:21" x14ac:dyDescent="0.25">
      <c r="U59907" s="76"/>
    </row>
    <row r="59908" spans="21:21" x14ac:dyDescent="0.25">
      <c r="U59908" s="76"/>
    </row>
    <row r="59909" spans="21:21" x14ac:dyDescent="0.25">
      <c r="U59909" s="76"/>
    </row>
    <row r="59910" spans="21:21" x14ac:dyDescent="0.25">
      <c r="U59910" s="76"/>
    </row>
    <row r="59911" spans="21:21" x14ac:dyDescent="0.25">
      <c r="U59911" s="76"/>
    </row>
    <row r="59912" spans="21:21" x14ac:dyDescent="0.25">
      <c r="U59912" s="76"/>
    </row>
    <row r="59913" spans="21:21" x14ac:dyDescent="0.25">
      <c r="U59913" s="76"/>
    </row>
    <row r="59914" spans="21:21" x14ac:dyDescent="0.25">
      <c r="U59914" s="76"/>
    </row>
    <row r="59915" spans="21:21" x14ac:dyDescent="0.25">
      <c r="U59915" s="76"/>
    </row>
    <row r="59916" spans="21:21" x14ac:dyDescent="0.25">
      <c r="U59916" s="76"/>
    </row>
    <row r="59917" spans="21:21" x14ac:dyDescent="0.25">
      <c r="U59917" s="76"/>
    </row>
    <row r="59918" spans="21:21" x14ac:dyDescent="0.25">
      <c r="U59918" s="76"/>
    </row>
    <row r="59919" spans="21:21" x14ac:dyDescent="0.25">
      <c r="U59919" s="76"/>
    </row>
    <row r="59920" spans="21:21" x14ac:dyDescent="0.25">
      <c r="U59920" s="76"/>
    </row>
    <row r="59921" spans="21:21" x14ac:dyDescent="0.25">
      <c r="U59921" s="76"/>
    </row>
    <row r="59922" spans="21:21" x14ac:dyDescent="0.25">
      <c r="U59922" s="76"/>
    </row>
    <row r="59923" spans="21:21" x14ac:dyDescent="0.25">
      <c r="U59923" s="76"/>
    </row>
    <row r="59924" spans="21:21" x14ac:dyDescent="0.25">
      <c r="U59924" s="76"/>
    </row>
    <row r="59925" spans="21:21" x14ac:dyDescent="0.25">
      <c r="U59925" s="76"/>
    </row>
    <row r="59926" spans="21:21" x14ac:dyDescent="0.25">
      <c r="U59926" s="76"/>
    </row>
    <row r="59927" spans="21:21" x14ac:dyDescent="0.25">
      <c r="U59927" s="76"/>
    </row>
    <row r="59928" spans="21:21" x14ac:dyDescent="0.25">
      <c r="U59928" s="76"/>
    </row>
    <row r="59929" spans="21:21" x14ac:dyDescent="0.25">
      <c r="U59929" s="76"/>
    </row>
    <row r="59930" spans="21:21" x14ac:dyDescent="0.25">
      <c r="U59930" s="76"/>
    </row>
    <row r="59931" spans="21:21" x14ac:dyDescent="0.25">
      <c r="U59931" s="76"/>
    </row>
    <row r="59932" spans="21:21" x14ac:dyDescent="0.25">
      <c r="U59932" s="76"/>
    </row>
    <row r="59933" spans="21:21" x14ac:dyDescent="0.25">
      <c r="U59933" s="76"/>
    </row>
    <row r="59934" spans="21:21" x14ac:dyDescent="0.25">
      <c r="U59934" s="76"/>
    </row>
    <row r="59935" spans="21:21" x14ac:dyDescent="0.25">
      <c r="U59935" s="76"/>
    </row>
    <row r="59936" spans="21:21" x14ac:dyDescent="0.25">
      <c r="U59936" s="76"/>
    </row>
    <row r="59937" spans="21:21" x14ac:dyDescent="0.25">
      <c r="U59937" s="76"/>
    </row>
    <row r="59938" spans="21:21" x14ac:dyDescent="0.25">
      <c r="U59938" s="76"/>
    </row>
    <row r="59939" spans="21:21" x14ac:dyDescent="0.25">
      <c r="U59939" s="76"/>
    </row>
    <row r="59940" spans="21:21" x14ac:dyDescent="0.25">
      <c r="U59940" s="76"/>
    </row>
    <row r="59941" spans="21:21" x14ac:dyDescent="0.25">
      <c r="U59941" s="76"/>
    </row>
    <row r="59942" spans="21:21" x14ac:dyDescent="0.25">
      <c r="U59942" s="76"/>
    </row>
    <row r="59943" spans="21:21" x14ac:dyDescent="0.25">
      <c r="U59943" s="76"/>
    </row>
    <row r="59944" spans="21:21" x14ac:dyDescent="0.25">
      <c r="U59944" s="76"/>
    </row>
    <row r="59945" spans="21:21" x14ac:dyDescent="0.25">
      <c r="U59945" s="76"/>
    </row>
    <row r="59946" spans="21:21" x14ac:dyDescent="0.25">
      <c r="U59946" s="76"/>
    </row>
    <row r="59947" spans="21:21" x14ac:dyDescent="0.25">
      <c r="U59947" s="76"/>
    </row>
    <row r="59948" spans="21:21" x14ac:dyDescent="0.25">
      <c r="U59948" s="76"/>
    </row>
    <row r="59949" spans="21:21" x14ac:dyDescent="0.25">
      <c r="U59949" s="76"/>
    </row>
    <row r="59950" spans="21:21" x14ac:dyDescent="0.25">
      <c r="U59950" s="76"/>
    </row>
    <row r="59951" spans="21:21" x14ac:dyDescent="0.25">
      <c r="U59951" s="76"/>
    </row>
    <row r="59952" spans="21:21" x14ac:dyDescent="0.25">
      <c r="U59952" s="76"/>
    </row>
    <row r="59953" spans="21:21" x14ac:dyDescent="0.25">
      <c r="U59953" s="76"/>
    </row>
    <row r="59954" spans="21:21" x14ac:dyDescent="0.25">
      <c r="U59954" s="76"/>
    </row>
    <row r="59955" spans="21:21" x14ac:dyDescent="0.25">
      <c r="U59955" s="76"/>
    </row>
    <row r="59956" spans="21:21" x14ac:dyDescent="0.25">
      <c r="U59956" s="76"/>
    </row>
    <row r="59957" spans="21:21" x14ac:dyDescent="0.25">
      <c r="U59957" s="76"/>
    </row>
    <row r="59958" spans="21:21" x14ac:dyDescent="0.25">
      <c r="U59958" s="76"/>
    </row>
    <row r="59959" spans="21:21" x14ac:dyDescent="0.25">
      <c r="U59959" s="76"/>
    </row>
    <row r="59960" spans="21:21" x14ac:dyDescent="0.25">
      <c r="U59960" s="76"/>
    </row>
    <row r="59961" spans="21:21" x14ac:dyDescent="0.25">
      <c r="U59961" s="76"/>
    </row>
    <row r="59962" spans="21:21" x14ac:dyDescent="0.25">
      <c r="U59962" s="76"/>
    </row>
    <row r="59963" spans="21:21" x14ac:dyDescent="0.25">
      <c r="U59963" s="76"/>
    </row>
    <row r="59964" spans="21:21" x14ac:dyDescent="0.25">
      <c r="U59964" s="76"/>
    </row>
    <row r="59965" spans="21:21" x14ac:dyDescent="0.25">
      <c r="U59965" s="76"/>
    </row>
    <row r="59966" spans="21:21" x14ac:dyDescent="0.25">
      <c r="U59966" s="76"/>
    </row>
    <row r="59967" spans="21:21" x14ac:dyDescent="0.25">
      <c r="U59967" s="76"/>
    </row>
    <row r="59968" spans="21:21" x14ac:dyDescent="0.25">
      <c r="U59968" s="76"/>
    </row>
    <row r="59969" spans="21:21" x14ac:dyDescent="0.25">
      <c r="U59969" s="76"/>
    </row>
    <row r="59970" spans="21:21" x14ac:dyDescent="0.25">
      <c r="U59970" s="76"/>
    </row>
    <row r="59971" spans="21:21" x14ac:dyDescent="0.25">
      <c r="U59971" s="76"/>
    </row>
    <row r="59972" spans="21:21" x14ac:dyDescent="0.25">
      <c r="U59972" s="76"/>
    </row>
    <row r="59973" spans="21:21" x14ac:dyDescent="0.25">
      <c r="U59973" s="76"/>
    </row>
    <row r="59974" spans="21:21" x14ac:dyDescent="0.25">
      <c r="U59974" s="76"/>
    </row>
    <row r="59975" spans="21:21" x14ac:dyDescent="0.25">
      <c r="U59975" s="76"/>
    </row>
    <row r="59976" spans="21:21" x14ac:dyDescent="0.25">
      <c r="U59976" s="76"/>
    </row>
    <row r="59977" spans="21:21" x14ac:dyDescent="0.25">
      <c r="U59977" s="76"/>
    </row>
    <row r="59978" spans="21:21" x14ac:dyDescent="0.25">
      <c r="U59978" s="76"/>
    </row>
    <row r="59979" spans="21:21" x14ac:dyDescent="0.25">
      <c r="U59979" s="76"/>
    </row>
    <row r="59980" spans="21:21" x14ac:dyDescent="0.25">
      <c r="U59980" s="76"/>
    </row>
    <row r="59981" spans="21:21" x14ac:dyDescent="0.25">
      <c r="U59981" s="76"/>
    </row>
    <row r="59982" spans="21:21" x14ac:dyDescent="0.25">
      <c r="U59982" s="76"/>
    </row>
    <row r="59983" spans="21:21" x14ac:dyDescent="0.25">
      <c r="U59983" s="76"/>
    </row>
    <row r="59984" spans="21:21" x14ac:dyDescent="0.25">
      <c r="U59984" s="76"/>
    </row>
    <row r="59985" spans="21:21" x14ac:dyDescent="0.25">
      <c r="U59985" s="76"/>
    </row>
    <row r="59986" spans="21:21" x14ac:dyDescent="0.25">
      <c r="U59986" s="76"/>
    </row>
    <row r="59987" spans="21:21" x14ac:dyDescent="0.25">
      <c r="U59987" s="76"/>
    </row>
    <row r="59988" spans="21:21" x14ac:dyDescent="0.25">
      <c r="U59988" s="76"/>
    </row>
    <row r="59989" spans="21:21" x14ac:dyDescent="0.25">
      <c r="U59989" s="76"/>
    </row>
    <row r="59990" spans="21:21" x14ac:dyDescent="0.25">
      <c r="U59990" s="76"/>
    </row>
    <row r="59991" spans="21:21" x14ac:dyDescent="0.25">
      <c r="U59991" s="76"/>
    </row>
    <row r="59992" spans="21:21" x14ac:dyDescent="0.25">
      <c r="U59992" s="76"/>
    </row>
    <row r="59993" spans="21:21" x14ac:dyDescent="0.25">
      <c r="U59993" s="76"/>
    </row>
    <row r="59994" spans="21:21" x14ac:dyDescent="0.25">
      <c r="U59994" s="76"/>
    </row>
    <row r="59995" spans="21:21" x14ac:dyDescent="0.25">
      <c r="U59995" s="76"/>
    </row>
    <row r="59996" spans="21:21" x14ac:dyDescent="0.25">
      <c r="U59996" s="76"/>
    </row>
    <row r="59997" spans="21:21" x14ac:dyDescent="0.25">
      <c r="U59997" s="76"/>
    </row>
    <row r="59998" spans="21:21" x14ac:dyDescent="0.25">
      <c r="U59998" s="76"/>
    </row>
    <row r="59999" spans="21:21" x14ac:dyDescent="0.25">
      <c r="U59999" s="76"/>
    </row>
    <row r="60000" spans="21:21" x14ac:dyDescent="0.25">
      <c r="U60000" s="76"/>
    </row>
    <row r="60001" spans="21:21" x14ac:dyDescent="0.25">
      <c r="U60001" s="76"/>
    </row>
    <row r="60002" spans="21:21" x14ac:dyDescent="0.25">
      <c r="U60002" s="76"/>
    </row>
    <row r="60003" spans="21:21" x14ac:dyDescent="0.25">
      <c r="U60003" s="76"/>
    </row>
    <row r="60004" spans="21:21" x14ac:dyDescent="0.25">
      <c r="U60004" s="76"/>
    </row>
    <row r="60005" spans="21:21" x14ac:dyDescent="0.25">
      <c r="U60005" s="76"/>
    </row>
    <row r="60006" spans="21:21" x14ac:dyDescent="0.25">
      <c r="U60006" s="76"/>
    </row>
    <row r="60007" spans="21:21" x14ac:dyDescent="0.25">
      <c r="U60007" s="76"/>
    </row>
    <row r="60008" spans="21:21" x14ac:dyDescent="0.25">
      <c r="U60008" s="76"/>
    </row>
    <row r="60009" spans="21:21" x14ac:dyDescent="0.25">
      <c r="U60009" s="76"/>
    </row>
    <row r="60010" spans="21:21" x14ac:dyDescent="0.25">
      <c r="U60010" s="76"/>
    </row>
    <row r="60011" spans="21:21" x14ac:dyDescent="0.25">
      <c r="U60011" s="76"/>
    </row>
    <row r="60012" spans="21:21" x14ac:dyDescent="0.25">
      <c r="U60012" s="76"/>
    </row>
    <row r="60013" spans="21:21" x14ac:dyDescent="0.25">
      <c r="U60013" s="76"/>
    </row>
    <row r="60014" spans="21:21" x14ac:dyDescent="0.25">
      <c r="U60014" s="76"/>
    </row>
    <row r="60015" spans="21:21" x14ac:dyDescent="0.25">
      <c r="U60015" s="76"/>
    </row>
    <row r="60016" spans="21:21" x14ac:dyDescent="0.25">
      <c r="U60016" s="76"/>
    </row>
    <row r="60017" spans="21:21" x14ac:dyDescent="0.25">
      <c r="U60017" s="76"/>
    </row>
    <row r="60018" spans="21:21" x14ac:dyDescent="0.25">
      <c r="U60018" s="76"/>
    </row>
    <row r="60019" spans="21:21" x14ac:dyDescent="0.25">
      <c r="U60019" s="76"/>
    </row>
    <row r="60020" spans="21:21" x14ac:dyDescent="0.25">
      <c r="U60020" s="76"/>
    </row>
    <row r="60021" spans="21:21" x14ac:dyDescent="0.25">
      <c r="U60021" s="76"/>
    </row>
    <row r="60022" spans="21:21" x14ac:dyDescent="0.25">
      <c r="U60022" s="76"/>
    </row>
    <row r="60023" spans="21:21" x14ac:dyDescent="0.25">
      <c r="U60023" s="76"/>
    </row>
    <row r="60024" spans="21:21" x14ac:dyDescent="0.25">
      <c r="U60024" s="76"/>
    </row>
    <row r="60025" spans="21:21" x14ac:dyDescent="0.25">
      <c r="U60025" s="76"/>
    </row>
    <row r="60026" spans="21:21" x14ac:dyDescent="0.25">
      <c r="U60026" s="76"/>
    </row>
    <row r="60027" spans="21:21" x14ac:dyDescent="0.25">
      <c r="U60027" s="76"/>
    </row>
    <row r="60028" spans="21:21" x14ac:dyDescent="0.25">
      <c r="U60028" s="76"/>
    </row>
    <row r="60029" spans="21:21" x14ac:dyDescent="0.25">
      <c r="U60029" s="76"/>
    </row>
    <row r="60030" spans="21:21" x14ac:dyDescent="0.25">
      <c r="U60030" s="76"/>
    </row>
    <row r="60031" spans="21:21" x14ac:dyDescent="0.25">
      <c r="U60031" s="76"/>
    </row>
    <row r="60032" spans="21:21" x14ac:dyDescent="0.25">
      <c r="U60032" s="76"/>
    </row>
    <row r="60033" spans="21:21" x14ac:dyDescent="0.25">
      <c r="U60033" s="76"/>
    </row>
    <row r="60034" spans="21:21" x14ac:dyDescent="0.25">
      <c r="U60034" s="76"/>
    </row>
    <row r="60035" spans="21:21" x14ac:dyDescent="0.25">
      <c r="U60035" s="76"/>
    </row>
    <row r="60036" spans="21:21" x14ac:dyDescent="0.25">
      <c r="U60036" s="76"/>
    </row>
    <row r="60037" spans="21:21" x14ac:dyDescent="0.25">
      <c r="U60037" s="76"/>
    </row>
    <row r="60038" spans="21:21" x14ac:dyDescent="0.25">
      <c r="U60038" s="76"/>
    </row>
    <row r="60039" spans="21:21" x14ac:dyDescent="0.25">
      <c r="U60039" s="76"/>
    </row>
    <row r="60040" spans="21:21" x14ac:dyDescent="0.25">
      <c r="U60040" s="76"/>
    </row>
    <row r="60041" spans="21:21" x14ac:dyDescent="0.25">
      <c r="U60041" s="76"/>
    </row>
    <row r="60042" spans="21:21" x14ac:dyDescent="0.25">
      <c r="U60042" s="76"/>
    </row>
    <row r="60043" spans="21:21" x14ac:dyDescent="0.25">
      <c r="U60043" s="76"/>
    </row>
    <row r="60044" spans="21:21" x14ac:dyDescent="0.25">
      <c r="U60044" s="76"/>
    </row>
    <row r="60045" spans="21:21" x14ac:dyDescent="0.25">
      <c r="U60045" s="76"/>
    </row>
    <row r="60046" spans="21:21" x14ac:dyDescent="0.25">
      <c r="U60046" s="76"/>
    </row>
    <row r="60047" spans="21:21" x14ac:dyDescent="0.25">
      <c r="U60047" s="76"/>
    </row>
    <row r="60048" spans="21:21" x14ac:dyDescent="0.25">
      <c r="U60048" s="76"/>
    </row>
    <row r="60049" spans="21:21" x14ac:dyDescent="0.25">
      <c r="U60049" s="76"/>
    </row>
    <row r="60050" spans="21:21" x14ac:dyDescent="0.25">
      <c r="U60050" s="76"/>
    </row>
    <row r="60051" spans="21:21" x14ac:dyDescent="0.25">
      <c r="U60051" s="76"/>
    </row>
    <row r="60052" spans="21:21" x14ac:dyDescent="0.25">
      <c r="U60052" s="76"/>
    </row>
    <row r="60053" spans="21:21" x14ac:dyDescent="0.25">
      <c r="U60053" s="76"/>
    </row>
    <row r="60054" spans="21:21" x14ac:dyDescent="0.25">
      <c r="U60054" s="76"/>
    </row>
    <row r="60055" spans="21:21" x14ac:dyDescent="0.25">
      <c r="U60055" s="76"/>
    </row>
    <row r="60056" spans="21:21" x14ac:dyDescent="0.25">
      <c r="U60056" s="76"/>
    </row>
    <row r="60057" spans="21:21" x14ac:dyDescent="0.25">
      <c r="U60057" s="76"/>
    </row>
    <row r="60058" spans="21:21" x14ac:dyDescent="0.25">
      <c r="U60058" s="76"/>
    </row>
    <row r="60059" spans="21:21" x14ac:dyDescent="0.25">
      <c r="U60059" s="76"/>
    </row>
    <row r="60060" spans="21:21" x14ac:dyDescent="0.25">
      <c r="U60060" s="76"/>
    </row>
    <row r="60061" spans="21:21" x14ac:dyDescent="0.25">
      <c r="U60061" s="76"/>
    </row>
    <row r="60062" spans="21:21" x14ac:dyDescent="0.25">
      <c r="U60062" s="76"/>
    </row>
    <row r="60063" spans="21:21" x14ac:dyDescent="0.25">
      <c r="U60063" s="76"/>
    </row>
    <row r="60064" spans="21:21" x14ac:dyDescent="0.25">
      <c r="U60064" s="76"/>
    </row>
    <row r="60065" spans="21:21" x14ac:dyDescent="0.25">
      <c r="U60065" s="76"/>
    </row>
    <row r="60066" spans="21:21" x14ac:dyDescent="0.25">
      <c r="U60066" s="76"/>
    </row>
    <row r="60067" spans="21:21" x14ac:dyDescent="0.25">
      <c r="U60067" s="76"/>
    </row>
    <row r="60068" spans="21:21" x14ac:dyDescent="0.25">
      <c r="U60068" s="76"/>
    </row>
    <row r="60069" spans="21:21" x14ac:dyDescent="0.25">
      <c r="U60069" s="76"/>
    </row>
    <row r="60070" spans="21:21" x14ac:dyDescent="0.25">
      <c r="U60070" s="76"/>
    </row>
    <row r="60071" spans="21:21" x14ac:dyDescent="0.25">
      <c r="U60071" s="76"/>
    </row>
    <row r="60072" spans="21:21" x14ac:dyDescent="0.25">
      <c r="U60072" s="76"/>
    </row>
    <row r="60073" spans="21:21" x14ac:dyDescent="0.25">
      <c r="U60073" s="76"/>
    </row>
    <row r="60074" spans="21:21" x14ac:dyDescent="0.25">
      <c r="U60074" s="76"/>
    </row>
    <row r="60075" spans="21:21" x14ac:dyDescent="0.25">
      <c r="U60075" s="76"/>
    </row>
    <row r="60076" spans="21:21" x14ac:dyDescent="0.25">
      <c r="U60076" s="76"/>
    </row>
    <row r="60077" spans="21:21" x14ac:dyDescent="0.25">
      <c r="U60077" s="76"/>
    </row>
    <row r="60078" spans="21:21" x14ac:dyDescent="0.25">
      <c r="U60078" s="76"/>
    </row>
    <row r="60079" spans="21:21" x14ac:dyDescent="0.25">
      <c r="U60079" s="76"/>
    </row>
    <row r="60080" spans="21:21" x14ac:dyDescent="0.25">
      <c r="U60080" s="76"/>
    </row>
    <row r="60081" spans="21:21" x14ac:dyDescent="0.25">
      <c r="U60081" s="76"/>
    </row>
    <row r="60082" spans="21:21" x14ac:dyDescent="0.25">
      <c r="U60082" s="76"/>
    </row>
    <row r="60083" spans="21:21" x14ac:dyDescent="0.25">
      <c r="U60083" s="76"/>
    </row>
    <row r="60084" spans="21:21" x14ac:dyDescent="0.25">
      <c r="U60084" s="76"/>
    </row>
    <row r="60085" spans="21:21" x14ac:dyDescent="0.25">
      <c r="U60085" s="76"/>
    </row>
    <row r="60086" spans="21:21" x14ac:dyDescent="0.25">
      <c r="U60086" s="76"/>
    </row>
    <row r="60087" spans="21:21" x14ac:dyDescent="0.25">
      <c r="U60087" s="76"/>
    </row>
    <row r="60088" spans="21:21" x14ac:dyDescent="0.25">
      <c r="U60088" s="76"/>
    </row>
    <row r="60089" spans="21:21" x14ac:dyDescent="0.25">
      <c r="U60089" s="76"/>
    </row>
    <row r="60090" spans="21:21" x14ac:dyDescent="0.25">
      <c r="U60090" s="76"/>
    </row>
    <row r="60091" spans="21:21" x14ac:dyDescent="0.25">
      <c r="U60091" s="76"/>
    </row>
    <row r="60092" spans="21:21" x14ac:dyDescent="0.25">
      <c r="U60092" s="76"/>
    </row>
    <row r="60093" spans="21:21" x14ac:dyDescent="0.25">
      <c r="U60093" s="76"/>
    </row>
    <row r="60094" spans="21:21" x14ac:dyDescent="0.25">
      <c r="U60094" s="76"/>
    </row>
    <row r="60095" spans="21:21" x14ac:dyDescent="0.25">
      <c r="U60095" s="76"/>
    </row>
    <row r="60096" spans="21:21" x14ac:dyDescent="0.25">
      <c r="U60096" s="76"/>
    </row>
    <row r="60097" spans="21:21" x14ac:dyDescent="0.25">
      <c r="U60097" s="76"/>
    </row>
    <row r="60098" spans="21:21" x14ac:dyDescent="0.25">
      <c r="U60098" s="76"/>
    </row>
    <row r="60099" spans="21:21" x14ac:dyDescent="0.25">
      <c r="U60099" s="76"/>
    </row>
    <row r="60100" spans="21:21" x14ac:dyDescent="0.25">
      <c r="U60100" s="76"/>
    </row>
    <row r="60101" spans="21:21" x14ac:dyDescent="0.25">
      <c r="U60101" s="76"/>
    </row>
    <row r="60102" spans="21:21" x14ac:dyDescent="0.25">
      <c r="U60102" s="76"/>
    </row>
    <row r="60103" spans="21:21" x14ac:dyDescent="0.25">
      <c r="U60103" s="76"/>
    </row>
    <row r="60104" spans="21:21" x14ac:dyDescent="0.25">
      <c r="U60104" s="76"/>
    </row>
    <row r="60105" spans="21:21" x14ac:dyDescent="0.25">
      <c r="U60105" s="76"/>
    </row>
    <row r="60106" spans="21:21" x14ac:dyDescent="0.25">
      <c r="U60106" s="76"/>
    </row>
    <row r="60107" spans="21:21" x14ac:dyDescent="0.25">
      <c r="U60107" s="76"/>
    </row>
    <row r="60108" spans="21:21" x14ac:dyDescent="0.25">
      <c r="U60108" s="76"/>
    </row>
    <row r="60109" spans="21:21" x14ac:dyDescent="0.25">
      <c r="U60109" s="76"/>
    </row>
    <row r="60110" spans="21:21" x14ac:dyDescent="0.25">
      <c r="U60110" s="76"/>
    </row>
    <row r="60111" spans="21:21" x14ac:dyDescent="0.25">
      <c r="U60111" s="76"/>
    </row>
    <row r="60112" spans="21:21" x14ac:dyDescent="0.25">
      <c r="U60112" s="76"/>
    </row>
    <row r="60113" spans="21:21" x14ac:dyDescent="0.25">
      <c r="U60113" s="76"/>
    </row>
    <row r="60114" spans="21:21" x14ac:dyDescent="0.25">
      <c r="U60114" s="76"/>
    </row>
    <row r="60115" spans="21:21" x14ac:dyDescent="0.25">
      <c r="U60115" s="76"/>
    </row>
    <row r="60116" spans="21:21" x14ac:dyDescent="0.25">
      <c r="U60116" s="76"/>
    </row>
    <row r="60117" spans="21:21" x14ac:dyDescent="0.25">
      <c r="U60117" s="76"/>
    </row>
    <row r="60118" spans="21:21" x14ac:dyDescent="0.25">
      <c r="U60118" s="76"/>
    </row>
    <row r="60119" spans="21:21" x14ac:dyDescent="0.25">
      <c r="U60119" s="76"/>
    </row>
    <row r="60120" spans="21:21" x14ac:dyDescent="0.25">
      <c r="U60120" s="76"/>
    </row>
    <row r="60121" spans="21:21" x14ac:dyDescent="0.25">
      <c r="U60121" s="76"/>
    </row>
    <row r="60122" spans="21:21" x14ac:dyDescent="0.25">
      <c r="U60122" s="76"/>
    </row>
    <row r="60123" spans="21:21" x14ac:dyDescent="0.25">
      <c r="U60123" s="76"/>
    </row>
    <row r="60124" spans="21:21" x14ac:dyDescent="0.25">
      <c r="U60124" s="76"/>
    </row>
    <row r="60125" spans="21:21" x14ac:dyDescent="0.25">
      <c r="U60125" s="76"/>
    </row>
    <row r="60126" spans="21:21" x14ac:dyDescent="0.25">
      <c r="U60126" s="76"/>
    </row>
    <row r="60127" spans="21:21" x14ac:dyDescent="0.25">
      <c r="U60127" s="76"/>
    </row>
    <row r="60128" spans="21:21" x14ac:dyDescent="0.25">
      <c r="U60128" s="76"/>
    </row>
    <row r="60129" spans="21:21" x14ac:dyDescent="0.25">
      <c r="U60129" s="76"/>
    </row>
    <row r="60130" spans="21:21" x14ac:dyDescent="0.25">
      <c r="U60130" s="76"/>
    </row>
    <row r="60131" spans="21:21" x14ac:dyDescent="0.25">
      <c r="U60131" s="76"/>
    </row>
    <row r="60132" spans="21:21" x14ac:dyDescent="0.25">
      <c r="U60132" s="76"/>
    </row>
    <row r="60133" spans="21:21" x14ac:dyDescent="0.25">
      <c r="U60133" s="76"/>
    </row>
    <row r="60134" spans="21:21" x14ac:dyDescent="0.25">
      <c r="U60134" s="76"/>
    </row>
    <row r="60135" spans="21:21" x14ac:dyDescent="0.25">
      <c r="U60135" s="76"/>
    </row>
    <row r="60136" spans="21:21" x14ac:dyDescent="0.25">
      <c r="U60136" s="76"/>
    </row>
    <row r="60137" spans="21:21" x14ac:dyDescent="0.25">
      <c r="U60137" s="76"/>
    </row>
    <row r="60138" spans="21:21" x14ac:dyDescent="0.25">
      <c r="U60138" s="76"/>
    </row>
    <row r="60139" spans="21:21" x14ac:dyDescent="0.25">
      <c r="U60139" s="76"/>
    </row>
    <row r="60140" spans="21:21" x14ac:dyDescent="0.25">
      <c r="U60140" s="76"/>
    </row>
    <row r="60141" spans="21:21" x14ac:dyDescent="0.25">
      <c r="U60141" s="76"/>
    </row>
    <row r="60142" spans="21:21" x14ac:dyDescent="0.25">
      <c r="U60142" s="76"/>
    </row>
    <row r="60143" spans="21:21" x14ac:dyDescent="0.25">
      <c r="U60143" s="76"/>
    </row>
    <row r="60144" spans="21:21" x14ac:dyDescent="0.25">
      <c r="U60144" s="76"/>
    </row>
    <row r="60145" spans="21:21" x14ac:dyDescent="0.25">
      <c r="U60145" s="76"/>
    </row>
    <row r="60146" spans="21:21" x14ac:dyDescent="0.25">
      <c r="U60146" s="76"/>
    </row>
    <row r="60147" spans="21:21" x14ac:dyDescent="0.25">
      <c r="U60147" s="76"/>
    </row>
    <row r="60148" spans="21:21" x14ac:dyDescent="0.25">
      <c r="U60148" s="76"/>
    </row>
    <row r="60149" spans="21:21" x14ac:dyDescent="0.25">
      <c r="U60149" s="76"/>
    </row>
    <row r="60150" spans="21:21" x14ac:dyDescent="0.25">
      <c r="U60150" s="76"/>
    </row>
    <row r="60151" spans="21:21" x14ac:dyDescent="0.25">
      <c r="U60151" s="76"/>
    </row>
    <row r="60152" spans="21:21" x14ac:dyDescent="0.25">
      <c r="U60152" s="76"/>
    </row>
    <row r="60153" spans="21:21" x14ac:dyDescent="0.25">
      <c r="U60153" s="76"/>
    </row>
    <row r="60154" spans="21:21" x14ac:dyDescent="0.25">
      <c r="U60154" s="76"/>
    </row>
    <row r="60155" spans="21:21" x14ac:dyDescent="0.25">
      <c r="U60155" s="76"/>
    </row>
    <row r="60156" spans="21:21" x14ac:dyDescent="0.25">
      <c r="U60156" s="76"/>
    </row>
    <row r="60157" spans="21:21" x14ac:dyDescent="0.25">
      <c r="U60157" s="76"/>
    </row>
    <row r="60158" spans="21:21" x14ac:dyDescent="0.25">
      <c r="U60158" s="76"/>
    </row>
    <row r="60159" spans="21:21" x14ac:dyDescent="0.25">
      <c r="U60159" s="76"/>
    </row>
    <row r="60160" spans="21:21" x14ac:dyDescent="0.25">
      <c r="U60160" s="76"/>
    </row>
    <row r="60161" spans="21:21" x14ac:dyDescent="0.25">
      <c r="U60161" s="76"/>
    </row>
    <row r="60162" spans="21:21" x14ac:dyDescent="0.25">
      <c r="U60162" s="76"/>
    </row>
    <row r="60163" spans="21:21" x14ac:dyDescent="0.25">
      <c r="U60163" s="76"/>
    </row>
    <row r="60164" spans="21:21" x14ac:dyDescent="0.25">
      <c r="U60164" s="76"/>
    </row>
    <row r="60165" spans="21:21" x14ac:dyDescent="0.25">
      <c r="U60165" s="76"/>
    </row>
    <row r="60166" spans="21:21" x14ac:dyDescent="0.25">
      <c r="U60166" s="76"/>
    </row>
    <row r="60167" spans="21:21" x14ac:dyDescent="0.25">
      <c r="U60167" s="76"/>
    </row>
    <row r="60168" spans="21:21" x14ac:dyDescent="0.25">
      <c r="U60168" s="76"/>
    </row>
    <row r="60169" spans="21:21" x14ac:dyDescent="0.25">
      <c r="U60169" s="76"/>
    </row>
    <row r="60170" spans="21:21" x14ac:dyDescent="0.25">
      <c r="U60170" s="76"/>
    </row>
    <row r="60171" spans="21:21" x14ac:dyDescent="0.25">
      <c r="U60171" s="76"/>
    </row>
    <row r="60172" spans="21:21" x14ac:dyDescent="0.25">
      <c r="U60172" s="76"/>
    </row>
    <row r="60173" spans="21:21" x14ac:dyDescent="0.25">
      <c r="U60173" s="76"/>
    </row>
    <row r="60174" spans="21:21" x14ac:dyDescent="0.25">
      <c r="U60174" s="76"/>
    </row>
    <row r="60175" spans="21:21" x14ac:dyDescent="0.25">
      <c r="U60175" s="76"/>
    </row>
    <row r="60176" spans="21:21" x14ac:dyDescent="0.25">
      <c r="U60176" s="76"/>
    </row>
    <row r="60177" spans="21:21" x14ac:dyDescent="0.25">
      <c r="U60177" s="76"/>
    </row>
    <row r="60178" spans="21:21" x14ac:dyDescent="0.25">
      <c r="U60178" s="76"/>
    </row>
    <row r="60179" spans="21:21" x14ac:dyDescent="0.25">
      <c r="U60179" s="76"/>
    </row>
    <row r="60180" spans="21:21" x14ac:dyDescent="0.25">
      <c r="U60180" s="76"/>
    </row>
    <row r="60181" spans="21:21" x14ac:dyDescent="0.25">
      <c r="U60181" s="76"/>
    </row>
    <row r="60182" spans="21:21" x14ac:dyDescent="0.25">
      <c r="U60182" s="76"/>
    </row>
    <row r="60183" spans="21:21" x14ac:dyDescent="0.25">
      <c r="U60183" s="76"/>
    </row>
    <row r="60184" spans="21:21" x14ac:dyDescent="0.25">
      <c r="U60184" s="76"/>
    </row>
    <row r="60185" spans="21:21" x14ac:dyDescent="0.25">
      <c r="U60185" s="76"/>
    </row>
    <row r="60186" spans="21:21" x14ac:dyDescent="0.25">
      <c r="U60186" s="76"/>
    </row>
    <row r="60187" spans="21:21" x14ac:dyDescent="0.25">
      <c r="U60187" s="76"/>
    </row>
    <row r="60188" spans="21:21" x14ac:dyDescent="0.25">
      <c r="U60188" s="76"/>
    </row>
    <row r="60189" spans="21:21" x14ac:dyDescent="0.25">
      <c r="U60189" s="76"/>
    </row>
    <row r="60190" spans="21:21" x14ac:dyDescent="0.25">
      <c r="U60190" s="76"/>
    </row>
    <row r="60191" spans="21:21" x14ac:dyDescent="0.25">
      <c r="U60191" s="76"/>
    </row>
    <row r="60192" spans="21:21" x14ac:dyDescent="0.25">
      <c r="U60192" s="76"/>
    </row>
    <row r="60193" spans="21:21" x14ac:dyDescent="0.25">
      <c r="U60193" s="76"/>
    </row>
    <row r="60194" spans="21:21" x14ac:dyDescent="0.25">
      <c r="U60194" s="76"/>
    </row>
    <row r="60195" spans="21:21" x14ac:dyDescent="0.25">
      <c r="U60195" s="76"/>
    </row>
    <row r="60196" spans="21:21" x14ac:dyDescent="0.25">
      <c r="U60196" s="76"/>
    </row>
    <row r="60197" spans="21:21" x14ac:dyDescent="0.25">
      <c r="U60197" s="76"/>
    </row>
    <row r="60198" spans="21:21" x14ac:dyDescent="0.25">
      <c r="U60198" s="76"/>
    </row>
    <row r="60199" spans="21:21" x14ac:dyDescent="0.25">
      <c r="U60199" s="76"/>
    </row>
    <row r="60200" spans="21:21" x14ac:dyDescent="0.25">
      <c r="U60200" s="76"/>
    </row>
    <row r="60201" spans="21:21" x14ac:dyDescent="0.25">
      <c r="U60201" s="76"/>
    </row>
    <row r="60202" spans="21:21" x14ac:dyDescent="0.25">
      <c r="U60202" s="76"/>
    </row>
    <row r="60203" spans="21:21" x14ac:dyDescent="0.25">
      <c r="U60203" s="76"/>
    </row>
    <row r="60204" spans="21:21" x14ac:dyDescent="0.25">
      <c r="U60204" s="76"/>
    </row>
    <row r="60205" spans="21:21" x14ac:dyDescent="0.25">
      <c r="U60205" s="76"/>
    </row>
    <row r="60206" spans="21:21" x14ac:dyDescent="0.25">
      <c r="U60206" s="76"/>
    </row>
    <row r="60207" spans="21:21" x14ac:dyDescent="0.25">
      <c r="U60207" s="76"/>
    </row>
    <row r="60208" spans="21:21" x14ac:dyDescent="0.25">
      <c r="U60208" s="76"/>
    </row>
    <row r="60209" spans="21:21" x14ac:dyDescent="0.25">
      <c r="U60209" s="76"/>
    </row>
    <row r="60210" spans="21:21" x14ac:dyDescent="0.25">
      <c r="U60210" s="76"/>
    </row>
    <row r="60211" spans="21:21" x14ac:dyDescent="0.25">
      <c r="U60211" s="76"/>
    </row>
    <row r="60212" spans="21:21" x14ac:dyDescent="0.25">
      <c r="U60212" s="76"/>
    </row>
    <row r="60213" spans="21:21" x14ac:dyDescent="0.25">
      <c r="U60213" s="76"/>
    </row>
    <row r="60214" spans="21:21" x14ac:dyDescent="0.25">
      <c r="U60214" s="76"/>
    </row>
    <row r="60215" spans="21:21" x14ac:dyDescent="0.25">
      <c r="U60215" s="76"/>
    </row>
    <row r="60216" spans="21:21" x14ac:dyDescent="0.25">
      <c r="U60216" s="76"/>
    </row>
    <row r="60217" spans="21:21" x14ac:dyDescent="0.25">
      <c r="U60217" s="76"/>
    </row>
    <row r="60218" spans="21:21" x14ac:dyDescent="0.25">
      <c r="U60218" s="76"/>
    </row>
    <row r="60219" spans="21:21" x14ac:dyDescent="0.25">
      <c r="U60219" s="76"/>
    </row>
    <row r="60220" spans="21:21" x14ac:dyDescent="0.25">
      <c r="U60220" s="76"/>
    </row>
    <row r="60221" spans="21:21" x14ac:dyDescent="0.25">
      <c r="U60221" s="76"/>
    </row>
    <row r="60222" spans="21:21" x14ac:dyDescent="0.25">
      <c r="U60222" s="76"/>
    </row>
    <row r="60223" spans="21:21" x14ac:dyDescent="0.25">
      <c r="U60223" s="76"/>
    </row>
    <row r="60224" spans="21:21" x14ac:dyDescent="0.25">
      <c r="U60224" s="76"/>
    </row>
    <row r="60225" spans="21:21" x14ac:dyDescent="0.25">
      <c r="U60225" s="76"/>
    </row>
    <row r="60226" spans="21:21" x14ac:dyDescent="0.25">
      <c r="U60226" s="76"/>
    </row>
    <row r="60227" spans="21:21" x14ac:dyDescent="0.25">
      <c r="U60227" s="76"/>
    </row>
    <row r="60228" spans="21:21" x14ac:dyDescent="0.25">
      <c r="U60228" s="76"/>
    </row>
    <row r="60229" spans="21:21" x14ac:dyDescent="0.25">
      <c r="U60229" s="76"/>
    </row>
    <row r="60230" spans="21:21" x14ac:dyDescent="0.25">
      <c r="U60230" s="76"/>
    </row>
    <row r="60231" spans="21:21" x14ac:dyDescent="0.25">
      <c r="U60231" s="76"/>
    </row>
    <row r="60232" spans="21:21" x14ac:dyDescent="0.25">
      <c r="U60232" s="76"/>
    </row>
    <row r="60233" spans="21:21" x14ac:dyDescent="0.25">
      <c r="U60233" s="76"/>
    </row>
    <row r="60234" spans="21:21" x14ac:dyDescent="0.25">
      <c r="U60234" s="76"/>
    </row>
    <row r="60235" spans="21:21" x14ac:dyDescent="0.25">
      <c r="U60235" s="76"/>
    </row>
    <row r="60236" spans="21:21" x14ac:dyDescent="0.25">
      <c r="U60236" s="76"/>
    </row>
    <row r="60237" spans="21:21" x14ac:dyDescent="0.25">
      <c r="U60237" s="76"/>
    </row>
    <row r="60238" spans="21:21" x14ac:dyDescent="0.25">
      <c r="U60238" s="76"/>
    </row>
    <row r="60239" spans="21:21" x14ac:dyDescent="0.25">
      <c r="U60239" s="76"/>
    </row>
    <row r="60240" spans="21:21" x14ac:dyDescent="0.25">
      <c r="U60240" s="76"/>
    </row>
    <row r="60241" spans="21:21" x14ac:dyDescent="0.25">
      <c r="U60241" s="76"/>
    </row>
    <row r="60242" spans="21:21" x14ac:dyDescent="0.25">
      <c r="U60242" s="76"/>
    </row>
    <row r="60243" spans="21:21" x14ac:dyDescent="0.25">
      <c r="U60243" s="76"/>
    </row>
    <row r="60244" spans="21:21" x14ac:dyDescent="0.25">
      <c r="U60244" s="76"/>
    </row>
    <row r="60245" spans="21:21" x14ac:dyDescent="0.25">
      <c r="U60245" s="76"/>
    </row>
    <row r="60246" spans="21:21" x14ac:dyDescent="0.25">
      <c r="U60246" s="76"/>
    </row>
    <row r="60247" spans="21:21" x14ac:dyDescent="0.25">
      <c r="U60247" s="76"/>
    </row>
    <row r="60248" spans="21:21" x14ac:dyDescent="0.25">
      <c r="U60248" s="76"/>
    </row>
    <row r="60249" spans="21:21" x14ac:dyDescent="0.25">
      <c r="U60249" s="76"/>
    </row>
    <row r="60250" spans="21:21" x14ac:dyDescent="0.25">
      <c r="U60250" s="76"/>
    </row>
    <row r="60251" spans="21:21" x14ac:dyDescent="0.25">
      <c r="U60251" s="76"/>
    </row>
    <row r="60252" spans="21:21" x14ac:dyDescent="0.25">
      <c r="U60252" s="76"/>
    </row>
    <row r="60253" spans="21:21" x14ac:dyDescent="0.25">
      <c r="U60253" s="76"/>
    </row>
    <row r="60254" spans="21:21" x14ac:dyDescent="0.25">
      <c r="U60254" s="76"/>
    </row>
    <row r="60255" spans="21:21" x14ac:dyDescent="0.25">
      <c r="U60255" s="76"/>
    </row>
    <row r="60256" spans="21:21" x14ac:dyDescent="0.25">
      <c r="U60256" s="76"/>
    </row>
    <row r="60257" spans="21:21" x14ac:dyDescent="0.25">
      <c r="U60257" s="76"/>
    </row>
    <row r="60258" spans="21:21" x14ac:dyDescent="0.25">
      <c r="U60258" s="76"/>
    </row>
    <row r="60259" spans="21:21" x14ac:dyDescent="0.25">
      <c r="U60259" s="76"/>
    </row>
    <row r="60260" spans="21:21" x14ac:dyDescent="0.25">
      <c r="U60260" s="76"/>
    </row>
    <row r="60261" spans="21:21" x14ac:dyDescent="0.25">
      <c r="U60261" s="76"/>
    </row>
    <row r="60262" spans="21:21" x14ac:dyDescent="0.25">
      <c r="U60262" s="76"/>
    </row>
    <row r="60263" spans="21:21" x14ac:dyDescent="0.25">
      <c r="U60263" s="76"/>
    </row>
    <row r="60264" spans="21:21" x14ac:dyDescent="0.25">
      <c r="U60264" s="76"/>
    </row>
    <row r="60265" spans="21:21" x14ac:dyDescent="0.25">
      <c r="U60265" s="76"/>
    </row>
    <row r="60266" spans="21:21" x14ac:dyDescent="0.25">
      <c r="U60266" s="76"/>
    </row>
    <row r="60267" spans="21:21" x14ac:dyDescent="0.25">
      <c r="U60267" s="76"/>
    </row>
    <row r="60268" spans="21:21" x14ac:dyDescent="0.25">
      <c r="U60268" s="76"/>
    </row>
    <row r="60269" spans="21:21" x14ac:dyDescent="0.25">
      <c r="U60269" s="76"/>
    </row>
    <row r="60270" spans="21:21" x14ac:dyDescent="0.25">
      <c r="U60270" s="76"/>
    </row>
    <row r="60271" spans="21:21" x14ac:dyDescent="0.25">
      <c r="U60271" s="76"/>
    </row>
    <row r="60272" spans="21:21" x14ac:dyDescent="0.25">
      <c r="U60272" s="76"/>
    </row>
    <row r="60273" spans="21:21" x14ac:dyDescent="0.25">
      <c r="U60273" s="76"/>
    </row>
    <row r="60274" spans="21:21" x14ac:dyDescent="0.25">
      <c r="U60274" s="76"/>
    </row>
    <row r="60275" spans="21:21" x14ac:dyDescent="0.25">
      <c r="U60275" s="76"/>
    </row>
    <row r="60276" spans="21:21" x14ac:dyDescent="0.25">
      <c r="U60276" s="76"/>
    </row>
    <row r="60277" spans="21:21" x14ac:dyDescent="0.25">
      <c r="U60277" s="76"/>
    </row>
    <row r="60278" spans="21:21" x14ac:dyDescent="0.25">
      <c r="U60278" s="76"/>
    </row>
    <row r="60279" spans="21:21" x14ac:dyDescent="0.25">
      <c r="U60279" s="76"/>
    </row>
    <row r="60280" spans="21:21" x14ac:dyDescent="0.25">
      <c r="U60280" s="76"/>
    </row>
    <row r="60281" spans="21:21" x14ac:dyDescent="0.25">
      <c r="U60281" s="76"/>
    </row>
    <row r="60282" spans="21:21" x14ac:dyDescent="0.25">
      <c r="U60282" s="76"/>
    </row>
    <row r="60283" spans="21:21" x14ac:dyDescent="0.25">
      <c r="U60283" s="76"/>
    </row>
    <row r="60284" spans="21:21" x14ac:dyDescent="0.25">
      <c r="U60284" s="76"/>
    </row>
    <row r="60285" spans="21:21" x14ac:dyDescent="0.25">
      <c r="U60285" s="76"/>
    </row>
    <row r="60286" spans="21:21" x14ac:dyDescent="0.25">
      <c r="U60286" s="76"/>
    </row>
    <row r="60287" spans="21:21" x14ac:dyDescent="0.25">
      <c r="U60287" s="76"/>
    </row>
    <row r="60288" spans="21:21" x14ac:dyDescent="0.25">
      <c r="U60288" s="76"/>
    </row>
    <row r="60289" spans="21:21" x14ac:dyDescent="0.25">
      <c r="U60289" s="76"/>
    </row>
    <row r="60290" spans="21:21" x14ac:dyDescent="0.25">
      <c r="U60290" s="76"/>
    </row>
    <row r="60291" spans="21:21" x14ac:dyDescent="0.25">
      <c r="U60291" s="76"/>
    </row>
    <row r="60292" spans="21:21" x14ac:dyDescent="0.25">
      <c r="U60292" s="76"/>
    </row>
    <row r="60293" spans="21:21" x14ac:dyDescent="0.25">
      <c r="U60293" s="76"/>
    </row>
    <row r="60294" spans="21:21" x14ac:dyDescent="0.25">
      <c r="U60294" s="76"/>
    </row>
    <row r="60295" spans="21:21" x14ac:dyDescent="0.25">
      <c r="U60295" s="76"/>
    </row>
    <row r="60296" spans="21:21" x14ac:dyDescent="0.25">
      <c r="U60296" s="76"/>
    </row>
    <row r="60297" spans="21:21" x14ac:dyDescent="0.25">
      <c r="U60297" s="76"/>
    </row>
    <row r="60298" spans="21:21" x14ac:dyDescent="0.25">
      <c r="U60298" s="76"/>
    </row>
    <row r="60299" spans="21:21" x14ac:dyDescent="0.25">
      <c r="U60299" s="76"/>
    </row>
    <row r="60300" spans="21:21" x14ac:dyDescent="0.25">
      <c r="U60300" s="76"/>
    </row>
    <row r="60301" spans="21:21" x14ac:dyDescent="0.25">
      <c r="U60301" s="76"/>
    </row>
    <row r="60302" spans="21:21" x14ac:dyDescent="0.25">
      <c r="U60302" s="76"/>
    </row>
    <row r="60303" spans="21:21" x14ac:dyDescent="0.25">
      <c r="U60303" s="76"/>
    </row>
    <row r="60304" spans="21:21" x14ac:dyDescent="0.25">
      <c r="U60304" s="76"/>
    </row>
    <row r="60305" spans="21:21" x14ac:dyDescent="0.25">
      <c r="U60305" s="76"/>
    </row>
    <row r="60306" spans="21:21" x14ac:dyDescent="0.25">
      <c r="U60306" s="76"/>
    </row>
    <row r="60307" spans="21:21" x14ac:dyDescent="0.25">
      <c r="U60307" s="76"/>
    </row>
    <row r="60308" spans="21:21" x14ac:dyDescent="0.25">
      <c r="U60308" s="76"/>
    </row>
    <row r="60309" spans="21:21" x14ac:dyDescent="0.25">
      <c r="U60309" s="76"/>
    </row>
    <row r="60310" spans="21:21" x14ac:dyDescent="0.25">
      <c r="U60310" s="76"/>
    </row>
    <row r="60311" spans="21:21" x14ac:dyDescent="0.25">
      <c r="U60311" s="76"/>
    </row>
    <row r="60312" spans="21:21" x14ac:dyDescent="0.25">
      <c r="U60312" s="76"/>
    </row>
    <row r="60313" spans="21:21" x14ac:dyDescent="0.25">
      <c r="U60313" s="76"/>
    </row>
    <row r="60314" spans="21:21" x14ac:dyDescent="0.25">
      <c r="U60314" s="76"/>
    </row>
    <row r="60315" spans="21:21" x14ac:dyDescent="0.25">
      <c r="U60315" s="76"/>
    </row>
    <row r="60316" spans="21:21" x14ac:dyDescent="0.25">
      <c r="U60316" s="76"/>
    </row>
    <row r="60317" spans="21:21" x14ac:dyDescent="0.25">
      <c r="U60317" s="76"/>
    </row>
    <row r="60318" spans="21:21" x14ac:dyDescent="0.25">
      <c r="U60318" s="76"/>
    </row>
    <row r="60319" spans="21:21" x14ac:dyDescent="0.25">
      <c r="U60319" s="76"/>
    </row>
    <row r="60320" spans="21:21" x14ac:dyDescent="0.25">
      <c r="U60320" s="76"/>
    </row>
    <row r="60321" spans="21:21" x14ac:dyDescent="0.25">
      <c r="U60321" s="76"/>
    </row>
    <row r="60322" spans="21:21" x14ac:dyDescent="0.25">
      <c r="U60322" s="76"/>
    </row>
    <row r="60323" spans="21:21" x14ac:dyDescent="0.25">
      <c r="U60323" s="76"/>
    </row>
    <row r="60324" spans="21:21" x14ac:dyDescent="0.25">
      <c r="U60324" s="76"/>
    </row>
    <row r="60325" spans="21:21" x14ac:dyDescent="0.25">
      <c r="U60325" s="76"/>
    </row>
    <row r="60326" spans="21:21" x14ac:dyDescent="0.25">
      <c r="U60326" s="76"/>
    </row>
    <row r="60327" spans="21:21" x14ac:dyDescent="0.25">
      <c r="U60327" s="76"/>
    </row>
    <row r="60328" spans="21:21" x14ac:dyDescent="0.25">
      <c r="U60328" s="76"/>
    </row>
    <row r="60329" spans="21:21" x14ac:dyDescent="0.25">
      <c r="U60329" s="76"/>
    </row>
    <row r="60330" spans="21:21" x14ac:dyDescent="0.25">
      <c r="U60330" s="76"/>
    </row>
    <row r="60331" spans="21:21" x14ac:dyDescent="0.25">
      <c r="U60331" s="76"/>
    </row>
    <row r="60332" spans="21:21" x14ac:dyDescent="0.25">
      <c r="U60332" s="76"/>
    </row>
    <row r="60333" spans="21:21" x14ac:dyDescent="0.25">
      <c r="U60333" s="76"/>
    </row>
    <row r="60334" spans="21:21" x14ac:dyDescent="0.25">
      <c r="U60334" s="76"/>
    </row>
    <row r="60335" spans="21:21" x14ac:dyDescent="0.25">
      <c r="U60335" s="76"/>
    </row>
    <row r="60336" spans="21:21" x14ac:dyDescent="0.25">
      <c r="U60336" s="76"/>
    </row>
    <row r="60337" spans="21:21" x14ac:dyDescent="0.25">
      <c r="U60337" s="76"/>
    </row>
    <row r="60338" spans="21:21" x14ac:dyDescent="0.25">
      <c r="U60338" s="76"/>
    </row>
    <row r="60339" spans="21:21" x14ac:dyDescent="0.25">
      <c r="U60339" s="76"/>
    </row>
    <row r="60340" spans="21:21" x14ac:dyDescent="0.25">
      <c r="U60340" s="76"/>
    </row>
    <row r="60341" spans="21:21" x14ac:dyDescent="0.25">
      <c r="U60341" s="76"/>
    </row>
    <row r="60342" spans="21:21" x14ac:dyDescent="0.25">
      <c r="U60342" s="76"/>
    </row>
    <row r="60343" spans="21:21" x14ac:dyDescent="0.25">
      <c r="U60343" s="76"/>
    </row>
    <row r="60344" spans="21:21" x14ac:dyDescent="0.25">
      <c r="U60344" s="76"/>
    </row>
    <row r="60345" spans="21:21" x14ac:dyDescent="0.25">
      <c r="U60345" s="76"/>
    </row>
    <row r="60346" spans="21:21" x14ac:dyDescent="0.25">
      <c r="U60346" s="76"/>
    </row>
    <row r="60347" spans="21:21" x14ac:dyDescent="0.25">
      <c r="U60347" s="76"/>
    </row>
    <row r="60348" spans="21:21" x14ac:dyDescent="0.25">
      <c r="U60348" s="76"/>
    </row>
    <row r="60349" spans="21:21" x14ac:dyDescent="0.25">
      <c r="U60349" s="76"/>
    </row>
    <row r="60350" spans="21:21" x14ac:dyDescent="0.25">
      <c r="U60350" s="76"/>
    </row>
    <row r="60351" spans="21:21" x14ac:dyDescent="0.25">
      <c r="U60351" s="76"/>
    </row>
    <row r="60352" spans="21:21" x14ac:dyDescent="0.25">
      <c r="U60352" s="76"/>
    </row>
    <row r="60353" spans="21:21" x14ac:dyDescent="0.25">
      <c r="U60353" s="76"/>
    </row>
    <row r="60354" spans="21:21" x14ac:dyDescent="0.25">
      <c r="U60354" s="76"/>
    </row>
    <row r="60355" spans="21:21" x14ac:dyDescent="0.25">
      <c r="U60355" s="76"/>
    </row>
    <row r="60356" spans="21:21" x14ac:dyDescent="0.25">
      <c r="U60356" s="76"/>
    </row>
    <row r="60357" spans="21:21" x14ac:dyDescent="0.25">
      <c r="U60357" s="76"/>
    </row>
    <row r="60358" spans="21:21" x14ac:dyDescent="0.25">
      <c r="U60358" s="76"/>
    </row>
    <row r="60359" spans="21:21" x14ac:dyDescent="0.25">
      <c r="U60359" s="76"/>
    </row>
    <row r="60360" spans="21:21" x14ac:dyDescent="0.25">
      <c r="U60360" s="76"/>
    </row>
    <row r="60361" spans="21:21" x14ac:dyDescent="0.25">
      <c r="U60361" s="76"/>
    </row>
    <row r="60362" spans="21:21" x14ac:dyDescent="0.25">
      <c r="U60362" s="76"/>
    </row>
    <row r="60363" spans="21:21" x14ac:dyDescent="0.25">
      <c r="U60363" s="76"/>
    </row>
    <row r="60364" spans="21:21" x14ac:dyDescent="0.25">
      <c r="U60364" s="76"/>
    </row>
    <row r="60365" spans="21:21" x14ac:dyDescent="0.25">
      <c r="U60365" s="76"/>
    </row>
    <row r="60366" spans="21:21" x14ac:dyDescent="0.25">
      <c r="U60366" s="76"/>
    </row>
    <row r="60367" spans="21:21" x14ac:dyDescent="0.25">
      <c r="U60367" s="76"/>
    </row>
    <row r="60368" spans="21:21" x14ac:dyDescent="0.25">
      <c r="U60368" s="76"/>
    </row>
    <row r="60369" spans="21:21" x14ac:dyDescent="0.25">
      <c r="U60369" s="76"/>
    </row>
    <row r="60370" spans="21:21" x14ac:dyDescent="0.25">
      <c r="U60370" s="76"/>
    </row>
    <row r="60371" spans="21:21" x14ac:dyDescent="0.25">
      <c r="U60371" s="76"/>
    </row>
    <row r="60372" spans="21:21" x14ac:dyDescent="0.25">
      <c r="U60372" s="76"/>
    </row>
    <row r="60373" spans="21:21" x14ac:dyDescent="0.25">
      <c r="U60373" s="76"/>
    </row>
    <row r="60374" spans="21:21" x14ac:dyDescent="0.25">
      <c r="U60374" s="76"/>
    </row>
    <row r="60375" spans="21:21" x14ac:dyDescent="0.25">
      <c r="U60375" s="76"/>
    </row>
    <row r="60376" spans="21:21" x14ac:dyDescent="0.25">
      <c r="U60376" s="76"/>
    </row>
    <row r="60377" spans="21:21" x14ac:dyDescent="0.25">
      <c r="U60377" s="76"/>
    </row>
    <row r="60378" spans="21:21" x14ac:dyDescent="0.25">
      <c r="U60378" s="76"/>
    </row>
    <row r="60379" spans="21:21" x14ac:dyDescent="0.25">
      <c r="U60379" s="76"/>
    </row>
    <row r="60380" spans="21:21" x14ac:dyDescent="0.25">
      <c r="U60380" s="76"/>
    </row>
    <row r="60381" spans="21:21" x14ac:dyDescent="0.25">
      <c r="U60381" s="76"/>
    </row>
    <row r="60382" spans="21:21" x14ac:dyDescent="0.25">
      <c r="U60382" s="76"/>
    </row>
    <row r="60383" spans="21:21" x14ac:dyDescent="0.25">
      <c r="U60383" s="76"/>
    </row>
    <row r="60384" spans="21:21" x14ac:dyDescent="0.25">
      <c r="U60384" s="76"/>
    </row>
    <row r="60385" spans="21:21" x14ac:dyDescent="0.25">
      <c r="U60385" s="76"/>
    </row>
    <row r="60386" spans="21:21" x14ac:dyDescent="0.25">
      <c r="U60386" s="76"/>
    </row>
    <row r="60387" spans="21:21" x14ac:dyDescent="0.25">
      <c r="U60387" s="76"/>
    </row>
    <row r="60388" spans="21:21" x14ac:dyDescent="0.25">
      <c r="U60388" s="76"/>
    </row>
    <row r="60389" spans="21:21" x14ac:dyDescent="0.25">
      <c r="U60389" s="76"/>
    </row>
    <row r="60390" spans="21:21" x14ac:dyDescent="0.25">
      <c r="U60390" s="76"/>
    </row>
    <row r="60391" spans="21:21" x14ac:dyDescent="0.25">
      <c r="U60391" s="76"/>
    </row>
    <row r="60392" spans="21:21" x14ac:dyDescent="0.25">
      <c r="U60392" s="76"/>
    </row>
    <row r="60393" spans="21:21" x14ac:dyDescent="0.25">
      <c r="U60393" s="76"/>
    </row>
    <row r="60394" spans="21:21" x14ac:dyDescent="0.25">
      <c r="U60394" s="76"/>
    </row>
    <row r="60395" spans="21:21" x14ac:dyDescent="0.25">
      <c r="U60395" s="76"/>
    </row>
    <row r="60396" spans="21:21" x14ac:dyDescent="0.25">
      <c r="U60396" s="76"/>
    </row>
    <row r="60397" spans="21:21" x14ac:dyDescent="0.25">
      <c r="U60397" s="76"/>
    </row>
    <row r="60398" spans="21:21" x14ac:dyDescent="0.25">
      <c r="U60398" s="76"/>
    </row>
    <row r="60399" spans="21:21" x14ac:dyDescent="0.25">
      <c r="U60399" s="76"/>
    </row>
    <row r="60400" spans="21:21" x14ac:dyDescent="0.25">
      <c r="U60400" s="76"/>
    </row>
    <row r="60401" spans="21:21" x14ac:dyDescent="0.25">
      <c r="U60401" s="76"/>
    </row>
    <row r="60402" spans="21:21" x14ac:dyDescent="0.25">
      <c r="U60402" s="76"/>
    </row>
    <row r="60403" spans="21:21" x14ac:dyDescent="0.25">
      <c r="U60403" s="76"/>
    </row>
    <row r="60404" spans="21:21" x14ac:dyDescent="0.25">
      <c r="U60404" s="76"/>
    </row>
    <row r="60405" spans="21:21" x14ac:dyDescent="0.25">
      <c r="U60405" s="76"/>
    </row>
    <row r="60406" spans="21:21" x14ac:dyDescent="0.25">
      <c r="U60406" s="76"/>
    </row>
    <row r="60407" spans="21:21" x14ac:dyDescent="0.25">
      <c r="U60407" s="76"/>
    </row>
    <row r="60408" spans="21:21" x14ac:dyDescent="0.25">
      <c r="U60408" s="76"/>
    </row>
    <row r="60409" spans="21:21" x14ac:dyDescent="0.25">
      <c r="U60409" s="76"/>
    </row>
    <row r="60410" spans="21:21" x14ac:dyDescent="0.25">
      <c r="U60410" s="76"/>
    </row>
    <row r="60411" spans="21:21" x14ac:dyDescent="0.25">
      <c r="U60411" s="76"/>
    </row>
    <row r="60412" spans="21:21" x14ac:dyDescent="0.25">
      <c r="U60412" s="76"/>
    </row>
    <row r="60413" spans="21:21" x14ac:dyDescent="0.25">
      <c r="U60413" s="76"/>
    </row>
    <row r="60414" spans="21:21" x14ac:dyDescent="0.25">
      <c r="U60414" s="76"/>
    </row>
    <row r="60415" spans="21:21" x14ac:dyDescent="0.25">
      <c r="U60415" s="76"/>
    </row>
    <row r="60416" spans="21:21" x14ac:dyDescent="0.25">
      <c r="U60416" s="76"/>
    </row>
    <row r="60417" spans="21:21" x14ac:dyDescent="0.25">
      <c r="U60417" s="76"/>
    </row>
    <row r="60418" spans="21:21" x14ac:dyDescent="0.25">
      <c r="U60418" s="76"/>
    </row>
    <row r="60419" spans="21:21" x14ac:dyDescent="0.25">
      <c r="U60419" s="76"/>
    </row>
    <row r="60420" spans="21:21" x14ac:dyDescent="0.25">
      <c r="U60420" s="76"/>
    </row>
    <row r="60421" spans="21:21" x14ac:dyDescent="0.25">
      <c r="U60421" s="76"/>
    </row>
    <row r="60422" spans="21:21" x14ac:dyDescent="0.25">
      <c r="U60422" s="76"/>
    </row>
    <row r="60423" spans="21:21" x14ac:dyDescent="0.25">
      <c r="U60423" s="76"/>
    </row>
    <row r="60424" spans="21:21" x14ac:dyDescent="0.25">
      <c r="U60424" s="76"/>
    </row>
    <row r="60425" spans="21:21" x14ac:dyDescent="0.25">
      <c r="U60425" s="76"/>
    </row>
    <row r="60426" spans="21:21" x14ac:dyDescent="0.25">
      <c r="U60426" s="76"/>
    </row>
    <row r="60427" spans="21:21" x14ac:dyDescent="0.25">
      <c r="U60427" s="76"/>
    </row>
    <row r="60428" spans="21:21" x14ac:dyDescent="0.25">
      <c r="U60428" s="76"/>
    </row>
    <row r="60429" spans="21:21" x14ac:dyDescent="0.25">
      <c r="U60429" s="76"/>
    </row>
    <row r="60430" spans="21:21" x14ac:dyDescent="0.25">
      <c r="U60430" s="76"/>
    </row>
    <row r="60431" spans="21:21" x14ac:dyDescent="0.25">
      <c r="U60431" s="76"/>
    </row>
    <row r="60432" spans="21:21" x14ac:dyDescent="0.25">
      <c r="U60432" s="76"/>
    </row>
    <row r="60433" spans="21:21" x14ac:dyDescent="0.25">
      <c r="U60433" s="76"/>
    </row>
    <row r="60434" spans="21:21" x14ac:dyDescent="0.25">
      <c r="U60434" s="76"/>
    </row>
    <row r="60435" spans="21:21" x14ac:dyDescent="0.25">
      <c r="U60435" s="76"/>
    </row>
    <row r="60436" spans="21:21" x14ac:dyDescent="0.25">
      <c r="U60436" s="76"/>
    </row>
    <row r="60437" spans="21:21" x14ac:dyDescent="0.25">
      <c r="U60437" s="76"/>
    </row>
    <row r="60438" spans="21:21" x14ac:dyDescent="0.25">
      <c r="U60438" s="76"/>
    </row>
    <row r="60439" spans="21:21" x14ac:dyDescent="0.25">
      <c r="U60439" s="76"/>
    </row>
    <row r="60440" spans="21:21" x14ac:dyDescent="0.25">
      <c r="U60440" s="76"/>
    </row>
    <row r="60441" spans="21:21" x14ac:dyDescent="0.25">
      <c r="U60441" s="76"/>
    </row>
    <row r="60442" spans="21:21" x14ac:dyDescent="0.25">
      <c r="U60442" s="76"/>
    </row>
    <row r="60443" spans="21:21" x14ac:dyDescent="0.25">
      <c r="U60443" s="76"/>
    </row>
    <row r="60444" spans="21:21" x14ac:dyDescent="0.25">
      <c r="U60444" s="76"/>
    </row>
    <row r="60445" spans="21:21" x14ac:dyDescent="0.25">
      <c r="U60445" s="76"/>
    </row>
    <row r="60446" spans="21:21" x14ac:dyDescent="0.25">
      <c r="U60446" s="76"/>
    </row>
    <row r="60447" spans="21:21" x14ac:dyDescent="0.25">
      <c r="U60447" s="76"/>
    </row>
    <row r="60448" spans="21:21" x14ac:dyDescent="0.25">
      <c r="U60448" s="76"/>
    </row>
    <row r="60449" spans="21:21" x14ac:dyDescent="0.25">
      <c r="U60449" s="76"/>
    </row>
    <row r="60450" spans="21:21" x14ac:dyDescent="0.25">
      <c r="U60450" s="76"/>
    </row>
    <row r="60451" spans="21:21" x14ac:dyDescent="0.25">
      <c r="U60451" s="76"/>
    </row>
    <row r="60452" spans="21:21" x14ac:dyDescent="0.25">
      <c r="U60452" s="76"/>
    </row>
    <row r="60453" spans="21:21" x14ac:dyDescent="0.25">
      <c r="U60453" s="76"/>
    </row>
    <row r="60454" spans="21:21" x14ac:dyDescent="0.25">
      <c r="U60454" s="76"/>
    </row>
    <row r="60455" spans="21:21" x14ac:dyDescent="0.25">
      <c r="U60455" s="76"/>
    </row>
    <row r="60456" spans="21:21" x14ac:dyDescent="0.25">
      <c r="U60456" s="76"/>
    </row>
    <row r="60457" spans="21:21" x14ac:dyDescent="0.25">
      <c r="U60457" s="76"/>
    </row>
    <row r="60458" spans="21:21" x14ac:dyDescent="0.25">
      <c r="U60458" s="76"/>
    </row>
    <row r="60459" spans="21:21" x14ac:dyDescent="0.25">
      <c r="U60459" s="76"/>
    </row>
    <row r="60460" spans="21:21" x14ac:dyDescent="0.25">
      <c r="U60460" s="76"/>
    </row>
    <row r="60461" spans="21:21" x14ac:dyDescent="0.25">
      <c r="U60461" s="76"/>
    </row>
    <row r="60462" spans="21:21" x14ac:dyDescent="0.25">
      <c r="U60462" s="76"/>
    </row>
    <row r="60463" spans="21:21" x14ac:dyDescent="0.25">
      <c r="U60463" s="76"/>
    </row>
    <row r="60464" spans="21:21" x14ac:dyDescent="0.25">
      <c r="U60464" s="76"/>
    </row>
    <row r="60465" spans="21:21" x14ac:dyDescent="0.25">
      <c r="U60465" s="76"/>
    </row>
    <row r="60466" spans="21:21" x14ac:dyDescent="0.25">
      <c r="U60466" s="76"/>
    </row>
    <row r="60467" spans="21:21" x14ac:dyDescent="0.25">
      <c r="U60467" s="76"/>
    </row>
    <row r="60468" spans="21:21" x14ac:dyDescent="0.25">
      <c r="U60468" s="76"/>
    </row>
    <row r="60469" spans="21:21" x14ac:dyDescent="0.25">
      <c r="U60469" s="76"/>
    </row>
    <row r="60470" spans="21:21" x14ac:dyDescent="0.25">
      <c r="U60470" s="76"/>
    </row>
    <row r="60471" spans="21:21" x14ac:dyDescent="0.25">
      <c r="U60471" s="76"/>
    </row>
    <row r="60472" spans="21:21" x14ac:dyDescent="0.25">
      <c r="U60472" s="76"/>
    </row>
    <row r="60473" spans="21:21" x14ac:dyDescent="0.25">
      <c r="U60473" s="76"/>
    </row>
    <row r="60474" spans="21:21" x14ac:dyDescent="0.25">
      <c r="U60474" s="76"/>
    </row>
    <row r="60475" spans="21:21" x14ac:dyDescent="0.25">
      <c r="U60475" s="76"/>
    </row>
    <row r="60476" spans="21:21" x14ac:dyDescent="0.25">
      <c r="U60476" s="76"/>
    </row>
    <row r="60477" spans="21:21" x14ac:dyDescent="0.25">
      <c r="U60477" s="76"/>
    </row>
    <row r="60478" spans="21:21" x14ac:dyDescent="0.25">
      <c r="U60478" s="76"/>
    </row>
    <row r="60479" spans="21:21" x14ac:dyDescent="0.25">
      <c r="U60479" s="76"/>
    </row>
    <row r="60480" spans="21:21" x14ac:dyDescent="0.25">
      <c r="U60480" s="76"/>
    </row>
    <row r="60481" spans="21:21" x14ac:dyDescent="0.25">
      <c r="U60481" s="76"/>
    </row>
    <row r="60482" spans="21:21" x14ac:dyDescent="0.25">
      <c r="U60482" s="76"/>
    </row>
    <row r="60483" spans="21:21" x14ac:dyDescent="0.25">
      <c r="U60483" s="76"/>
    </row>
    <row r="60484" spans="21:21" x14ac:dyDescent="0.25">
      <c r="U60484" s="76"/>
    </row>
    <row r="60485" spans="21:21" x14ac:dyDescent="0.25">
      <c r="U60485" s="76"/>
    </row>
    <row r="60486" spans="21:21" x14ac:dyDescent="0.25">
      <c r="U60486" s="76"/>
    </row>
    <row r="60487" spans="21:21" x14ac:dyDescent="0.25">
      <c r="U60487" s="76"/>
    </row>
    <row r="60488" spans="21:21" x14ac:dyDescent="0.25">
      <c r="U60488" s="76"/>
    </row>
    <row r="60489" spans="21:21" x14ac:dyDescent="0.25">
      <c r="U60489" s="76"/>
    </row>
    <row r="60490" spans="21:21" x14ac:dyDescent="0.25">
      <c r="U60490" s="76"/>
    </row>
    <row r="60491" spans="21:21" x14ac:dyDescent="0.25">
      <c r="U60491" s="76"/>
    </row>
    <row r="60492" spans="21:21" x14ac:dyDescent="0.25">
      <c r="U60492" s="76"/>
    </row>
    <row r="60493" spans="21:21" x14ac:dyDescent="0.25">
      <c r="U60493" s="76"/>
    </row>
    <row r="60494" spans="21:21" x14ac:dyDescent="0.25">
      <c r="U60494" s="76"/>
    </row>
    <row r="60495" spans="21:21" x14ac:dyDescent="0.25">
      <c r="U60495" s="76"/>
    </row>
    <row r="60496" spans="21:21" x14ac:dyDescent="0.25">
      <c r="U60496" s="76"/>
    </row>
    <row r="60497" spans="21:21" x14ac:dyDescent="0.25">
      <c r="U60497" s="76"/>
    </row>
    <row r="60498" spans="21:21" x14ac:dyDescent="0.25">
      <c r="U60498" s="76"/>
    </row>
    <row r="60499" spans="21:21" x14ac:dyDescent="0.25">
      <c r="U60499" s="76"/>
    </row>
    <row r="60500" spans="21:21" x14ac:dyDescent="0.25">
      <c r="U60500" s="76"/>
    </row>
    <row r="60501" spans="21:21" x14ac:dyDescent="0.25">
      <c r="U60501" s="76"/>
    </row>
    <row r="60502" spans="21:21" x14ac:dyDescent="0.25">
      <c r="U60502" s="76"/>
    </row>
    <row r="60503" spans="21:21" x14ac:dyDescent="0.25">
      <c r="U60503" s="76"/>
    </row>
    <row r="60504" spans="21:21" x14ac:dyDescent="0.25">
      <c r="U60504" s="76"/>
    </row>
    <row r="60505" spans="21:21" x14ac:dyDescent="0.25">
      <c r="U60505" s="76"/>
    </row>
    <row r="60506" spans="21:21" x14ac:dyDescent="0.25">
      <c r="U60506" s="76"/>
    </row>
    <row r="60507" spans="21:21" x14ac:dyDescent="0.25">
      <c r="U60507" s="76"/>
    </row>
    <row r="60508" spans="21:21" x14ac:dyDescent="0.25">
      <c r="U60508" s="76"/>
    </row>
    <row r="60509" spans="21:21" x14ac:dyDescent="0.25">
      <c r="U60509" s="76"/>
    </row>
    <row r="60510" spans="21:21" x14ac:dyDescent="0.25">
      <c r="U60510" s="76"/>
    </row>
    <row r="60511" spans="21:21" x14ac:dyDescent="0.25">
      <c r="U60511" s="76"/>
    </row>
    <row r="60512" spans="21:21" x14ac:dyDescent="0.25">
      <c r="U60512" s="76"/>
    </row>
    <row r="60513" spans="21:21" x14ac:dyDescent="0.25">
      <c r="U60513" s="76"/>
    </row>
    <row r="60514" spans="21:21" x14ac:dyDescent="0.25">
      <c r="U60514" s="76"/>
    </row>
    <row r="60515" spans="21:21" x14ac:dyDescent="0.25">
      <c r="U60515" s="76"/>
    </row>
    <row r="60516" spans="21:21" x14ac:dyDescent="0.25">
      <c r="U60516" s="76"/>
    </row>
    <row r="60517" spans="21:21" x14ac:dyDescent="0.25">
      <c r="U60517" s="76"/>
    </row>
    <row r="60518" spans="21:21" x14ac:dyDescent="0.25">
      <c r="U60518" s="76"/>
    </row>
    <row r="60519" spans="21:21" x14ac:dyDescent="0.25">
      <c r="U60519" s="76"/>
    </row>
    <row r="60520" spans="21:21" x14ac:dyDescent="0.25">
      <c r="U60520" s="76"/>
    </row>
    <row r="60521" spans="21:21" x14ac:dyDescent="0.25">
      <c r="U60521" s="76"/>
    </row>
    <row r="60522" spans="21:21" x14ac:dyDescent="0.25">
      <c r="U60522" s="76"/>
    </row>
    <row r="60523" spans="21:21" x14ac:dyDescent="0.25">
      <c r="U60523" s="76"/>
    </row>
    <row r="60524" spans="21:21" x14ac:dyDescent="0.25">
      <c r="U60524" s="76"/>
    </row>
    <row r="60525" spans="21:21" x14ac:dyDescent="0.25">
      <c r="U60525" s="76"/>
    </row>
    <row r="60526" spans="21:21" x14ac:dyDescent="0.25">
      <c r="U60526" s="76"/>
    </row>
    <row r="60527" spans="21:21" x14ac:dyDescent="0.25">
      <c r="U60527" s="76"/>
    </row>
    <row r="60528" spans="21:21" x14ac:dyDescent="0.25">
      <c r="U60528" s="76"/>
    </row>
    <row r="60529" spans="21:21" x14ac:dyDescent="0.25">
      <c r="U60529" s="76"/>
    </row>
    <row r="60530" spans="21:21" x14ac:dyDescent="0.25">
      <c r="U60530" s="76"/>
    </row>
    <row r="60531" spans="21:21" x14ac:dyDescent="0.25">
      <c r="U60531" s="76"/>
    </row>
    <row r="60532" spans="21:21" x14ac:dyDescent="0.25">
      <c r="U60532" s="76"/>
    </row>
    <row r="60533" spans="21:21" x14ac:dyDescent="0.25">
      <c r="U60533" s="76"/>
    </row>
    <row r="60534" spans="21:21" x14ac:dyDescent="0.25">
      <c r="U60534" s="76"/>
    </row>
    <row r="60535" spans="21:21" x14ac:dyDescent="0.25">
      <c r="U60535" s="76"/>
    </row>
    <row r="60536" spans="21:21" x14ac:dyDescent="0.25">
      <c r="U60536" s="76"/>
    </row>
    <row r="60537" spans="21:21" x14ac:dyDescent="0.25">
      <c r="U60537" s="76"/>
    </row>
    <row r="60538" spans="21:21" x14ac:dyDescent="0.25">
      <c r="U60538" s="76"/>
    </row>
    <row r="60539" spans="21:21" x14ac:dyDescent="0.25">
      <c r="U60539" s="76"/>
    </row>
    <row r="60540" spans="21:21" x14ac:dyDescent="0.25">
      <c r="U60540" s="76"/>
    </row>
    <row r="60541" spans="21:21" x14ac:dyDescent="0.25">
      <c r="U60541" s="76"/>
    </row>
    <row r="60542" spans="21:21" x14ac:dyDescent="0.25">
      <c r="U60542" s="76"/>
    </row>
    <row r="60543" spans="21:21" x14ac:dyDescent="0.25">
      <c r="U60543" s="76"/>
    </row>
    <row r="60544" spans="21:21" x14ac:dyDescent="0.25">
      <c r="U60544" s="76"/>
    </row>
    <row r="60545" spans="21:21" x14ac:dyDescent="0.25">
      <c r="U60545" s="76"/>
    </row>
    <row r="60546" spans="21:21" x14ac:dyDescent="0.25">
      <c r="U60546" s="76"/>
    </row>
    <row r="60547" spans="21:21" x14ac:dyDescent="0.25">
      <c r="U60547" s="76"/>
    </row>
    <row r="60548" spans="21:21" x14ac:dyDescent="0.25">
      <c r="U60548" s="76"/>
    </row>
    <row r="60549" spans="21:21" x14ac:dyDescent="0.25">
      <c r="U60549" s="76"/>
    </row>
    <row r="60550" spans="21:21" x14ac:dyDescent="0.25">
      <c r="U60550" s="76"/>
    </row>
    <row r="60551" spans="21:21" x14ac:dyDescent="0.25">
      <c r="U60551" s="76"/>
    </row>
    <row r="60552" spans="21:21" x14ac:dyDescent="0.25">
      <c r="U60552" s="76"/>
    </row>
    <row r="60553" spans="21:21" x14ac:dyDescent="0.25">
      <c r="U60553" s="76"/>
    </row>
    <row r="60554" spans="21:21" x14ac:dyDescent="0.25">
      <c r="U60554" s="76"/>
    </row>
    <row r="60555" spans="21:21" x14ac:dyDescent="0.25">
      <c r="U60555" s="76"/>
    </row>
    <row r="60556" spans="21:21" x14ac:dyDescent="0.25">
      <c r="U60556" s="76"/>
    </row>
    <row r="60557" spans="21:21" x14ac:dyDescent="0.25">
      <c r="U60557" s="76"/>
    </row>
    <row r="60558" spans="21:21" x14ac:dyDescent="0.25">
      <c r="U60558" s="76"/>
    </row>
    <row r="60559" spans="21:21" x14ac:dyDescent="0.25">
      <c r="U60559" s="76"/>
    </row>
    <row r="60560" spans="21:21" x14ac:dyDescent="0.25">
      <c r="U60560" s="76"/>
    </row>
    <row r="60561" spans="21:21" x14ac:dyDescent="0.25">
      <c r="U60561" s="76"/>
    </row>
    <row r="60562" spans="21:21" x14ac:dyDescent="0.25">
      <c r="U60562" s="76"/>
    </row>
    <row r="60563" spans="21:21" x14ac:dyDescent="0.25">
      <c r="U60563" s="76"/>
    </row>
    <row r="60564" spans="21:21" x14ac:dyDescent="0.25">
      <c r="U60564" s="76"/>
    </row>
    <row r="60565" spans="21:21" x14ac:dyDescent="0.25">
      <c r="U60565" s="76"/>
    </row>
    <row r="60566" spans="21:21" x14ac:dyDescent="0.25">
      <c r="U60566" s="76"/>
    </row>
    <row r="60567" spans="21:21" x14ac:dyDescent="0.25">
      <c r="U60567" s="76"/>
    </row>
    <row r="60568" spans="21:21" x14ac:dyDescent="0.25">
      <c r="U60568" s="76"/>
    </row>
    <row r="60569" spans="21:21" x14ac:dyDescent="0.25">
      <c r="U60569" s="76"/>
    </row>
    <row r="60570" spans="21:21" x14ac:dyDescent="0.25">
      <c r="U60570" s="76"/>
    </row>
    <row r="60571" spans="21:21" x14ac:dyDescent="0.25">
      <c r="U60571" s="76"/>
    </row>
    <row r="60572" spans="21:21" x14ac:dyDescent="0.25">
      <c r="U60572" s="76"/>
    </row>
    <row r="60573" spans="21:21" x14ac:dyDescent="0.25">
      <c r="U60573" s="76"/>
    </row>
    <row r="60574" spans="21:21" x14ac:dyDescent="0.25">
      <c r="U60574" s="76"/>
    </row>
    <row r="60575" spans="21:21" x14ac:dyDescent="0.25">
      <c r="U60575" s="76"/>
    </row>
    <row r="60576" spans="21:21" x14ac:dyDescent="0.25">
      <c r="U60576" s="76"/>
    </row>
    <row r="60577" spans="21:21" x14ac:dyDescent="0.25">
      <c r="U60577" s="76"/>
    </row>
    <row r="60578" spans="21:21" x14ac:dyDescent="0.25">
      <c r="U60578" s="76"/>
    </row>
    <row r="60579" spans="21:21" x14ac:dyDescent="0.25">
      <c r="U60579" s="76"/>
    </row>
    <row r="60580" spans="21:21" x14ac:dyDescent="0.25">
      <c r="U60580" s="76"/>
    </row>
    <row r="60581" spans="21:21" x14ac:dyDescent="0.25">
      <c r="U60581" s="76"/>
    </row>
    <row r="60582" spans="21:21" x14ac:dyDescent="0.25">
      <c r="U60582" s="76"/>
    </row>
    <row r="60583" spans="21:21" x14ac:dyDescent="0.25">
      <c r="U60583" s="76"/>
    </row>
    <row r="60584" spans="21:21" x14ac:dyDescent="0.25">
      <c r="U60584" s="76"/>
    </row>
    <row r="60585" spans="21:21" x14ac:dyDescent="0.25">
      <c r="U60585" s="76"/>
    </row>
    <row r="60586" spans="21:21" x14ac:dyDescent="0.25">
      <c r="U60586" s="76"/>
    </row>
    <row r="60587" spans="21:21" x14ac:dyDescent="0.25">
      <c r="U60587" s="76"/>
    </row>
    <row r="60588" spans="21:21" x14ac:dyDescent="0.25">
      <c r="U60588" s="76"/>
    </row>
    <row r="60589" spans="21:21" x14ac:dyDescent="0.25">
      <c r="U60589" s="76"/>
    </row>
    <row r="60590" spans="21:21" x14ac:dyDescent="0.25">
      <c r="U60590" s="76"/>
    </row>
    <row r="60591" spans="21:21" x14ac:dyDescent="0.25">
      <c r="U60591" s="76"/>
    </row>
    <row r="60592" spans="21:21" x14ac:dyDescent="0.25">
      <c r="U60592" s="76"/>
    </row>
    <row r="60593" spans="21:21" x14ac:dyDescent="0.25">
      <c r="U60593" s="76"/>
    </row>
    <row r="60594" spans="21:21" x14ac:dyDescent="0.25">
      <c r="U60594" s="76"/>
    </row>
    <row r="60595" spans="21:21" x14ac:dyDescent="0.25">
      <c r="U60595" s="76"/>
    </row>
    <row r="60596" spans="21:21" x14ac:dyDescent="0.25">
      <c r="U60596" s="76"/>
    </row>
    <row r="60597" spans="21:21" x14ac:dyDescent="0.25">
      <c r="U60597" s="76"/>
    </row>
    <row r="60598" spans="21:21" x14ac:dyDescent="0.25">
      <c r="U60598" s="76"/>
    </row>
    <row r="60599" spans="21:21" x14ac:dyDescent="0.25">
      <c r="U60599" s="76"/>
    </row>
    <row r="60600" spans="21:21" x14ac:dyDescent="0.25">
      <c r="U60600" s="76"/>
    </row>
    <row r="60601" spans="21:21" x14ac:dyDescent="0.25">
      <c r="U60601" s="76"/>
    </row>
    <row r="60602" spans="21:21" x14ac:dyDescent="0.25">
      <c r="U60602" s="76"/>
    </row>
    <row r="60603" spans="21:21" x14ac:dyDescent="0.25">
      <c r="U60603" s="76"/>
    </row>
    <row r="60604" spans="21:21" x14ac:dyDescent="0.25">
      <c r="U60604" s="76"/>
    </row>
    <row r="60605" spans="21:21" x14ac:dyDescent="0.25">
      <c r="U60605" s="76"/>
    </row>
    <row r="60606" spans="21:21" x14ac:dyDescent="0.25">
      <c r="U60606" s="76"/>
    </row>
    <row r="60607" spans="21:21" x14ac:dyDescent="0.25">
      <c r="U60607" s="76"/>
    </row>
    <row r="60608" spans="21:21" x14ac:dyDescent="0.25">
      <c r="U60608" s="76"/>
    </row>
    <row r="60609" spans="21:21" x14ac:dyDescent="0.25">
      <c r="U60609" s="76"/>
    </row>
    <row r="60610" spans="21:21" x14ac:dyDescent="0.25">
      <c r="U60610" s="76"/>
    </row>
    <row r="60611" spans="21:21" x14ac:dyDescent="0.25">
      <c r="U60611" s="76"/>
    </row>
    <row r="60612" spans="21:21" x14ac:dyDescent="0.25">
      <c r="U60612" s="76"/>
    </row>
    <row r="60613" spans="21:21" x14ac:dyDescent="0.25">
      <c r="U60613" s="76"/>
    </row>
    <row r="60614" spans="21:21" x14ac:dyDescent="0.25">
      <c r="U60614" s="76"/>
    </row>
    <row r="60615" spans="21:21" x14ac:dyDescent="0.25">
      <c r="U60615" s="76"/>
    </row>
    <row r="60616" spans="21:21" x14ac:dyDescent="0.25">
      <c r="U60616" s="76"/>
    </row>
    <row r="60617" spans="21:21" x14ac:dyDescent="0.25">
      <c r="U60617" s="76"/>
    </row>
    <row r="60618" spans="21:21" x14ac:dyDescent="0.25">
      <c r="U60618" s="76"/>
    </row>
    <row r="60619" spans="21:21" x14ac:dyDescent="0.25">
      <c r="U60619" s="76"/>
    </row>
    <row r="60620" spans="21:21" x14ac:dyDescent="0.25">
      <c r="U60620" s="76"/>
    </row>
    <row r="60621" spans="21:21" x14ac:dyDescent="0.25">
      <c r="U60621" s="76"/>
    </row>
    <row r="60622" spans="21:21" x14ac:dyDescent="0.25">
      <c r="U60622" s="76"/>
    </row>
    <row r="60623" spans="21:21" x14ac:dyDescent="0.25">
      <c r="U60623" s="76"/>
    </row>
    <row r="60624" spans="21:21" x14ac:dyDescent="0.25">
      <c r="U60624" s="76"/>
    </row>
    <row r="60625" spans="21:21" x14ac:dyDescent="0.25">
      <c r="U60625" s="76"/>
    </row>
    <row r="60626" spans="21:21" x14ac:dyDescent="0.25">
      <c r="U60626" s="76"/>
    </row>
    <row r="60627" spans="21:21" x14ac:dyDescent="0.25">
      <c r="U60627" s="76"/>
    </row>
    <row r="60628" spans="21:21" x14ac:dyDescent="0.25">
      <c r="U60628" s="76"/>
    </row>
    <row r="60629" spans="21:21" x14ac:dyDescent="0.25">
      <c r="U60629" s="76"/>
    </row>
    <row r="60630" spans="21:21" x14ac:dyDescent="0.25">
      <c r="U60630" s="76"/>
    </row>
    <row r="60631" spans="21:21" x14ac:dyDescent="0.25">
      <c r="U60631" s="76"/>
    </row>
    <row r="60632" spans="21:21" x14ac:dyDescent="0.25">
      <c r="U60632" s="76"/>
    </row>
    <row r="60633" spans="21:21" x14ac:dyDescent="0.25">
      <c r="U60633" s="76"/>
    </row>
    <row r="60634" spans="21:21" x14ac:dyDescent="0.25">
      <c r="U60634" s="76"/>
    </row>
    <row r="60635" spans="21:21" x14ac:dyDescent="0.25">
      <c r="U60635" s="76"/>
    </row>
    <row r="60636" spans="21:21" x14ac:dyDescent="0.25">
      <c r="U60636" s="76"/>
    </row>
    <row r="60637" spans="21:21" x14ac:dyDescent="0.25">
      <c r="U60637" s="76"/>
    </row>
    <row r="60638" spans="21:21" x14ac:dyDescent="0.25">
      <c r="U60638" s="76"/>
    </row>
    <row r="60639" spans="21:21" x14ac:dyDescent="0.25">
      <c r="U60639" s="76"/>
    </row>
    <row r="60640" spans="21:21" x14ac:dyDescent="0.25">
      <c r="U60640" s="76"/>
    </row>
    <row r="60641" spans="21:21" x14ac:dyDescent="0.25">
      <c r="U60641" s="76"/>
    </row>
    <row r="60642" spans="21:21" x14ac:dyDescent="0.25">
      <c r="U60642" s="76"/>
    </row>
    <row r="60643" spans="21:21" x14ac:dyDescent="0.25">
      <c r="U60643" s="76"/>
    </row>
    <row r="60644" spans="21:21" x14ac:dyDescent="0.25">
      <c r="U60644" s="76"/>
    </row>
    <row r="60645" spans="21:21" x14ac:dyDescent="0.25">
      <c r="U60645" s="76"/>
    </row>
    <row r="60646" spans="21:21" x14ac:dyDescent="0.25">
      <c r="U60646" s="76"/>
    </row>
    <row r="60647" spans="21:21" x14ac:dyDescent="0.25">
      <c r="U60647" s="76"/>
    </row>
    <row r="60648" spans="21:21" x14ac:dyDescent="0.25">
      <c r="U60648" s="76"/>
    </row>
    <row r="60649" spans="21:21" x14ac:dyDescent="0.25">
      <c r="U60649" s="76"/>
    </row>
    <row r="60650" spans="21:21" x14ac:dyDescent="0.25">
      <c r="U60650" s="76"/>
    </row>
    <row r="60651" spans="21:21" x14ac:dyDescent="0.25">
      <c r="U60651" s="76"/>
    </row>
    <row r="60652" spans="21:21" x14ac:dyDescent="0.25">
      <c r="U60652" s="76"/>
    </row>
    <row r="60653" spans="21:21" x14ac:dyDescent="0.25">
      <c r="U60653" s="76"/>
    </row>
    <row r="60654" spans="21:21" x14ac:dyDescent="0.25">
      <c r="U60654" s="76"/>
    </row>
    <row r="60655" spans="21:21" x14ac:dyDescent="0.25">
      <c r="U60655" s="76"/>
    </row>
    <row r="60656" spans="21:21" x14ac:dyDescent="0.25">
      <c r="U60656" s="76"/>
    </row>
    <row r="60657" spans="21:21" x14ac:dyDescent="0.25">
      <c r="U60657" s="76"/>
    </row>
    <row r="60658" spans="21:21" x14ac:dyDescent="0.25">
      <c r="U60658" s="76"/>
    </row>
    <row r="60659" spans="21:21" x14ac:dyDescent="0.25">
      <c r="U60659" s="76"/>
    </row>
    <row r="60660" spans="21:21" x14ac:dyDescent="0.25">
      <c r="U60660" s="76"/>
    </row>
    <row r="60661" spans="21:21" x14ac:dyDescent="0.25">
      <c r="U60661" s="76"/>
    </row>
    <row r="60662" spans="21:21" x14ac:dyDescent="0.25">
      <c r="U60662" s="76"/>
    </row>
    <row r="60663" spans="21:21" x14ac:dyDescent="0.25">
      <c r="U60663" s="76"/>
    </row>
    <row r="60664" spans="21:21" x14ac:dyDescent="0.25">
      <c r="U60664" s="76"/>
    </row>
    <row r="60665" spans="21:21" x14ac:dyDescent="0.25">
      <c r="U60665" s="76"/>
    </row>
    <row r="60666" spans="21:21" x14ac:dyDescent="0.25">
      <c r="U60666" s="76"/>
    </row>
    <row r="60667" spans="21:21" x14ac:dyDescent="0.25">
      <c r="U60667" s="76"/>
    </row>
    <row r="60668" spans="21:21" x14ac:dyDescent="0.25">
      <c r="U60668" s="76"/>
    </row>
    <row r="60669" spans="21:21" x14ac:dyDescent="0.25">
      <c r="U60669" s="76"/>
    </row>
    <row r="60670" spans="21:21" x14ac:dyDescent="0.25">
      <c r="U60670" s="76"/>
    </row>
    <row r="60671" spans="21:21" x14ac:dyDescent="0.25">
      <c r="U60671" s="76"/>
    </row>
    <row r="60672" spans="21:21" x14ac:dyDescent="0.25">
      <c r="U60672" s="76"/>
    </row>
    <row r="60673" spans="21:21" x14ac:dyDescent="0.25">
      <c r="U60673" s="76"/>
    </row>
    <row r="60674" spans="21:21" x14ac:dyDescent="0.25">
      <c r="U60674" s="76"/>
    </row>
    <row r="60675" spans="21:21" x14ac:dyDescent="0.25">
      <c r="U60675" s="76"/>
    </row>
    <row r="60676" spans="21:21" x14ac:dyDescent="0.25">
      <c r="U60676" s="76"/>
    </row>
    <row r="60677" spans="21:21" x14ac:dyDescent="0.25">
      <c r="U60677" s="76"/>
    </row>
    <row r="60678" spans="21:21" x14ac:dyDescent="0.25">
      <c r="U60678" s="76"/>
    </row>
    <row r="60679" spans="21:21" x14ac:dyDescent="0.25">
      <c r="U60679" s="76"/>
    </row>
    <row r="60680" spans="21:21" x14ac:dyDescent="0.25">
      <c r="U60680" s="76"/>
    </row>
    <row r="60681" spans="21:21" x14ac:dyDescent="0.25">
      <c r="U60681" s="76"/>
    </row>
    <row r="60682" spans="21:21" x14ac:dyDescent="0.25">
      <c r="U60682" s="76"/>
    </row>
    <row r="60683" spans="21:21" x14ac:dyDescent="0.25">
      <c r="U60683" s="76"/>
    </row>
    <row r="60684" spans="21:21" x14ac:dyDescent="0.25">
      <c r="U60684" s="76"/>
    </row>
    <row r="60685" spans="21:21" x14ac:dyDescent="0.25">
      <c r="U60685" s="76"/>
    </row>
    <row r="60686" spans="21:21" x14ac:dyDescent="0.25">
      <c r="U60686" s="76"/>
    </row>
    <row r="60687" spans="21:21" x14ac:dyDescent="0.25">
      <c r="U60687" s="76"/>
    </row>
    <row r="60688" spans="21:21" x14ac:dyDescent="0.25">
      <c r="U60688" s="76"/>
    </row>
    <row r="60689" spans="21:21" x14ac:dyDescent="0.25">
      <c r="U60689" s="76"/>
    </row>
    <row r="60690" spans="21:21" x14ac:dyDescent="0.25">
      <c r="U60690" s="76"/>
    </row>
    <row r="60691" spans="21:21" x14ac:dyDescent="0.25">
      <c r="U60691" s="76"/>
    </row>
    <row r="60692" spans="21:21" x14ac:dyDescent="0.25">
      <c r="U60692" s="76"/>
    </row>
    <row r="60693" spans="21:21" x14ac:dyDescent="0.25">
      <c r="U60693" s="76"/>
    </row>
    <row r="60694" spans="21:21" x14ac:dyDescent="0.25">
      <c r="U60694" s="76"/>
    </row>
    <row r="60695" spans="21:21" x14ac:dyDescent="0.25">
      <c r="U60695" s="76"/>
    </row>
    <row r="60696" spans="21:21" x14ac:dyDescent="0.25">
      <c r="U60696" s="76"/>
    </row>
    <row r="60697" spans="21:21" x14ac:dyDescent="0.25">
      <c r="U60697" s="76"/>
    </row>
    <row r="60698" spans="21:21" x14ac:dyDescent="0.25">
      <c r="U60698" s="76"/>
    </row>
    <row r="60699" spans="21:21" x14ac:dyDescent="0.25">
      <c r="U60699" s="76"/>
    </row>
    <row r="60700" spans="21:21" x14ac:dyDescent="0.25">
      <c r="U60700" s="76"/>
    </row>
    <row r="60701" spans="21:21" x14ac:dyDescent="0.25">
      <c r="U60701" s="76"/>
    </row>
    <row r="60702" spans="21:21" x14ac:dyDescent="0.25">
      <c r="U60702" s="76"/>
    </row>
    <row r="60703" spans="21:21" x14ac:dyDescent="0.25">
      <c r="U60703" s="76"/>
    </row>
    <row r="60704" spans="21:21" x14ac:dyDescent="0.25">
      <c r="U60704" s="76"/>
    </row>
    <row r="60705" spans="21:21" x14ac:dyDescent="0.25">
      <c r="U60705" s="76"/>
    </row>
    <row r="60706" spans="21:21" x14ac:dyDescent="0.25">
      <c r="U60706" s="76"/>
    </row>
    <row r="60707" spans="21:21" x14ac:dyDescent="0.25">
      <c r="U60707" s="76"/>
    </row>
    <row r="60708" spans="21:21" x14ac:dyDescent="0.25">
      <c r="U60708" s="76"/>
    </row>
    <row r="60709" spans="21:21" x14ac:dyDescent="0.25">
      <c r="U60709" s="76"/>
    </row>
    <row r="60710" spans="21:21" x14ac:dyDescent="0.25">
      <c r="U60710" s="76"/>
    </row>
    <row r="60711" spans="21:21" x14ac:dyDescent="0.25">
      <c r="U60711" s="76"/>
    </row>
    <row r="60712" spans="21:21" x14ac:dyDescent="0.25">
      <c r="U60712" s="76"/>
    </row>
    <row r="60713" spans="21:21" x14ac:dyDescent="0.25">
      <c r="U60713" s="76"/>
    </row>
    <row r="60714" spans="21:21" x14ac:dyDescent="0.25">
      <c r="U60714" s="76"/>
    </row>
    <row r="60715" spans="21:21" x14ac:dyDescent="0.25">
      <c r="U60715" s="76"/>
    </row>
    <row r="60716" spans="21:21" x14ac:dyDescent="0.25">
      <c r="U60716" s="76"/>
    </row>
    <row r="60717" spans="21:21" x14ac:dyDescent="0.25">
      <c r="U60717" s="76"/>
    </row>
    <row r="60718" spans="21:21" x14ac:dyDescent="0.25">
      <c r="U60718" s="76"/>
    </row>
    <row r="60719" spans="21:21" x14ac:dyDescent="0.25">
      <c r="U60719" s="76"/>
    </row>
    <row r="60720" spans="21:21" x14ac:dyDescent="0.25">
      <c r="U60720" s="76"/>
    </row>
    <row r="60721" spans="21:21" x14ac:dyDescent="0.25">
      <c r="U60721" s="76"/>
    </row>
    <row r="60722" spans="21:21" x14ac:dyDescent="0.25">
      <c r="U60722" s="76"/>
    </row>
    <row r="60723" spans="21:21" x14ac:dyDescent="0.25">
      <c r="U60723" s="76"/>
    </row>
    <row r="60724" spans="21:21" x14ac:dyDescent="0.25">
      <c r="U60724" s="76"/>
    </row>
    <row r="60725" spans="21:21" x14ac:dyDescent="0.25">
      <c r="U60725" s="76"/>
    </row>
    <row r="60726" spans="21:21" x14ac:dyDescent="0.25">
      <c r="U60726" s="76"/>
    </row>
    <row r="60727" spans="21:21" x14ac:dyDescent="0.25">
      <c r="U60727" s="76"/>
    </row>
    <row r="60728" spans="21:21" x14ac:dyDescent="0.25">
      <c r="U60728" s="76"/>
    </row>
    <row r="60729" spans="21:21" x14ac:dyDescent="0.25">
      <c r="U60729" s="76"/>
    </row>
    <row r="60730" spans="21:21" x14ac:dyDescent="0.25">
      <c r="U60730" s="76"/>
    </row>
    <row r="60731" spans="21:21" x14ac:dyDescent="0.25">
      <c r="U60731" s="76"/>
    </row>
    <row r="60732" spans="21:21" x14ac:dyDescent="0.25">
      <c r="U60732" s="76"/>
    </row>
    <row r="60733" spans="21:21" x14ac:dyDescent="0.25">
      <c r="U60733" s="76"/>
    </row>
    <row r="60734" spans="21:21" x14ac:dyDescent="0.25">
      <c r="U60734" s="76"/>
    </row>
    <row r="60735" spans="21:21" x14ac:dyDescent="0.25">
      <c r="U60735" s="76"/>
    </row>
    <row r="60736" spans="21:21" x14ac:dyDescent="0.25">
      <c r="U60736" s="76"/>
    </row>
    <row r="60737" spans="21:21" x14ac:dyDescent="0.25">
      <c r="U60737" s="76"/>
    </row>
    <row r="60738" spans="21:21" x14ac:dyDescent="0.25">
      <c r="U60738" s="76"/>
    </row>
    <row r="60739" spans="21:21" x14ac:dyDescent="0.25">
      <c r="U60739" s="76"/>
    </row>
    <row r="60740" spans="21:21" x14ac:dyDescent="0.25">
      <c r="U60740" s="76"/>
    </row>
    <row r="60741" spans="21:21" x14ac:dyDescent="0.25">
      <c r="U60741" s="76"/>
    </row>
    <row r="60742" spans="21:21" x14ac:dyDescent="0.25">
      <c r="U60742" s="76"/>
    </row>
    <row r="60743" spans="21:21" x14ac:dyDescent="0.25">
      <c r="U60743" s="76"/>
    </row>
    <row r="60744" spans="21:21" x14ac:dyDescent="0.25">
      <c r="U60744" s="76"/>
    </row>
    <row r="60745" spans="21:21" x14ac:dyDescent="0.25">
      <c r="U60745" s="76"/>
    </row>
    <row r="60746" spans="21:21" x14ac:dyDescent="0.25">
      <c r="U60746" s="76"/>
    </row>
    <row r="60747" spans="21:21" x14ac:dyDescent="0.25">
      <c r="U60747" s="76"/>
    </row>
    <row r="60748" spans="21:21" x14ac:dyDescent="0.25">
      <c r="U60748" s="76"/>
    </row>
    <row r="60749" spans="21:21" x14ac:dyDescent="0.25">
      <c r="U60749" s="76"/>
    </row>
    <row r="60750" spans="21:21" x14ac:dyDescent="0.25">
      <c r="U60750" s="76"/>
    </row>
    <row r="60751" spans="21:21" x14ac:dyDescent="0.25">
      <c r="U60751" s="76"/>
    </row>
    <row r="60752" spans="21:21" x14ac:dyDescent="0.25">
      <c r="U60752" s="76"/>
    </row>
    <row r="60753" spans="21:21" x14ac:dyDescent="0.25">
      <c r="U60753" s="76"/>
    </row>
    <row r="60754" spans="21:21" x14ac:dyDescent="0.25">
      <c r="U60754" s="76"/>
    </row>
    <row r="60755" spans="21:21" x14ac:dyDescent="0.25">
      <c r="U60755" s="76"/>
    </row>
    <row r="60756" spans="21:21" x14ac:dyDescent="0.25">
      <c r="U60756" s="76"/>
    </row>
    <row r="60757" spans="21:21" x14ac:dyDescent="0.25">
      <c r="U60757" s="76"/>
    </row>
    <row r="60758" spans="21:21" x14ac:dyDescent="0.25">
      <c r="U60758" s="76"/>
    </row>
    <row r="60759" spans="21:21" x14ac:dyDescent="0.25">
      <c r="U60759" s="76"/>
    </row>
    <row r="60760" spans="21:21" x14ac:dyDescent="0.25">
      <c r="U60760" s="76"/>
    </row>
    <row r="60761" spans="21:21" x14ac:dyDescent="0.25">
      <c r="U60761" s="76"/>
    </row>
    <row r="60762" spans="21:21" x14ac:dyDescent="0.25">
      <c r="U60762" s="76"/>
    </row>
    <row r="60763" spans="21:21" x14ac:dyDescent="0.25">
      <c r="U60763" s="76"/>
    </row>
    <row r="60764" spans="21:21" x14ac:dyDescent="0.25">
      <c r="U60764" s="76"/>
    </row>
    <row r="60765" spans="21:21" x14ac:dyDescent="0.25">
      <c r="U60765" s="76"/>
    </row>
    <row r="60766" spans="21:21" x14ac:dyDescent="0.25">
      <c r="U60766" s="76"/>
    </row>
    <row r="60767" spans="21:21" x14ac:dyDescent="0.25">
      <c r="U60767" s="76"/>
    </row>
    <row r="60768" spans="21:21" x14ac:dyDescent="0.25">
      <c r="U60768" s="76"/>
    </row>
    <row r="60769" spans="21:21" x14ac:dyDescent="0.25">
      <c r="U60769" s="76"/>
    </row>
    <row r="60770" spans="21:21" x14ac:dyDescent="0.25">
      <c r="U60770" s="76"/>
    </row>
    <row r="60771" spans="21:21" x14ac:dyDescent="0.25">
      <c r="U60771" s="76"/>
    </row>
    <row r="60772" spans="21:21" x14ac:dyDescent="0.25">
      <c r="U60772" s="76"/>
    </row>
    <row r="60773" spans="21:21" x14ac:dyDescent="0.25">
      <c r="U60773" s="76"/>
    </row>
    <row r="60774" spans="21:21" x14ac:dyDescent="0.25">
      <c r="U60774" s="76"/>
    </row>
    <row r="60775" spans="21:21" x14ac:dyDescent="0.25">
      <c r="U60775" s="76"/>
    </row>
    <row r="60776" spans="21:21" x14ac:dyDescent="0.25">
      <c r="U60776" s="76"/>
    </row>
    <row r="60777" spans="21:21" x14ac:dyDescent="0.25">
      <c r="U60777" s="76"/>
    </row>
    <row r="60778" spans="21:21" x14ac:dyDescent="0.25">
      <c r="U60778" s="76"/>
    </row>
    <row r="60779" spans="21:21" x14ac:dyDescent="0.25">
      <c r="U60779" s="76"/>
    </row>
    <row r="60780" spans="21:21" x14ac:dyDescent="0.25">
      <c r="U60780" s="76"/>
    </row>
    <row r="60781" spans="21:21" x14ac:dyDescent="0.25">
      <c r="U60781" s="76"/>
    </row>
    <row r="60782" spans="21:21" x14ac:dyDescent="0.25">
      <c r="U60782" s="76"/>
    </row>
    <row r="60783" spans="21:21" x14ac:dyDescent="0.25">
      <c r="U60783" s="76"/>
    </row>
    <row r="60784" spans="21:21" x14ac:dyDescent="0.25">
      <c r="U60784" s="76"/>
    </row>
    <row r="60785" spans="21:21" x14ac:dyDescent="0.25">
      <c r="U60785" s="76"/>
    </row>
    <row r="60786" spans="21:21" x14ac:dyDescent="0.25">
      <c r="U60786" s="76"/>
    </row>
    <row r="60787" spans="21:21" x14ac:dyDescent="0.25">
      <c r="U60787" s="76"/>
    </row>
    <row r="60788" spans="21:21" x14ac:dyDescent="0.25">
      <c r="U60788" s="76"/>
    </row>
    <row r="60789" spans="21:21" x14ac:dyDescent="0.25">
      <c r="U60789" s="76"/>
    </row>
    <row r="60790" spans="21:21" x14ac:dyDescent="0.25">
      <c r="U60790" s="76"/>
    </row>
    <row r="60791" spans="21:21" x14ac:dyDescent="0.25">
      <c r="U60791" s="76"/>
    </row>
    <row r="60792" spans="21:21" x14ac:dyDescent="0.25">
      <c r="U60792" s="76"/>
    </row>
    <row r="60793" spans="21:21" x14ac:dyDescent="0.25">
      <c r="U60793" s="76"/>
    </row>
    <row r="60794" spans="21:21" x14ac:dyDescent="0.25">
      <c r="U60794" s="76"/>
    </row>
    <row r="60795" spans="21:21" x14ac:dyDescent="0.25">
      <c r="U60795" s="76"/>
    </row>
    <row r="60796" spans="21:21" x14ac:dyDescent="0.25">
      <c r="U60796" s="76"/>
    </row>
    <row r="60797" spans="21:21" x14ac:dyDescent="0.25">
      <c r="U60797" s="76"/>
    </row>
    <row r="60798" spans="21:21" x14ac:dyDescent="0.25">
      <c r="U60798" s="76"/>
    </row>
    <row r="60799" spans="21:21" x14ac:dyDescent="0.25">
      <c r="U60799" s="76"/>
    </row>
    <row r="60800" spans="21:21" x14ac:dyDescent="0.25">
      <c r="U60800" s="76"/>
    </row>
    <row r="60801" spans="21:21" x14ac:dyDescent="0.25">
      <c r="U60801" s="76"/>
    </row>
    <row r="60802" spans="21:21" x14ac:dyDescent="0.25">
      <c r="U60802" s="76"/>
    </row>
    <row r="60803" spans="21:21" x14ac:dyDescent="0.25">
      <c r="U60803" s="76"/>
    </row>
    <row r="60804" spans="21:21" x14ac:dyDescent="0.25">
      <c r="U60804" s="76"/>
    </row>
    <row r="60805" spans="21:21" x14ac:dyDescent="0.25">
      <c r="U60805" s="76"/>
    </row>
    <row r="60806" spans="21:21" x14ac:dyDescent="0.25">
      <c r="U60806" s="76"/>
    </row>
    <row r="60807" spans="21:21" x14ac:dyDescent="0.25">
      <c r="U60807" s="76"/>
    </row>
    <row r="60808" spans="21:21" x14ac:dyDescent="0.25">
      <c r="U60808" s="76"/>
    </row>
    <row r="60809" spans="21:21" x14ac:dyDescent="0.25">
      <c r="U60809" s="76"/>
    </row>
    <row r="60810" spans="21:21" x14ac:dyDescent="0.25">
      <c r="U60810" s="76"/>
    </row>
    <row r="60811" spans="21:21" x14ac:dyDescent="0.25">
      <c r="U60811" s="76"/>
    </row>
    <row r="60812" spans="21:21" x14ac:dyDescent="0.25">
      <c r="U60812" s="76"/>
    </row>
    <row r="60813" spans="21:21" x14ac:dyDescent="0.25">
      <c r="U60813" s="76"/>
    </row>
    <row r="60814" spans="21:21" x14ac:dyDescent="0.25">
      <c r="U60814" s="76"/>
    </row>
    <row r="60815" spans="21:21" x14ac:dyDescent="0.25">
      <c r="U60815" s="76"/>
    </row>
    <row r="60816" spans="21:21" x14ac:dyDescent="0.25">
      <c r="U60816" s="76"/>
    </row>
    <row r="60817" spans="21:21" x14ac:dyDescent="0.25">
      <c r="U60817" s="76"/>
    </row>
    <row r="60818" spans="21:21" x14ac:dyDescent="0.25">
      <c r="U60818" s="76"/>
    </row>
    <row r="60819" spans="21:21" x14ac:dyDescent="0.25">
      <c r="U60819" s="76"/>
    </row>
    <row r="60820" spans="21:21" x14ac:dyDescent="0.25">
      <c r="U60820" s="76"/>
    </row>
    <row r="60821" spans="21:21" x14ac:dyDescent="0.25">
      <c r="U60821" s="76"/>
    </row>
    <row r="60822" spans="21:21" x14ac:dyDescent="0.25">
      <c r="U60822" s="76"/>
    </row>
    <row r="60823" spans="21:21" x14ac:dyDescent="0.25">
      <c r="U60823" s="76"/>
    </row>
    <row r="60824" spans="21:21" x14ac:dyDescent="0.25">
      <c r="U60824" s="76"/>
    </row>
    <row r="60825" spans="21:21" x14ac:dyDescent="0.25">
      <c r="U60825" s="76"/>
    </row>
    <row r="60826" spans="21:21" x14ac:dyDescent="0.25">
      <c r="U60826" s="76"/>
    </row>
    <row r="60827" spans="21:21" x14ac:dyDescent="0.25">
      <c r="U60827" s="76"/>
    </row>
    <row r="60828" spans="21:21" x14ac:dyDescent="0.25">
      <c r="U60828" s="76"/>
    </row>
    <row r="60829" spans="21:21" x14ac:dyDescent="0.25">
      <c r="U60829" s="76"/>
    </row>
    <row r="60830" spans="21:21" x14ac:dyDescent="0.25">
      <c r="U60830" s="76"/>
    </row>
    <row r="60831" spans="21:21" x14ac:dyDescent="0.25">
      <c r="U60831" s="76"/>
    </row>
    <row r="60832" spans="21:21" x14ac:dyDescent="0.25">
      <c r="U60832" s="76"/>
    </row>
    <row r="60833" spans="21:21" x14ac:dyDescent="0.25">
      <c r="U60833" s="76"/>
    </row>
    <row r="60834" spans="21:21" x14ac:dyDescent="0.25">
      <c r="U60834" s="76"/>
    </row>
    <row r="60835" spans="21:21" x14ac:dyDescent="0.25">
      <c r="U60835" s="76"/>
    </row>
    <row r="60836" spans="21:21" x14ac:dyDescent="0.25">
      <c r="U60836" s="76"/>
    </row>
    <row r="60837" spans="21:21" x14ac:dyDescent="0.25">
      <c r="U60837" s="76"/>
    </row>
    <row r="60838" spans="21:21" x14ac:dyDescent="0.25">
      <c r="U60838" s="76"/>
    </row>
    <row r="60839" spans="21:21" x14ac:dyDescent="0.25">
      <c r="U60839" s="76"/>
    </row>
    <row r="60840" spans="21:21" x14ac:dyDescent="0.25">
      <c r="U60840" s="76"/>
    </row>
    <row r="60841" spans="21:21" x14ac:dyDescent="0.25">
      <c r="U60841" s="76"/>
    </row>
    <row r="60842" spans="21:21" x14ac:dyDescent="0.25">
      <c r="U60842" s="76"/>
    </row>
    <row r="60843" spans="21:21" x14ac:dyDescent="0.25">
      <c r="U60843" s="76"/>
    </row>
    <row r="60844" spans="21:21" x14ac:dyDescent="0.25">
      <c r="U60844" s="76"/>
    </row>
    <row r="60845" spans="21:21" x14ac:dyDescent="0.25">
      <c r="U60845" s="76"/>
    </row>
    <row r="60846" spans="21:21" x14ac:dyDescent="0.25">
      <c r="U60846" s="76"/>
    </row>
    <row r="60847" spans="21:21" x14ac:dyDescent="0.25">
      <c r="U60847" s="76"/>
    </row>
    <row r="60848" spans="21:21" x14ac:dyDescent="0.25">
      <c r="U60848" s="76"/>
    </row>
    <row r="60849" spans="21:21" x14ac:dyDescent="0.25">
      <c r="U60849" s="76"/>
    </row>
    <row r="60850" spans="21:21" x14ac:dyDescent="0.25">
      <c r="U60850" s="76"/>
    </row>
    <row r="60851" spans="21:21" x14ac:dyDescent="0.25">
      <c r="U60851" s="76"/>
    </row>
    <row r="60852" spans="21:21" x14ac:dyDescent="0.25">
      <c r="U60852" s="76"/>
    </row>
    <row r="60853" spans="21:21" x14ac:dyDescent="0.25">
      <c r="U60853" s="76"/>
    </row>
    <row r="60854" spans="21:21" x14ac:dyDescent="0.25">
      <c r="U60854" s="76"/>
    </row>
    <row r="60855" spans="21:21" x14ac:dyDescent="0.25">
      <c r="U60855" s="76"/>
    </row>
    <row r="60856" spans="21:21" x14ac:dyDescent="0.25">
      <c r="U60856" s="76"/>
    </row>
    <row r="60857" spans="21:21" x14ac:dyDescent="0.25">
      <c r="U60857" s="76"/>
    </row>
    <row r="60858" spans="21:21" x14ac:dyDescent="0.25">
      <c r="U60858" s="76"/>
    </row>
    <row r="60859" spans="21:21" x14ac:dyDescent="0.25">
      <c r="U60859" s="76"/>
    </row>
    <row r="60860" spans="21:21" x14ac:dyDescent="0.25">
      <c r="U60860" s="76"/>
    </row>
    <row r="60861" spans="21:21" x14ac:dyDescent="0.25">
      <c r="U60861" s="76"/>
    </row>
    <row r="60862" spans="21:21" x14ac:dyDescent="0.25">
      <c r="U60862" s="76"/>
    </row>
    <row r="60863" spans="21:21" x14ac:dyDescent="0.25">
      <c r="U60863" s="76"/>
    </row>
    <row r="60864" spans="21:21" x14ac:dyDescent="0.25">
      <c r="U60864" s="76"/>
    </row>
    <row r="60865" spans="21:21" x14ac:dyDescent="0.25">
      <c r="U60865" s="76"/>
    </row>
    <row r="60866" spans="21:21" x14ac:dyDescent="0.25">
      <c r="U60866" s="76"/>
    </row>
    <row r="60867" spans="21:21" x14ac:dyDescent="0.25">
      <c r="U60867" s="76"/>
    </row>
    <row r="60868" spans="21:21" x14ac:dyDescent="0.25">
      <c r="U60868" s="76"/>
    </row>
    <row r="60869" spans="21:21" x14ac:dyDescent="0.25">
      <c r="U60869" s="76"/>
    </row>
    <row r="60870" spans="21:21" x14ac:dyDescent="0.25">
      <c r="U60870" s="76"/>
    </row>
    <row r="60871" spans="21:21" x14ac:dyDescent="0.25">
      <c r="U60871" s="76"/>
    </row>
    <row r="60872" spans="21:21" x14ac:dyDescent="0.25">
      <c r="U60872" s="76"/>
    </row>
    <row r="60873" spans="21:21" x14ac:dyDescent="0.25">
      <c r="U60873" s="76"/>
    </row>
    <row r="60874" spans="21:21" x14ac:dyDescent="0.25">
      <c r="U60874" s="76"/>
    </row>
    <row r="60875" spans="21:21" x14ac:dyDescent="0.25">
      <c r="U60875" s="76"/>
    </row>
    <row r="60876" spans="21:21" x14ac:dyDescent="0.25">
      <c r="U60876" s="76"/>
    </row>
    <row r="60877" spans="21:21" x14ac:dyDescent="0.25">
      <c r="U60877" s="76"/>
    </row>
    <row r="60878" spans="21:21" x14ac:dyDescent="0.25">
      <c r="U60878" s="76"/>
    </row>
    <row r="60879" spans="21:21" x14ac:dyDescent="0.25">
      <c r="U60879" s="76"/>
    </row>
    <row r="60880" spans="21:21" x14ac:dyDescent="0.25">
      <c r="U60880" s="76"/>
    </row>
    <row r="60881" spans="21:21" x14ac:dyDescent="0.25">
      <c r="U60881" s="76"/>
    </row>
    <row r="60882" spans="21:21" x14ac:dyDescent="0.25">
      <c r="U60882" s="76"/>
    </row>
    <row r="60883" spans="21:21" x14ac:dyDescent="0.25">
      <c r="U60883" s="76"/>
    </row>
    <row r="60884" spans="21:21" x14ac:dyDescent="0.25">
      <c r="U60884" s="76"/>
    </row>
    <row r="60885" spans="21:21" x14ac:dyDescent="0.25">
      <c r="U60885" s="76"/>
    </row>
    <row r="60886" spans="21:21" x14ac:dyDescent="0.25">
      <c r="U60886" s="76"/>
    </row>
    <row r="60887" spans="21:21" x14ac:dyDescent="0.25">
      <c r="U60887" s="76"/>
    </row>
    <row r="60888" spans="21:21" x14ac:dyDescent="0.25">
      <c r="U60888" s="76"/>
    </row>
    <row r="60889" spans="21:21" x14ac:dyDescent="0.25">
      <c r="U60889" s="76"/>
    </row>
    <row r="60890" spans="21:21" x14ac:dyDescent="0.25">
      <c r="U60890" s="76"/>
    </row>
    <row r="60891" spans="21:21" x14ac:dyDescent="0.25">
      <c r="U60891" s="76"/>
    </row>
    <row r="60892" spans="21:21" x14ac:dyDescent="0.25">
      <c r="U60892" s="76"/>
    </row>
    <row r="60893" spans="21:21" x14ac:dyDescent="0.25">
      <c r="U60893" s="76"/>
    </row>
    <row r="60894" spans="21:21" x14ac:dyDescent="0.25">
      <c r="U60894" s="76"/>
    </row>
    <row r="60895" spans="21:21" x14ac:dyDescent="0.25">
      <c r="U60895" s="76"/>
    </row>
    <row r="60896" spans="21:21" x14ac:dyDescent="0.25">
      <c r="U60896" s="76"/>
    </row>
    <row r="60897" spans="21:21" x14ac:dyDescent="0.25">
      <c r="U60897" s="76"/>
    </row>
    <row r="60898" spans="21:21" x14ac:dyDescent="0.25">
      <c r="U60898" s="76"/>
    </row>
    <row r="60899" spans="21:21" x14ac:dyDescent="0.25">
      <c r="U60899" s="76"/>
    </row>
    <row r="60900" spans="21:21" x14ac:dyDescent="0.25">
      <c r="U60900" s="76"/>
    </row>
    <row r="60901" spans="21:21" x14ac:dyDescent="0.25">
      <c r="U60901" s="76"/>
    </row>
    <row r="60902" spans="21:21" x14ac:dyDescent="0.25">
      <c r="U60902" s="76"/>
    </row>
    <row r="60903" spans="21:21" x14ac:dyDescent="0.25">
      <c r="U60903" s="76"/>
    </row>
    <row r="60904" spans="21:21" x14ac:dyDescent="0.25">
      <c r="U60904" s="76"/>
    </row>
    <row r="60905" spans="21:21" x14ac:dyDescent="0.25">
      <c r="U60905" s="76"/>
    </row>
    <row r="60906" spans="21:21" x14ac:dyDescent="0.25">
      <c r="U60906" s="76"/>
    </row>
    <row r="60907" spans="21:21" x14ac:dyDescent="0.25">
      <c r="U60907" s="76"/>
    </row>
    <row r="60908" spans="21:21" x14ac:dyDescent="0.25">
      <c r="U60908" s="76"/>
    </row>
    <row r="60909" spans="21:21" x14ac:dyDescent="0.25">
      <c r="U60909" s="76"/>
    </row>
    <row r="60910" spans="21:21" x14ac:dyDescent="0.25">
      <c r="U60910" s="76"/>
    </row>
    <row r="60911" spans="21:21" x14ac:dyDescent="0.25">
      <c r="U60911" s="76"/>
    </row>
    <row r="60912" spans="21:21" x14ac:dyDescent="0.25">
      <c r="U60912" s="76"/>
    </row>
    <row r="60913" spans="21:21" x14ac:dyDescent="0.25">
      <c r="U60913" s="76"/>
    </row>
    <row r="60914" spans="21:21" x14ac:dyDescent="0.25">
      <c r="U60914" s="76"/>
    </row>
    <row r="60915" spans="21:21" x14ac:dyDescent="0.25">
      <c r="U60915" s="76"/>
    </row>
    <row r="60916" spans="21:21" x14ac:dyDescent="0.25">
      <c r="U60916" s="76"/>
    </row>
    <row r="60917" spans="21:21" x14ac:dyDescent="0.25">
      <c r="U60917" s="76"/>
    </row>
    <row r="60918" spans="21:21" x14ac:dyDescent="0.25">
      <c r="U60918" s="76"/>
    </row>
    <row r="60919" spans="21:21" x14ac:dyDescent="0.25">
      <c r="U60919" s="76"/>
    </row>
    <row r="60920" spans="21:21" x14ac:dyDescent="0.25">
      <c r="U60920" s="76"/>
    </row>
    <row r="60921" spans="21:21" x14ac:dyDescent="0.25">
      <c r="U60921" s="76"/>
    </row>
    <row r="60922" spans="21:21" x14ac:dyDescent="0.25">
      <c r="U60922" s="76"/>
    </row>
    <row r="60923" spans="21:21" x14ac:dyDescent="0.25">
      <c r="U60923" s="76"/>
    </row>
    <row r="60924" spans="21:21" x14ac:dyDescent="0.25">
      <c r="U60924" s="76"/>
    </row>
    <row r="60925" spans="21:21" x14ac:dyDescent="0.25">
      <c r="U60925" s="76"/>
    </row>
    <row r="60926" spans="21:21" x14ac:dyDescent="0.25">
      <c r="U60926" s="76"/>
    </row>
    <row r="60927" spans="21:21" x14ac:dyDescent="0.25">
      <c r="U60927" s="76"/>
    </row>
    <row r="60928" spans="21:21" x14ac:dyDescent="0.25">
      <c r="U60928" s="76"/>
    </row>
    <row r="60929" spans="21:21" x14ac:dyDescent="0.25">
      <c r="U60929" s="76"/>
    </row>
    <row r="60930" spans="21:21" x14ac:dyDescent="0.25">
      <c r="U60930" s="76"/>
    </row>
    <row r="60931" spans="21:21" x14ac:dyDescent="0.25">
      <c r="U60931" s="76"/>
    </row>
    <row r="60932" spans="21:21" x14ac:dyDescent="0.25">
      <c r="U60932" s="76"/>
    </row>
    <row r="60933" spans="21:21" x14ac:dyDescent="0.25">
      <c r="U60933" s="76"/>
    </row>
    <row r="60934" spans="21:21" x14ac:dyDescent="0.25">
      <c r="U60934" s="76"/>
    </row>
    <row r="60935" spans="21:21" x14ac:dyDescent="0.25">
      <c r="U60935" s="76"/>
    </row>
    <row r="60936" spans="21:21" x14ac:dyDescent="0.25">
      <c r="U60936" s="76"/>
    </row>
    <row r="60937" spans="21:21" x14ac:dyDescent="0.25">
      <c r="U60937" s="76"/>
    </row>
    <row r="60938" spans="21:21" x14ac:dyDescent="0.25">
      <c r="U60938" s="76"/>
    </row>
    <row r="60939" spans="21:21" x14ac:dyDescent="0.25">
      <c r="U60939" s="76"/>
    </row>
    <row r="60940" spans="21:21" x14ac:dyDescent="0.25">
      <c r="U60940" s="76"/>
    </row>
    <row r="60941" spans="21:21" x14ac:dyDescent="0.25">
      <c r="U60941" s="76"/>
    </row>
    <row r="60942" spans="21:21" x14ac:dyDescent="0.25">
      <c r="U60942" s="76"/>
    </row>
    <row r="60943" spans="21:21" x14ac:dyDescent="0.25">
      <c r="U60943" s="76"/>
    </row>
    <row r="60944" spans="21:21" x14ac:dyDescent="0.25">
      <c r="U60944" s="76"/>
    </row>
    <row r="60945" spans="21:21" x14ac:dyDescent="0.25">
      <c r="U60945" s="76"/>
    </row>
    <row r="60946" spans="21:21" x14ac:dyDescent="0.25">
      <c r="U60946" s="76"/>
    </row>
    <row r="60947" spans="21:21" x14ac:dyDescent="0.25">
      <c r="U60947" s="76"/>
    </row>
    <row r="60948" spans="21:21" x14ac:dyDescent="0.25">
      <c r="U60948" s="76"/>
    </row>
    <row r="60949" spans="21:21" x14ac:dyDescent="0.25">
      <c r="U60949" s="76"/>
    </row>
    <row r="60950" spans="21:21" x14ac:dyDescent="0.25">
      <c r="U60950" s="76"/>
    </row>
    <row r="60951" spans="21:21" x14ac:dyDescent="0.25">
      <c r="U60951" s="76"/>
    </row>
    <row r="60952" spans="21:21" x14ac:dyDescent="0.25">
      <c r="U60952" s="76"/>
    </row>
    <row r="60953" spans="21:21" x14ac:dyDescent="0.25">
      <c r="U60953" s="76"/>
    </row>
    <row r="60954" spans="21:21" x14ac:dyDescent="0.25">
      <c r="U60954" s="76"/>
    </row>
    <row r="60955" spans="21:21" x14ac:dyDescent="0.25">
      <c r="U60955" s="76"/>
    </row>
    <row r="60956" spans="21:21" x14ac:dyDescent="0.25">
      <c r="U60956" s="76"/>
    </row>
    <row r="60957" spans="21:21" x14ac:dyDescent="0.25">
      <c r="U60957" s="76"/>
    </row>
    <row r="60958" spans="21:21" x14ac:dyDescent="0.25">
      <c r="U60958" s="76"/>
    </row>
    <row r="60959" spans="21:21" x14ac:dyDescent="0.25">
      <c r="U60959" s="76"/>
    </row>
    <row r="60960" spans="21:21" x14ac:dyDescent="0.25">
      <c r="U60960" s="76"/>
    </row>
    <row r="60961" spans="21:21" x14ac:dyDescent="0.25">
      <c r="U60961" s="76"/>
    </row>
    <row r="60962" spans="21:21" x14ac:dyDescent="0.25">
      <c r="U60962" s="76"/>
    </row>
    <row r="60963" spans="21:21" x14ac:dyDescent="0.25">
      <c r="U60963" s="76"/>
    </row>
    <row r="60964" spans="21:21" x14ac:dyDescent="0.25">
      <c r="U60964" s="76"/>
    </row>
    <row r="60965" spans="21:21" x14ac:dyDescent="0.25">
      <c r="U60965" s="76"/>
    </row>
    <row r="60966" spans="21:21" x14ac:dyDescent="0.25">
      <c r="U60966" s="76"/>
    </row>
    <row r="60967" spans="21:21" x14ac:dyDescent="0.25">
      <c r="U60967" s="76"/>
    </row>
    <row r="60968" spans="21:21" x14ac:dyDescent="0.25">
      <c r="U60968" s="76"/>
    </row>
    <row r="60969" spans="21:21" x14ac:dyDescent="0.25">
      <c r="U60969" s="76"/>
    </row>
    <row r="60970" spans="21:21" x14ac:dyDescent="0.25">
      <c r="U60970" s="76"/>
    </row>
    <row r="60971" spans="21:21" x14ac:dyDescent="0.25">
      <c r="U60971" s="76"/>
    </row>
    <row r="60972" spans="21:21" x14ac:dyDescent="0.25">
      <c r="U60972" s="76"/>
    </row>
    <row r="60973" spans="21:21" x14ac:dyDescent="0.25">
      <c r="U60973" s="76"/>
    </row>
    <row r="60974" spans="21:21" x14ac:dyDescent="0.25">
      <c r="U60974" s="76"/>
    </row>
    <row r="60975" spans="21:21" x14ac:dyDescent="0.25">
      <c r="U60975" s="76"/>
    </row>
    <row r="60976" spans="21:21" x14ac:dyDescent="0.25">
      <c r="U60976" s="76"/>
    </row>
    <row r="60977" spans="21:21" x14ac:dyDescent="0.25">
      <c r="U60977" s="76"/>
    </row>
    <row r="60978" spans="21:21" x14ac:dyDescent="0.25">
      <c r="U60978" s="76"/>
    </row>
    <row r="60979" spans="21:21" x14ac:dyDescent="0.25">
      <c r="U60979" s="76"/>
    </row>
    <row r="60980" spans="21:21" x14ac:dyDescent="0.25">
      <c r="U60980" s="76"/>
    </row>
    <row r="60981" spans="21:21" x14ac:dyDescent="0.25">
      <c r="U60981" s="76"/>
    </row>
    <row r="60982" spans="21:21" x14ac:dyDescent="0.25">
      <c r="U60982" s="76"/>
    </row>
    <row r="60983" spans="21:21" x14ac:dyDescent="0.25">
      <c r="U60983" s="76"/>
    </row>
    <row r="60984" spans="21:21" x14ac:dyDescent="0.25">
      <c r="U60984" s="76"/>
    </row>
    <row r="60985" spans="21:21" x14ac:dyDescent="0.25">
      <c r="U60985" s="76"/>
    </row>
    <row r="60986" spans="21:21" x14ac:dyDescent="0.25">
      <c r="U60986" s="76"/>
    </row>
    <row r="60987" spans="21:21" x14ac:dyDescent="0.25">
      <c r="U60987" s="76"/>
    </row>
    <row r="60988" spans="21:21" x14ac:dyDescent="0.25">
      <c r="U60988" s="76"/>
    </row>
    <row r="60989" spans="21:21" x14ac:dyDescent="0.25">
      <c r="U60989" s="76"/>
    </row>
    <row r="60990" spans="21:21" x14ac:dyDescent="0.25">
      <c r="U60990" s="76"/>
    </row>
    <row r="60991" spans="21:21" x14ac:dyDescent="0.25">
      <c r="U60991" s="76"/>
    </row>
    <row r="60992" spans="21:21" x14ac:dyDescent="0.25">
      <c r="U60992" s="76"/>
    </row>
    <row r="60993" spans="21:21" x14ac:dyDescent="0.25">
      <c r="U60993" s="76"/>
    </row>
    <row r="60994" spans="21:21" x14ac:dyDescent="0.25">
      <c r="U60994" s="76"/>
    </row>
    <row r="60995" spans="21:21" x14ac:dyDescent="0.25">
      <c r="U60995" s="76"/>
    </row>
    <row r="60996" spans="21:21" x14ac:dyDescent="0.25">
      <c r="U60996" s="76"/>
    </row>
    <row r="60997" spans="21:21" x14ac:dyDescent="0.25">
      <c r="U60997" s="76"/>
    </row>
    <row r="60998" spans="21:21" x14ac:dyDescent="0.25">
      <c r="U60998" s="76"/>
    </row>
    <row r="60999" spans="21:21" x14ac:dyDescent="0.25">
      <c r="U60999" s="76"/>
    </row>
    <row r="61000" spans="21:21" x14ac:dyDescent="0.25">
      <c r="U61000" s="76"/>
    </row>
    <row r="61001" spans="21:21" x14ac:dyDescent="0.25">
      <c r="U61001" s="76"/>
    </row>
    <row r="61002" spans="21:21" x14ac:dyDescent="0.25">
      <c r="U61002" s="76"/>
    </row>
    <row r="61003" spans="21:21" x14ac:dyDescent="0.25">
      <c r="U61003" s="76"/>
    </row>
    <row r="61004" spans="21:21" x14ac:dyDescent="0.25">
      <c r="U61004" s="76"/>
    </row>
    <row r="61005" spans="21:21" x14ac:dyDescent="0.25">
      <c r="U61005" s="76"/>
    </row>
    <row r="61006" spans="21:21" x14ac:dyDescent="0.25">
      <c r="U61006" s="76"/>
    </row>
    <row r="61007" spans="21:21" x14ac:dyDescent="0.25">
      <c r="U61007" s="76"/>
    </row>
    <row r="61008" spans="21:21" x14ac:dyDescent="0.25">
      <c r="U61008" s="76"/>
    </row>
    <row r="61009" spans="21:21" x14ac:dyDescent="0.25">
      <c r="U61009" s="76"/>
    </row>
    <row r="61010" spans="21:21" x14ac:dyDescent="0.25">
      <c r="U61010" s="76"/>
    </row>
    <row r="61011" spans="21:21" x14ac:dyDescent="0.25">
      <c r="U61011" s="76"/>
    </row>
    <row r="61012" spans="21:21" x14ac:dyDescent="0.25">
      <c r="U61012" s="76"/>
    </row>
    <row r="61013" spans="21:21" x14ac:dyDescent="0.25">
      <c r="U61013" s="76"/>
    </row>
    <row r="61014" spans="21:21" x14ac:dyDescent="0.25">
      <c r="U61014" s="76"/>
    </row>
    <row r="61015" spans="21:21" x14ac:dyDescent="0.25">
      <c r="U61015" s="76"/>
    </row>
    <row r="61016" spans="21:21" x14ac:dyDescent="0.25">
      <c r="U61016" s="76"/>
    </row>
    <row r="61017" spans="21:21" x14ac:dyDescent="0.25">
      <c r="U61017" s="76"/>
    </row>
    <row r="61018" spans="21:21" x14ac:dyDescent="0.25">
      <c r="U61018" s="76"/>
    </row>
    <row r="61019" spans="21:21" x14ac:dyDescent="0.25">
      <c r="U61019" s="76"/>
    </row>
    <row r="61020" spans="21:21" x14ac:dyDescent="0.25">
      <c r="U61020" s="76"/>
    </row>
    <row r="61021" spans="21:21" x14ac:dyDescent="0.25">
      <c r="U61021" s="76"/>
    </row>
    <row r="61022" spans="21:21" x14ac:dyDescent="0.25">
      <c r="U61022" s="76"/>
    </row>
    <row r="61023" spans="21:21" x14ac:dyDescent="0.25">
      <c r="U61023" s="76"/>
    </row>
    <row r="61024" spans="21:21" x14ac:dyDescent="0.25">
      <c r="U61024" s="76"/>
    </row>
    <row r="61025" spans="21:21" x14ac:dyDescent="0.25">
      <c r="U61025" s="76"/>
    </row>
    <row r="61026" spans="21:21" x14ac:dyDescent="0.25">
      <c r="U61026" s="76"/>
    </row>
    <row r="61027" spans="21:21" x14ac:dyDescent="0.25">
      <c r="U61027" s="76"/>
    </row>
    <row r="61028" spans="21:21" x14ac:dyDescent="0.25">
      <c r="U61028" s="76"/>
    </row>
    <row r="61029" spans="21:21" x14ac:dyDescent="0.25">
      <c r="U61029" s="76"/>
    </row>
    <row r="61030" spans="21:21" x14ac:dyDescent="0.25">
      <c r="U61030" s="76"/>
    </row>
    <row r="61031" spans="21:21" x14ac:dyDescent="0.25">
      <c r="U61031" s="76"/>
    </row>
    <row r="61032" spans="21:21" x14ac:dyDescent="0.25">
      <c r="U61032" s="76"/>
    </row>
    <row r="61033" spans="21:21" x14ac:dyDescent="0.25">
      <c r="U61033" s="76"/>
    </row>
    <row r="61034" spans="21:21" x14ac:dyDescent="0.25">
      <c r="U61034" s="76"/>
    </row>
    <row r="61035" spans="21:21" x14ac:dyDescent="0.25">
      <c r="U61035" s="76"/>
    </row>
    <row r="61036" spans="21:21" x14ac:dyDescent="0.25">
      <c r="U61036" s="76"/>
    </row>
    <row r="61037" spans="21:21" x14ac:dyDescent="0.25">
      <c r="U61037" s="76"/>
    </row>
    <row r="61038" spans="21:21" x14ac:dyDescent="0.25">
      <c r="U61038" s="76"/>
    </row>
    <row r="61039" spans="21:21" x14ac:dyDescent="0.25">
      <c r="U61039" s="76"/>
    </row>
    <row r="61040" spans="21:21" x14ac:dyDescent="0.25">
      <c r="U61040" s="76"/>
    </row>
    <row r="61041" spans="21:21" x14ac:dyDescent="0.25">
      <c r="U61041" s="76"/>
    </row>
    <row r="61042" spans="21:21" x14ac:dyDescent="0.25">
      <c r="U61042" s="76"/>
    </row>
    <row r="61043" spans="21:21" x14ac:dyDescent="0.25">
      <c r="U61043" s="76"/>
    </row>
    <row r="61044" spans="21:21" x14ac:dyDescent="0.25">
      <c r="U61044" s="76"/>
    </row>
    <row r="61045" spans="21:21" x14ac:dyDescent="0.25">
      <c r="U61045" s="76"/>
    </row>
    <row r="61046" spans="21:21" x14ac:dyDescent="0.25">
      <c r="U61046" s="76"/>
    </row>
    <row r="61047" spans="21:21" x14ac:dyDescent="0.25">
      <c r="U61047" s="76"/>
    </row>
    <row r="61048" spans="21:21" x14ac:dyDescent="0.25">
      <c r="U61048" s="76"/>
    </row>
    <row r="61049" spans="21:21" x14ac:dyDescent="0.25">
      <c r="U61049" s="76"/>
    </row>
    <row r="61050" spans="21:21" x14ac:dyDescent="0.25">
      <c r="U61050" s="76"/>
    </row>
    <row r="61051" spans="21:21" x14ac:dyDescent="0.25">
      <c r="U61051" s="76"/>
    </row>
    <row r="61052" spans="21:21" x14ac:dyDescent="0.25">
      <c r="U61052" s="76"/>
    </row>
    <row r="61053" spans="21:21" x14ac:dyDescent="0.25">
      <c r="U61053" s="76"/>
    </row>
    <row r="61054" spans="21:21" x14ac:dyDescent="0.25">
      <c r="U61054" s="76"/>
    </row>
    <row r="61055" spans="21:21" x14ac:dyDescent="0.25">
      <c r="U61055" s="76"/>
    </row>
    <row r="61056" spans="21:21" x14ac:dyDescent="0.25">
      <c r="U61056" s="76"/>
    </row>
    <row r="61057" spans="21:21" x14ac:dyDescent="0.25">
      <c r="U61057" s="76"/>
    </row>
    <row r="61058" spans="21:21" x14ac:dyDescent="0.25">
      <c r="U61058" s="76"/>
    </row>
    <row r="61059" spans="21:21" x14ac:dyDescent="0.25">
      <c r="U61059" s="76"/>
    </row>
    <row r="61060" spans="21:21" x14ac:dyDescent="0.25">
      <c r="U61060" s="76"/>
    </row>
    <row r="61061" spans="21:21" x14ac:dyDescent="0.25">
      <c r="U61061" s="76"/>
    </row>
    <row r="61062" spans="21:21" x14ac:dyDescent="0.25">
      <c r="U61062" s="76"/>
    </row>
    <row r="61063" spans="21:21" x14ac:dyDescent="0.25">
      <c r="U61063" s="76"/>
    </row>
    <row r="61064" spans="21:21" x14ac:dyDescent="0.25">
      <c r="U61064" s="76"/>
    </row>
    <row r="61065" spans="21:21" x14ac:dyDescent="0.25">
      <c r="U61065" s="76"/>
    </row>
    <row r="61066" spans="21:21" x14ac:dyDescent="0.25">
      <c r="U61066" s="76"/>
    </row>
    <row r="61067" spans="21:21" x14ac:dyDescent="0.25">
      <c r="U61067" s="76"/>
    </row>
    <row r="61068" spans="21:21" x14ac:dyDescent="0.25">
      <c r="U61068" s="76"/>
    </row>
    <row r="61069" spans="21:21" x14ac:dyDescent="0.25">
      <c r="U61069" s="76"/>
    </row>
    <row r="61070" spans="21:21" x14ac:dyDescent="0.25">
      <c r="U61070" s="76"/>
    </row>
    <row r="61071" spans="21:21" x14ac:dyDescent="0.25">
      <c r="U61071" s="76"/>
    </row>
    <row r="61072" spans="21:21" x14ac:dyDescent="0.25">
      <c r="U61072" s="76"/>
    </row>
    <row r="61073" spans="21:21" x14ac:dyDescent="0.25">
      <c r="U61073" s="76"/>
    </row>
    <row r="61074" spans="21:21" x14ac:dyDescent="0.25">
      <c r="U61074" s="76"/>
    </row>
    <row r="61075" spans="21:21" x14ac:dyDescent="0.25">
      <c r="U61075" s="76"/>
    </row>
    <row r="61076" spans="21:21" x14ac:dyDescent="0.25">
      <c r="U61076" s="76"/>
    </row>
    <row r="61077" spans="21:21" x14ac:dyDescent="0.25">
      <c r="U61077" s="76"/>
    </row>
    <row r="61078" spans="21:21" x14ac:dyDescent="0.25">
      <c r="U61078" s="76"/>
    </row>
    <row r="61079" spans="21:21" x14ac:dyDescent="0.25">
      <c r="U61079" s="76"/>
    </row>
    <row r="61080" spans="21:21" x14ac:dyDescent="0.25">
      <c r="U61080" s="76"/>
    </row>
    <row r="61081" spans="21:21" x14ac:dyDescent="0.25">
      <c r="U61081" s="76"/>
    </row>
    <row r="61082" spans="21:21" x14ac:dyDescent="0.25">
      <c r="U61082" s="76"/>
    </row>
    <row r="61083" spans="21:21" x14ac:dyDescent="0.25">
      <c r="U61083" s="76"/>
    </row>
    <row r="61084" spans="21:21" x14ac:dyDescent="0.25">
      <c r="U61084" s="76"/>
    </row>
    <row r="61085" spans="21:21" x14ac:dyDescent="0.25">
      <c r="U61085" s="76"/>
    </row>
    <row r="61086" spans="21:21" x14ac:dyDescent="0.25">
      <c r="U61086" s="76"/>
    </row>
    <row r="61087" spans="21:21" x14ac:dyDescent="0.25">
      <c r="U61087" s="76"/>
    </row>
    <row r="61088" spans="21:21" x14ac:dyDescent="0.25">
      <c r="U61088" s="76"/>
    </row>
    <row r="61089" spans="21:21" x14ac:dyDescent="0.25">
      <c r="U61089" s="76"/>
    </row>
    <row r="61090" spans="21:21" x14ac:dyDescent="0.25">
      <c r="U61090" s="76"/>
    </row>
    <row r="61091" spans="21:21" x14ac:dyDescent="0.25">
      <c r="U61091" s="76"/>
    </row>
    <row r="61092" spans="21:21" x14ac:dyDescent="0.25">
      <c r="U61092" s="76"/>
    </row>
    <row r="61093" spans="21:21" x14ac:dyDescent="0.25">
      <c r="U61093" s="76"/>
    </row>
    <row r="61094" spans="21:21" x14ac:dyDescent="0.25">
      <c r="U61094" s="76"/>
    </row>
    <row r="61095" spans="21:21" x14ac:dyDescent="0.25">
      <c r="U61095" s="76"/>
    </row>
    <row r="61096" spans="21:21" x14ac:dyDescent="0.25">
      <c r="U61096" s="76"/>
    </row>
    <row r="61097" spans="21:21" x14ac:dyDescent="0.25">
      <c r="U61097" s="76"/>
    </row>
    <row r="61098" spans="21:21" x14ac:dyDescent="0.25">
      <c r="U61098" s="76"/>
    </row>
    <row r="61099" spans="21:21" x14ac:dyDescent="0.25">
      <c r="U61099" s="76"/>
    </row>
    <row r="61100" spans="21:21" x14ac:dyDescent="0.25">
      <c r="U61100" s="76"/>
    </row>
    <row r="61101" spans="21:21" x14ac:dyDescent="0.25">
      <c r="U61101" s="76"/>
    </row>
    <row r="61102" spans="21:21" x14ac:dyDescent="0.25">
      <c r="U61102" s="76"/>
    </row>
    <row r="61103" spans="21:21" x14ac:dyDescent="0.25">
      <c r="U61103" s="76"/>
    </row>
    <row r="61104" spans="21:21" x14ac:dyDescent="0.25">
      <c r="U61104" s="76"/>
    </row>
    <row r="61105" spans="21:21" x14ac:dyDescent="0.25">
      <c r="U61105" s="76"/>
    </row>
    <row r="61106" spans="21:21" x14ac:dyDescent="0.25">
      <c r="U61106" s="76"/>
    </row>
    <row r="61107" spans="21:21" x14ac:dyDescent="0.25">
      <c r="U61107" s="76"/>
    </row>
    <row r="61108" spans="21:21" x14ac:dyDescent="0.25">
      <c r="U61108" s="76"/>
    </row>
    <row r="61109" spans="21:21" x14ac:dyDescent="0.25">
      <c r="U61109" s="76"/>
    </row>
    <row r="61110" spans="21:21" x14ac:dyDescent="0.25">
      <c r="U61110" s="76"/>
    </row>
    <row r="61111" spans="21:21" x14ac:dyDescent="0.25">
      <c r="U61111" s="76"/>
    </row>
    <row r="61112" spans="21:21" x14ac:dyDescent="0.25">
      <c r="U61112" s="76"/>
    </row>
    <row r="61113" spans="21:21" x14ac:dyDescent="0.25">
      <c r="U61113" s="76"/>
    </row>
    <row r="61114" spans="21:21" x14ac:dyDescent="0.25">
      <c r="U61114" s="76"/>
    </row>
    <row r="61115" spans="21:21" x14ac:dyDescent="0.25">
      <c r="U61115" s="76"/>
    </row>
    <row r="61116" spans="21:21" x14ac:dyDescent="0.25">
      <c r="U61116" s="76"/>
    </row>
    <row r="61117" spans="21:21" x14ac:dyDescent="0.25">
      <c r="U61117" s="76"/>
    </row>
    <row r="61118" spans="21:21" x14ac:dyDescent="0.25">
      <c r="U61118" s="76"/>
    </row>
    <row r="61119" spans="21:21" x14ac:dyDescent="0.25">
      <c r="U61119" s="76"/>
    </row>
    <row r="61120" spans="21:21" x14ac:dyDescent="0.25">
      <c r="U61120" s="76"/>
    </row>
    <row r="61121" spans="21:21" x14ac:dyDescent="0.25">
      <c r="U61121" s="76"/>
    </row>
    <row r="61122" spans="21:21" x14ac:dyDescent="0.25">
      <c r="U61122" s="76"/>
    </row>
    <row r="61123" spans="21:21" x14ac:dyDescent="0.25">
      <c r="U61123" s="76"/>
    </row>
    <row r="61124" spans="21:21" x14ac:dyDescent="0.25">
      <c r="U61124" s="76"/>
    </row>
    <row r="61125" spans="21:21" x14ac:dyDescent="0.25">
      <c r="U61125" s="76"/>
    </row>
    <row r="61126" spans="21:21" x14ac:dyDescent="0.25">
      <c r="U61126" s="76"/>
    </row>
    <row r="61127" spans="21:21" x14ac:dyDescent="0.25">
      <c r="U61127" s="76"/>
    </row>
    <row r="61128" spans="21:21" x14ac:dyDescent="0.25">
      <c r="U61128" s="76"/>
    </row>
    <row r="61129" spans="21:21" x14ac:dyDescent="0.25">
      <c r="U61129" s="76"/>
    </row>
    <row r="61130" spans="21:21" x14ac:dyDescent="0.25">
      <c r="U61130" s="76"/>
    </row>
    <row r="61131" spans="21:21" x14ac:dyDescent="0.25">
      <c r="U61131" s="76"/>
    </row>
    <row r="61132" spans="21:21" x14ac:dyDescent="0.25">
      <c r="U61132" s="76"/>
    </row>
    <row r="61133" spans="21:21" x14ac:dyDescent="0.25">
      <c r="U61133" s="76"/>
    </row>
    <row r="61134" spans="21:21" x14ac:dyDescent="0.25">
      <c r="U61134" s="76"/>
    </row>
    <row r="61135" spans="21:21" x14ac:dyDescent="0.25">
      <c r="U61135" s="76"/>
    </row>
    <row r="61136" spans="21:21" x14ac:dyDescent="0.25">
      <c r="U61136" s="76"/>
    </row>
    <row r="61137" spans="21:21" x14ac:dyDescent="0.25">
      <c r="U61137" s="76"/>
    </row>
    <row r="61138" spans="21:21" x14ac:dyDescent="0.25">
      <c r="U61138" s="76"/>
    </row>
    <row r="61139" spans="21:21" x14ac:dyDescent="0.25">
      <c r="U61139" s="76"/>
    </row>
    <row r="61140" spans="21:21" x14ac:dyDescent="0.25">
      <c r="U61140" s="76"/>
    </row>
    <row r="61141" spans="21:21" x14ac:dyDescent="0.25">
      <c r="U61141" s="76"/>
    </row>
    <row r="61142" spans="21:21" x14ac:dyDescent="0.25">
      <c r="U61142" s="76"/>
    </row>
    <row r="61143" spans="21:21" x14ac:dyDescent="0.25">
      <c r="U61143" s="76"/>
    </row>
    <row r="61144" spans="21:21" x14ac:dyDescent="0.25">
      <c r="U61144" s="76"/>
    </row>
    <row r="61145" spans="21:21" x14ac:dyDescent="0.25">
      <c r="U61145" s="76"/>
    </row>
    <row r="61146" spans="21:21" x14ac:dyDescent="0.25">
      <c r="U61146" s="76"/>
    </row>
    <row r="61147" spans="21:21" x14ac:dyDescent="0.25">
      <c r="U61147" s="76"/>
    </row>
    <row r="61148" spans="21:21" x14ac:dyDescent="0.25">
      <c r="U61148" s="76"/>
    </row>
    <row r="61149" spans="21:21" x14ac:dyDescent="0.25">
      <c r="U61149" s="76"/>
    </row>
    <row r="61150" spans="21:21" x14ac:dyDescent="0.25">
      <c r="U61150" s="76"/>
    </row>
    <row r="61151" spans="21:21" x14ac:dyDescent="0.25">
      <c r="U61151" s="76"/>
    </row>
    <row r="61152" spans="21:21" x14ac:dyDescent="0.25">
      <c r="U61152" s="76"/>
    </row>
    <row r="61153" spans="21:21" x14ac:dyDescent="0.25">
      <c r="U61153" s="76"/>
    </row>
    <row r="61154" spans="21:21" x14ac:dyDescent="0.25">
      <c r="U61154" s="76"/>
    </row>
    <row r="61155" spans="21:21" x14ac:dyDescent="0.25">
      <c r="U61155" s="76"/>
    </row>
    <row r="61156" spans="21:21" x14ac:dyDescent="0.25">
      <c r="U61156" s="76"/>
    </row>
    <row r="61157" spans="21:21" x14ac:dyDescent="0.25">
      <c r="U61157" s="76"/>
    </row>
    <row r="61158" spans="21:21" x14ac:dyDescent="0.25">
      <c r="U61158" s="76"/>
    </row>
    <row r="61159" spans="21:21" x14ac:dyDescent="0.25">
      <c r="U61159" s="76"/>
    </row>
    <row r="61160" spans="21:21" x14ac:dyDescent="0.25">
      <c r="U61160" s="76"/>
    </row>
    <row r="61161" spans="21:21" x14ac:dyDescent="0.25">
      <c r="U61161" s="76"/>
    </row>
    <row r="61162" spans="21:21" x14ac:dyDescent="0.25">
      <c r="U61162" s="76"/>
    </row>
    <row r="61163" spans="21:21" x14ac:dyDescent="0.25">
      <c r="U61163" s="76"/>
    </row>
    <row r="61164" spans="21:21" x14ac:dyDescent="0.25">
      <c r="U61164" s="76"/>
    </row>
    <row r="61165" spans="21:21" x14ac:dyDescent="0.25">
      <c r="U61165" s="76"/>
    </row>
    <row r="61166" spans="21:21" x14ac:dyDescent="0.25">
      <c r="U61166" s="76"/>
    </row>
    <row r="61167" spans="21:21" x14ac:dyDescent="0.25">
      <c r="U61167" s="76"/>
    </row>
    <row r="61168" spans="21:21" x14ac:dyDescent="0.25">
      <c r="U61168" s="76"/>
    </row>
    <row r="61169" spans="21:21" x14ac:dyDescent="0.25">
      <c r="U61169" s="76"/>
    </row>
    <row r="61170" spans="21:21" x14ac:dyDescent="0.25">
      <c r="U61170" s="76"/>
    </row>
    <row r="61171" spans="21:21" x14ac:dyDescent="0.25">
      <c r="U61171" s="76"/>
    </row>
    <row r="61172" spans="21:21" x14ac:dyDescent="0.25">
      <c r="U61172" s="76"/>
    </row>
    <row r="61173" spans="21:21" x14ac:dyDescent="0.25">
      <c r="U61173" s="76"/>
    </row>
    <row r="61174" spans="21:21" x14ac:dyDescent="0.25">
      <c r="U61174" s="76"/>
    </row>
    <row r="61175" spans="21:21" x14ac:dyDescent="0.25">
      <c r="U61175" s="76"/>
    </row>
    <row r="61176" spans="21:21" x14ac:dyDescent="0.25">
      <c r="U61176" s="76"/>
    </row>
    <row r="61177" spans="21:21" x14ac:dyDescent="0.25">
      <c r="U61177" s="76"/>
    </row>
    <row r="61178" spans="21:21" x14ac:dyDescent="0.25">
      <c r="U61178" s="76"/>
    </row>
    <row r="61179" spans="21:21" x14ac:dyDescent="0.25">
      <c r="U61179" s="76"/>
    </row>
    <row r="61180" spans="21:21" x14ac:dyDescent="0.25">
      <c r="U61180" s="76"/>
    </row>
    <row r="61181" spans="21:21" x14ac:dyDescent="0.25">
      <c r="U61181" s="76"/>
    </row>
    <row r="61182" spans="21:21" x14ac:dyDescent="0.25">
      <c r="U61182" s="76"/>
    </row>
    <row r="61183" spans="21:21" x14ac:dyDescent="0.25">
      <c r="U61183" s="76"/>
    </row>
    <row r="61184" spans="21:21" x14ac:dyDescent="0.25">
      <c r="U61184" s="76"/>
    </row>
    <row r="61185" spans="21:21" x14ac:dyDescent="0.25">
      <c r="U61185" s="76"/>
    </row>
    <row r="61186" spans="21:21" x14ac:dyDescent="0.25">
      <c r="U61186" s="76"/>
    </row>
    <row r="61187" spans="21:21" x14ac:dyDescent="0.25">
      <c r="U61187" s="76"/>
    </row>
    <row r="61188" spans="21:21" x14ac:dyDescent="0.25">
      <c r="U61188" s="76"/>
    </row>
    <row r="61189" spans="21:21" x14ac:dyDescent="0.25">
      <c r="U61189" s="76"/>
    </row>
    <row r="61190" spans="21:21" x14ac:dyDescent="0.25">
      <c r="U61190" s="76"/>
    </row>
    <row r="61191" spans="21:21" x14ac:dyDescent="0.25">
      <c r="U61191" s="76"/>
    </row>
    <row r="61192" spans="21:21" x14ac:dyDescent="0.25">
      <c r="U61192" s="76"/>
    </row>
    <row r="61193" spans="21:21" x14ac:dyDescent="0.25">
      <c r="U61193" s="76"/>
    </row>
    <row r="61194" spans="21:21" x14ac:dyDescent="0.25">
      <c r="U61194" s="76"/>
    </row>
    <row r="61195" spans="21:21" x14ac:dyDescent="0.25">
      <c r="U61195" s="76"/>
    </row>
    <row r="61196" spans="21:21" x14ac:dyDescent="0.25">
      <c r="U61196" s="76"/>
    </row>
    <row r="61197" spans="21:21" x14ac:dyDescent="0.25">
      <c r="U61197" s="76"/>
    </row>
    <row r="61198" spans="21:21" x14ac:dyDescent="0.25">
      <c r="U61198" s="76"/>
    </row>
    <row r="61199" spans="21:21" x14ac:dyDescent="0.25">
      <c r="U61199" s="76"/>
    </row>
    <row r="61200" spans="21:21" x14ac:dyDescent="0.25">
      <c r="U61200" s="76"/>
    </row>
    <row r="61201" spans="21:21" x14ac:dyDescent="0.25">
      <c r="U61201" s="76"/>
    </row>
    <row r="61202" spans="21:21" x14ac:dyDescent="0.25">
      <c r="U61202" s="76"/>
    </row>
    <row r="61203" spans="21:21" x14ac:dyDescent="0.25">
      <c r="U61203" s="76"/>
    </row>
    <row r="61204" spans="21:21" x14ac:dyDescent="0.25">
      <c r="U61204" s="76"/>
    </row>
    <row r="61205" spans="21:21" x14ac:dyDescent="0.25">
      <c r="U61205" s="76"/>
    </row>
    <row r="61206" spans="21:21" x14ac:dyDescent="0.25">
      <c r="U61206" s="76"/>
    </row>
    <row r="61207" spans="21:21" x14ac:dyDescent="0.25">
      <c r="U61207" s="76"/>
    </row>
    <row r="61208" spans="21:21" x14ac:dyDescent="0.25">
      <c r="U61208" s="76"/>
    </row>
    <row r="61209" spans="21:21" x14ac:dyDescent="0.25">
      <c r="U61209" s="76"/>
    </row>
    <row r="61210" spans="21:21" x14ac:dyDescent="0.25">
      <c r="U61210" s="76"/>
    </row>
    <row r="61211" spans="21:21" x14ac:dyDescent="0.25">
      <c r="U61211" s="76"/>
    </row>
    <row r="61212" spans="21:21" x14ac:dyDescent="0.25">
      <c r="U61212" s="76"/>
    </row>
    <row r="61213" spans="21:21" x14ac:dyDescent="0.25">
      <c r="U61213" s="76"/>
    </row>
    <row r="61214" spans="21:21" x14ac:dyDescent="0.25">
      <c r="U61214" s="76"/>
    </row>
    <row r="61215" spans="21:21" x14ac:dyDescent="0.25">
      <c r="U61215" s="76"/>
    </row>
    <row r="61216" spans="21:21" x14ac:dyDescent="0.25">
      <c r="U61216" s="76"/>
    </row>
    <row r="61217" spans="21:21" x14ac:dyDescent="0.25">
      <c r="U61217" s="76"/>
    </row>
    <row r="61218" spans="21:21" x14ac:dyDescent="0.25">
      <c r="U61218" s="76"/>
    </row>
    <row r="61219" spans="21:21" x14ac:dyDescent="0.25">
      <c r="U61219" s="76"/>
    </row>
    <row r="61220" spans="21:21" x14ac:dyDescent="0.25">
      <c r="U61220" s="76"/>
    </row>
    <row r="61221" spans="21:21" x14ac:dyDescent="0.25">
      <c r="U61221" s="76"/>
    </row>
    <row r="61222" spans="21:21" x14ac:dyDescent="0.25">
      <c r="U61222" s="76"/>
    </row>
    <row r="61223" spans="21:21" x14ac:dyDescent="0.25">
      <c r="U61223" s="76"/>
    </row>
    <row r="61224" spans="21:21" x14ac:dyDescent="0.25">
      <c r="U61224" s="76"/>
    </row>
    <row r="61225" spans="21:21" x14ac:dyDescent="0.25">
      <c r="U61225" s="76"/>
    </row>
    <row r="61226" spans="21:21" x14ac:dyDescent="0.25">
      <c r="U61226" s="76"/>
    </row>
    <row r="61227" spans="21:21" x14ac:dyDescent="0.25">
      <c r="U61227" s="76"/>
    </row>
    <row r="61228" spans="21:21" x14ac:dyDescent="0.25">
      <c r="U61228" s="76"/>
    </row>
    <row r="61229" spans="21:21" x14ac:dyDescent="0.25">
      <c r="U61229" s="76"/>
    </row>
    <row r="61230" spans="21:21" x14ac:dyDescent="0.25">
      <c r="U61230" s="76"/>
    </row>
    <row r="61231" spans="21:21" x14ac:dyDescent="0.25">
      <c r="U61231" s="76"/>
    </row>
    <row r="61232" spans="21:21" x14ac:dyDescent="0.25">
      <c r="U61232" s="76"/>
    </row>
    <row r="61233" spans="21:21" x14ac:dyDescent="0.25">
      <c r="U61233" s="76"/>
    </row>
    <row r="61234" spans="21:21" x14ac:dyDescent="0.25">
      <c r="U61234" s="76"/>
    </row>
    <row r="61235" spans="21:21" x14ac:dyDescent="0.25">
      <c r="U61235" s="76"/>
    </row>
    <row r="61236" spans="21:21" x14ac:dyDescent="0.25">
      <c r="U61236" s="76"/>
    </row>
    <row r="61237" spans="21:21" x14ac:dyDescent="0.25">
      <c r="U61237" s="76"/>
    </row>
    <row r="61238" spans="21:21" x14ac:dyDescent="0.25">
      <c r="U61238" s="76"/>
    </row>
    <row r="61239" spans="21:21" x14ac:dyDescent="0.25">
      <c r="U61239" s="76"/>
    </row>
    <row r="61240" spans="21:21" x14ac:dyDescent="0.25">
      <c r="U61240" s="76"/>
    </row>
    <row r="61241" spans="21:21" x14ac:dyDescent="0.25">
      <c r="U61241" s="76"/>
    </row>
    <row r="61242" spans="21:21" x14ac:dyDescent="0.25">
      <c r="U61242" s="76"/>
    </row>
    <row r="61243" spans="21:21" x14ac:dyDescent="0.25">
      <c r="U61243" s="76"/>
    </row>
    <row r="61244" spans="21:21" x14ac:dyDescent="0.25">
      <c r="U61244" s="76"/>
    </row>
    <row r="61245" spans="21:21" x14ac:dyDescent="0.25">
      <c r="U61245" s="76"/>
    </row>
    <row r="61246" spans="21:21" x14ac:dyDescent="0.25">
      <c r="U61246" s="76"/>
    </row>
    <row r="61247" spans="21:21" x14ac:dyDescent="0.25">
      <c r="U61247" s="76"/>
    </row>
    <row r="61248" spans="21:21" x14ac:dyDescent="0.25">
      <c r="U61248" s="76"/>
    </row>
    <row r="61249" spans="21:21" x14ac:dyDescent="0.25">
      <c r="U61249" s="76"/>
    </row>
    <row r="61250" spans="21:21" x14ac:dyDescent="0.25">
      <c r="U61250" s="76"/>
    </row>
    <row r="61251" spans="21:21" x14ac:dyDescent="0.25">
      <c r="U61251" s="76"/>
    </row>
    <row r="61252" spans="21:21" x14ac:dyDescent="0.25">
      <c r="U61252" s="76"/>
    </row>
    <row r="61253" spans="21:21" x14ac:dyDescent="0.25">
      <c r="U61253" s="76"/>
    </row>
    <row r="61254" spans="21:21" x14ac:dyDescent="0.25">
      <c r="U61254" s="76"/>
    </row>
    <row r="61255" spans="21:21" x14ac:dyDescent="0.25">
      <c r="U61255" s="76"/>
    </row>
    <row r="61256" spans="21:21" x14ac:dyDescent="0.25">
      <c r="U61256" s="76"/>
    </row>
    <row r="61257" spans="21:21" x14ac:dyDescent="0.25">
      <c r="U61257" s="76"/>
    </row>
    <row r="61258" spans="21:21" x14ac:dyDescent="0.25">
      <c r="U61258" s="76"/>
    </row>
    <row r="61259" spans="21:21" x14ac:dyDescent="0.25">
      <c r="U61259" s="76"/>
    </row>
    <row r="61260" spans="21:21" x14ac:dyDescent="0.25">
      <c r="U61260" s="76"/>
    </row>
    <row r="61261" spans="21:21" x14ac:dyDescent="0.25">
      <c r="U61261" s="76"/>
    </row>
    <row r="61262" spans="21:21" x14ac:dyDescent="0.25">
      <c r="U61262" s="76"/>
    </row>
    <row r="61263" spans="21:21" x14ac:dyDescent="0.25">
      <c r="U61263" s="76"/>
    </row>
    <row r="61264" spans="21:21" x14ac:dyDescent="0.25">
      <c r="U61264" s="76"/>
    </row>
    <row r="61265" spans="21:21" x14ac:dyDescent="0.25">
      <c r="U61265" s="76"/>
    </row>
    <row r="61266" spans="21:21" x14ac:dyDescent="0.25">
      <c r="U61266" s="76"/>
    </row>
    <row r="61267" spans="21:21" x14ac:dyDescent="0.25">
      <c r="U61267" s="76"/>
    </row>
    <row r="61268" spans="21:21" x14ac:dyDescent="0.25">
      <c r="U61268" s="76"/>
    </row>
    <row r="61269" spans="21:21" x14ac:dyDescent="0.25">
      <c r="U61269" s="76"/>
    </row>
    <row r="61270" spans="21:21" x14ac:dyDescent="0.25">
      <c r="U61270" s="76"/>
    </row>
    <row r="61271" spans="21:21" x14ac:dyDescent="0.25">
      <c r="U61271" s="76"/>
    </row>
    <row r="61272" spans="21:21" x14ac:dyDescent="0.25">
      <c r="U61272" s="76"/>
    </row>
    <row r="61273" spans="21:21" x14ac:dyDescent="0.25">
      <c r="U61273" s="76"/>
    </row>
    <row r="61274" spans="21:21" x14ac:dyDescent="0.25">
      <c r="U61274" s="76"/>
    </row>
    <row r="61275" spans="21:21" x14ac:dyDescent="0.25">
      <c r="U61275" s="76"/>
    </row>
    <row r="61276" spans="21:21" x14ac:dyDescent="0.25">
      <c r="U61276" s="76"/>
    </row>
    <row r="61277" spans="21:21" x14ac:dyDescent="0.25">
      <c r="U61277" s="76"/>
    </row>
    <row r="61278" spans="21:21" x14ac:dyDescent="0.25">
      <c r="U61278" s="76"/>
    </row>
    <row r="61279" spans="21:21" x14ac:dyDescent="0.25">
      <c r="U61279" s="76"/>
    </row>
    <row r="61280" spans="21:21" x14ac:dyDescent="0.25">
      <c r="U61280" s="76"/>
    </row>
    <row r="61281" spans="21:21" x14ac:dyDescent="0.25">
      <c r="U61281" s="76"/>
    </row>
    <row r="61282" spans="21:21" x14ac:dyDescent="0.25">
      <c r="U61282" s="76"/>
    </row>
    <row r="61283" spans="21:21" x14ac:dyDescent="0.25">
      <c r="U61283" s="76"/>
    </row>
    <row r="61284" spans="21:21" x14ac:dyDescent="0.25">
      <c r="U61284" s="76"/>
    </row>
    <row r="61285" spans="21:21" x14ac:dyDescent="0.25">
      <c r="U61285" s="76"/>
    </row>
    <row r="61286" spans="21:21" x14ac:dyDescent="0.25">
      <c r="U61286" s="76"/>
    </row>
    <row r="61287" spans="21:21" x14ac:dyDescent="0.25">
      <c r="U61287" s="76"/>
    </row>
    <row r="61288" spans="21:21" x14ac:dyDescent="0.25">
      <c r="U61288" s="76"/>
    </row>
    <row r="61289" spans="21:21" x14ac:dyDescent="0.25">
      <c r="U61289" s="76"/>
    </row>
    <row r="61290" spans="21:21" x14ac:dyDescent="0.25">
      <c r="U61290" s="76"/>
    </row>
    <row r="61291" spans="21:21" x14ac:dyDescent="0.25">
      <c r="U61291" s="76"/>
    </row>
    <row r="61292" spans="21:21" x14ac:dyDescent="0.25">
      <c r="U61292" s="76"/>
    </row>
    <row r="61293" spans="21:21" x14ac:dyDescent="0.25">
      <c r="U61293" s="76"/>
    </row>
    <row r="61294" spans="21:21" x14ac:dyDescent="0.25">
      <c r="U61294" s="76"/>
    </row>
    <row r="61295" spans="21:21" x14ac:dyDescent="0.25">
      <c r="U61295" s="76"/>
    </row>
    <row r="61296" spans="21:21" x14ac:dyDescent="0.25">
      <c r="U61296" s="76"/>
    </row>
    <row r="61297" spans="21:21" x14ac:dyDescent="0.25">
      <c r="U61297" s="76"/>
    </row>
    <row r="61298" spans="21:21" x14ac:dyDescent="0.25">
      <c r="U61298" s="76"/>
    </row>
    <row r="61299" spans="21:21" x14ac:dyDescent="0.25">
      <c r="U61299" s="76"/>
    </row>
    <row r="61300" spans="21:21" x14ac:dyDescent="0.25">
      <c r="U61300" s="76"/>
    </row>
    <row r="61301" spans="21:21" x14ac:dyDescent="0.25">
      <c r="U61301" s="76"/>
    </row>
    <row r="61302" spans="21:21" x14ac:dyDescent="0.25">
      <c r="U61302" s="76"/>
    </row>
    <row r="61303" spans="21:21" x14ac:dyDescent="0.25">
      <c r="U61303" s="76"/>
    </row>
    <row r="61304" spans="21:21" x14ac:dyDescent="0.25">
      <c r="U61304" s="76"/>
    </row>
    <row r="61305" spans="21:21" x14ac:dyDescent="0.25">
      <c r="U61305" s="76"/>
    </row>
    <row r="61306" spans="21:21" x14ac:dyDescent="0.25">
      <c r="U61306" s="76"/>
    </row>
    <row r="61307" spans="21:21" x14ac:dyDescent="0.25">
      <c r="U61307" s="76"/>
    </row>
    <row r="61308" spans="21:21" x14ac:dyDescent="0.25">
      <c r="U61308" s="76"/>
    </row>
    <row r="61309" spans="21:21" x14ac:dyDescent="0.25">
      <c r="U61309" s="76"/>
    </row>
    <row r="61310" spans="21:21" x14ac:dyDescent="0.25">
      <c r="U61310" s="76"/>
    </row>
    <row r="61311" spans="21:21" x14ac:dyDescent="0.25">
      <c r="U61311" s="76"/>
    </row>
    <row r="61312" spans="21:21" x14ac:dyDescent="0.25">
      <c r="U61312" s="76"/>
    </row>
    <row r="61313" spans="21:21" x14ac:dyDescent="0.25">
      <c r="U61313" s="76"/>
    </row>
    <row r="61314" spans="21:21" x14ac:dyDescent="0.25">
      <c r="U61314" s="76"/>
    </row>
    <row r="61315" spans="21:21" x14ac:dyDescent="0.25">
      <c r="U61315" s="76"/>
    </row>
    <row r="61316" spans="21:21" x14ac:dyDescent="0.25">
      <c r="U61316" s="76"/>
    </row>
    <row r="61317" spans="21:21" x14ac:dyDescent="0.25">
      <c r="U61317" s="76"/>
    </row>
    <row r="61318" spans="21:21" x14ac:dyDescent="0.25">
      <c r="U61318" s="76"/>
    </row>
    <row r="61319" spans="21:21" x14ac:dyDescent="0.25">
      <c r="U61319" s="76"/>
    </row>
    <row r="61320" spans="21:21" x14ac:dyDescent="0.25">
      <c r="U61320" s="76"/>
    </row>
    <row r="61321" spans="21:21" x14ac:dyDescent="0.25">
      <c r="U61321" s="76"/>
    </row>
    <row r="61322" spans="21:21" x14ac:dyDescent="0.25">
      <c r="U61322" s="76"/>
    </row>
    <row r="61323" spans="21:21" x14ac:dyDescent="0.25">
      <c r="U61323" s="76"/>
    </row>
    <row r="61324" spans="21:21" x14ac:dyDescent="0.25">
      <c r="U61324" s="76"/>
    </row>
    <row r="61325" spans="21:21" x14ac:dyDescent="0.25">
      <c r="U61325" s="76"/>
    </row>
    <row r="61326" spans="21:21" x14ac:dyDescent="0.25">
      <c r="U61326" s="76"/>
    </row>
    <row r="61327" spans="21:21" x14ac:dyDescent="0.25">
      <c r="U61327" s="76"/>
    </row>
    <row r="61328" spans="21:21" x14ac:dyDescent="0.25">
      <c r="U61328" s="76"/>
    </row>
    <row r="61329" spans="21:21" x14ac:dyDescent="0.25">
      <c r="U61329" s="76"/>
    </row>
    <row r="61330" spans="21:21" x14ac:dyDescent="0.25">
      <c r="U61330" s="76"/>
    </row>
    <row r="61331" spans="21:21" x14ac:dyDescent="0.25">
      <c r="U61331" s="76"/>
    </row>
    <row r="61332" spans="21:21" x14ac:dyDescent="0.25">
      <c r="U61332" s="76"/>
    </row>
    <row r="61333" spans="21:21" x14ac:dyDescent="0.25">
      <c r="U61333" s="76"/>
    </row>
    <row r="61334" spans="21:21" x14ac:dyDescent="0.25">
      <c r="U61334" s="76"/>
    </row>
    <row r="61335" spans="21:21" x14ac:dyDescent="0.25">
      <c r="U61335" s="76"/>
    </row>
    <row r="61336" spans="21:21" x14ac:dyDescent="0.25">
      <c r="U61336" s="76"/>
    </row>
    <row r="61337" spans="21:21" x14ac:dyDescent="0.25">
      <c r="U61337" s="76"/>
    </row>
    <row r="61338" spans="21:21" x14ac:dyDescent="0.25">
      <c r="U61338" s="76"/>
    </row>
    <row r="61339" spans="21:21" x14ac:dyDescent="0.25">
      <c r="U61339" s="76"/>
    </row>
    <row r="61340" spans="21:21" x14ac:dyDescent="0.25">
      <c r="U61340" s="76"/>
    </row>
    <row r="61341" spans="21:21" x14ac:dyDescent="0.25">
      <c r="U61341" s="76"/>
    </row>
    <row r="61342" spans="21:21" x14ac:dyDescent="0.25">
      <c r="U61342" s="76"/>
    </row>
    <row r="61343" spans="21:21" x14ac:dyDescent="0.25">
      <c r="U61343" s="76"/>
    </row>
    <row r="61344" spans="21:21" x14ac:dyDescent="0.25">
      <c r="U61344" s="76"/>
    </row>
    <row r="61345" spans="21:21" x14ac:dyDescent="0.25">
      <c r="U61345" s="76"/>
    </row>
    <row r="61346" spans="21:21" x14ac:dyDescent="0.25">
      <c r="U61346" s="76"/>
    </row>
    <row r="61347" spans="21:21" x14ac:dyDescent="0.25">
      <c r="U61347" s="76"/>
    </row>
    <row r="61348" spans="21:21" x14ac:dyDescent="0.25">
      <c r="U61348" s="76"/>
    </row>
    <row r="61349" spans="21:21" x14ac:dyDescent="0.25">
      <c r="U61349" s="76"/>
    </row>
    <row r="61350" spans="21:21" x14ac:dyDescent="0.25">
      <c r="U61350" s="76"/>
    </row>
    <row r="61351" spans="21:21" x14ac:dyDescent="0.25">
      <c r="U61351" s="76"/>
    </row>
    <row r="61352" spans="21:21" x14ac:dyDescent="0.25">
      <c r="U61352" s="76"/>
    </row>
    <row r="61353" spans="21:21" x14ac:dyDescent="0.25">
      <c r="U61353" s="76"/>
    </row>
    <row r="61354" spans="21:21" x14ac:dyDescent="0.25">
      <c r="U61354" s="76"/>
    </row>
    <row r="61355" spans="21:21" x14ac:dyDescent="0.25">
      <c r="U61355" s="76"/>
    </row>
    <row r="61356" spans="21:21" x14ac:dyDescent="0.25">
      <c r="U61356" s="76"/>
    </row>
    <row r="61357" spans="21:21" x14ac:dyDescent="0.25">
      <c r="U61357" s="76"/>
    </row>
    <row r="61358" spans="21:21" x14ac:dyDescent="0.25">
      <c r="U61358" s="76"/>
    </row>
    <row r="61359" spans="21:21" x14ac:dyDescent="0.25">
      <c r="U61359" s="76"/>
    </row>
    <row r="61360" spans="21:21" x14ac:dyDescent="0.25">
      <c r="U61360" s="76"/>
    </row>
    <row r="61361" spans="21:21" x14ac:dyDescent="0.25">
      <c r="U61361" s="76"/>
    </row>
    <row r="61362" spans="21:21" x14ac:dyDescent="0.25">
      <c r="U61362" s="76"/>
    </row>
    <row r="61363" spans="21:21" x14ac:dyDescent="0.25">
      <c r="U61363" s="76"/>
    </row>
    <row r="61364" spans="21:21" x14ac:dyDescent="0.25">
      <c r="U61364" s="76"/>
    </row>
    <row r="61365" spans="21:21" x14ac:dyDescent="0.25">
      <c r="U61365" s="76"/>
    </row>
    <row r="61366" spans="21:21" x14ac:dyDescent="0.25">
      <c r="U61366" s="76"/>
    </row>
    <row r="61367" spans="21:21" x14ac:dyDescent="0.25">
      <c r="U61367" s="76"/>
    </row>
    <row r="61368" spans="21:21" x14ac:dyDescent="0.25">
      <c r="U61368" s="76"/>
    </row>
    <row r="61369" spans="21:21" x14ac:dyDescent="0.25">
      <c r="U61369" s="76"/>
    </row>
    <row r="61370" spans="21:21" x14ac:dyDescent="0.25">
      <c r="U61370" s="76"/>
    </row>
    <row r="61371" spans="21:21" x14ac:dyDescent="0.25">
      <c r="U61371" s="76"/>
    </row>
    <row r="61372" spans="21:21" x14ac:dyDescent="0.25">
      <c r="U61372" s="76"/>
    </row>
    <row r="61373" spans="21:21" x14ac:dyDescent="0.25">
      <c r="U61373" s="76"/>
    </row>
    <row r="61374" spans="21:21" x14ac:dyDescent="0.25">
      <c r="U61374" s="76"/>
    </row>
    <row r="61375" spans="21:21" x14ac:dyDescent="0.25">
      <c r="U61375" s="76"/>
    </row>
    <row r="61376" spans="21:21" x14ac:dyDescent="0.25">
      <c r="U61376" s="76"/>
    </row>
    <row r="61377" spans="21:21" x14ac:dyDescent="0.25">
      <c r="U61377" s="76"/>
    </row>
    <row r="61378" spans="21:21" x14ac:dyDescent="0.25">
      <c r="U61378" s="76"/>
    </row>
    <row r="61379" spans="21:21" x14ac:dyDescent="0.25">
      <c r="U61379" s="76"/>
    </row>
    <row r="61380" spans="21:21" x14ac:dyDescent="0.25">
      <c r="U61380" s="76"/>
    </row>
    <row r="61381" spans="21:21" x14ac:dyDescent="0.25">
      <c r="U61381" s="76"/>
    </row>
    <row r="61382" spans="21:21" x14ac:dyDescent="0.25">
      <c r="U61382" s="76"/>
    </row>
    <row r="61383" spans="21:21" x14ac:dyDescent="0.25">
      <c r="U61383" s="76"/>
    </row>
    <row r="61384" spans="21:21" x14ac:dyDescent="0.25">
      <c r="U61384" s="76"/>
    </row>
    <row r="61385" spans="21:21" x14ac:dyDescent="0.25">
      <c r="U61385" s="76"/>
    </row>
    <row r="61386" spans="21:21" x14ac:dyDescent="0.25">
      <c r="U61386" s="76"/>
    </row>
    <row r="61387" spans="21:21" x14ac:dyDescent="0.25">
      <c r="U61387" s="76"/>
    </row>
    <row r="61388" spans="21:21" x14ac:dyDescent="0.25">
      <c r="U61388" s="76"/>
    </row>
    <row r="61389" spans="21:21" x14ac:dyDescent="0.25">
      <c r="U61389" s="76"/>
    </row>
    <row r="61390" spans="21:21" x14ac:dyDescent="0.25">
      <c r="U61390" s="76"/>
    </row>
    <row r="61391" spans="21:21" x14ac:dyDescent="0.25">
      <c r="U61391" s="76"/>
    </row>
    <row r="61392" spans="21:21" x14ac:dyDescent="0.25">
      <c r="U61392" s="76"/>
    </row>
    <row r="61393" spans="21:21" x14ac:dyDescent="0.25">
      <c r="U61393" s="76"/>
    </row>
    <row r="61394" spans="21:21" x14ac:dyDescent="0.25">
      <c r="U61394" s="76"/>
    </row>
    <row r="61395" spans="21:21" x14ac:dyDescent="0.25">
      <c r="U61395" s="76"/>
    </row>
    <row r="61396" spans="21:21" x14ac:dyDescent="0.25">
      <c r="U61396" s="76"/>
    </row>
    <row r="61397" spans="21:21" x14ac:dyDescent="0.25">
      <c r="U61397" s="76"/>
    </row>
    <row r="61398" spans="21:21" x14ac:dyDescent="0.25">
      <c r="U61398" s="76"/>
    </row>
    <row r="61399" spans="21:21" x14ac:dyDescent="0.25">
      <c r="U61399" s="76"/>
    </row>
    <row r="61400" spans="21:21" x14ac:dyDescent="0.25">
      <c r="U61400" s="76"/>
    </row>
    <row r="61401" spans="21:21" x14ac:dyDescent="0.25">
      <c r="U61401" s="76"/>
    </row>
    <row r="61402" spans="21:21" x14ac:dyDescent="0.25">
      <c r="U61402" s="76"/>
    </row>
    <row r="61403" spans="21:21" x14ac:dyDescent="0.25">
      <c r="U61403" s="76"/>
    </row>
    <row r="61404" spans="21:21" x14ac:dyDescent="0.25">
      <c r="U61404" s="76"/>
    </row>
    <row r="61405" spans="21:21" x14ac:dyDescent="0.25">
      <c r="U61405" s="76"/>
    </row>
    <row r="61406" spans="21:21" x14ac:dyDescent="0.25">
      <c r="U61406" s="76"/>
    </row>
    <row r="61407" spans="21:21" x14ac:dyDescent="0.25">
      <c r="U61407" s="76"/>
    </row>
    <row r="61408" spans="21:21" x14ac:dyDescent="0.25">
      <c r="U61408" s="76"/>
    </row>
    <row r="61409" spans="21:21" x14ac:dyDescent="0.25">
      <c r="U61409" s="76"/>
    </row>
    <row r="61410" spans="21:21" x14ac:dyDescent="0.25">
      <c r="U61410" s="76"/>
    </row>
    <row r="61411" spans="21:21" x14ac:dyDescent="0.25">
      <c r="U61411" s="76"/>
    </row>
    <row r="61412" spans="21:21" x14ac:dyDescent="0.25">
      <c r="U61412" s="76"/>
    </row>
    <row r="61413" spans="21:21" x14ac:dyDescent="0.25">
      <c r="U61413" s="76"/>
    </row>
    <row r="61414" spans="21:21" x14ac:dyDescent="0.25">
      <c r="U61414" s="76"/>
    </row>
    <row r="61415" spans="21:21" x14ac:dyDescent="0.25">
      <c r="U61415" s="76"/>
    </row>
    <row r="61416" spans="21:21" x14ac:dyDescent="0.25">
      <c r="U61416" s="76"/>
    </row>
    <row r="61417" spans="21:21" x14ac:dyDescent="0.25">
      <c r="U61417" s="76"/>
    </row>
    <row r="61418" spans="21:21" x14ac:dyDescent="0.25">
      <c r="U61418" s="76"/>
    </row>
    <row r="61419" spans="21:21" x14ac:dyDescent="0.25">
      <c r="U61419" s="76"/>
    </row>
    <row r="61420" spans="21:21" x14ac:dyDescent="0.25">
      <c r="U61420" s="76"/>
    </row>
    <row r="61421" spans="21:21" x14ac:dyDescent="0.25">
      <c r="U61421" s="76"/>
    </row>
    <row r="61422" spans="21:21" x14ac:dyDescent="0.25">
      <c r="U61422" s="76"/>
    </row>
    <row r="61423" spans="21:21" x14ac:dyDescent="0.25">
      <c r="U61423" s="76"/>
    </row>
    <row r="61424" spans="21:21" x14ac:dyDescent="0.25">
      <c r="U61424" s="76"/>
    </row>
    <row r="61425" spans="21:21" x14ac:dyDescent="0.25">
      <c r="U61425" s="76"/>
    </row>
    <row r="61426" spans="21:21" x14ac:dyDescent="0.25">
      <c r="U61426" s="76"/>
    </row>
    <row r="61427" spans="21:21" x14ac:dyDescent="0.25">
      <c r="U61427" s="76"/>
    </row>
    <row r="61428" spans="21:21" x14ac:dyDescent="0.25">
      <c r="U61428" s="76"/>
    </row>
    <row r="61429" spans="21:21" x14ac:dyDescent="0.25">
      <c r="U61429" s="76"/>
    </row>
    <row r="61430" spans="21:21" x14ac:dyDescent="0.25">
      <c r="U61430" s="76"/>
    </row>
    <row r="61431" spans="21:21" x14ac:dyDescent="0.25">
      <c r="U61431" s="76"/>
    </row>
    <row r="61432" spans="21:21" x14ac:dyDescent="0.25">
      <c r="U61432" s="76"/>
    </row>
    <row r="61433" spans="21:21" x14ac:dyDescent="0.25">
      <c r="U61433" s="76"/>
    </row>
    <row r="61434" spans="21:21" x14ac:dyDescent="0.25">
      <c r="U61434" s="76"/>
    </row>
    <row r="61435" spans="21:21" x14ac:dyDescent="0.25">
      <c r="U61435" s="76"/>
    </row>
    <row r="61436" spans="21:21" x14ac:dyDescent="0.25">
      <c r="U61436" s="76"/>
    </row>
    <row r="61437" spans="21:21" x14ac:dyDescent="0.25">
      <c r="U61437" s="76"/>
    </row>
    <row r="61438" spans="21:21" x14ac:dyDescent="0.25">
      <c r="U61438" s="76"/>
    </row>
    <row r="61439" spans="21:21" x14ac:dyDescent="0.25">
      <c r="U61439" s="76"/>
    </row>
    <row r="61440" spans="21:21" x14ac:dyDescent="0.25">
      <c r="U61440" s="76"/>
    </row>
    <row r="61441" spans="21:21" x14ac:dyDescent="0.25">
      <c r="U61441" s="76"/>
    </row>
    <row r="61442" spans="21:21" x14ac:dyDescent="0.25">
      <c r="U61442" s="76"/>
    </row>
    <row r="61443" spans="21:21" x14ac:dyDescent="0.25">
      <c r="U61443" s="76"/>
    </row>
    <row r="61444" spans="21:21" x14ac:dyDescent="0.25">
      <c r="U61444" s="76"/>
    </row>
    <row r="61445" spans="21:21" x14ac:dyDescent="0.25">
      <c r="U61445" s="76"/>
    </row>
    <row r="61446" spans="21:21" x14ac:dyDescent="0.25">
      <c r="U61446" s="76"/>
    </row>
    <row r="61447" spans="21:21" x14ac:dyDescent="0.25">
      <c r="U61447" s="76"/>
    </row>
    <row r="61448" spans="21:21" x14ac:dyDescent="0.25">
      <c r="U61448" s="76"/>
    </row>
    <row r="61449" spans="21:21" x14ac:dyDescent="0.25">
      <c r="U61449" s="76"/>
    </row>
    <row r="61450" spans="21:21" x14ac:dyDescent="0.25">
      <c r="U61450" s="76"/>
    </row>
    <row r="61451" spans="21:21" x14ac:dyDescent="0.25">
      <c r="U61451" s="76"/>
    </row>
    <row r="61452" spans="21:21" x14ac:dyDescent="0.25">
      <c r="U61452" s="76"/>
    </row>
    <row r="61453" spans="21:21" x14ac:dyDescent="0.25">
      <c r="U61453" s="76"/>
    </row>
    <row r="61454" spans="21:21" x14ac:dyDescent="0.25">
      <c r="U61454" s="76"/>
    </row>
    <row r="61455" spans="21:21" x14ac:dyDescent="0.25">
      <c r="U61455" s="76"/>
    </row>
    <row r="61456" spans="21:21" x14ac:dyDescent="0.25">
      <c r="U61456" s="76"/>
    </row>
    <row r="61457" spans="21:21" x14ac:dyDescent="0.25">
      <c r="U61457" s="76"/>
    </row>
    <row r="61458" spans="21:21" x14ac:dyDescent="0.25">
      <c r="U61458" s="76"/>
    </row>
    <row r="61459" spans="21:21" x14ac:dyDescent="0.25">
      <c r="U61459" s="76"/>
    </row>
    <row r="61460" spans="21:21" x14ac:dyDescent="0.25">
      <c r="U61460" s="76"/>
    </row>
    <row r="61461" spans="21:21" x14ac:dyDescent="0.25">
      <c r="U61461" s="76"/>
    </row>
    <row r="61462" spans="21:21" x14ac:dyDescent="0.25">
      <c r="U61462" s="76"/>
    </row>
    <row r="61463" spans="21:21" x14ac:dyDescent="0.25">
      <c r="U61463" s="76"/>
    </row>
    <row r="61464" spans="21:21" x14ac:dyDescent="0.25">
      <c r="U61464" s="76"/>
    </row>
    <row r="61465" spans="21:21" x14ac:dyDescent="0.25">
      <c r="U61465" s="76"/>
    </row>
    <row r="61466" spans="21:21" x14ac:dyDescent="0.25">
      <c r="U61466" s="76"/>
    </row>
    <row r="61467" spans="21:21" x14ac:dyDescent="0.25">
      <c r="U61467" s="76"/>
    </row>
    <row r="61468" spans="21:21" x14ac:dyDescent="0.25">
      <c r="U61468" s="76"/>
    </row>
    <row r="61469" spans="21:21" x14ac:dyDescent="0.25">
      <c r="U61469" s="76"/>
    </row>
    <row r="61470" spans="21:21" x14ac:dyDescent="0.25">
      <c r="U61470" s="76"/>
    </row>
    <row r="61471" spans="21:21" x14ac:dyDescent="0.25">
      <c r="U61471" s="76"/>
    </row>
    <row r="61472" spans="21:21" x14ac:dyDescent="0.25">
      <c r="U61472" s="76"/>
    </row>
    <row r="61473" spans="21:21" x14ac:dyDescent="0.25">
      <c r="U61473" s="76"/>
    </row>
    <row r="61474" spans="21:21" x14ac:dyDescent="0.25">
      <c r="U61474" s="76"/>
    </row>
    <row r="61475" spans="21:21" x14ac:dyDescent="0.25">
      <c r="U61475" s="76"/>
    </row>
    <row r="61476" spans="21:21" x14ac:dyDescent="0.25">
      <c r="U61476" s="76"/>
    </row>
    <row r="61477" spans="21:21" x14ac:dyDescent="0.25">
      <c r="U61477" s="76"/>
    </row>
    <row r="61478" spans="21:21" x14ac:dyDescent="0.25">
      <c r="U61478" s="76"/>
    </row>
    <row r="61479" spans="21:21" x14ac:dyDescent="0.25">
      <c r="U61479" s="76"/>
    </row>
    <row r="61480" spans="21:21" x14ac:dyDescent="0.25">
      <c r="U61480" s="76"/>
    </row>
    <row r="61481" spans="21:21" x14ac:dyDescent="0.25">
      <c r="U61481" s="76"/>
    </row>
    <row r="61482" spans="21:21" x14ac:dyDescent="0.25">
      <c r="U61482" s="76"/>
    </row>
    <row r="61483" spans="21:21" x14ac:dyDescent="0.25">
      <c r="U61483" s="76"/>
    </row>
    <row r="61484" spans="21:21" x14ac:dyDescent="0.25">
      <c r="U61484" s="76"/>
    </row>
    <row r="61485" spans="21:21" x14ac:dyDescent="0.25">
      <c r="U61485" s="76"/>
    </row>
    <row r="61486" spans="21:21" x14ac:dyDescent="0.25">
      <c r="U61486" s="76"/>
    </row>
    <row r="61487" spans="21:21" x14ac:dyDescent="0.25">
      <c r="U61487" s="76"/>
    </row>
    <row r="61488" spans="21:21" x14ac:dyDescent="0.25">
      <c r="U61488" s="76"/>
    </row>
    <row r="61489" spans="21:21" x14ac:dyDescent="0.25">
      <c r="U61489" s="76"/>
    </row>
    <row r="61490" spans="21:21" x14ac:dyDescent="0.25">
      <c r="U61490" s="76"/>
    </row>
    <row r="61491" spans="21:21" x14ac:dyDescent="0.25">
      <c r="U61491" s="76"/>
    </row>
    <row r="61492" spans="21:21" x14ac:dyDescent="0.25">
      <c r="U61492" s="76"/>
    </row>
    <row r="61493" spans="21:21" x14ac:dyDescent="0.25">
      <c r="U61493" s="76"/>
    </row>
    <row r="61494" spans="21:21" x14ac:dyDescent="0.25">
      <c r="U61494" s="76"/>
    </row>
    <row r="61495" spans="21:21" x14ac:dyDescent="0.25">
      <c r="U61495" s="76"/>
    </row>
    <row r="61496" spans="21:21" x14ac:dyDescent="0.25">
      <c r="U61496" s="76"/>
    </row>
    <row r="61497" spans="21:21" x14ac:dyDescent="0.25">
      <c r="U61497" s="76"/>
    </row>
    <row r="61498" spans="21:21" x14ac:dyDescent="0.25">
      <c r="U61498" s="76"/>
    </row>
    <row r="61499" spans="21:21" x14ac:dyDescent="0.25">
      <c r="U61499" s="76"/>
    </row>
    <row r="61500" spans="21:21" x14ac:dyDescent="0.25">
      <c r="U61500" s="76"/>
    </row>
    <row r="61501" spans="21:21" x14ac:dyDescent="0.25">
      <c r="U61501" s="76"/>
    </row>
    <row r="61502" spans="21:21" x14ac:dyDescent="0.25">
      <c r="U61502" s="76"/>
    </row>
    <row r="61503" spans="21:21" x14ac:dyDescent="0.25">
      <c r="U61503" s="76"/>
    </row>
    <row r="61504" spans="21:21" x14ac:dyDescent="0.25">
      <c r="U61504" s="76"/>
    </row>
    <row r="61505" spans="21:21" x14ac:dyDescent="0.25">
      <c r="U61505" s="76"/>
    </row>
    <row r="61506" spans="21:21" x14ac:dyDescent="0.25">
      <c r="U61506" s="76"/>
    </row>
    <row r="61507" spans="21:21" x14ac:dyDescent="0.25">
      <c r="U61507" s="76"/>
    </row>
    <row r="61508" spans="21:21" x14ac:dyDescent="0.25">
      <c r="U61508" s="76"/>
    </row>
    <row r="61509" spans="21:21" x14ac:dyDescent="0.25">
      <c r="U61509" s="76"/>
    </row>
    <row r="61510" spans="21:21" x14ac:dyDescent="0.25">
      <c r="U61510" s="76"/>
    </row>
    <row r="61511" spans="21:21" x14ac:dyDescent="0.25">
      <c r="U61511" s="76"/>
    </row>
    <row r="61512" spans="21:21" x14ac:dyDescent="0.25">
      <c r="U61512" s="76"/>
    </row>
    <row r="61513" spans="21:21" x14ac:dyDescent="0.25">
      <c r="U61513" s="76"/>
    </row>
    <row r="61514" spans="21:21" x14ac:dyDescent="0.25">
      <c r="U61514" s="76"/>
    </row>
    <row r="61515" spans="21:21" x14ac:dyDescent="0.25">
      <c r="U61515" s="76"/>
    </row>
    <row r="61516" spans="21:21" x14ac:dyDescent="0.25">
      <c r="U61516" s="76"/>
    </row>
    <row r="61517" spans="21:21" x14ac:dyDescent="0.25">
      <c r="U61517" s="76"/>
    </row>
    <row r="61518" spans="21:21" x14ac:dyDescent="0.25">
      <c r="U61518" s="76"/>
    </row>
    <row r="61519" spans="21:21" x14ac:dyDescent="0.25">
      <c r="U61519" s="76"/>
    </row>
    <row r="61520" spans="21:21" x14ac:dyDescent="0.25">
      <c r="U61520" s="76"/>
    </row>
    <row r="61521" spans="21:21" x14ac:dyDescent="0.25">
      <c r="U61521" s="76"/>
    </row>
    <row r="61522" spans="21:21" x14ac:dyDescent="0.25">
      <c r="U61522" s="76"/>
    </row>
    <row r="61523" spans="21:21" x14ac:dyDescent="0.25">
      <c r="U61523" s="76"/>
    </row>
    <row r="61524" spans="21:21" x14ac:dyDescent="0.25">
      <c r="U61524" s="76"/>
    </row>
    <row r="61525" spans="21:21" x14ac:dyDescent="0.25">
      <c r="U61525" s="76"/>
    </row>
    <row r="61526" spans="21:21" x14ac:dyDescent="0.25">
      <c r="U61526" s="76"/>
    </row>
    <row r="61527" spans="21:21" x14ac:dyDescent="0.25">
      <c r="U61527" s="76"/>
    </row>
    <row r="61528" spans="21:21" x14ac:dyDescent="0.25">
      <c r="U61528" s="76"/>
    </row>
    <row r="61529" spans="21:21" x14ac:dyDescent="0.25">
      <c r="U61529" s="76"/>
    </row>
    <row r="61530" spans="21:21" x14ac:dyDescent="0.25">
      <c r="U61530" s="76"/>
    </row>
    <row r="61531" spans="21:21" x14ac:dyDescent="0.25">
      <c r="U61531" s="76"/>
    </row>
    <row r="61532" spans="21:21" x14ac:dyDescent="0.25">
      <c r="U61532" s="76"/>
    </row>
    <row r="61533" spans="21:21" x14ac:dyDescent="0.25">
      <c r="U61533" s="76"/>
    </row>
    <row r="61534" spans="21:21" x14ac:dyDescent="0.25">
      <c r="U61534" s="76"/>
    </row>
    <row r="61535" spans="21:21" x14ac:dyDescent="0.25">
      <c r="U61535" s="76"/>
    </row>
    <row r="61536" spans="21:21" x14ac:dyDescent="0.25">
      <c r="U61536" s="76"/>
    </row>
    <row r="61537" spans="21:21" x14ac:dyDescent="0.25">
      <c r="U61537" s="76"/>
    </row>
    <row r="61538" spans="21:21" x14ac:dyDescent="0.25">
      <c r="U61538" s="76"/>
    </row>
    <row r="61539" spans="21:21" x14ac:dyDescent="0.25">
      <c r="U61539" s="76"/>
    </row>
    <row r="61540" spans="21:21" x14ac:dyDescent="0.25">
      <c r="U61540" s="76"/>
    </row>
    <row r="61541" spans="21:21" x14ac:dyDescent="0.25">
      <c r="U61541" s="76"/>
    </row>
    <row r="61542" spans="21:21" x14ac:dyDescent="0.25">
      <c r="U61542" s="76"/>
    </row>
    <row r="61543" spans="21:21" x14ac:dyDescent="0.25">
      <c r="U61543" s="76"/>
    </row>
    <row r="61544" spans="21:21" x14ac:dyDescent="0.25">
      <c r="U61544" s="76"/>
    </row>
    <row r="61545" spans="21:21" x14ac:dyDescent="0.25">
      <c r="U61545" s="76"/>
    </row>
    <row r="61546" spans="21:21" x14ac:dyDescent="0.25">
      <c r="U61546" s="76"/>
    </row>
    <row r="61547" spans="21:21" x14ac:dyDescent="0.25">
      <c r="U61547" s="76"/>
    </row>
    <row r="61548" spans="21:21" x14ac:dyDescent="0.25">
      <c r="U61548" s="76"/>
    </row>
    <row r="61549" spans="21:21" x14ac:dyDescent="0.25">
      <c r="U61549" s="76"/>
    </row>
    <row r="61550" spans="21:21" x14ac:dyDescent="0.25">
      <c r="U61550" s="76"/>
    </row>
    <row r="61551" spans="21:21" x14ac:dyDescent="0.25">
      <c r="U61551" s="76"/>
    </row>
    <row r="61552" spans="21:21" x14ac:dyDescent="0.25">
      <c r="U61552" s="76"/>
    </row>
    <row r="61553" spans="21:21" x14ac:dyDescent="0.25">
      <c r="U61553" s="76"/>
    </row>
    <row r="61554" spans="21:21" x14ac:dyDescent="0.25">
      <c r="U61554" s="76"/>
    </row>
    <row r="61555" spans="21:21" x14ac:dyDescent="0.25">
      <c r="U61555" s="76"/>
    </row>
    <row r="61556" spans="21:21" x14ac:dyDescent="0.25">
      <c r="U61556" s="76"/>
    </row>
    <row r="61557" spans="21:21" x14ac:dyDescent="0.25">
      <c r="U61557" s="76"/>
    </row>
    <row r="61558" spans="21:21" x14ac:dyDescent="0.25">
      <c r="U61558" s="76"/>
    </row>
    <row r="61559" spans="21:21" x14ac:dyDescent="0.25">
      <c r="U61559" s="76"/>
    </row>
    <row r="61560" spans="21:21" x14ac:dyDescent="0.25">
      <c r="U61560" s="76"/>
    </row>
    <row r="61561" spans="21:21" x14ac:dyDescent="0.25">
      <c r="U61561" s="76"/>
    </row>
    <row r="61562" spans="21:21" x14ac:dyDescent="0.25">
      <c r="U61562" s="76"/>
    </row>
    <row r="61563" spans="21:21" x14ac:dyDescent="0.25">
      <c r="U61563" s="76"/>
    </row>
    <row r="61564" spans="21:21" x14ac:dyDescent="0.25">
      <c r="U61564" s="76"/>
    </row>
    <row r="61565" spans="21:21" x14ac:dyDescent="0.25">
      <c r="U61565" s="76"/>
    </row>
    <row r="61566" spans="21:21" x14ac:dyDescent="0.25">
      <c r="U61566" s="76"/>
    </row>
    <row r="61567" spans="21:21" x14ac:dyDescent="0.25">
      <c r="U61567" s="76"/>
    </row>
    <row r="61568" spans="21:21" x14ac:dyDescent="0.25">
      <c r="U61568" s="76"/>
    </row>
    <row r="61569" spans="21:21" x14ac:dyDescent="0.25">
      <c r="U61569" s="76"/>
    </row>
    <row r="61570" spans="21:21" x14ac:dyDescent="0.25">
      <c r="U61570" s="76"/>
    </row>
    <row r="61571" spans="21:21" x14ac:dyDescent="0.25">
      <c r="U61571" s="76"/>
    </row>
    <row r="61572" spans="21:21" x14ac:dyDescent="0.25">
      <c r="U61572" s="76"/>
    </row>
    <row r="61573" spans="21:21" x14ac:dyDescent="0.25">
      <c r="U61573" s="76"/>
    </row>
    <row r="61574" spans="21:21" x14ac:dyDescent="0.25">
      <c r="U61574" s="76"/>
    </row>
    <row r="61575" spans="21:21" x14ac:dyDescent="0.25">
      <c r="U61575" s="76"/>
    </row>
    <row r="61576" spans="21:21" x14ac:dyDescent="0.25">
      <c r="U61576" s="76"/>
    </row>
    <row r="61577" spans="21:21" x14ac:dyDescent="0.25">
      <c r="U61577" s="76"/>
    </row>
    <row r="61578" spans="21:21" x14ac:dyDescent="0.25">
      <c r="U61578" s="76"/>
    </row>
    <row r="61579" spans="21:21" x14ac:dyDescent="0.25">
      <c r="U61579" s="76"/>
    </row>
    <row r="61580" spans="21:21" x14ac:dyDescent="0.25">
      <c r="U61580" s="76"/>
    </row>
    <row r="61581" spans="21:21" x14ac:dyDescent="0.25">
      <c r="U61581" s="76"/>
    </row>
    <row r="61582" spans="21:21" x14ac:dyDescent="0.25">
      <c r="U61582" s="76"/>
    </row>
    <row r="61583" spans="21:21" x14ac:dyDescent="0.25">
      <c r="U61583" s="76"/>
    </row>
    <row r="61584" spans="21:21" x14ac:dyDescent="0.25">
      <c r="U61584" s="76"/>
    </row>
    <row r="61585" spans="21:21" x14ac:dyDescent="0.25">
      <c r="U61585" s="76"/>
    </row>
    <row r="61586" spans="21:21" x14ac:dyDescent="0.25">
      <c r="U61586" s="76"/>
    </row>
    <row r="61587" spans="21:21" x14ac:dyDescent="0.25">
      <c r="U61587" s="76"/>
    </row>
    <row r="61588" spans="21:21" x14ac:dyDescent="0.25">
      <c r="U61588" s="76"/>
    </row>
    <row r="61589" spans="21:21" x14ac:dyDescent="0.25">
      <c r="U61589" s="76"/>
    </row>
    <row r="61590" spans="21:21" x14ac:dyDescent="0.25">
      <c r="U61590" s="76"/>
    </row>
    <row r="61591" spans="21:21" x14ac:dyDescent="0.25">
      <c r="U61591" s="76"/>
    </row>
    <row r="61592" spans="21:21" x14ac:dyDescent="0.25">
      <c r="U61592" s="76"/>
    </row>
    <row r="61593" spans="21:21" x14ac:dyDescent="0.25">
      <c r="U61593" s="76"/>
    </row>
    <row r="61594" spans="21:21" x14ac:dyDescent="0.25">
      <c r="U61594" s="76"/>
    </row>
    <row r="61595" spans="21:21" x14ac:dyDescent="0.25">
      <c r="U61595" s="76"/>
    </row>
    <row r="61596" spans="21:21" x14ac:dyDescent="0.25">
      <c r="U61596" s="76"/>
    </row>
    <row r="61597" spans="21:21" x14ac:dyDescent="0.25">
      <c r="U61597" s="76"/>
    </row>
    <row r="61598" spans="21:21" x14ac:dyDescent="0.25">
      <c r="U61598" s="76"/>
    </row>
    <row r="61599" spans="21:21" x14ac:dyDescent="0.25">
      <c r="U61599" s="76"/>
    </row>
    <row r="61600" spans="21:21" x14ac:dyDescent="0.25">
      <c r="U61600" s="76"/>
    </row>
    <row r="61601" spans="21:21" x14ac:dyDescent="0.25">
      <c r="U61601" s="76"/>
    </row>
    <row r="61602" spans="21:21" x14ac:dyDescent="0.25">
      <c r="U61602" s="76"/>
    </row>
    <row r="61603" spans="21:21" x14ac:dyDescent="0.25">
      <c r="U61603" s="76"/>
    </row>
    <row r="61604" spans="21:21" x14ac:dyDescent="0.25">
      <c r="U61604" s="76"/>
    </row>
    <row r="61605" spans="21:21" x14ac:dyDescent="0.25">
      <c r="U61605" s="76"/>
    </row>
    <row r="61606" spans="21:21" x14ac:dyDescent="0.25">
      <c r="U61606" s="76"/>
    </row>
    <row r="61607" spans="21:21" x14ac:dyDescent="0.25">
      <c r="U61607" s="76"/>
    </row>
    <row r="61608" spans="21:21" x14ac:dyDescent="0.25">
      <c r="U61608" s="76"/>
    </row>
    <row r="61609" spans="21:21" x14ac:dyDescent="0.25">
      <c r="U61609" s="76"/>
    </row>
    <row r="61610" spans="21:21" x14ac:dyDescent="0.25">
      <c r="U61610" s="76"/>
    </row>
    <row r="61611" spans="21:21" x14ac:dyDescent="0.25">
      <c r="U61611" s="76"/>
    </row>
    <row r="61612" spans="21:21" x14ac:dyDescent="0.25">
      <c r="U61612" s="76"/>
    </row>
    <row r="61613" spans="21:21" x14ac:dyDescent="0.25">
      <c r="U61613" s="76"/>
    </row>
    <row r="61614" spans="21:21" x14ac:dyDescent="0.25">
      <c r="U61614" s="76"/>
    </row>
    <row r="61615" spans="21:21" x14ac:dyDescent="0.25">
      <c r="U61615" s="76"/>
    </row>
    <row r="61616" spans="21:21" x14ac:dyDescent="0.25">
      <c r="U61616" s="76"/>
    </row>
    <row r="61617" spans="21:21" x14ac:dyDescent="0.25">
      <c r="U61617" s="76"/>
    </row>
    <row r="61618" spans="21:21" x14ac:dyDescent="0.25">
      <c r="U61618" s="76"/>
    </row>
    <row r="61619" spans="21:21" x14ac:dyDescent="0.25">
      <c r="U61619" s="76"/>
    </row>
    <row r="61620" spans="21:21" x14ac:dyDescent="0.25">
      <c r="U61620" s="76"/>
    </row>
    <row r="61621" spans="21:21" x14ac:dyDescent="0.25">
      <c r="U61621" s="76"/>
    </row>
    <row r="61622" spans="21:21" x14ac:dyDescent="0.25">
      <c r="U61622" s="76"/>
    </row>
    <row r="61623" spans="21:21" x14ac:dyDescent="0.25">
      <c r="U61623" s="76"/>
    </row>
    <row r="61624" spans="21:21" x14ac:dyDescent="0.25">
      <c r="U61624" s="76"/>
    </row>
    <row r="61625" spans="21:21" x14ac:dyDescent="0.25">
      <c r="U61625" s="76"/>
    </row>
    <row r="61626" spans="21:21" x14ac:dyDescent="0.25">
      <c r="U61626" s="76"/>
    </row>
    <row r="61627" spans="21:21" x14ac:dyDescent="0.25">
      <c r="U61627" s="76"/>
    </row>
    <row r="61628" spans="21:21" x14ac:dyDescent="0.25">
      <c r="U61628" s="76"/>
    </row>
    <row r="61629" spans="21:21" x14ac:dyDescent="0.25">
      <c r="U61629" s="76"/>
    </row>
    <row r="61630" spans="21:21" x14ac:dyDescent="0.25">
      <c r="U61630" s="76"/>
    </row>
    <row r="61631" spans="21:21" x14ac:dyDescent="0.25">
      <c r="U61631" s="76"/>
    </row>
    <row r="61632" spans="21:21" x14ac:dyDescent="0.25">
      <c r="U61632" s="76"/>
    </row>
    <row r="61633" spans="21:21" x14ac:dyDescent="0.25">
      <c r="U61633" s="76"/>
    </row>
    <row r="61634" spans="21:21" x14ac:dyDescent="0.25">
      <c r="U61634" s="76"/>
    </row>
    <row r="61635" spans="21:21" x14ac:dyDescent="0.25">
      <c r="U61635" s="76"/>
    </row>
    <row r="61636" spans="21:21" x14ac:dyDescent="0.25">
      <c r="U61636" s="76"/>
    </row>
    <row r="61637" spans="21:21" x14ac:dyDescent="0.25">
      <c r="U61637" s="76"/>
    </row>
    <row r="61638" spans="21:21" x14ac:dyDescent="0.25">
      <c r="U61638" s="76"/>
    </row>
    <row r="61639" spans="21:21" x14ac:dyDescent="0.25">
      <c r="U61639" s="76"/>
    </row>
    <row r="61640" spans="21:21" x14ac:dyDescent="0.25">
      <c r="U61640" s="76"/>
    </row>
    <row r="61641" spans="21:21" x14ac:dyDescent="0.25">
      <c r="U61641" s="76"/>
    </row>
    <row r="61642" spans="21:21" x14ac:dyDescent="0.25">
      <c r="U61642" s="76"/>
    </row>
    <row r="61643" spans="21:21" x14ac:dyDescent="0.25">
      <c r="U61643" s="76"/>
    </row>
    <row r="61644" spans="21:21" x14ac:dyDescent="0.25">
      <c r="U61644" s="76"/>
    </row>
    <row r="61645" spans="21:21" x14ac:dyDescent="0.25">
      <c r="U61645" s="76"/>
    </row>
    <row r="61646" spans="21:21" x14ac:dyDescent="0.25">
      <c r="U61646" s="76"/>
    </row>
    <row r="61647" spans="21:21" x14ac:dyDescent="0.25">
      <c r="U61647" s="76"/>
    </row>
    <row r="61648" spans="21:21" x14ac:dyDescent="0.25">
      <c r="U61648" s="76"/>
    </row>
    <row r="61649" spans="21:21" x14ac:dyDescent="0.25">
      <c r="U61649" s="76"/>
    </row>
    <row r="61650" spans="21:21" x14ac:dyDescent="0.25">
      <c r="U61650" s="76"/>
    </row>
    <row r="61651" spans="21:21" x14ac:dyDescent="0.25">
      <c r="U61651" s="76"/>
    </row>
    <row r="61652" spans="21:21" x14ac:dyDescent="0.25">
      <c r="U61652" s="76"/>
    </row>
    <row r="61653" spans="21:21" x14ac:dyDescent="0.25">
      <c r="U61653" s="76"/>
    </row>
    <row r="61654" spans="21:21" x14ac:dyDescent="0.25">
      <c r="U61654" s="76"/>
    </row>
    <row r="61655" spans="21:21" x14ac:dyDescent="0.25">
      <c r="U61655" s="76"/>
    </row>
    <row r="61656" spans="21:21" x14ac:dyDescent="0.25">
      <c r="U61656" s="76"/>
    </row>
    <row r="61657" spans="21:21" x14ac:dyDescent="0.25">
      <c r="U61657" s="76"/>
    </row>
    <row r="61658" spans="21:21" x14ac:dyDescent="0.25">
      <c r="U61658" s="76"/>
    </row>
    <row r="61659" spans="21:21" x14ac:dyDescent="0.25">
      <c r="U61659" s="76"/>
    </row>
    <row r="61660" spans="21:21" x14ac:dyDescent="0.25">
      <c r="U61660" s="76"/>
    </row>
    <row r="61661" spans="21:21" x14ac:dyDescent="0.25">
      <c r="U61661" s="76"/>
    </row>
    <row r="61662" spans="21:21" x14ac:dyDescent="0.25">
      <c r="U61662" s="76"/>
    </row>
    <row r="61663" spans="21:21" x14ac:dyDescent="0.25">
      <c r="U61663" s="76"/>
    </row>
    <row r="61664" spans="21:21" x14ac:dyDescent="0.25">
      <c r="U61664" s="76"/>
    </row>
    <row r="61665" spans="21:21" x14ac:dyDescent="0.25">
      <c r="U61665" s="76"/>
    </row>
    <row r="61666" spans="21:21" x14ac:dyDescent="0.25">
      <c r="U61666" s="76"/>
    </row>
    <row r="61667" spans="21:21" x14ac:dyDescent="0.25">
      <c r="U61667" s="76"/>
    </row>
    <row r="61668" spans="21:21" x14ac:dyDescent="0.25">
      <c r="U61668" s="76"/>
    </row>
    <row r="61669" spans="21:21" x14ac:dyDescent="0.25">
      <c r="U61669" s="76"/>
    </row>
    <row r="61670" spans="21:21" x14ac:dyDescent="0.25">
      <c r="U61670" s="76"/>
    </row>
    <row r="61671" spans="21:21" x14ac:dyDescent="0.25">
      <c r="U61671" s="76"/>
    </row>
    <row r="61672" spans="21:21" x14ac:dyDescent="0.25">
      <c r="U61672" s="76"/>
    </row>
    <row r="61673" spans="21:21" x14ac:dyDescent="0.25">
      <c r="U61673" s="76"/>
    </row>
    <row r="61674" spans="21:21" x14ac:dyDescent="0.25">
      <c r="U61674" s="76"/>
    </row>
    <row r="61675" spans="21:21" x14ac:dyDescent="0.25">
      <c r="U61675" s="76"/>
    </row>
    <row r="61676" spans="21:21" x14ac:dyDescent="0.25">
      <c r="U61676" s="76"/>
    </row>
    <row r="61677" spans="21:21" x14ac:dyDescent="0.25">
      <c r="U61677" s="76"/>
    </row>
    <row r="61678" spans="21:21" x14ac:dyDescent="0.25">
      <c r="U61678" s="76"/>
    </row>
    <row r="61679" spans="21:21" x14ac:dyDescent="0.25">
      <c r="U61679" s="76"/>
    </row>
    <row r="61680" spans="21:21" x14ac:dyDescent="0.25">
      <c r="U61680" s="76"/>
    </row>
    <row r="61681" spans="21:21" x14ac:dyDescent="0.25">
      <c r="U61681" s="76"/>
    </row>
    <row r="61682" spans="21:21" x14ac:dyDescent="0.25">
      <c r="U61682" s="76"/>
    </row>
    <row r="61683" spans="21:21" x14ac:dyDescent="0.25">
      <c r="U61683" s="76"/>
    </row>
    <row r="61684" spans="21:21" x14ac:dyDescent="0.25">
      <c r="U61684" s="76"/>
    </row>
    <row r="61685" spans="21:21" x14ac:dyDescent="0.25">
      <c r="U61685" s="76"/>
    </row>
    <row r="61686" spans="21:21" x14ac:dyDescent="0.25">
      <c r="U61686" s="76"/>
    </row>
    <row r="61687" spans="21:21" x14ac:dyDescent="0.25">
      <c r="U61687" s="76"/>
    </row>
    <row r="61688" spans="21:21" x14ac:dyDescent="0.25">
      <c r="U61688" s="76"/>
    </row>
    <row r="61689" spans="21:21" x14ac:dyDescent="0.25">
      <c r="U61689" s="76"/>
    </row>
    <row r="61690" spans="21:21" x14ac:dyDescent="0.25">
      <c r="U61690" s="76"/>
    </row>
    <row r="61691" spans="21:21" x14ac:dyDescent="0.25">
      <c r="U61691" s="76"/>
    </row>
    <row r="61692" spans="21:21" x14ac:dyDescent="0.25">
      <c r="U61692" s="76"/>
    </row>
    <row r="61693" spans="21:21" x14ac:dyDescent="0.25">
      <c r="U61693" s="76"/>
    </row>
    <row r="61694" spans="21:21" x14ac:dyDescent="0.25">
      <c r="U61694" s="76"/>
    </row>
    <row r="61695" spans="21:21" x14ac:dyDescent="0.25">
      <c r="U61695" s="76"/>
    </row>
    <row r="61696" spans="21:21" x14ac:dyDescent="0.25">
      <c r="U61696" s="76"/>
    </row>
    <row r="61697" spans="21:21" x14ac:dyDescent="0.25">
      <c r="U61697" s="76"/>
    </row>
    <row r="61698" spans="21:21" x14ac:dyDescent="0.25">
      <c r="U61698" s="76"/>
    </row>
    <row r="61699" spans="21:21" x14ac:dyDescent="0.25">
      <c r="U61699" s="76"/>
    </row>
    <row r="61700" spans="21:21" x14ac:dyDescent="0.25">
      <c r="U61700" s="76"/>
    </row>
    <row r="61701" spans="21:21" x14ac:dyDescent="0.25">
      <c r="U61701" s="76"/>
    </row>
    <row r="61702" spans="21:21" x14ac:dyDescent="0.25">
      <c r="U61702" s="76"/>
    </row>
    <row r="61703" spans="21:21" x14ac:dyDescent="0.25">
      <c r="U61703" s="76"/>
    </row>
    <row r="61704" spans="21:21" x14ac:dyDescent="0.25">
      <c r="U61704" s="76"/>
    </row>
    <row r="61705" spans="21:21" x14ac:dyDescent="0.25">
      <c r="U61705" s="76"/>
    </row>
    <row r="61706" spans="21:21" x14ac:dyDescent="0.25">
      <c r="U61706" s="76"/>
    </row>
    <row r="61707" spans="21:21" x14ac:dyDescent="0.25">
      <c r="U61707" s="76"/>
    </row>
    <row r="61708" spans="21:21" x14ac:dyDescent="0.25">
      <c r="U61708" s="76"/>
    </row>
    <row r="61709" spans="21:21" x14ac:dyDescent="0.25">
      <c r="U61709" s="76"/>
    </row>
    <row r="61710" spans="21:21" x14ac:dyDescent="0.25">
      <c r="U61710" s="76"/>
    </row>
    <row r="61711" spans="21:21" x14ac:dyDescent="0.25">
      <c r="U61711" s="76"/>
    </row>
    <row r="61712" spans="21:21" x14ac:dyDescent="0.25">
      <c r="U61712" s="76"/>
    </row>
    <row r="61713" spans="21:21" x14ac:dyDescent="0.25">
      <c r="U61713" s="76"/>
    </row>
    <row r="61714" spans="21:21" x14ac:dyDescent="0.25">
      <c r="U61714" s="76"/>
    </row>
    <row r="61715" spans="21:21" x14ac:dyDescent="0.25">
      <c r="U61715" s="76"/>
    </row>
    <row r="61716" spans="21:21" x14ac:dyDescent="0.25">
      <c r="U61716" s="76"/>
    </row>
    <row r="61717" spans="21:21" x14ac:dyDescent="0.25">
      <c r="U61717" s="76"/>
    </row>
    <row r="61718" spans="21:21" x14ac:dyDescent="0.25">
      <c r="U61718" s="76"/>
    </row>
    <row r="61719" spans="21:21" x14ac:dyDescent="0.25">
      <c r="U61719" s="76"/>
    </row>
    <row r="61720" spans="21:21" x14ac:dyDescent="0.25">
      <c r="U61720" s="76"/>
    </row>
    <row r="61721" spans="21:21" x14ac:dyDescent="0.25">
      <c r="U61721" s="76"/>
    </row>
    <row r="61722" spans="21:21" x14ac:dyDescent="0.25">
      <c r="U61722" s="76"/>
    </row>
    <row r="61723" spans="21:21" x14ac:dyDescent="0.25">
      <c r="U61723" s="76"/>
    </row>
    <row r="61724" spans="21:21" x14ac:dyDescent="0.25">
      <c r="U61724" s="76"/>
    </row>
    <row r="61725" spans="21:21" x14ac:dyDescent="0.25">
      <c r="U61725" s="76"/>
    </row>
    <row r="61726" spans="21:21" x14ac:dyDescent="0.25">
      <c r="U61726" s="76"/>
    </row>
    <row r="61727" spans="21:21" x14ac:dyDescent="0.25">
      <c r="U61727" s="76"/>
    </row>
    <row r="61728" spans="21:21" x14ac:dyDescent="0.25">
      <c r="U61728" s="76"/>
    </row>
    <row r="61729" spans="21:21" x14ac:dyDescent="0.25">
      <c r="U61729" s="76"/>
    </row>
    <row r="61730" spans="21:21" x14ac:dyDescent="0.25">
      <c r="U61730" s="76"/>
    </row>
    <row r="61731" spans="21:21" x14ac:dyDescent="0.25">
      <c r="U61731" s="76"/>
    </row>
    <row r="61732" spans="21:21" x14ac:dyDescent="0.25">
      <c r="U61732" s="76"/>
    </row>
    <row r="61733" spans="21:21" x14ac:dyDescent="0.25">
      <c r="U61733" s="76"/>
    </row>
    <row r="61734" spans="21:21" x14ac:dyDescent="0.25">
      <c r="U61734" s="76"/>
    </row>
    <row r="61735" spans="21:21" x14ac:dyDescent="0.25">
      <c r="U61735" s="76"/>
    </row>
    <row r="61736" spans="21:21" x14ac:dyDescent="0.25">
      <c r="U61736" s="76"/>
    </row>
    <row r="61737" spans="21:21" x14ac:dyDescent="0.25">
      <c r="U61737" s="76"/>
    </row>
    <row r="61738" spans="21:21" x14ac:dyDescent="0.25">
      <c r="U61738" s="76"/>
    </row>
    <row r="61739" spans="21:21" x14ac:dyDescent="0.25">
      <c r="U61739" s="76"/>
    </row>
    <row r="61740" spans="21:21" x14ac:dyDescent="0.25">
      <c r="U61740" s="76"/>
    </row>
    <row r="61741" spans="21:21" x14ac:dyDescent="0.25">
      <c r="U61741" s="76"/>
    </row>
    <row r="61742" spans="21:21" x14ac:dyDescent="0.25">
      <c r="U61742" s="76"/>
    </row>
    <row r="61743" spans="21:21" x14ac:dyDescent="0.25">
      <c r="U61743" s="76"/>
    </row>
    <row r="61744" spans="21:21" x14ac:dyDescent="0.25">
      <c r="U61744" s="76"/>
    </row>
    <row r="61745" spans="21:21" x14ac:dyDescent="0.25">
      <c r="U61745" s="76"/>
    </row>
    <row r="61746" spans="21:21" x14ac:dyDescent="0.25">
      <c r="U61746" s="76"/>
    </row>
    <row r="61747" spans="21:21" x14ac:dyDescent="0.25">
      <c r="U61747" s="76"/>
    </row>
    <row r="61748" spans="21:21" x14ac:dyDescent="0.25">
      <c r="U61748" s="76"/>
    </row>
    <row r="61749" spans="21:21" x14ac:dyDescent="0.25">
      <c r="U61749" s="76"/>
    </row>
    <row r="61750" spans="21:21" x14ac:dyDescent="0.25">
      <c r="U61750" s="76"/>
    </row>
    <row r="61751" spans="21:21" x14ac:dyDescent="0.25">
      <c r="U61751" s="76"/>
    </row>
    <row r="61752" spans="21:21" x14ac:dyDescent="0.25">
      <c r="U61752" s="76"/>
    </row>
    <row r="61753" spans="21:21" x14ac:dyDescent="0.25">
      <c r="U61753" s="76"/>
    </row>
    <row r="61754" spans="21:21" x14ac:dyDescent="0.25">
      <c r="U61754" s="76"/>
    </row>
    <row r="61755" spans="21:21" x14ac:dyDescent="0.25">
      <c r="U61755" s="76"/>
    </row>
    <row r="61756" spans="21:21" x14ac:dyDescent="0.25">
      <c r="U61756" s="76"/>
    </row>
    <row r="61757" spans="21:21" x14ac:dyDescent="0.25">
      <c r="U61757" s="76"/>
    </row>
    <row r="61758" spans="21:21" x14ac:dyDescent="0.25">
      <c r="U61758" s="76"/>
    </row>
    <row r="61759" spans="21:21" x14ac:dyDescent="0.25">
      <c r="U61759" s="76"/>
    </row>
    <row r="61760" spans="21:21" x14ac:dyDescent="0.25">
      <c r="U61760" s="76"/>
    </row>
    <row r="61761" spans="21:21" x14ac:dyDescent="0.25">
      <c r="U61761" s="76"/>
    </row>
    <row r="61762" spans="21:21" x14ac:dyDescent="0.25">
      <c r="U61762" s="76"/>
    </row>
    <row r="61763" spans="21:21" x14ac:dyDescent="0.25">
      <c r="U61763" s="76"/>
    </row>
    <row r="61764" spans="21:21" x14ac:dyDescent="0.25">
      <c r="U61764" s="76"/>
    </row>
    <row r="61765" spans="21:21" x14ac:dyDescent="0.25">
      <c r="U61765" s="76"/>
    </row>
    <row r="61766" spans="21:21" x14ac:dyDescent="0.25">
      <c r="U61766" s="76"/>
    </row>
    <row r="61767" spans="21:21" x14ac:dyDescent="0.25">
      <c r="U61767" s="76"/>
    </row>
    <row r="61768" spans="21:21" x14ac:dyDescent="0.25">
      <c r="U61768" s="76"/>
    </row>
    <row r="61769" spans="21:21" x14ac:dyDescent="0.25">
      <c r="U61769" s="76"/>
    </row>
    <row r="61770" spans="21:21" x14ac:dyDescent="0.25">
      <c r="U61770" s="76"/>
    </row>
    <row r="61771" spans="21:21" x14ac:dyDescent="0.25">
      <c r="U61771" s="76"/>
    </row>
    <row r="61772" spans="21:21" x14ac:dyDescent="0.25">
      <c r="U61772" s="76"/>
    </row>
    <row r="61773" spans="21:21" x14ac:dyDescent="0.25">
      <c r="U61773" s="76"/>
    </row>
    <row r="61774" spans="21:21" x14ac:dyDescent="0.25">
      <c r="U61774" s="76"/>
    </row>
    <row r="61775" spans="21:21" x14ac:dyDescent="0.25">
      <c r="U61775" s="76"/>
    </row>
    <row r="61776" spans="21:21" x14ac:dyDescent="0.25">
      <c r="U61776" s="76"/>
    </row>
    <row r="61777" spans="21:21" x14ac:dyDescent="0.25">
      <c r="U61777" s="76"/>
    </row>
    <row r="61778" spans="21:21" x14ac:dyDescent="0.25">
      <c r="U61778" s="76"/>
    </row>
    <row r="61779" spans="21:21" x14ac:dyDescent="0.25">
      <c r="U61779" s="76"/>
    </row>
    <row r="61780" spans="21:21" x14ac:dyDescent="0.25">
      <c r="U61780" s="76"/>
    </row>
    <row r="61781" spans="21:21" x14ac:dyDescent="0.25">
      <c r="U61781" s="76"/>
    </row>
    <row r="61782" spans="21:21" x14ac:dyDescent="0.25">
      <c r="U61782" s="76"/>
    </row>
    <row r="61783" spans="21:21" x14ac:dyDescent="0.25">
      <c r="U61783" s="76"/>
    </row>
    <row r="61784" spans="21:21" x14ac:dyDescent="0.25">
      <c r="U61784" s="76"/>
    </row>
    <row r="61785" spans="21:21" x14ac:dyDescent="0.25">
      <c r="U61785" s="76"/>
    </row>
    <row r="61786" spans="21:21" x14ac:dyDescent="0.25">
      <c r="U61786" s="76"/>
    </row>
    <row r="61787" spans="21:21" x14ac:dyDescent="0.25">
      <c r="U61787" s="76"/>
    </row>
    <row r="61788" spans="21:21" x14ac:dyDescent="0.25">
      <c r="U61788" s="76"/>
    </row>
    <row r="61789" spans="21:21" x14ac:dyDescent="0.25">
      <c r="U61789" s="76"/>
    </row>
    <row r="61790" spans="21:21" x14ac:dyDescent="0.25">
      <c r="U61790" s="76"/>
    </row>
    <row r="61791" spans="21:21" x14ac:dyDescent="0.25">
      <c r="U61791" s="76"/>
    </row>
    <row r="61792" spans="21:21" x14ac:dyDescent="0.25">
      <c r="U61792" s="76"/>
    </row>
    <row r="61793" spans="21:21" x14ac:dyDescent="0.25">
      <c r="U61793" s="76"/>
    </row>
    <row r="61794" spans="21:21" x14ac:dyDescent="0.25">
      <c r="U61794" s="76"/>
    </row>
    <row r="61795" spans="21:21" x14ac:dyDescent="0.25">
      <c r="U61795" s="76"/>
    </row>
    <row r="61796" spans="21:21" x14ac:dyDescent="0.25">
      <c r="U61796" s="76"/>
    </row>
    <row r="61797" spans="21:21" x14ac:dyDescent="0.25">
      <c r="U61797" s="76"/>
    </row>
    <row r="61798" spans="21:21" x14ac:dyDescent="0.25">
      <c r="U61798" s="76"/>
    </row>
    <row r="61799" spans="21:21" x14ac:dyDescent="0.25">
      <c r="U61799" s="76"/>
    </row>
    <row r="61800" spans="21:21" x14ac:dyDescent="0.25">
      <c r="U61800" s="76"/>
    </row>
    <row r="61801" spans="21:21" x14ac:dyDescent="0.25">
      <c r="U61801" s="76"/>
    </row>
    <row r="61802" spans="21:21" x14ac:dyDescent="0.25">
      <c r="U61802" s="76"/>
    </row>
    <row r="61803" spans="21:21" x14ac:dyDescent="0.25">
      <c r="U61803" s="76"/>
    </row>
    <row r="61804" spans="21:21" x14ac:dyDescent="0.25">
      <c r="U61804" s="76"/>
    </row>
    <row r="61805" spans="21:21" x14ac:dyDescent="0.25">
      <c r="U61805" s="76"/>
    </row>
    <row r="61806" spans="21:21" x14ac:dyDescent="0.25">
      <c r="U61806" s="76"/>
    </row>
    <row r="61807" spans="21:21" x14ac:dyDescent="0.25">
      <c r="U61807" s="76"/>
    </row>
    <row r="61808" spans="21:21" x14ac:dyDescent="0.25">
      <c r="U61808" s="76"/>
    </row>
    <row r="61809" spans="21:21" x14ac:dyDescent="0.25">
      <c r="U61809" s="76"/>
    </row>
    <row r="61810" spans="21:21" x14ac:dyDescent="0.25">
      <c r="U61810" s="76"/>
    </row>
    <row r="61811" spans="21:21" x14ac:dyDescent="0.25">
      <c r="U61811" s="76"/>
    </row>
    <row r="61812" spans="21:21" x14ac:dyDescent="0.25">
      <c r="U61812" s="76"/>
    </row>
    <row r="61813" spans="21:21" x14ac:dyDescent="0.25">
      <c r="U61813" s="76"/>
    </row>
    <row r="61814" spans="21:21" x14ac:dyDescent="0.25">
      <c r="U61814" s="76"/>
    </row>
    <row r="61815" spans="21:21" x14ac:dyDescent="0.25">
      <c r="U61815" s="76"/>
    </row>
    <row r="61816" spans="21:21" x14ac:dyDescent="0.25">
      <c r="U61816" s="76"/>
    </row>
    <row r="61817" spans="21:21" x14ac:dyDescent="0.25">
      <c r="U61817" s="76"/>
    </row>
    <row r="61818" spans="21:21" x14ac:dyDescent="0.25">
      <c r="U61818" s="76"/>
    </row>
    <row r="61819" spans="21:21" x14ac:dyDescent="0.25">
      <c r="U61819" s="76"/>
    </row>
    <row r="61820" spans="21:21" x14ac:dyDescent="0.25">
      <c r="U61820" s="76"/>
    </row>
    <row r="61821" spans="21:21" x14ac:dyDescent="0.25">
      <c r="U61821" s="76"/>
    </row>
    <row r="61822" spans="21:21" x14ac:dyDescent="0.25">
      <c r="U61822" s="76"/>
    </row>
    <row r="61823" spans="21:21" x14ac:dyDescent="0.25">
      <c r="U61823" s="76"/>
    </row>
    <row r="61824" spans="21:21" x14ac:dyDescent="0.25">
      <c r="U61824" s="76"/>
    </row>
    <row r="61825" spans="21:21" x14ac:dyDescent="0.25">
      <c r="U61825" s="76"/>
    </row>
    <row r="61826" spans="21:21" x14ac:dyDescent="0.25">
      <c r="U61826" s="76"/>
    </row>
    <row r="61827" spans="21:21" x14ac:dyDescent="0.25">
      <c r="U61827" s="76"/>
    </row>
    <row r="61828" spans="21:21" x14ac:dyDescent="0.25">
      <c r="U61828" s="76"/>
    </row>
    <row r="61829" spans="21:21" x14ac:dyDescent="0.25">
      <c r="U61829" s="76"/>
    </row>
    <row r="61830" spans="21:21" x14ac:dyDescent="0.25">
      <c r="U61830" s="76"/>
    </row>
    <row r="61831" spans="21:21" x14ac:dyDescent="0.25">
      <c r="U61831" s="76"/>
    </row>
    <row r="61832" spans="21:21" x14ac:dyDescent="0.25">
      <c r="U61832" s="76"/>
    </row>
    <row r="61833" spans="21:21" x14ac:dyDescent="0.25">
      <c r="U61833" s="76"/>
    </row>
    <row r="61834" spans="21:21" x14ac:dyDescent="0.25">
      <c r="U61834" s="76"/>
    </row>
    <row r="61835" spans="21:21" x14ac:dyDescent="0.25">
      <c r="U61835" s="76"/>
    </row>
    <row r="61836" spans="21:21" x14ac:dyDescent="0.25">
      <c r="U61836" s="76"/>
    </row>
    <row r="61837" spans="21:21" x14ac:dyDescent="0.25">
      <c r="U61837" s="76"/>
    </row>
    <row r="61838" spans="21:21" x14ac:dyDescent="0.25">
      <c r="U61838" s="76"/>
    </row>
    <row r="61839" spans="21:21" x14ac:dyDescent="0.25">
      <c r="U61839" s="76"/>
    </row>
    <row r="61840" spans="21:21" x14ac:dyDescent="0.25">
      <c r="U61840" s="76"/>
    </row>
    <row r="61841" spans="21:21" x14ac:dyDescent="0.25">
      <c r="U61841" s="76"/>
    </row>
    <row r="61842" spans="21:21" x14ac:dyDescent="0.25">
      <c r="U61842" s="76"/>
    </row>
    <row r="61843" spans="21:21" x14ac:dyDescent="0.25">
      <c r="U61843" s="76"/>
    </row>
    <row r="61844" spans="21:21" x14ac:dyDescent="0.25">
      <c r="U61844" s="76"/>
    </row>
    <row r="61845" spans="21:21" x14ac:dyDescent="0.25">
      <c r="U61845" s="76"/>
    </row>
    <row r="61846" spans="21:21" x14ac:dyDescent="0.25">
      <c r="U61846" s="76"/>
    </row>
    <row r="61847" spans="21:21" x14ac:dyDescent="0.25">
      <c r="U61847" s="76"/>
    </row>
    <row r="61848" spans="21:21" x14ac:dyDescent="0.25">
      <c r="U61848" s="76"/>
    </row>
    <row r="61849" spans="21:21" x14ac:dyDescent="0.25">
      <c r="U61849" s="76"/>
    </row>
    <row r="61850" spans="21:21" x14ac:dyDescent="0.25">
      <c r="U61850" s="76"/>
    </row>
    <row r="61851" spans="21:21" x14ac:dyDescent="0.25">
      <c r="U61851" s="76"/>
    </row>
    <row r="61852" spans="21:21" x14ac:dyDescent="0.25">
      <c r="U61852" s="76"/>
    </row>
    <row r="61853" spans="21:21" x14ac:dyDescent="0.25">
      <c r="U61853" s="76"/>
    </row>
    <row r="61854" spans="21:21" x14ac:dyDescent="0.25">
      <c r="U61854" s="76"/>
    </row>
    <row r="61855" spans="21:21" x14ac:dyDescent="0.25">
      <c r="U61855" s="76"/>
    </row>
    <row r="61856" spans="21:21" x14ac:dyDescent="0.25">
      <c r="U61856" s="76"/>
    </row>
    <row r="61857" spans="21:21" x14ac:dyDescent="0.25">
      <c r="U61857" s="76"/>
    </row>
    <row r="61858" spans="21:21" x14ac:dyDescent="0.25">
      <c r="U61858" s="76"/>
    </row>
    <row r="61859" spans="21:21" x14ac:dyDescent="0.25">
      <c r="U61859" s="76"/>
    </row>
    <row r="61860" spans="21:21" x14ac:dyDescent="0.25">
      <c r="U61860" s="76"/>
    </row>
    <row r="61861" spans="21:21" x14ac:dyDescent="0.25">
      <c r="U61861" s="76"/>
    </row>
    <row r="61862" spans="21:21" x14ac:dyDescent="0.25">
      <c r="U61862" s="76"/>
    </row>
    <row r="61863" spans="21:21" x14ac:dyDescent="0.25">
      <c r="U61863" s="76"/>
    </row>
    <row r="61864" spans="21:21" x14ac:dyDescent="0.25">
      <c r="U61864" s="76"/>
    </row>
    <row r="61865" spans="21:21" x14ac:dyDescent="0.25">
      <c r="U61865" s="76"/>
    </row>
    <row r="61866" spans="21:21" x14ac:dyDescent="0.25">
      <c r="U61866" s="76"/>
    </row>
    <row r="61867" spans="21:21" x14ac:dyDescent="0.25">
      <c r="U61867" s="76"/>
    </row>
    <row r="61868" spans="21:21" x14ac:dyDescent="0.25">
      <c r="U61868" s="76"/>
    </row>
    <row r="61869" spans="21:21" x14ac:dyDescent="0.25">
      <c r="U61869" s="76"/>
    </row>
    <row r="61870" spans="21:21" x14ac:dyDescent="0.25">
      <c r="U61870" s="76"/>
    </row>
    <row r="61871" spans="21:21" x14ac:dyDescent="0.25">
      <c r="U61871" s="76"/>
    </row>
    <row r="61872" spans="21:21" x14ac:dyDescent="0.25">
      <c r="U61872" s="76"/>
    </row>
    <row r="61873" spans="21:21" x14ac:dyDescent="0.25">
      <c r="U61873" s="76"/>
    </row>
    <row r="61874" spans="21:21" x14ac:dyDescent="0.25">
      <c r="U61874" s="76"/>
    </row>
    <row r="61875" spans="21:21" x14ac:dyDescent="0.25">
      <c r="U61875" s="76"/>
    </row>
    <row r="61876" spans="21:21" x14ac:dyDescent="0.25">
      <c r="U61876" s="76"/>
    </row>
    <row r="61877" spans="21:21" x14ac:dyDescent="0.25">
      <c r="U61877" s="76"/>
    </row>
    <row r="61878" spans="21:21" x14ac:dyDescent="0.25">
      <c r="U61878" s="76"/>
    </row>
    <row r="61879" spans="21:21" x14ac:dyDescent="0.25">
      <c r="U61879" s="76"/>
    </row>
    <row r="61880" spans="21:21" x14ac:dyDescent="0.25">
      <c r="U61880" s="76"/>
    </row>
    <row r="61881" spans="21:21" x14ac:dyDescent="0.25">
      <c r="U61881" s="76"/>
    </row>
    <row r="61882" spans="21:21" x14ac:dyDescent="0.25">
      <c r="U61882" s="76"/>
    </row>
    <row r="61883" spans="21:21" x14ac:dyDescent="0.25">
      <c r="U61883" s="76"/>
    </row>
    <row r="61884" spans="21:21" x14ac:dyDescent="0.25">
      <c r="U61884" s="76"/>
    </row>
    <row r="61885" spans="21:21" x14ac:dyDescent="0.25">
      <c r="U61885" s="76"/>
    </row>
    <row r="61886" spans="21:21" x14ac:dyDescent="0.25">
      <c r="U61886" s="76"/>
    </row>
    <row r="61887" spans="21:21" x14ac:dyDescent="0.25">
      <c r="U61887" s="76"/>
    </row>
    <row r="61888" spans="21:21" x14ac:dyDescent="0.25">
      <c r="U61888" s="76"/>
    </row>
    <row r="61889" spans="21:21" x14ac:dyDescent="0.25">
      <c r="U61889" s="76"/>
    </row>
    <row r="61890" spans="21:21" x14ac:dyDescent="0.25">
      <c r="U61890" s="76"/>
    </row>
    <row r="61891" spans="21:21" x14ac:dyDescent="0.25">
      <c r="U61891" s="76"/>
    </row>
    <row r="61892" spans="21:21" x14ac:dyDescent="0.25">
      <c r="U61892" s="76"/>
    </row>
    <row r="61893" spans="21:21" x14ac:dyDescent="0.25">
      <c r="U61893" s="76"/>
    </row>
    <row r="61894" spans="21:21" x14ac:dyDescent="0.25">
      <c r="U61894" s="76"/>
    </row>
    <row r="61895" spans="21:21" x14ac:dyDescent="0.25">
      <c r="U61895" s="76"/>
    </row>
    <row r="61896" spans="21:21" x14ac:dyDescent="0.25">
      <c r="U61896" s="76"/>
    </row>
    <row r="61897" spans="21:21" x14ac:dyDescent="0.25">
      <c r="U61897" s="76"/>
    </row>
    <row r="61898" spans="21:21" x14ac:dyDescent="0.25">
      <c r="U61898" s="76"/>
    </row>
    <row r="61899" spans="21:21" x14ac:dyDescent="0.25">
      <c r="U61899" s="76"/>
    </row>
    <row r="61900" spans="21:21" x14ac:dyDescent="0.25">
      <c r="U61900" s="76"/>
    </row>
    <row r="61901" spans="21:21" x14ac:dyDescent="0.25">
      <c r="U61901" s="76"/>
    </row>
    <row r="61902" spans="21:21" x14ac:dyDescent="0.25">
      <c r="U61902" s="76"/>
    </row>
    <row r="61903" spans="21:21" x14ac:dyDescent="0.25">
      <c r="U61903" s="76"/>
    </row>
    <row r="61904" spans="21:21" x14ac:dyDescent="0.25">
      <c r="U61904" s="76"/>
    </row>
    <row r="61905" spans="21:21" x14ac:dyDescent="0.25">
      <c r="U61905" s="76"/>
    </row>
    <row r="61906" spans="21:21" x14ac:dyDescent="0.25">
      <c r="U61906" s="76"/>
    </row>
    <row r="61907" spans="21:21" x14ac:dyDescent="0.25">
      <c r="U61907" s="76"/>
    </row>
    <row r="61908" spans="21:21" x14ac:dyDescent="0.25">
      <c r="U61908" s="76"/>
    </row>
    <row r="61909" spans="21:21" x14ac:dyDescent="0.25">
      <c r="U61909" s="76"/>
    </row>
    <row r="61910" spans="21:21" x14ac:dyDescent="0.25">
      <c r="U61910" s="76"/>
    </row>
    <row r="61911" spans="21:21" x14ac:dyDescent="0.25">
      <c r="U61911" s="76"/>
    </row>
    <row r="61912" spans="21:21" x14ac:dyDescent="0.25">
      <c r="U61912" s="76"/>
    </row>
    <row r="61913" spans="21:21" x14ac:dyDescent="0.25">
      <c r="U61913" s="76"/>
    </row>
    <row r="61914" spans="21:21" x14ac:dyDescent="0.25">
      <c r="U61914" s="76"/>
    </row>
    <row r="61915" spans="21:21" x14ac:dyDescent="0.25">
      <c r="U61915" s="76"/>
    </row>
    <row r="61916" spans="21:21" x14ac:dyDescent="0.25">
      <c r="U61916" s="76"/>
    </row>
    <row r="61917" spans="21:21" x14ac:dyDescent="0.25">
      <c r="U61917" s="76"/>
    </row>
    <row r="61918" spans="21:21" x14ac:dyDescent="0.25">
      <c r="U61918" s="76"/>
    </row>
    <row r="61919" spans="21:21" x14ac:dyDescent="0.25">
      <c r="U61919" s="76"/>
    </row>
    <row r="61920" spans="21:21" x14ac:dyDescent="0.25">
      <c r="U61920" s="76"/>
    </row>
    <row r="61921" spans="21:21" x14ac:dyDescent="0.25">
      <c r="U61921" s="76"/>
    </row>
    <row r="61922" spans="21:21" x14ac:dyDescent="0.25">
      <c r="U61922" s="76"/>
    </row>
    <row r="61923" spans="21:21" x14ac:dyDescent="0.25">
      <c r="U61923" s="76"/>
    </row>
    <row r="61924" spans="21:21" x14ac:dyDescent="0.25">
      <c r="U61924" s="76"/>
    </row>
    <row r="61925" spans="21:21" x14ac:dyDescent="0.25">
      <c r="U61925" s="76"/>
    </row>
    <row r="61926" spans="21:21" x14ac:dyDescent="0.25">
      <c r="U61926" s="76"/>
    </row>
    <row r="61927" spans="21:21" x14ac:dyDescent="0.25">
      <c r="U61927" s="76"/>
    </row>
    <row r="61928" spans="21:21" x14ac:dyDescent="0.25">
      <c r="U61928" s="76"/>
    </row>
    <row r="61929" spans="21:21" x14ac:dyDescent="0.25">
      <c r="U61929" s="76"/>
    </row>
    <row r="61930" spans="21:21" x14ac:dyDescent="0.25">
      <c r="U61930" s="76"/>
    </row>
    <row r="61931" spans="21:21" x14ac:dyDescent="0.25">
      <c r="U61931" s="76"/>
    </row>
    <row r="61932" spans="21:21" x14ac:dyDescent="0.25">
      <c r="U61932" s="76"/>
    </row>
    <row r="61933" spans="21:21" x14ac:dyDescent="0.25">
      <c r="U61933" s="76"/>
    </row>
    <row r="61934" spans="21:21" x14ac:dyDescent="0.25">
      <c r="U61934" s="76"/>
    </row>
    <row r="61935" spans="21:21" x14ac:dyDescent="0.25">
      <c r="U61935" s="76"/>
    </row>
    <row r="61936" spans="21:21" x14ac:dyDescent="0.25">
      <c r="U61936" s="76"/>
    </row>
    <row r="61937" spans="21:21" x14ac:dyDescent="0.25">
      <c r="U61937" s="76"/>
    </row>
    <row r="61938" spans="21:21" x14ac:dyDescent="0.25">
      <c r="U61938" s="76"/>
    </row>
    <row r="61939" spans="21:21" x14ac:dyDescent="0.25">
      <c r="U61939" s="76"/>
    </row>
    <row r="61940" spans="21:21" x14ac:dyDescent="0.25">
      <c r="U61940" s="76"/>
    </row>
    <row r="61941" spans="21:21" x14ac:dyDescent="0.25">
      <c r="U61941" s="76"/>
    </row>
    <row r="61942" spans="21:21" x14ac:dyDescent="0.25">
      <c r="U61942" s="76"/>
    </row>
    <row r="61943" spans="21:21" x14ac:dyDescent="0.25">
      <c r="U61943" s="76"/>
    </row>
    <row r="61944" spans="21:21" x14ac:dyDescent="0.25">
      <c r="U61944" s="76"/>
    </row>
    <row r="61945" spans="21:21" x14ac:dyDescent="0.25">
      <c r="U61945" s="76"/>
    </row>
    <row r="61946" spans="21:21" x14ac:dyDescent="0.25">
      <c r="U61946" s="76"/>
    </row>
    <row r="61947" spans="21:21" x14ac:dyDescent="0.25">
      <c r="U61947" s="76"/>
    </row>
    <row r="61948" spans="21:21" x14ac:dyDescent="0.25">
      <c r="U61948" s="76"/>
    </row>
    <row r="61949" spans="21:21" x14ac:dyDescent="0.25">
      <c r="U61949" s="76"/>
    </row>
    <row r="61950" spans="21:21" x14ac:dyDescent="0.25">
      <c r="U61950" s="76"/>
    </row>
    <row r="61951" spans="21:21" x14ac:dyDescent="0.25">
      <c r="U61951" s="76"/>
    </row>
    <row r="61952" spans="21:21" x14ac:dyDescent="0.25">
      <c r="U61952" s="76"/>
    </row>
    <row r="61953" spans="21:21" x14ac:dyDescent="0.25">
      <c r="U61953" s="76"/>
    </row>
    <row r="61954" spans="21:21" x14ac:dyDescent="0.25">
      <c r="U61954" s="76"/>
    </row>
    <row r="61955" spans="21:21" x14ac:dyDescent="0.25">
      <c r="U61955" s="76"/>
    </row>
    <row r="61956" spans="21:21" x14ac:dyDescent="0.25">
      <c r="U61956" s="76"/>
    </row>
    <row r="61957" spans="21:21" x14ac:dyDescent="0.25">
      <c r="U61957" s="76"/>
    </row>
    <row r="61958" spans="21:21" x14ac:dyDescent="0.25">
      <c r="U61958" s="76"/>
    </row>
    <row r="61959" spans="21:21" x14ac:dyDescent="0.25">
      <c r="U61959" s="76"/>
    </row>
    <row r="61960" spans="21:21" x14ac:dyDescent="0.25">
      <c r="U61960" s="76"/>
    </row>
    <row r="61961" spans="21:21" x14ac:dyDescent="0.25">
      <c r="U61961" s="76"/>
    </row>
    <row r="61962" spans="21:21" x14ac:dyDescent="0.25">
      <c r="U61962" s="76"/>
    </row>
    <row r="61963" spans="21:21" x14ac:dyDescent="0.25">
      <c r="U61963" s="76"/>
    </row>
    <row r="61964" spans="21:21" x14ac:dyDescent="0.25">
      <c r="U61964" s="76"/>
    </row>
    <row r="61965" spans="21:21" x14ac:dyDescent="0.25">
      <c r="U61965" s="76"/>
    </row>
    <row r="61966" spans="21:21" x14ac:dyDescent="0.25">
      <c r="U61966" s="76"/>
    </row>
    <row r="61967" spans="21:21" x14ac:dyDescent="0.25">
      <c r="U61967" s="76"/>
    </row>
    <row r="61968" spans="21:21" x14ac:dyDescent="0.25">
      <c r="U61968" s="76"/>
    </row>
    <row r="61969" spans="21:21" x14ac:dyDescent="0.25">
      <c r="U61969" s="76"/>
    </row>
    <row r="61970" spans="21:21" x14ac:dyDescent="0.25">
      <c r="U61970" s="76"/>
    </row>
    <row r="61971" spans="21:21" x14ac:dyDescent="0.25">
      <c r="U61971" s="76"/>
    </row>
    <row r="61972" spans="21:21" x14ac:dyDescent="0.25">
      <c r="U61972" s="76"/>
    </row>
    <row r="61973" spans="21:21" x14ac:dyDescent="0.25">
      <c r="U61973" s="76"/>
    </row>
    <row r="61974" spans="21:21" x14ac:dyDescent="0.25">
      <c r="U61974" s="76"/>
    </row>
    <row r="61975" spans="21:21" x14ac:dyDescent="0.25">
      <c r="U61975" s="76"/>
    </row>
    <row r="61976" spans="21:21" x14ac:dyDescent="0.25">
      <c r="U61976" s="76"/>
    </row>
    <row r="61977" spans="21:21" x14ac:dyDescent="0.25">
      <c r="U61977" s="76"/>
    </row>
    <row r="61978" spans="21:21" x14ac:dyDescent="0.25">
      <c r="U61978" s="76"/>
    </row>
    <row r="61979" spans="21:21" x14ac:dyDescent="0.25">
      <c r="U61979" s="76"/>
    </row>
    <row r="61980" spans="21:21" x14ac:dyDescent="0.25">
      <c r="U61980" s="76"/>
    </row>
    <row r="61981" spans="21:21" x14ac:dyDescent="0.25">
      <c r="U61981" s="76"/>
    </row>
    <row r="61982" spans="21:21" x14ac:dyDescent="0.25">
      <c r="U61982" s="76"/>
    </row>
    <row r="61983" spans="21:21" x14ac:dyDescent="0.25">
      <c r="U61983" s="76"/>
    </row>
    <row r="61984" spans="21:21" x14ac:dyDescent="0.25">
      <c r="U61984" s="76"/>
    </row>
    <row r="61985" spans="21:21" x14ac:dyDescent="0.25">
      <c r="U61985" s="76"/>
    </row>
    <row r="61986" spans="21:21" x14ac:dyDescent="0.25">
      <c r="U61986" s="76"/>
    </row>
    <row r="61987" spans="21:21" x14ac:dyDescent="0.25">
      <c r="U61987" s="76"/>
    </row>
    <row r="61988" spans="21:21" x14ac:dyDescent="0.25">
      <c r="U61988" s="76"/>
    </row>
    <row r="61989" spans="21:21" x14ac:dyDescent="0.25">
      <c r="U61989" s="76"/>
    </row>
    <row r="61990" spans="21:21" x14ac:dyDescent="0.25">
      <c r="U61990" s="76"/>
    </row>
    <row r="61991" spans="21:21" x14ac:dyDescent="0.25">
      <c r="U61991" s="76"/>
    </row>
    <row r="61992" spans="21:21" x14ac:dyDescent="0.25">
      <c r="U61992" s="76"/>
    </row>
    <row r="61993" spans="21:21" x14ac:dyDescent="0.25">
      <c r="U61993" s="76"/>
    </row>
    <row r="61994" spans="21:21" x14ac:dyDescent="0.25">
      <c r="U61994" s="76"/>
    </row>
    <row r="61995" spans="21:21" x14ac:dyDescent="0.25">
      <c r="U61995" s="76"/>
    </row>
    <row r="61996" spans="21:21" x14ac:dyDescent="0.25">
      <c r="U61996" s="76"/>
    </row>
    <row r="61997" spans="21:21" x14ac:dyDescent="0.25">
      <c r="U61997" s="76"/>
    </row>
    <row r="61998" spans="21:21" x14ac:dyDescent="0.25">
      <c r="U61998" s="76"/>
    </row>
    <row r="61999" spans="21:21" x14ac:dyDescent="0.25">
      <c r="U61999" s="76"/>
    </row>
    <row r="62000" spans="21:21" x14ac:dyDescent="0.25">
      <c r="U62000" s="76"/>
    </row>
    <row r="62001" spans="21:21" x14ac:dyDescent="0.25">
      <c r="U62001" s="76"/>
    </row>
    <row r="62002" spans="21:21" x14ac:dyDescent="0.25">
      <c r="U62002" s="76"/>
    </row>
    <row r="62003" spans="21:21" x14ac:dyDescent="0.25">
      <c r="U62003" s="76"/>
    </row>
    <row r="62004" spans="21:21" x14ac:dyDescent="0.25">
      <c r="U62004" s="76"/>
    </row>
    <row r="62005" spans="21:21" x14ac:dyDescent="0.25">
      <c r="U62005" s="76"/>
    </row>
    <row r="62006" spans="21:21" x14ac:dyDescent="0.25">
      <c r="U62006" s="76"/>
    </row>
    <row r="62007" spans="21:21" x14ac:dyDescent="0.25">
      <c r="U62007" s="76"/>
    </row>
    <row r="62008" spans="21:21" x14ac:dyDescent="0.25">
      <c r="U62008" s="76"/>
    </row>
    <row r="62009" spans="21:21" x14ac:dyDescent="0.25">
      <c r="U62009" s="76"/>
    </row>
    <row r="62010" spans="21:21" x14ac:dyDescent="0.25">
      <c r="U62010" s="76"/>
    </row>
    <row r="62011" spans="21:21" x14ac:dyDescent="0.25">
      <c r="U62011" s="76"/>
    </row>
    <row r="62012" spans="21:21" x14ac:dyDescent="0.25">
      <c r="U62012" s="76"/>
    </row>
    <row r="62013" spans="21:21" x14ac:dyDescent="0.25">
      <c r="U62013" s="76"/>
    </row>
    <row r="62014" spans="21:21" x14ac:dyDescent="0.25">
      <c r="U62014" s="76"/>
    </row>
    <row r="62015" spans="21:21" x14ac:dyDescent="0.25">
      <c r="U62015" s="76"/>
    </row>
    <row r="62016" spans="21:21" x14ac:dyDescent="0.25">
      <c r="U62016" s="76"/>
    </row>
    <row r="62017" spans="21:21" x14ac:dyDescent="0.25">
      <c r="U62017" s="76"/>
    </row>
    <row r="62018" spans="21:21" x14ac:dyDescent="0.25">
      <c r="U62018" s="76"/>
    </row>
    <row r="62019" spans="21:21" x14ac:dyDescent="0.25">
      <c r="U62019" s="76"/>
    </row>
    <row r="62020" spans="21:21" x14ac:dyDescent="0.25">
      <c r="U62020" s="76"/>
    </row>
    <row r="62021" spans="21:21" x14ac:dyDescent="0.25">
      <c r="U62021" s="76"/>
    </row>
    <row r="62022" spans="21:21" x14ac:dyDescent="0.25">
      <c r="U62022" s="76"/>
    </row>
    <row r="62023" spans="21:21" x14ac:dyDescent="0.25">
      <c r="U62023" s="76"/>
    </row>
    <row r="62024" spans="21:21" x14ac:dyDescent="0.25">
      <c r="U62024" s="76"/>
    </row>
    <row r="62025" spans="21:21" x14ac:dyDescent="0.25">
      <c r="U62025" s="76"/>
    </row>
    <row r="62026" spans="21:21" x14ac:dyDescent="0.25">
      <c r="U62026" s="76"/>
    </row>
    <row r="62027" spans="21:21" x14ac:dyDescent="0.25">
      <c r="U62027" s="76"/>
    </row>
    <row r="62028" spans="21:21" x14ac:dyDescent="0.25">
      <c r="U62028" s="76"/>
    </row>
    <row r="62029" spans="21:21" x14ac:dyDescent="0.25">
      <c r="U62029" s="76"/>
    </row>
    <row r="62030" spans="21:21" x14ac:dyDescent="0.25">
      <c r="U62030" s="76"/>
    </row>
    <row r="62031" spans="21:21" x14ac:dyDescent="0.25">
      <c r="U62031" s="76"/>
    </row>
    <row r="62032" spans="21:21" x14ac:dyDescent="0.25">
      <c r="U62032" s="76"/>
    </row>
    <row r="62033" spans="21:21" x14ac:dyDescent="0.25">
      <c r="U62033" s="76"/>
    </row>
    <row r="62034" spans="21:21" x14ac:dyDescent="0.25">
      <c r="U62034" s="76"/>
    </row>
    <row r="62035" spans="21:21" x14ac:dyDescent="0.25">
      <c r="U62035" s="76"/>
    </row>
    <row r="62036" spans="21:21" x14ac:dyDescent="0.25">
      <c r="U62036" s="76"/>
    </row>
    <row r="62037" spans="21:21" x14ac:dyDescent="0.25">
      <c r="U62037" s="76"/>
    </row>
    <row r="62038" spans="21:21" x14ac:dyDescent="0.25">
      <c r="U62038" s="76"/>
    </row>
    <row r="62039" spans="21:21" x14ac:dyDescent="0.25">
      <c r="U62039" s="76"/>
    </row>
    <row r="62040" spans="21:21" x14ac:dyDescent="0.25">
      <c r="U62040" s="76"/>
    </row>
    <row r="62041" spans="21:21" x14ac:dyDescent="0.25">
      <c r="U62041" s="76"/>
    </row>
    <row r="62042" spans="21:21" x14ac:dyDescent="0.25">
      <c r="U62042" s="76"/>
    </row>
    <row r="62043" spans="21:21" x14ac:dyDescent="0.25">
      <c r="U62043" s="76"/>
    </row>
    <row r="62044" spans="21:21" x14ac:dyDescent="0.25">
      <c r="U62044" s="76"/>
    </row>
    <row r="62045" spans="21:21" x14ac:dyDescent="0.25">
      <c r="U62045" s="76"/>
    </row>
    <row r="62046" spans="21:21" x14ac:dyDescent="0.25">
      <c r="U62046" s="76"/>
    </row>
    <row r="62047" spans="21:21" x14ac:dyDescent="0.25">
      <c r="U62047" s="76"/>
    </row>
    <row r="62048" spans="21:21" x14ac:dyDescent="0.25">
      <c r="U62048" s="76"/>
    </row>
    <row r="62049" spans="21:21" x14ac:dyDescent="0.25">
      <c r="U62049" s="76"/>
    </row>
    <row r="62050" spans="21:21" x14ac:dyDescent="0.25">
      <c r="U62050" s="76"/>
    </row>
    <row r="62051" spans="21:21" x14ac:dyDescent="0.25">
      <c r="U62051" s="76"/>
    </row>
    <row r="62052" spans="21:21" x14ac:dyDescent="0.25">
      <c r="U62052" s="76"/>
    </row>
    <row r="62053" spans="21:21" x14ac:dyDescent="0.25">
      <c r="U62053" s="76"/>
    </row>
    <row r="62054" spans="21:21" x14ac:dyDescent="0.25">
      <c r="U62054" s="76"/>
    </row>
    <row r="62055" spans="21:21" x14ac:dyDescent="0.25">
      <c r="U62055" s="76"/>
    </row>
    <row r="62056" spans="21:21" x14ac:dyDescent="0.25">
      <c r="U62056" s="76"/>
    </row>
    <row r="62057" spans="21:21" x14ac:dyDescent="0.25">
      <c r="U62057" s="76"/>
    </row>
    <row r="62058" spans="21:21" x14ac:dyDescent="0.25">
      <c r="U62058" s="76"/>
    </row>
    <row r="62059" spans="21:21" x14ac:dyDescent="0.25">
      <c r="U62059" s="76"/>
    </row>
    <row r="62060" spans="21:21" x14ac:dyDescent="0.25">
      <c r="U62060" s="76"/>
    </row>
    <row r="62061" spans="21:21" x14ac:dyDescent="0.25">
      <c r="U62061" s="76"/>
    </row>
    <row r="62062" spans="21:21" x14ac:dyDescent="0.25">
      <c r="U62062" s="76"/>
    </row>
    <row r="62063" spans="21:21" x14ac:dyDescent="0.25">
      <c r="U62063" s="76"/>
    </row>
    <row r="62064" spans="21:21" x14ac:dyDescent="0.25">
      <c r="U62064" s="76"/>
    </row>
    <row r="62065" spans="21:21" x14ac:dyDescent="0.25">
      <c r="U62065" s="76"/>
    </row>
    <row r="62066" spans="21:21" x14ac:dyDescent="0.25">
      <c r="U62066" s="76"/>
    </row>
    <row r="62067" spans="21:21" x14ac:dyDescent="0.25">
      <c r="U62067" s="76"/>
    </row>
    <row r="62068" spans="21:21" x14ac:dyDescent="0.25">
      <c r="U62068" s="76"/>
    </row>
    <row r="62069" spans="21:21" x14ac:dyDescent="0.25">
      <c r="U62069" s="76"/>
    </row>
    <row r="62070" spans="21:21" x14ac:dyDescent="0.25">
      <c r="U62070" s="76"/>
    </row>
    <row r="62071" spans="21:21" x14ac:dyDescent="0.25">
      <c r="U62071" s="76"/>
    </row>
    <row r="62072" spans="21:21" x14ac:dyDescent="0.25">
      <c r="U62072" s="76"/>
    </row>
    <row r="62073" spans="21:21" x14ac:dyDescent="0.25">
      <c r="U62073" s="76"/>
    </row>
    <row r="62074" spans="21:21" x14ac:dyDescent="0.25">
      <c r="U62074" s="76"/>
    </row>
    <row r="62075" spans="21:21" x14ac:dyDescent="0.25">
      <c r="U62075" s="76"/>
    </row>
    <row r="62076" spans="21:21" x14ac:dyDescent="0.25">
      <c r="U62076" s="76"/>
    </row>
    <row r="62077" spans="21:21" x14ac:dyDescent="0.25">
      <c r="U62077" s="76"/>
    </row>
    <row r="62078" spans="21:21" x14ac:dyDescent="0.25">
      <c r="U62078" s="76"/>
    </row>
    <row r="62079" spans="21:21" x14ac:dyDescent="0.25">
      <c r="U62079" s="76"/>
    </row>
    <row r="62080" spans="21:21" x14ac:dyDescent="0.25">
      <c r="U62080" s="76"/>
    </row>
    <row r="62081" spans="21:21" x14ac:dyDescent="0.25">
      <c r="U62081" s="76"/>
    </row>
    <row r="62082" spans="21:21" x14ac:dyDescent="0.25">
      <c r="U62082" s="76"/>
    </row>
    <row r="62083" spans="21:21" x14ac:dyDescent="0.25">
      <c r="U62083" s="76"/>
    </row>
    <row r="62084" spans="21:21" x14ac:dyDescent="0.25">
      <c r="U62084" s="76"/>
    </row>
    <row r="62085" spans="21:21" x14ac:dyDescent="0.25">
      <c r="U62085" s="76"/>
    </row>
    <row r="62086" spans="21:21" x14ac:dyDescent="0.25">
      <c r="U62086" s="76"/>
    </row>
    <row r="62087" spans="21:21" x14ac:dyDescent="0.25">
      <c r="U62087" s="76"/>
    </row>
    <row r="62088" spans="21:21" x14ac:dyDescent="0.25">
      <c r="U62088" s="76"/>
    </row>
    <row r="62089" spans="21:21" x14ac:dyDescent="0.25">
      <c r="U62089" s="76"/>
    </row>
    <row r="62090" spans="21:21" x14ac:dyDescent="0.25">
      <c r="U62090" s="76"/>
    </row>
    <row r="62091" spans="21:21" x14ac:dyDescent="0.25">
      <c r="U62091" s="76"/>
    </row>
    <row r="62092" spans="21:21" x14ac:dyDescent="0.25">
      <c r="U62092" s="76"/>
    </row>
    <row r="62093" spans="21:21" x14ac:dyDescent="0.25">
      <c r="U62093" s="76"/>
    </row>
    <row r="62094" spans="21:21" x14ac:dyDescent="0.25">
      <c r="U62094" s="76"/>
    </row>
    <row r="62095" spans="21:21" x14ac:dyDescent="0.25">
      <c r="U62095" s="76"/>
    </row>
    <row r="62096" spans="21:21" x14ac:dyDescent="0.25">
      <c r="U62096" s="76"/>
    </row>
    <row r="62097" spans="21:21" x14ac:dyDescent="0.25">
      <c r="U62097" s="76"/>
    </row>
    <row r="62098" spans="21:21" x14ac:dyDescent="0.25">
      <c r="U62098" s="76"/>
    </row>
    <row r="62099" spans="21:21" x14ac:dyDescent="0.25">
      <c r="U62099" s="76"/>
    </row>
    <row r="62100" spans="21:21" x14ac:dyDescent="0.25">
      <c r="U62100" s="76"/>
    </row>
    <row r="62101" spans="21:21" x14ac:dyDescent="0.25">
      <c r="U62101" s="76"/>
    </row>
    <row r="62102" spans="21:21" x14ac:dyDescent="0.25">
      <c r="U62102" s="76"/>
    </row>
    <row r="62103" spans="21:21" x14ac:dyDescent="0.25">
      <c r="U62103" s="76"/>
    </row>
    <row r="62104" spans="21:21" x14ac:dyDescent="0.25">
      <c r="U62104" s="76"/>
    </row>
    <row r="62105" spans="21:21" x14ac:dyDescent="0.25">
      <c r="U62105" s="76"/>
    </row>
    <row r="62106" spans="21:21" x14ac:dyDescent="0.25">
      <c r="U62106" s="76"/>
    </row>
    <row r="62107" spans="21:21" x14ac:dyDescent="0.25">
      <c r="U62107" s="76"/>
    </row>
    <row r="62108" spans="21:21" x14ac:dyDescent="0.25">
      <c r="U62108" s="76"/>
    </row>
    <row r="62109" spans="21:21" x14ac:dyDescent="0.25">
      <c r="U62109" s="76"/>
    </row>
    <row r="62110" spans="21:21" x14ac:dyDescent="0.25">
      <c r="U62110" s="76"/>
    </row>
    <row r="62111" spans="21:21" x14ac:dyDescent="0.25">
      <c r="U62111" s="76"/>
    </row>
    <row r="62112" spans="21:21" x14ac:dyDescent="0.25">
      <c r="U62112" s="76"/>
    </row>
    <row r="62113" spans="21:21" x14ac:dyDescent="0.25">
      <c r="U62113" s="76"/>
    </row>
    <row r="62114" spans="21:21" x14ac:dyDescent="0.25">
      <c r="U62114" s="76"/>
    </row>
    <row r="62115" spans="21:21" x14ac:dyDescent="0.25">
      <c r="U62115" s="76"/>
    </row>
    <row r="62116" spans="21:21" x14ac:dyDescent="0.25">
      <c r="U62116" s="76"/>
    </row>
    <row r="62117" spans="21:21" x14ac:dyDescent="0.25">
      <c r="U62117" s="76"/>
    </row>
    <row r="62118" spans="21:21" x14ac:dyDescent="0.25">
      <c r="U62118" s="76"/>
    </row>
    <row r="62119" spans="21:21" x14ac:dyDescent="0.25">
      <c r="U62119" s="76"/>
    </row>
    <row r="62120" spans="21:21" x14ac:dyDescent="0.25">
      <c r="U62120" s="76"/>
    </row>
    <row r="62121" spans="21:21" x14ac:dyDescent="0.25">
      <c r="U62121" s="76"/>
    </row>
    <row r="62122" spans="21:21" x14ac:dyDescent="0.25">
      <c r="U62122" s="76"/>
    </row>
    <row r="62123" spans="21:21" x14ac:dyDescent="0.25">
      <c r="U62123" s="76"/>
    </row>
    <row r="62124" spans="21:21" x14ac:dyDescent="0.25">
      <c r="U62124" s="76"/>
    </row>
    <row r="62125" spans="21:21" x14ac:dyDescent="0.25">
      <c r="U62125" s="76"/>
    </row>
    <row r="62126" spans="21:21" x14ac:dyDescent="0.25">
      <c r="U62126" s="76"/>
    </row>
    <row r="62127" spans="21:21" x14ac:dyDescent="0.25">
      <c r="U62127" s="76"/>
    </row>
    <row r="62128" spans="21:21" x14ac:dyDescent="0.25">
      <c r="U62128" s="76"/>
    </row>
    <row r="62129" spans="21:21" x14ac:dyDescent="0.25">
      <c r="U62129" s="76"/>
    </row>
    <row r="62130" spans="21:21" x14ac:dyDescent="0.25">
      <c r="U62130" s="76"/>
    </row>
    <row r="62131" spans="21:21" x14ac:dyDescent="0.25">
      <c r="U62131" s="76"/>
    </row>
    <row r="62132" spans="21:21" x14ac:dyDescent="0.25">
      <c r="U62132" s="76"/>
    </row>
    <row r="62133" spans="21:21" x14ac:dyDescent="0.25">
      <c r="U62133" s="76"/>
    </row>
    <row r="62134" spans="21:21" x14ac:dyDescent="0.25">
      <c r="U62134" s="76"/>
    </row>
    <row r="62135" spans="21:21" x14ac:dyDescent="0.25">
      <c r="U62135" s="76"/>
    </row>
    <row r="62136" spans="21:21" x14ac:dyDescent="0.25">
      <c r="U62136" s="76"/>
    </row>
    <row r="62137" spans="21:21" x14ac:dyDescent="0.25">
      <c r="U62137" s="76"/>
    </row>
    <row r="62138" spans="21:21" x14ac:dyDescent="0.25">
      <c r="U62138" s="76"/>
    </row>
    <row r="62139" spans="21:21" x14ac:dyDescent="0.25">
      <c r="U62139" s="76"/>
    </row>
    <row r="62140" spans="21:21" x14ac:dyDescent="0.25">
      <c r="U62140" s="76"/>
    </row>
    <row r="62141" spans="21:21" x14ac:dyDescent="0.25">
      <c r="U62141" s="76"/>
    </row>
    <row r="62142" spans="21:21" x14ac:dyDescent="0.25">
      <c r="U62142" s="76"/>
    </row>
    <row r="62143" spans="21:21" x14ac:dyDescent="0.25">
      <c r="U62143" s="76"/>
    </row>
    <row r="62144" spans="21:21" x14ac:dyDescent="0.25">
      <c r="U62144" s="76"/>
    </row>
    <row r="62145" spans="21:21" x14ac:dyDescent="0.25">
      <c r="U62145" s="76"/>
    </row>
    <row r="62146" spans="21:21" x14ac:dyDescent="0.25">
      <c r="U62146" s="76"/>
    </row>
    <row r="62147" spans="21:21" x14ac:dyDescent="0.25">
      <c r="U62147" s="76"/>
    </row>
    <row r="62148" spans="21:21" x14ac:dyDescent="0.25">
      <c r="U62148" s="76"/>
    </row>
    <row r="62149" spans="21:21" x14ac:dyDescent="0.25">
      <c r="U62149" s="76"/>
    </row>
    <row r="62150" spans="21:21" x14ac:dyDescent="0.25">
      <c r="U62150" s="76"/>
    </row>
    <row r="62151" spans="21:21" x14ac:dyDescent="0.25">
      <c r="U62151" s="76"/>
    </row>
    <row r="62152" spans="21:21" x14ac:dyDescent="0.25">
      <c r="U62152" s="76"/>
    </row>
    <row r="62153" spans="21:21" x14ac:dyDescent="0.25">
      <c r="U62153" s="76"/>
    </row>
    <row r="62154" spans="21:21" x14ac:dyDescent="0.25">
      <c r="U62154" s="76"/>
    </row>
    <row r="62155" spans="21:21" x14ac:dyDescent="0.25">
      <c r="U62155" s="76"/>
    </row>
    <row r="62156" spans="21:21" x14ac:dyDescent="0.25">
      <c r="U62156" s="76"/>
    </row>
    <row r="62157" spans="21:21" x14ac:dyDescent="0.25">
      <c r="U62157" s="76"/>
    </row>
    <row r="62158" spans="21:21" x14ac:dyDescent="0.25">
      <c r="U62158" s="76"/>
    </row>
    <row r="62159" spans="21:21" x14ac:dyDescent="0.25">
      <c r="U62159" s="76"/>
    </row>
    <row r="62160" spans="21:21" x14ac:dyDescent="0.25">
      <c r="U62160" s="76"/>
    </row>
    <row r="62161" spans="21:21" x14ac:dyDescent="0.25">
      <c r="U62161" s="76"/>
    </row>
    <row r="62162" spans="21:21" x14ac:dyDescent="0.25">
      <c r="U62162" s="76"/>
    </row>
    <row r="62163" spans="21:21" x14ac:dyDescent="0.25">
      <c r="U62163" s="76"/>
    </row>
    <row r="62164" spans="21:21" x14ac:dyDescent="0.25">
      <c r="U62164" s="76"/>
    </row>
    <row r="62165" spans="21:21" x14ac:dyDescent="0.25">
      <c r="U62165" s="76"/>
    </row>
    <row r="62166" spans="21:21" x14ac:dyDescent="0.25">
      <c r="U62166" s="76"/>
    </row>
    <row r="62167" spans="21:21" x14ac:dyDescent="0.25">
      <c r="U62167" s="76"/>
    </row>
    <row r="62168" spans="21:21" x14ac:dyDescent="0.25">
      <c r="U62168" s="76"/>
    </row>
    <row r="62169" spans="21:21" x14ac:dyDescent="0.25">
      <c r="U62169" s="76"/>
    </row>
    <row r="62170" spans="21:21" x14ac:dyDescent="0.25">
      <c r="U62170" s="76"/>
    </row>
    <row r="62171" spans="21:21" x14ac:dyDescent="0.25">
      <c r="U62171" s="76"/>
    </row>
    <row r="62172" spans="21:21" x14ac:dyDescent="0.25">
      <c r="U62172" s="76"/>
    </row>
    <row r="62173" spans="21:21" x14ac:dyDescent="0.25">
      <c r="U62173" s="76"/>
    </row>
    <row r="62174" spans="21:21" x14ac:dyDescent="0.25">
      <c r="U62174" s="76"/>
    </row>
    <row r="62175" spans="21:21" x14ac:dyDescent="0.25">
      <c r="U62175" s="76"/>
    </row>
    <row r="62176" spans="21:21" x14ac:dyDescent="0.25">
      <c r="U62176" s="76"/>
    </row>
    <row r="62177" spans="21:21" x14ac:dyDescent="0.25">
      <c r="U62177" s="76"/>
    </row>
    <row r="62178" spans="21:21" x14ac:dyDescent="0.25">
      <c r="U62178" s="76"/>
    </row>
    <row r="62179" spans="21:21" x14ac:dyDescent="0.25">
      <c r="U62179" s="76"/>
    </row>
    <row r="62180" spans="21:21" x14ac:dyDescent="0.25">
      <c r="U62180" s="76"/>
    </row>
    <row r="62181" spans="21:21" x14ac:dyDescent="0.25">
      <c r="U62181" s="76"/>
    </row>
    <row r="62182" spans="21:21" x14ac:dyDescent="0.25">
      <c r="U62182" s="76"/>
    </row>
    <row r="62183" spans="21:21" x14ac:dyDescent="0.25">
      <c r="U62183" s="76"/>
    </row>
    <row r="62184" spans="21:21" x14ac:dyDescent="0.25">
      <c r="U62184" s="76"/>
    </row>
    <row r="62185" spans="21:21" x14ac:dyDescent="0.25">
      <c r="U62185" s="76"/>
    </row>
    <row r="62186" spans="21:21" x14ac:dyDescent="0.25">
      <c r="U62186" s="76"/>
    </row>
    <row r="62187" spans="21:21" x14ac:dyDescent="0.25">
      <c r="U62187" s="76"/>
    </row>
    <row r="62188" spans="21:21" x14ac:dyDescent="0.25">
      <c r="U62188" s="76"/>
    </row>
    <row r="62189" spans="21:21" x14ac:dyDescent="0.25">
      <c r="U62189" s="76"/>
    </row>
    <row r="62190" spans="21:21" x14ac:dyDescent="0.25">
      <c r="U62190" s="76"/>
    </row>
    <row r="62191" spans="21:21" x14ac:dyDescent="0.25">
      <c r="U62191" s="76"/>
    </row>
    <row r="62192" spans="21:21" x14ac:dyDescent="0.25">
      <c r="U62192" s="76"/>
    </row>
    <row r="62193" spans="21:21" x14ac:dyDescent="0.25">
      <c r="U62193" s="76"/>
    </row>
    <row r="62194" spans="21:21" x14ac:dyDescent="0.25">
      <c r="U62194" s="76"/>
    </row>
    <row r="62195" spans="21:21" x14ac:dyDescent="0.25">
      <c r="U62195" s="76"/>
    </row>
    <row r="62196" spans="21:21" x14ac:dyDescent="0.25">
      <c r="U62196" s="76"/>
    </row>
    <row r="62197" spans="21:21" x14ac:dyDescent="0.25">
      <c r="U62197" s="76"/>
    </row>
    <row r="62198" spans="21:21" x14ac:dyDescent="0.25">
      <c r="U62198" s="76"/>
    </row>
    <row r="62199" spans="21:21" x14ac:dyDescent="0.25">
      <c r="U62199" s="76"/>
    </row>
    <row r="62200" spans="21:21" x14ac:dyDescent="0.25">
      <c r="U62200" s="76"/>
    </row>
    <row r="62201" spans="21:21" x14ac:dyDescent="0.25">
      <c r="U62201" s="76"/>
    </row>
    <row r="62202" spans="21:21" x14ac:dyDescent="0.25">
      <c r="U62202" s="76"/>
    </row>
    <row r="62203" spans="21:21" x14ac:dyDescent="0.25">
      <c r="U62203" s="76"/>
    </row>
    <row r="62204" spans="21:21" x14ac:dyDescent="0.25">
      <c r="U62204" s="76"/>
    </row>
    <row r="62205" spans="21:21" x14ac:dyDescent="0.25">
      <c r="U62205" s="76"/>
    </row>
    <row r="62206" spans="21:21" x14ac:dyDescent="0.25">
      <c r="U62206" s="76"/>
    </row>
    <row r="62207" spans="21:21" x14ac:dyDescent="0.25">
      <c r="U62207" s="76"/>
    </row>
    <row r="62208" spans="21:21" x14ac:dyDescent="0.25">
      <c r="U62208" s="76"/>
    </row>
    <row r="62209" spans="21:21" x14ac:dyDescent="0.25">
      <c r="U62209" s="76"/>
    </row>
    <row r="62210" spans="21:21" x14ac:dyDescent="0.25">
      <c r="U62210" s="76"/>
    </row>
    <row r="62211" spans="21:21" x14ac:dyDescent="0.25">
      <c r="U62211" s="76"/>
    </row>
    <row r="62212" spans="21:21" x14ac:dyDescent="0.25">
      <c r="U62212" s="76"/>
    </row>
    <row r="62213" spans="21:21" x14ac:dyDescent="0.25">
      <c r="U62213" s="76"/>
    </row>
    <row r="62214" spans="21:21" x14ac:dyDescent="0.25">
      <c r="U62214" s="76"/>
    </row>
    <row r="62215" spans="21:21" x14ac:dyDescent="0.25">
      <c r="U62215" s="76"/>
    </row>
    <row r="62216" spans="21:21" x14ac:dyDescent="0.25">
      <c r="U62216" s="76"/>
    </row>
    <row r="62217" spans="21:21" x14ac:dyDescent="0.25">
      <c r="U62217" s="76"/>
    </row>
    <row r="62218" spans="21:21" x14ac:dyDescent="0.25">
      <c r="U62218" s="76"/>
    </row>
    <row r="62219" spans="21:21" x14ac:dyDescent="0.25">
      <c r="U62219" s="76"/>
    </row>
    <row r="62220" spans="21:21" x14ac:dyDescent="0.25">
      <c r="U62220" s="76"/>
    </row>
    <row r="62221" spans="21:21" x14ac:dyDescent="0.25">
      <c r="U62221" s="76"/>
    </row>
    <row r="62222" spans="21:21" x14ac:dyDescent="0.25">
      <c r="U62222" s="76"/>
    </row>
    <row r="62223" spans="21:21" x14ac:dyDescent="0.25">
      <c r="U62223" s="76"/>
    </row>
    <row r="62224" spans="21:21" x14ac:dyDescent="0.25">
      <c r="U62224" s="76"/>
    </row>
    <row r="62225" spans="21:21" x14ac:dyDescent="0.25">
      <c r="U62225" s="76"/>
    </row>
    <row r="62226" spans="21:21" x14ac:dyDescent="0.25">
      <c r="U62226" s="76"/>
    </row>
    <row r="62227" spans="21:21" x14ac:dyDescent="0.25">
      <c r="U62227" s="76"/>
    </row>
    <row r="62228" spans="21:21" x14ac:dyDescent="0.25">
      <c r="U62228" s="76"/>
    </row>
    <row r="62229" spans="21:21" x14ac:dyDescent="0.25">
      <c r="U62229" s="76"/>
    </row>
    <row r="62230" spans="21:21" x14ac:dyDescent="0.25">
      <c r="U62230" s="76"/>
    </row>
    <row r="62231" spans="21:21" x14ac:dyDescent="0.25">
      <c r="U62231" s="76"/>
    </row>
    <row r="62232" spans="21:21" x14ac:dyDescent="0.25">
      <c r="U62232" s="76"/>
    </row>
    <row r="62233" spans="21:21" x14ac:dyDescent="0.25">
      <c r="U62233" s="76"/>
    </row>
    <row r="62234" spans="21:21" x14ac:dyDescent="0.25">
      <c r="U62234" s="76"/>
    </row>
    <row r="62235" spans="21:21" x14ac:dyDescent="0.25">
      <c r="U62235" s="76"/>
    </row>
    <row r="62236" spans="21:21" x14ac:dyDescent="0.25">
      <c r="U62236" s="76"/>
    </row>
    <row r="62237" spans="21:21" x14ac:dyDescent="0.25">
      <c r="U62237" s="76"/>
    </row>
    <row r="62238" spans="21:21" x14ac:dyDescent="0.25">
      <c r="U62238" s="76"/>
    </row>
    <row r="62239" spans="21:21" x14ac:dyDescent="0.25">
      <c r="U62239" s="76"/>
    </row>
    <row r="62240" spans="21:21" x14ac:dyDescent="0.25">
      <c r="U62240" s="76"/>
    </row>
    <row r="62241" spans="21:21" x14ac:dyDescent="0.25">
      <c r="U62241" s="76"/>
    </row>
    <row r="62242" spans="21:21" x14ac:dyDescent="0.25">
      <c r="U62242" s="76"/>
    </row>
    <row r="62243" spans="21:21" x14ac:dyDescent="0.25">
      <c r="U62243" s="76"/>
    </row>
    <row r="62244" spans="21:21" x14ac:dyDescent="0.25">
      <c r="U62244" s="76"/>
    </row>
    <row r="62245" spans="21:21" x14ac:dyDescent="0.25">
      <c r="U62245" s="76"/>
    </row>
    <row r="62246" spans="21:21" x14ac:dyDescent="0.25">
      <c r="U62246" s="76"/>
    </row>
    <row r="62247" spans="21:21" x14ac:dyDescent="0.25">
      <c r="U62247" s="76"/>
    </row>
    <row r="62248" spans="21:21" x14ac:dyDescent="0.25">
      <c r="U62248" s="76"/>
    </row>
    <row r="62249" spans="21:21" x14ac:dyDescent="0.25">
      <c r="U62249" s="76"/>
    </row>
    <row r="62250" spans="21:21" x14ac:dyDescent="0.25">
      <c r="U62250" s="76"/>
    </row>
    <row r="62251" spans="21:21" x14ac:dyDescent="0.25">
      <c r="U62251" s="76"/>
    </row>
    <row r="62252" spans="21:21" x14ac:dyDescent="0.25">
      <c r="U62252" s="76"/>
    </row>
    <row r="62253" spans="21:21" x14ac:dyDescent="0.25">
      <c r="U62253" s="76"/>
    </row>
    <row r="62254" spans="21:21" x14ac:dyDescent="0.25">
      <c r="U62254" s="76"/>
    </row>
    <row r="62255" spans="21:21" x14ac:dyDescent="0.25">
      <c r="U62255" s="76"/>
    </row>
    <row r="62256" spans="21:21" x14ac:dyDescent="0.25">
      <c r="U62256" s="76"/>
    </row>
    <row r="62257" spans="21:21" x14ac:dyDescent="0.25">
      <c r="U62257" s="76"/>
    </row>
    <row r="62258" spans="21:21" x14ac:dyDescent="0.25">
      <c r="U62258" s="76"/>
    </row>
    <row r="62259" spans="21:21" x14ac:dyDescent="0.25">
      <c r="U62259" s="76"/>
    </row>
    <row r="62260" spans="21:21" x14ac:dyDescent="0.25">
      <c r="U62260" s="76"/>
    </row>
    <row r="62261" spans="21:21" x14ac:dyDescent="0.25">
      <c r="U62261" s="76"/>
    </row>
    <row r="62262" spans="21:21" x14ac:dyDescent="0.25">
      <c r="U62262" s="76"/>
    </row>
    <row r="62263" spans="21:21" x14ac:dyDescent="0.25">
      <c r="U62263" s="76"/>
    </row>
    <row r="62264" spans="21:21" x14ac:dyDescent="0.25">
      <c r="U62264" s="76"/>
    </row>
    <row r="62265" spans="21:21" x14ac:dyDescent="0.25">
      <c r="U62265" s="76"/>
    </row>
    <row r="62266" spans="21:21" x14ac:dyDescent="0.25">
      <c r="U62266" s="76"/>
    </row>
    <row r="62267" spans="21:21" x14ac:dyDescent="0.25">
      <c r="U62267" s="76"/>
    </row>
    <row r="62268" spans="21:21" x14ac:dyDescent="0.25">
      <c r="U62268" s="76"/>
    </row>
    <row r="62269" spans="21:21" x14ac:dyDescent="0.25">
      <c r="U62269" s="76"/>
    </row>
    <row r="62270" spans="21:21" x14ac:dyDescent="0.25">
      <c r="U62270" s="76"/>
    </row>
    <row r="62271" spans="21:21" x14ac:dyDescent="0.25">
      <c r="U62271" s="76"/>
    </row>
    <row r="62272" spans="21:21" x14ac:dyDescent="0.25">
      <c r="U62272" s="76"/>
    </row>
    <row r="62273" spans="21:21" x14ac:dyDescent="0.25">
      <c r="U62273" s="76"/>
    </row>
    <row r="62274" spans="21:21" x14ac:dyDescent="0.25">
      <c r="U62274" s="76"/>
    </row>
    <row r="62275" spans="21:21" x14ac:dyDescent="0.25">
      <c r="U62275" s="76"/>
    </row>
    <row r="62276" spans="21:21" x14ac:dyDescent="0.25">
      <c r="U62276" s="76"/>
    </row>
    <row r="62277" spans="21:21" x14ac:dyDescent="0.25">
      <c r="U62277" s="76"/>
    </row>
    <row r="62278" spans="21:21" x14ac:dyDescent="0.25">
      <c r="U62278" s="76"/>
    </row>
    <row r="62279" spans="21:21" x14ac:dyDescent="0.25">
      <c r="U62279" s="76"/>
    </row>
    <row r="62280" spans="21:21" x14ac:dyDescent="0.25">
      <c r="U62280" s="76"/>
    </row>
    <row r="62281" spans="21:21" x14ac:dyDescent="0.25">
      <c r="U62281" s="76"/>
    </row>
    <row r="62282" spans="21:21" x14ac:dyDescent="0.25">
      <c r="U62282" s="76"/>
    </row>
    <row r="62283" spans="21:21" x14ac:dyDescent="0.25">
      <c r="U62283" s="76"/>
    </row>
    <row r="62284" spans="21:21" x14ac:dyDescent="0.25">
      <c r="U62284" s="76"/>
    </row>
    <row r="62285" spans="21:21" x14ac:dyDescent="0.25">
      <c r="U62285" s="76"/>
    </row>
    <row r="62286" spans="21:21" x14ac:dyDescent="0.25">
      <c r="U62286" s="76"/>
    </row>
    <row r="62287" spans="21:21" x14ac:dyDescent="0.25">
      <c r="U62287" s="76"/>
    </row>
    <row r="62288" spans="21:21" x14ac:dyDescent="0.25">
      <c r="U62288" s="76"/>
    </row>
    <row r="62289" spans="21:21" x14ac:dyDescent="0.25">
      <c r="U62289" s="76"/>
    </row>
    <row r="62290" spans="21:21" x14ac:dyDescent="0.25">
      <c r="U62290" s="76"/>
    </row>
    <row r="62291" spans="21:21" x14ac:dyDescent="0.25">
      <c r="U62291" s="76"/>
    </row>
    <row r="62292" spans="21:21" x14ac:dyDescent="0.25">
      <c r="U62292" s="76"/>
    </row>
    <row r="62293" spans="21:21" x14ac:dyDescent="0.25">
      <c r="U62293" s="76"/>
    </row>
    <row r="62294" spans="21:21" x14ac:dyDescent="0.25">
      <c r="U62294" s="76"/>
    </row>
    <row r="62295" spans="21:21" x14ac:dyDescent="0.25">
      <c r="U62295" s="76"/>
    </row>
    <row r="62296" spans="21:21" x14ac:dyDescent="0.25">
      <c r="U62296" s="76"/>
    </row>
    <row r="62297" spans="21:21" x14ac:dyDescent="0.25">
      <c r="U62297" s="76"/>
    </row>
    <row r="62298" spans="21:21" x14ac:dyDescent="0.25">
      <c r="U62298" s="76"/>
    </row>
    <row r="62299" spans="21:21" x14ac:dyDescent="0.25">
      <c r="U62299" s="76"/>
    </row>
    <row r="62300" spans="21:21" x14ac:dyDescent="0.25">
      <c r="U62300" s="76"/>
    </row>
    <row r="62301" spans="21:21" x14ac:dyDescent="0.25">
      <c r="U62301" s="76"/>
    </row>
    <row r="62302" spans="21:21" x14ac:dyDescent="0.25">
      <c r="U62302" s="76"/>
    </row>
    <row r="62303" spans="21:21" x14ac:dyDescent="0.25">
      <c r="U62303" s="76"/>
    </row>
    <row r="62304" spans="21:21" x14ac:dyDescent="0.25">
      <c r="U62304" s="76"/>
    </row>
    <row r="62305" spans="21:21" x14ac:dyDescent="0.25">
      <c r="U62305" s="76"/>
    </row>
    <row r="62306" spans="21:21" x14ac:dyDescent="0.25">
      <c r="U62306" s="76"/>
    </row>
    <row r="62307" spans="21:21" x14ac:dyDescent="0.25">
      <c r="U62307" s="76"/>
    </row>
    <row r="62308" spans="21:21" x14ac:dyDescent="0.25">
      <c r="U62308" s="76"/>
    </row>
    <row r="62309" spans="21:21" x14ac:dyDescent="0.25">
      <c r="U62309" s="76"/>
    </row>
    <row r="62310" spans="21:21" x14ac:dyDescent="0.25">
      <c r="U62310" s="76"/>
    </row>
    <row r="62311" spans="21:21" x14ac:dyDescent="0.25">
      <c r="U62311" s="76"/>
    </row>
    <row r="62312" spans="21:21" x14ac:dyDescent="0.25">
      <c r="U62312" s="76"/>
    </row>
    <row r="62313" spans="21:21" x14ac:dyDescent="0.25">
      <c r="U62313" s="76"/>
    </row>
    <row r="62314" spans="21:21" x14ac:dyDescent="0.25">
      <c r="U62314" s="76"/>
    </row>
    <row r="62315" spans="21:21" x14ac:dyDescent="0.25">
      <c r="U62315" s="76"/>
    </row>
    <row r="62316" spans="21:21" x14ac:dyDescent="0.25">
      <c r="U62316" s="76"/>
    </row>
    <row r="62317" spans="21:21" x14ac:dyDescent="0.25">
      <c r="U62317" s="76"/>
    </row>
    <row r="62318" spans="21:21" x14ac:dyDescent="0.25">
      <c r="U62318" s="76"/>
    </row>
    <row r="62319" spans="21:21" x14ac:dyDescent="0.25">
      <c r="U62319" s="76"/>
    </row>
    <row r="62320" spans="21:21" x14ac:dyDescent="0.25">
      <c r="U62320" s="76"/>
    </row>
    <row r="62321" spans="21:21" x14ac:dyDescent="0.25">
      <c r="U62321" s="76"/>
    </row>
    <row r="62322" spans="21:21" x14ac:dyDescent="0.25">
      <c r="U62322" s="76"/>
    </row>
    <row r="62323" spans="21:21" x14ac:dyDescent="0.25">
      <c r="U62323" s="76"/>
    </row>
    <row r="62324" spans="21:21" x14ac:dyDescent="0.25">
      <c r="U62324" s="76"/>
    </row>
    <row r="62325" spans="21:21" x14ac:dyDescent="0.25">
      <c r="U62325" s="76"/>
    </row>
    <row r="62326" spans="21:21" x14ac:dyDescent="0.25">
      <c r="U62326" s="76"/>
    </row>
    <row r="62327" spans="21:21" x14ac:dyDescent="0.25">
      <c r="U62327" s="76"/>
    </row>
    <row r="62328" spans="21:21" x14ac:dyDescent="0.25">
      <c r="U62328" s="76"/>
    </row>
    <row r="62329" spans="21:21" x14ac:dyDescent="0.25">
      <c r="U62329" s="76"/>
    </row>
    <row r="62330" spans="21:21" x14ac:dyDescent="0.25">
      <c r="U62330" s="76"/>
    </row>
    <row r="62331" spans="21:21" x14ac:dyDescent="0.25">
      <c r="U62331" s="76"/>
    </row>
    <row r="62332" spans="21:21" x14ac:dyDescent="0.25">
      <c r="U62332" s="76"/>
    </row>
    <row r="62333" spans="21:21" x14ac:dyDescent="0.25">
      <c r="U62333" s="76"/>
    </row>
    <row r="62334" spans="21:21" x14ac:dyDescent="0.25">
      <c r="U62334" s="76"/>
    </row>
    <row r="62335" spans="21:21" x14ac:dyDescent="0.25">
      <c r="U62335" s="76"/>
    </row>
    <row r="62336" spans="21:21" x14ac:dyDescent="0.25">
      <c r="U62336" s="76"/>
    </row>
    <row r="62337" spans="21:21" x14ac:dyDescent="0.25">
      <c r="U62337" s="76"/>
    </row>
    <row r="62338" spans="21:21" x14ac:dyDescent="0.25">
      <c r="U62338" s="76"/>
    </row>
    <row r="62339" spans="21:21" x14ac:dyDescent="0.25">
      <c r="U62339" s="76"/>
    </row>
    <row r="62340" spans="21:21" x14ac:dyDescent="0.25">
      <c r="U62340" s="76"/>
    </row>
    <row r="62341" spans="21:21" x14ac:dyDescent="0.25">
      <c r="U62341" s="76"/>
    </row>
    <row r="62342" spans="21:21" x14ac:dyDescent="0.25">
      <c r="U62342" s="76"/>
    </row>
    <row r="62343" spans="21:21" x14ac:dyDescent="0.25">
      <c r="U62343" s="76"/>
    </row>
    <row r="62344" spans="21:21" x14ac:dyDescent="0.25">
      <c r="U62344" s="76"/>
    </row>
    <row r="62345" spans="21:21" x14ac:dyDescent="0.25">
      <c r="U62345" s="76"/>
    </row>
    <row r="62346" spans="21:21" x14ac:dyDescent="0.25">
      <c r="U62346" s="76"/>
    </row>
    <row r="62347" spans="21:21" x14ac:dyDescent="0.25">
      <c r="U62347" s="76"/>
    </row>
    <row r="62348" spans="21:21" x14ac:dyDescent="0.25">
      <c r="U62348" s="76"/>
    </row>
    <row r="62349" spans="21:21" x14ac:dyDescent="0.25">
      <c r="U62349" s="76"/>
    </row>
    <row r="62350" spans="21:21" x14ac:dyDescent="0.25">
      <c r="U62350" s="76"/>
    </row>
    <row r="62351" spans="21:21" x14ac:dyDescent="0.25">
      <c r="U62351" s="76"/>
    </row>
    <row r="62352" spans="21:21" x14ac:dyDescent="0.25">
      <c r="U62352" s="76"/>
    </row>
    <row r="62353" spans="21:21" x14ac:dyDescent="0.25">
      <c r="U62353" s="76"/>
    </row>
    <row r="62354" spans="21:21" x14ac:dyDescent="0.25">
      <c r="U62354" s="76"/>
    </row>
    <row r="62355" spans="21:21" x14ac:dyDescent="0.25">
      <c r="U62355" s="76"/>
    </row>
    <row r="62356" spans="21:21" x14ac:dyDescent="0.25">
      <c r="U62356" s="76"/>
    </row>
    <row r="62357" spans="21:21" x14ac:dyDescent="0.25">
      <c r="U62357" s="76"/>
    </row>
    <row r="62358" spans="21:21" x14ac:dyDescent="0.25">
      <c r="U62358" s="76"/>
    </row>
    <row r="62359" spans="21:21" x14ac:dyDescent="0.25">
      <c r="U62359" s="76"/>
    </row>
    <row r="62360" spans="21:21" x14ac:dyDescent="0.25">
      <c r="U62360" s="76"/>
    </row>
    <row r="62361" spans="21:21" x14ac:dyDescent="0.25">
      <c r="U62361" s="76"/>
    </row>
    <row r="62362" spans="21:21" x14ac:dyDescent="0.25">
      <c r="U62362" s="76"/>
    </row>
    <row r="62363" spans="21:21" x14ac:dyDescent="0.25">
      <c r="U62363" s="76"/>
    </row>
    <row r="62364" spans="21:21" x14ac:dyDescent="0.25">
      <c r="U62364" s="76"/>
    </row>
    <row r="62365" spans="21:21" x14ac:dyDescent="0.25">
      <c r="U62365" s="76"/>
    </row>
    <row r="62366" spans="21:21" x14ac:dyDescent="0.25">
      <c r="U62366" s="76"/>
    </row>
    <row r="62367" spans="21:21" x14ac:dyDescent="0.25">
      <c r="U62367" s="76"/>
    </row>
    <row r="62368" spans="21:21" x14ac:dyDescent="0.25">
      <c r="U62368" s="76"/>
    </row>
    <row r="62369" spans="21:21" x14ac:dyDescent="0.25">
      <c r="U62369" s="76"/>
    </row>
    <row r="62370" spans="21:21" x14ac:dyDescent="0.25">
      <c r="U62370" s="76"/>
    </row>
    <row r="62371" spans="21:21" x14ac:dyDescent="0.25">
      <c r="U62371" s="76"/>
    </row>
    <row r="62372" spans="21:21" x14ac:dyDescent="0.25">
      <c r="U62372" s="76"/>
    </row>
    <row r="62373" spans="21:21" x14ac:dyDescent="0.25">
      <c r="U62373" s="76"/>
    </row>
    <row r="62374" spans="21:21" x14ac:dyDescent="0.25">
      <c r="U62374" s="76"/>
    </row>
    <row r="62375" spans="21:21" x14ac:dyDescent="0.25">
      <c r="U62375" s="76"/>
    </row>
    <row r="62376" spans="21:21" x14ac:dyDescent="0.25">
      <c r="U62376" s="76"/>
    </row>
    <row r="62377" spans="21:21" x14ac:dyDescent="0.25">
      <c r="U62377" s="76"/>
    </row>
    <row r="62378" spans="21:21" x14ac:dyDescent="0.25">
      <c r="U62378" s="76"/>
    </row>
    <row r="62379" spans="21:21" x14ac:dyDescent="0.25">
      <c r="U62379" s="76"/>
    </row>
    <row r="62380" spans="21:21" x14ac:dyDescent="0.25">
      <c r="U62380" s="76"/>
    </row>
    <row r="62381" spans="21:21" x14ac:dyDescent="0.25">
      <c r="U62381" s="76"/>
    </row>
    <row r="62382" spans="21:21" x14ac:dyDescent="0.25">
      <c r="U62382" s="76"/>
    </row>
    <row r="62383" spans="21:21" x14ac:dyDescent="0.25">
      <c r="U62383" s="76"/>
    </row>
    <row r="62384" spans="21:21" x14ac:dyDescent="0.25">
      <c r="U62384" s="76"/>
    </row>
    <row r="62385" spans="21:21" x14ac:dyDescent="0.25">
      <c r="U62385" s="76"/>
    </row>
    <row r="62386" spans="21:21" x14ac:dyDescent="0.25">
      <c r="U62386" s="76"/>
    </row>
    <row r="62387" spans="21:21" x14ac:dyDescent="0.25">
      <c r="U62387" s="76"/>
    </row>
    <row r="62388" spans="21:21" x14ac:dyDescent="0.25">
      <c r="U62388" s="76"/>
    </row>
    <row r="62389" spans="21:21" x14ac:dyDescent="0.25">
      <c r="U62389" s="76"/>
    </row>
    <row r="62390" spans="21:21" x14ac:dyDescent="0.25">
      <c r="U62390" s="76"/>
    </row>
    <row r="62391" spans="21:21" x14ac:dyDescent="0.25">
      <c r="U62391" s="76"/>
    </row>
    <row r="62392" spans="21:21" x14ac:dyDescent="0.25">
      <c r="U62392" s="76"/>
    </row>
    <row r="62393" spans="21:21" x14ac:dyDescent="0.25">
      <c r="U62393" s="76"/>
    </row>
    <row r="62394" spans="21:21" x14ac:dyDescent="0.25">
      <c r="U62394" s="76"/>
    </row>
    <row r="62395" spans="21:21" x14ac:dyDescent="0.25">
      <c r="U62395" s="76"/>
    </row>
    <row r="62396" spans="21:21" x14ac:dyDescent="0.25">
      <c r="U62396" s="76"/>
    </row>
    <row r="62397" spans="21:21" x14ac:dyDescent="0.25">
      <c r="U62397" s="76"/>
    </row>
    <row r="62398" spans="21:21" x14ac:dyDescent="0.25">
      <c r="U62398" s="76"/>
    </row>
    <row r="62399" spans="21:21" x14ac:dyDescent="0.25">
      <c r="U62399" s="76"/>
    </row>
    <row r="62400" spans="21:21" x14ac:dyDescent="0.25">
      <c r="U62400" s="76"/>
    </row>
    <row r="62401" spans="21:21" x14ac:dyDescent="0.25">
      <c r="U62401" s="76"/>
    </row>
    <row r="62402" spans="21:21" x14ac:dyDescent="0.25">
      <c r="U62402" s="76"/>
    </row>
    <row r="62403" spans="21:21" x14ac:dyDescent="0.25">
      <c r="U62403" s="76"/>
    </row>
    <row r="62404" spans="21:21" x14ac:dyDescent="0.25">
      <c r="U62404" s="76"/>
    </row>
    <row r="62405" spans="21:21" x14ac:dyDescent="0.25">
      <c r="U62405" s="76"/>
    </row>
    <row r="62406" spans="21:21" x14ac:dyDescent="0.25">
      <c r="U62406" s="76"/>
    </row>
    <row r="62407" spans="21:21" x14ac:dyDescent="0.25">
      <c r="U62407" s="76"/>
    </row>
    <row r="62408" spans="21:21" x14ac:dyDescent="0.25">
      <c r="U62408" s="76"/>
    </row>
    <row r="62409" spans="21:21" x14ac:dyDescent="0.25">
      <c r="U62409" s="76"/>
    </row>
    <row r="62410" spans="21:21" x14ac:dyDescent="0.25">
      <c r="U62410" s="76"/>
    </row>
    <row r="62411" spans="21:21" x14ac:dyDescent="0.25">
      <c r="U62411" s="76"/>
    </row>
    <row r="62412" spans="21:21" x14ac:dyDescent="0.25">
      <c r="U62412" s="76"/>
    </row>
    <row r="62413" spans="21:21" x14ac:dyDescent="0.25">
      <c r="U62413" s="76"/>
    </row>
    <row r="62414" spans="21:21" x14ac:dyDescent="0.25">
      <c r="U62414" s="76"/>
    </row>
    <row r="62415" spans="21:21" x14ac:dyDescent="0.25">
      <c r="U62415" s="76"/>
    </row>
    <row r="62416" spans="21:21" x14ac:dyDescent="0.25">
      <c r="U62416" s="76"/>
    </row>
    <row r="62417" spans="21:21" x14ac:dyDescent="0.25">
      <c r="U62417" s="76"/>
    </row>
    <row r="62418" spans="21:21" x14ac:dyDescent="0.25">
      <c r="U62418" s="76"/>
    </row>
    <row r="62419" spans="21:21" x14ac:dyDescent="0.25">
      <c r="U62419" s="76"/>
    </row>
    <row r="62420" spans="21:21" x14ac:dyDescent="0.25">
      <c r="U62420" s="76"/>
    </row>
    <row r="62421" spans="21:21" x14ac:dyDescent="0.25">
      <c r="U62421" s="76"/>
    </row>
    <row r="62422" spans="21:21" x14ac:dyDescent="0.25">
      <c r="U62422" s="76"/>
    </row>
    <row r="62423" spans="21:21" x14ac:dyDescent="0.25">
      <c r="U62423" s="76"/>
    </row>
    <row r="62424" spans="21:21" x14ac:dyDescent="0.25">
      <c r="U62424" s="76"/>
    </row>
    <row r="62425" spans="21:21" x14ac:dyDescent="0.25">
      <c r="U62425" s="76"/>
    </row>
    <row r="62426" spans="21:21" x14ac:dyDescent="0.25">
      <c r="U62426" s="76"/>
    </row>
    <row r="62427" spans="21:21" x14ac:dyDescent="0.25">
      <c r="U62427" s="76"/>
    </row>
    <row r="62428" spans="21:21" x14ac:dyDescent="0.25">
      <c r="U62428" s="76"/>
    </row>
    <row r="62429" spans="21:21" x14ac:dyDescent="0.25">
      <c r="U62429" s="76"/>
    </row>
    <row r="62430" spans="21:21" x14ac:dyDescent="0.25">
      <c r="U62430" s="76"/>
    </row>
    <row r="62431" spans="21:21" x14ac:dyDescent="0.25">
      <c r="U62431" s="76"/>
    </row>
    <row r="62432" spans="21:21" x14ac:dyDescent="0.25">
      <c r="U62432" s="76"/>
    </row>
    <row r="62433" spans="21:21" x14ac:dyDescent="0.25">
      <c r="U62433" s="76"/>
    </row>
    <row r="62434" spans="21:21" x14ac:dyDescent="0.25">
      <c r="U62434" s="76"/>
    </row>
    <row r="62435" spans="21:21" x14ac:dyDescent="0.25">
      <c r="U62435" s="76"/>
    </row>
    <row r="62436" spans="21:21" x14ac:dyDescent="0.25">
      <c r="U62436" s="76"/>
    </row>
    <row r="62437" spans="21:21" x14ac:dyDescent="0.25">
      <c r="U62437" s="76"/>
    </row>
    <row r="62438" spans="21:21" x14ac:dyDescent="0.25">
      <c r="U62438" s="76"/>
    </row>
    <row r="62439" spans="21:21" x14ac:dyDescent="0.25">
      <c r="U62439" s="76"/>
    </row>
    <row r="62440" spans="21:21" x14ac:dyDescent="0.25">
      <c r="U62440" s="76"/>
    </row>
    <row r="62441" spans="21:21" x14ac:dyDescent="0.25">
      <c r="U62441" s="76"/>
    </row>
    <row r="62442" spans="21:21" x14ac:dyDescent="0.25">
      <c r="U62442" s="76"/>
    </row>
    <row r="62443" spans="21:21" x14ac:dyDescent="0.25">
      <c r="U62443" s="76"/>
    </row>
    <row r="62444" spans="21:21" x14ac:dyDescent="0.25">
      <c r="U62444" s="76"/>
    </row>
    <row r="62445" spans="21:21" x14ac:dyDescent="0.25">
      <c r="U62445" s="76"/>
    </row>
    <row r="62446" spans="21:21" x14ac:dyDescent="0.25">
      <c r="U62446" s="76"/>
    </row>
    <row r="62447" spans="21:21" x14ac:dyDescent="0.25">
      <c r="U62447" s="76"/>
    </row>
    <row r="62448" spans="21:21" x14ac:dyDescent="0.25">
      <c r="U62448" s="76"/>
    </row>
    <row r="62449" spans="21:21" x14ac:dyDescent="0.25">
      <c r="U62449" s="76"/>
    </row>
    <row r="62450" spans="21:21" x14ac:dyDescent="0.25">
      <c r="U62450" s="76"/>
    </row>
    <row r="62451" spans="21:21" x14ac:dyDescent="0.25">
      <c r="U62451" s="76"/>
    </row>
    <row r="62452" spans="21:21" x14ac:dyDescent="0.25">
      <c r="U62452" s="76"/>
    </row>
    <row r="62453" spans="21:21" x14ac:dyDescent="0.25">
      <c r="U62453" s="76"/>
    </row>
    <row r="62454" spans="21:21" x14ac:dyDescent="0.25">
      <c r="U62454" s="76"/>
    </row>
    <row r="62455" spans="21:21" x14ac:dyDescent="0.25">
      <c r="U62455" s="76"/>
    </row>
    <row r="62456" spans="21:21" x14ac:dyDescent="0.25">
      <c r="U62456" s="76"/>
    </row>
    <row r="62457" spans="21:21" x14ac:dyDescent="0.25">
      <c r="U62457" s="76"/>
    </row>
    <row r="62458" spans="21:21" x14ac:dyDescent="0.25">
      <c r="U62458" s="76"/>
    </row>
    <row r="62459" spans="21:21" x14ac:dyDescent="0.25">
      <c r="U62459" s="76"/>
    </row>
    <row r="62460" spans="21:21" x14ac:dyDescent="0.25">
      <c r="U62460" s="76"/>
    </row>
    <row r="62461" spans="21:21" x14ac:dyDescent="0.25">
      <c r="U62461" s="76"/>
    </row>
    <row r="62462" spans="21:21" x14ac:dyDescent="0.25">
      <c r="U62462" s="76"/>
    </row>
    <row r="62463" spans="21:21" x14ac:dyDescent="0.25">
      <c r="U62463" s="76"/>
    </row>
    <row r="62464" spans="21:21" x14ac:dyDescent="0.25">
      <c r="U62464" s="76"/>
    </row>
    <row r="62465" spans="21:21" x14ac:dyDescent="0.25">
      <c r="U62465" s="76"/>
    </row>
    <row r="62466" spans="21:21" x14ac:dyDescent="0.25">
      <c r="U62466" s="76"/>
    </row>
    <row r="62467" spans="21:21" x14ac:dyDescent="0.25">
      <c r="U62467" s="76"/>
    </row>
    <row r="62468" spans="21:21" x14ac:dyDescent="0.25">
      <c r="U62468" s="76"/>
    </row>
    <row r="62469" spans="21:21" x14ac:dyDescent="0.25">
      <c r="U62469" s="76"/>
    </row>
    <row r="62470" spans="21:21" x14ac:dyDescent="0.25">
      <c r="U62470" s="76"/>
    </row>
    <row r="62471" spans="21:21" x14ac:dyDescent="0.25">
      <c r="U62471" s="76"/>
    </row>
    <row r="62472" spans="21:21" x14ac:dyDescent="0.25">
      <c r="U62472" s="76"/>
    </row>
    <row r="62473" spans="21:21" x14ac:dyDescent="0.25">
      <c r="U62473" s="76"/>
    </row>
    <row r="62474" spans="21:21" x14ac:dyDescent="0.25">
      <c r="U62474" s="76"/>
    </row>
    <row r="62475" spans="21:21" x14ac:dyDescent="0.25">
      <c r="U62475" s="76"/>
    </row>
    <row r="62476" spans="21:21" x14ac:dyDescent="0.25">
      <c r="U62476" s="76"/>
    </row>
    <row r="62477" spans="21:21" x14ac:dyDescent="0.25">
      <c r="U62477" s="76"/>
    </row>
    <row r="62478" spans="21:21" x14ac:dyDescent="0.25">
      <c r="U62478" s="76"/>
    </row>
    <row r="62479" spans="21:21" x14ac:dyDescent="0.25">
      <c r="U62479" s="76"/>
    </row>
    <row r="62480" spans="21:21" x14ac:dyDescent="0.25">
      <c r="U62480" s="76"/>
    </row>
    <row r="62481" spans="21:21" x14ac:dyDescent="0.25">
      <c r="U62481" s="76"/>
    </row>
    <row r="62482" spans="21:21" x14ac:dyDescent="0.25">
      <c r="U62482" s="76"/>
    </row>
    <row r="62483" spans="21:21" x14ac:dyDescent="0.25">
      <c r="U62483" s="76"/>
    </row>
    <row r="62484" spans="21:21" x14ac:dyDescent="0.25">
      <c r="U62484" s="76"/>
    </row>
    <row r="62485" spans="21:21" x14ac:dyDescent="0.25">
      <c r="U62485" s="76"/>
    </row>
    <row r="62486" spans="21:21" x14ac:dyDescent="0.25">
      <c r="U62486" s="76"/>
    </row>
    <row r="62487" spans="21:21" x14ac:dyDescent="0.25">
      <c r="U62487" s="76"/>
    </row>
    <row r="62488" spans="21:21" x14ac:dyDescent="0.25">
      <c r="U62488" s="76"/>
    </row>
    <row r="62489" spans="21:21" x14ac:dyDescent="0.25">
      <c r="U62489" s="76"/>
    </row>
    <row r="62490" spans="21:21" x14ac:dyDescent="0.25">
      <c r="U62490" s="76"/>
    </row>
    <row r="62491" spans="21:21" x14ac:dyDescent="0.25">
      <c r="U62491" s="76"/>
    </row>
    <row r="62492" spans="21:21" x14ac:dyDescent="0.25">
      <c r="U62492" s="76"/>
    </row>
    <row r="62493" spans="21:21" x14ac:dyDescent="0.25">
      <c r="U62493" s="76"/>
    </row>
    <row r="62494" spans="21:21" x14ac:dyDescent="0.25">
      <c r="U62494" s="76"/>
    </row>
    <row r="62495" spans="21:21" x14ac:dyDescent="0.25">
      <c r="U62495" s="76"/>
    </row>
    <row r="62496" spans="21:21" x14ac:dyDescent="0.25">
      <c r="U62496" s="76"/>
    </row>
    <row r="62497" spans="21:21" x14ac:dyDescent="0.25">
      <c r="U62497" s="76"/>
    </row>
    <row r="62498" spans="21:21" x14ac:dyDescent="0.25">
      <c r="U62498" s="76"/>
    </row>
    <row r="62499" spans="21:21" x14ac:dyDescent="0.25">
      <c r="U62499" s="76"/>
    </row>
    <row r="62500" spans="21:21" x14ac:dyDescent="0.25">
      <c r="U62500" s="76"/>
    </row>
    <row r="62501" spans="21:21" x14ac:dyDescent="0.25">
      <c r="U62501" s="76"/>
    </row>
    <row r="62502" spans="21:21" x14ac:dyDescent="0.25">
      <c r="U62502" s="76"/>
    </row>
    <row r="62503" spans="21:21" x14ac:dyDescent="0.25">
      <c r="U62503" s="76"/>
    </row>
    <row r="62504" spans="21:21" x14ac:dyDescent="0.25">
      <c r="U62504" s="76"/>
    </row>
    <row r="62505" spans="21:21" x14ac:dyDescent="0.25">
      <c r="U62505" s="76"/>
    </row>
    <row r="62506" spans="21:21" x14ac:dyDescent="0.25">
      <c r="U62506" s="76"/>
    </row>
    <row r="62507" spans="21:21" x14ac:dyDescent="0.25">
      <c r="U62507" s="76"/>
    </row>
    <row r="62508" spans="21:21" x14ac:dyDescent="0.25">
      <c r="U62508" s="76"/>
    </row>
    <row r="62509" spans="21:21" x14ac:dyDescent="0.25">
      <c r="U62509" s="76"/>
    </row>
    <row r="62510" spans="21:21" x14ac:dyDescent="0.25">
      <c r="U62510" s="76"/>
    </row>
    <row r="62511" spans="21:21" x14ac:dyDescent="0.25">
      <c r="U62511" s="76"/>
    </row>
    <row r="62512" spans="21:21" x14ac:dyDescent="0.25">
      <c r="U62512" s="76"/>
    </row>
    <row r="62513" spans="21:21" x14ac:dyDescent="0.25">
      <c r="U62513" s="76"/>
    </row>
    <row r="62514" spans="21:21" x14ac:dyDescent="0.25">
      <c r="U62514" s="76"/>
    </row>
    <row r="62515" spans="21:21" x14ac:dyDescent="0.25">
      <c r="U62515" s="76"/>
    </row>
    <row r="62516" spans="21:21" x14ac:dyDescent="0.25">
      <c r="U62516" s="76"/>
    </row>
    <row r="62517" spans="21:21" x14ac:dyDescent="0.25">
      <c r="U62517" s="76"/>
    </row>
    <row r="62518" spans="21:21" x14ac:dyDescent="0.25">
      <c r="U62518" s="76"/>
    </row>
    <row r="62519" spans="21:21" x14ac:dyDescent="0.25">
      <c r="U62519" s="76"/>
    </row>
    <row r="62520" spans="21:21" x14ac:dyDescent="0.25">
      <c r="U62520" s="76"/>
    </row>
    <row r="62521" spans="21:21" x14ac:dyDescent="0.25">
      <c r="U62521" s="76"/>
    </row>
    <row r="62522" spans="21:21" x14ac:dyDescent="0.25">
      <c r="U62522" s="76"/>
    </row>
    <row r="62523" spans="21:21" x14ac:dyDescent="0.25">
      <c r="U62523" s="76"/>
    </row>
    <row r="62524" spans="21:21" x14ac:dyDescent="0.25">
      <c r="U62524" s="76"/>
    </row>
    <row r="62525" spans="21:21" x14ac:dyDescent="0.25">
      <c r="U62525" s="76"/>
    </row>
    <row r="62526" spans="21:21" x14ac:dyDescent="0.25">
      <c r="U62526" s="76"/>
    </row>
    <row r="62527" spans="21:21" x14ac:dyDescent="0.25">
      <c r="U62527" s="76"/>
    </row>
    <row r="62528" spans="21:21" x14ac:dyDescent="0.25">
      <c r="U62528" s="76"/>
    </row>
    <row r="62529" spans="21:21" x14ac:dyDescent="0.25">
      <c r="U62529" s="76"/>
    </row>
    <row r="62530" spans="21:21" x14ac:dyDescent="0.25">
      <c r="U62530" s="76"/>
    </row>
    <row r="62531" spans="21:21" x14ac:dyDescent="0.25">
      <c r="U62531" s="76"/>
    </row>
    <row r="62532" spans="21:21" x14ac:dyDescent="0.25">
      <c r="U62532" s="76"/>
    </row>
    <row r="62533" spans="21:21" x14ac:dyDescent="0.25">
      <c r="U62533" s="76"/>
    </row>
    <row r="62534" spans="21:21" x14ac:dyDescent="0.25">
      <c r="U62534" s="76"/>
    </row>
    <row r="62535" spans="21:21" x14ac:dyDescent="0.25">
      <c r="U62535" s="76"/>
    </row>
    <row r="62536" spans="21:21" x14ac:dyDescent="0.25">
      <c r="U62536" s="76"/>
    </row>
    <row r="62537" spans="21:21" x14ac:dyDescent="0.25">
      <c r="U62537" s="76"/>
    </row>
    <row r="62538" spans="21:21" x14ac:dyDescent="0.25">
      <c r="U62538" s="76"/>
    </row>
    <row r="62539" spans="21:21" x14ac:dyDescent="0.25">
      <c r="U62539" s="76"/>
    </row>
    <row r="62540" spans="21:21" x14ac:dyDescent="0.25">
      <c r="U62540" s="76"/>
    </row>
    <row r="62541" spans="21:21" x14ac:dyDescent="0.25">
      <c r="U62541" s="76"/>
    </row>
    <row r="62542" spans="21:21" x14ac:dyDescent="0.25">
      <c r="U62542" s="76"/>
    </row>
    <row r="62543" spans="21:21" x14ac:dyDescent="0.25">
      <c r="U62543" s="76"/>
    </row>
    <row r="62544" spans="21:21" x14ac:dyDescent="0.25">
      <c r="U62544" s="76"/>
    </row>
    <row r="62545" spans="21:21" x14ac:dyDescent="0.25">
      <c r="U62545" s="76"/>
    </row>
    <row r="62546" spans="21:21" x14ac:dyDescent="0.25">
      <c r="U62546" s="76"/>
    </row>
    <row r="62547" spans="21:21" x14ac:dyDescent="0.25">
      <c r="U62547" s="76"/>
    </row>
    <row r="62548" spans="21:21" x14ac:dyDescent="0.25">
      <c r="U62548" s="76"/>
    </row>
    <row r="62549" spans="21:21" x14ac:dyDescent="0.25">
      <c r="U62549" s="76"/>
    </row>
    <row r="62550" spans="21:21" x14ac:dyDescent="0.25">
      <c r="U62550" s="76"/>
    </row>
    <row r="62551" spans="21:21" x14ac:dyDescent="0.25">
      <c r="U62551" s="76"/>
    </row>
    <row r="62552" spans="21:21" x14ac:dyDescent="0.25">
      <c r="U62552" s="76"/>
    </row>
    <row r="62553" spans="21:21" x14ac:dyDescent="0.25">
      <c r="U62553" s="76"/>
    </row>
    <row r="62554" spans="21:21" x14ac:dyDescent="0.25">
      <c r="U62554" s="76"/>
    </row>
    <row r="62555" spans="21:21" x14ac:dyDescent="0.25">
      <c r="U62555" s="76"/>
    </row>
    <row r="62556" spans="21:21" x14ac:dyDescent="0.25">
      <c r="U62556" s="76"/>
    </row>
    <row r="62557" spans="21:21" x14ac:dyDescent="0.25">
      <c r="U62557" s="76"/>
    </row>
    <row r="62558" spans="21:21" x14ac:dyDescent="0.25">
      <c r="U62558" s="76"/>
    </row>
    <row r="62559" spans="21:21" x14ac:dyDescent="0.25">
      <c r="U62559" s="76"/>
    </row>
    <row r="62560" spans="21:21" x14ac:dyDescent="0.25">
      <c r="U62560" s="76"/>
    </row>
    <row r="62561" spans="21:21" x14ac:dyDescent="0.25">
      <c r="U62561" s="76"/>
    </row>
    <row r="62562" spans="21:21" x14ac:dyDescent="0.25">
      <c r="U62562" s="76"/>
    </row>
    <row r="62563" spans="21:21" x14ac:dyDescent="0.25">
      <c r="U62563" s="76"/>
    </row>
    <row r="62564" spans="21:21" x14ac:dyDescent="0.25">
      <c r="U62564" s="76"/>
    </row>
    <row r="62565" spans="21:21" x14ac:dyDescent="0.25">
      <c r="U62565" s="76"/>
    </row>
    <row r="62566" spans="21:21" x14ac:dyDescent="0.25">
      <c r="U62566" s="76"/>
    </row>
    <row r="62567" spans="21:21" x14ac:dyDescent="0.25">
      <c r="U62567" s="76"/>
    </row>
    <row r="62568" spans="21:21" x14ac:dyDescent="0.25">
      <c r="U62568" s="76"/>
    </row>
    <row r="62569" spans="21:21" x14ac:dyDescent="0.25">
      <c r="U62569" s="76"/>
    </row>
    <row r="62570" spans="21:21" x14ac:dyDescent="0.25">
      <c r="U62570" s="76"/>
    </row>
    <row r="62571" spans="21:21" x14ac:dyDescent="0.25">
      <c r="U62571" s="76"/>
    </row>
    <row r="62572" spans="21:21" x14ac:dyDescent="0.25">
      <c r="U62572" s="76"/>
    </row>
    <row r="62573" spans="21:21" x14ac:dyDescent="0.25">
      <c r="U62573" s="76"/>
    </row>
    <row r="62574" spans="21:21" x14ac:dyDescent="0.25">
      <c r="U62574" s="76"/>
    </row>
    <row r="62575" spans="21:21" x14ac:dyDescent="0.25">
      <c r="U62575" s="76"/>
    </row>
    <row r="62576" spans="21:21" x14ac:dyDescent="0.25">
      <c r="U62576" s="76"/>
    </row>
    <row r="62577" spans="21:21" x14ac:dyDescent="0.25">
      <c r="U62577" s="76"/>
    </row>
    <row r="62578" spans="21:21" x14ac:dyDescent="0.25">
      <c r="U62578" s="76"/>
    </row>
    <row r="62579" spans="21:21" x14ac:dyDescent="0.25">
      <c r="U62579" s="76"/>
    </row>
    <row r="62580" spans="21:21" x14ac:dyDescent="0.25">
      <c r="U62580" s="76"/>
    </row>
    <row r="62581" spans="21:21" x14ac:dyDescent="0.25">
      <c r="U62581" s="76"/>
    </row>
    <row r="62582" spans="21:21" x14ac:dyDescent="0.25">
      <c r="U62582" s="76"/>
    </row>
    <row r="62583" spans="21:21" x14ac:dyDescent="0.25">
      <c r="U62583" s="76"/>
    </row>
    <row r="62584" spans="21:21" x14ac:dyDescent="0.25">
      <c r="U62584" s="76"/>
    </row>
    <row r="62585" spans="21:21" x14ac:dyDescent="0.25">
      <c r="U62585" s="76"/>
    </row>
    <row r="62586" spans="21:21" x14ac:dyDescent="0.25">
      <c r="U62586" s="76"/>
    </row>
    <row r="62587" spans="21:21" x14ac:dyDescent="0.25">
      <c r="U62587" s="76"/>
    </row>
    <row r="62588" spans="21:21" x14ac:dyDescent="0.25">
      <c r="U62588" s="76"/>
    </row>
    <row r="62589" spans="21:21" x14ac:dyDescent="0.25">
      <c r="U62589" s="76"/>
    </row>
    <row r="62590" spans="21:21" x14ac:dyDescent="0.25">
      <c r="U62590" s="76"/>
    </row>
    <row r="62591" spans="21:21" x14ac:dyDescent="0.25">
      <c r="U62591" s="76"/>
    </row>
    <row r="62592" spans="21:21" x14ac:dyDescent="0.25">
      <c r="U62592" s="76"/>
    </row>
    <row r="62593" spans="21:21" x14ac:dyDescent="0.25">
      <c r="U62593" s="76"/>
    </row>
    <row r="62594" spans="21:21" x14ac:dyDescent="0.25">
      <c r="U62594" s="76"/>
    </row>
    <row r="62595" spans="21:21" x14ac:dyDescent="0.25">
      <c r="U62595" s="76"/>
    </row>
    <row r="62596" spans="21:21" x14ac:dyDescent="0.25">
      <c r="U62596" s="76"/>
    </row>
    <row r="62597" spans="21:21" x14ac:dyDescent="0.25">
      <c r="U62597" s="76"/>
    </row>
    <row r="62598" spans="21:21" x14ac:dyDescent="0.25">
      <c r="U62598" s="76"/>
    </row>
    <row r="62599" spans="21:21" x14ac:dyDescent="0.25">
      <c r="U62599" s="76"/>
    </row>
    <row r="62600" spans="21:21" x14ac:dyDescent="0.25">
      <c r="U62600" s="76"/>
    </row>
    <row r="62601" spans="21:21" x14ac:dyDescent="0.25">
      <c r="U62601" s="76"/>
    </row>
    <row r="62602" spans="21:21" x14ac:dyDescent="0.25">
      <c r="U62602" s="76"/>
    </row>
    <row r="62603" spans="21:21" x14ac:dyDescent="0.25">
      <c r="U62603" s="76"/>
    </row>
    <row r="62604" spans="21:21" x14ac:dyDescent="0.25">
      <c r="U62604" s="76"/>
    </row>
    <row r="62605" spans="21:21" x14ac:dyDescent="0.25">
      <c r="U62605" s="76"/>
    </row>
    <row r="62606" spans="21:21" x14ac:dyDescent="0.25">
      <c r="U62606" s="76"/>
    </row>
    <row r="62607" spans="21:21" x14ac:dyDescent="0.25">
      <c r="U62607" s="76"/>
    </row>
    <row r="62608" spans="21:21" x14ac:dyDescent="0.25">
      <c r="U62608" s="76"/>
    </row>
    <row r="62609" spans="21:21" x14ac:dyDescent="0.25">
      <c r="U62609" s="76"/>
    </row>
    <row r="62610" spans="21:21" x14ac:dyDescent="0.25">
      <c r="U62610" s="76"/>
    </row>
    <row r="62611" spans="21:21" x14ac:dyDescent="0.25">
      <c r="U62611" s="76"/>
    </row>
    <row r="62612" spans="21:21" x14ac:dyDescent="0.25">
      <c r="U62612" s="76"/>
    </row>
    <row r="62613" spans="21:21" x14ac:dyDescent="0.25">
      <c r="U62613" s="76"/>
    </row>
    <row r="62614" spans="21:21" x14ac:dyDescent="0.25">
      <c r="U62614" s="76"/>
    </row>
    <row r="62615" spans="21:21" x14ac:dyDescent="0.25">
      <c r="U62615" s="76"/>
    </row>
    <row r="62616" spans="21:21" x14ac:dyDescent="0.25">
      <c r="U62616" s="76"/>
    </row>
    <row r="62617" spans="21:21" x14ac:dyDescent="0.25">
      <c r="U62617" s="76"/>
    </row>
    <row r="62618" spans="21:21" x14ac:dyDescent="0.25">
      <c r="U62618" s="76"/>
    </row>
    <row r="62619" spans="21:21" x14ac:dyDescent="0.25">
      <c r="U62619" s="76"/>
    </row>
    <row r="62620" spans="21:21" x14ac:dyDescent="0.25">
      <c r="U62620" s="76"/>
    </row>
    <row r="62621" spans="21:21" x14ac:dyDescent="0.25">
      <c r="U62621" s="76"/>
    </row>
    <row r="62622" spans="21:21" x14ac:dyDescent="0.25">
      <c r="U62622" s="76"/>
    </row>
    <row r="62623" spans="21:21" x14ac:dyDescent="0.25">
      <c r="U62623" s="76"/>
    </row>
    <row r="62624" spans="21:21" x14ac:dyDescent="0.25">
      <c r="U62624" s="76"/>
    </row>
    <row r="62625" spans="21:21" x14ac:dyDescent="0.25">
      <c r="U62625" s="76"/>
    </row>
    <row r="62626" spans="21:21" x14ac:dyDescent="0.25">
      <c r="U62626" s="76"/>
    </row>
    <row r="62627" spans="21:21" x14ac:dyDescent="0.25">
      <c r="U62627" s="76"/>
    </row>
    <row r="62628" spans="21:21" x14ac:dyDescent="0.25">
      <c r="U62628" s="76"/>
    </row>
    <row r="62629" spans="21:21" x14ac:dyDescent="0.25">
      <c r="U62629" s="76"/>
    </row>
    <row r="62630" spans="21:21" x14ac:dyDescent="0.25">
      <c r="U62630" s="76"/>
    </row>
    <row r="62631" spans="21:21" x14ac:dyDescent="0.25">
      <c r="U62631" s="76"/>
    </row>
    <row r="62632" spans="21:21" x14ac:dyDescent="0.25">
      <c r="U62632" s="76"/>
    </row>
    <row r="62633" spans="21:21" x14ac:dyDescent="0.25">
      <c r="U62633" s="76"/>
    </row>
    <row r="62634" spans="21:21" x14ac:dyDescent="0.25">
      <c r="U62634" s="76"/>
    </row>
    <row r="62635" spans="21:21" x14ac:dyDescent="0.25">
      <c r="U62635" s="76"/>
    </row>
    <row r="62636" spans="21:21" x14ac:dyDescent="0.25">
      <c r="U62636" s="76"/>
    </row>
    <row r="62637" spans="21:21" x14ac:dyDescent="0.25">
      <c r="U62637" s="76"/>
    </row>
    <row r="62638" spans="21:21" x14ac:dyDescent="0.25">
      <c r="U62638" s="76"/>
    </row>
    <row r="62639" spans="21:21" x14ac:dyDescent="0.25">
      <c r="U62639" s="76"/>
    </row>
    <row r="62640" spans="21:21" x14ac:dyDescent="0.25">
      <c r="U62640" s="76"/>
    </row>
    <row r="62641" spans="21:21" x14ac:dyDescent="0.25">
      <c r="U62641" s="76"/>
    </row>
    <row r="62642" spans="21:21" x14ac:dyDescent="0.25">
      <c r="U62642" s="76"/>
    </row>
    <row r="62643" spans="21:21" x14ac:dyDescent="0.25">
      <c r="U62643" s="76"/>
    </row>
    <row r="62644" spans="21:21" x14ac:dyDescent="0.25">
      <c r="U62644" s="76"/>
    </row>
    <row r="62645" spans="21:21" x14ac:dyDescent="0.25">
      <c r="U62645" s="76"/>
    </row>
    <row r="62646" spans="21:21" x14ac:dyDescent="0.25">
      <c r="U62646" s="76"/>
    </row>
    <row r="62647" spans="21:21" x14ac:dyDescent="0.25">
      <c r="U62647" s="76"/>
    </row>
    <row r="62648" spans="21:21" x14ac:dyDescent="0.25">
      <c r="U62648" s="76"/>
    </row>
    <row r="62649" spans="21:21" x14ac:dyDescent="0.25">
      <c r="U62649" s="76"/>
    </row>
    <row r="62650" spans="21:21" x14ac:dyDescent="0.25">
      <c r="U62650" s="76"/>
    </row>
    <row r="62651" spans="21:21" x14ac:dyDescent="0.25">
      <c r="U62651" s="76"/>
    </row>
    <row r="62652" spans="21:21" x14ac:dyDescent="0.25">
      <c r="U62652" s="76"/>
    </row>
    <row r="62653" spans="21:21" x14ac:dyDescent="0.25">
      <c r="U62653" s="76"/>
    </row>
    <row r="62654" spans="21:21" x14ac:dyDescent="0.25">
      <c r="U62654" s="76"/>
    </row>
    <row r="62655" spans="21:21" x14ac:dyDescent="0.25">
      <c r="U62655" s="76"/>
    </row>
    <row r="62656" spans="21:21" x14ac:dyDescent="0.25">
      <c r="U62656" s="76"/>
    </row>
    <row r="62657" spans="21:21" x14ac:dyDescent="0.25">
      <c r="U62657" s="76"/>
    </row>
    <row r="62658" spans="21:21" x14ac:dyDescent="0.25">
      <c r="U62658" s="76"/>
    </row>
    <row r="62659" spans="21:21" x14ac:dyDescent="0.25">
      <c r="U62659" s="76"/>
    </row>
    <row r="62660" spans="21:21" x14ac:dyDescent="0.25">
      <c r="U62660" s="76"/>
    </row>
    <row r="62661" spans="21:21" x14ac:dyDescent="0.25">
      <c r="U62661" s="76"/>
    </row>
    <row r="62662" spans="21:21" x14ac:dyDescent="0.25">
      <c r="U62662" s="76"/>
    </row>
    <row r="62663" spans="21:21" x14ac:dyDescent="0.25">
      <c r="U62663" s="76"/>
    </row>
    <row r="62664" spans="21:21" x14ac:dyDescent="0.25">
      <c r="U62664" s="76"/>
    </row>
    <row r="62665" spans="21:21" x14ac:dyDescent="0.25">
      <c r="U62665" s="76"/>
    </row>
    <row r="62666" spans="21:21" x14ac:dyDescent="0.25">
      <c r="U62666" s="76"/>
    </row>
    <row r="62667" spans="21:21" x14ac:dyDescent="0.25">
      <c r="U62667" s="76"/>
    </row>
    <row r="62668" spans="21:21" x14ac:dyDescent="0.25">
      <c r="U62668" s="76"/>
    </row>
    <row r="62669" spans="21:21" x14ac:dyDescent="0.25">
      <c r="U62669" s="76"/>
    </row>
    <row r="62670" spans="21:21" x14ac:dyDescent="0.25">
      <c r="U62670" s="76"/>
    </row>
    <row r="62671" spans="21:21" x14ac:dyDescent="0.25">
      <c r="U62671" s="76"/>
    </row>
    <row r="62672" spans="21:21" x14ac:dyDescent="0.25">
      <c r="U62672" s="76"/>
    </row>
    <row r="62673" spans="21:21" x14ac:dyDescent="0.25">
      <c r="U62673" s="76"/>
    </row>
    <row r="62674" spans="21:21" x14ac:dyDescent="0.25">
      <c r="U62674" s="76"/>
    </row>
    <row r="62675" spans="21:21" x14ac:dyDescent="0.25">
      <c r="U62675" s="76"/>
    </row>
    <row r="62676" spans="21:21" x14ac:dyDescent="0.25">
      <c r="U62676" s="76"/>
    </row>
    <row r="62677" spans="21:21" x14ac:dyDescent="0.25">
      <c r="U62677" s="76"/>
    </row>
    <row r="62678" spans="21:21" x14ac:dyDescent="0.25">
      <c r="U62678" s="76"/>
    </row>
    <row r="62679" spans="21:21" x14ac:dyDescent="0.25">
      <c r="U62679" s="76"/>
    </row>
    <row r="62680" spans="21:21" x14ac:dyDescent="0.25">
      <c r="U62680" s="76"/>
    </row>
    <row r="62681" spans="21:21" x14ac:dyDescent="0.25">
      <c r="U62681" s="76"/>
    </row>
    <row r="62682" spans="21:21" x14ac:dyDescent="0.25">
      <c r="U62682" s="76"/>
    </row>
    <row r="62683" spans="21:21" x14ac:dyDescent="0.25">
      <c r="U62683" s="76"/>
    </row>
    <row r="62684" spans="21:21" x14ac:dyDescent="0.25">
      <c r="U62684" s="76"/>
    </row>
    <row r="62685" spans="21:21" x14ac:dyDescent="0.25">
      <c r="U62685" s="76"/>
    </row>
    <row r="62686" spans="21:21" x14ac:dyDescent="0.25">
      <c r="U62686" s="76"/>
    </row>
    <row r="62687" spans="21:21" x14ac:dyDescent="0.25">
      <c r="U62687" s="76"/>
    </row>
    <row r="62688" spans="21:21" x14ac:dyDescent="0.25">
      <c r="U62688" s="76"/>
    </row>
    <row r="62689" spans="21:21" x14ac:dyDescent="0.25">
      <c r="U62689" s="76"/>
    </row>
    <row r="62690" spans="21:21" x14ac:dyDescent="0.25">
      <c r="U62690" s="76"/>
    </row>
    <row r="62691" spans="21:21" x14ac:dyDescent="0.25">
      <c r="U62691" s="76"/>
    </row>
    <row r="62692" spans="21:21" x14ac:dyDescent="0.25">
      <c r="U62692" s="76"/>
    </row>
    <row r="62693" spans="21:21" x14ac:dyDescent="0.25">
      <c r="U62693" s="76"/>
    </row>
    <row r="62694" spans="21:21" x14ac:dyDescent="0.25">
      <c r="U62694" s="76"/>
    </row>
    <row r="62695" spans="21:21" x14ac:dyDescent="0.25">
      <c r="U62695" s="76"/>
    </row>
    <row r="62696" spans="21:21" x14ac:dyDescent="0.25">
      <c r="U62696" s="76"/>
    </row>
    <row r="62697" spans="21:21" x14ac:dyDescent="0.25">
      <c r="U62697" s="76"/>
    </row>
    <row r="62698" spans="21:21" x14ac:dyDescent="0.25">
      <c r="U62698" s="76"/>
    </row>
    <row r="62699" spans="21:21" x14ac:dyDescent="0.25">
      <c r="U62699" s="76"/>
    </row>
    <row r="62700" spans="21:21" x14ac:dyDescent="0.25">
      <c r="U62700" s="76"/>
    </row>
    <row r="62701" spans="21:21" x14ac:dyDescent="0.25">
      <c r="U62701" s="76"/>
    </row>
    <row r="62702" spans="21:21" x14ac:dyDescent="0.25">
      <c r="U62702" s="76"/>
    </row>
    <row r="62703" spans="21:21" x14ac:dyDescent="0.25">
      <c r="U62703" s="76"/>
    </row>
    <row r="62704" spans="21:21" x14ac:dyDescent="0.25">
      <c r="U62704" s="76"/>
    </row>
    <row r="62705" spans="21:21" x14ac:dyDescent="0.25">
      <c r="U62705" s="76"/>
    </row>
    <row r="62706" spans="21:21" x14ac:dyDescent="0.25">
      <c r="U62706" s="76"/>
    </row>
    <row r="62707" spans="21:21" x14ac:dyDescent="0.25">
      <c r="U62707" s="76"/>
    </row>
    <row r="62708" spans="21:21" x14ac:dyDescent="0.25">
      <c r="U62708" s="76"/>
    </row>
    <row r="62709" spans="21:21" x14ac:dyDescent="0.25">
      <c r="U62709" s="76"/>
    </row>
    <row r="62710" spans="21:21" x14ac:dyDescent="0.25">
      <c r="U62710" s="76"/>
    </row>
    <row r="62711" spans="21:21" x14ac:dyDescent="0.25">
      <c r="U62711" s="76"/>
    </row>
    <row r="62712" spans="21:21" x14ac:dyDescent="0.25">
      <c r="U62712" s="76"/>
    </row>
    <row r="62713" spans="21:21" x14ac:dyDescent="0.25">
      <c r="U62713" s="76"/>
    </row>
    <row r="62714" spans="21:21" x14ac:dyDescent="0.25">
      <c r="U62714" s="76"/>
    </row>
    <row r="62715" spans="21:21" x14ac:dyDescent="0.25">
      <c r="U62715" s="76"/>
    </row>
    <row r="62716" spans="21:21" x14ac:dyDescent="0.25">
      <c r="U62716" s="76"/>
    </row>
    <row r="62717" spans="21:21" x14ac:dyDescent="0.25">
      <c r="U62717" s="76"/>
    </row>
    <row r="62718" spans="21:21" x14ac:dyDescent="0.25">
      <c r="U62718" s="76"/>
    </row>
    <row r="62719" spans="21:21" x14ac:dyDescent="0.25">
      <c r="U62719" s="76"/>
    </row>
    <row r="62720" spans="21:21" x14ac:dyDescent="0.25">
      <c r="U62720" s="76"/>
    </row>
    <row r="62721" spans="21:21" x14ac:dyDescent="0.25">
      <c r="U62721" s="76"/>
    </row>
    <row r="62722" spans="21:21" x14ac:dyDescent="0.25">
      <c r="U62722" s="76"/>
    </row>
    <row r="62723" spans="21:21" x14ac:dyDescent="0.25">
      <c r="U62723" s="76"/>
    </row>
    <row r="62724" spans="21:21" x14ac:dyDescent="0.25">
      <c r="U62724" s="76"/>
    </row>
    <row r="62725" spans="21:21" x14ac:dyDescent="0.25">
      <c r="U62725" s="76"/>
    </row>
    <row r="62726" spans="21:21" x14ac:dyDescent="0.25">
      <c r="U62726" s="76"/>
    </row>
    <row r="62727" spans="21:21" x14ac:dyDescent="0.25">
      <c r="U62727" s="76"/>
    </row>
    <row r="62728" spans="21:21" x14ac:dyDescent="0.25">
      <c r="U62728" s="76"/>
    </row>
    <row r="62729" spans="21:21" x14ac:dyDescent="0.25">
      <c r="U62729" s="76"/>
    </row>
    <row r="62730" spans="21:21" x14ac:dyDescent="0.25">
      <c r="U62730" s="76"/>
    </row>
    <row r="62731" spans="21:21" x14ac:dyDescent="0.25">
      <c r="U62731" s="76"/>
    </row>
    <row r="62732" spans="21:21" x14ac:dyDescent="0.25">
      <c r="U62732" s="76"/>
    </row>
    <row r="62733" spans="21:21" x14ac:dyDescent="0.25">
      <c r="U62733" s="76"/>
    </row>
    <row r="62734" spans="21:21" x14ac:dyDescent="0.25">
      <c r="U62734" s="76"/>
    </row>
    <row r="62735" spans="21:21" x14ac:dyDescent="0.25">
      <c r="U62735" s="76"/>
    </row>
    <row r="62736" spans="21:21" x14ac:dyDescent="0.25">
      <c r="U62736" s="76"/>
    </row>
    <row r="62737" spans="21:21" x14ac:dyDescent="0.25">
      <c r="U62737" s="76"/>
    </row>
    <row r="62738" spans="21:21" x14ac:dyDescent="0.25">
      <c r="U62738" s="76"/>
    </row>
    <row r="62739" spans="21:21" x14ac:dyDescent="0.25">
      <c r="U62739" s="76"/>
    </row>
    <row r="62740" spans="21:21" x14ac:dyDescent="0.25">
      <c r="U62740" s="76"/>
    </row>
    <row r="62741" spans="21:21" x14ac:dyDescent="0.25">
      <c r="U62741" s="76"/>
    </row>
    <row r="62742" spans="21:21" x14ac:dyDescent="0.25">
      <c r="U62742" s="76"/>
    </row>
    <row r="62743" spans="21:21" x14ac:dyDescent="0.25">
      <c r="U62743" s="76"/>
    </row>
    <row r="62744" spans="21:21" x14ac:dyDescent="0.25">
      <c r="U62744" s="76"/>
    </row>
    <row r="62745" spans="21:21" x14ac:dyDescent="0.25">
      <c r="U62745" s="76"/>
    </row>
    <row r="62746" spans="21:21" x14ac:dyDescent="0.25">
      <c r="U62746" s="76"/>
    </row>
    <row r="62747" spans="21:21" x14ac:dyDescent="0.25">
      <c r="U62747" s="76"/>
    </row>
    <row r="62748" spans="21:21" x14ac:dyDescent="0.25">
      <c r="U62748" s="76"/>
    </row>
    <row r="62749" spans="21:21" x14ac:dyDescent="0.25">
      <c r="U62749" s="76"/>
    </row>
    <row r="62750" spans="21:21" x14ac:dyDescent="0.25">
      <c r="U62750" s="76"/>
    </row>
    <row r="62751" spans="21:21" x14ac:dyDescent="0.25">
      <c r="U62751" s="76"/>
    </row>
    <row r="62752" spans="21:21" x14ac:dyDescent="0.25">
      <c r="U62752" s="76"/>
    </row>
    <row r="62753" spans="21:21" x14ac:dyDescent="0.25">
      <c r="U62753" s="76"/>
    </row>
    <row r="62754" spans="21:21" x14ac:dyDescent="0.25">
      <c r="U62754" s="76"/>
    </row>
    <row r="62755" spans="21:21" x14ac:dyDescent="0.25">
      <c r="U62755" s="76"/>
    </row>
    <row r="62756" spans="21:21" x14ac:dyDescent="0.25">
      <c r="U62756" s="76"/>
    </row>
    <row r="62757" spans="21:21" x14ac:dyDescent="0.25">
      <c r="U62757" s="76"/>
    </row>
    <row r="62758" spans="21:21" x14ac:dyDescent="0.25">
      <c r="U62758" s="76"/>
    </row>
    <row r="62759" spans="21:21" x14ac:dyDescent="0.25">
      <c r="U62759" s="76"/>
    </row>
    <row r="62760" spans="21:21" x14ac:dyDescent="0.25">
      <c r="U62760" s="76"/>
    </row>
    <row r="62761" spans="21:21" x14ac:dyDescent="0.25">
      <c r="U62761" s="76"/>
    </row>
    <row r="62762" spans="21:21" x14ac:dyDescent="0.25">
      <c r="U62762" s="76"/>
    </row>
    <row r="62763" spans="21:21" x14ac:dyDescent="0.25">
      <c r="U62763" s="76"/>
    </row>
    <row r="62764" spans="21:21" x14ac:dyDescent="0.25">
      <c r="U62764" s="76"/>
    </row>
    <row r="62765" spans="21:21" x14ac:dyDescent="0.25">
      <c r="U62765" s="76"/>
    </row>
    <row r="62766" spans="21:21" x14ac:dyDescent="0.25">
      <c r="U62766" s="76"/>
    </row>
    <row r="62767" spans="21:21" x14ac:dyDescent="0.25">
      <c r="U62767" s="76"/>
    </row>
    <row r="62768" spans="21:21" x14ac:dyDescent="0.25">
      <c r="U62768" s="76"/>
    </row>
    <row r="62769" spans="21:21" x14ac:dyDescent="0.25">
      <c r="U62769" s="76"/>
    </row>
    <row r="62770" spans="21:21" x14ac:dyDescent="0.25">
      <c r="U62770" s="76"/>
    </row>
    <row r="62771" spans="21:21" x14ac:dyDescent="0.25">
      <c r="U62771" s="76"/>
    </row>
    <row r="62772" spans="21:21" x14ac:dyDescent="0.25">
      <c r="U62772" s="76"/>
    </row>
    <row r="62773" spans="21:21" x14ac:dyDescent="0.25">
      <c r="U62773" s="76"/>
    </row>
    <row r="62774" spans="21:21" x14ac:dyDescent="0.25">
      <c r="U62774" s="76"/>
    </row>
    <row r="62775" spans="21:21" x14ac:dyDescent="0.25">
      <c r="U62775" s="76"/>
    </row>
    <row r="62776" spans="21:21" x14ac:dyDescent="0.25">
      <c r="U62776" s="76"/>
    </row>
    <row r="62777" spans="21:21" x14ac:dyDescent="0.25">
      <c r="U62777" s="76"/>
    </row>
    <row r="62778" spans="21:21" x14ac:dyDescent="0.25">
      <c r="U62778" s="76"/>
    </row>
    <row r="62779" spans="21:21" x14ac:dyDescent="0.25">
      <c r="U62779" s="76"/>
    </row>
    <row r="62780" spans="21:21" x14ac:dyDescent="0.25">
      <c r="U62780" s="76"/>
    </row>
    <row r="62781" spans="21:21" x14ac:dyDescent="0.25">
      <c r="U62781" s="76"/>
    </row>
    <row r="62782" spans="21:21" x14ac:dyDescent="0.25">
      <c r="U62782" s="76"/>
    </row>
    <row r="62783" spans="21:21" x14ac:dyDescent="0.25">
      <c r="U62783" s="76"/>
    </row>
    <row r="62784" spans="21:21" x14ac:dyDescent="0.25">
      <c r="U62784" s="76"/>
    </row>
    <row r="62785" spans="21:21" x14ac:dyDescent="0.25">
      <c r="U62785" s="76"/>
    </row>
    <row r="62786" spans="21:21" x14ac:dyDescent="0.25">
      <c r="U62786" s="76"/>
    </row>
    <row r="62787" spans="21:21" x14ac:dyDescent="0.25">
      <c r="U62787" s="76"/>
    </row>
    <row r="62788" spans="21:21" x14ac:dyDescent="0.25">
      <c r="U62788" s="76"/>
    </row>
    <row r="62789" spans="21:21" x14ac:dyDescent="0.25">
      <c r="U62789" s="76"/>
    </row>
    <row r="62790" spans="21:21" x14ac:dyDescent="0.25">
      <c r="U62790" s="76"/>
    </row>
    <row r="62791" spans="21:21" x14ac:dyDescent="0.25">
      <c r="U62791" s="76"/>
    </row>
    <row r="62792" spans="21:21" x14ac:dyDescent="0.25">
      <c r="U62792" s="76"/>
    </row>
    <row r="62793" spans="21:21" x14ac:dyDescent="0.25">
      <c r="U62793" s="76"/>
    </row>
    <row r="62794" spans="21:21" x14ac:dyDescent="0.25">
      <c r="U62794" s="76"/>
    </row>
    <row r="62795" spans="21:21" x14ac:dyDescent="0.25">
      <c r="U62795" s="76"/>
    </row>
    <row r="62796" spans="21:21" x14ac:dyDescent="0.25">
      <c r="U62796" s="76"/>
    </row>
    <row r="62797" spans="21:21" x14ac:dyDescent="0.25">
      <c r="U62797" s="76"/>
    </row>
    <row r="62798" spans="21:21" x14ac:dyDescent="0.25">
      <c r="U62798" s="76"/>
    </row>
    <row r="62799" spans="21:21" x14ac:dyDescent="0.25">
      <c r="U62799" s="76"/>
    </row>
    <row r="62800" spans="21:21" x14ac:dyDescent="0.25">
      <c r="U62800" s="76"/>
    </row>
    <row r="62801" spans="21:21" x14ac:dyDescent="0.25">
      <c r="U62801" s="76"/>
    </row>
    <row r="62802" spans="21:21" x14ac:dyDescent="0.25">
      <c r="U62802" s="76"/>
    </row>
    <row r="62803" spans="21:21" x14ac:dyDescent="0.25">
      <c r="U62803" s="76"/>
    </row>
    <row r="62804" spans="21:21" x14ac:dyDescent="0.25">
      <c r="U62804" s="76"/>
    </row>
    <row r="62805" spans="21:21" x14ac:dyDescent="0.25">
      <c r="U62805" s="76"/>
    </row>
    <row r="62806" spans="21:21" x14ac:dyDescent="0.25">
      <c r="U62806" s="76"/>
    </row>
    <row r="62807" spans="21:21" x14ac:dyDescent="0.25">
      <c r="U62807" s="76"/>
    </row>
    <row r="62808" spans="21:21" x14ac:dyDescent="0.25">
      <c r="U62808" s="76"/>
    </row>
    <row r="62809" spans="21:21" x14ac:dyDescent="0.25">
      <c r="U62809" s="76"/>
    </row>
    <row r="62810" spans="21:21" x14ac:dyDescent="0.25">
      <c r="U62810" s="76"/>
    </row>
    <row r="62811" spans="21:21" x14ac:dyDescent="0.25">
      <c r="U62811" s="76"/>
    </row>
    <row r="62812" spans="21:21" x14ac:dyDescent="0.25">
      <c r="U62812" s="76"/>
    </row>
    <row r="62813" spans="21:21" x14ac:dyDescent="0.25">
      <c r="U62813" s="76"/>
    </row>
    <row r="62814" spans="21:21" x14ac:dyDescent="0.25">
      <c r="U62814" s="76"/>
    </row>
    <row r="62815" spans="21:21" x14ac:dyDescent="0.25">
      <c r="U62815" s="76"/>
    </row>
    <row r="62816" spans="21:21" x14ac:dyDescent="0.25">
      <c r="U62816" s="76"/>
    </row>
    <row r="62817" spans="21:21" x14ac:dyDescent="0.25">
      <c r="U62817" s="76"/>
    </row>
    <row r="62818" spans="21:21" x14ac:dyDescent="0.25">
      <c r="U62818" s="76"/>
    </row>
    <row r="62819" spans="21:21" x14ac:dyDescent="0.25">
      <c r="U62819" s="76"/>
    </row>
    <row r="62820" spans="21:21" x14ac:dyDescent="0.25">
      <c r="U62820" s="76"/>
    </row>
    <row r="62821" spans="21:21" x14ac:dyDescent="0.25">
      <c r="U62821" s="76"/>
    </row>
    <row r="62822" spans="21:21" x14ac:dyDescent="0.25">
      <c r="U62822" s="76"/>
    </row>
    <row r="62823" spans="21:21" x14ac:dyDescent="0.25">
      <c r="U62823" s="76"/>
    </row>
    <row r="62824" spans="21:21" x14ac:dyDescent="0.25">
      <c r="U62824" s="76"/>
    </row>
    <row r="62825" spans="21:21" x14ac:dyDescent="0.25">
      <c r="U62825" s="76"/>
    </row>
    <row r="62826" spans="21:21" x14ac:dyDescent="0.25">
      <c r="U62826" s="76"/>
    </row>
    <row r="62827" spans="21:21" x14ac:dyDescent="0.25">
      <c r="U62827" s="76"/>
    </row>
    <row r="62828" spans="21:21" x14ac:dyDescent="0.25">
      <c r="U62828" s="76"/>
    </row>
    <row r="62829" spans="21:21" x14ac:dyDescent="0.25">
      <c r="U62829" s="76"/>
    </row>
    <row r="62830" spans="21:21" x14ac:dyDescent="0.25">
      <c r="U62830" s="76"/>
    </row>
    <row r="62831" spans="21:21" x14ac:dyDescent="0.25">
      <c r="U62831" s="76"/>
    </row>
    <row r="62832" spans="21:21" x14ac:dyDescent="0.25">
      <c r="U62832" s="76"/>
    </row>
    <row r="62833" spans="21:21" x14ac:dyDescent="0.25">
      <c r="U62833" s="76"/>
    </row>
    <row r="62834" spans="21:21" x14ac:dyDescent="0.25">
      <c r="U62834" s="76"/>
    </row>
    <row r="62835" spans="21:21" x14ac:dyDescent="0.25">
      <c r="U62835" s="76"/>
    </row>
    <row r="62836" spans="21:21" x14ac:dyDescent="0.25">
      <c r="U62836" s="76"/>
    </row>
    <row r="62837" spans="21:21" x14ac:dyDescent="0.25">
      <c r="U62837" s="76"/>
    </row>
    <row r="62838" spans="21:21" x14ac:dyDescent="0.25">
      <c r="U62838" s="76"/>
    </row>
    <row r="62839" spans="21:21" x14ac:dyDescent="0.25">
      <c r="U62839" s="76"/>
    </row>
    <row r="62840" spans="21:21" x14ac:dyDescent="0.25">
      <c r="U62840" s="76"/>
    </row>
    <row r="62841" spans="21:21" x14ac:dyDescent="0.25">
      <c r="U62841" s="76"/>
    </row>
    <row r="62842" spans="21:21" x14ac:dyDescent="0.25">
      <c r="U62842" s="76"/>
    </row>
    <row r="62843" spans="21:21" x14ac:dyDescent="0.25">
      <c r="U62843" s="76"/>
    </row>
    <row r="62844" spans="21:21" x14ac:dyDescent="0.25">
      <c r="U62844" s="76"/>
    </row>
    <row r="62845" spans="21:21" x14ac:dyDescent="0.25">
      <c r="U62845" s="76"/>
    </row>
    <row r="62846" spans="21:21" x14ac:dyDescent="0.25">
      <c r="U62846" s="76"/>
    </row>
    <row r="62847" spans="21:21" x14ac:dyDescent="0.25">
      <c r="U62847" s="76"/>
    </row>
    <row r="62848" spans="21:21" x14ac:dyDescent="0.25">
      <c r="U62848" s="76"/>
    </row>
    <row r="62849" spans="21:21" x14ac:dyDescent="0.25">
      <c r="U62849" s="76"/>
    </row>
    <row r="62850" spans="21:21" x14ac:dyDescent="0.25">
      <c r="U62850" s="76"/>
    </row>
    <row r="62851" spans="21:21" x14ac:dyDescent="0.25">
      <c r="U62851" s="76"/>
    </row>
    <row r="62852" spans="21:21" x14ac:dyDescent="0.25">
      <c r="U62852" s="76"/>
    </row>
    <row r="62853" spans="21:21" x14ac:dyDescent="0.25">
      <c r="U62853" s="76"/>
    </row>
    <row r="62854" spans="21:21" x14ac:dyDescent="0.25">
      <c r="U62854" s="76"/>
    </row>
    <row r="62855" spans="21:21" x14ac:dyDescent="0.25">
      <c r="U62855" s="76"/>
    </row>
    <row r="62856" spans="21:21" x14ac:dyDescent="0.25">
      <c r="U62856" s="76"/>
    </row>
    <row r="62857" spans="21:21" x14ac:dyDescent="0.25">
      <c r="U62857" s="76"/>
    </row>
    <row r="62858" spans="21:21" x14ac:dyDescent="0.25">
      <c r="U62858" s="76"/>
    </row>
    <row r="62859" spans="21:21" x14ac:dyDescent="0.25">
      <c r="U62859" s="76"/>
    </row>
    <row r="62860" spans="21:21" x14ac:dyDescent="0.25">
      <c r="U62860" s="76"/>
    </row>
    <row r="62861" spans="21:21" x14ac:dyDescent="0.25">
      <c r="U62861" s="76"/>
    </row>
    <row r="62862" spans="21:21" x14ac:dyDescent="0.25">
      <c r="U62862" s="76"/>
    </row>
    <row r="62863" spans="21:21" x14ac:dyDescent="0.25">
      <c r="U62863" s="76"/>
    </row>
    <row r="62864" spans="21:21" x14ac:dyDescent="0.25">
      <c r="U62864" s="76"/>
    </row>
    <row r="62865" spans="21:21" x14ac:dyDescent="0.25">
      <c r="U62865" s="76"/>
    </row>
    <row r="62866" spans="21:21" x14ac:dyDescent="0.25">
      <c r="U62866" s="76"/>
    </row>
    <row r="62867" spans="21:21" x14ac:dyDescent="0.25">
      <c r="U62867" s="76"/>
    </row>
    <row r="62868" spans="21:21" x14ac:dyDescent="0.25">
      <c r="U62868" s="76"/>
    </row>
    <row r="62869" spans="21:21" x14ac:dyDescent="0.25">
      <c r="U62869" s="76"/>
    </row>
    <row r="62870" spans="21:21" x14ac:dyDescent="0.25">
      <c r="U62870" s="76"/>
    </row>
    <row r="62871" spans="21:21" x14ac:dyDescent="0.25">
      <c r="U62871" s="76"/>
    </row>
    <row r="62872" spans="21:21" x14ac:dyDescent="0.25">
      <c r="U62872" s="76"/>
    </row>
    <row r="62873" spans="21:21" x14ac:dyDescent="0.25">
      <c r="U62873" s="76"/>
    </row>
    <row r="62874" spans="21:21" x14ac:dyDescent="0.25">
      <c r="U62874" s="76"/>
    </row>
    <row r="62875" spans="21:21" x14ac:dyDescent="0.25">
      <c r="U62875" s="76"/>
    </row>
    <row r="62876" spans="21:21" x14ac:dyDescent="0.25">
      <c r="U62876" s="76"/>
    </row>
    <row r="62877" spans="21:21" x14ac:dyDescent="0.25">
      <c r="U62877" s="76"/>
    </row>
    <row r="62878" spans="21:21" x14ac:dyDescent="0.25">
      <c r="U62878" s="76"/>
    </row>
    <row r="62879" spans="21:21" x14ac:dyDescent="0.25">
      <c r="U62879" s="76"/>
    </row>
    <row r="62880" spans="21:21" x14ac:dyDescent="0.25">
      <c r="U62880" s="76"/>
    </row>
    <row r="62881" spans="21:21" x14ac:dyDescent="0.25">
      <c r="U62881" s="76"/>
    </row>
    <row r="62882" spans="21:21" x14ac:dyDescent="0.25">
      <c r="U62882" s="76"/>
    </row>
    <row r="62883" spans="21:21" x14ac:dyDescent="0.25">
      <c r="U62883" s="76"/>
    </row>
    <row r="62884" spans="21:21" x14ac:dyDescent="0.25">
      <c r="U62884" s="76"/>
    </row>
    <row r="62885" spans="21:21" x14ac:dyDescent="0.25">
      <c r="U62885" s="76"/>
    </row>
    <row r="62886" spans="21:21" x14ac:dyDescent="0.25">
      <c r="U62886" s="76"/>
    </row>
    <row r="62887" spans="21:21" x14ac:dyDescent="0.25">
      <c r="U62887" s="76"/>
    </row>
    <row r="62888" spans="21:21" x14ac:dyDescent="0.25">
      <c r="U62888" s="76"/>
    </row>
    <row r="62889" spans="21:21" x14ac:dyDescent="0.25">
      <c r="U62889" s="76"/>
    </row>
    <row r="62890" spans="21:21" x14ac:dyDescent="0.25">
      <c r="U62890" s="76"/>
    </row>
    <row r="62891" spans="21:21" x14ac:dyDescent="0.25">
      <c r="U62891" s="76"/>
    </row>
    <row r="62892" spans="21:21" x14ac:dyDescent="0.25">
      <c r="U62892" s="76"/>
    </row>
    <row r="62893" spans="21:21" x14ac:dyDescent="0.25">
      <c r="U62893" s="76"/>
    </row>
    <row r="62894" spans="21:21" x14ac:dyDescent="0.25">
      <c r="U62894" s="76"/>
    </row>
    <row r="62895" spans="21:21" x14ac:dyDescent="0.25">
      <c r="U62895" s="76"/>
    </row>
    <row r="62896" spans="21:21" x14ac:dyDescent="0.25">
      <c r="U62896" s="76"/>
    </row>
    <row r="62897" spans="21:21" x14ac:dyDescent="0.25">
      <c r="U62897" s="76"/>
    </row>
    <row r="62898" spans="21:21" x14ac:dyDescent="0.25">
      <c r="U62898" s="76"/>
    </row>
    <row r="62899" spans="21:21" x14ac:dyDescent="0.25">
      <c r="U62899" s="76"/>
    </row>
    <row r="62900" spans="21:21" x14ac:dyDescent="0.25">
      <c r="U62900" s="76"/>
    </row>
    <row r="62901" spans="21:21" x14ac:dyDescent="0.25">
      <c r="U62901" s="76"/>
    </row>
    <row r="62902" spans="21:21" x14ac:dyDescent="0.25">
      <c r="U62902" s="76"/>
    </row>
    <row r="62903" spans="21:21" x14ac:dyDescent="0.25">
      <c r="U62903" s="76"/>
    </row>
    <row r="62904" spans="21:21" x14ac:dyDescent="0.25">
      <c r="U62904" s="76"/>
    </row>
    <row r="62905" spans="21:21" x14ac:dyDescent="0.25">
      <c r="U62905" s="76"/>
    </row>
    <row r="62906" spans="21:21" x14ac:dyDescent="0.25">
      <c r="U62906" s="76"/>
    </row>
    <row r="62907" spans="21:21" x14ac:dyDescent="0.25">
      <c r="U62907" s="76"/>
    </row>
    <row r="62908" spans="21:21" x14ac:dyDescent="0.25">
      <c r="U62908" s="76"/>
    </row>
    <row r="62909" spans="21:21" x14ac:dyDescent="0.25">
      <c r="U62909" s="76"/>
    </row>
    <row r="62910" spans="21:21" x14ac:dyDescent="0.25">
      <c r="U62910" s="76"/>
    </row>
    <row r="62911" spans="21:21" x14ac:dyDescent="0.25">
      <c r="U62911" s="76"/>
    </row>
    <row r="62912" spans="21:21" x14ac:dyDescent="0.25">
      <c r="U62912" s="76"/>
    </row>
    <row r="62913" spans="21:21" x14ac:dyDescent="0.25">
      <c r="U62913" s="76"/>
    </row>
    <row r="62914" spans="21:21" x14ac:dyDescent="0.25">
      <c r="U62914" s="76"/>
    </row>
    <row r="62915" spans="21:21" x14ac:dyDescent="0.25">
      <c r="U62915" s="76"/>
    </row>
    <row r="62916" spans="21:21" x14ac:dyDescent="0.25">
      <c r="U62916" s="76"/>
    </row>
    <row r="62917" spans="21:21" x14ac:dyDescent="0.25">
      <c r="U62917" s="76"/>
    </row>
    <row r="62918" spans="21:21" x14ac:dyDescent="0.25">
      <c r="U62918" s="76"/>
    </row>
    <row r="62919" spans="21:21" x14ac:dyDescent="0.25">
      <c r="U62919" s="76"/>
    </row>
    <row r="62920" spans="21:21" x14ac:dyDescent="0.25">
      <c r="U62920" s="76"/>
    </row>
    <row r="62921" spans="21:21" x14ac:dyDescent="0.25">
      <c r="U62921" s="76"/>
    </row>
    <row r="62922" spans="21:21" x14ac:dyDescent="0.25">
      <c r="U62922" s="76"/>
    </row>
    <row r="62923" spans="21:21" x14ac:dyDescent="0.25">
      <c r="U62923" s="76"/>
    </row>
    <row r="62924" spans="21:21" x14ac:dyDescent="0.25">
      <c r="U62924" s="76"/>
    </row>
    <row r="62925" spans="21:21" x14ac:dyDescent="0.25">
      <c r="U62925" s="76"/>
    </row>
    <row r="62926" spans="21:21" x14ac:dyDescent="0.25">
      <c r="U62926" s="76"/>
    </row>
    <row r="62927" spans="21:21" x14ac:dyDescent="0.25">
      <c r="U62927" s="76"/>
    </row>
    <row r="62928" spans="21:21" x14ac:dyDescent="0.25">
      <c r="U62928" s="76"/>
    </row>
    <row r="62929" spans="21:21" x14ac:dyDescent="0.25">
      <c r="U62929" s="76"/>
    </row>
    <row r="62930" spans="21:21" x14ac:dyDescent="0.25">
      <c r="U62930" s="76"/>
    </row>
    <row r="62931" spans="21:21" x14ac:dyDescent="0.25">
      <c r="U62931" s="76"/>
    </row>
    <row r="62932" spans="21:21" x14ac:dyDescent="0.25">
      <c r="U62932" s="76"/>
    </row>
    <row r="62933" spans="21:21" x14ac:dyDescent="0.25">
      <c r="U62933" s="76"/>
    </row>
    <row r="62934" spans="21:21" x14ac:dyDescent="0.25">
      <c r="U62934" s="76"/>
    </row>
    <row r="62935" spans="21:21" x14ac:dyDescent="0.25">
      <c r="U62935" s="76"/>
    </row>
    <row r="62936" spans="21:21" x14ac:dyDescent="0.25">
      <c r="U62936" s="76"/>
    </row>
    <row r="62937" spans="21:21" x14ac:dyDescent="0.25">
      <c r="U62937" s="76"/>
    </row>
    <row r="62938" spans="21:21" x14ac:dyDescent="0.25">
      <c r="U62938" s="76"/>
    </row>
    <row r="62939" spans="21:21" x14ac:dyDescent="0.25">
      <c r="U62939" s="76"/>
    </row>
    <row r="62940" spans="21:21" x14ac:dyDescent="0.25">
      <c r="U62940" s="76"/>
    </row>
    <row r="62941" spans="21:21" x14ac:dyDescent="0.25">
      <c r="U62941" s="76"/>
    </row>
    <row r="62942" spans="21:21" x14ac:dyDescent="0.25">
      <c r="U62942" s="76"/>
    </row>
    <row r="62943" spans="21:21" x14ac:dyDescent="0.25">
      <c r="U62943" s="76"/>
    </row>
    <row r="62944" spans="21:21" x14ac:dyDescent="0.25">
      <c r="U62944" s="76"/>
    </row>
    <row r="62945" spans="21:21" x14ac:dyDescent="0.25">
      <c r="U62945" s="76"/>
    </row>
    <row r="62946" spans="21:21" x14ac:dyDescent="0.25">
      <c r="U62946" s="76"/>
    </row>
    <row r="62947" spans="21:21" x14ac:dyDescent="0.25">
      <c r="U62947" s="76"/>
    </row>
    <row r="62948" spans="21:21" x14ac:dyDescent="0.25">
      <c r="U62948" s="76"/>
    </row>
    <row r="62949" spans="21:21" x14ac:dyDescent="0.25">
      <c r="U62949" s="76"/>
    </row>
    <row r="62950" spans="21:21" x14ac:dyDescent="0.25">
      <c r="U62950" s="76"/>
    </row>
    <row r="62951" spans="21:21" x14ac:dyDescent="0.25">
      <c r="U62951" s="76"/>
    </row>
    <row r="62952" spans="21:21" x14ac:dyDescent="0.25">
      <c r="U62952" s="76"/>
    </row>
    <row r="62953" spans="21:21" x14ac:dyDescent="0.25">
      <c r="U62953" s="76"/>
    </row>
    <row r="62954" spans="21:21" x14ac:dyDescent="0.25">
      <c r="U62954" s="76"/>
    </row>
    <row r="62955" spans="21:21" x14ac:dyDescent="0.25">
      <c r="U62955" s="76"/>
    </row>
    <row r="62956" spans="21:21" x14ac:dyDescent="0.25">
      <c r="U62956" s="76"/>
    </row>
    <row r="62957" spans="21:21" x14ac:dyDescent="0.25">
      <c r="U62957" s="76"/>
    </row>
    <row r="62958" spans="21:21" x14ac:dyDescent="0.25">
      <c r="U62958" s="76"/>
    </row>
    <row r="62959" spans="21:21" x14ac:dyDescent="0.25">
      <c r="U62959" s="76"/>
    </row>
    <row r="62960" spans="21:21" x14ac:dyDescent="0.25">
      <c r="U62960" s="76"/>
    </row>
    <row r="62961" spans="21:21" x14ac:dyDescent="0.25">
      <c r="U62961" s="76"/>
    </row>
    <row r="62962" spans="21:21" x14ac:dyDescent="0.25">
      <c r="U62962" s="76"/>
    </row>
    <row r="62963" spans="21:21" x14ac:dyDescent="0.25">
      <c r="U62963" s="76"/>
    </row>
    <row r="62964" spans="21:21" x14ac:dyDescent="0.25">
      <c r="U62964" s="76"/>
    </row>
    <row r="62965" spans="21:21" x14ac:dyDescent="0.25">
      <c r="U62965" s="76"/>
    </row>
    <row r="62966" spans="21:21" x14ac:dyDescent="0.25">
      <c r="U62966" s="76"/>
    </row>
    <row r="62967" spans="21:21" x14ac:dyDescent="0.25">
      <c r="U62967" s="76"/>
    </row>
    <row r="62968" spans="21:21" x14ac:dyDescent="0.25">
      <c r="U62968" s="76"/>
    </row>
    <row r="62969" spans="21:21" x14ac:dyDescent="0.25">
      <c r="U62969" s="76"/>
    </row>
    <row r="62970" spans="21:21" x14ac:dyDescent="0.25">
      <c r="U62970" s="76"/>
    </row>
    <row r="62971" spans="21:21" x14ac:dyDescent="0.25">
      <c r="U62971" s="76"/>
    </row>
    <row r="62972" spans="21:21" x14ac:dyDescent="0.25">
      <c r="U62972" s="76"/>
    </row>
    <row r="62973" spans="21:21" x14ac:dyDescent="0.25">
      <c r="U62973" s="76"/>
    </row>
    <row r="62974" spans="21:21" x14ac:dyDescent="0.25">
      <c r="U62974" s="76"/>
    </row>
    <row r="62975" spans="21:21" x14ac:dyDescent="0.25">
      <c r="U62975" s="76"/>
    </row>
    <row r="62976" spans="21:21" x14ac:dyDescent="0.25">
      <c r="U62976" s="76"/>
    </row>
    <row r="62977" spans="21:21" x14ac:dyDescent="0.25">
      <c r="U62977" s="76"/>
    </row>
    <row r="62978" spans="21:21" x14ac:dyDescent="0.25">
      <c r="U62978" s="76"/>
    </row>
    <row r="62979" spans="21:21" x14ac:dyDescent="0.25">
      <c r="U62979" s="76"/>
    </row>
    <row r="62980" spans="21:21" x14ac:dyDescent="0.25">
      <c r="U62980" s="76"/>
    </row>
    <row r="62981" spans="21:21" x14ac:dyDescent="0.25">
      <c r="U62981" s="76"/>
    </row>
    <row r="62982" spans="21:21" x14ac:dyDescent="0.25">
      <c r="U62982" s="76"/>
    </row>
    <row r="62983" spans="21:21" x14ac:dyDescent="0.25">
      <c r="U62983" s="76"/>
    </row>
    <row r="62984" spans="21:21" x14ac:dyDescent="0.25">
      <c r="U62984" s="76"/>
    </row>
    <row r="62985" spans="21:21" x14ac:dyDescent="0.25">
      <c r="U62985" s="76"/>
    </row>
    <row r="62986" spans="21:21" x14ac:dyDescent="0.25">
      <c r="U62986" s="76"/>
    </row>
    <row r="62987" spans="21:21" x14ac:dyDescent="0.25">
      <c r="U62987" s="76"/>
    </row>
    <row r="62988" spans="21:21" x14ac:dyDescent="0.25">
      <c r="U62988" s="76"/>
    </row>
    <row r="62989" spans="21:21" x14ac:dyDescent="0.25">
      <c r="U62989" s="76"/>
    </row>
    <row r="62990" spans="21:21" x14ac:dyDescent="0.25">
      <c r="U62990" s="76"/>
    </row>
    <row r="62991" spans="21:21" x14ac:dyDescent="0.25">
      <c r="U62991" s="76"/>
    </row>
    <row r="62992" spans="21:21" x14ac:dyDescent="0.25">
      <c r="U62992" s="76"/>
    </row>
    <row r="62993" spans="21:21" x14ac:dyDescent="0.25">
      <c r="U62993" s="76"/>
    </row>
    <row r="62994" spans="21:21" x14ac:dyDescent="0.25">
      <c r="U62994" s="76"/>
    </row>
    <row r="62995" spans="21:21" x14ac:dyDescent="0.25">
      <c r="U62995" s="76"/>
    </row>
    <row r="62996" spans="21:21" x14ac:dyDescent="0.25">
      <c r="U62996" s="76"/>
    </row>
    <row r="62997" spans="21:21" x14ac:dyDescent="0.25">
      <c r="U62997" s="76"/>
    </row>
    <row r="62998" spans="21:21" x14ac:dyDescent="0.25">
      <c r="U62998" s="76"/>
    </row>
    <row r="62999" spans="21:21" x14ac:dyDescent="0.25">
      <c r="U62999" s="76"/>
    </row>
    <row r="63000" spans="21:21" x14ac:dyDescent="0.25">
      <c r="U63000" s="76"/>
    </row>
    <row r="63001" spans="21:21" x14ac:dyDescent="0.25">
      <c r="U63001" s="76"/>
    </row>
    <row r="63002" spans="21:21" x14ac:dyDescent="0.25">
      <c r="U63002" s="76"/>
    </row>
    <row r="63003" spans="21:21" x14ac:dyDescent="0.25">
      <c r="U63003" s="76"/>
    </row>
    <row r="63004" spans="21:21" x14ac:dyDescent="0.25">
      <c r="U63004" s="76"/>
    </row>
    <row r="63005" spans="21:21" x14ac:dyDescent="0.25">
      <c r="U63005" s="76"/>
    </row>
    <row r="63006" spans="21:21" x14ac:dyDescent="0.25">
      <c r="U63006" s="76"/>
    </row>
    <row r="63007" spans="21:21" x14ac:dyDescent="0.25">
      <c r="U63007" s="76"/>
    </row>
    <row r="63008" spans="21:21" x14ac:dyDescent="0.25">
      <c r="U63008" s="76"/>
    </row>
    <row r="63009" spans="21:21" x14ac:dyDescent="0.25">
      <c r="U63009" s="76"/>
    </row>
    <row r="63010" spans="21:21" x14ac:dyDescent="0.25">
      <c r="U63010" s="76"/>
    </row>
    <row r="63011" spans="21:21" x14ac:dyDescent="0.25">
      <c r="U63011" s="76"/>
    </row>
    <row r="63012" spans="21:21" x14ac:dyDescent="0.25">
      <c r="U63012" s="76"/>
    </row>
    <row r="63013" spans="21:21" x14ac:dyDescent="0.25">
      <c r="U63013" s="76"/>
    </row>
    <row r="63014" spans="21:21" x14ac:dyDescent="0.25">
      <c r="U63014" s="76"/>
    </row>
    <row r="63015" spans="21:21" x14ac:dyDescent="0.25">
      <c r="U63015" s="76"/>
    </row>
    <row r="63016" spans="21:21" x14ac:dyDescent="0.25">
      <c r="U63016" s="76"/>
    </row>
    <row r="63017" spans="21:21" x14ac:dyDescent="0.25">
      <c r="U63017" s="76"/>
    </row>
    <row r="63018" spans="21:21" x14ac:dyDescent="0.25">
      <c r="U63018" s="76"/>
    </row>
    <row r="63019" spans="21:21" x14ac:dyDescent="0.25">
      <c r="U63019" s="76"/>
    </row>
    <row r="63020" spans="21:21" x14ac:dyDescent="0.25">
      <c r="U63020" s="76"/>
    </row>
    <row r="63021" spans="21:21" x14ac:dyDescent="0.25">
      <c r="U63021" s="76"/>
    </row>
    <row r="63022" spans="21:21" x14ac:dyDescent="0.25">
      <c r="U63022" s="76"/>
    </row>
    <row r="63023" spans="21:21" x14ac:dyDescent="0.25">
      <c r="U63023" s="76"/>
    </row>
    <row r="63024" spans="21:21" x14ac:dyDescent="0.25">
      <c r="U63024" s="76"/>
    </row>
    <row r="63025" spans="21:21" x14ac:dyDescent="0.25">
      <c r="U63025" s="76"/>
    </row>
    <row r="63026" spans="21:21" x14ac:dyDescent="0.25">
      <c r="U63026" s="76"/>
    </row>
    <row r="63027" spans="21:21" x14ac:dyDescent="0.25">
      <c r="U63027" s="76"/>
    </row>
    <row r="63028" spans="21:21" x14ac:dyDescent="0.25">
      <c r="U63028" s="76"/>
    </row>
    <row r="63029" spans="21:21" x14ac:dyDescent="0.25">
      <c r="U63029" s="76"/>
    </row>
    <row r="63030" spans="21:21" x14ac:dyDescent="0.25">
      <c r="U63030" s="76"/>
    </row>
    <row r="63031" spans="21:21" x14ac:dyDescent="0.25">
      <c r="U63031" s="76"/>
    </row>
    <row r="63032" spans="21:21" x14ac:dyDescent="0.25">
      <c r="U63032" s="76"/>
    </row>
    <row r="63033" spans="21:21" x14ac:dyDescent="0.25">
      <c r="U63033" s="76"/>
    </row>
    <row r="63034" spans="21:21" x14ac:dyDescent="0.25">
      <c r="U63034" s="76"/>
    </row>
    <row r="63035" spans="21:21" x14ac:dyDescent="0.25">
      <c r="U63035" s="76"/>
    </row>
    <row r="63036" spans="21:21" x14ac:dyDescent="0.25">
      <c r="U63036" s="76"/>
    </row>
    <row r="63037" spans="21:21" x14ac:dyDescent="0.25">
      <c r="U63037" s="76"/>
    </row>
    <row r="63038" spans="21:21" x14ac:dyDescent="0.25">
      <c r="U63038" s="76"/>
    </row>
    <row r="63039" spans="21:21" x14ac:dyDescent="0.25">
      <c r="U63039" s="76"/>
    </row>
    <row r="63040" spans="21:21" x14ac:dyDescent="0.25">
      <c r="U63040" s="76"/>
    </row>
    <row r="63041" spans="21:21" x14ac:dyDescent="0.25">
      <c r="U63041" s="76"/>
    </row>
    <row r="63042" spans="21:21" x14ac:dyDescent="0.25">
      <c r="U63042" s="76"/>
    </row>
    <row r="63043" spans="21:21" x14ac:dyDescent="0.25">
      <c r="U63043" s="76"/>
    </row>
    <row r="63044" spans="21:21" x14ac:dyDescent="0.25">
      <c r="U63044" s="76"/>
    </row>
    <row r="63045" spans="21:21" x14ac:dyDescent="0.25">
      <c r="U63045" s="76"/>
    </row>
    <row r="63046" spans="21:21" x14ac:dyDescent="0.25">
      <c r="U63046" s="76"/>
    </row>
    <row r="63047" spans="21:21" x14ac:dyDescent="0.25">
      <c r="U63047" s="76"/>
    </row>
    <row r="63048" spans="21:21" x14ac:dyDescent="0.25">
      <c r="U63048" s="76"/>
    </row>
    <row r="63049" spans="21:21" x14ac:dyDescent="0.25">
      <c r="U63049" s="76"/>
    </row>
    <row r="63050" spans="21:21" x14ac:dyDescent="0.25">
      <c r="U63050" s="76"/>
    </row>
    <row r="63051" spans="21:21" x14ac:dyDescent="0.25">
      <c r="U63051" s="76"/>
    </row>
    <row r="63052" spans="21:21" x14ac:dyDescent="0.25">
      <c r="U63052" s="76"/>
    </row>
    <row r="63053" spans="21:21" x14ac:dyDescent="0.25">
      <c r="U63053" s="76"/>
    </row>
    <row r="63054" spans="21:21" x14ac:dyDescent="0.25">
      <c r="U63054" s="76"/>
    </row>
    <row r="63055" spans="21:21" x14ac:dyDescent="0.25">
      <c r="U63055" s="76"/>
    </row>
    <row r="63056" spans="21:21" x14ac:dyDescent="0.25">
      <c r="U63056" s="76"/>
    </row>
    <row r="63057" spans="21:21" x14ac:dyDescent="0.25">
      <c r="U63057" s="76"/>
    </row>
    <row r="63058" spans="21:21" x14ac:dyDescent="0.25">
      <c r="U63058" s="76"/>
    </row>
    <row r="63059" spans="21:21" x14ac:dyDescent="0.25">
      <c r="U63059" s="76"/>
    </row>
    <row r="63060" spans="21:21" x14ac:dyDescent="0.25">
      <c r="U63060" s="76"/>
    </row>
    <row r="63061" spans="21:21" x14ac:dyDescent="0.25">
      <c r="U63061" s="76"/>
    </row>
    <row r="63062" spans="21:21" x14ac:dyDescent="0.25">
      <c r="U63062" s="76"/>
    </row>
    <row r="63063" spans="21:21" x14ac:dyDescent="0.25">
      <c r="U63063" s="76"/>
    </row>
    <row r="63064" spans="21:21" x14ac:dyDescent="0.25">
      <c r="U63064" s="76"/>
    </row>
    <row r="63065" spans="21:21" x14ac:dyDescent="0.25">
      <c r="U63065" s="76"/>
    </row>
    <row r="63066" spans="21:21" x14ac:dyDescent="0.25">
      <c r="U63066" s="76"/>
    </row>
    <row r="63067" spans="21:21" x14ac:dyDescent="0.25">
      <c r="U63067" s="76"/>
    </row>
    <row r="63068" spans="21:21" x14ac:dyDescent="0.25">
      <c r="U63068" s="76"/>
    </row>
    <row r="63069" spans="21:21" x14ac:dyDescent="0.25">
      <c r="U63069" s="76"/>
    </row>
    <row r="63070" spans="21:21" x14ac:dyDescent="0.25">
      <c r="U63070" s="76"/>
    </row>
    <row r="63071" spans="21:21" x14ac:dyDescent="0.25">
      <c r="U63071" s="76"/>
    </row>
    <row r="63072" spans="21:21" x14ac:dyDescent="0.25">
      <c r="U63072" s="76"/>
    </row>
    <row r="63073" spans="21:21" x14ac:dyDescent="0.25">
      <c r="U63073" s="76"/>
    </row>
    <row r="63074" spans="21:21" x14ac:dyDescent="0.25">
      <c r="U63074" s="76"/>
    </row>
    <row r="63075" spans="21:21" x14ac:dyDescent="0.25">
      <c r="U63075" s="76"/>
    </row>
    <row r="63076" spans="21:21" x14ac:dyDescent="0.25">
      <c r="U63076" s="76"/>
    </row>
    <row r="63077" spans="21:21" x14ac:dyDescent="0.25">
      <c r="U63077" s="76"/>
    </row>
    <row r="63078" spans="21:21" x14ac:dyDescent="0.25">
      <c r="U63078" s="76"/>
    </row>
    <row r="63079" spans="21:21" x14ac:dyDescent="0.25">
      <c r="U63079" s="76"/>
    </row>
    <row r="63080" spans="21:21" x14ac:dyDescent="0.25">
      <c r="U63080" s="76"/>
    </row>
    <row r="63081" spans="21:21" x14ac:dyDescent="0.25">
      <c r="U63081" s="76"/>
    </row>
    <row r="63082" spans="21:21" x14ac:dyDescent="0.25">
      <c r="U63082" s="76"/>
    </row>
    <row r="63083" spans="21:21" x14ac:dyDescent="0.25">
      <c r="U63083" s="76"/>
    </row>
    <row r="63084" spans="21:21" x14ac:dyDescent="0.25">
      <c r="U63084" s="76"/>
    </row>
    <row r="63085" spans="21:21" x14ac:dyDescent="0.25">
      <c r="U63085" s="76"/>
    </row>
    <row r="63086" spans="21:21" x14ac:dyDescent="0.25">
      <c r="U63086" s="76"/>
    </row>
    <row r="63087" spans="21:21" x14ac:dyDescent="0.25">
      <c r="U63087" s="76"/>
    </row>
    <row r="63088" spans="21:21" x14ac:dyDescent="0.25">
      <c r="U63088" s="76"/>
    </row>
    <row r="63089" spans="21:21" x14ac:dyDescent="0.25">
      <c r="U63089" s="76"/>
    </row>
    <row r="63090" spans="21:21" x14ac:dyDescent="0.25">
      <c r="U63090" s="76"/>
    </row>
    <row r="63091" spans="21:21" x14ac:dyDescent="0.25">
      <c r="U63091" s="76"/>
    </row>
    <row r="63092" spans="21:21" x14ac:dyDescent="0.25">
      <c r="U63092" s="76"/>
    </row>
    <row r="63093" spans="21:21" x14ac:dyDescent="0.25">
      <c r="U63093" s="76"/>
    </row>
    <row r="63094" spans="21:21" x14ac:dyDescent="0.25">
      <c r="U63094" s="76"/>
    </row>
    <row r="63095" spans="21:21" x14ac:dyDescent="0.25">
      <c r="U63095" s="76"/>
    </row>
    <row r="63096" spans="21:21" x14ac:dyDescent="0.25">
      <c r="U63096" s="76"/>
    </row>
    <row r="63097" spans="21:21" x14ac:dyDescent="0.25">
      <c r="U63097" s="76"/>
    </row>
    <row r="63098" spans="21:21" x14ac:dyDescent="0.25">
      <c r="U63098" s="76"/>
    </row>
    <row r="63099" spans="21:21" x14ac:dyDescent="0.25">
      <c r="U63099" s="76"/>
    </row>
    <row r="63100" spans="21:21" x14ac:dyDescent="0.25">
      <c r="U63100" s="76"/>
    </row>
    <row r="63101" spans="21:21" x14ac:dyDescent="0.25">
      <c r="U63101" s="76"/>
    </row>
    <row r="63102" spans="21:21" x14ac:dyDescent="0.25">
      <c r="U63102" s="76"/>
    </row>
    <row r="63103" spans="21:21" x14ac:dyDescent="0.25">
      <c r="U63103" s="76"/>
    </row>
    <row r="63104" spans="21:21" x14ac:dyDescent="0.25">
      <c r="U63104" s="76"/>
    </row>
    <row r="63105" spans="21:21" x14ac:dyDescent="0.25">
      <c r="U63105" s="76"/>
    </row>
    <row r="63106" spans="21:21" x14ac:dyDescent="0.25">
      <c r="U63106" s="76"/>
    </row>
    <row r="63107" spans="21:21" x14ac:dyDescent="0.25">
      <c r="U63107" s="76"/>
    </row>
    <row r="63108" spans="21:21" x14ac:dyDescent="0.25">
      <c r="U63108" s="76"/>
    </row>
    <row r="63109" spans="21:21" x14ac:dyDescent="0.25">
      <c r="U63109" s="76"/>
    </row>
    <row r="63110" spans="21:21" x14ac:dyDescent="0.25">
      <c r="U63110" s="76"/>
    </row>
    <row r="63111" spans="21:21" x14ac:dyDescent="0.25">
      <c r="U63111" s="76"/>
    </row>
    <row r="63112" spans="21:21" x14ac:dyDescent="0.25">
      <c r="U63112" s="76"/>
    </row>
    <row r="63113" spans="21:21" x14ac:dyDescent="0.25">
      <c r="U63113" s="76"/>
    </row>
    <row r="63114" spans="21:21" x14ac:dyDescent="0.25">
      <c r="U63114" s="76"/>
    </row>
    <row r="63115" spans="21:21" x14ac:dyDescent="0.25">
      <c r="U63115" s="76"/>
    </row>
    <row r="63116" spans="21:21" x14ac:dyDescent="0.25">
      <c r="U63116" s="76"/>
    </row>
    <row r="63117" spans="21:21" x14ac:dyDescent="0.25">
      <c r="U63117" s="76"/>
    </row>
    <row r="63118" spans="21:21" x14ac:dyDescent="0.25">
      <c r="U63118" s="76"/>
    </row>
    <row r="63119" spans="21:21" x14ac:dyDescent="0.25">
      <c r="U63119" s="76"/>
    </row>
    <row r="63120" spans="21:21" x14ac:dyDescent="0.25">
      <c r="U63120" s="76"/>
    </row>
    <row r="63121" spans="21:21" x14ac:dyDescent="0.25">
      <c r="U63121" s="76"/>
    </row>
    <row r="63122" spans="21:21" x14ac:dyDescent="0.25">
      <c r="U63122" s="76"/>
    </row>
    <row r="63123" spans="21:21" x14ac:dyDescent="0.25">
      <c r="U63123" s="76"/>
    </row>
    <row r="63124" spans="21:21" x14ac:dyDescent="0.25">
      <c r="U63124" s="76"/>
    </row>
    <row r="63125" spans="21:21" x14ac:dyDescent="0.25">
      <c r="U63125" s="76"/>
    </row>
    <row r="63126" spans="21:21" x14ac:dyDescent="0.25">
      <c r="U63126" s="76"/>
    </row>
    <row r="63127" spans="21:21" x14ac:dyDescent="0.25">
      <c r="U63127" s="76"/>
    </row>
    <row r="63128" spans="21:21" x14ac:dyDescent="0.25">
      <c r="U63128" s="76"/>
    </row>
    <row r="63129" spans="21:21" x14ac:dyDescent="0.25">
      <c r="U63129" s="76"/>
    </row>
    <row r="63130" spans="21:21" x14ac:dyDescent="0.25">
      <c r="U63130" s="76"/>
    </row>
    <row r="63131" spans="21:21" x14ac:dyDescent="0.25">
      <c r="U63131" s="76"/>
    </row>
    <row r="63132" spans="21:21" x14ac:dyDescent="0.25">
      <c r="U63132" s="76"/>
    </row>
    <row r="63133" spans="21:21" x14ac:dyDescent="0.25">
      <c r="U63133" s="76"/>
    </row>
    <row r="63134" spans="21:21" x14ac:dyDescent="0.25">
      <c r="U63134" s="76"/>
    </row>
    <row r="63135" spans="21:21" x14ac:dyDescent="0.25">
      <c r="U63135" s="76"/>
    </row>
    <row r="63136" spans="21:21" x14ac:dyDescent="0.25">
      <c r="U63136" s="76"/>
    </row>
    <row r="63137" spans="21:21" x14ac:dyDescent="0.25">
      <c r="U63137" s="76"/>
    </row>
    <row r="63138" spans="21:21" x14ac:dyDescent="0.25">
      <c r="U63138" s="76"/>
    </row>
    <row r="63139" spans="21:21" x14ac:dyDescent="0.25">
      <c r="U63139" s="76"/>
    </row>
    <row r="63140" spans="21:21" x14ac:dyDescent="0.25">
      <c r="U63140" s="76"/>
    </row>
    <row r="63141" spans="21:21" x14ac:dyDescent="0.25">
      <c r="U63141" s="76"/>
    </row>
    <row r="63142" spans="21:21" x14ac:dyDescent="0.25">
      <c r="U63142" s="76"/>
    </row>
    <row r="63143" spans="21:21" x14ac:dyDescent="0.25">
      <c r="U63143" s="76"/>
    </row>
    <row r="63144" spans="21:21" x14ac:dyDescent="0.25">
      <c r="U63144" s="76"/>
    </row>
    <row r="63145" spans="21:21" x14ac:dyDescent="0.25">
      <c r="U63145" s="76"/>
    </row>
    <row r="63146" spans="21:21" x14ac:dyDescent="0.25">
      <c r="U63146" s="76"/>
    </row>
    <row r="63147" spans="21:21" x14ac:dyDescent="0.25">
      <c r="U63147" s="76"/>
    </row>
    <row r="63148" spans="21:21" x14ac:dyDescent="0.25">
      <c r="U63148" s="76"/>
    </row>
    <row r="63149" spans="21:21" x14ac:dyDescent="0.25">
      <c r="U63149" s="76"/>
    </row>
    <row r="63150" spans="21:21" x14ac:dyDescent="0.25">
      <c r="U63150" s="76"/>
    </row>
    <row r="63151" spans="21:21" x14ac:dyDescent="0.25">
      <c r="U63151" s="76"/>
    </row>
    <row r="63152" spans="21:21" x14ac:dyDescent="0.25">
      <c r="U63152" s="76"/>
    </row>
    <row r="63153" spans="21:21" x14ac:dyDescent="0.25">
      <c r="U63153" s="76"/>
    </row>
    <row r="63154" spans="21:21" x14ac:dyDescent="0.25">
      <c r="U63154" s="76"/>
    </row>
    <row r="63155" spans="21:21" x14ac:dyDescent="0.25">
      <c r="U63155" s="76"/>
    </row>
    <row r="63156" spans="21:21" x14ac:dyDescent="0.25">
      <c r="U63156" s="76"/>
    </row>
    <row r="63157" spans="21:21" x14ac:dyDescent="0.25">
      <c r="U63157" s="76"/>
    </row>
    <row r="63158" spans="21:21" x14ac:dyDescent="0.25">
      <c r="U63158" s="76"/>
    </row>
    <row r="63159" spans="21:21" x14ac:dyDescent="0.25">
      <c r="U63159" s="76"/>
    </row>
    <row r="63160" spans="21:21" x14ac:dyDescent="0.25">
      <c r="U63160" s="76"/>
    </row>
    <row r="63161" spans="21:21" x14ac:dyDescent="0.25">
      <c r="U63161" s="76"/>
    </row>
    <row r="63162" spans="21:21" x14ac:dyDescent="0.25">
      <c r="U63162" s="76"/>
    </row>
    <row r="63163" spans="21:21" x14ac:dyDescent="0.25">
      <c r="U63163" s="76"/>
    </row>
    <row r="63164" spans="21:21" x14ac:dyDescent="0.25">
      <c r="U63164" s="76"/>
    </row>
    <row r="63165" spans="21:21" x14ac:dyDescent="0.25">
      <c r="U63165" s="76"/>
    </row>
    <row r="63166" spans="21:21" x14ac:dyDescent="0.25">
      <c r="U63166" s="76"/>
    </row>
    <row r="63167" spans="21:21" x14ac:dyDescent="0.25">
      <c r="U63167" s="76"/>
    </row>
    <row r="63168" spans="21:21" x14ac:dyDescent="0.25">
      <c r="U63168" s="76"/>
    </row>
    <row r="63169" spans="21:21" x14ac:dyDescent="0.25">
      <c r="U63169" s="76"/>
    </row>
    <row r="63170" spans="21:21" x14ac:dyDescent="0.25">
      <c r="U63170" s="76"/>
    </row>
    <row r="63171" spans="21:21" x14ac:dyDescent="0.25">
      <c r="U63171" s="76"/>
    </row>
    <row r="63172" spans="21:21" x14ac:dyDescent="0.25">
      <c r="U63172" s="76"/>
    </row>
    <row r="63173" spans="21:21" x14ac:dyDescent="0.25">
      <c r="U63173" s="76"/>
    </row>
    <row r="63174" spans="21:21" x14ac:dyDescent="0.25">
      <c r="U63174" s="76"/>
    </row>
    <row r="63175" spans="21:21" x14ac:dyDescent="0.25">
      <c r="U63175" s="76"/>
    </row>
    <row r="63176" spans="21:21" x14ac:dyDescent="0.25">
      <c r="U63176" s="76"/>
    </row>
    <row r="63177" spans="21:21" x14ac:dyDescent="0.25">
      <c r="U63177" s="76"/>
    </row>
    <row r="63178" spans="21:21" x14ac:dyDescent="0.25">
      <c r="U63178" s="76"/>
    </row>
    <row r="63179" spans="21:21" x14ac:dyDescent="0.25">
      <c r="U63179" s="76"/>
    </row>
    <row r="63180" spans="21:21" x14ac:dyDescent="0.25">
      <c r="U63180" s="76"/>
    </row>
    <row r="63181" spans="21:21" x14ac:dyDescent="0.25">
      <c r="U63181" s="76"/>
    </row>
    <row r="63182" spans="21:21" x14ac:dyDescent="0.25">
      <c r="U63182" s="76"/>
    </row>
    <row r="63183" spans="21:21" x14ac:dyDescent="0.25">
      <c r="U63183" s="76"/>
    </row>
    <row r="63184" spans="21:21" x14ac:dyDescent="0.25">
      <c r="U63184" s="76"/>
    </row>
    <row r="63185" spans="21:21" x14ac:dyDescent="0.25">
      <c r="U63185" s="76"/>
    </row>
    <row r="63186" spans="21:21" x14ac:dyDescent="0.25">
      <c r="U63186" s="76"/>
    </row>
    <row r="63187" spans="21:21" x14ac:dyDescent="0.25">
      <c r="U63187" s="76"/>
    </row>
    <row r="63188" spans="21:21" x14ac:dyDescent="0.25">
      <c r="U63188" s="76"/>
    </row>
    <row r="63189" spans="21:21" x14ac:dyDescent="0.25">
      <c r="U63189" s="76"/>
    </row>
    <row r="63190" spans="21:21" x14ac:dyDescent="0.25">
      <c r="U63190" s="76"/>
    </row>
    <row r="63191" spans="21:21" x14ac:dyDescent="0.25">
      <c r="U63191" s="76"/>
    </row>
    <row r="63192" spans="21:21" x14ac:dyDescent="0.25">
      <c r="U63192" s="76"/>
    </row>
    <row r="63193" spans="21:21" x14ac:dyDescent="0.25">
      <c r="U63193" s="76"/>
    </row>
    <row r="63194" spans="21:21" x14ac:dyDescent="0.25">
      <c r="U63194" s="76"/>
    </row>
    <row r="63195" spans="21:21" x14ac:dyDescent="0.25">
      <c r="U63195" s="76"/>
    </row>
    <row r="63196" spans="21:21" x14ac:dyDescent="0.25">
      <c r="U63196" s="76"/>
    </row>
    <row r="63197" spans="21:21" x14ac:dyDescent="0.25">
      <c r="U63197" s="76"/>
    </row>
    <row r="63198" spans="21:21" x14ac:dyDescent="0.25">
      <c r="U63198" s="76"/>
    </row>
    <row r="63199" spans="21:21" x14ac:dyDescent="0.25">
      <c r="U63199" s="76"/>
    </row>
    <row r="63200" spans="21:21" x14ac:dyDescent="0.25">
      <c r="U63200" s="76"/>
    </row>
    <row r="63201" spans="21:21" x14ac:dyDescent="0.25">
      <c r="U63201" s="76"/>
    </row>
    <row r="63202" spans="21:21" x14ac:dyDescent="0.25">
      <c r="U63202" s="76"/>
    </row>
    <row r="63203" spans="21:21" x14ac:dyDescent="0.25">
      <c r="U63203" s="76"/>
    </row>
    <row r="63204" spans="21:21" x14ac:dyDescent="0.25">
      <c r="U63204" s="76"/>
    </row>
    <row r="63205" spans="21:21" x14ac:dyDescent="0.25">
      <c r="U63205" s="76"/>
    </row>
    <row r="63206" spans="21:21" x14ac:dyDescent="0.25">
      <c r="U63206" s="76"/>
    </row>
    <row r="63207" spans="21:21" x14ac:dyDescent="0.25">
      <c r="U63207" s="76"/>
    </row>
    <row r="63208" spans="21:21" x14ac:dyDescent="0.25">
      <c r="U63208" s="76"/>
    </row>
    <row r="63209" spans="21:21" x14ac:dyDescent="0.25">
      <c r="U63209" s="76"/>
    </row>
    <row r="63210" spans="21:21" x14ac:dyDescent="0.25">
      <c r="U63210" s="76"/>
    </row>
    <row r="63211" spans="21:21" x14ac:dyDescent="0.25">
      <c r="U63211" s="76"/>
    </row>
    <row r="63212" spans="21:21" x14ac:dyDescent="0.25">
      <c r="U63212" s="76"/>
    </row>
    <row r="63213" spans="21:21" x14ac:dyDescent="0.25">
      <c r="U63213" s="76"/>
    </row>
    <row r="63214" spans="21:21" x14ac:dyDescent="0.25">
      <c r="U63214" s="76"/>
    </row>
    <row r="63215" spans="21:21" x14ac:dyDescent="0.25">
      <c r="U63215" s="76"/>
    </row>
    <row r="63216" spans="21:21" x14ac:dyDescent="0.25">
      <c r="U63216" s="76"/>
    </row>
    <row r="63217" spans="21:21" x14ac:dyDescent="0.25">
      <c r="U63217" s="76"/>
    </row>
    <row r="63218" spans="21:21" x14ac:dyDescent="0.25">
      <c r="U63218" s="76"/>
    </row>
    <row r="63219" spans="21:21" x14ac:dyDescent="0.25">
      <c r="U63219" s="76"/>
    </row>
    <row r="63220" spans="21:21" x14ac:dyDescent="0.25">
      <c r="U63220" s="76"/>
    </row>
    <row r="63221" spans="21:21" x14ac:dyDescent="0.25">
      <c r="U63221" s="76"/>
    </row>
    <row r="63222" spans="21:21" x14ac:dyDescent="0.25">
      <c r="U63222" s="76"/>
    </row>
    <row r="63223" spans="21:21" x14ac:dyDescent="0.25">
      <c r="U63223" s="76"/>
    </row>
    <row r="63224" spans="21:21" x14ac:dyDescent="0.25">
      <c r="U63224" s="76"/>
    </row>
    <row r="63225" spans="21:21" x14ac:dyDescent="0.25">
      <c r="U63225" s="76"/>
    </row>
    <row r="63226" spans="21:21" x14ac:dyDescent="0.25">
      <c r="U63226" s="76"/>
    </row>
    <row r="63227" spans="21:21" x14ac:dyDescent="0.25">
      <c r="U63227" s="76"/>
    </row>
    <row r="63228" spans="21:21" x14ac:dyDescent="0.25">
      <c r="U63228" s="76"/>
    </row>
    <row r="63229" spans="21:21" x14ac:dyDescent="0.25">
      <c r="U63229" s="76"/>
    </row>
    <row r="63230" spans="21:21" x14ac:dyDescent="0.25">
      <c r="U63230" s="76"/>
    </row>
    <row r="63231" spans="21:21" x14ac:dyDescent="0.25">
      <c r="U63231" s="76"/>
    </row>
    <row r="63232" spans="21:21" x14ac:dyDescent="0.25">
      <c r="U63232" s="76"/>
    </row>
    <row r="63233" spans="21:21" x14ac:dyDescent="0.25">
      <c r="U63233" s="76"/>
    </row>
    <row r="63234" spans="21:21" x14ac:dyDescent="0.25">
      <c r="U63234" s="76"/>
    </row>
    <row r="63235" spans="21:21" x14ac:dyDescent="0.25">
      <c r="U63235" s="76"/>
    </row>
    <row r="63236" spans="21:21" x14ac:dyDescent="0.25">
      <c r="U63236" s="76"/>
    </row>
    <row r="63237" spans="21:21" x14ac:dyDescent="0.25">
      <c r="U63237" s="76"/>
    </row>
    <row r="63238" spans="21:21" x14ac:dyDescent="0.25">
      <c r="U63238" s="76"/>
    </row>
    <row r="63239" spans="21:21" x14ac:dyDescent="0.25">
      <c r="U63239" s="76"/>
    </row>
    <row r="63240" spans="21:21" x14ac:dyDescent="0.25">
      <c r="U63240" s="76"/>
    </row>
    <row r="63241" spans="21:21" x14ac:dyDescent="0.25">
      <c r="U63241" s="76"/>
    </row>
    <row r="63242" spans="21:21" x14ac:dyDescent="0.25">
      <c r="U63242" s="76"/>
    </row>
    <row r="63243" spans="21:21" x14ac:dyDescent="0.25">
      <c r="U63243" s="76"/>
    </row>
    <row r="63244" spans="21:21" x14ac:dyDescent="0.25">
      <c r="U63244" s="76"/>
    </row>
    <row r="63245" spans="21:21" x14ac:dyDescent="0.25">
      <c r="U63245" s="76"/>
    </row>
    <row r="63246" spans="21:21" x14ac:dyDescent="0.25">
      <c r="U63246" s="76"/>
    </row>
    <row r="63247" spans="21:21" x14ac:dyDescent="0.25">
      <c r="U63247" s="76"/>
    </row>
    <row r="63248" spans="21:21" x14ac:dyDescent="0.25">
      <c r="U63248" s="76"/>
    </row>
    <row r="63249" spans="21:21" x14ac:dyDescent="0.25">
      <c r="U63249" s="76"/>
    </row>
    <row r="63250" spans="21:21" x14ac:dyDescent="0.25">
      <c r="U63250" s="76"/>
    </row>
    <row r="63251" spans="21:21" x14ac:dyDescent="0.25">
      <c r="U63251" s="76"/>
    </row>
    <row r="63252" spans="21:21" x14ac:dyDescent="0.25">
      <c r="U63252" s="76"/>
    </row>
    <row r="63253" spans="21:21" x14ac:dyDescent="0.25">
      <c r="U63253" s="76"/>
    </row>
    <row r="63254" spans="21:21" x14ac:dyDescent="0.25">
      <c r="U63254" s="76"/>
    </row>
    <row r="63255" spans="21:21" x14ac:dyDescent="0.25">
      <c r="U63255" s="76"/>
    </row>
    <row r="63256" spans="21:21" x14ac:dyDescent="0.25">
      <c r="U63256" s="76"/>
    </row>
    <row r="63257" spans="21:21" x14ac:dyDescent="0.25">
      <c r="U63257" s="76"/>
    </row>
    <row r="63258" spans="21:21" x14ac:dyDescent="0.25">
      <c r="U63258" s="76"/>
    </row>
    <row r="63259" spans="21:21" x14ac:dyDescent="0.25">
      <c r="U63259" s="76"/>
    </row>
    <row r="63260" spans="21:21" x14ac:dyDescent="0.25">
      <c r="U63260" s="76"/>
    </row>
    <row r="63261" spans="21:21" x14ac:dyDescent="0.25">
      <c r="U63261" s="76"/>
    </row>
    <row r="63262" spans="21:21" x14ac:dyDescent="0.25">
      <c r="U63262" s="76"/>
    </row>
    <row r="63263" spans="21:21" x14ac:dyDescent="0.25">
      <c r="U63263" s="76"/>
    </row>
    <row r="63264" spans="21:21" x14ac:dyDescent="0.25">
      <c r="U63264" s="76"/>
    </row>
    <row r="63265" spans="21:21" x14ac:dyDescent="0.25">
      <c r="U63265" s="76"/>
    </row>
    <row r="63266" spans="21:21" x14ac:dyDescent="0.25">
      <c r="U63266" s="76"/>
    </row>
    <row r="63267" spans="21:21" x14ac:dyDescent="0.25">
      <c r="U63267" s="76"/>
    </row>
    <row r="63268" spans="21:21" x14ac:dyDescent="0.25">
      <c r="U63268" s="76"/>
    </row>
    <row r="63269" spans="21:21" x14ac:dyDescent="0.25">
      <c r="U63269" s="76"/>
    </row>
    <row r="63270" spans="21:21" x14ac:dyDescent="0.25">
      <c r="U63270" s="76"/>
    </row>
    <row r="63271" spans="21:21" x14ac:dyDescent="0.25">
      <c r="U63271" s="76"/>
    </row>
    <row r="63272" spans="21:21" x14ac:dyDescent="0.25">
      <c r="U63272" s="76"/>
    </row>
    <row r="63273" spans="21:21" x14ac:dyDescent="0.25">
      <c r="U63273" s="76"/>
    </row>
    <row r="63274" spans="21:21" x14ac:dyDescent="0.25">
      <c r="U63274" s="76"/>
    </row>
    <row r="63275" spans="21:21" x14ac:dyDescent="0.25">
      <c r="U63275" s="76"/>
    </row>
    <row r="63276" spans="21:21" x14ac:dyDescent="0.25">
      <c r="U63276" s="76"/>
    </row>
    <row r="63277" spans="21:21" x14ac:dyDescent="0.25">
      <c r="U63277" s="76"/>
    </row>
    <row r="63278" spans="21:21" x14ac:dyDescent="0.25">
      <c r="U63278" s="76"/>
    </row>
    <row r="63279" spans="21:21" x14ac:dyDescent="0.25">
      <c r="U63279" s="76"/>
    </row>
    <row r="63280" spans="21:21" x14ac:dyDescent="0.25">
      <c r="U63280" s="76"/>
    </row>
    <row r="63281" spans="21:21" x14ac:dyDescent="0.25">
      <c r="U63281" s="76"/>
    </row>
    <row r="63282" spans="21:21" x14ac:dyDescent="0.25">
      <c r="U63282" s="76"/>
    </row>
    <row r="63283" spans="21:21" x14ac:dyDescent="0.25">
      <c r="U63283" s="76"/>
    </row>
    <row r="63284" spans="21:21" x14ac:dyDescent="0.25">
      <c r="U63284" s="76"/>
    </row>
    <row r="63285" spans="21:21" x14ac:dyDescent="0.25">
      <c r="U63285" s="76"/>
    </row>
    <row r="63286" spans="21:21" x14ac:dyDescent="0.25">
      <c r="U63286" s="76"/>
    </row>
    <row r="63287" spans="21:21" x14ac:dyDescent="0.25">
      <c r="U63287" s="76"/>
    </row>
    <row r="63288" spans="21:21" x14ac:dyDescent="0.25">
      <c r="U63288" s="76"/>
    </row>
    <row r="63289" spans="21:21" x14ac:dyDescent="0.25">
      <c r="U63289" s="76"/>
    </row>
    <row r="63290" spans="21:21" x14ac:dyDescent="0.25">
      <c r="U63290" s="76"/>
    </row>
    <row r="63291" spans="21:21" x14ac:dyDescent="0.25">
      <c r="U63291" s="76"/>
    </row>
    <row r="63292" spans="21:21" x14ac:dyDescent="0.25">
      <c r="U63292" s="76"/>
    </row>
    <row r="63293" spans="21:21" x14ac:dyDescent="0.25">
      <c r="U63293" s="76"/>
    </row>
    <row r="63294" spans="21:21" x14ac:dyDescent="0.25">
      <c r="U63294" s="76"/>
    </row>
    <row r="63295" spans="21:21" x14ac:dyDescent="0.25">
      <c r="U63295" s="76"/>
    </row>
    <row r="63296" spans="21:21" x14ac:dyDescent="0.25">
      <c r="U63296" s="76"/>
    </row>
    <row r="63297" spans="21:21" x14ac:dyDescent="0.25">
      <c r="U63297" s="76"/>
    </row>
    <row r="63298" spans="21:21" x14ac:dyDescent="0.25">
      <c r="U63298" s="76"/>
    </row>
    <row r="63299" spans="21:21" x14ac:dyDescent="0.25">
      <c r="U63299" s="76"/>
    </row>
    <row r="63300" spans="21:21" x14ac:dyDescent="0.25">
      <c r="U63300" s="76"/>
    </row>
    <row r="63301" spans="21:21" x14ac:dyDescent="0.25">
      <c r="U63301" s="76"/>
    </row>
    <row r="63302" spans="21:21" x14ac:dyDescent="0.25">
      <c r="U63302" s="76"/>
    </row>
    <row r="63303" spans="21:21" x14ac:dyDescent="0.25">
      <c r="U63303" s="76"/>
    </row>
    <row r="63304" spans="21:21" x14ac:dyDescent="0.25">
      <c r="U63304" s="76"/>
    </row>
    <row r="63305" spans="21:21" x14ac:dyDescent="0.25">
      <c r="U63305" s="76"/>
    </row>
    <row r="63306" spans="21:21" x14ac:dyDescent="0.25">
      <c r="U63306" s="76"/>
    </row>
    <row r="63307" spans="21:21" x14ac:dyDescent="0.25">
      <c r="U63307" s="76"/>
    </row>
    <row r="63308" spans="21:21" x14ac:dyDescent="0.25">
      <c r="U63308" s="76"/>
    </row>
    <row r="63309" spans="21:21" x14ac:dyDescent="0.25">
      <c r="U63309" s="76"/>
    </row>
    <row r="63310" spans="21:21" x14ac:dyDescent="0.25">
      <c r="U63310" s="76"/>
    </row>
    <row r="63311" spans="21:21" x14ac:dyDescent="0.25">
      <c r="U63311" s="76"/>
    </row>
    <row r="63312" spans="21:21" x14ac:dyDescent="0.25">
      <c r="U63312" s="76"/>
    </row>
    <row r="63313" spans="21:21" x14ac:dyDescent="0.25">
      <c r="U63313" s="76"/>
    </row>
    <row r="63314" spans="21:21" x14ac:dyDescent="0.25">
      <c r="U63314" s="76"/>
    </row>
    <row r="63315" spans="21:21" x14ac:dyDescent="0.25">
      <c r="U63315" s="76"/>
    </row>
    <row r="63316" spans="21:21" x14ac:dyDescent="0.25">
      <c r="U63316" s="76"/>
    </row>
    <row r="63317" spans="21:21" x14ac:dyDescent="0.25">
      <c r="U63317" s="76"/>
    </row>
    <row r="63318" spans="21:21" x14ac:dyDescent="0.25">
      <c r="U63318" s="76"/>
    </row>
    <row r="63319" spans="21:21" x14ac:dyDescent="0.25">
      <c r="U63319" s="76"/>
    </row>
    <row r="63320" spans="21:21" x14ac:dyDescent="0.25">
      <c r="U63320" s="76"/>
    </row>
    <row r="63321" spans="21:21" x14ac:dyDescent="0.25">
      <c r="U63321" s="76"/>
    </row>
    <row r="63322" spans="21:21" x14ac:dyDescent="0.25">
      <c r="U63322" s="76"/>
    </row>
    <row r="63323" spans="21:21" x14ac:dyDescent="0.25">
      <c r="U63323" s="76"/>
    </row>
    <row r="63324" spans="21:21" x14ac:dyDescent="0.25">
      <c r="U63324" s="76"/>
    </row>
    <row r="63325" spans="21:21" x14ac:dyDescent="0.25">
      <c r="U63325" s="76"/>
    </row>
    <row r="63326" spans="21:21" x14ac:dyDescent="0.25">
      <c r="U63326" s="76"/>
    </row>
    <row r="63327" spans="21:21" x14ac:dyDescent="0.25">
      <c r="U63327" s="76"/>
    </row>
    <row r="63328" spans="21:21" x14ac:dyDescent="0.25">
      <c r="U63328" s="76"/>
    </row>
    <row r="63329" spans="21:21" x14ac:dyDescent="0.25">
      <c r="U63329" s="76"/>
    </row>
    <row r="63330" spans="21:21" x14ac:dyDescent="0.25">
      <c r="U63330" s="76"/>
    </row>
    <row r="63331" spans="21:21" x14ac:dyDescent="0.25">
      <c r="U63331" s="76"/>
    </row>
    <row r="63332" spans="21:21" x14ac:dyDescent="0.25">
      <c r="U63332" s="76"/>
    </row>
    <row r="63333" spans="21:21" x14ac:dyDescent="0.25">
      <c r="U63333" s="76"/>
    </row>
    <row r="63334" spans="21:21" x14ac:dyDescent="0.25">
      <c r="U63334" s="76"/>
    </row>
    <row r="63335" spans="21:21" x14ac:dyDescent="0.25">
      <c r="U63335" s="76"/>
    </row>
    <row r="63336" spans="21:21" x14ac:dyDescent="0.25">
      <c r="U63336" s="76"/>
    </row>
    <row r="63337" spans="21:21" x14ac:dyDescent="0.25">
      <c r="U63337" s="76"/>
    </row>
    <row r="63338" spans="21:21" x14ac:dyDescent="0.25">
      <c r="U63338" s="76"/>
    </row>
    <row r="63339" spans="21:21" x14ac:dyDescent="0.25">
      <c r="U63339" s="76"/>
    </row>
    <row r="63340" spans="21:21" x14ac:dyDescent="0.25">
      <c r="U63340" s="76"/>
    </row>
    <row r="63341" spans="21:21" x14ac:dyDescent="0.25">
      <c r="U63341" s="76"/>
    </row>
    <row r="63342" spans="21:21" x14ac:dyDescent="0.25">
      <c r="U63342" s="76"/>
    </row>
    <row r="63343" spans="21:21" x14ac:dyDescent="0.25">
      <c r="U63343" s="76"/>
    </row>
    <row r="63344" spans="21:21" x14ac:dyDescent="0.25">
      <c r="U63344" s="76"/>
    </row>
    <row r="63345" spans="21:21" x14ac:dyDescent="0.25">
      <c r="U63345" s="76"/>
    </row>
    <row r="63346" spans="21:21" x14ac:dyDescent="0.25">
      <c r="U63346" s="76"/>
    </row>
    <row r="63347" spans="21:21" x14ac:dyDescent="0.25">
      <c r="U63347" s="76"/>
    </row>
    <row r="63348" spans="21:21" x14ac:dyDescent="0.25">
      <c r="U63348" s="76"/>
    </row>
    <row r="63349" spans="21:21" x14ac:dyDescent="0.25">
      <c r="U63349" s="76"/>
    </row>
    <row r="63350" spans="21:21" x14ac:dyDescent="0.25">
      <c r="U63350" s="76"/>
    </row>
    <row r="63351" spans="21:21" x14ac:dyDescent="0.25">
      <c r="U63351" s="76"/>
    </row>
    <row r="63352" spans="21:21" x14ac:dyDescent="0.25">
      <c r="U63352" s="76"/>
    </row>
    <row r="63353" spans="21:21" x14ac:dyDescent="0.25">
      <c r="U63353" s="76"/>
    </row>
    <row r="63354" spans="21:21" x14ac:dyDescent="0.25">
      <c r="U63354" s="76"/>
    </row>
    <row r="63355" spans="21:21" x14ac:dyDescent="0.25">
      <c r="U63355" s="76"/>
    </row>
    <row r="63356" spans="21:21" x14ac:dyDescent="0.25">
      <c r="U63356" s="76"/>
    </row>
    <row r="63357" spans="21:21" x14ac:dyDescent="0.25">
      <c r="U63357" s="76"/>
    </row>
    <row r="63358" spans="21:21" x14ac:dyDescent="0.25">
      <c r="U63358" s="76"/>
    </row>
    <row r="63359" spans="21:21" x14ac:dyDescent="0.25">
      <c r="U63359" s="76"/>
    </row>
    <row r="63360" spans="21:21" x14ac:dyDescent="0.25">
      <c r="U63360" s="76"/>
    </row>
    <row r="63361" spans="21:21" x14ac:dyDescent="0.25">
      <c r="U63361" s="76"/>
    </row>
    <row r="63362" spans="21:21" x14ac:dyDescent="0.25">
      <c r="U63362" s="76"/>
    </row>
    <row r="63363" spans="21:21" x14ac:dyDescent="0.25">
      <c r="U63363" s="76"/>
    </row>
    <row r="63364" spans="21:21" x14ac:dyDescent="0.25">
      <c r="U63364" s="76"/>
    </row>
    <row r="63365" spans="21:21" x14ac:dyDescent="0.25">
      <c r="U63365" s="76"/>
    </row>
    <row r="63366" spans="21:21" x14ac:dyDescent="0.25">
      <c r="U63366" s="76"/>
    </row>
    <row r="63367" spans="21:21" x14ac:dyDescent="0.25">
      <c r="U63367" s="76"/>
    </row>
    <row r="63368" spans="21:21" x14ac:dyDescent="0.25">
      <c r="U63368" s="76"/>
    </row>
    <row r="63369" spans="21:21" x14ac:dyDescent="0.25">
      <c r="U63369" s="76"/>
    </row>
    <row r="63370" spans="21:21" x14ac:dyDescent="0.25">
      <c r="U63370" s="76"/>
    </row>
    <row r="63371" spans="21:21" x14ac:dyDescent="0.25">
      <c r="U63371" s="76"/>
    </row>
    <row r="63372" spans="21:21" x14ac:dyDescent="0.25">
      <c r="U63372" s="76"/>
    </row>
    <row r="63373" spans="21:21" x14ac:dyDescent="0.25">
      <c r="U63373" s="76"/>
    </row>
    <row r="63374" spans="21:21" x14ac:dyDescent="0.25">
      <c r="U63374" s="76"/>
    </row>
    <row r="63375" spans="21:21" x14ac:dyDescent="0.25">
      <c r="U63375" s="76"/>
    </row>
    <row r="63376" spans="21:21" x14ac:dyDescent="0.25">
      <c r="U63376" s="76"/>
    </row>
    <row r="63377" spans="21:21" x14ac:dyDescent="0.25">
      <c r="U63377" s="76"/>
    </row>
    <row r="63378" spans="21:21" x14ac:dyDescent="0.25">
      <c r="U63378" s="76"/>
    </row>
    <row r="63379" spans="21:21" x14ac:dyDescent="0.25">
      <c r="U63379" s="76"/>
    </row>
    <row r="63380" spans="21:21" x14ac:dyDescent="0.25">
      <c r="U63380" s="76"/>
    </row>
    <row r="63381" spans="21:21" x14ac:dyDescent="0.25">
      <c r="U63381" s="76"/>
    </row>
    <row r="63382" spans="21:21" x14ac:dyDescent="0.25">
      <c r="U63382" s="76"/>
    </row>
    <row r="63383" spans="21:21" x14ac:dyDescent="0.25">
      <c r="U63383" s="76"/>
    </row>
    <row r="63384" spans="21:21" x14ac:dyDescent="0.25">
      <c r="U63384" s="76"/>
    </row>
    <row r="63385" spans="21:21" x14ac:dyDescent="0.25">
      <c r="U63385" s="76"/>
    </row>
    <row r="63386" spans="21:21" x14ac:dyDescent="0.25">
      <c r="U63386" s="76"/>
    </row>
    <row r="63387" spans="21:21" x14ac:dyDescent="0.25">
      <c r="U63387" s="76"/>
    </row>
    <row r="63388" spans="21:21" x14ac:dyDescent="0.25">
      <c r="U63388" s="76"/>
    </row>
    <row r="63389" spans="21:21" x14ac:dyDescent="0.25">
      <c r="U63389" s="76"/>
    </row>
    <row r="63390" spans="21:21" x14ac:dyDescent="0.25">
      <c r="U63390" s="76"/>
    </row>
    <row r="63391" spans="21:21" x14ac:dyDescent="0.25">
      <c r="U63391" s="76"/>
    </row>
    <row r="63392" spans="21:21" x14ac:dyDescent="0.25">
      <c r="U63392" s="76"/>
    </row>
    <row r="63393" spans="21:21" x14ac:dyDescent="0.25">
      <c r="U63393" s="76"/>
    </row>
    <row r="63394" spans="21:21" x14ac:dyDescent="0.25">
      <c r="U63394" s="76"/>
    </row>
    <row r="63395" spans="21:21" x14ac:dyDescent="0.25">
      <c r="U63395" s="76"/>
    </row>
    <row r="63396" spans="21:21" x14ac:dyDescent="0.25">
      <c r="U63396" s="76"/>
    </row>
    <row r="63397" spans="21:21" x14ac:dyDescent="0.25">
      <c r="U63397" s="76"/>
    </row>
    <row r="63398" spans="21:21" x14ac:dyDescent="0.25">
      <c r="U63398" s="76"/>
    </row>
    <row r="63399" spans="21:21" x14ac:dyDescent="0.25">
      <c r="U63399" s="76"/>
    </row>
    <row r="63400" spans="21:21" x14ac:dyDescent="0.25">
      <c r="U63400" s="76"/>
    </row>
    <row r="63401" spans="21:21" x14ac:dyDescent="0.25">
      <c r="U63401" s="76"/>
    </row>
    <row r="63402" spans="21:21" x14ac:dyDescent="0.25">
      <c r="U63402" s="76"/>
    </row>
    <row r="63403" spans="21:21" x14ac:dyDescent="0.25">
      <c r="U63403" s="76"/>
    </row>
    <row r="63404" spans="21:21" x14ac:dyDescent="0.25">
      <c r="U63404" s="76"/>
    </row>
    <row r="63405" spans="21:21" x14ac:dyDescent="0.25">
      <c r="U63405" s="76"/>
    </row>
    <row r="63406" spans="21:21" x14ac:dyDescent="0.25">
      <c r="U63406" s="76"/>
    </row>
    <row r="63407" spans="21:21" x14ac:dyDescent="0.25">
      <c r="U63407" s="76"/>
    </row>
    <row r="63408" spans="21:21" x14ac:dyDescent="0.25">
      <c r="U63408" s="76"/>
    </row>
    <row r="63409" spans="21:21" x14ac:dyDescent="0.25">
      <c r="U63409" s="76"/>
    </row>
    <row r="63410" spans="21:21" x14ac:dyDescent="0.25">
      <c r="U63410" s="76"/>
    </row>
    <row r="63411" spans="21:21" x14ac:dyDescent="0.25">
      <c r="U63411" s="76"/>
    </row>
    <row r="63412" spans="21:21" x14ac:dyDescent="0.25">
      <c r="U63412" s="76"/>
    </row>
    <row r="63413" spans="21:21" x14ac:dyDescent="0.25">
      <c r="U63413" s="76"/>
    </row>
    <row r="63414" spans="21:21" x14ac:dyDescent="0.25">
      <c r="U63414" s="76"/>
    </row>
    <row r="63415" spans="21:21" x14ac:dyDescent="0.25">
      <c r="U63415" s="76"/>
    </row>
    <row r="63416" spans="21:21" x14ac:dyDescent="0.25">
      <c r="U63416" s="76"/>
    </row>
    <row r="63417" spans="21:21" x14ac:dyDescent="0.25">
      <c r="U63417" s="76"/>
    </row>
    <row r="63418" spans="21:21" x14ac:dyDescent="0.25">
      <c r="U63418" s="76"/>
    </row>
    <row r="63419" spans="21:21" x14ac:dyDescent="0.25">
      <c r="U63419" s="76"/>
    </row>
    <row r="63420" spans="21:21" x14ac:dyDescent="0.25">
      <c r="U63420" s="76"/>
    </row>
    <row r="63421" spans="21:21" x14ac:dyDescent="0.25">
      <c r="U63421" s="76"/>
    </row>
    <row r="63422" spans="21:21" x14ac:dyDescent="0.25">
      <c r="U63422" s="76"/>
    </row>
    <row r="63423" spans="21:21" x14ac:dyDescent="0.25">
      <c r="U63423" s="76"/>
    </row>
    <row r="63424" spans="21:21" x14ac:dyDescent="0.25">
      <c r="U63424" s="76"/>
    </row>
    <row r="63425" spans="21:21" x14ac:dyDescent="0.25">
      <c r="U63425" s="76"/>
    </row>
    <row r="63426" spans="21:21" x14ac:dyDescent="0.25">
      <c r="U63426" s="76"/>
    </row>
    <row r="63427" spans="21:21" x14ac:dyDescent="0.25">
      <c r="U63427" s="76"/>
    </row>
    <row r="63428" spans="21:21" x14ac:dyDescent="0.25">
      <c r="U63428" s="76"/>
    </row>
    <row r="63429" spans="21:21" x14ac:dyDescent="0.25">
      <c r="U63429" s="76"/>
    </row>
    <row r="63430" spans="21:21" x14ac:dyDescent="0.25">
      <c r="U63430" s="76"/>
    </row>
    <row r="63431" spans="21:21" x14ac:dyDescent="0.25">
      <c r="U63431" s="76"/>
    </row>
    <row r="63432" spans="21:21" x14ac:dyDescent="0.25">
      <c r="U63432" s="76"/>
    </row>
    <row r="63433" spans="21:21" x14ac:dyDescent="0.25">
      <c r="U63433" s="76"/>
    </row>
    <row r="63434" spans="21:21" x14ac:dyDescent="0.25">
      <c r="U63434" s="76"/>
    </row>
    <row r="63435" spans="21:21" x14ac:dyDescent="0.25">
      <c r="U63435" s="76"/>
    </row>
    <row r="63436" spans="21:21" x14ac:dyDescent="0.25">
      <c r="U63436" s="76"/>
    </row>
    <row r="63437" spans="21:21" x14ac:dyDescent="0.25">
      <c r="U63437" s="76"/>
    </row>
    <row r="63438" spans="21:21" x14ac:dyDescent="0.25">
      <c r="U63438" s="76"/>
    </row>
    <row r="63439" spans="21:21" x14ac:dyDescent="0.25">
      <c r="U63439" s="76"/>
    </row>
    <row r="63440" spans="21:21" x14ac:dyDescent="0.25">
      <c r="U63440" s="76"/>
    </row>
    <row r="63441" spans="21:21" x14ac:dyDescent="0.25">
      <c r="U63441" s="76"/>
    </row>
    <row r="63442" spans="21:21" x14ac:dyDescent="0.25">
      <c r="U63442" s="76"/>
    </row>
    <row r="63443" spans="21:21" x14ac:dyDescent="0.25">
      <c r="U63443" s="76"/>
    </row>
    <row r="63444" spans="21:21" x14ac:dyDescent="0.25">
      <c r="U63444" s="76"/>
    </row>
    <row r="63445" spans="21:21" x14ac:dyDescent="0.25">
      <c r="U63445" s="76"/>
    </row>
    <row r="63446" spans="21:21" x14ac:dyDescent="0.25">
      <c r="U63446" s="76"/>
    </row>
    <row r="63447" spans="21:21" x14ac:dyDescent="0.25">
      <c r="U63447" s="76"/>
    </row>
    <row r="63448" spans="21:21" x14ac:dyDescent="0.25">
      <c r="U63448" s="76"/>
    </row>
    <row r="63449" spans="21:21" x14ac:dyDescent="0.25">
      <c r="U63449" s="76"/>
    </row>
    <row r="63450" spans="21:21" x14ac:dyDescent="0.25">
      <c r="U63450" s="76"/>
    </row>
    <row r="63451" spans="21:21" x14ac:dyDescent="0.25">
      <c r="U63451" s="76"/>
    </row>
    <row r="63452" spans="21:21" x14ac:dyDescent="0.25">
      <c r="U63452" s="76"/>
    </row>
    <row r="63453" spans="21:21" x14ac:dyDescent="0.25">
      <c r="U63453" s="76"/>
    </row>
    <row r="63454" spans="21:21" x14ac:dyDescent="0.25">
      <c r="U63454" s="76"/>
    </row>
    <row r="63455" spans="21:21" x14ac:dyDescent="0.25">
      <c r="U63455" s="76"/>
    </row>
    <row r="63456" spans="21:21" x14ac:dyDescent="0.25">
      <c r="U63456" s="76"/>
    </row>
    <row r="63457" spans="21:21" x14ac:dyDescent="0.25">
      <c r="U63457" s="76"/>
    </row>
    <row r="63458" spans="21:21" x14ac:dyDescent="0.25">
      <c r="U63458" s="76"/>
    </row>
    <row r="63459" spans="21:21" x14ac:dyDescent="0.25">
      <c r="U63459" s="76"/>
    </row>
    <row r="63460" spans="21:21" x14ac:dyDescent="0.25">
      <c r="U63460" s="76"/>
    </row>
    <row r="63461" spans="21:21" x14ac:dyDescent="0.25">
      <c r="U63461" s="76"/>
    </row>
    <row r="63462" spans="21:21" x14ac:dyDescent="0.25">
      <c r="U63462" s="76"/>
    </row>
    <row r="63463" spans="21:21" x14ac:dyDescent="0.25">
      <c r="U63463" s="76"/>
    </row>
    <row r="63464" spans="21:21" x14ac:dyDescent="0.25">
      <c r="U63464" s="76"/>
    </row>
    <row r="63465" spans="21:21" x14ac:dyDescent="0.25">
      <c r="U63465" s="76"/>
    </row>
    <row r="63466" spans="21:21" x14ac:dyDescent="0.25">
      <c r="U63466" s="76"/>
    </row>
    <row r="63467" spans="21:21" x14ac:dyDescent="0.25">
      <c r="U63467" s="76"/>
    </row>
    <row r="63468" spans="21:21" x14ac:dyDescent="0.25">
      <c r="U63468" s="76"/>
    </row>
    <row r="63469" spans="21:21" x14ac:dyDescent="0.25">
      <c r="U63469" s="76"/>
    </row>
    <row r="63470" spans="21:21" x14ac:dyDescent="0.25">
      <c r="U63470" s="76"/>
    </row>
    <row r="63471" spans="21:21" x14ac:dyDescent="0.25">
      <c r="U63471" s="76"/>
    </row>
    <row r="63472" spans="21:21" x14ac:dyDescent="0.25">
      <c r="U63472" s="76"/>
    </row>
    <row r="63473" spans="21:21" x14ac:dyDescent="0.25">
      <c r="U63473" s="76"/>
    </row>
    <row r="63474" spans="21:21" x14ac:dyDescent="0.25">
      <c r="U63474" s="76"/>
    </row>
    <row r="63475" spans="21:21" x14ac:dyDescent="0.25">
      <c r="U63475" s="76"/>
    </row>
    <row r="63476" spans="21:21" x14ac:dyDescent="0.25">
      <c r="U63476" s="76"/>
    </row>
    <row r="63477" spans="21:21" x14ac:dyDescent="0.25">
      <c r="U63477" s="76"/>
    </row>
    <row r="63478" spans="21:21" x14ac:dyDescent="0.25">
      <c r="U63478" s="76"/>
    </row>
    <row r="63479" spans="21:21" x14ac:dyDescent="0.25">
      <c r="U63479" s="76"/>
    </row>
    <row r="63480" spans="21:21" x14ac:dyDescent="0.25">
      <c r="U63480" s="76"/>
    </row>
    <row r="63481" spans="21:21" x14ac:dyDescent="0.25">
      <c r="U63481" s="76"/>
    </row>
    <row r="63482" spans="21:21" x14ac:dyDescent="0.25">
      <c r="U63482" s="76"/>
    </row>
    <row r="63483" spans="21:21" x14ac:dyDescent="0.25">
      <c r="U63483" s="76"/>
    </row>
    <row r="63484" spans="21:21" x14ac:dyDescent="0.25">
      <c r="U63484" s="76"/>
    </row>
    <row r="63485" spans="21:21" x14ac:dyDescent="0.25">
      <c r="U63485" s="76"/>
    </row>
    <row r="63486" spans="21:21" x14ac:dyDescent="0.25">
      <c r="U63486" s="76"/>
    </row>
    <row r="63487" spans="21:21" x14ac:dyDescent="0.25">
      <c r="U63487" s="76"/>
    </row>
    <row r="63488" spans="21:21" x14ac:dyDescent="0.25">
      <c r="U63488" s="76"/>
    </row>
    <row r="63489" spans="21:21" x14ac:dyDescent="0.25">
      <c r="U63489" s="76"/>
    </row>
    <row r="63490" spans="21:21" x14ac:dyDescent="0.25">
      <c r="U63490" s="76"/>
    </row>
    <row r="63491" spans="21:21" x14ac:dyDescent="0.25">
      <c r="U63491" s="76"/>
    </row>
    <row r="63492" spans="21:21" x14ac:dyDescent="0.25">
      <c r="U63492" s="76"/>
    </row>
    <row r="63493" spans="21:21" x14ac:dyDescent="0.25">
      <c r="U63493" s="76"/>
    </row>
    <row r="63494" spans="21:21" x14ac:dyDescent="0.25">
      <c r="U63494" s="76"/>
    </row>
    <row r="63495" spans="21:21" x14ac:dyDescent="0.25">
      <c r="U63495" s="76"/>
    </row>
    <row r="63496" spans="21:21" x14ac:dyDescent="0.25">
      <c r="U63496" s="76"/>
    </row>
    <row r="63497" spans="21:21" x14ac:dyDescent="0.25">
      <c r="U63497" s="76"/>
    </row>
    <row r="63498" spans="21:21" x14ac:dyDescent="0.25">
      <c r="U63498" s="76"/>
    </row>
    <row r="63499" spans="21:21" x14ac:dyDescent="0.25">
      <c r="U63499" s="76"/>
    </row>
    <row r="63500" spans="21:21" x14ac:dyDescent="0.25">
      <c r="U63500" s="76"/>
    </row>
    <row r="63501" spans="21:21" x14ac:dyDescent="0.25">
      <c r="U63501" s="76"/>
    </row>
    <row r="63502" spans="21:21" x14ac:dyDescent="0.25">
      <c r="U63502" s="76"/>
    </row>
    <row r="63503" spans="21:21" x14ac:dyDescent="0.25">
      <c r="U63503" s="76"/>
    </row>
    <row r="63504" spans="21:21" x14ac:dyDescent="0.25">
      <c r="U63504" s="76"/>
    </row>
    <row r="63505" spans="21:21" x14ac:dyDescent="0.25">
      <c r="U63505" s="76"/>
    </row>
    <row r="63506" spans="21:21" x14ac:dyDescent="0.25">
      <c r="U63506" s="76"/>
    </row>
    <row r="63507" spans="21:21" x14ac:dyDescent="0.25">
      <c r="U63507" s="76"/>
    </row>
    <row r="63508" spans="21:21" x14ac:dyDescent="0.25">
      <c r="U63508" s="76"/>
    </row>
    <row r="63509" spans="21:21" x14ac:dyDescent="0.25">
      <c r="U63509" s="76"/>
    </row>
    <row r="63510" spans="21:21" x14ac:dyDescent="0.25">
      <c r="U63510" s="76"/>
    </row>
    <row r="63511" spans="21:21" x14ac:dyDescent="0.25">
      <c r="U63511" s="76"/>
    </row>
    <row r="63512" spans="21:21" x14ac:dyDescent="0.25">
      <c r="U63512" s="76"/>
    </row>
    <row r="63513" spans="21:21" x14ac:dyDescent="0.25">
      <c r="U63513" s="76"/>
    </row>
    <row r="63514" spans="21:21" x14ac:dyDescent="0.25">
      <c r="U63514" s="76"/>
    </row>
    <row r="63515" spans="21:21" x14ac:dyDescent="0.25">
      <c r="U63515" s="76"/>
    </row>
    <row r="63516" spans="21:21" x14ac:dyDescent="0.25">
      <c r="U63516" s="76"/>
    </row>
    <row r="63517" spans="21:21" x14ac:dyDescent="0.25">
      <c r="U63517" s="76"/>
    </row>
    <row r="63518" spans="21:21" x14ac:dyDescent="0.25">
      <c r="U63518" s="76"/>
    </row>
    <row r="63519" spans="21:21" x14ac:dyDescent="0.25">
      <c r="U63519" s="76"/>
    </row>
    <row r="63520" spans="21:21" x14ac:dyDescent="0.25">
      <c r="U63520" s="76"/>
    </row>
    <row r="63521" spans="21:21" x14ac:dyDescent="0.25">
      <c r="U63521" s="76"/>
    </row>
    <row r="63522" spans="21:21" x14ac:dyDescent="0.25">
      <c r="U63522" s="76"/>
    </row>
    <row r="63523" spans="21:21" x14ac:dyDescent="0.25">
      <c r="U63523" s="76"/>
    </row>
    <row r="63524" spans="21:21" x14ac:dyDescent="0.25">
      <c r="U63524" s="76"/>
    </row>
    <row r="63525" spans="21:21" x14ac:dyDescent="0.25">
      <c r="U63525" s="76"/>
    </row>
    <row r="63526" spans="21:21" x14ac:dyDescent="0.25">
      <c r="U63526" s="76"/>
    </row>
    <row r="63527" spans="21:21" x14ac:dyDescent="0.25">
      <c r="U63527" s="76"/>
    </row>
    <row r="63528" spans="21:21" x14ac:dyDescent="0.25">
      <c r="U63528" s="76"/>
    </row>
    <row r="63529" spans="21:21" x14ac:dyDescent="0.25">
      <c r="U63529" s="76"/>
    </row>
    <row r="63530" spans="21:21" x14ac:dyDescent="0.25">
      <c r="U63530" s="76"/>
    </row>
    <row r="63531" spans="21:21" x14ac:dyDescent="0.25">
      <c r="U63531" s="76"/>
    </row>
    <row r="63532" spans="21:21" x14ac:dyDescent="0.25">
      <c r="U63532" s="76"/>
    </row>
    <row r="63533" spans="21:21" x14ac:dyDescent="0.25">
      <c r="U63533" s="76"/>
    </row>
    <row r="63534" spans="21:21" x14ac:dyDescent="0.25">
      <c r="U63534" s="76"/>
    </row>
    <row r="63535" spans="21:21" x14ac:dyDescent="0.25">
      <c r="U63535" s="76"/>
    </row>
    <row r="63536" spans="21:21" x14ac:dyDescent="0.25">
      <c r="U63536" s="76"/>
    </row>
    <row r="63537" spans="21:21" x14ac:dyDescent="0.25">
      <c r="U63537" s="76"/>
    </row>
    <row r="63538" spans="21:21" x14ac:dyDescent="0.25">
      <c r="U63538" s="76"/>
    </row>
    <row r="63539" spans="21:21" x14ac:dyDescent="0.25">
      <c r="U63539" s="76"/>
    </row>
    <row r="63540" spans="21:21" x14ac:dyDescent="0.25">
      <c r="U63540" s="76"/>
    </row>
    <row r="63541" spans="21:21" x14ac:dyDescent="0.25">
      <c r="U63541" s="76"/>
    </row>
    <row r="63542" spans="21:21" x14ac:dyDescent="0.25">
      <c r="U63542" s="76"/>
    </row>
    <row r="63543" spans="21:21" x14ac:dyDescent="0.25">
      <c r="U63543" s="76"/>
    </row>
    <row r="63544" spans="21:21" x14ac:dyDescent="0.25">
      <c r="U63544" s="76"/>
    </row>
    <row r="63545" spans="21:21" x14ac:dyDescent="0.25">
      <c r="U63545" s="76"/>
    </row>
    <row r="63546" spans="21:21" x14ac:dyDescent="0.25">
      <c r="U63546" s="76"/>
    </row>
    <row r="63547" spans="21:21" x14ac:dyDescent="0.25">
      <c r="U63547" s="76"/>
    </row>
    <row r="63548" spans="21:21" x14ac:dyDescent="0.25">
      <c r="U63548" s="76"/>
    </row>
    <row r="63549" spans="21:21" x14ac:dyDescent="0.25">
      <c r="U63549" s="76"/>
    </row>
    <row r="63550" spans="21:21" x14ac:dyDescent="0.25">
      <c r="U63550" s="76"/>
    </row>
    <row r="63551" spans="21:21" x14ac:dyDescent="0.25">
      <c r="U63551" s="76"/>
    </row>
    <row r="63552" spans="21:21" x14ac:dyDescent="0.25">
      <c r="U63552" s="76"/>
    </row>
    <row r="63553" spans="21:21" x14ac:dyDescent="0.25">
      <c r="U63553" s="76"/>
    </row>
    <row r="63554" spans="21:21" x14ac:dyDescent="0.25">
      <c r="U63554" s="76"/>
    </row>
    <row r="63555" spans="21:21" x14ac:dyDescent="0.25">
      <c r="U63555" s="76"/>
    </row>
    <row r="63556" spans="21:21" x14ac:dyDescent="0.25">
      <c r="U63556" s="76"/>
    </row>
    <row r="63557" spans="21:21" x14ac:dyDescent="0.25">
      <c r="U63557" s="76"/>
    </row>
    <row r="63558" spans="21:21" x14ac:dyDescent="0.25">
      <c r="U63558" s="76"/>
    </row>
    <row r="63559" spans="21:21" x14ac:dyDescent="0.25">
      <c r="U63559" s="76"/>
    </row>
    <row r="63560" spans="21:21" x14ac:dyDescent="0.25">
      <c r="U63560" s="76"/>
    </row>
    <row r="63561" spans="21:21" x14ac:dyDescent="0.25">
      <c r="U63561" s="76"/>
    </row>
    <row r="63562" spans="21:21" x14ac:dyDescent="0.25">
      <c r="U63562" s="76"/>
    </row>
    <row r="63563" spans="21:21" x14ac:dyDescent="0.25">
      <c r="U63563" s="76"/>
    </row>
    <row r="63564" spans="21:21" x14ac:dyDescent="0.25">
      <c r="U63564" s="76"/>
    </row>
    <row r="63565" spans="21:21" x14ac:dyDescent="0.25">
      <c r="U63565" s="76"/>
    </row>
    <row r="63566" spans="21:21" x14ac:dyDescent="0.25">
      <c r="U63566" s="76"/>
    </row>
    <row r="63567" spans="21:21" x14ac:dyDescent="0.25">
      <c r="U63567" s="76"/>
    </row>
    <row r="63568" spans="21:21" x14ac:dyDescent="0.25">
      <c r="U63568" s="76"/>
    </row>
    <row r="63569" spans="21:21" x14ac:dyDescent="0.25">
      <c r="U63569" s="76"/>
    </row>
    <row r="63570" spans="21:21" x14ac:dyDescent="0.25">
      <c r="U63570" s="76"/>
    </row>
    <row r="63571" spans="21:21" x14ac:dyDescent="0.25">
      <c r="U63571" s="76"/>
    </row>
    <row r="63572" spans="21:21" x14ac:dyDescent="0.25">
      <c r="U63572" s="76"/>
    </row>
    <row r="63573" spans="21:21" x14ac:dyDescent="0.25">
      <c r="U63573" s="76"/>
    </row>
    <row r="63574" spans="21:21" x14ac:dyDescent="0.25">
      <c r="U63574" s="76"/>
    </row>
    <row r="63575" spans="21:21" x14ac:dyDescent="0.25">
      <c r="U63575" s="76"/>
    </row>
    <row r="63576" spans="21:21" x14ac:dyDescent="0.25">
      <c r="U63576" s="76"/>
    </row>
    <row r="63577" spans="21:21" x14ac:dyDescent="0.25">
      <c r="U63577" s="76"/>
    </row>
    <row r="63578" spans="21:21" x14ac:dyDescent="0.25">
      <c r="U63578" s="76"/>
    </row>
    <row r="63579" spans="21:21" x14ac:dyDescent="0.25">
      <c r="U63579" s="76"/>
    </row>
    <row r="63580" spans="21:21" x14ac:dyDescent="0.25">
      <c r="U63580" s="76"/>
    </row>
    <row r="63581" spans="21:21" x14ac:dyDescent="0.25">
      <c r="U63581" s="76"/>
    </row>
    <row r="63582" spans="21:21" x14ac:dyDescent="0.25">
      <c r="U63582" s="76"/>
    </row>
    <row r="63583" spans="21:21" x14ac:dyDescent="0.25">
      <c r="U63583" s="76"/>
    </row>
    <row r="63584" spans="21:21" x14ac:dyDescent="0.25">
      <c r="U63584" s="76"/>
    </row>
    <row r="63585" spans="21:21" x14ac:dyDescent="0.25">
      <c r="U63585" s="76"/>
    </row>
    <row r="63586" spans="21:21" x14ac:dyDescent="0.25">
      <c r="U63586" s="76"/>
    </row>
    <row r="63587" spans="21:21" x14ac:dyDescent="0.25">
      <c r="U63587" s="76"/>
    </row>
    <row r="63588" spans="21:21" x14ac:dyDescent="0.25">
      <c r="U63588" s="76"/>
    </row>
    <row r="63589" spans="21:21" x14ac:dyDescent="0.25">
      <c r="U63589" s="76"/>
    </row>
    <row r="63590" spans="21:21" x14ac:dyDescent="0.25">
      <c r="U63590" s="76"/>
    </row>
    <row r="63591" spans="21:21" x14ac:dyDescent="0.25">
      <c r="U63591" s="76"/>
    </row>
    <row r="63592" spans="21:21" x14ac:dyDescent="0.25">
      <c r="U63592" s="76"/>
    </row>
    <row r="63593" spans="21:21" x14ac:dyDescent="0.25">
      <c r="U63593" s="76"/>
    </row>
    <row r="63594" spans="21:21" x14ac:dyDescent="0.25">
      <c r="U63594" s="76"/>
    </row>
    <row r="63595" spans="21:21" x14ac:dyDescent="0.25">
      <c r="U63595" s="76"/>
    </row>
    <row r="63596" spans="21:21" x14ac:dyDescent="0.25">
      <c r="U63596" s="76"/>
    </row>
    <row r="63597" spans="21:21" x14ac:dyDescent="0.25">
      <c r="U63597" s="76"/>
    </row>
    <row r="63598" spans="21:21" x14ac:dyDescent="0.25">
      <c r="U63598" s="76"/>
    </row>
    <row r="63599" spans="21:21" x14ac:dyDescent="0.25">
      <c r="U63599" s="76"/>
    </row>
    <row r="63600" spans="21:21" x14ac:dyDescent="0.25">
      <c r="U63600" s="76"/>
    </row>
    <row r="63601" spans="21:21" x14ac:dyDescent="0.25">
      <c r="U63601" s="76"/>
    </row>
    <row r="63602" spans="21:21" x14ac:dyDescent="0.25">
      <c r="U63602" s="76"/>
    </row>
    <row r="63603" spans="21:21" x14ac:dyDescent="0.25">
      <c r="U63603" s="76"/>
    </row>
    <row r="63604" spans="21:21" x14ac:dyDescent="0.25">
      <c r="U63604" s="76"/>
    </row>
    <row r="63605" spans="21:21" x14ac:dyDescent="0.25">
      <c r="U63605" s="76"/>
    </row>
    <row r="63606" spans="21:21" x14ac:dyDescent="0.25">
      <c r="U63606" s="76"/>
    </row>
    <row r="63607" spans="21:21" x14ac:dyDescent="0.25">
      <c r="U63607" s="76"/>
    </row>
    <row r="63608" spans="21:21" x14ac:dyDescent="0.25">
      <c r="U63608" s="76"/>
    </row>
    <row r="63609" spans="21:21" x14ac:dyDescent="0.25">
      <c r="U63609" s="76"/>
    </row>
    <row r="63610" spans="21:21" x14ac:dyDescent="0.25">
      <c r="U63610" s="76"/>
    </row>
    <row r="63611" spans="21:21" x14ac:dyDescent="0.25">
      <c r="U63611" s="76"/>
    </row>
    <row r="63612" spans="21:21" x14ac:dyDescent="0.25">
      <c r="U63612" s="76"/>
    </row>
    <row r="63613" spans="21:21" x14ac:dyDescent="0.25">
      <c r="U63613" s="76"/>
    </row>
    <row r="63614" spans="21:21" x14ac:dyDescent="0.25">
      <c r="U63614" s="76"/>
    </row>
    <row r="63615" spans="21:21" x14ac:dyDescent="0.25">
      <c r="U63615" s="76"/>
    </row>
    <row r="63616" spans="21:21" x14ac:dyDescent="0.25">
      <c r="U63616" s="76"/>
    </row>
    <row r="63617" spans="21:21" x14ac:dyDescent="0.25">
      <c r="U63617" s="76"/>
    </row>
    <row r="63618" spans="21:21" x14ac:dyDescent="0.25">
      <c r="U63618" s="76"/>
    </row>
    <row r="63619" spans="21:21" x14ac:dyDescent="0.25">
      <c r="U63619" s="76"/>
    </row>
    <row r="63620" spans="21:21" x14ac:dyDescent="0.25">
      <c r="U63620" s="76"/>
    </row>
    <row r="63621" spans="21:21" x14ac:dyDescent="0.25">
      <c r="U63621" s="76"/>
    </row>
    <row r="63622" spans="21:21" x14ac:dyDescent="0.25">
      <c r="U63622" s="76"/>
    </row>
    <row r="63623" spans="21:21" x14ac:dyDescent="0.25">
      <c r="U63623" s="76"/>
    </row>
    <row r="63624" spans="21:21" x14ac:dyDescent="0.25">
      <c r="U63624" s="76"/>
    </row>
    <row r="63625" spans="21:21" x14ac:dyDescent="0.25">
      <c r="U63625" s="76"/>
    </row>
    <row r="63626" spans="21:21" x14ac:dyDescent="0.25">
      <c r="U63626" s="76"/>
    </row>
    <row r="63627" spans="21:21" x14ac:dyDescent="0.25">
      <c r="U63627" s="76"/>
    </row>
    <row r="63628" spans="21:21" x14ac:dyDescent="0.25">
      <c r="U63628" s="76"/>
    </row>
    <row r="63629" spans="21:21" x14ac:dyDescent="0.25">
      <c r="U63629" s="76"/>
    </row>
    <row r="63630" spans="21:21" x14ac:dyDescent="0.25">
      <c r="U63630" s="76"/>
    </row>
    <row r="63631" spans="21:21" x14ac:dyDescent="0.25">
      <c r="U63631" s="76"/>
    </row>
    <row r="63632" spans="21:21" x14ac:dyDescent="0.25">
      <c r="U63632" s="76"/>
    </row>
    <row r="63633" spans="21:21" x14ac:dyDescent="0.25">
      <c r="U63633" s="76"/>
    </row>
    <row r="63634" spans="21:21" x14ac:dyDescent="0.25">
      <c r="U63634" s="76"/>
    </row>
    <row r="63635" spans="21:21" x14ac:dyDescent="0.25">
      <c r="U63635" s="76"/>
    </row>
    <row r="63636" spans="21:21" x14ac:dyDescent="0.25">
      <c r="U63636" s="76"/>
    </row>
    <row r="63637" spans="21:21" x14ac:dyDescent="0.25">
      <c r="U63637" s="76"/>
    </row>
    <row r="63638" spans="21:21" x14ac:dyDescent="0.25">
      <c r="U63638" s="76"/>
    </row>
    <row r="63639" spans="21:21" x14ac:dyDescent="0.25">
      <c r="U63639" s="76"/>
    </row>
    <row r="63640" spans="21:21" x14ac:dyDescent="0.25">
      <c r="U63640" s="76"/>
    </row>
    <row r="63641" spans="21:21" x14ac:dyDescent="0.25">
      <c r="U63641" s="76"/>
    </row>
    <row r="63642" spans="21:21" x14ac:dyDescent="0.25">
      <c r="U63642" s="76"/>
    </row>
    <row r="63643" spans="21:21" x14ac:dyDescent="0.25">
      <c r="U63643" s="76"/>
    </row>
    <row r="63644" spans="21:21" x14ac:dyDescent="0.25">
      <c r="U63644" s="76"/>
    </row>
    <row r="63645" spans="21:21" x14ac:dyDescent="0.25">
      <c r="U63645" s="76"/>
    </row>
    <row r="63646" spans="21:21" x14ac:dyDescent="0.25">
      <c r="U63646" s="76"/>
    </row>
    <row r="63647" spans="21:21" x14ac:dyDescent="0.25">
      <c r="U63647" s="76"/>
    </row>
    <row r="63648" spans="21:21" x14ac:dyDescent="0.25">
      <c r="U63648" s="76"/>
    </row>
    <row r="63649" spans="21:21" x14ac:dyDescent="0.25">
      <c r="U63649" s="76"/>
    </row>
    <row r="63650" spans="21:21" x14ac:dyDescent="0.25">
      <c r="U63650" s="76"/>
    </row>
    <row r="63651" spans="21:21" x14ac:dyDescent="0.25">
      <c r="U63651" s="76"/>
    </row>
    <row r="63652" spans="21:21" x14ac:dyDescent="0.25">
      <c r="U63652" s="76"/>
    </row>
    <row r="63653" spans="21:21" x14ac:dyDescent="0.25">
      <c r="U63653" s="76"/>
    </row>
    <row r="63654" spans="21:21" x14ac:dyDescent="0.25">
      <c r="U63654" s="76"/>
    </row>
    <row r="63655" spans="21:21" x14ac:dyDescent="0.25">
      <c r="U63655" s="76"/>
    </row>
    <row r="63656" spans="21:21" x14ac:dyDescent="0.25">
      <c r="U63656" s="76"/>
    </row>
    <row r="63657" spans="21:21" x14ac:dyDescent="0.25">
      <c r="U63657" s="76"/>
    </row>
    <row r="63658" spans="21:21" x14ac:dyDescent="0.25">
      <c r="U63658" s="76"/>
    </row>
    <row r="63659" spans="21:21" x14ac:dyDescent="0.25">
      <c r="U63659" s="76"/>
    </row>
    <row r="63660" spans="21:21" x14ac:dyDescent="0.25">
      <c r="U63660" s="76"/>
    </row>
    <row r="63661" spans="21:21" x14ac:dyDescent="0.25">
      <c r="U63661" s="76"/>
    </row>
    <row r="63662" spans="21:21" x14ac:dyDescent="0.25">
      <c r="U63662" s="76"/>
    </row>
    <row r="63663" spans="21:21" x14ac:dyDescent="0.25">
      <c r="U63663" s="76"/>
    </row>
    <row r="63664" spans="21:21" x14ac:dyDescent="0.25">
      <c r="U63664" s="76"/>
    </row>
    <row r="63665" spans="21:21" x14ac:dyDescent="0.25">
      <c r="U63665" s="76"/>
    </row>
    <row r="63666" spans="21:21" x14ac:dyDescent="0.25">
      <c r="U63666" s="76"/>
    </row>
    <row r="63667" spans="21:21" x14ac:dyDescent="0.25">
      <c r="U63667" s="76"/>
    </row>
    <row r="63668" spans="21:21" x14ac:dyDescent="0.25">
      <c r="U63668" s="76"/>
    </row>
    <row r="63669" spans="21:21" x14ac:dyDescent="0.25">
      <c r="U63669" s="76"/>
    </row>
    <row r="63670" spans="21:21" x14ac:dyDescent="0.25">
      <c r="U63670" s="76"/>
    </row>
    <row r="63671" spans="21:21" x14ac:dyDescent="0.25">
      <c r="U63671" s="76"/>
    </row>
    <row r="63672" spans="21:21" x14ac:dyDescent="0.25">
      <c r="U63672" s="76"/>
    </row>
    <row r="63673" spans="21:21" x14ac:dyDescent="0.25">
      <c r="U63673" s="76"/>
    </row>
    <row r="63674" spans="21:21" x14ac:dyDescent="0.25">
      <c r="U63674" s="76"/>
    </row>
    <row r="63675" spans="21:21" x14ac:dyDescent="0.25">
      <c r="U63675" s="76"/>
    </row>
    <row r="63676" spans="21:21" x14ac:dyDescent="0.25">
      <c r="U63676" s="76"/>
    </row>
    <row r="63677" spans="21:21" x14ac:dyDescent="0.25">
      <c r="U63677" s="76"/>
    </row>
    <row r="63678" spans="21:21" x14ac:dyDescent="0.25">
      <c r="U63678" s="76"/>
    </row>
    <row r="63679" spans="21:21" x14ac:dyDescent="0.25">
      <c r="U63679" s="76"/>
    </row>
    <row r="63680" spans="21:21" x14ac:dyDescent="0.25">
      <c r="U63680" s="76"/>
    </row>
    <row r="63681" spans="21:21" x14ac:dyDescent="0.25">
      <c r="U63681" s="76"/>
    </row>
    <row r="63682" spans="21:21" x14ac:dyDescent="0.25">
      <c r="U63682" s="76"/>
    </row>
    <row r="63683" spans="21:21" x14ac:dyDescent="0.25">
      <c r="U63683" s="76"/>
    </row>
    <row r="63684" spans="21:21" x14ac:dyDescent="0.25">
      <c r="U63684" s="76"/>
    </row>
    <row r="63685" spans="21:21" x14ac:dyDescent="0.25">
      <c r="U63685" s="76"/>
    </row>
    <row r="63686" spans="21:21" x14ac:dyDescent="0.25">
      <c r="U63686" s="76"/>
    </row>
    <row r="63687" spans="21:21" x14ac:dyDescent="0.25">
      <c r="U63687" s="76"/>
    </row>
    <row r="63688" spans="21:21" x14ac:dyDescent="0.25">
      <c r="U63688" s="76"/>
    </row>
    <row r="63689" spans="21:21" x14ac:dyDescent="0.25">
      <c r="U63689" s="76"/>
    </row>
    <row r="63690" spans="21:21" x14ac:dyDescent="0.25">
      <c r="U63690" s="76"/>
    </row>
    <row r="63691" spans="21:21" x14ac:dyDescent="0.25">
      <c r="U63691" s="76"/>
    </row>
    <row r="63692" spans="21:21" x14ac:dyDescent="0.25">
      <c r="U63692" s="76"/>
    </row>
    <row r="63693" spans="21:21" x14ac:dyDescent="0.25">
      <c r="U63693" s="76"/>
    </row>
    <row r="63694" spans="21:21" x14ac:dyDescent="0.25">
      <c r="U63694" s="76"/>
    </row>
    <row r="63695" spans="21:21" x14ac:dyDescent="0.25">
      <c r="U63695" s="76"/>
    </row>
    <row r="63696" spans="21:21" x14ac:dyDescent="0.25">
      <c r="U63696" s="76"/>
    </row>
    <row r="63697" spans="21:21" x14ac:dyDescent="0.25">
      <c r="U63697" s="76"/>
    </row>
    <row r="63698" spans="21:21" x14ac:dyDescent="0.25">
      <c r="U63698" s="76"/>
    </row>
    <row r="63699" spans="21:21" x14ac:dyDescent="0.25">
      <c r="U63699" s="76"/>
    </row>
    <row r="63700" spans="21:21" x14ac:dyDescent="0.25">
      <c r="U63700" s="76"/>
    </row>
    <row r="63701" spans="21:21" x14ac:dyDescent="0.25">
      <c r="U63701" s="76"/>
    </row>
    <row r="63702" spans="21:21" x14ac:dyDescent="0.25">
      <c r="U63702" s="76"/>
    </row>
    <row r="63703" spans="21:21" x14ac:dyDescent="0.25">
      <c r="U63703" s="76"/>
    </row>
    <row r="63704" spans="21:21" x14ac:dyDescent="0.25">
      <c r="U63704" s="76"/>
    </row>
    <row r="63705" spans="21:21" x14ac:dyDescent="0.25">
      <c r="U63705" s="76"/>
    </row>
    <row r="63706" spans="21:21" x14ac:dyDescent="0.25">
      <c r="U63706" s="76"/>
    </row>
    <row r="63707" spans="21:21" x14ac:dyDescent="0.25">
      <c r="U63707" s="76"/>
    </row>
    <row r="63708" spans="21:21" x14ac:dyDescent="0.25">
      <c r="U63708" s="76"/>
    </row>
    <row r="63709" spans="21:21" x14ac:dyDescent="0.25">
      <c r="U63709" s="76"/>
    </row>
    <row r="63710" spans="21:21" x14ac:dyDescent="0.25">
      <c r="U63710" s="76"/>
    </row>
    <row r="63711" spans="21:21" x14ac:dyDescent="0.25">
      <c r="U63711" s="76"/>
    </row>
    <row r="63712" spans="21:21" x14ac:dyDescent="0.25">
      <c r="U63712" s="76"/>
    </row>
    <row r="63713" spans="21:21" x14ac:dyDescent="0.25">
      <c r="U63713" s="76"/>
    </row>
    <row r="63714" spans="21:21" x14ac:dyDescent="0.25">
      <c r="U63714" s="76"/>
    </row>
    <row r="63715" spans="21:21" x14ac:dyDescent="0.25">
      <c r="U63715" s="76"/>
    </row>
    <row r="63716" spans="21:21" x14ac:dyDescent="0.25">
      <c r="U63716" s="76"/>
    </row>
    <row r="63717" spans="21:21" x14ac:dyDescent="0.25">
      <c r="U63717" s="76"/>
    </row>
    <row r="63718" spans="21:21" x14ac:dyDescent="0.25">
      <c r="U63718" s="76"/>
    </row>
    <row r="63719" spans="21:21" x14ac:dyDescent="0.25">
      <c r="U63719" s="76"/>
    </row>
    <row r="63720" spans="21:21" x14ac:dyDescent="0.25">
      <c r="U63720" s="76"/>
    </row>
    <row r="63721" spans="21:21" x14ac:dyDescent="0.25">
      <c r="U63721" s="76"/>
    </row>
    <row r="63722" spans="21:21" x14ac:dyDescent="0.25">
      <c r="U63722" s="76"/>
    </row>
    <row r="63723" spans="21:21" x14ac:dyDescent="0.25">
      <c r="U63723" s="76"/>
    </row>
    <row r="63724" spans="21:21" x14ac:dyDescent="0.25">
      <c r="U63724" s="76"/>
    </row>
    <row r="63725" spans="21:21" x14ac:dyDescent="0.25">
      <c r="U63725" s="76"/>
    </row>
    <row r="63726" spans="21:21" x14ac:dyDescent="0.25">
      <c r="U63726" s="76"/>
    </row>
    <row r="63727" spans="21:21" x14ac:dyDescent="0.25">
      <c r="U63727" s="76"/>
    </row>
    <row r="63728" spans="21:21" x14ac:dyDescent="0.25">
      <c r="U63728" s="76"/>
    </row>
    <row r="63729" spans="21:21" x14ac:dyDescent="0.25">
      <c r="U63729" s="76"/>
    </row>
    <row r="63730" spans="21:21" x14ac:dyDescent="0.25">
      <c r="U63730" s="76"/>
    </row>
    <row r="63731" spans="21:21" x14ac:dyDescent="0.25">
      <c r="U63731" s="76"/>
    </row>
    <row r="63732" spans="21:21" x14ac:dyDescent="0.25">
      <c r="U63732" s="76"/>
    </row>
    <row r="63733" spans="21:21" x14ac:dyDescent="0.25">
      <c r="U63733" s="76"/>
    </row>
    <row r="63734" spans="21:21" x14ac:dyDescent="0.25">
      <c r="U63734" s="76"/>
    </row>
    <row r="63735" spans="21:21" x14ac:dyDescent="0.25">
      <c r="U63735" s="76"/>
    </row>
    <row r="63736" spans="21:21" x14ac:dyDescent="0.25">
      <c r="U63736" s="76"/>
    </row>
    <row r="63737" spans="21:21" x14ac:dyDescent="0.25">
      <c r="U63737" s="76"/>
    </row>
    <row r="63738" spans="21:21" x14ac:dyDescent="0.25">
      <c r="U63738" s="76"/>
    </row>
    <row r="63739" spans="21:21" x14ac:dyDescent="0.25">
      <c r="U63739" s="76"/>
    </row>
    <row r="63740" spans="21:21" x14ac:dyDescent="0.25">
      <c r="U63740" s="76"/>
    </row>
    <row r="63741" spans="21:21" x14ac:dyDescent="0.25">
      <c r="U63741" s="76"/>
    </row>
    <row r="63742" spans="21:21" x14ac:dyDescent="0.25">
      <c r="U63742" s="76"/>
    </row>
    <row r="63743" spans="21:21" x14ac:dyDescent="0.25">
      <c r="U63743" s="76"/>
    </row>
    <row r="63744" spans="21:21" x14ac:dyDescent="0.25">
      <c r="U63744" s="76"/>
    </row>
    <row r="63745" spans="21:21" x14ac:dyDescent="0.25">
      <c r="U63745" s="76"/>
    </row>
    <row r="63746" spans="21:21" x14ac:dyDescent="0.25">
      <c r="U63746" s="76"/>
    </row>
    <row r="63747" spans="21:21" x14ac:dyDescent="0.25">
      <c r="U63747" s="76"/>
    </row>
    <row r="63748" spans="21:21" x14ac:dyDescent="0.25">
      <c r="U63748" s="76"/>
    </row>
    <row r="63749" spans="21:21" x14ac:dyDescent="0.25">
      <c r="U63749" s="76"/>
    </row>
    <row r="63750" spans="21:21" x14ac:dyDescent="0.25">
      <c r="U63750" s="76"/>
    </row>
    <row r="63751" spans="21:21" x14ac:dyDescent="0.25">
      <c r="U63751" s="76"/>
    </row>
    <row r="63752" spans="21:21" x14ac:dyDescent="0.25">
      <c r="U63752" s="76"/>
    </row>
    <row r="63753" spans="21:21" x14ac:dyDescent="0.25">
      <c r="U63753" s="76"/>
    </row>
    <row r="63754" spans="21:21" x14ac:dyDescent="0.25">
      <c r="U63754" s="76"/>
    </row>
    <row r="63755" spans="21:21" x14ac:dyDescent="0.25">
      <c r="U63755" s="76"/>
    </row>
    <row r="63756" spans="21:21" x14ac:dyDescent="0.25">
      <c r="U63756" s="76"/>
    </row>
    <row r="63757" spans="21:21" x14ac:dyDescent="0.25">
      <c r="U63757" s="76"/>
    </row>
    <row r="63758" spans="21:21" x14ac:dyDescent="0.25">
      <c r="U63758" s="76"/>
    </row>
    <row r="63759" spans="21:21" x14ac:dyDescent="0.25">
      <c r="U63759" s="76"/>
    </row>
    <row r="63760" spans="21:21" x14ac:dyDescent="0.25">
      <c r="U63760" s="76"/>
    </row>
    <row r="63761" spans="21:21" x14ac:dyDescent="0.25">
      <c r="U63761" s="76"/>
    </row>
    <row r="63762" spans="21:21" x14ac:dyDescent="0.25">
      <c r="U63762" s="76"/>
    </row>
    <row r="63763" spans="21:21" x14ac:dyDescent="0.25">
      <c r="U63763" s="76"/>
    </row>
    <row r="63764" spans="21:21" x14ac:dyDescent="0.25">
      <c r="U63764" s="76"/>
    </row>
    <row r="63765" spans="21:21" x14ac:dyDescent="0.25">
      <c r="U63765" s="76"/>
    </row>
    <row r="63766" spans="21:21" x14ac:dyDescent="0.25">
      <c r="U63766" s="76"/>
    </row>
    <row r="63767" spans="21:21" x14ac:dyDescent="0.25">
      <c r="U63767" s="76"/>
    </row>
    <row r="63768" spans="21:21" x14ac:dyDescent="0.25">
      <c r="U63768" s="76"/>
    </row>
    <row r="63769" spans="21:21" x14ac:dyDescent="0.25">
      <c r="U63769" s="76"/>
    </row>
    <row r="63770" spans="21:21" x14ac:dyDescent="0.25">
      <c r="U63770" s="76"/>
    </row>
    <row r="63771" spans="21:21" x14ac:dyDescent="0.25">
      <c r="U63771" s="76"/>
    </row>
    <row r="63772" spans="21:21" x14ac:dyDescent="0.25">
      <c r="U63772" s="76"/>
    </row>
    <row r="63773" spans="21:21" x14ac:dyDescent="0.25">
      <c r="U63773" s="76"/>
    </row>
    <row r="63774" spans="21:21" x14ac:dyDescent="0.25">
      <c r="U63774" s="76"/>
    </row>
    <row r="63775" spans="21:21" x14ac:dyDescent="0.25">
      <c r="U63775" s="76"/>
    </row>
    <row r="63776" spans="21:21" x14ac:dyDescent="0.25">
      <c r="U63776" s="76"/>
    </row>
    <row r="63777" spans="21:21" x14ac:dyDescent="0.25">
      <c r="U63777" s="76"/>
    </row>
    <row r="63778" spans="21:21" x14ac:dyDescent="0.25">
      <c r="U63778" s="76"/>
    </row>
    <row r="63779" spans="21:21" x14ac:dyDescent="0.25">
      <c r="U63779" s="76"/>
    </row>
    <row r="63780" spans="21:21" x14ac:dyDescent="0.25">
      <c r="U63780" s="76"/>
    </row>
    <row r="63781" spans="21:21" x14ac:dyDescent="0.25">
      <c r="U63781" s="76"/>
    </row>
    <row r="63782" spans="21:21" x14ac:dyDescent="0.25">
      <c r="U63782" s="76"/>
    </row>
    <row r="63783" spans="21:21" x14ac:dyDescent="0.25">
      <c r="U63783" s="76"/>
    </row>
    <row r="63784" spans="21:21" x14ac:dyDescent="0.25">
      <c r="U63784" s="76"/>
    </row>
    <row r="63785" spans="21:21" x14ac:dyDescent="0.25">
      <c r="U63785" s="76"/>
    </row>
    <row r="63786" spans="21:21" x14ac:dyDescent="0.25">
      <c r="U63786" s="76"/>
    </row>
    <row r="63787" spans="21:21" x14ac:dyDescent="0.25">
      <c r="U63787" s="76"/>
    </row>
    <row r="63788" spans="21:21" x14ac:dyDescent="0.25">
      <c r="U63788" s="76"/>
    </row>
    <row r="63789" spans="21:21" x14ac:dyDescent="0.25">
      <c r="U63789" s="76"/>
    </row>
    <row r="63790" spans="21:21" x14ac:dyDescent="0.25">
      <c r="U63790" s="76"/>
    </row>
    <row r="63791" spans="21:21" x14ac:dyDescent="0.25">
      <c r="U63791" s="76"/>
    </row>
    <row r="63792" spans="21:21" x14ac:dyDescent="0.25">
      <c r="U63792" s="76"/>
    </row>
    <row r="63793" spans="21:21" x14ac:dyDescent="0.25">
      <c r="U63793" s="76"/>
    </row>
    <row r="63794" spans="21:21" x14ac:dyDescent="0.25">
      <c r="U63794" s="76"/>
    </row>
    <row r="63795" spans="21:21" x14ac:dyDescent="0.25">
      <c r="U63795" s="76"/>
    </row>
    <row r="63796" spans="21:21" x14ac:dyDescent="0.25">
      <c r="U63796" s="76"/>
    </row>
    <row r="63797" spans="21:21" x14ac:dyDescent="0.25">
      <c r="U63797" s="76"/>
    </row>
    <row r="63798" spans="21:21" x14ac:dyDescent="0.25">
      <c r="U63798" s="76"/>
    </row>
    <row r="63799" spans="21:21" x14ac:dyDescent="0.25">
      <c r="U63799" s="76"/>
    </row>
    <row r="63800" spans="21:21" x14ac:dyDescent="0.25">
      <c r="U63800" s="76"/>
    </row>
    <row r="63801" spans="21:21" x14ac:dyDescent="0.25">
      <c r="U63801" s="76"/>
    </row>
    <row r="63802" spans="21:21" x14ac:dyDescent="0.25">
      <c r="U63802" s="76"/>
    </row>
    <row r="63803" spans="21:21" x14ac:dyDescent="0.25">
      <c r="U63803" s="76"/>
    </row>
    <row r="63804" spans="21:21" x14ac:dyDescent="0.25">
      <c r="U63804" s="76"/>
    </row>
    <row r="63805" spans="21:21" x14ac:dyDescent="0.25">
      <c r="U63805" s="76"/>
    </row>
    <row r="63806" spans="21:21" x14ac:dyDescent="0.25">
      <c r="U63806" s="76"/>
    </row>
    <row r="63807" spans="21:21" x14ac:dyDescent="0.25">
      <c r="U63807" s="76"/>
    </row>
    <row r="63808" spans="21:21" x14ac:dyDescent="0.25">
      <c r="U63808" s="76"/>
    </row>
    <row r="63809" spans="21:21" x14ac:dyDescent="0.25">
      <c r="U63809" s="76"/>
    </row>
    <row r="63810" spans="21:21" x14ac:dyDescent="0.25">
      <c r="U63810" s="76"/>
    </row>
    <row r="63811" spans="21:21" x14ac:dyDescent="0.25">
      <c r="U63811" s="76"/>
    </row>
    <row r="63812" spans="21:21" x14ac:dyDescent="0.25">
      <c r="U63812" s="76"/>
    </row>
    <row r="63813" spans="21:21" x14ac:dyDescent="0.25">
      <c r="U63813" s="76"/>
    </row>
    <row r="63814" spans="21:21" x14ac:dyDescent="0.25">
      <c r="U63814" s="76"/>
    </row>
    <row r="63815" spans="21:21" x14ac:dyDescent="0.25">
      <c r="U63815" s="76"/>
    </row>
    <row r="63816" spans="21:21" x14ac:dyDescent="0.25">
      <c r="U63816" s="76"/>
    </row>
    <row r="63817" spans="21:21" x14ac:dyDescent="0.25">
      <c r="U63817" s="76"/>
    </row>
    <row r="63818" spans="21:21" x14ac:dyDescent="0.25">
      <c r="U63818" s="76"/>
    </row>
    <row r="63819" spans="21:21" x14ac:dyDescent="0.25">
      <c r="U63819" s="76"/>
    </row>
    <row r="63820" spans="21:21" x14ac:dyDescent="0.25">
      <c r="U63820" s="76"/>
    </row>
    <row r="63821" spans="21:21" x14ac:dyDescent="0.25">
      <c r="U63821" s="76"/>
    </row>
    <row r="63822" spans="21:21" x14ac:dyDescent="0.25">
      <c r="U63822" s="76"/>
    </row>
    <row r="63823" spans="21:21" x14ac:dyDescent="0.25">
      <c r="U63823" s="76"/>
    </row>
    <row r="63824" spans="21:21" x14ac:dyDescent="0.25">
      <c r="U63824" s="76"/>
    </row>
    <row r="63825" spans="21:21" x14ac:dyDescent="0.25">
      <c r="U63825" s="76"/>
    </row>
    <row r="63826" spans="21:21" x14ac:dyDescent="0.25">
      <c r="U63826" s="76"/>
    </row>
    <row r="63827" spans="21:21" x14ac:dyDescent="0.25">
      <c r="U63827" s="76"/>
    </row>
    <row r="63828" spans="21:21" x14ac:dyDescent="0.25">
      <c r="U63828" s="76"/>
    </row>
    <row r="63829" spans="21:21" x14ac:dyDescent="0.25">
      <c r="U63829" s="76"/>
    </row>
    <row r="63830" spans="21:21" x14ac:dyDescent="0.25">
      <c r="U63830" s="76"/>
    </row>
    <row r="63831" spans="21:21" x14ac:dyDescent="0.25">
      <c r="U63831" s="76"/>
    </row>
    <row r="63832" spans="21:21" x14ac:dyDescent="0.25">
      <c r="U63832" s="76"/>
    </row>
    <row r="63833" spans="21:21" x14ac:dyDescent="0.25">
      <c r="U63833" s="76"/>
    </row>
    <row r="63834" spans="21:21" x14ac:dyDescent="0.25">
      <c r="U63834" s="76"/>
    </row>
    <row r="63835" spans="21:21" x14ac:dyDescent="0.25">
      <c r="U63835" s="76"/>
    </row>
    <row r="63836" spans="21:21" x14ac:dyDescent="0.25">
      <c r="U63836" s="76"/>
    </row>
    <row r="63837" spans="21:21" x14ac:dyDescent="0.25">
      <c r="U63837" s="76"/>
    </row>
    <row r="63838" spans="21:21" x14ac:dyDescent="0.25">
      <c r="U63838" s="76"/>
    </row>
    <row r="63839" spans="21:21" x14ac:dyDescent="0.25">
      <c r="U63839" s="76"/>
    </row>
    <row r="63840" spans="21:21" x14ac:dyDescent="0.25">
      <c r="U63840" s="76"/>
    </row>
    <row r="63841" spans="21:21" x14ac:dyDescent="0.25">
      <c r="U63841" s="76"/>
    </row>
    <row r="63842" spans="21:21" x14ac:dyDescent="0.25">
      <c r="U63842" s="76"/>
    </row>
    <row r="63843" spans="21:21" x14ac:dyDescent="0.25">
      <c r="U63843" s="76"/>
    </row>
    <row r="63844" spans="21:21" x14ac:dyDescent="0.25">
      <c r="U63844" s="76"/>
    </row>
    <row r="63845" spans="21:21" x14ac:dyDescent="0.25">
      <c r="U63845" s="76"/>
    </row>
    <row r="63846" spans="21:21" x14ac:dyDescent="0.25">
      <c r="U63846" s="76"/>
    </row>
    <row r="63847" spans="21:21" x14ac:dyDescent="0.25">
      <c r="U63847" s="76"/>
    </row>
    <row r="63848" spans="21:21" x14ac:dyDescent="0.25">
      <c r="U63848" s="76"/>
    </row>
    <row r="63849" spans="21:21" x14ac:dyDescent="0.25">
      <c r="U63849" s="76"/>
    </row>
    <row r="63850" spans="21:21" x14ac:dyDescent="0.25">
      <c r="U63850" s="76"/>
    </row>
    <row r="63851" spans="21:21" x14ac:dyDescent="0.25">
      <c r="U63851" s="76"/>
    </row>
    <row r="63852" spans="21:21" x14ac:dyDescent="0.25">
      <c r="U63852" s="76"/>
    </row>
    <row r="63853" spans="21:21" x14ac:dyDescent="0.25">
      <c r="U63853" s="76"/>
    </row>
    <row r="63854" spans="21:21" x14ac:dyDescent="0.25">
      <c r="U63854" s="76"/>
    </row>
    <row r="63855" spans="21:21" x14ac:dyDescent="0.25">
      <c r="U63855" s="76"/>
    </row>
    <row r="63856" spans="21:21" x14ac:dyDescent="0.25">
      <c r="U63856" s="76"/>
    </row>
    <row r="63857" spans="21:21" x14ac:dyDescent="0.25">
      <c r="U63857" s="76"/>
    </row>
    <row r="63858" spans="21:21" x14ac:dyDescent="0.25">
      <c r="U63858" s="76"/>
    </row>
    <row r="63859" spans="21:21" x14ac:dyDescent="0.25">
      <c r="U63859" s="76"/>
    </row>
    <row r="63860" spans="21:21" x14ac:dyDescent="0.25">
      <c r="U63860" s="76"/>
    </row>
    <row r="63861" spans="21:21" x14ac:dyDescent="0.25">
      <c r="U63861" s="76"/>
    </row>
    <row r="63862" spans="21:21" x14ac:dyDescent="0.25">
      <c r="U63862" s="76"/>
    </row>
    <row r="63863" spans="21:21" x14ac:dyDescent="0.25">
      <c r="U63863" s="76"/>
    </row>
    <row r="63864" spans="21:21" x14ac:dyDescent="0.25">
      <c r="U63864" s="76"/>
    </row>
    <row r="63865" spans="21:21" x14ac:dyDescent="0.25">
      <c r="U63865" s="76"/>
    </row>
    <row r="63866" spans="21:21" x14ac:dyDescent="0.25">
      <c r="U63866" s="76"/>
    </row>
    <row r="63867" spans="21:21" x14ac:dyDescent="0.25">
      <c r="U63867" s="76"/>
    </row>
    <row r="63868" spans="21:21" x14ac:dyDescent="0.25">
      <c r="U63868" s="76"/>
    </row>
    <row r="63869" spans="21:21" x14ac:dyDescent="0.25">
      <c r="U63869" s="76"/>
    </row>
    <row r="63870" spans="21:21" x14ac:dyDescent="0.25">
      <c r="U63870" s="76"/>
    </row>
    <row r="63871" spans="21:21" x14ac:dyDescent="0.25">
      <c r="U63871" s="76"/>
    </row>
    <row r="63872" spans="21:21" x14ac:dyDescent="0.25">
      <c r="U63872" s="76"/>
    </row>
    <row r="63873" spans="21:21" x14ac:dyDescent="0.25">
      <c r="U63873" s="76"/>
    </row>
    <row r="63874" spans="21:21" x14ac:dyDescent="0.25">
      <c r="U63874" s="76"/>
    </row>
    <row r="63875" spans="21:21" x14ac:dyDescent="0.25">
      <c r="U63875" s="76"/>
    </row>
    <row r="63876" spans="21:21" x14ac:dyDescent="0.25">
      <c r="U63876" s="76"/>
    </row>
    <row r="63877" spans="21:21" x14ac:dyDescent="0.25">
      <c r="U63877" s="76"/>
    </row>
    <row r="63878" spans="21:21" x14ac:dyDescent="0.25">
      <c r="U63878" s="76"/>
    </row>
    <row r="63879" spans="21:21" x14ac:dyDescent="0.25">
      <c r="U63879" s="76"/>
    </row>
    <row r="63880" spans="21:21" x14ac:dyDescent="0.25">
      <c r="U63880" s="76"/>
    </row>
    <row r="63881" spans="21:21" x14ac:dyDescent="0.25">
      <c r="U63881" s="76"/>
    </row>
    <row r="63882" spans="21:21" x14ac:dyDescent="0.25">
      <c r="U63882" s="76"/>
    </row>
    <row r="63883" spans="21:21" x14ac:dyDescent="0.25">
      <c r="U63883" s="76"/>
    </row>
    <row r="63884" spans="21:21" x14ac:dyDescent="0.25">
      <c r="U63884" s="76"/>
    </row>
    <row r="63885" spans="21:21" x14ac:dyDescent="0.25">
      <c r="U63885" s="76"/>
    </row>
    <row r="63886" spans="21:21" x14ac:dyDescent="0.25">
      <c r="U63886" s="76"/>
    </row>
    <row r="63887" spans="21:21" x14ac:dyDescent="0.25">
      <c r="U63887" s="76"/>
    </row>
    <row r="63888" spans="21:21" x14ac:dyDescent="0.25">
      <c r="U63888" s="76"/>
    </row>
    <row r="63889" spans="21:21" x14ac:dyDescent="0.25">
      <c r="U63889" s="76"/>
    </row>
    <row r="63890" spans="21:21" x14ac:dyDescent="0.25">
      <c r="U63890" s="76"/>
    </row>
    <row r="63891" spans="21:21" x14ac:dyDescent="0.25">
      <c r="U63891" s="76"/>
    </row>
    <row r="63892" spans="21:21" x14ac:dyDescent="0.25">
      <c r="U63892" s="76"/>
    </row>
    <row r="63893" spans="21:21" x14ac:dyDescent="0.25">
      <c r="U63893" s="76"/>
    </row>
    <row r="63894" spans="21:21" x14ac:dyDescent="0.25">
      <c r="U63894" s="76"/>
    </row>
    <row r="63895" spans="21:21" x14ac:dyDescent="0.25">
      <c r="U63895" s="76"/>
    </row>
    <row r="63896" spans="21:21" x14ac:dyDescent="0.25">
      <c r="U63896" s="76"/>
    </row>
    <row r="63897" spans="21:21" x14ac:dyDescent="0.25">
      <c r="U63897" s="76"/>
    </row>
    <row r="63898" spans="21:21" x14ac:dyDescent="0.25">
      <c r="U63898" s="76"/>
    </row>
    <row r="63899" spans="21:21" x14ac:dyDescent="0.25">
      <c r="U63899" s="76"/>
    </row>
    <row r="63900" spans="21:21" x14ac:dyDescent="0.25">
      <c r="U63900" s="76"/>
    </row>
    <row r="63901" spans="21:21" x14ac:dyDescent="0.25">
      <c r="U63901" s="76"/>
    </row>
    <row r="63902" spans="21:21" x14ac:dyDescent="0.25">
      <c r="U63902" s="76"/>
    </row>
    <row r="63903" spans="21:21" x14ac:dyDescent="0.25">
      <c r="U63903" s="76"/>
    </row>
    <row r="63904" spans="21:21" x14ac:dyDescent="0.25">
      <c r="U63904" s="76"/>
    </row>
    <row r="63905" spans="21:21" x14ac:dyDescent="0.25">
      <c r="U63905" s="76"/>
    </row>
    <row r="63906" spans="21:21" x14ac:dyDescent="0.25">
      <c r="U63906" s="76"/>
    </row>
    <row r="63907" spans="21:21" x14ac:dyDescent="0.25">
      <c r="U63907" s="76"/>
    </row>
    <row r="63908" spans="21:21" x14ac:dyDescent="0.25">
      <c r="U63908" s="76"/>
    </row>
    <row r="63909" spans="21:21" x14ac:dyDescent="0.25">
      <c r="U63909" s="76"/>
    </row>
    <row r="63910" spans="21:21" x14ac:dyDescent="0.25">
      <c r="U63910" s="76"/>
    </row>
    <row r="63911" spans="21:21" x14ac:dyDescent="0.25">
      <c r="U63911" s="76"/>
    </row>
    <row r="63912" spans="21:21" x14ac:dyDescent="0.25">
      <c r="U63912" s="76"/>
    </row>
    <row r="63913" spans="21:21" x14ac:dyDescent="0.25">
      <c r="U63913" s="76"/>
    </row>
    <row r="63914" spans="21:21" x14ac:dyDescent="0.25">
      <c r="U63914" s="76"/>
    </row>
    <row r="63915" spans="21:21" x14ac:dyDescent="0.25">
      <c r="U63915" s="76"/>
    </row>
    <row r="63916" spans="21:21" x14ac:dyDescent="0.25">
      <c r="U63916" s="76"/>
    </row>
    <row r="63917" spans="21:21" x14ac:dyDescent="0.25">
      <c r="U63917" s="76"/>
    </row>
    <row r="63918" spans="21:21" x14ac:dyDescent="0.25">
      <c r="U63918" s="76"/>
    </row>
    <row r="63919" spans="21:21" x14ac:dyDescent="0.25">
      <c r="U63919" s="76"/>
    </row>
    <row r="63920" spans="21:21" x14ac:dyDescent="0.25">
      <c r="U63920" s="76"/>
    </row>
    <row r="63921" spans="21:21" x14ac:dyDescent="0.25">
      <c r="U63921" s="76"/>
    </row>
    <row r="63922" spans="21:21" x14ac:dyDescent="0.25">
      <c r="U63922" s="76"/>
    </row>
    <row r="63923" spans="21:21" x14ac:dyDescent="0.25">
      <c r="U63923" s="76"/>
    </row>
    <row r="63924" spans="21:21" x14ac:dyDescent="0.25">
      <c r="U63924" s="76"/>
    </row>
    <row r="63925" spans="21:21" x14ac:dyDescent="0.25">
      <c r="U63925" s="76"/>
    </row>
    <row r="63926" spans="21:21" x14ac:dyDescent="0.25">
      <c r="U63926" s="76"/>
    </row>
    <row r="63927" spans="21:21" x14ac:dyDescent="0.25">
      <c r="U63927" s="76"/>
    </row>
    <row r="63928" spans="21:21" x14ac:dyDescent="0.25">
      <c r="U63928" s="76"/>
    </row>
    <row r="63929" spans="21:21" x14ac:dyDescent="0.25">
      <c r="U63929" s="76"/>
    </row>
    <row r="63930" spans="21:21" x14ac:dyDescent="0.25">
      <c r="U63930" s="76"/>
    </row>
    <row r="63931" spans="21:21" x14ac:dyDescent="0.25">
      <c r="U63931" s="76"/>
    </row>
    <row r="63932" spans="21:21" x14ac:dyDescent="0.25">
      <c r="U63932" s="76"/>
    </row>
    <row r="63933" spans="21:21" x14ac:dyDescent="0.25">
      <c r="U63933" s="76"/>
    </row>
    <row r="63934" spans="21:21" x14ac:dyDescent="0.25">
      <c r="U63934" s="76"/>
    </row>
    <row r="63935" spans="21:21" x14ac:dyDescent="0.25">
      <c r="U63935" s="76"/>
    </row>
    <row r="63936" spans="21:21" x14ac:dyDescent="0.25">
      <c r="U63936" s="76"/>
    </row>
    <row r="63937" spans="21:21" x14ac:dyDescent="0.25">
      <c r="U63937" s="76"/>
    </row>
    <row r="63938" spans="21:21" x14ac:dyDescent="0.25">
      <c r="U63938" s="76"/>
    </row>
    <row r="63939" spans="21:21" x14ac:dyDescent="0.25">
      <c r="U63939" s="76"/>
    </row>
    <row r="63940" spans="21:21" x14ac:dyDescent="0.25">
      <c r="U63940" s="76"/>
    </row>
    <row r="63941" spans="21:21" x14ac:dyDescent="0.25">
      <c r="U63941" s="76"/>
    </row>
    <row r="63942" spans="21:21" x14ac:dyDescent="0.25">
      <c r="U63942" s="76"/>
    </row>
    <row r="63943" spans="21:21" x14ac:dyDescent="0.25">
      <c r="U63943" s="76"/>
    </row>
    <row r="63944" spans="21:21" x14ac:dyDescent="0.25">
      <c r="U63944" s="76"/>
    </row>
    <row r="63945" spans="21:21" x14ac:dyDescent="0.25">
      <c r="U63945" s="76"/>
    </row>
    <row r="63946" spans="21:21" x14ac:dyDescent="0.25">
      <c r="U63946" s="76"/>
    </row>
    <row r="63947" spans="21:21" x14ac:dyDescent="0.25">
      <c r="U63947" s="76"/>
    </row>
    <row r="63948" spans="21:21" x14ac:dyDescent="0.25">
      <c r="U63948" s="76"/>
    </row>
    <row r="63949" spans="21:21" x14ac:dyDescent="0.25">
      <c r="U63949" s="76"/>
    </row>
    <row r="63950" spans="21:21" x14ac:dyDescent="0.25">
      <c r="U63950" s="76"/>
    </row>
    <row r="63951" spans="21:21" x14ac:dyDescent="0.25">
      <c r="U63951" s="76"/>
    </row>
    <row r="63952" spans="21:21" x14ac:dyDescent="0.25">
      <c r="U63952" s="76"/>
    </row>
    <row r="63953" spans="21:21" x14ac:dyDescent="0.25">
      <c r="U63953" s="76"/>
    </row>
    <row r="63954" spans="21:21" x14ac:dyDescent="0.25">
      <c r="U63954" s="76"/>
    </row>
    <row r="63955" spans="21:21" x14ac:dyDescent="0.25">
      <c r="U63955" s="76"/>
    </row>
    <row r="63956" spans="21:21" x14ac:dyDescent="0.25">
      <c r="U63956" s="76"/>
    </row>
    <row r="63957" spans="21:21" x14ac:dyDescent="0.25">
      <c r="U63957" s="76"/>
    </row>
    <row r="63958" spans="21:21" x14ac:dyDescent="0.25">
      <c r="U63958" s="76"/>
    </row>
    <row r="63959" spans="21:21" x14ac:dyDescent="0.25">
      <c r="U63959" s="76"/>
    </row>
    <row r="63960" spans="21:21" x14ac:dyDescent="0.25">
      <c r="U63960" s="76"/>
    </row>
    <row r="63961" spans="21:21" x14ac:dyDescent="0.25">
      <c r="U63961" s="76"/>
    </row>
    <row r="63962" spans="21:21" x14ac:dyDescent="0.25">
      <c r="U63962" s="76"/>
    </row>
    <row r="63963" spans="21:21" x14ac:dyDescent="0.25">
      <c r="U63963" s="76"/>
    </row>
    <row r="63964" spans="21:21" x14ac:dyDescent="0.25">
      <c r="U63964" s="76"/>
    </row>
    <row r="63965" spans="21:21" x14ac:dyDescent="0.25">
      <c r="U63965" s="76"/>
    </row>
    <row r="63966" spans="21:21" x14ac:dyDescent="0.25">
      <c r="U63966" s="76"/>
    </row>
    <row r="63967" spans="21:21" x14ac:dyDescent="0.25">
      <c r="U63967" s="76"/>
    </row>
    <row r="63968" spans="21:21" x14ac:dyDescent="0.25">
      <c r="U63968" s="76"/>
    </row>
    <row r="63969" spans="21:21" x14ac:dyDescent="0.25">
      <c r="U63969" s="76"/>
    </row>
    <row r="63970" spans="21:21" x14ac:dyDescent="0.25">
      <c r="U63970" s="76"/>
    </row>
    <row r="63971" spans="21:21" x14ac:dyDescent="0.25">
      <c r="U63971" s="76"/>
    </row>
    <row r="63972" spans="21:21" x14ac:dyDescent="0.25">
      <c r="U63972" s="76"/>
    </row>
    <row r="63973" spans="21:21" x14ac:dyDescent="0.25">
      <c r="U63973" s="76"/>
    </row>
    <row r="63974" spans="21:21" x14ac:dyDescent="0.25">
      <c r="U63974" s="76"/>
    </row>
    <row r="63975" spans="21:21" x14ac:dyDescent="0.25">
      <c r="U63975" s="76"/>
    </row>
    <row r="63976" spans="21:21" x14ac:dyDescent="0.25">
      <c r="U63976" s="76"/>
    </row>
    <row r="63977" spans="21:21" x14ac:dyDescent="0.25">
      <c r="U63977" s="76"/>
    </row>
    <row r="63978" spans="21:21" x14ac:dyDescent="0.25">
      <c r="U63978" s="76"/>
    </row>
    <row r="63979" spans="21:21" x14ac:dyDescent="0.25">
      <c r="U63979" s="76"/>
    </row>
    <row r="63980" spans="21:21" x14ac:dyDescent="0.25">
      <c r="U63980" s="76"/>
    </row>
    <row r="63981" spans="21:21" x14ac:dyDescent="0.25">
      <c r="U63981" s="76"/>
    </row>
    <row r="63982" spans="21:21" x14ac:dyDescent="0.25">
      <c r="U63982" s="76"/>
    </row>
    <row r="63983" spans="21:21" x14ac:dyDescent="0.25">
      <c r="U63983" s="76"/>
    </row>
    <row r="63984" spans="21:21" x14ac:dyDescent="0.25">
      <c r="U63984" s="76"/>
    </row>
    <row r="63985" spans="21:21" x14ac:dyDescent="0.25">
      <c r="U63985" s="76"/>
    </row>
    <row r="63986" spans="21:21" x14ac:dyDescent="0.25">
      <c r="U63986" s="76"/>
    </row>
    <row r="63987" spans="21:21" x14ac:dyDescent="0.25">
      <c r="U63987" s="76"/>
    </row>
    <row r="63988" spans="21:21" x14ac:dyDescent="0.25">
      <c r="U63988" s="76"/>
    </row>
    <row r="63989" spans="21:21" x14ac:dyDescent="0.25">
      <c r="U63989" s="76"/>
    </row>
    <row r="63990" spans="21:21" x14ac:dyDescent="0.25">
      <c r="U63990" s="76"/>
    </row>
    <row r="63991" spans="21:21" x14ac:dyDescent="0.25">
      <c r="U63991" s="76"/>
    </row>
    <row r="63992" spans="21:21" x14ac:dyDescent="0.25">
      <c r="U63992" s="76"/>
    </row>
    <row r="63993" spans="21:21" x14ac:dyDescent="0.25">
      <c r="U63993" s="76"/>
    </row>
    <row r="63994" spans="21:21" x14ac:dyDescent="0.25">
      <c r="U63994" s="76"/>
    </row>
    <row r="63995" spans="21:21" x14ac:dyDescent="0.25">
      <c r="U63995" s="76"/>
    </row>
    <row r="63996" spans="21:21" x14ac:dyDescent="0.25">
      <c r="U63996" s="76"/>
    </row>
    <row r="63997" spans="21:21" x14ac:dyDescent="0.25">
      <c r="U63997" s="76"/>
    </row>
    <row r="63998" spans="21:21" x14ac:dyDescent="0.25">
      <c r="U63998" s="76"/>
    </row>
    <row r="63999" spans="21:21" x14ac:dyDescent="0.25">
      <c r="U63999" s="76"/>
    </row>
    <row r="64000" spans="21:21" x14ac:dyDescent="0.25">
      <c r="U64000" s="76"/>
    </row>
    <row r="64001" spans="21:21" x14ac:dyDescent="0.25">
      <c r="U64001" s="76"/>
    </row>
    <row r="64002" spans="21:21" x14ac:dyDescent="0.25">
      <c r="U64002" s="76"/>
    </row>
    <row r="64003" spans="21:21" x14ac:dyDescent="0.25">
      <c r="U64003" s="76"/>
    </row>
    <row r="64004" spans="21:21" x14ac:dyDescent="0.25">
      <c r="U64004" s="76"/>
    </row>
    <row r="64005" spans="21:21" x14ac:dyDescent="0.25">
      <c r="U64005" s="76"/>
    </row>
    <row r="64006" spans="21:21" x14ac:dyDescent="0.25">
      <c r="U64006" s="76"/>
    </row>
    <row r="64007" spans="21:21" x14ac:dyDescent="0.25">
      <c r="U64007" s="76"/>
    </row>
    <row r="64008" spans="21:21" x14ac:dyDescent="0.25">
      <c r="U64008" s="76"/>
    </row>
    <row r="64009" spans="21:21" x14ac:dyDescent="0.25">
      <c r="U64009" s="76"/>
    </row>
    <row r="64010" spans="21:21" x14ac:dyDescent="0.25">
      <c r="U64010" s="76"/>
    </row>
    <row r="64011" spans="21:21" x14ac:dyDescent="0.25">
      <c r="U64011" s="76"/>
    </row>
    <row r="64012" spans="21:21" x14ac:dyDescent="0.25">
      <c r="U64012" s="76"/>
    </row>
    <row r="64013" spans="21:21" x14ac:dyDescent="0.25">
      <c r="U64013" s="76"/>
    </row>
    <row r="64014" spans="21:21" x14ac:dyDescent="0.25">
      <c r="U64014" s="76"/>
    </row>
    <row r="64015" spans="21:21" x14ac:dyDescent="0.25">
      <c r="U64015" s="76"/>
    </row>
    <row r="64016" spans="21:21" x14ac:dyDescent="0.25">
      <c r="U64016" s="76"/>
    </row>
    <row r="64017" spans="21:21" x14ac:dyDescent="0.25">
      <c r="U64017" s="76"/>
    </row>
    <row r="64018" spans="21:21" x14ac:dyDescent="0.25">
      <c r="U64018" s="76"/>
    </row>
    <row r="64019" spans="21:21" x14ac:dyDescent="0.25">
      <c r="U64019" s="76"/>
    </row>
    <row r="64020" spans="21:21" x14ac:dyDescent="0.25">
      <c r="U64020" s="76"/>
    </row>
    <row r="64021" spans="21:21" x14ac:dyDescent="0.25">
      <c r="U64021" s="76"/>
    </row>
    <row r="64022" spans="21:21" x14ac:dyDescent="0.25">
      <c r="U64022" s="76"/>
    </row>
    <row r="64023" spans="21:21" x14ac:dyDescent="0.25">
      <c r="U64023" s="76"/>
    </row>
    <row r="64024" spans="21:21" x14ac:dyDescent="0.25">
      <c r="U64024" s="76"/>
    </row>
    <row r="64025" spans="21:21" x14ac:dyDescent="0.25">
      <c r="U64025" s="76"/>
    </row>
    <row r="64026" spans="21:21" x14ac:dyDescent="0.25">
      <c r="U64026" s="76"/>
    </row>
    <row r="64027" spans="21:21" x14ac:dyDescent="0.25">
      <c r="U64027" s="76"/>
    </row>
    <row r="64028" spans="21:21" x14ac:dyDescent="0.25">
      <c r="U64028" s="76"/>
    </row>
    <row r="64029" spans="21:21" x14ac:dyDescent="0.25">
      <c r="U64029" s="76"/>
    </row>
    <row r="64030" spans="21:21" x14ac:dyDescent="0.25">
      <c r="U64030" s="76"/>
    </row>
    <row r="64031" spans="21:21" x14ac:dyDescent="0.25">
      <c r="U64031" s="76"/>
    </row>
    <row r="64032" spans="21:21" x14ac:dyDescent="0.25">
      <c r="U64032" s="76"/>
    </row>
    <row r="64033" spans="21:21" x14ac:dyDescent="0.25">
      <c r="U64033" s="76"/>
    </row>
    <row r="64034" spans="21:21" x14ac:dyDescent="0.25">
      <c r="U64034" s="76"/>
    </row>
    <row r="64035" spans="21:21" x14ac:dyDescent="0.25">
      <c r="U64035" s="76"/>
    </row>
    <row r="64036" spans="21:21" x14ac:dyDescent="0.25">
      <c r="U64036" s="76"/>
    </row>
    <row r="64037" spans="21:21" x14ac:dyDescent="0.25">
      <c r="U64037" s="76"/>
    </row>
    <row r="64038" spans="21:21" x14ac:dyDescent="0.25">
      <c r="U64038" s="76"/>
    </row>
    <row r="64039" spans="21:21" x14ac:dyDescent="0.25">
      <c r="U64039" s="76"/>
    </row>
    <row r="64040" spans="21:21" x14ac:dyDescent="0.25">
      <c r="U64040" s="76"/>
    </row>
    <row r="64041" spans="21:21" x14ac:dyDescent="0.25">
      <c r="U64041" s="76"/>
    </row>
    <row r="64042" spans="21:21" x14ac:dyDescent="0.25">
      <c r="U64042" s="76"/>
    </row>
    <row r="64043" spans="21:21" x14ac:dyDescent="0.25">
      <c r="U64043" s="76"/>
    </row>
    <row r="64044" spans="21:21" x14ac:dyDescent="0.25">
      <c r="U64044" s="76"/>
    </row>
    <row r="64045" spans="21:21" x14ac:dyDescent="0.25">
      <c r="U64045" s="76"/>
    </row>
    <row r="64046" spans="21:21" x14ac:dyDescent="0.25">
      <c r="U64046" s="76"/>
    </row>
    <row r="64047" spans="21:21" x14ac:dyDescent="0.25">
      <c r="U64047" s="76"/>
    </row>
    <row r="64048" spans="21:21" x14ac:dyDescent="0.25">
      <c r="U64048" s="76"/>
    </row>
    <row r="64049" spans="21:21" x14ac:dyDescent="0.25">
      <c r="U64049" s="76"/>
    </row>
    <row r="64050" spans="21:21" x14ac:dyDescent="0.25">
      <c r="U64050" s="76"/>
    </row>
    <row r="64051" spans="21:21" x14ac:dyDescent="0.25">
      <c r="U64051" s="76"/>
    </row>
    <row r="64052" spans="21:21" x14ac:dyDescent="0.25">
      <c r="U64052" s="76"/>
    </row>
    <row r="64053" spans="21:21" x14ac:dyDescent="0.25">
      <c r="U64053" s="76"/>
    </row>
    <row r="64054" spans="21:21" x14ac:dyDescent="0.25">
      <c r="U64054" s="76"/>
    </row>
    <row r="64055" spans="21:21" x14ac:dyDescent="0.25">
      <c r="U64055" s="76"/>
    </row>
    <row r="64056" spans="21:21" x14ac:dyDescent="0.25">
      <c r="U64056" s="76"/>
    </row>
    <row r="64057" spans="21:21" x14ac:dyDescent="0.25">
      <c r="U64057" s="76"/>
    </row>
    <row r="64058" spans="21:21" x14ac:dyDescent="0.25">
      <c r="U64058" s="76"/>
    </row>
    <row r="64059" spans="21:21" x14ac:dyDescent="0.25">
      <c r="U64059" s="76"/>
    </row>
    <row r="64060" spans="21:21" x14ac:dyDescent="0.25">
      <c r="U64060" s="76"/>
    </row>
    <row r="64061" spans="21:21" x14ac:dyDescent="0.25">
      <c r="U64061" s="76"/>
    </row>
    <row r="64062" spans="21:21" x14ac:dyDescent="0.25">
      <c r="U64062" s="76"/>
    </row>
    <row r="64063" spans="21:21" x14ac:dyDescent="0.25">
      <c r="U64063" s="76"/>
    </row>
    <row r="64064" spans="21:21" x14ac:dyDescent="0.25">
      <c r="U64064" s="76"/>
    </row>
    <row r="64065" spans="21:21" x14ac:dyDescent="0.25">
      <c r="U64065" s="76"/>
    </row>
    <row r="64066" spans="21:21" x14ac:dyDescent="0.25">
      <c r="U64066" s="76"/>
    </row>
    <row r="64067" spans="21:21" x14ac:dyDescent="0.25">
      <c r="U64067" s="76"/>
    </row>
    <row r="64068" spans="21:21" x14ac:dyDescent="0.25">
      <c r="U64068" s="76"/>
    </row>
    <row r="64069" spans="21:21" x14ac:dyDescent="0.25">
      <c r="U64069" s="76"/>
    </row>
    <row r="64070" spans="21:21" x14ac:dyDescent="0.25">
      <c r="U64070" s="76"/>
    </row>
    <row r="64071" spans="21:21" x14ac:dyDescent="0.25">
      <c r="U64071" s="76"/>
    </row>
    <row r="64072" spans="21:21" x14ac:dyDescent="0.25">
      <c r="U64072" s="76"/>
    </row>
    <row r="64073" spans="21:21" x14ac:dyDescent="0.25">
      <c r="U64073" s="76"/>
    </row>
    <row r="64074" spans="21:21" x14ac:dyDescent="0.25">
      <c r="U64074" s="76"/>
    </row>
    <row r="64075" spans="21:21" x14ac:dyDescent="0.25">
      <c r="U64075" s="76"/>
    </row>
    <row r="64076" spans="21:21" x14ac:dyDescent="0.25">
      <c r="U64076" s="76"/>
    </row>
    <row r="64077" spans="21:21" x14ac:dyDescent="0.25">
      <c r="U64077" s="76"/>
    </row>
    <row r="64078" spans="21:21" x14ac:dyDescent="0.25">
      <c r="U64078" s="76"/>
    </row>
    <row r="64079" spans="21:21" x14ac:dyDescent="0.25">
      <c r="U64079" s="76"/>
    </row>
    <row r="64080" spans="21:21" x14ac:dyDescent="0.25">
      <c r="U64080" s="76"/>
    </row>
    <row r="64081" spans="21:21" x14ac:dyDescent="0.25">
      <c r="U64081" s="76"/>
    </row>
    <row r="64082" spans="21:21" x14ac:dyDescent="0.25">
      <c r="U64082" s="76"/>
    </row>
    <row r="64083" spans="21:21" x14ac:dyDescent="0.25">
      <c r="U64083" s="76"/>
    </row>
    <row r="64084" spans="21:21" x14ac:dyDescent="0.25">
      <c r="U64084" s="76"/>
    </row>
    <row r="64085" spans="21:21" x14ac:dyDescent="0.25">
      <c r="U64085" s="76"/>
    </row>
    <row r="64086" spans="21:21" x14ac:dyDescent="0.25">
      <c r="U64086" s="76"/>
    </row>
    <row r="64087" spans="21:21" x14ac:dyDescent="0.25">
      <c r="U64087" s="76"/>
    </row>
    <row r="64088" spans="21:21" x14ac:dyDescent="0.25">
      <c r="U64088" s="76"/>
    </row>
    <row r="64089" spans="21:21" x14ac:dyDescent="0.25">
      <c r="U64089" s="76"/>
    </row>
    <row r="64090" spans="21:21" x14ac:dyDescent="0.25">
      <c r="U64090" s="76"/>
    </row>
    <row r="64091" spans="21:21" x14ac:dyDescent="0.25">
      <c r="U64091" s="76"/>
    </row>
    <row r="64092" spans="21:21" x14ac:dyDescent="0.25">
      <c r="U64092" s="76"/>
    </row>
    <row r="64093" spans="21:21" x14ac:dyDescent="0.25">
      <c r="U64093" s="76"/>
    </row>
    <row r="64094" spans="21:21" x14ac:dyDescent="0.25">
      <c r="U64094" s="76"/>
    </row>
    <row r="64095" spans="21:21" x14ac:dyDescent="0.25">
      <c r="U64095" s="76"/>
    </row>
    <row r="64096" spans="21:21" x14ac:dyDescent="0.25">
      <c r="U64096" s="76"/>
    </row>
    <row r="64097" spans="21:21" x14ac:dyDescent="0.25">
      <c r="U64097" s="76"/>
    </row>
    <row r="64098" spans="21:21" x14ac:dyDescent="0.25">
      <c r="U64098" s="76"/>
    </row>
    <row r="64099" spans="21:21" x14ac:dyDescent="0.25">
      <c r="U64099" s="76"/>
    </row>
    <row r="64100" spans="21:21" x14ac:dyDescent="0.25">
      <c r="U64100" s="76"/>
    </row>
    <row r="64101" spans="21:21" x14ac:dyDescent="0.25">
      <c r="U64101" s="76"/>
    </row>
    <row r="64102" spans="21:21" x14ac:dyDescent="0.25">
      <c r="U64102" s="76"/>
    </row>
    <row r="64103" spans="21:21" x14ac:dyDescent="0.25">
      <c r="U64103" s="76"/>
    </row>
    <row r="64104" spans="21:21" x14ac:dyDescent="0.25">
      <c r="U64104" s="76"/>
    </row>
    <row r="64105" spans="21:21" x14ac:dyDescent="0.25">
      <c r="U64105" s="76"/>
    </row>
    <row r="64106" spans="21:21" x14ac:dyDescent="0.25">
      <c r="U64106" s="76"/>
    </row>
    <row r="64107" spans="21:21" x14ac:dyDescent="0.25">
      <c r="U64107" s="76"/>
    </row>
    <row r="64108" spans="21:21" x14ac:dyDescent="0.25">
      <c r="U64108" s="76"/>
    </row>
    <row r="64109" spans="21:21" x14ac:dyDescent="0.25">
      <c r="U64109" s="76"/>
    </row>
    <row r="64110" spans="21:21" x14ac:dyDescent="0.25">
      <c r="U64110" s="76"/>
    </row>
    <row r="64111" spans="21:21" x14ac:dyDescent="0.25">
      <c r="U64111" s="76"/>
    </row>
    <row r="64112" spans="21:21" x14ac:dyDescent="0.25">
      <c r="U64112" s="76"/>
    </row>
    <row r="64113" spans="21:21" x14ac:dyDescent="0.25">
      <c r="U64113" s="76"/>
    </row>
    <row r="64114" spans="21:21" x14ac:dyDescent="0.25">
      <c r="U64114" s="76"/>
    </row>
    <row r="64115" spans="21:21" x14ac:dyDescent="0.25">
      <c r="U64115" s="76"/>
    </row>
    <row r="64116" spans="21:21" x14ac:dyDescent="0.25">
      <c r="U64116" s="76"/>
    </row>
    <row r="64117" spans="21:21" x14ac:dyDescent="0.25">
      <c r="U64117" s="76"/>
    </row>
    <row r="64118" spans="21:21" x14ac:dyDescent="0.25">
      <c r="U64118" s="76"/>
    </row>
    <row r="64119" spans="21:21" x14ac:dyDescent="0.25">
      <c r="U64119" s="76"/>
    </row>
    <row r="64120" spans="21:21" x14ac:dyDescent="0.25">
      <c r="U64120" s="76"/>
    </row>
    <row r="64121" spans="21:21" x14ac:dyDescent="0.25">
      <c r="U64121" s="76"/>
    </row>
    <row r="64122" spans="21:21" x14ac:dyDescent="0.25">
      <c r="U64122" s="76"/>
    </row>
    <row r="64123" spans="21:21" x14ac:dyDescent="0.25">
      <c r="U64123" s="76"/>
    </row>
    <row r="64124" spans="21:21" x14ac:dyDescent="0.25">
      <c r="U64124" s="76"/>
    </row>
    <row r="64125" spans="21:21" x14ac:dyDescent="0.25">
      <c r="U64125" s="76"/>
    </row>
    <row r="64126" spans="21:21" x14ac:dyDescent="0.25">
      <c r="U64126" s="76"/>
    </row>
    <row r="64127" spans="21:21" x14ac:dyDescent="0.25">
      <c r="U64127" s="76"/>
    </row>
    <row r="64128" spans="21:21" x14ac:dyDescent="0.25">
      <c r="U64128" s="76"/>
    </row>
    <row r="64129" spans="21:21" x14ac:dyDescent="0.25">
      <c r="U64129" s="76"/>
    </row>
    <row r="64130" spans="21:21" x14ac:dyDescent="0.25">
      <c r="U64130" s="76"/>
    </row>
    <row r="64131" spans="21:21" x14ac:dyDescent="0.25">
      <c r="U64131" s="76"/>
    </row>
    <row r="64132" spans="21:21" x14ac:dyDescent="0.25">
      <c r="U64132" s="76"/>
    </row>
    <row r="64133" spans="21:21" x14ac:dyDescent="0.25">
      <c r="U64133" s="76"/>
    </row>
    <row r="64134" spans="21:21" x14ac:dyDescent="0.25">
      <c r="U64134" s="76"/>
    </row>
    <row r="64135" spans="21:21" x14ac:dyDescent="0.25">
      <c r="U64135" s="76"/>
    </row>
    <row r="64136" spans="21:21" x14ac:dyDescent="0.25">
      <c r="U64136" s="76"/>
    </row>
    <row r="64137" spans="21:21" x14ac:dyDescent="0.25">
      <c r="U64137" s="76"/>
    </row>
    <row r="64138" spans="21:21" x14ac:dyDescent="0.25">
      <c r="U64138" s="76"/>
    </row>
    <row r="64139" spans="21:21" x14ac:dyDescent="0.25">
      <c r="U64139" s="76"/>
    </row>
    <row r="64140" spans="21:21" x14ac:dyDescent="0.25">
      <c r="U64140" s="76"/>
    </row>
    <row r="64141" spans="21:21" x14ac:dyDescent="0.25">
      <c r="U64141" s="76"/>
    </row>
    <row r="64142" spans="21:21" x14ac:dyDescent="0.25">
      <c r="U64142" s="76"/>
    </row>
    <row r="64143" spans="21:21" x14ac:dyDescent="0.25">
      <c r="U64143" s="76"/>
    </row>
    <row r="64144" spans="21:21" x14ac:dyDescent="0.25">
      <c r="U64144" s="76"/>
    </row>
    <row r="64145" spans="21:21" x14ac:dyDescent="0.25">
      <c r="U64145" s="76"/>
    </row>
    <row r="64146" spans="21:21" x14ac:dyDescent="0.25">
      <c r="U64146" s="76"/>
    </row>
    <row r="64147" spans="21:21" x14ac:dyDescent="0.25">
      <c r="U64147" s="76"/>
    </row>
    <row r="64148" spans="21:21" x14ac:dyDescent="0.25">
      <c r="U64148" s="76"/>
    </row>
    <row r="64149" spans="21:21" x14ac:dyDescent="0.25">
      <c r="U64149" s="76"/>
    </row>
    <row r="64150" spans="21:21" x14ac:dyDescent="0.25">
      <c r="U64150" s="76"/>
    </row>
    <row r="64151" spans="21:21" x14ac:dyDescent="0.25">
      <c r="U64151" s="76"/>
    </row>
    <row r="64152" spans="21:21" x14ac:dyDescent="0.25">
      <c r="U64152" s="76"/>
    </row>
    <row r="64153" spans="21:21" x14ac:dyDescent="0.25">
      <c r="U64153" s="76"/>
    </row>
    <row r="64154" spans="21:21" x14ac:dyDescent="0.25">
      <c r="U64154" s="76"/>
    </row>
    <row r="64155" spans="21:21" x14ac:dyDescent="0.25">
      <c r="U64155" s="76"/>
    </row>
    <row r="64156" spans="21:21" x14ac:dyDescent="0.25">
      <c r="U64156" s="76"/>
    </row>
    <row r="64157" spans="21:21" x14ac:dyDescent="0.25">
      <c r="U64157" s="76"/>
    </row>
    <row r="64158" spans="21:21" x14ac:dyDescent="0.25">
      <c r="U64158" s="76"/>
    </row>
    <row r="64159" spans="21:21" x14ac:dyDescent="0.25">
      <c r="U64159" s="76"/>
    </row>
    <row r="64160" spans="21:21" x14ac:dyDescent="0.25">
      <c r="U64160" s="76"/>
    </row>
    <row r="64161" spans="21:21" x14ac:dyDescent="0.25">
      <c r="U64161" s="76"/>
    </row>
    <row r="64162" spans="21:21" x14ac:dyDescent="0.25">
      <c r="U64162" s="76"/>
    </row>
    <row r="64163" spans="21:21" x14ac:dyDescent="0.25">
      <c r="U64163" s="76"/>
    </row>
    <row r="64164" spans="21:21" x14ac:dyDescent="0.25">
      <c r="U64164" s="76"/>
    </row>
    <row r="64165" spans="21:21" x14ac:dyDescent="0.25">
      <c r="U64165" s="76"/>
    </row>
    <row r="64166" spans="21:21" x14ac:dyDescent="0.25">
      <c r="U64166" s="76"/>
    </row>
    <row r="64167" spans="21:21" x14ac:dyDescent="0.25">
      <c r="U64167" s="76"/>
    </row>
    <row r="64168" spans="21:21" x14ac:dyDescent="0.25">
      <c r="U64168" s="76"/>
    </row>
    <row r="64169" spans="21:21" x14ac:dyDescent="0.25">
      <c r="U64169" s="76"/>
    </row>
    <row r="64170" spans="21:21" x14ac:dyDescent="0.25">
      <c r="U64170" s="76"/>
    </row>
    <row r="64171" spans="21:21" x14ac:dyDescent="0.25">
      <c r="U64171" s="76"/>
    </row>
    <row r="64172" spans="21:21" x14ac:dyDescent="0.25">
      <c r="U64172" s="76"/>
    </row>
    <row r="64173" spans="21:21" x14ac:dyDescent="0.25">
      <c r="U64173" s="76"/>
    </row>
    <row r="64174" spans="21:21" x14ac:dyDescent="0.25">
      <c r="U64174" s="76"/>
    </row>
    <row r="64175" spans="21:21" x14ac:dyDescent="0.25">
      <c r="U64175" s="76"/>
    </row>
    <row r="64176" spans="21:21" x14ac:dyDescent="0.25">
      <c r="U64176" s="76"/>
    </row>
    <row r="64177" spans="21:21" x14ac:dyDescent="0.25">
      <c r="U64177" s="76"/>
    </row>
    <row r="64178" spans="21:21" x14ac:dyDescent="0.25">
      <c r="U64178" s="76"/>
    </row>
    <row r="64179" spans="21:21" x14ac:dyDescent="0.25">
      <c r="U64179" s="76"/>
    </row>
    <row r="64180" spans="21:21" x14ac:dyDescent="0.25">
      <c r="U64180" s="76"/>
    </row>
    <row r="64181" spans="21:21" x14ac:dyDescent="0.25">
      <c r="U64181" s="76"/>
    </row>
    <row r="64182" spans="21:21" x14ac:dyDescent="0.25">
      <c r="U64182" s="76"/>
    </row>
    <row r="64183" spans="21:21" x14ac:dyDescent="0.25">
      <c r="U64183" s="76"/>
    </row>
    <row r="64184" spans="21:21" x14ac:dyDescent="0.25">
      <c r="U64184" s="76"/>
    </row>
    <row r="64185" spans="21:21" x14ac:dyDescent="0.25">
      <c r="U64185" s="76"/>
    </row>
    <row r="64186" spans="21:21" x14ac:dyDescent="0.25">
      <c r="U64186" s="76"/>
    </row>
    <row r="64187" spans="21:21" x14ac:dyDescent="0.25">
      <c r="U64187" s="76"/>
    </row>
    <row r="64188" spans="21:21" x14ac:dyDescent="0.25">
      <c r="U64188" s="76"/>
    </row>
    <row r="64189" spans="21:21" x14ac:dyDescent="0.25">
      <c r="U64189" s="76"/>
    </row>
    <row r="64190" spans="21:21" x14ac:dyDescent="0.25">
      <c r="U64190" s="76"/>
    </row>
    <row r="64191" spans="21:21" x14ac:dyDescent="0.25">
      <c r="U64191" s="76"/>
    </row>
    <row r="64192" spans="21:21" x14ac:dyDescent="0.25">
      <c r="U64192" s="76"/>
    </row>
    <row r="64193" spans="21:21" x14ac:dyDescent="0.25">
      <c r="U64193" s="76"/>
    </row>
    <row r="64194" spans="21:21" x14ac:dyDescent="0.25">
      <c r="U64194" s="76"/>
    </row>
    <row r="64195" spans="21:21" x14ac:dyDescent="0.25">
      <c r="U64195" s="76"/>
    </row>
    <row r="64196" spans="21:21" x14ac:dyDescent="0.25">
      <c r="U64196" s="76"/>
    </row>
    <row r="64197" spans="21:21" x14ac:dyDescent="0.25">
      <c r="U64197" s="76"/>
    </row>
    <row r="64198" spans="21:21" x14ac:dyDescent="0.25">
      <c r="U64198" s="76"/>
    </row>
    <row r="64199" spans="21:21" x14ac:dyDescent="0.25">
      <c r="U64199" s="76"/>
    </row>
    <row r="64200" spans="21:21" x14ac:dyDescent="0.25">
      <c r="U64200" s="76"/>
    </row>
    <row r="64201" spans="21:21" x14ac:dyDescent="0.25">
      <c r="U64201" s="76"/>
    </row>
    <row r="64202" spans="21:21" x14ac:dyDescent="0.25">
      <c r="U64202" s="76"/>
    </row>
    <row r="64203" spans="21:21" x14ac:dyDescent="0.25">
      <c r="U64203" s="76"/>
    </row>
    <row r="64204" spans="21:21" x14ac:dyDescent="0.25">
      <c r="U64204" s="76"/>
    </row>
    <row r="64205" spans="21:21" x14ac:dyDescent="0.25">
      <c r="U64205" s="76"/>
    </row>
    <row r="64206" spans="21:21" x14ac:dyDescent="0.25">
      <c r="U64206" s="76"/>
    </row>
    <row r="64207" spans="21:21" x14ac:dyDescent="0.25">
      <c r="U64207" s="76"/>
    </row>
    <row r="64208" spans="21:21" x14ac:dyDescent="0.25">
      <c r="U64208" s="76"/>
    </row>
    <row r="64209" spans="21:21" x14ac:dyDescent="0.25">
      <c r="U64209" s="76"/>
    </row>
    <row r="64210" spans="21:21" x14ac:dyDescent="0.25">
      <c r="U64210" s="76"/>
    </row>
    <row r="64211" spans="21:21" x14ac:dyDescent="0.25">
      <c r="U64211" s="76"/>
    </row>
    <row r="64212" spans="21:21" x14ac:dyDescent="0.25">
      <c r="U64212" s="76"/>
    </row>
    <row r="64213" spans="21:21" x14ac:dyDescent="0.25">
      <c r="U64213" s="76"/>
    </row>
    <row r="64214" spans="21:21" x14ac:dyDescent="0.25">
      <c r="U64214" s="76"/>
    </row>
    <row r="64215" spans="21:21" x14ac:dyDescent="0.25">
      <c r="U64215" s="76"/>
    </row>
    <row r="64216" spans="21:21" x14ac:dyDescent="0.25">
      <c r="U64216" s="76"/>
    </row>
    <row r="64217" spans="21:21" x14ac:dyDescent="0.25">
      <c r="U64217" s="76"/>
    </row>
    <row r="64218" spans="21:21" x14ac:dyDescent="0.25">
      <c r="U64218" s="76"/>
    </row>
    <row r="64219" spans="21:21" x14ac:dyDescent="0.25">
      <c r="U64219" s="76"/>
    </row>
    <row r="64220" spans="21:21" x14ac:dyDescent="0.25">
      <c r="U64220" s="76"/>
    </row>
    <row r="64221" spans="21:21" x14ac:dyDescent="0.25">
      <c r="U64221" s="76"/>
    </row>
    <row r="64222" spans="21:21" x14ac:dyDescent="0.25">
      <c r="U64222" s="76"/>
    </row>
    <row r="64223" spans="21:21" x14ac:dyDescent="0.25">
      <c r="U64223" s="76"/>
    </row>
    <row r="64224" spans="21:21" x14ac:dyDescent="0.25">
      <c r="U64224" s="76"/>
    </row>
    <row r="64225" spans="21:21" x14ac:dyDescent="0.25">
      <c r="U64225" s="76"/>
    </row>
    <row r="64226" spans="21:21" x14ac:dyDescent="0.25">
      <c r="U64226" s="76"/>
    </row>
    <row r="64227" spans="21:21" x14ac:dyDescent="0.25">
      <c r="U64227" s="76"/>
    </row>
    <row r="64228" spans="21:21" x14ac:dyDescent="0.25">
      <c r="U64228" s="76"/>
    </row>
    <row r="64229" spans="21:21" x14ac:dyDescent="0.25">
      <c r="U64229" s="76"/>
    </row>
    <row r="64230" spans="21:21" x14ac:dyDescent="0.25">
      <c r="U64230" s="76"/>
    </row>
    <row r="64231" spans="21:21" x14ac:dyDescent="0.25">
      <c r="U64231" s="76"/>
    </row>
    <row r="64232" spans="21:21" x14ac:dyDescent="0.25">
      <c r="U64232" s="76"/>
    </row>
    <row r="64233" spans="21:21" x14ac:dyDescent="0.25">
      <c r="U64233" s="76"/>
    </row>
    <row r="64234" spans="21:21" x14ac:dyDescent="0.25">
      <c r="U64234" s="76"/>
    </row>
    <row r="64235" spans="21:21" x14ac:dyDescent="0.25">
      <c r="U64235" s="76"/>
    </row>
    <row r="64236" spans="21:21" x14ac:dyDescent="0.25">
      <c r="U64236" s="76"/>
    </row>
    <row r="64237" spans="21:21" x14ac:dyDescent="0.25">
      <c r="U64237" s="76"/>
    </row>
    <row r="64238" spans="21:21" x14ac:dyDescent="0.25">
      <c r="U64238" s="76"/>
    </row>
    <row r="64239" spans="21:21" x14ac:dyDescent="0.25">
      <c r="U64239" s="76"/>
    </row>
    <row r="64240" spans="21:21" x14ac:dyDescent="0.25">
      <c r="U64240" s="76"/>
    </row>
    <row r="64241" spans="21:21" x14ac:dyDescent="0.25">
      <c r="U64241" s="76"/>
    </row>
    <row r="64242" spans="21:21" x14ac:dyDescent="0.25">
      <c r="U64242" s="76"/>
    </row>
    <row r="64243" spans="21:21" x14ac:dyDescent="0.25">
      <c r="U64243" s="76"/>
    </row>
    <row r="64244" spans="21:21" x14ac:dyDescent="0.25">
      <c r="U64244" s="76"/>
    </row>
    <row r="64245" spans="21:21" x14ac:dyDescent="0.25">
      <c r="U64245" s="76"/>
    </row>
    <row r="64246" spans="21:21" x14ac:dyDescent="0.25">
      <c r="U64246" s="76"/>
    </row>
    <row r="64247" spans="21:21" x14ac:dyDescent="0.25">
      <c r="U64247" s="76"/>
    </row>
    <row r="64248" spans="21:21" x14ac:dyDescent="0.25">
      <c r="U64248" s="76"/>
    </row>
    <row r="64249" spans="21:21" x14ac:dyDescent="0.25">
      <c r="U64249" s="76"/>
    </row>
    <row r="64250" spans="21:21" x14ac:dyDescent="0.25">
      <c r="U64250" s="76"/>
    </row>
    <row r="64251" spans="21:21" x14ac:dyDescent="0.25">
      <c r="U64251" s="76"/>
    </row>
    <row r="64252" spans="21:21" x14ac:dyDescent="0.25">
      <c r="U64252" s="76"/>
    </row>
    <row r="64253" spans="21:21" x14ac:dyDescent="0.25">
      <c r="U64253" s="76"/>
    </row>
    <row r="64254" spans="21:21" x14ac:dyDescent="0.25">
      <c r="U64254" s="76"/>
    </row>
    <row r="64255" spans="21:21" x14ac:dyDescent="0.25">
      <c r="U64255" s="76"/>
    </row>
    <row r="64256" spans="21:21" x14ac:dyDescent="0.25">
      <c r="U64256" s="76"/>
    </row>
    <row r="64257" spans="21:21" x14ac:dyDescent="0.25">
      <c r="U64257" s="76"/>
    </row>
    <row r="64258" spans="21:21" x14ac:dyDescent="0.25">
      <c r="U64258" s="76"/>
    </row>
    <row r="64259" spans="21:21" x14ac:dyDescent="0.25">
      <c r="U64259" s="76"/>
    </row>
    <row r="64260" spans="21:21" x14ac:dyDescent="0.25">
      <c r="U64260" s="76"/>
    </row>
    <row r="64261" spans="21:21" x14ac:dyDescent="0.25">
      <c r="U64261" s="76"/>
    </row>
    <row r="64262" spans="21:21" x14ac:dyDescent="0.25">
      <c r="U64262" s="76"/>
    </row>
    <row r="64263" spans="21:21" x14ac:dyDescent="0.25">
      <c r="U64263" s="76"/>
    </row>
    <row r="64264" spans="21:21" x14ac:dyDescent="0.25">
      <c r="U64264" s="76"/>
    </row>
    <row r="64265" spans="21:21" x14ac:dyDescent="0.25">
      <c r="U64265" s="76"/>
    </row>
    <row r="64266" spans="21:21" x14ac:dyDescent="0.25">
      <c r="U64266" s="76"/>
    </row>
    <row r="64267" spans="21:21" x14ac:dyDescent="0.25">
      <c r="U64267" s="76"/>
    </row>
    <row r="64268" spans="21:21" x14ac:dyDescent="0.25">
      <c r="U64268" s="76"/>
    </row>
    <row r="64269" spans="21:21" x14ac:dyDescent="0.25">
      <c r="U64269" s="76"/>
    </row>
    <row r="64270" spans="21:21" x14ac:dyDescent="0.25">
      <c r="U64270" s="76"/>
    </row>
    <row r="64271" spans="21:21" x14ac:dyDescent="0.25">
      <c r="U64271" s="76"/>
    </row>
    <row r="64272" spans="21:21" x14ac:dyDescent="0.25">
      <c r="U64272" s="76"/>
    </row>
    <row r="64273" spans="21:21" x14ac:dyDescent="0.25">
      <c r="U64273" s="76"/>
    </row>
    <row r="64274" spans="21:21" x14ac:dyDescent="0.25">
      <c r="U64274" s="76"/>
    </row>
    <row r="64275" spans="21:21" x14ac:dyDescent="0.25">
      <c r="U64275" s="76"/>
    </row>
    <row r="64276" spans="21:21" x14ac:dyDescent="0.25">
      <c r="U64276" s="76"/>
    </row>
    <row r="64277" spans="21:21" x14ac:dyDescent="0.25">
      <c r="U64277" s="76"/>
    </row>
    <row r="64278" spans="21:21" x14ac:dyDescent="0.25">
      <c r="U64278" s="76"/>
    </row>
    <row r="64279" spans="21:21" x14ac:dyDescent="0.25">
      <c r="U64279" s="76"/>
    </row>
    <row r="64280" spans="21:21" x14ac:dyDescent="0.25">
      <c r="U64280" s="76"/>
    </row>
    <row r="64281" spans="21:21" x14ac:dyDescent="0.25">
      <c r="U64281" s="76"/>
    </row>
    <row r="64282" spans="21:21" x14ac:dyDescent="0.25">
      <c r="U64282" s="76"/>
    </row>
    <row r="64283" spans="21:21" x14ac:dyDescent="0.25">
      <c r="U64283" s="76"/>
    </row>
    <row r="64284" spans="21:21" x14ac:dyDescent="0.25">
      <c r="U64284" s="76"/>
    </row>
    <row r="64285" spans="21:21" x14ac:dyDescent="0.25">
      <c r="U64285" s="76"/>
    </row>
    <row r="64286" spans="21:21" x14ac:dyDescent="0.25">
      <c r="U64286" s="76"/>
    </row>
    <row r="64287" spans="21:21" x14ac:dyDescent="0.25">
      <c r="U64287" s="76"/>
    </row>
    <row r="64288" spans="21:21" x14ac:dyDescent="0.25">
      <c r="U64288" s="76"/>
    </row>
    <row r="64289" spans="21:21" x14ac:dyDescent="0.25">
      <c r="U64289" s="76"/>
    </row>
    <row r="64290" spans="21:21" x14ac:dyDescent="0.25">
      <c r="U64290" s="76"/>
    </row>
    <row r="64291" spans="21:21" x14ac:dyDescent="0.25">
      <c r="U64291" s="76"/>
    </row>
    <row r="64292" spans="21:21" x14ac:dyDescent="0.25">
      <c r="U64292" s="76"/>
    </row>
    <row r="64293" spans="21:21" x14ac:dyDescent="0.25">
      <c r="U64293" s="76"/>
    </row>
    <row r="64294" spans="21:21" x14ac:dyDescent="0.25">
      <c r="U64294" s="76"/>
    </row>
    <row r="64295" spans="21:21" x14ac:dyDescent="0.25">
      <c r="U64295" s="76"/>
    </row>
    <row r="64296" spans="21:21" x14ac:dyDescent="0.25">
      <c r="U64296" s="76"/>
    </row>
    <row r="64297" spans="21:21" x14ac:dyDescent="0.25">
      <c r="U64297" s="76"/>
    </row>
    <row r="64298" spans="21:21" x14ac:dyDescent="0.25">
      <c r="U64298" s="76"/>
    </row>
    <row r="64299" spans="21:21" x14ac:dyDescent="0.25">
      <c r="U64299" s="76"/>
    </row>
    <row r="64300" spans="21:21" x14ac:dyDescent="0.25">
      <c r="U64300" s="76"/>
    </row>
    <row r="64301" spans="21:21" x14ac:dyDescent="0.25">
      <c r="U64301" s="76"/>
    </row>
    <row r="64302" spans="21:21" x14ac:dyDescent="0.25">
      <c r="U64302" s="76"/>
    </row>
    <row r="64303" spans="21:21" x14ac:dyDescent="0.25">
      <c r="U64303" s="76"/>
    </row>
    <row r="64304" spans="21:21" x14ac:dyDescent="0.25">
      <c r="U64304" s="76"/>
    </row>
    <row r="64305" spans="21:21" x14ac:dyDescent="0.25">
      <c r="U64305" s="76"/>
    </row>
    <row r="64306" spans="21:21" x14ac:dyDescent="0.25">
      <c r="U64306" s="76"/>
    </row>
    <row r="64307" spans="21:21" x14ac:dyDescent="0.25">
      <c r="U64307" s="76"/>
    </row>
    <row r="64308" spans="21:21" x14ac:dyDescent="0.25">
      <c r="U64308" s="76"/>
    </row>
    <row r="64309" spans="21:21" x14ac:dyDescent="0.25">
      <c r="U64309" s="76"/>
    </row>
    <row r="64310" spans="21:21" x14ac:dyDescent="0.25">
      <c r="U64310" s="76"/>
    </row>
    <row r="64311" spans="21:21" x14ac:dyDescent="0.25">
      <c r="U64311" s="76"/>
    </row>
    <row r="64312" spans="21:21" x14ac:dyDescent="0.25">
      <c r="U64312" s="76"/>
    </row>
    <row r="64313" spans="21:21" x14ac:dyDescent="0.25">
      <c r="U64313" s="76"/>
    </row>
    <row r="64314" spans="21:21" x14ac:dyDescent="0.25">
      <c r="U64314" s="76"/>
    </row>
    <row r="64315" spans="21:21" x14ac:dyDescent="0.25">
      <c r="U64315" s="76"/>
    </row>
    <row r="64316" spans="21:21" x14ac:dyDescent="0.25">
      <c r="U64316" s="76"/>
    </row>
    <row r="64317" spans="21:21" x14ac:dyDescent="0.25">
      <c r="U64317" s="76"/>
    </row>
    <row r="64318" spans="21:21" x14ac:dyDescent="0.25">
      <c r="U64318" s="76"/>
    </row>
    <row r="64319" spans="21:21" x14ac:dyDescent="0.25">
      <c r="U64319" s="76"/>
    </row>
    <row r="64320" spans="21:21" x14ac:dyDescent="0.25">
      <c r="U64320" s="76"/>
    </row>
    <row r="64321" spans="21:21" x14ac:dyDescent="0.25">
      <c r="U64321" s="76"/>
    </row>
    <row r="64322" spans="21:21" x14ac:dyDescent="0.25">
      <c r="U64322" s="76"/>
    </row>
    <row r="64323" spans="21:21" x14ac:dyDescent="0.25">
      <c r="U64323" s="76"/>
    </row>
    <row r="64324" spans="21:21" x14ac:dyDescent="0.25">
      <c r="U64324" s="76"/>
    </row>
    <row r="64325" spans="21:21" x14ac:dyDescent="0.25">
      <c r="U64325" s="76"/>
    </row>
    <row r="64326" spans="21:21" x14ac:dyDescent="0.25">
      <c r="U64326" s="76"/>
    </row>
    <row r="64327" spans="21:21" x14ac:dyDescent="0.25">
      <c r="U64327" s="76"/>
    </row>
    <row r="64328" spans="21:21" x14ac:dyDescent="0.25">
      <c r="U64328" s="76"/>
    </row>
    <row r="64329" spans="21:21" x14ac:dyDescent="0.25">
      <c r="U64329" s="76"/>
    </row>
    <row r="64330" spans="21:21" x14ac:dyDescent="0.25">
      <c r="U64330" s="76"/>
    </row>
    <row r="64331" spans="21:21" x14ac:dyDescent="0.25">
      <c r="U64331" s="76"/>
    </row>
    <row r="64332" spans="21:21" x14ac:dyDescent="0.25">
      <c r="U64332" s="76"/>
    </row>
    <row r="64333" spans="21:21" x14ac:dyDescent="0.25">
      <c r="U64333" s="76"/>
    </row>
    <row r="64334" spans="21:21" x14ac:dyDescent="0.25">
      <c r="U64334" s="76"/>
    </row>
    <row r="64335" spans="21:21" x14ac:dyDescent="0.25">
      <c r="U64335" s="76"/>
    </row>
    <row r="64336" spans="21:21" x14ac:dyDescent="0.25">
      <c r="U64336" s="76"/>
    </row>
    <row r="64337" spans="21:21" x14ac:dyDescent="0.25">
      <c r="U64337" s="76"/>
    </row>
    <row r="64338" spans="21:21" x14ac:dyDescent="0.25">
      <c r="U64338" s="76"/>
    </row>
    <row r="64339" spans="21:21" x14ac:dyDescent="0.25">
      <c r="U64339" s="76"/>
    </row>
    <row r="64340" spans="21:21" x14ac:dyDescent="0.25">
      <c r="U64340" s="76"/>
    </row>
    <row r="64341" spans="21:21" x14ac:dyDescent="0.25">
      <c r="U64341" s="76"/>
    </row>
    <row r="64342" spans="21:21" x14ac:dyDescent="0.25">
      <c r="U64342" s="76"/>
    </row>
    <row r="64343" spans="21:21" x14ac:dyDescent="0.25">
      <c r="U64343" s="76"/>
    </row>
    <row r="64344" spans="21:21" x14ac:dyDescent="0.25">
      <c r="U64344" s="76"/>
    </row>
    <row r="64345" spans="21:21" x14ac:dyDescent="0.25">
      <c r="U64345" s="76"/>
    </row>
    <row r="64346" spans="21:21" x14ac:dyDescent="0.25">
      <c r="U64346" s="76"/>
    </row>
    <row r="64347" spans="21:21" x14ac:dyDescent="0.25">
      <c r="U64347" s="76"/>
    </row>
    <row r="64348" spans="21:21" x14ac:dyDescent="0.25">
      <c r="U64348" s="76"/>
    </row>
    <row r="64349" spans="21:21" x14ac:dyDescent="0.25">
      <c r="U64349" s="76"/>
    </row>
    <row r="64350" spans="21:21" x14ac:dyDescent="0.25">
      <c r="U64350" s="76"/>
    </row>
    <row r="64351" spans="21:21" x14ac:dyDescent="0.25">
      <c r="U64351" s="76"/>
    </row>
    <row r="64352" spans="21:21" x14ac:dyDescent="0.25">
      <c r="U64352" s="76"/>
    </row>
    <row r="64353" spans="21:21" x14ac:dyDescent="0.25">
      <c r="U64353" s="76"/>
    </row>
    <row r="64354" spans="21:21" x14ac:dyDescent="0.25">
      <c r="U64354" s="76"/>
    </row>
    <row r="64355" spans="21:21" x14ac:dyDescent="0.25">
      <c r="U64355" s="76"/>
    </row>
    <row r="64356" spans="21:21" x14ac:dyDescent="0.25">
      <c r="U64356" s="76"/>
    </row>
    <row r="64357" spans="21:21" x14ac:dyDescent="0.25">
      <c r="U64357" s="76"/>
    </row>
    <row r="64358" spans="21:21" x14ac:dyDescent="0.25">
      <c r="U64358" s="76"/>
    </row>
    <row r="64359" spans="21:21" x14ac:dyDescent="0.25">
      <c r="U64359" s="76"/>
    </row>
    <row r="64360" spans="21:21" x14ac:dyDescent="0.25">
      <c r="U64360" s="76"/>
    </row>
    <row r="64361" spans="21:21" x14ac:dyDescent="0.25">
      <c r="U64361" s="76"/>
    </row>
    <row r="64362" spans="21:21" x14ac:dyDescent="0.25">
      <c r="U64362" s="76"/>
    </row>
    <row r="64363" spans="21:21" x14ac:dyDescent="0.25">
      <c r="U64363" s="76"/>
    </row>
    <row r="64364" spans="21:21" x14ac:dyDescent="0.25">
      <c r="U64364" s="76"/>
    </row>
    <row r="64365" spans="21:21" x14ac:dyDescent="0.25">
      <c r="U64365" s="76"/>
    </row>
    <row r="64366" spans="21:21" x14ac:dyDescent="0.25">
      <c r="U64366" s="76"/>
    </row>
    <row r="64367" spans="21:21" x14ac:dyDescent="0.25">
      <c r="U64367" s="76"/>
    </row>
    <row r="64368" spans="21:21" x14ac:dyDescent="0.25">
      <c r="U64368" s="76"/>
    </row>
    <row r="64369" spans="21:21" x14ac:dyDescent="0.25">
      <c r="U64369" s="76"/>
    </row>
    <row r="64370" spans="21:21" x14ac:dyDescent="0.25">
      <c r="U64370" s="76"/>
    </row>
    <row r="64371" spans="21:21" x14ac:dyDescent="0.25">
      <c r="U64371" s="76"/>
    </row>
    <row r="64372" spans="21:21" x14ac:dyDescent="0.25">
      <c r="U64372" s="76"/>
    </row>
    <row r="64373" spans="21:21" x14ac:dyDescent="0.25">
      <c r="U64373" s="76"/>
    </row>
    <row r="64374" spans="21:21" x14ac:dyDescent="0.25">
      <c r="U64374" s="76"/>
    </row>
    <row r="64375" spans="21:21" x14ac:dyDescent="0.25">
      <c r="U64375" s="76"/>
    </row>
    <row r="64376" spans="21:21" x14ac:dyDescent="0.25">
      <c r="U64376" s="76"/>
    </row>
    <row r="64377" spans="21:21" x14ac:dyDescent="0.25">
      <c r="U64377" s="76"/>
    </row>
    <row r="64378" spans="21:21" x14ac:dyDescent="0.25">
      <c r="U64378" s="76"/>
    </row>
    <row r="64379" spans="21:21" x14ac:dyDescent="0.25">
      <c r="U64379" s="76"/>
    </row>
    <row r="64380" spans="21:21" x14ac:dyDescent="0.25">
      <c r="U64380" s="76"/>
    </row>
    <row r="64381" spans="21:21" x14ac:dyDescent="0.25">
      <c r="U64381" s="76"/>
    </row>
    <row r="64382" spans="21:21" x14ac:dyDescent="0.25">
      <c r="U64382" s="76"/>
    </row>
    <row r="64383" spans="21:21" x14ac:dyDescent="0.25">
      <c r="U64383" s="76"/>
    </row>
    <row r="64384" spans="21:21" x14ac:dyDescent="0.25">
      <c r="U64384" s="76"/>
    </row>
    <row r="64385" spans="21:21" x14ac:dyDescent="0.25">
      <c r="U64385" s="76"/>
    </row>
    <row r="64386" spans="21:21" x14ac:dyDescent="0.25">
      <c r="U64386" s="76"/>
    </row>
    <row r="64387" spans="21:21" x14ac:dyDescent="0.25">
      <c r="U64387" s="76"/>
    </row>
    <row r="64388" spans="21:21" x14ac:dyDescent="0.25">
      <c r="U64388" s="76"/>
    </row>
    <row r="64389" spans="21:21" x14ac:dyDescent="0.25">
      <c r="U64389" s="76"/>
    </row>
    <row r="64390" spans="21:21" x14ac:dyDescent="0.25">
      <c r="U64390" s="76"/>
    </row>
    <row r="64391" spans="21:21" x14ac:dyDescent="0.25">
      <c r="U64391" s="76"/>
    </row>
    <row r="64392" spans="21:21" x14ac:dyDescent="0.25">
      <c r="U64392" s="76"/>
    </row>
    <row r="64393" spans="21:21" x14ac:dyDescent="0.25">
      <c r="U64393" s="76"/>
    </row>
    <row r="64394" spans="21:21" x14ac:dyDescent="0.25">
      <c r="U64394" s="76"/>
    </row>
    <row r="64395" spans="21:21" x14ac:dyDescent="0.25">
      <c r="U64395" s="76"/>
    </row>
    <row r="64396" spans="21:21" x14ac:dyDescent="0.25">
      <c r="U64396" s="76"/>
    </row>
    <row r="64397" spans="21:21" x14ac:dyDescent="0.25">
      <c r="U64397" s="76"/>
    </row>
    <row r="64398" spans="21:21" x14ac:dyDescent="0.25">
      <c r="U64398" s="76"/>
    </row>
    <row r="64399" spans="21:21" x14ac:dyDescent="0.25">
      <c r="U64399" s="76"/>
    </row>
    <row r="64400" spans="21:21" x14ac:dyDescent="0.25">
      <c r="U64400" s="76"/>
    </row>
    <row r="64401" spans="21:21" x14ac:dyDescent="0.25">
      <c r="U64401" s="76"/>
    </row>
    <row r="64402" spans="21:21" x14ac:dyDescent="0.25">
      <c r="U64402" s="76"/>
    </row>
    <row r="64403" spans="21:21" x14ac:dyDescent="0.25">
      <c r="U64403" s="76"/>
    </row>
    <row r="64404" spans="21:21" x14ac:dyDescent="0.25">
      <c r="U64404" s="76"/>
    </row>
    <row r="64405" spans="21:21" x14ac:dyDescent="0.25">
      <c r="U64405" s="76"/>
    </row>
    <row r="64406" spans="21:21" x14ac:dyDescent="0.25">
      <c r="U64406" s="76"/>
    </row>
    <row r="64407" spans="21:21" x14ac:dyDescent="0.25">
      <c r="U64407" s="76"/>
    </row>
    <row r="64408" spans="21:21" x14ac:dyDescent="0.25">
      <c r="U64408" s="76"/>
    </row>
    <row r="64409" spans="21:21" x14ac:dyDescent="0.25">
      <c r="U64409" s="76"/>
    </row>
    <row r="64410" spans="21:21" x14ac:dyDescent="0.25">
      <c r="U64410" s="76"/>
    </row>
    <row r="64411" spans="21:21" x14ac:dyDescent="0.25">
      <c r="U64411" s="76"/>
    </row>
    <row r="64412" spans="21:21" x14ac:dyDescent="0.25">
      <c r="U64412" s="76"/>
    </row>
    <row r="64413" spans="21:21" x14ac:dyDescent="0.25">
      <c r="U64413" s="76"/>
    </row>
    <row r="64414" spans="21:21" x14ac:dyDescent="0.25">
      <c r="U64414" s="76"/>
    </row>
    <row r="64415" spans="21:21" x14ac:dyDescent="0.25">
      <c r="U64415" s="76"/>
    </row>
    <row r="64416" spans="21:21" x14ac:dyDescent="0.25">
      <c r="U64416" s="76"/>
    </row>
    <row r="64417" spans="21:21" x14ac:dyDescent="0.25">
      <c r="U64417" s="76"/>
    </row>
    <row r="64418" spans="21:21" x14ac:dyDescent="0.25">
      <c r="U64418" s="76"/>
    </row>
    <row r="64419" spans="21:21" x14ac:dyDescent="0.25">
      <c r="U64419" s="76"/>
    </row>
    <row r="64420" spans="21:21" x14ac:dyDescent="0.25">
      <c r="U64420" s="76"/>
    </row>
    <row r="64421" spans="21:21" x14ac:dyDescent="0.25">
      <c r="U64421" s="76"/>
    </row>
    <row r="64422" spans="21:21" x14ac:dyDescent="0.25">
      <c r="U64422" s="76"/>
    </row>
    <row r="64423" spans="21:21" x14ac:dyDescent="0.25">
      <c r="U64423" s="76"/>
    </row>
    <row r="64424" spans="21:21" x14ac:dyDescent="0.25">
      <c r="U64424" s="76"/>
    </row>
    <row r="64425" spans="21:21" x14ac:dyDescent="0.25">
      <c r="U64425" s="76"/>
    </row>
    <row r="64426" spans="21:21" x14ac:dyDescent="0.25">
      <c r="U64426" s="76"/>
    </row>
    <row r="64427" spans="21:21" x14ac:dyDescent="0.25">
      <c r="U64427" s="76"/>
    </row>
    <row r="64428" spans="21:21" x14ac:dyDescent="0.25">
      <c r="U64428" s="76"/>
    </row>
    <row r="64429" spans="21:21" x14ac:dyDescent="0.25">
      <c r="U64429" s="76"/>
    </row>
    <row r="64430" spans="21:21" x14ac:dyDescent="0.25">
      <c r="U64430" s="76"/>
    </row>
    <row r="64431" spans="21:21" x14ac:dyDescent="0.25">
      <c r="U64431" s="76"/>
    </row>
    <row r="64432" spans="21:21" x14ac:dyDescent="0.25">
      <c r="U64432" s="76"/>
    </row>
    <row r="64433" spans="21:21" x14ac:dyDescent="0.25">
      <c r="U64433" s="76"/>
    </row>
    <row r="64434" spans="21:21" x14ac:dyDescent="0.25">
      <c r="U64434" s="76"/>
    </row>
    <row r="64435" spans="21:21" x14ac:dyDescent="0.25">
      <c r="U64435" s="76"/>
    </row>
    <row r="64436" spans="21:21" x14ac:dyDescent="0.25">
      <c r="U64436" s="76"/>
    </row>
    <row r="64437" spans="21:21" x14ac:dyDescent="0.25">
      <c r="U64437" s="76"/>
    </row>
    <row r="64438" spans="21:21" x14ac:dyDescent="0.25">
      <c r="U64438" s="76"/>
    </row>
    <row r="64439" spans="21:21" x14ac:dyDescent="0.25">
      <c r="U64439" s="76"/>
    </row>
    <row r="64440" spans="21:21" x14ac:dyDescent="0.25">
      <c r="U64440" s="76"/>
    </row>
    <row r="64441" spans="21:21" x14ac:dyDescent="0.25">
      <c r="U64441" s="76"/>
    </row>
    <row r="64442" spans="21:21" x14ac:dyDescent="0.25">
      <c r="U64442" s="76"/>
    </row>
    <row r="64443" spans="21:21" x14ac:dyDescent="0.25">
      <c r="U64443" s="76"/>
    </row>
    <row r="64444" spans="21:21" x14ac:dyDescent="0.25">
      <c r="U64444" s="76"/>
    </row>
    <row r="64445" spans="21:21" x14ac:dyDescent="0.25">
      <c r="U64445" s="76"/>
    </row>
    <row r="64446" spans="21:21" x14ac:dyDescent="0.25">
      <c r="U64446" s="76"/>
    </row>
    <row r="64447" spans="21:21" x14ac:dyDescent="0.25">
      <c r="U64447" s="76"/>
    </row>
    <row r="64448" spans="21:21" x14ac:dyDescent="0.25">
      <c r="U64448" s="76"/>
    </row>
    <row r="64449" spans="21:21" x14ac:dyDescent="0.25">
      <c r="U64449" s="76"/>
    </row>
    <row r="64450" spans="21:21" x14ac:dyDescent="0.25">
      <c r="U64450" s="76"/>
    </row>
    <row r="64451" spans="21:21" x14ac:dyDescent="0.25">
      <c r="U64451" s="76"/>
    </row>
    <row r="64452" spans="21:21" x14ac:dyDescent="0.25">
      <c r="U64452" s="76"/>
    </row>
    <row r="64453" spans="21:21" x14ac:dyDescent="0.25">
      <c r="U64453" s="76"/>
    </row>
    <row r="64454" spans="21:21" x14ac:dyDescent="0.25">
      <c r="U64454" s="76"/>
    </row>
    <row r="64455" spans="21:21" x14ac:dyDescent="0.25">
      <c r="U64455" s="76"/>
    </row>
    <row r="64456" spans="21:21" x14ac:dyDescent="0.25">
      <c r="U64456" s="76"/>
    </row>
    <row r="64457" spans="21:21" x14ac:dyDescent="0.25">
      <c r="U64457" s="76"/>
    </row>
    <row r="64458" spans="21:21" x14ac:dyDescent="0.25">
      <c r="U64458" s="76"/>
    </row>
    <row r="64459" spans="21:21" x14ac:dyDescent="0.25">
      <c r="U64459" s="76"/>
    </row>
    <row r="64460" spans="21:21" x14ac:dyDescent="0.25">
      <c r="U64460" s="76"/>
    </row>
    <row r="64461" spans="21:21" x14ac:dyDescent="0.25">
      <c r="U64461" s="76"/>
    </row>
    <row r="64462" spans="21:21" x14ac:dyDescent="0.25">
      <c r="U64462" s="76"/>
    </row>
    <row r="64463" spans="21:21" x14ac:dyDescent="0.25">
      <c r="U64463" s="76"/>
    </row>
    <row r="64464" spans="21:21" x14ac:dyDescent="0.25">
      <c r="U64464" s="76"/>
    </row>
    <row r="64465" spans="21:21" x14ac:dyDescent="0.25">
      <c r="U64465" s="76"/>
    </row>
    <row r="64466" spans="21:21" x14ac:dyDescent="0.25">
      <c r="U64466" s="76"/>
    </row>
    <row r="64467" spans="21:21" x14ac:dyDescent="0.25">
      <c r="U64467" s="76"/>
    </row>
    <row r="64468" spans="21:21" x14ac:dyDescent="0.25">
      <c r="U64468" s="76"/>
    </row>
    <row r="64469" spans="21:21" x14ac:dyDescent="0.25">
      <c r="U64469" s="76"/>
    </row>
    <row r="64470" spans="21:21" x14ac:dyDescent="0.25">
      <c r="U64470" s="76"/>
    </row>
    <row r="64471" spans="21:21" x14ac:dyDescent="0.25">
      <c r="U64471" s="76"/>
    </row>
    <row r="64472" spans="21:21" x14ac:dyDescent="0.25">
      <c r="U64472" s="76"/>
    </row>
    <row r="64473" spans="21:21" x14ac:dyDescent="0.25">
      <c r="U64473" s="76"/>
    </row>
    <row r="64474" spans="21:21" x14ac:dyDescent="0.25">
      <c r="U64474" s="76"/>
    </row>
    <row r="64475" spans="21:21" x14ac:dyDescent="0.25">
      <c r="U64475" s="76"/>
    </row>
    <row r="64476" spans="21:21" x14ac:dyDescent="0.25">
      <c r="U64476" s="76"/>
    </row>
    <row r="64477" spans="21:21" x14ac:dyDescent="0.25">
      <c r="U64477" s="76"/>
    </row>
    <row r="64478" spans="21:21" x14ac:dyDescent="0.25">
      <c r="U64478" s="76"/>
    </row>
    <row r="64479" spans="21:21" x14ac:dyDescent="0.25">
      <c r="U64479" s="76"/>
    </row>
    <row r="64480" spans="21:21" x14ac:dyDescent="0.25">
      <c r="U64480" s="76"/>
    </row>
    <row r="64481" spans="21:21" x14ac:dyDescent="0.25">
      <c r="U64481" s="76"/>
    </row>
    <row r="64482" spans="21:21" x14ac:dyDescent="0.25">
      <c r="U64482" s="76"/>
    </row>
    <row r="64483" spans="21:21" x14ac:dyDescent="0.25">
      <c r="U64483" s="76"/>
    </row>
    <row r="64484" spans="21:21" x14ac:dyDescent="0.25">
      <c r="U64484" s="76"/>
    </row>
    <row r="64485" spans="21:21" x14ac:dyDescent="0.25">
      <c r="U64485" s="76"/>
    </row>
    <row r="64486" spans="21:21" x14ac:dyDescent="0.25">
      <c r="U64486" s="76"/>
    </row>
    <row r="64487" spans="21:21" x14ac:dyDescent="0.25">
      <c r="U64487" s="76"/>
    </row>
    <row r="64488" spans="21:21" x14ac:dyDescent="0.25">
      <c r="U64488" s="76"/>
    </row>
    <row r="64489" spans="21:21" x14ac:dyDescent="0.25">
      <c r="U64489" s="76"/>
    </row>
    <row r="64490" spans="21:21" x14ac:dyDescent="0.25">
      <c r="U64490" s="76"/>
    </row>
    <row r="64491" spans="21:21" x14ac:dyDescent="0.25">
      <c r="U64491" s="76"/>
    </row>
    <row r="64492" spans="21:21" x14ac:dyDescent="0.25">
      <c r="U64492" s="76"/>
    </row>
    <row r="64493" spans="21:21" x14ac:dyDescent="0.25">
      <c r="U64493" s="76"/>
    </row>
    <row r="64494" spans="21:21" x14ac:dyDescent="0.25">
      <c r="U64494" s="76"/>
    </row>
    <row r="64495" spans="21:21" x14ac:dyDescent="0.25">
      <c r="U64495" s="76"/>
    </row>
    <row r="64496" spans="21:21" x14ac:dyDescent="0.25">
      <c r="U64496" s="76"/>
    </row>
    <row r="64497" spans="21:21" x14ac:dyDescent="0.25">
      <c r="U64497" s="76"/>
    </row>
    <row r="64498" spans="21:21" x14ac:dyDescent="0.25">
      <c r="U64498" s="76"/>
    </row>
    <row r="64499" spans="21:21" x14ac:dyDescent="0.25">
      <c r="U64499" s="76"/>
    </row>
    <row r="64500" spans="21:21" x14ac:dyDescent="0.25">
      <c r="U64500" s="76"/>
    </row>
    <row r="64501" spans="21:21" x14ac:dyDescent="0.25">
      <c r="U64501" s="76"/>
    </row>
    <row r="64502" spans="21:21" x14ac:dyDescent="0.25">
      <c r="U64502" s="76"/>
    </row>
    <row r="64503" spans="21:21" x14ac:dyDescent="0.25">
      <c r="U64503" s="76"/>
    </row>
    <row r="64504" spans="21:21" x14ac:dyDescent="0.25">
      <c r="U64504" s="76"/>
    </row>
    <row r="64505" spans="21:21" x14ac:dyDescent="0.25">
      <c r="U64505" s="76"/>
    </row>
    <row r="64506" spans="21:21" x14ac:dyDescent="0.25">
      <c r="U64506" s="76"/>
    </row>
    <row r="64507" spans="21:21" x14ac:dyDescent="0.25">
      <c r="U64507" s="76"/>
    </row>
    <row r="64508" spans="21:21" x14ac:dyDescent="0.25">
      <c r="U64508" s="76"/>
    </row>
    <row r="64509" spans="21:21" x14ac:dyDescent="0.25">
      <c r="U64509" s="76"/>
    </row>
    <row r="64510" spans="21:21" x14ac:dyDescent="0.25">
      <c r="U64510" s="76"/>
    </row>
    <row r="64511" spans="21:21" x14ac:dyDescent="0.25">
      <c r="U64511" s="76"/>
    </row>
    <row r="64512" spans="21:21" x14ac:dyDescent="0.25">
      <c r="U64512" s="76"/>
    </row>
    <row r="64513" spans="21:21" x14ac:dyDescent="0.25">
      <c r="U64513" s="76"/>
    </row>
    <row r="64514" spans="21:21" x14ac:dyDescent="0.25">
      <c r="U64514" s="76"/>
    </row>
    <row r="64515" spans="21:21" x14ac:dyDescent="0.25">
      <c r="U64515" s="76"/>
    </row>
    <row r="64516" spans="21:21" x14ac:dyDescent="0.25">
      <c r="U64516" s="76"/>
    </row>
    <row r="64517" spans="21:21" x14ac:dyDescent="0.25">
      <c r="U64517" s="76"/>
    </row>
    <row r="64518" spans="21:21" x14ac:dyDescent="0.25">
      <c r="U64518" s="76"/>
    </row>
    <row r="64519" spans="21:21" x14ac:dyDescent="0.25">
      <c r="U64519" s="76"/>
    </row>
    <row r="64520" spans="21:21" x14ac:dyDescent="0.25">
      <c r="U64520" s="76"/>
    </row>
    <row r="64521" spans="21:21" x14ac:dyDescent="0.25">
      <c r="U64521" s="76"/>
    </row>
    <row r="64522" spans="21:21" x14ac:dyDescent="0.25">
      <c r="U64522" s="76"/>
    </row>
    <row r="64523" spans="21:21" x14ac:dyDescent="0.25">
      <c r="U64523" s="76"/>
    </row>
    <row r="64524" spans="21:21" x14ac:dyDescent="0.25">
      <c r="U64524" s="76"/>
    </row>
    <row r="64525" spans="21:21" x14ac:dyDescent="0.25">
      <c r="U64525" s="76"/>
    </row>
    <row r="64526" spans="21:21" x14ac:dyDescent="0.25">
      <c r="U64526" s="76"/>
    </row>
    <row r="64527" spans="21:21" x14ac:dyDescent="0.25">
      <c r="U64527" s="76"/>
    </row>
    <row r="64528" spans="21:21" x14ac:dyDescent="0.25">
      <c r="U64528" s="76"/>
    </row>
    <row r="64529" spans="21:21" x14ac:dyDescent="0.25">
      <c r="U64529" s="76"/>
    </row>
    <row r="64530" spans="21:21" x14ac:dyDescent="0.25">
      <c r="U64530" s="76"/>
    </row>
    <row r="64531" spans="21:21" x14ac:dyDescent="0.25">
      <c r="U64531" s="76"/>
    </row>
    <row r="64532" spans="21:21" x14ac:dyDescent="0.25">
      <c r="U64532" s="76"/>
    </row>
    <row r="64533" spans="21:21" x14ac:dyDescent="0.25">
      <c r="U64533" s="76"/>
    </row>
    <row r="64534" spans="21:21" x14ac:dyDescent="0.25">
      <c r="U64534" s="76"/>
    </row>
    <row r="64535" spans="21:21" x14ac:dyDescent="0.25">
      <c r="U64535" s="76"/>
    </row>
    <row r="64536" spans="21:21" x14ac:dyDescent="0.25">
      <c r="U64536" s="76"/>
    </row>
    <row r="64537" spans="21:21" x14ac:dyDescent="0.25">
      <c r="U64537" s="76"/>
    </row>
    <row r="64538" spans="21:21" x14ac:dyDescent="0.25">
      <c r="U64538" s="76"/>
    </row>
    <row r="64539" spans="21:21" x14ac:dyDescent="0.25">
      <c r="U64539" s="76"/>
    </row>
    <row r="64540" spans="21:21" x14ac:dyDescent="0.25">
      <c r="U64540" s="76"/>
    </row>
    <row r="64541" spans="21:21" x14ac:dyDescent="0.25">
      <c r="U64541" s="76"/>
    </row>
    <row r="64542" spans="21:21" x14ac:dyDescent="0.25">
      <c r="U64542" s="76"/>
    </row>
    <row r="64543" spans="21:21" x14ac:dyDescent="0.25">
      <c r="U64543" s="76"/>
    </row>
    <row r="64544" spans="21:21" x14ac:dyDescent="0.25">
      <c r="U64544" s="76"/>
    </row>
    <row r="64545" spans="21:21" x14ac:dyDescent="0.25">
      <c r="U64545" s="76"/>
    </row>
    <row r="64546" spans="21:21" x14ac:dyDescent="0.25">
      <c r="U64546" s="76"/>
    </row>
    <row r="64547" spans="21:21" x14ac:dyDescent="0.25">
      <c r="U64547" s="76"/>
    </row>
    <row r="64548" spans="21:21" x14ac:dyDescent="0.25">
      <c r="U64548" s="76"/>
    </row>
    <row r="64549" spans="21:21" x14ac:dyDescent="0.25">
      <c r="U64549" s="76"/>
    </row>
    <row r="64550" spans="21:21" x14ac:dyDescent="0.25">
      <c r="U64550" s="76"/>
    </row>
    <row r="64551" spans="21:21" x14ac:dyDescent="0.25">
      <c r="U64551" s="76"/>
    </row>
    <row r="64552" spans="21:21" x14ac:dyDescent="0.25">
      <c r="U64552" s="76"/>
    </row>
    <row r="64553" spans="21:21" x14ac:dyDescent="0.25">
      <c r="U64553" s="76"/>
    </row>
    <row r="64554" spans="21:21" x14ac:dyDescent="0.25">
      <c r="U64554" s="76"/>
    </row>
    <row r="64555" spans="21:21" x14ac:dyDescent="0.25">
      <c r="U64555" s="76"/>
    </row>
    <row r="64556" spans="21:21" x14ac:dyDescent="0.25">
      <c r="U64556" s="76"/>
    </row>
    <row r="64557" spans="21:21" x14ac:dyDescent="0.25">
      <c r="U64557" s="76"/>
    </row>
    <row r="64558" spans="21:21" x14ac:dyDescent="0.25">
      <c r="U64558" s="76"/>
    </row>
    <row r="64559" spans="21:21" x14ac:dyDescent="0.25">
      <c r="U64559" s="76"/>
    </row>
    <row r="64560" spans="21:21" x14ac:dyDescent="0.25">
      <c r="U64560" s="76"/>
    </row>
    <row r="64561" spans="21:21" x14ac:dyDescent="0.25">
      <c r="U64561" s="76"/>
    </row>
    <row r="64562" spans="21:21" x14ac:dyDescent="0.25">
      <c r="U64562" s="76"/>
    </row>
    <row r="64563" spans="21:21" x14ac:dyDescent="0.25">
      <c r="U64563" s="76"/>
    </row>
    <row r="64564" spans="21:21" x14ac:dyDescent="0.25">
      <c r="U64564" s="76"/>
    </row>
    <row r="64565" spans="21:21" x14ac:dyDescent="0.25">
      <c r="U64565" s="76"/>
    </row>
    <row r="64566" spans="21:21" x14ac:dyDescent="0.25">
      <c r="U64566" s="76"/>
    </row>
    <row r="64567" spans="21:21" x14ac:dyDescent="0.25">
      <c r="U64567" s="76"/>
    </row>
    <row r="64568" spans="21:21" x14ac:dyDescent="0.25">
      <c r="U64568" s="76"/>
    </row>
    <row r="64569" spans="21:21" x14ac:dyDescent="0.25">
      <c r="U64569" s="76"/>
    </row>
    <row r="64570" spans="21:21" x14ac:dyDescent="0.25">
      <c r="U64570" s="76"/>
    </row>
    <row r="64571" spans="21:21" x14ac:dyDescent="0.25">
      <c r="U64571" s="76"/>
    </row>
    <row r="64572" spans="21:21" x14ac:dyDescent="0.25">
      <c r="U64572" s="76"/>
    </row>
    <row r="64573" spans="21:21" x14ac:dyDescent="0.25">
      <c r="U64573" s="76"/>
    </row>
    <row r="64574" spans="21:21" x14ac:dyDescent="0.25">
      <c r="U64574" s="76"/>
    </row>
    <row r="64575" spans="21:21" x14ac:dyDescent="0.25">
      <c r="U64575" s="76"/>
    </row>
    <row r="64576" spans="21:21" x14ac:dyDescent="0.25">
      <c r="U64576" s="76"/>
    </row>
    <row r="64577" spans="21:21" x14ac:dyDescent="0.25">
      <c r="U64577" s="76"/>
    </row>
    <row r="64578" spans="21:21" x14ac:dyDescent="0.25">
      <c r="U64578" s="76"/>
    </row>
    <row r="64579" spans="21:21" x14ac:dyDescent="0.25">
      <c r="U64579" s="76"/>
    </row>
    <row r="64580" spans="21:21" x14ac:dyDescent="0.25">
      <c r="U64580" s="76"/>
    </row>
    <row r="64581" spans="21:21" x14ac:dyDescent="0.25">
      <c r="U64581" s="76"/>
    </row>
    <row r="64582" spans="21:21" x14ac:dyDescent="0.25">
      <c r="U64582" s="76"/>
    </row>
    <row r="64583" spans="21:21" x14ac:dyDescent="0.25">
      <c r="U64583" s="76"/>
    </row>
    <row r="64584" spans="21:21" x14ac:dyDescent="0.25">
      <c r="U64584" s="76"/>
    </row>
    <row r="64585" spans="21:21" x14ac:dyDescent="0.25">
      <c r="U64585" s="76"/>
    </row>
    <row r="64586" spans="21:21" x14ac:dyDescent="0.25">
      <c r="U64586" s="76"/>
    </row>
    <row r="64587" spans="21:21" x14ac:dyDescent="0.25">
      <c r="U64587" s="76"/>
    </row>
    <row r="64588" spans="21:21" x14ac:dyDescent="0.25">
      <c r="U64588" s="76"/>
    </row>
    <row r="64589" spans="21:21" x14ac:dyDescent="0.25">
      <c r="U64589" s="76"/>
    </row>
    <row r="64590" spans="21:21" x14ac:dyDescent="0.25">
      <c r="U64590" s="76"/>
    </row>
    <row r="64591" spans="21:21" x14ac:dyDescent="0.25">
      <c r="U64591" s="76"/>
    </row>
    <row r="64592" spans="21:21" x14ac:dyDescent="0.25">
      <c r="U64592" s="76"/>
    </row>
    <row r="64593" spans="21:21" x14ac:dyDescent="0.25">
      <c r="U64593" s="76"/>
    </row>
    <row r="64594" spans="21:21" x14ac:dyDescent="0.25">
      <c r="U64594" s="76"/>
    </row>
    <row r="64595" spans="21:21" x14ac:dyDescent="0.25">
      <c r="U64595" s="76"/>
    </row>
    <row r="64596" spans="21:21" x14ac:dyDescent="0.25">
      <c r="U64596" s="76"/>
    </row>
    <row r="64597" spans="21:21" x14ac:dyDescent="0.25">
      <c r="U64597" s="76"/>
    </row>
    <row r="64598" spans="21:21" x14ac:dyDescent="0.25">
      <c r="U64598" s="76"/>
    </row>
    <row r="64599" spans="21:21" x14ac:dyDescent="0.25">
      <c r="U64599" s="76"/>
    </row>
    <row r="64600" spans="21:21" x14ac:dyDescent="0.25">
      <c r="U64600" s="76"/>
    </row>
    <row r="64601" spans="21:21" x14ac:dyDescent="0.25">
      <c r="U64601" s="76"/>
    </row>
    <row r="64602" spans="21:21" x14ac:dyDescent="0.25">
      <c r="U64602" s="76"/>
    </row>
    <row r="64603" spans="21:21" x14ac:dyDescent="0.25">
      <c r="U64603" s="76"/>
    </row>
    <row r="64604" spans="21:21" x14ac:dyDescent="0.25">
      <c r="U64604" s="76"/>
    </row>
    <row r="64605" spans="21:21" x14ac:dyDescent="0.25">
      <c r="U64605" s="76"/>
    </row>
    <row r="64606" spans="21:21" x14ac:dyDescent="0.25">
      <c r="U64606" s="76"/>
    </row>
    <row r="64607" spans="21:21" x14ac:dyDescent="0.25">
      <c r="U64607" s="76"/>
    </row>
    <row r="64608" spans="21:21" x14ac:dyDescent="0.25">
      <c r="U64608" s="76"/>
    </row>
    <row r="64609" spans="21:21" x14ac:dyDescent="0.25">
      <c r="U64609" s="76"/>
    </row>
    <row r="64610" spans="21:21" x14ac:dyDescent="0.25">
      <c r="U64610" s="76"/>
    </row>
    <row r="64611" spans="21:21" x14ac:dyDescent="0.25">
      <c r="U64611" s="76"/>
    </row>
    <row r="64612" spans="21:21" x14ac:dyDescent="0.25">
      <c r="U64612" s="76"/>
    </row>
    <row r="64613" spans="21:21" x14ac:dyDescent="0.25">
      <c r="U64613" s="76"/>
    </row>
    <row r="64614" spans="21:21" x14ac:dyDescent="0.25">
      <c r="U64614" s="76"/>
    </row>
    <row r="64615" spans="21:21" x14ac:dyDescent="0.25">
      <c r="U64615" s="76"/>
    </row>
    <row r="64616" spans="21:21" x14ac:dyDescent="0.25">
      <c r="U64616" s="76"/>
    </row>
    <row r="64617" spans="21:21" x14ac:dyDescent="0.25">
      <c r="U64617" s="76"/>
    </row>
    <row r="64618" spans="21:21" x14ac:dyDescent="0.25">
      <c r="U64618" s="76"/>
    </row>
    <row r="64619" spans="21:21" x14ac:dyDescent="0.25">
      <c r="U64619" s="76"/>
    </row>
    <row r="64620" spans="21:21" x14ac:dyDescent="0.25">
      <c r="U64620" s="76"/>
    </row>
    <row r="64621" spans="21:21" x14ac:dyDescent="0.25">
      <c r="U64621" s="76"/>
    </row>
    <row r="64622" spans="21:21" x14ac:dyDescent="0.25">
      <c r="U64622" s="76"/>
    </row>
    <row r="64623" spans="21:21" x14ac:dyDescent="0.25">
      <c r="U64623" s="76"/>
    </row>
    <row r="64624" spans="21:21" x14ac:dyDescent="0.25">
      <c r="U64624" s="76"/>
    </row>
    <row r="64625" spans="21:21" x14ac:dyDescent="0.25">
      <c r="U64625" s="76"/>
    </row>
    <row r="64626" spans="21:21" x14ac:dyDescent="0.25">
      <c r="U64626" s="76"/>
    </row>
    <row r="64627" spans="21:21" x14ac:dyDescent="0.25">
      <c r="U64627" s="76"/>
    </row>
    <row r="64628" spans="21:21" x14ac:dyDescent="0.25">
      <c r="U64628" s="76"/>
    </row>
    <row r="64629" spans="21:21" x14ac:dyDescent="0.25">
      <c r="U64629" s="76"/>
    </row>
    <row r="64630" spans="21:21" x14ac:dyDescent="0.25">
      <c r="U64630" s="76"/>
    </row>
    <row r="64631" spans="21:21" x14ac:dyDescent="0.25">
      <c r="U64631" s="76"/>
    </row>
    <row r="64632" spans="21:21" x14ac:dyDescent="0.25">
      <c r="U64632" s="76"/>
    </row>
    <row r="64633" spans="21:21" x14ac:dyDescent="0.25">
      <c r="U64633" s="76"/>
    </row>
    <row r="64634" spans="21:21" x14ac:dyDescent="0.25">
      <c r="U64634" s="76"/>
    </row>
    <row r="64635" spans="21:21" x14ac:dyDescent="0.25">
      <c r="U64635" s="76"/>
    </row>
    <row r="64636" spans="21:21" x14ac:dyDescent="0.25">
      <c r="U64636" s="76"/>
    </row>
    <row r="64637" spans="21:21" x14ac:dyDescent="0.25">
      <c r="U64637" s="76"/>
    </row>
    <row r="64638" spans="21:21" x14ac:dyDescent="0.25">
      <c r="U64638" s="76"/>
    </row>
    <row r="64639" spans="21:21" x14ac:dyDescent="0.25">
      <c r="U64639" s="76"/>
    </row>
    <row r="64640" spans="21:21" x14ac:dyDescent="0.25">
      <c r="U64640" s="76"/>
    </row>
    <row r="64641" spans="21:21" x14ac:dyDescent="0.25">
      <c r="U64641" s="76"/>
    </row>
    <row r="64642" spans="21:21" x14ac:dyDescent="0.25">
      <c r="U64642" s="76"/>
    </row>
    <row r="64643" spans="21:21" x14ac:dyDescent="0.25">
      <c r="U64643" s="76"/>
    </row>
    <row r="64644" spans="21:21" x14ac:dyDescent="0.25">
      <c r="U64644" s="76"/>
    </row>
    <row r="64645" spans="21:21" x14ac:dyDescent="0.25">
      <c r="U64645" s="76"/>
    </row>
    <row r="64646" spans="21:21" x14ac:dyDescent="0.25">
      <c r="U64646" s="76"/>
    </row>
    <row r="64647" spans="21:21" x14ac:dyDescent="0.25">
      <c r="U64647" s="76"/>
    </row>
    <row r="64648" spans="21:21" x14ac:dyDescent="0.25">
      <c r="U64648" s="76"/>
    </row>
    <row r="64649" spans="21:21" x14ac:dyDescent="0.25">
      <c r="U64649" s="76"/>
    </row>
    <row r="64650" spans="21:21" x14ac:dyDescent="0.25">
      <c r="U64650" s="76"/>
    </row>
    <row r="64651" spans="21:21" x14ac:dyDescent="0.25">
      <c r="U64651" s="76"/>
    </row>
    <row r="64652" spans="21:21" x14ac:dyDescent="0.25">
      <c r="U64652" s="76"/>
    </row>
    <row r="64653" spans="21:21" x14ac:dyDescent="0.25">
      <c r="U64653" s="76"/>
    </row>
    <row r="64654" spans="21:21" x14ac:dyDescent="0.25">
      <c r="U64654" s="76"/>
    </row>
    <row r="64655" spans="21:21" x14ac:dyDescent="0.25">
      <c r="U64655" s="76"/>
    </row>
    <row r="64656" spans="21:21" x14ac:dyDescent="0.25">
      <c r="U64656" s="76"/>
    </row>
    <row r="64657" spans="21:21" x14ac:dyDescent="0.25">
      <c r="U64657" s="76"/>
    </row>
    <row r="64658" spans="21:21" x14ac:dyDescent="0.25">
      <c r="U64658" s="76"/>
    </row>
    <row r="64659" spans="21:21" x14ac:dyDescent="0.25">
      <c r="U64659" s="76"/>
    </row>
    <row r="64660" spans="21:21" x14ac:dyDescent="0.25">
      <c r="U64660" s="76"/>
    </row>
    <row r="64661" spans="21:21" x14ac:dyDescent="0.25">
      <c r="U64661" s="76"/>
    </row>
    <row r="64662" spans="21:21" x14ac:dyDescent="0.25">
      <c r="U64662" s="76"/>
    </row>
    <row r="64663" spans="21:21" x14ac:dyDescent="0.25">
      <c r="U64663" s="76"/>
    </row>
    <row r="64664" spans="21:21" x14ac:dyDescent="0.25">
      <c r="U64664" s="76"/>
    </row>
    <row r="64665" spans="21:21" x14ac:dyDescent="0.25">
      <c r="U64665" s="76"/>
    </row>
    <row r="64666" spans="21:21" x14ac:dyDescent="0.25">
      <c r="U64666" s="76"/>
    </row>
    <row r="64667" spans="21:21" x14ac:dyDescent="0.25">
      <c r="U64667" s="76"/>
    </row>
    <row r="64668" spans="21:21" x14ac:dyDescent="0.25">
      <c r="U64668" s="76"/>
    </row>
    <row r="64669" spans="21:21" x14ac:dyDescent="0.25">
      <c r="U64669" s="76"/>
    </row>
    <row r="64670" spans="21:21" x14ac:dyDescent="0.25">
      <c r="U64670" s="76"/>
    </row>
    <row r="64671" spans="21:21" x14ac:dyDescent="0.25">
      <c r="U64671" s="76"/>
    </row>
    <row r="64672" spans="21:21" x14ac:dyDescent="0.25">
      <c r="U64672" s="76"/>
    </row>
    <row r="64673" spans="21:21" x14ac:dyDescent="0.25">
      <c r="U64673" s="76"/>
    </row>
    <row r="64674" spans="21:21" x14ac:dyDescent="0.25">
      <c r="U64674" s="76"/>
    </row>
    <row r="64675" spans="21:21" x14ac:dyDescent="0.25">
      <c r="U64675" s="76"/>
    </row>
    <row r="64676" spans="21:21" x14ac:dyDescent="0.25">
      <c r="U64676" s="76"/>
    </row>
    <row r="64677" spans="21:21" x14ac:dyDescent="0.25">
      <c r="U64677" s="76"/>
    </row>
    <row r="64678" spans="21:21" x14ac:dyDescent="0.25">
      <c r="U64678" s="76"/>
    </row>
    <row r="64679" spans="21:21" x14ac:dyDescent="0.25">
      <c r="U64679" s="76"/>
    </row>
    <row r="64680" spans="21:21" x14ac:dyDescent="0.25">
      <c r="U64680" s="76"/>
    </row>
    <row r="64681" spans="21:21" x14ac:dyDescent="0.25">
      <c r="U64681" s="76"/>
    </row>
    <row r="64682" spans="21:21" x14ac:dyDescent="0.25">
      <c r="U64682" s="76"/>
    </row>
    <row r="64683" spans="21:21" x14ac:dyDescent="0.25">
      <c r="U64683" s="76"/>
    </row>
    <row r="64684" spans="21:21" x14ac:dyDescent="0.25">
      <c r="U64684" s="76"/>
    </row>
    <row r="64685" spans="21:21" x14ac:dyDescent="0.25">
      <c r="U64685" s="76"/>
    </row>
    <row r="64686" spans="21:21" x14ac:dyDescent="0.25">
      <c r="U64686" s="76"/>
    </row>
    <row r="64687" spans="21:21" x14ac:dyDescent="0.25">
      <c r="U64687" s="76"/>
    </row>
    <row r="64688" spans="21:21" x14ac:dyDescent="0.25">
      <c r="U64688" s="76"/>
    </row>
    <row r="64689" spans="21:21" x14ac:dyDescent="0.25">
      <c r="U64689" s="76"/>
    </row>
    <row r="64690" spans="21:21" x14ac:dyDescent="0.25">
      <c r="U64690" s="76"/>
    </row>
    <row r="64691" spans="21:21" x14ac:dyDescent="0.25">
      <c r="U64691" s="76"/>
    </row>
    <row r="64692" spans="21:21" x14ac:dyDescent="0.25">
      <c r="U64692" s="76"/>
    </row>
    <row r="64693" spans="21:21" x14ac:dyDescent="0.25">
      <c r="U64693" s="76"/>
    </row>
    <row r="64694" spans="21:21" x14ac:dyDescent="0.25">
      <c r="U64694" s="76"/>
    </row>
    <row r="64695" spans="21:21" x14ac:dyDescent="0.25">
      <c r="U64695" s="76"/>
    </row>
    <row r="64696" spans="21:21" x14ac:dyDescent="0.25">
      <c r="U64696" s="76"/>
    </row>
    <row r="64697" spans="21:21" x14ac:dyDescent="0.25">
      <c r="U64697" s="76"/>
    </row>
    <row r="64698" spans="21:21" x14ac:dyDescent="0.25">
      <c r="U64698" s="76"/>
    </row>
    <row r="64699" spans="21:21" x14ac:dyDescent="0.25">
      <c r="U64699" s="76"/>
    </row>
    <row r="64700" spans="21:21" x14ac:dyDescent="0.25">
      <c r="U64700" s="76"/>
    </row>
    <row r="64701" spans="21:21" x14ac:dyDescent="0.25">
      <c r="U64701" s="76"/>
    </row>
    <row r="64702" spans="21:21" x14ac:dyDescent="0.25">
      <c r="U64702" s="76"/>
    </row>
    <row r="64703" spans="21:21" x14ac:dyDescent="0.25">
      <c r="U64703" s="76"/>
    </row>
    <row r="64704" spans="21:21" x14ac:dyDescent="0.25">
      <c r="U64704" s="76"/>
    </row>
    <row r="64705" spans="21:21" x14ac:dyDescent="0.25">
      <c r="U64705" s="76"/>
    </row>
    <row r="64706" spans="21:21" x14ac:dyDescent="0.25">
      <c r="U64706" s="76"/>
    </row>
    <row r="64707" spans="21:21" x14ac:dyDescent="0.25">
      <c r="U64707" s="76"/>
    </row>
    <row r="64708" spans="21:21" x14ac:dyDescent="0.25">
      <c r="U64708" s="76"/>
    </row>
    <row r="64709" spans="21:21" x14ac:dyDescent="0.25">
      <c r="U64709" s="76"/>
    </row>
    <row r="64710" spans="21:21" x14ac:dyDescent="0.25">
      <c r="U64710" s="76"/>
    </row>
    <row r="64711" spans="21:21" x14ac:dyDescent="0.25">
      <c r="U64711" s="76"/>
    </row>
    <row r="64712" spans="21:21" x14ac:dyDescent="0.25">
      <c r="U64712" s="76"/>
    </row>
    <row r="64713" spans="21:21" x14ac:dyDescent="0.25">
      <c r="U64713" s="76"/>
    </row>
    <row r="64714" spans="21:21" x14ac:dyDescent="0.25">
      <c r="U64714" s="76"/>
    </row>
    <row r="64715" spans="21:21" x14ac:dyDescent="0.25">
      <c r="U64715" s="76"/>
    </row>
    <row r="64716" spans="21:21" x14ac:dyDescent="0.25">
      <c r="U64716" s="76"/>
    </row>
    <row r="64717" spans="21:21" x14ac:dyDescent="0.25">
      <c r="U64717" s="76"/>
    </row>
    <row r="64718" spans="21:21" x14ac:dyDescent="0.25">
      <c r="U64718" s="76"/>
    </row>
    <row r="64719" spans="21:21" x14ac:dyDescent="0.25">
      <c r="U64719" s="76"/>
    </row>
    <row r="64720" spans="21:21" x14ac:dyDescent="0.25">
      <c r="U64720" s="76"/>
    </row>
    <row r="64721" spans="21:21" x14ac:dyDescent="0.25">
      <c r="U64721" s="76"/>
    </row>
    <row r="64722" spans="21:21" x14ac:dyDescent="0.25">
      <c r="U64722" s="76"/>
    </row>
    <row r="64723" spans="21:21" x14ac:dyDescent="0.25">
      <c r="U64723" s="76"/>
    </row>
    <row r="64724" spans="21:21" x14ac:dyDescent="0.25">
      <c r="U64724" s="76"/>
    </row>
    <row r="64725" spans="21:21" x14ac:dyDescent="0.25">
      <c r="U64725" s="76"/>
    </row>
    <row r="64726" spans="21:21" x14ac:dyDescent="0.25">
      <c r="U64726" s="76"/>
    </row>
    <row r="64727" spans="21:21" x14ac:dyDescent="0.25">
      <c r="U64727" s="76"/>
    </row>
    <row r="64728" spans="21:21" x14ac:dyDescent="0.25">
      <c r="U64728" s="76"/>
    </row>
    <row r="64729" spans="21:21" x14ac:dyDescent="0.25">
      <c r="U64729" s="76"/>
    </row>
    <row r="64730" spans="21:21" x14ac:dyDescent="0.25">
      <c r="U64730" s="76"/>
    </row>
    <row r="64731" spans="21:21" x14ac:dyDescent="0.25">
      <c r="U64731" s="76"/>
    </row>
    <row r="64732" spans="21:21" x14ac:dyDescent="0.25">
      <c r="U64732" s="76"/>
    </row>
    <row r="64733" spans="21:21" x14ac:dyDescent="0.25">
      <c r="U64733" s="76"/>
    </row>
    <row r="64734" spans="21:21" x14ac:dyDescent="0.25">
      <c r="U64734" s="76"/>
    </row>
    <row r="64735" spans="21:21" x14ac:dyDescent="0.25">
      <c r="U64735" s="76"/>
    </row>
    <row r="64736" spans="21:21" x14ac:dyDescent="0.25">
      <c r="U64736" s="76"/>
    </row>
    <row r="64737" spans="21:21" x14ac:dyDescent="0.25">
      <c r="U64737" s="76"/>
    </row>
    <row r="64738" spans="21:21" x14ac:dyDescent="0.25">
      <c r="U64738" s="76"/>
    </row>
    <row r="64739" spans="21:21" x14ac:dyDescent="0.25">
      <c r="U64739" s="76"/>
    </row>
    <row r="64740" spans="21:21" x14ac:dyDescent="0.25">
      <c r="U64740" s="76"/>
    </row>
    <row r="64741" spans="21:21" x14ac:dyDescent="0.25">
      <c r="U64741" s="76"/>
    </row>
    <row r="64742" spans="21:21" x14ac:dyDescent="0.25">
      <c r="U64742" s="76"/>
    </row>
    <row r="64743" spans="21:21" x14ac:dyDescent="0.25">
      <c r="U64743" s="76"/>
    </row>
    <row r="64744" spans="21:21" x14ac:dyDescent="0.25">
      <c r="U64744" s="76"/>
    </row>
    <row r="64745" spans="21:21" x14ac:dyDescent="0.25">
      <c r="U64745" s="76"/>
    </row>
    <row r="64746" spans="21:21" x14ac:dyDescent="0.25">
      <c r="U64746" s="76"/>
    </row>
    <row r="64747" spans="21:21" x14ac:dyDescent="0.25">
      <c r="U64747" s="76"/>
    </row>
    <row r="64748" spans="21:21" x14ac:dyDescent="0.25">
      <c r="U64748" s="76"/>
    </row>
    <row r="64749" spans="21:21" x14ac:dyDescent="0.25">
      <c r="U64749" s="76"/>
    </row>
    <row r="64750" spans="21:21" x14ac:dyDescent="0.25">
      <c r="U64750" s="76"/>
    </row>
    <row r="64751" spans="21:21" x14ac:dyDescent="0.25">
      <c r="U64751" s="76"/>
    </row>
    <row r="64752" spans="21:21" x14ac:dyDescent="0.25">
      <c r="U64752" s="76"/>
    </row>
    <row r="64753" spans="21:21" x14ac:dyDescent="0.25">
      <c r="U64753" s="76"/>
    </row>
    <row r="64754" spans="21:21" x14ac:dyDescent="0.25">
      <c r="U64754" s="76"/>
    </row>
    <row r="64755" spans="21:21" x14ac:dyDescent="0.25">
      <c r="U64755" s="76"/>
    </row>
    <row r="64756" spans="21:21" x14ac:dyDescent="0.25">
      <c r="U64756" s="76"/>
    </row>
    <row r="64757" spans="21:21" x14ac:dyDescent="0.25">
      <c r="U64757" s="76"/>
    </row>
    <row r="64758" spans="21:21" x14ac:dyDescent="0.25">
      <c r="U64758" s="76"/>
    </row>
    <row r="64759" spans="21:21" x14ac:dyDescent="0.25">
      <c r="U64759" s="76"/>
    </row>
    <row r="64760" spans="21:21" x14ac:dyDescent="0.25">
      <c r="U64760" s="76"/>
    </row>
    <row r="64761" spans="21:21" x14ac:dyDescent="0.25">
      <c r="U64761" s="76"/>
    </row>
    <row r="64762" spans="21:21" x14ac:dyDescent="0.25">
      <c r="U64762" s="76"/>
    </row>
    <row r="64763" spans="21:21" x14ac:dyDescent="0.25">
      <c r="U64763" s="76"/>
    </row>
    <row r="64764" spans="21:21" x14ac:dyDescent="0.25">
      <c r="U64764" s="76"/>
    </row>
    <row r="64765" spans="21:21" x14ac:dyDescent="0.25">
      <c r="U64765" s="76"/>
    </row>
    <row r="64766" spans="21:21" x14ac:dyDescent="0.25">
      <c r="U64766" s="76"/>
    </row>
    <row r="64767" spans="21:21" x14ac:dyDescent="0.25">
      <c r="U64767" s="76"/>
    </row>
    <row r="64768" spans="21:21" x14ac:dyDescent="0.25">
      <c r="U64768" s="76"/>
    </row>
    <row r="64769" spans="21:21" x14ac:dyDescent="0.25">
      <c r="U64769" s="76"/>
    </row>
    <row r="64770" spans="21:21" x14ac:dyDescent="0.25">
      <c r="U64770" s="76"/>
    </row>
    <row r="64771" spans="21:21" x14ac:dyDescent="0.25">
      <c r="U64771" s="76"/>
    </row>
    <row r="64772" spans="21:21" x14ac:dyDescent="0.25">
      <c r="U64772" s="76"/>
    </row>
    <row r="64773" spans="21:21" x14ac:dyDescent="0.25">
      <c r="U64773" s="76"/>
    </row>
    <row r="64774" spans="21:21" x14ac:dyDescent="0.25">
      <c r="U64774" s="76"/>
    </row>
    <row r="64775" spans="21:21" x14ac:dyDescent="0.25">
      <c r="U64775" s="76"/>
    </row>
    <row r="64776" spans="21:21" x14ac:dyDescent="0.25">
      <c r="U64776" s="76"/>
    </row>
    <row r="64777" spans="21:21" x14ac:dyDescent="0.25">
      <c r="U64777" s="76"/>
    </row>
    <row r="64778" spans="21:21" x14ac:dyDescent="0.25">
      <c r="U64778" s="76"/>
    </row>
    <row r="64779" spans="21:21" x14ac:dyDescent="0.25">
      <c r="U64779" s="76"/>
    </row>
    <row r="64780" spans="21:21" x14ac:dyDescent="0.25">
      <c r="U64780" s="76"/>
    </row>
    <row r="64781" spans="21:21" x14ac:dyDescent="0.25">
      <c r="U64781" s="76"/>
    </row>
    <row r="64782" spans="21:21" x14ac:dyDescent="0.25">
      <c r="U64782" s="76"/>
    </row>
    <row r="64783" spans="21:21" x14ac:dyDescent="0.25">
      <c r="U64783" s="76"/>
    </row>
    <row r="64784" spans="21:21" x14ac:dyDescent="0.25">
      <c r="U64784" s="76"/>
    </row>
    <row r="64785" spans="21:21" x14ac:dyDescent="0.25">
      <c r="U64785" s="76"/>
    </row>
    <row r="64786" spans="21:21" x14ac:dyDescent="0.25">
      <c r="U64786" s="76"/>
    </row>
    <row r="64787" spans="21:21" x14ac:dyDescent="0.25">
      <c r="U64787" s="76"/>
    </row>
    <row r="64788" spans="21:21" x14ac:dyDescent="0.25">
      <c r="U64788" s="76"/>
    </row>
    <row r="64789" spans="21:21" x14ac:dyDescent="0.25">
      <c r="U64789" s="76"/>
    </row>
    <row r="64790" spans="21:21" x14ac:dyDescent="0.25">
      <c r="U64790" s="76"/>
    </row>
    <row r="64791" spans="21:21" x14ac:dyDescent="0.25">
      <c r="U64791" s="76"/>
    </row>
    <row r="64792" spans="21:21" x14ac:dyDescent="0.25">
      <c r="U64792" s="76"/>
    </row>
    <row r="64793" spans="21:21" x14ac:dyDescent="0.25">
      <c r="U64793" s="76"/>
    </row>
    <row r="64794" spans="21:21" x14ac:dyDescent="0.25">
      <c r="U64794" s="76"/>
    </row>
    <row r="64795" spans="21:21" x14ac:dyDescent="0.25">
      <c r="U64795" s="76"/>
    </row>
    <row r="64796" spans="21:21" x14ac:dyDescent="0.25">
      <c r="U64796" s="76"/>
    </row>
    <row r="64797" spans="21:21" x14ac:dyDescent="0.25">
      <c r="U64797" s="76"/>
    </row>
    <row r="64798" spans="21:21" x14ac:dyDescent="0.25">
      <c r="U64798" s="76"/>
    </row>
    <row r="64799" spans="21:21" x14ac:dyDescent="0.25">
      <c r="U64799" s="76"/>
    </row>
    <row r="64800" spans="21:21" x14ac:dyDescent="0.25">
      <c r="U64800" s="76"/>
    </row>
    <row r="64801" spans="21:21" x14ac:dyDescent="0.25">
      <c r="U64801" s="76"/>
    </row>
    <row r="64802" spans="21:21" x14ac:dyDescent="0.25">
      <c r="U64802" s="76"/>
    </row>
    <row r="64803" spans="21:21" x14ac:dyDescent="0.25">
      <c r="U64803" s="76"/>
    </row>
    <row r="64804" spans="21:21" x14ac:dyDescent="0.25">
      <c r="U64804" s="76"/>
    </row>
    <row r="64805" spans="21:21" x14ac:dyDescent="0.25">
      <c r="U64805" s="76"/>
    </row>
    <row r="64806" spans="21:21" x14ac:dyDescent="0.25">
      <c r="U64806" s="76"/>
    </row>
    <row r="64807" spans="21:21" x14ac:dyDescent="0.25">
      <c r="U64807" s="76"/>
    </row>
    <row r="64808" spans="21:21" x14ac:dyDescent="0.25">
      <c r="U64808" s="76"/>
    </row>
    <row r="64809" spans="21:21" x14ac:dyDescent="0.25">
      <c r="U64809" s="76"/>
    </row>
    <row r="64810" spans="21:21" x14ac:dyDescent="0.25">
      <c r="U64810" s="76"/>
    </row>
    <row r="64811" spans="21:21" x14ac:dyDescent="0.25">
      <c r="U64811" s="76"/>
    </row>
    <row r="64812" spans="21:21" x14ac:dyDescent="0.25">
      <c r="U64812" s="76"/>
    </row>
    <row r="64813" spans="21:21" x14ac:dyDescent="0.25">
      <c r="U64813" s="76"/>
    </row>
    <row r="64814" spans="21:21" x14ac:dyDescent="0.25">
      <c r="U64814" s="76"/>
    </row>
    <row r="64815" spans="21:21" x14ac:dyDescent="0.25">
      <c r="U64815" s="76"/>
    </row>
    <row r="64816" spans="21:21" x14ac:dyDescent="0.25">
      <c r="U64816" s="76"/>
    </row>
    <row r="64817" spans="21:21" x14ac:dyDescent="0.25">
      <c r="U64817" s="76"/>
    </row>
    <row r="64818" spans="21:21" x14ac:dyDescent="0.25">
      <c r="U64818" s="76"/>
    </row>
    <row r="64819" spans="21:21" x14ac:dyDescent="0.25">
      <c r="U64819" s="76"/>
    </row>
    <row r="64820" spans="21:21" x14ac:dyDescent="0.25">
      <c r="U64820" s="76"/>
    </row>
    <row r="64821" spans="21:21" x14ac:dyDescent="0.25">
      <c r="U64821" s="76"/>
    </row>
    <row r="64822" spans="21:21" x14ac:dyDescent="0.25">
      <c r="U64822" s="76"/>
    </row>
    <row r="64823" spans="21:21" x14ac:dyDescent="0.25">
      <c r="U64823" s="76"/>
    </row>
    <row r="64824" spans="21:21" x14ac:dyDescent="0.25">
      <c r="U64824" s="76"/>
    </row>
    <row r="64825" spans="21:21" x14ac:dyDescent="0.25">
      <c r="U64825" s="76"/>
    </row>
    <row r="64826" spans="21:21" x14ac:dyDescent="0.25">
      <c r="U64826" s="76"/>
    </row>
    <row r="64827" spans="21:21" x14ac:dyDescent="0.25">
      <c r="U64827" s="76"/>
    </row>
    <row r="64828" spans="21:21" x14ac:dyDescent="0.25">
      <c r="U64828" s="76"/>
    </row>
    <row r="64829" spans="21:21" x14ac:dyDescent="0.25">
      <c r="U64829" s="76"/>
    </row>
    <row r="64830" spans="21:21" x14ac:dyDescent="0.25">
      <c r="U64830" s="76"/>
    </row>
    <row r="64831" spans="21:21" x14ac:dyDescent="0.25">
      <c r="U64831" s="76"/>
    </row>
    <row r="64832" spans="21:21" x14ac:dyDescent="0.25">
      <c r="U64832" s="76"/>
    </row>
    <row r="64833" spans="21:21" x14ac:dyDescent="0.25">
      <c r="U64833" s="76"/>
    </row>
    <row r="64834" spans="21:21" x14ac:dyDescent="0.25">
      <c r="U64834" s="76"/>
    </row>
    <row r="64835" spans="21:21" x14ac:dyDescent="0.25">
      <c r="U64835" s="76"/>
    </row>
    <row r="64836" spans="21:21" x14ac:dyDescent="0.25">
      <c r="U64836" s="76"/>
    </row>
    <row r="64837" spans="21:21" x14ac:dyDescent="0.25">
      <c r="U64837" s="76"/>
    </row>
    <row r="64838" spans="21:21" x14ac:dyDescent="0.25">
      <c r="U64838" s="76"/>
    </row>
    <row r="64839" spans="21:21" x14ac:dyDescent="0.25">
      <c r="U64839" s="76"/>
    </row>
    <row r="64840" spans="21:21" x14ac:dyDescent="0.25">
      <c r="U64840" s="76"/>
    </row>
    <row r="64841" spans="21:21" x14ac:dyDescent="0.25">
      <c r="U64841" s="76"/>
    </row>
    <row r="64842" spans="21:21" x14ac:dyDescent="0.25">
      <c r="U64842" s="76"/>
    </row>
    <row r="64843" spans="21:21" x14ac:dyDescent="0.25">
      <c r="U64843" s="76"/>
    </row>
    <row r="64844" spans="21:21" x14ac:dyDescent="0.25">
      <c r="U64844" s="76"/>
    </row>
    <row r="64845" spans="21:21" x14ac:dyDescent="0.25">
      <c r="U64845" s="76"/>
    </row>
    <row r="64846" spans="21:21" x14ac:dyDescent="0.25">
      <c r="U64846" s="76"/>
    </row>
    <row r="64847" spans="21:21" x14ac:dyDescent="0.25">
      <c r="U64847" s="76"/>
    </row>
    <row r="64848" spans="21:21" x14ac:dyDescent="0.25">
      <c r="U64848" s="76"/>
    </row>
    <row r="64849" spans="21:21" x14ac:dyDescent="0.25">
      <c r="U64849" s="76"/>
    </row>
    <row r="64850" spans="21:21" x14ac:dyDescent="0.25">
      <c r="U64850" s="76"/>
    </row>
    <row r="64851" spans="21:21" x14ac:dyDescent="0.25">
      <c r="U64851" s="76"/>
    </row>
    <row r="64852" spans="21:21" x14ac:dyDescent="0.25">
      <c r="U64852" s="76"/>
    </row>
    <row r="64853" spans="21:21" x14ac:dyDescent="0.25">
      <c r="U64853" s="76"/>
    </row>
    <row r="64854" spans="21:21" x14ac:dyDescent="0.25">
      <c r="U64854" s="76"/>
    </row>
    <row r="64855" spans="21:21" x14ac:dyDescent="0.25">
      <c r="U64855" s="76"/>
    </row>
    <row r="64856" spans="21:21" x14ac:dyDescent="0.25">
      <c r="U64856" s="76"/>
    </row>
    <row r="64857" spans="21:21" x14ac:dyDescent="0.25">
      <c r="U64857" s="76"/>
    </row>
    <row r="64858" spans="21:21" x14ac:dyDescent="0.25">
      <c r="U64858" s="76"/>
    </row>
    <row r="64859" spans="21:21" x14ac:dyDescent="0.25">
      <c r="U64859" s="76"/>
    </row>
    <row r="64860" spans="21:21" x14ac:dyDescent="0.25">
      <c r="U64860" s="76"/>
    </row>
    <row r="64861" spans="21:21" x14ac:dyDescent="0.25">
      <c r="U64861" s="76"/>
    </row>
    <row r="64862" spans="21:21" x14ac:dyDescent="0.25">
      <c r="U64862" s="76"/>
    </row>
    <row r="64863" spans="21:21" x14ac:dyDescent="0.25">
      <c r="U64863" s="76"/>
    </row>
    <row r="64864" spans="21:21" x14ac:dyDescent="0.25">
      <c r="U64864" s="76"/>
    </row>
    <row r="64865" spans="21:21" x14ac:dyDescent="0.25">
      <c r="U64865" s="76"/>
    </row>
    <row r="64866" spans="21:21" x14ac:dyDescent="0.25">
      <c r="U64866" s="76"/>
    </row>
    <row r="64867" spans="21:21" x14ac:dyDescent="0.25">
      <c r="U64867" s="76"/>
    </row>
    <row r="64868" spans="21:21" x14ac:dyDescent="0.25">
      <c r="U64868" s="76"/>
    </row>
    <row r="64869" spans="21:21" x14ac:dyDescent="0.25">
      <c r="U64869" s="76"/>
    </row>
    <row r="64870" spans="21:21" x14ac:dyDescent="0.25">
      <c r="U64870" s="76"/>
    </row>
    <row r="64871" spans="21:21" x14ac:dyDescent="0.25">
      <c r="U64871" s="76"/>
    </row>
    <row r="64872" spans="21:21" x14ac:dyDescent="0.25">
      <c r="U64872" s="76"/>
    </row>
    <row r="64873" spans="21:21" x14ac:dyDescent="0.25">
      <c r="U64873" s="76"/>
    </row>
    <row r="64874" spans="21:21" x14ac:dyDescent="0.25">
      <c r="U64874" s="76"/>
    </row>
    <row r="64875" spans="21:21" x14ac:dyDescent="0.25">
      <c r="U64875" s="76"/>
    </row>
    <row r="64876" spans="21:21" x14ac:dyDescent="0.25">
      <c r="U64876" s="76"/>
    </row>
    <row r="64877" spans="21:21" x14ac:dyDescent="0.25">
      <c r="U64877" s="76"/>
    </row>
    <row r="64878" spans="21:21" x14ac:dyDescent="0.25">
      <c r="U64878" s="76"/>
    </row>
    <row r="64879" spans="21:21" x14ac:dyDescent="0.25">
      <c r="U64879" s="76"/>
    </row>
    <row r="64880" spans="21:21" x14ac:dyDescent="0.25">
      <c r="U64880" s="76"/>
    </row>
    <row r="64881" spans="21:21" x14ac:dyDescent="0.25">
      <c r="U64881" s="76"/>
    </row>
    <row r="64882" spans="21:21" x14ac:dyDescent="0.25">
      <c r="U64882" s="76"/>
    </row>
    <row r="64883" spans="21:21" x14ac:dyDescent="0.25">
      <c r="U64883" s="76"/>
    </row>
    <row r="64884" spans="21:21" x14ac:dyDescent="0.25">
      <c r="U64884" s="76"/>
    </row>
    <row r="64885" spans="21:21" x14ac:dyDescent="0.25">
      <c r="U64885" s="76"/>
    </row>
    <row r="64886" spans="21:21" x14ac:dyDescent="0.25">
      <c r="U64886" s="76"/>
    </row>
    <row r="64887" spans="21:21" x14ac:dyDescent="0.25">
      <c r="U64887" s="76"/>
    </row>
    <row r="64888" spans="21:21" x14ac:dyDescent="0.25">
      <c r="U64888" s="76"/>
    </row>
    <row r="64889" spans="21:21" x14ac:dyDescent="0.25">
      <c r="U64889" s="76"/>
    </row>
    <row r="64890" spans="21:21" x14ac:dyDescent="0.25">
      <c r="U64890" s="76"/>
    </row>
    <row r="64891" spans="21:21" x14ac:dyDescent="0.25">
      <c r="U64891" s="76"/>
    </row>
    <row r="64892" spans="21:21" x14ac:dyDescent="0.25">
      <c r="U64892" s="76"/>
    </row>
    <row r="64893" spans="21:21" x14ac:dyDescent="0.25">
      <c r="U64893" s="76"/>
    </row>
    <row r="64894" spans="21:21" x14ac:dyDescent="0.25">
      <c r="U64894" s="76"/>
    </row>
    <row r="64895" spans="21:21" x14ac:dyDescent="0.25">
      <c r="U64895" s="76"/>
    </row>
    <row r="64896" spans="21:21" x14ac:dyDescent="0.25">
      <c r="U64896" s="76"/>
    </row>
    <row r="64897" spans="21:21" x14ac:dyDescent="0.25">
      <c r="U64897" s="76"/>
    </row>
    <row r="64898" spans="21:21" x14ac:dyDescent="0.25">
      <c r="U64898" s="76"/>
    </row>
    <row r="64899" spans="21:21" x14ac:dyDescent="0.25">
      <c r="U64899" s="76"/>
    </row>
    <row r="64900" spans="21:21" x14ac:dyDescent="0.25">
      <c r="U64900" s="76"/>
    </row>
    <row r="64901" spans="21:21" x14ac:dyDescent="0.25">
      <c r="U64901" s="76"/>
    </row>
    <row r="64902" spans="21:21" x14ac:dyDescent="0.25">
      <c r="U64902" s="76"/>
    </row>
    <row r="64903" spans="21:21" x14ac:dyDescent="0.25">
      <c r="U64903" s="76"/>
    </row>
    <row r="64904" spans="21:21" x14ac:dyDescent="0.25">
      <c r="U64904" s="76"/>
    </row>
    <row r="64905" spans="21:21" x14ac:dyDescent="0.25">
      <c r="U64905" s="76"/>
    </row>
    <row r="64906" spans="21:21" x14ac:dyDescent="0.25">
      <c r="U64906" s="76"/>
    </row>
    <row r="64907" spans="21:21" x14ac:dyDescent="0.25">
      <c r="U64907" s="76"/>
    </row>
    <row r="64908" spans="21:21" x14ac:dyDescent="0.25">
      <c r="U64908" s="76"/>
    </row>
    <row r="64909" spans="21:21" x14ac:dyDescent="0.25">
      <c r="U64909" s="76"/>
    </row>
    <row r="64910" spans="21:21" x14ac:dyDescent="0.25">
      <c r="U64910" s="76"/>
    </row>
    <row r="64911" spans="21:21" x14ac:dyDescent="0.25">
      <c r="U64911" s="76"/>
    </row>
    <row r="64912" spans="21:21" x14ac:dyDescent="0.25">
      <c r="U64912" s="76"/>
    </row>
    <row r="64913" spans="21:21" x14ac:dyDescent="0.25">
      <c r="U64913" s="76"/>
    </row>
    <row r="64914" spans="21:21" x14ac:dyDescent="0.25">
      <c r="U64914" s="76"/>
    </row>
    <row r="64915" spans="21:21" x14ac:dyDescent="0.25">
      <c r="U64915" s="76"/>
    </row>
    <row r="64916" spans="21:21" x14ac:dyDescent="0.25">
      <c r="U64916" s="76"/>
    </row>
    <row r="64917" spans="21:21" x14ac:dyDescent="0.25">
      <c r="U64917" s="76"/>
    </row>
    <row r="64918" spans="21:21" x14ac:dyDescent="0.25">
      <c r="U64918" s="76"/>
    </row>
    <row r="64919" spans="21:21" x14ac:dyDescent="0.25">
      <c r="U64919" s="76"/>
    </row>
    <row r="64920" spans="21:21" x14ac:dyDescent="0.25">
      <c r="U64920" s="76"/>
    </row>
    <row r="64921" spans="21:21" x14ac:dyDescent="0.25">
      <c r="U64921" s="76"/>
    </row>
    <row r="64922" spans="21:21" x14ac:dyDescent="0.25">
      <c r="U64922" s="76"/>
    </row>
    <row r="64923" spans="21:21" x14ac:dyDescent="0.25">
      <c r="U64923" s="76"/>
    </row>
    <row r="64924" spans="21:21" x14ac:dyDescent="0.25">
      <c r="U64924" s="76"/>
    </row>
    <row r="64925" spans="21:21" x14ac:dyDescent="0.25">
      <c r="U64925" s="76"/>
    </row>
    <row r="64926" spans="21:21" x14ac:dyDescent="0.25">
      <c r="U64926" s="76"/>
    </row>
    <row r="64927" spans="21:21" x14ac:dyDescent="0.25">
      <c r="U64927" s="76"/>
    </row>
    <row r="64928" spans="21:21" x14ac:dyDescent="0.25">
      <c r="U64928" s="76"/>
    </row>
    <row r="64929" spans="21:21" x14ac:dyDescent="0.25">
      <c r="U64929" s="76"/>
    </row>
    <row r="64930" spans="21:21" x14ac:dyDescent="0.25">
      <c r="U64930" s="76"/>
    </row>
    <row r="64931" spans="21:21" x14ac:dyDescent="0.25">
      <c r="U64931" s="76"/>
    </row>
    <row r="64932" spans="21:21" x14ac:dyDescent="0.25">
      <c r="U64932" s="76"/>
    </row>
    <row r="64933" spans="21:21" x14ac:dyDescent="0.25">
      <c r="U64933" s="76"/>
    </row>
    <row r="64934" spans="21:21" x14ac:dyDescent="0.25">
      <c r="U64934" s="76"/>
    </row>
    <row r="64935" spans="21:21" x14ac:dyDescent="0.25">
      <c r="U64935" s="76"/>
    </row>
    <row r="64936" spans="21:21" x14ac:dyDescent="0.25">
      <c r="U64936" s="76"/>
    </row>
    <row r="64937" spans="21:21" x14ac:dyDescent="0.25">
      <c r="U64937" s="76"/>
    </row>
    <row r="64938" spans="21:21" x14ac:dyDescent="0.25">
      <c r="U64938" s="76"/>
    </row>
    <row r="64939" spans="21:21" x14ac:dyDescent="0.25">
      <c r="U64939" s="76"/>
    </row>
    <row r="64940" spans="21:21" x14ac:dyDescent="0.25">
      <c r="U64940" s="76"/>
    </row>
    <row r="64941" spans="21:21" x14ac:dyDescent="0.25">
      <c r="U64941" s="76"/>
    </row>
    <row r="64942" spans="21:21" x14ac:dyDescent="0.25">
      <c r="U64942" s="76"/>
    </row>
    <row r="64943" spans="21:21" x14ac:dyDescent="0.25">
      <c r="U64943" s="76"/>
    </row>
    <row r="64944" spans="21:21" x14ac:dyDescent="0.25">
      <c r="U64944" s="76"/>
    </row>
    <row r="64945" spans="21:21" x14ac:dyDescent="0.25">
      <c r="U64945" s="76"/>
    </row>
    <row r="64946" spans="21:21" x14ac:dyDescent="0.25">
      <c r="U64946" s="76"/>
    </row>
    <row r="64947" spans="21:21" x14ac:dyDescent="0.25">
      <c r="U64947" s="76"/>
    </row>
    <row r="64948" spans="21:21" x14ac:dyDescent="0.25">
      <c r="U64948" s="76"/>
    </row>
    <row r="64949" spans="21:21" x14ac:dyDescent="0.25">
      <c r="U64949" s="76"/>
    </row>
    <row r="64950" spans="21:21" x14ac:dyDescent="0.25">
      <c r="U64950" s="76"/>
    </row>
    <row r="64951" spans="21:21" x14ac:dyDescent="0.25">
      <c r="U64951" s="76"/>
    </row>
    <row r="64952" spans="21:21" x14ac:dyDescent="0.25">
      <c r="U64952" s="76"/>
    </row>
    <row r="64953" spans="21:21" x14ac:dyDescent="0.25">
      <c r="U64953" s="76"/>
    </row>
    <row r="64954" spans="21:21" x14ac:dyDescent="0.25">
      <c r="U64954" s="76"/>
    </row>
    <row r="64955" spans="21:21" x14ac:dyDescent="0.25">
      <c r="U64955" s="76"/>
    </row>
    <row r="64956" spans="21:21" x14ac:dyDescent="0.25">
      <c r="U64956" s="76"/>
    </row>
    <row r="64957" spans="21:21" x14ac:dyDescent="0.25">
      <c r="U64957" s="76"/>
    </row>
    <row r="64958" spans="21:21" x14ac:dyDescent="0.25">
      <c r="U64958" s="76"/>
    </row>
    <row r="64959" spans="21:21" x14ac:dyDescent="0.25">
      <c r="U64959" s="76"/>
    </row>
    <row r="64960" spans="21:21" x14ac:dyDescent="0.25">
      <c r="U64960" s="76"/>
    </row>
    <row r="64961" spans="21:21" x14ac:dyDescent="0.25">
      <c r="U64961" s="76"/>
    </row>
    <row r="64962" spans="21:21" x14ac:dyDescent="0.25">
      <c r="U64962" s="76"/>
    </row>
    <row r="64963" spans="21:21" x14ac:dyDescent="0.25">
      <c r="U64963" s="76"/>
    </row>
    <row r="64964" spans="21:21" x14ac:dyDescent="0.25">
      <c r="U64964" s="76"/>
    </row>
    <row r="64965" spans="21:21" x14ac:dyDescent="0.25">
      <c r="U64965" s="76"/>
    </row>
    <row r="64966" spans="21:21" x14ac:dyDescent="0.25">
      <c r="U64966" s="76"/>
    </row>
    <row r="64967" spans="21:21" x14ac:dyDescent="0.25">
      <c r="U64967" s="76"/>
    </row>
    <row r="64968" spans="21:21" x14ac:dyDescent="0.25">
      <c r="U64968" s="76"/>
    </row>
    <row r="64969" spans="21:21" x14ac:dyDescent="0.25">
      <c r="U64969" s="76"/>
    </row>
    <row r="64970" spans="21:21" x14ac:dyDescent="0.25">
      <c r="U64970" s="76"/>
    </row>
    <row r="64971" spans="21:21" x14ac:dyDescent="0.25">
      <c r="U64971" s="76"/>
    </row>
    <row r="64972" spans="21:21" x14ac:dyDescent="0.25">
      <c r="U64972" s="76"/>
    </row>
    <row r="64973" spans="21:21" x14ac:dyDescent="0.25">
      <c r="U64973" s="76"/>
    </row>
    <row r="64974" spans="21:21" x14ac:dyDescent="0.25">
      <c r="U64974" s="76"/>
    </row>
    <row r="64975" spans="21:21" x14ac:dyDescent="0.25">
      <c r="U64975" s="76"/>
    </row>
    <row r="64976" spans="21:21" x14ac:dyDescent="0.25">
      <c r="U64976" s="76"/>
    </row>
    <row r="64977" spans="21:21" x14ac:dyDescent="0.25">
      <c r="U64977" s="76"/>
    </row>
    <row r="64978" spans="21:21" x14ac:dyDescent="0.25">
      <c r="U64978" s="76"/>
    </row>
    <row r="64979" spans="21:21" x14ac:dyDescent="0.25">
      <c r="U64979" s="76"/>
    </row>
    <row r="64980" spans="21:21" x14ac:dyDescent="0.25">
      <c r="U64980" s="76"/>
    </row>
    <row r="64981" spans="21:21" x14ac:dyDescent="0.25">
      <c r="U64981" s="76"/>
    </row>
    <row r="64982" spans="21:21" x14ac:dyDescent="0.25">
      <c r="U64982" s="76"/>
    </row>
    <row r="64983" spans="21:21" x14ac:dyDescent="0.25">
      <c r="U64983" s="76"/>
    </row>
    <row r="64984" spans="21:21" x14ac:dyDescent="0.25">
      <c r="U64984" s="76"/>
    </row>
    <row r="64985" spans="21:21" x14ac:dyDescent="0.25">
      <c r="U64985" s="76"/>
    </row>
    <row r="64986" spans="21:21" x14ac:dyDescent="0.25">
      <c r="U64986" s="76"/>
    </row>
    <row r="64987" spans="21:21" x14ac:dyDescent="0.25">
      <c r="U64987" s="76"/>
    </row>
    <row r="64988" spans="21:21" x14ac:dyDescent="0.25">
      <c r="U64988" s="76"/>
    </row>
    <row r="64989" spans="21:21" x14ac:dyDescent="0.25">
      <c r="U64989" s="76"/>
    </row>
    <row r="64990" spans="21:21" x14ac:dyDescent="0.25">
      <c r="U64990" s="76"/>
    </row>
    <row r="64991" spans="21:21" x14ac:dyDescent="0.25">
      <c r="U64991" s="76"/>
    </row>
    <row r="64992" spans="21:21" x14ac:dyDescent="0.25">
      <c r="U64992" s="76"/>
    </row>
    <row r="64993" spans="21:21" x14ac:dyDescent="0.25">
      <c r="U64993" s="76"/>
    </row>
    <row r="64994" spans="21:21" x14ac:dyDescent="0.25">
      <c r="U64994" s="76"/>
    </row>
    <row r="64995" spans="21:21" x14ac:dyDescent="0.25">
      <c r="U64995" s="76"/>
    </row>
    <row r="64996" spans="21:21" x14ac:dyDescent="0.25">
      <c r="U64996" s="76"/>
    </row>
    <row r="64997" spans="21:21" x14ac:dyDescent="0.25">
      <c r="U64997" s="76"/>
    </row>
    <row r="64998" spans="21:21" x14ac:dyDescent="0.25">
      <c r="U64998" s="76"/>
    </row>
    <row r="64999" spans="21:21" x14ac:dyDescent="0.25">
      <c r="U64999" s="76"/>
    </row>
    <row r="65000" spans="21:21" x14ac:dyDescent="0.25">
      <c r="U65000" s="76"/>
    </row>
    <row r="65001" spans="21:21" x14ac:dyDescent="0.25">
      <c r="U65001" s="76"/>
    </row>
    <row r="65002" spans="21:21" x14ac:dyDescent="0.25">
      <c r="U65002" s="76"/>
    </row>
    <row r="65003" spans="21:21" x14ac:dyDescent="0.25">
      <c r="U65003" s="76"/>
    </row>
    <row r="65004" spans="21:21" x14ac:dyDescent="0.25">
      <c r="U65004" s="76"/>
    </row>
    <row r="65005" spans="21:21" x14ac:dyDescent="0.25">
      <c r="U65005" s="76"/>
    </row>
    <row r="65006" spans="21:21" x14ac:dyDescent="0.25">
      <c r="U65006" s="76"/>
    </row>
    <row r="65007" spans="21:21" x14ac:dyDescent="0.25">
      <c r="U65007" s="76"/>
    </row>
    <row r="65008" spans="21:21" x14ac:dyDescent="0.25">
      <c r="U65008" s="76"/>
    </row>
    <row r="65009" spans="21:21" x14ac:dyDescent="0.25">
      <c r="U65009" s="76"/>
    </row>
    <row r="65010" spans="21:21" x14ac:dyDescent="0.25">
      <c r="U65010" s="76"/>
    </row>
    <row r="65011" spans="21:21" x14ac:dyDescent="0.25">
      <c r="U65011" s="76"/>
    </row>
    <row r="65012" spans="21:21" x14ac:dyDescent="0.25">
      <c r="U65012" s="76"/>
    </row>
    <row r="65013" spans="21:21" x14ac:dyDescent="0.25">
      <c r="U65013" s="76"/>
    </row>
    <row r="65014" spans="21:21" x14ac:dyDescent="0.25">
      <c r="U65014" s="76"/>
    </row>
    <row r="65015" spans="21:21" x14ac:dyDescent="0.25">
      <c r="U65015" s="76"/>
    </row>
    <row r="65016" spans="21:21" x14ac:dyDescent="0.25">
      <c r="U65016" s="76"/>
    </row>
    <row r="65017" spans="21:21" x14ac:dyDescent="0.25">
      <c r="U65017" s="76"/>
    </row>
    <row r="65018" spans="21:21" x14ac:dyDescent="0.25">
      <c r="U65018" s="76"/>
    </row>
    <row r="65019" spans="21:21" x14ac:dyDescent="0.25">
      <c r="U65019" s="76"/>
    </row>
    <row r="65020" spans="21:21" x14ac:dyDescent="0.25">
      <c r="U65020" s="76"/>
    </row>
    <row r="65021" spans="21:21" x14ac:dyDescent="0.25">
      <c r="U65021" s="76"/>
    </row>
    <row r="65022" spans="21:21" x14ac:dyDescent="0.25">
      <c r="U65022" s="76"/>
    </row>
    <row r="65023" spans="21:21" x14ac:dyDescent="0.25">
      <c r="U65023" s="76"/>
    </row>
    <row r="65024" spans="21:21" x14ac:dyDescent="0.25">
      <c r="U65024" s="76"/>
    </row>
    <row r="65025" spans="21:21" x14ac:dyDescent="0.25">
      <c r="U65025" s="76"/>
    </row>
    <row r="65026" spans="21:21" x14ac:dyDescent="0.25">
      <c r="U65026" s="76"/>
    </row>
    <row r="65027" spans="21:21" x14ac:dyDescent="0.25">
      <c r="U65027" s="76"/>
    </row>
    <row r="65028" spans="21:21" x14ac:dyDescent="0.25">
      <c r="U65028" s="76"/>
    </row>
    <row r="65029" spans="21:21" x14ac:dyDescent="0.25">
      <c r="U65029" s="76"/>
    </row>
    <row r="65030" spans="21:21" x14ac:dyDescent="0.25">
      <c r="U65030" s="76"/>
    </row>
    <row r="65031" spans="21:21" x14ac:dyDescent="0.25">
      <c r="U65031" s="76"/>
    </row>
    <row r="65032" spans="21:21" x14ac:dyDescent="0.25">
      <c r="U65032" s="76"/>
    </row>
    <row r="65033" spans="21:21" x14ac:dyDescent="0.25">
      <c r="U65033" s="76"/>
    </row>
    <row r="65034" spans="21:21" x14ac:dyDescent="0.25">
      <c r="U65034" s="76"/>
    </row>
    <row r="65035" spans="21:21" x14ac:dyDescent="0.25">
      <c r="U65035" s="76"/>
    </row>
    <row r="65036" spans="21:21" x14ac:dyDescent="0.25">
      <c r="U65036" s="76"/>
    </row>
    <row r="65037" spans="21:21" x14ac:dyDescent="0.25">
      <c r="U65037" s="76"/>
    </row>
    <row r="65038" spans="21:21" x14ac:dyDescent="0.25">
      <c r="U65038" s="76"/>
    </row>
    <row r="65039" spans="21:21" x14ac:dyDescent="0.25">
      <c r="U65039" s="76"/>
    </row>
    <row r="65040" spans="21:21" x14ac:dyDescent="0.25">
      <c r="U65040" s="76"/>
    </row>
    <row r="65041" spans="21:21" x14ac:dyDescent="0.25">
      <c r="U65041" s="76"/>
    </row>
    <row r="65042" spans="21:21" x14ac:dyDescent="0.25">
      <c r="U65042" s="76"/>
    </row>
    <row r="65043" spans="21:21" x14ac:dyDescent="0.25">
      <c r="U65043" s="76"/>
    </row>
    <row r="65044" spans="21:21" x14ac:dyDescent="0.25">
      <c r="U65044" s="76"/>
    </row>
    <row r="65045" spans="21:21" x14ac:dyDescent="0.25">
      <c r="U65045" s="76"/>
    </row>
    <row r="65046" spans="21:21" x14ac:dyDescent="0.25">
      <c r="U65046" s="76"/>
    </row>
    <row r="65047" spans="21:21" x14ac:dyDescent="0.25">
      <c r="U65047" s="76"/>
    </row>
    <row r="65048" spans="21:21" x14ac:dyDescent="0.25">
      <c r="U65048" s="76"/>
    </row>
    <row r="65049" spans="21:21" x14ac:dyDescent="0.25">
      <c r="U65049" s="76"/>
    </row>
    <row r="65050" spans="21:21" x14ac:dyDescent="0.25">
      <c r="U65050" s="76"/>
    </row>
    <row r="65051" spans="21:21" x14ac:dyDescent="0.25">
      <c r="U65051" s="76"/>
    </row>
    <row r="65052" spans="21:21" x14ac:dyDescent="0.25">
      <c r="U65052" s="76"/>
    </row>
    <row r="65053" spans="21:21" x14ac:dyDescent="0.25">
      <c r="U65053" s="76"/>
    </row>
    <row r="65054" spans="21:21" x14ac:dyDescent="0.25">
      <c r="U65054" s="76"/>
    </row>
    <row r="65055" spans="21:21" x14ac:dyDescent="0.25">
      <c r="U65055" s="76"/>
    </row>
    <row r="65056" spans="21:21" x14ac:dyDescent="0.25">
      <c r="U65056" s="76"/>
    </row>
    <row r="65057" spans="21:21" x14ac:dyDescent="0.25">
      <c r="U65057" s="76"/>
    </row>
    <row r="65058" spans="21:21" x14ac:dyDescent="0.25">
      <c r="U65058" s="76"/>
    </row>
    <row r="65059" spans="21:21" x14ac:dyDescent="0.25">
      <c r="U65059" s="76"/>
    </row>
    <row r="65060" spans="21:21" x14ac:dyDescent="0.25">
      <c r="U65060" s="76"/>
    </row>
    <row r="65061" spans="21:21" x14ac:dyDescent="0.25">
      <c r="U65061" s="76"/>
    </row>
    <row r="65062" spans="21:21" x14ac:dyDescent="0.25">
      <c r="U65062" s="76"/>
    </row>
    <row r="65063" spans="21:21" x14ac:dyDescent="0.25">
      <c r="U65063" s="76"/>
    </row>
    <row r="65064" spans="21:21" x14ac:dyDescent="0.25">
      <c r="U65064" s="76"/>
    </row>
    <row r="65065" spans="21:21" x14ac:dyDescent="0.25">
      <c r="U65065" s="76"/>
    </row>
    <row r="65066" spans="21:21" x14ac:dyDescent="0.25">
      <c r="U65066" s="76"/>
    </row>
    <row r="65067" spans="21:21" x14ac:dyDescent="0.25">
      <c r="U65067" s="76"/>
    </row>
    <row r="65068" spans="21:21" x14ac:dyDescent="0.25">
      <c r="U65068" s="76"/>
    </row>
    <row r="65069" spans="21:21" x14ac:dyDescent="0.25">
      <c r="U65069" s="76"/>
    </row>
    <row r="65070" spans="21:21" x14ac:dyDescent="0.25">
      <c r="U65070" s="76"/>
    </row>
    <row r="65071" spans="21:21" x14ac:dyDescent="0.25">
      <c r="U65071" s="76"/>
    </row>
    <row r="65072" spans="21:21" x14ac:dyDescent="0.25">
      <c r="U65072" s="76"/>
    </row>
    <row r="65073" spans="21:21" x14ac:dyDescent="0.25">
      <c r="U65073" s="76"/>
    </row>
    <row r="65074" spans="21:21" x14ac:dyDescent="0.25">
      <c r="U65074" s="76"/>
    </row>
    <row r="65075" spans="21:21" x14ac:dyDescent="0.25">
      <c r="U65075" s="76"/>
    </row>
    <row r="65076" spans="21:21" x14ac:dyDescent="0.25">
      <c r="U65076" s="76"/>
    </row>
    <row r="65077" spans="21:21" x14ac:dyDescent="0.25">
      <c r="U65077" s="76"/>
    </row>
    <row r="65078" spans="21:21" x14ac:dyDescent="0.25">
      <c r="U65078" s="76"/>
    </row>
    <row r="65079" spans="21:21" x14ac:dyDescent="0.25">
      <c r="U65079" s="76"/>
    </row>
    <row r="65080" spans="21:21" x14ac:dyDescent="0.25">
      <c r="U65080" s="76"/>
    </row>
    <row r="65081" spans="21:21" x14ac:dyDescent="0.25">
      <c r="U65081" s="76"/>
    </row>
    <row r="65082" spans="21:21" x14ac:dyDescent="0.25">
      <c r="U65082" s="76"/>
    </row>
    <row r="65083" spans="21:21" x14ac:dyDescent="0.25">
      <c r="U65083" s="76"/>
    </row>
    <row r="65084" spans="21:21" x14ac:dyDescent="0.25">
      <c r="U65084" s="76"/>
    </row>
    <row r="65085" spans="21:21" x14ac:dyDescent="0.25">
      <c r="U65085" s="76"/>
    </row>
    <row r="65086" spans="21:21" x14ac:dyDescent="0.25">
      <c r="U65086" s="76"/>
    </row>
    <row r="65087" spans="21:21" x14ac:dyDescent="0.25">
      <c r="U65087" s="76"/>
    </row>
    <row r="65088" spans="21:21" x14ac:dyDescent="0.25">
      <c r="U65088" s="76"/>
    </row>
    <row r="65089" spans="21:21" x14ac:dyDescent="0.25">
      <c r="U65089" s="76"/>
    </row>
    <row r="65090" spans="21:21" x14ac:dyDescent="0.25">
      <c r="U65090" s="76"/>
    </row>
    <row r="65091" spans="21:21" x14ac:dyDescent="0.25">
      <c r="U65091" s="76"/>
    </row>
    <row r="65092" spans="21:21" x14ac:dyDescent="0.25">
      <c r="U65092" s="76"/>
    </row>
    <row r="65093" spans="21:21" x14ac:dyDescent="0.25">
      <c r="U65093" s="76"/>
    </row>
    <row r="65094" spans="21:21" x14ac:dyDescent="0.25">
      <c r="U65094" s="76"/>
    </row>
    <row r="65095" spans="21:21" x14ac:dyDescent="0.25">
      <c r="U65095" s="76"/>
    </row>
    <row r="65096" spans="21:21" x14ac:dyDescent="0.25">
      <c r="U65096" s="76"/>
    </row>
    <row r="65097" spans="21:21" x14ac:dyDescent="0.25">
      <c r="U65097" s="76"/>
    </row>
    <row r="65098" spans="21:21" x14ac:dyDescent="0.25">
      <c r="U65098" s="76"/>
    </row>
    <row r="65099" spans="21:21" x14ac:dyDescent="0.25">
      <c r="U65099" s="76"/>
    </row>
    <row r="65100" spans="21:21" x14ac:dyDescent="0.25">
      <c r="U65100" s="76"/>
    </row>
    <row r="65101" spans="21:21" x14ac:dyDescent="0.25">
      <c r="U65101" s="76"/>
    </row>
    <row r="65102" spans="21:21" x14ac:dyDescent="0.25">
      <c r="U65102" s="76"/>
    </row>
    <row r="65103" spans="21:21" x14ac:dyDescent="0.25">
      <c r="U65103" s="76"/>
    </row>
    <row r="65104" spans="21:21" x14ac:dyDescent="0.25">
      <c r="U65104" s="76"/>
    </row>
    <row r="65105" spans="21:21" x14ac:dyDescent="0.25">
      <c r="U65105" s="76"/>
    </row>
    <row r="65106" spans="21:21" x14ac:dyDescent="0.25">
      <c r="U65106" s="76"/>
    </row>
    <row r="65107" spans="21:21" x14ac:dyDescent="0.25">
      <c r="U65107" s="76"/>
    </row>
    <row r="65108" spans="21:21" x14ac:dyDescent="0.25">
      <c r="U65108" s="76"/>
    </row>
    <row r="65109" spans="21:21" x14ac:dyDescent="0.25">
      <c r="U65109" s="76"/>
    </row>
    <row r="65110" spans="21:21" x14ac:dyDescent="0.25">
      <c r="U65110" s="76"/>
    </row>
    <row r="65111" spans="21:21" x14ac:dyDescent="0.25">
      <c r="U65111" s="76"/>
    </row>
    <row r="65112" spans="21:21" x14ac:dyDescent="0.25">
      <c r="U65112" s="76"/>
    </row>
    <row r="65113" spans="21:21" x14ac:dyDescent="0.25">
      <c r="U65113" s="76"/>
    </row>
    <row r="65114" spans="21:21" x14ac:dyDescent="0.25">
      <c r="U65114" s="76"/>
    </row>
    <row r="65115" spans="21:21" x14ac:dyDescent="0.25">
      <c r="U65115" s="76"/>
    </row>
    <row r="65116" spans="21:21" x14ac:dyDescent="0.25">
      <c r="U65116" s="76"/>
    </row>
    <row r="65117" spans="21:21" x14ac:dyDescent="0.25">
      <c r="U65117" s="76"/>
    </row>
    <row r="65118" spans="21:21" x14ac:dyDescent="0.25">
      <c r="U65118" s="76"/>
    </row>
    <row r="65119" spans="21:21" x14ac:dyDescent="0.25">
      <c r="U65119" s="76"/>
    </row>
    <row r="65120" spans="21:21" x14ac:dyDescent="0.25">
      <c r="U65120" s="76"/>
    </row>
    <row r="65121" spans="21:21" x14ac:dyDescent="0.25">
      <c r="U65121" s="76"/>
    </row>
    <row r="65122" spans="21:21" x14ac:dyDescent="0.25">
      <c r="U65122" s="76"/>
    </row>
    <row r="65123" spans="21:21" x14ac:dyDescent="0.25">
      <c r="U65123" s="76"/>
    </row>
    <row r="65124" spans="21:21" x14ac:dyDescent="0.25">
      <c r="U65124" s="76"/>
    </row>
    <row r="65125" spans="21:21" x14ac:dyDescent="0.25">
      <c r="U65125" s="76"/>
    </row>
    <row r="65126" spans="21:21" x14ac:dyDescent="0.25">
      <c r="U65126" s="76"/>
    </row>
    <row r="65127" spans="21:21" x14ac:dyDescent="0.25">
      <c r="U65127" s="76"/>
    </row>
    <row r="65128" spans="21:21" x14ac:dyDescent="0.25">
      <c r="U65128" s="76"/>
    </row>
    <row r="65129" spans="21:21" x14ac:dyDescent="0.25">
      <c r="U65129" s="76"/>
    </row>
    <row r="65130" spans="21:21" x14ac:dyDescent="0.25">
      <c r="U65130" s="76"/>
    </row>
    <row r="65131" spans="21:21" x14ac:dyDescent="0.25">
      <c r="U65131" s="76"/>
    </row>
    <row r="65132" spans="21:21" x14ac:dyDescent="0.25">
      <c r="U65132" s="76"/>
    </row>
    <row r="65133" spans="21:21" x14ac:dyDescent="0.25">
      <c r="U65133" s="76"/>
    </row>
    <row r="65134" spans="21:21" x14ac:dyDescent="0.25">
      <c r="U65134" s="76"/>
    </row>
    <row r="65135" spans="21:21" x14ac:dyDescent="0.25">
      <c r="U65135" s="76"/>
    </row>
    <row r="65136" spans="21:21" x14ac:dyDescent="0.25">
      <c r="U65136" s="76"/>
    </row>
    <row r="65137" spans="21:21" x14ac:dyDescent="0.25">
      <c r="U65137" s="76"/>
    </row>
    <row r="65138" spans="21:21" x14ac:dyDescent="0.25">
      <c r="U65138" s="76"/>
    </row>
    <row r="65139" spans="21:21" x14ac:dyDescent="0.25">
      <c r="U65139" s="76"/>
    </row>
    <row r="65140" spans="21:21" x14ac:dyDescent="0.25">
      <c r="U65140" s="76"/>
    </row>
    <row r="65141" spans="21:21" x14ac:dyDescent="0.25">
      <c r="U65141" s="76"/>
    </row>
    <row r="65142" spans="21:21" x14ac:dyDescent="0.25">
      <c r="U65142" s="76"/>
    </row>
    <row r="65143" spans="21:21" x14ac:dyDescent="0.25">
      <c r="U65143" s="76"/>
    </row>
    <row r="65144" spans="21:21" x14ac:dyDescent="0.25">
      <c r="U65144" s="76"/>
    </row>
    <row r="65145" spans="21:21" x14ac:dyDescent="0.25">
      <c r="U65145" s="76"/>
    </row>
    <row r="65146" spans="21:21" x14ac:dyDescent="0.25">
      <c r="U65146" s="76"/>
    </row>
    <row r="65147" spans="21:21" x14ac:dyDescent="0.25">
      <c r="U65147" s="76"/>
    </row>
    <row r="65148" spans="21:21" x14ac:dyDescent="0.25">
      <c r="U65148" s="76"/>
    </row>
    <row r="65149" spans="21:21" x14ac:dyDescent="0.25">
      <c r="U65149" s="76"/>
    </row>
    <row r="65150" spans="21:21" x14ac:dyDescent="0.25">
      <c r="U65150" s="76"/>
    </row>
    <row r="65151" spans="21:21" x14ac:dyDescent="0.25">
      <c r="U65151" s="76"/>
    </row>
    <row r="65152" spans="21:21" x14ac:dyDescent="0.25">
      <c r="U65152" s="76"/>
    </row>
    <row r="65153" spans="21:21" x14ac:dyDescent="0.25">
      <c r="U65153" s="76"/>
    </row>
    <row r="65154" spans="21:21" x14ac:dyDescent="0.25">
      <c r="U65154" s="76"/>
    </row>
    <row r="65155" spans="21:21" x14ac:dyDescent="0.25">
      <c r="U65155" s="76"/>
    </row>
    <row r="65156" spans="21:21" x14ac:dyDescent="0.25">
      <c r="U65156" s="76"/>
    </row>
    <row r="65157" spans="21:21" x14ac:dyDescent="0.25">
      <c r="U65157" s="76"/>
    </row>
    <row r="65158" spans="21:21" x14ac:dyDescent="0.25">
      <c r="U65158" s="76"/>
    </row>
    <row r="65159" spans="21:21" x14ac:dyDescent="0.25">
      <c r="U65159" s="76"/>
    </row>
    <row r="65160" spans="21:21" x14ac:dyDescent="0.25">
      <c r="U65160" s="76"/>
    </row>
    <row r="65161" spans="21:21" x14ac:dyDescent="0.25">
      <c r="U65161" s="76"/>
    </row>
    <row r="65162" spans="21:21" x14ac:dyDescent="0.25">
      <c r="U65162" s="76"/>
    </row>
    <row r="65163" spans="21:21" x14ac:dyDescent="0.25">
      <c r="U65163" s="76"/>
    </row>
    <row r="65164" spans="21:21" x14ac:dyDescent="0.25">
      <c r="U65164" s="76"/>
    </row>
    <row r="65165" spans="21:21" x14ac:dyDescent="0.25">
      <c r="U65165" s="76"/>
    </row>
    <row r="65166" spans="21:21" x14ac:dyDescent="0.25">
      <c r="U65166" s="76"/>
    </row>
    <row r="65167" spans="21:21" x14ac:dyDescent="0.25">
      <c r="U65167" s="76"/>
    </row>
    <row r="65168" spans="21:21" x14ac:dyDescent="0.25">
      <c r="U65168" s="76"/>
    </row>
    <row r="65169" spans="21:21" x14ac:dyDescent="0.25">
      <c r="U65169" s="76"/>
    </row>
    <row r="65170" spans="21:21" x14ac:dyDescent="0.25">
      <c r="U65170" s="76"/>
    </row>
    <row r="65171" spans="21:21" x14ac:dyDescent="0.25">
      <c r="U65171" s="76"/>
    </row>
    <row r="65172" spans="21:21" x14ac:dyDescent="0.25">
      <c r="U65172" s="76"/>
    </row>
    <row r="65173" spans="21:21" x14ac:dyDescent="0.25">
      <c r="U65173" s="76"/>
    </row>
    <row r="65174" spans="21:21" x14ac:dyDescent="0.25">
      <c r="U65174" s="76"/>
    </row>
    <row r="65175" spans="21:21" x14ac:dyDescent="0.25">
      <c r="U65175" s="76"/>
    </row>
    <row r="65176" spans="21:21" x14ac:dyDescent="0.25">
      <c r="U65176" s="76"/>
    </row>
    <row r="65177" spans="21:21" x14ac:dyDescent="0.25">
      <c r="U65177" s="76"/>
    </row>
    <row r="65178" spans="21:21" x14ac:dyDescent="0.25">
      <c r="U65178" s="76"/>
    </row>
    <row r="65179" spans="21:21" x14ac:dyDescent="0.25">
      <c r="U65179" s="76"/>
    </row>
    <row r="65180" spans="21:21" x14ac:dyDescent="0.25">
      <c r="U65180" s="76"/>
    </row>
    <row r="65181" spans="21:21" x14ac:dyDescent="0.25">
      <c r="U65181" s="76"/>
    </row>
    <row r="65182" spans="21:21" x14ac:dyDescent="0.25">
      <c r="U65182" s="76"/>
    </row>
    <row r="65183" spans="21:21" x14ac:dyDescent="0.25">
      <c r="U65183" s="76"/>
    </row>
    <row r="65184" spans="21:21" x14ac:dyDescent="0.25">
      <c r="U65184" s="76"/>
    </row>
    <row r="65185" spans="21:21" x14ac:dyDescent="0.25">
      <c r="U65185" s="76"/>
    </row>
    <row r="65186" spans="21:21" x14ac:dyDescent="0.25">
      <c r="U65186" s="76"/>
    </row>
    <row r="65187" spans="21:21" x14ac:dyDescent="0.25">
      <c r="U65187" s="76"/>
    </row>
    <row r="65188" spans="21:21" x14ac:dyDescent="0.25">
      <c r="U65188" s="76"/>
    </row>
    <row r="65189" spans="21:21" x14ac:dyDescent="0.25">
      <c r="U65189" s="76"/>
    </row>
    <row r="65190" spans="21:21" x14ac:dyDescent="0.25">
      <c r="U65190" s="76"/>
    </row>
    <row r="65191" spans="21:21" x14ac:dyDescent="0.25">
      <c r="U65191" s="76"/>
    </row>
    <row r="65192" spans="21:21" x14ac:dyDescent="0.25">
      <c r="U65192" s="76"/>
    </row>
    <row r="65193" spans="21:21" x14ac:dyDescent="0.25">
      <c r="U65193" s="76"/>
    </row>
    <row r="65194" spans="21:21" x14ac:dyDescent="0.25">
      <c r="U65194" s="76"/>
    </row>
    <row r="65195" spans="21:21" x14ac:dyDescent="0.25">
      <c r="U65195" s="76"/>
    </row>
    <row r="65196" spans="21:21" x14ac:dyDescent="0.25">
      <c r="U65196" s="76"/>
    </row>
    <row r="65197" spans="21:21" x14ac:dyDescent="0.25">
      <c r="U65197" s="76"/>
    </row>
    <row r="65198" spans="21:21" x14ac:dyDescent="0.25">
      <c r="U65198" s="76"/>
    </row>
    <row r="65199" spans="21:21" x14ac:dyDescent="0.25">
      <c r="U65199" s="76"/>
    </row>
    <row r="65200" spans="21:21" x14ac:dyDescent="0.25">
      <c r="U65200" s="76"/>
    </row>
    <row r="65201" spans="21:21" x14ac:dyDescent="0.25">
      <c r="U65201" s="76"/>
    </row>
    <row r="65202" spans="21:21" x14ac:dyDescent="0.25">
      <c r="U65202" s="76"/>
    </row>
    <row r="65203" spans="21:21" x14ac:dyDescent="0.25">
      <c r="U65203" s="76"/>
    </row>
    <row r="65204" spans="21:21" x14ac:dyDescent="0.25">
      <c r="U65204" s="76"/>
    </row>
    <row r="65205" spans="21:21" x14ac:dyDescent="0.25">
      <c r="U65205" s="76"/>
    </row>
    <row r="65206" spans="21:21" x14ac:dyDescent="0.25">
      <c r="U65206" s="76"/>
    </row>
    <row r="65207" spans="21:21" x14ac:dyDescent="0.25">
      <c r="U65207" s="76"/>
    </row>
    <row r="65208" spans="21:21" x14ac:dyDescent="0.25">
      <c r="U65208" s="76"/>
    </row>
    <row r="65209" spans="21:21" x14ac:dyDescent="0.25">
      <c r="U65209" s="76"/>
    </row>
    <row r="65210" spans="21:21" x14ac:dyDescent="0.25">
      <c r="U65210" s="76"/>
    </row>
    <row r="65211" spans="21:21" x14ac:dyDescent="0.25">
      <c r="U65211" s="76"/>
    </row>
    <row r="65212" spans="21:21" x14ac:dyDescent="0.25">
      <c r="U65212" s="76"/>
    </row>
    <row r="65213" spans="21:21" x14ac:dyDescent="0.25">
      <c r="U65213" s="76"/>
    </row>
    <row r="65214" spans="21:21" x14ac:dyDescent="0.25">
      <c r="U65214" s="76"/>
    </row>
    <row r="65215" spans="21:21" x14ac:dyDescent="0.25">
      <c r="U65215" s="76"/>
    </row>
    <row r="65216" spans="21:21" x14ac:dyDescent="0.25">
      <c r="U65216" s="76"/>
    </row>
    <row r="65217" spans="21:21" x14ac:dyDescent="0.25">
      <c r="U65217" s="76"/>
    </row>
    <row r="65218" spans="21:21" x14ac:dyDescent="0.25">
      <c r="U65218" s="76"/>
    </row>
    <row r="65219" spans="21:21" x14ac:dyDescent="0.25">
      <c r="U65219" s="76"/>
    </row>
    <row r="65220" spans="21:21" x14ac:dyDescent="0.25">
      <c r="U65220" s="76"/>
    </row>
    <row r="65221" spans="21:21" x14ac:dyDescent="0.25">
      <c r="U65221" s="76"/>
    </row>
    <row r="65222" spans="21:21" x14ac:dyDescent="0.25">
      <c r="U65222" s="76"/>
    </row>
    <row r="65223" spans="21:21" x14ac:dyDescent="0.25">
      <c r="U65223" s="76"/>
    </row>
    <row r="65224" spans="21:21" x14ac:dyDescent="0.25">
      <c r="U65224" s="76"/>
    </row>
    <row r="65225" spans="21:21" x14ac:dyDescent="0.25">
      <c r="U65225" s="76"/>
    </row>
    <row r="65226" spans="21:21" x14ac:dyDescent="0.25">
      <c r="U65226" s="76"/>
    </row>
    <row r="65227" spans="21:21" x14ac:dyDescent="0.25">
      <c r="U65227" s="76"/>
    </row>
    <row r="65228" spans="21:21" x14ac:dyDescent="0.25">
      <c r="U65228" s="76"/>
    </row>
    <row r="65229" spans="21:21" x14ac:dyDescent="0.25">
      <c r="U65229" s="76"/>
    </row>
    <row r="65230" spans="21:21" x14ac:dyDescent="0.25">
      <c r="U65230" s="76"/>
    </row>
    <row r="65231" spans="21:21" x14ac:dyDescent="0.25">
      <c r="U65231" s="76"/>
    </row>
    <row r="65232" spans="21:21" x14ac:dyDescent="0.25">
      <c r="U65232" s="76"/>
    </row>
    <row r="65233" spans="21:21" x14ac:dyDescent="0.25">
      <c r="U65233" s="76"/>
    </row>
    <row r="65234" spans="21:21" x14ac:dyDescent="0.25">
      <c r="U65234" s="76"/>
    </row>
    <row r="65235" spans="21:21" x14ac:dyDescent="0.25">
      <c r="U65235" s="76"/>
    </row>
    <row r="65236" spans="21:21" x14ac:dyDescent="0.25">
      <c r="U65236" s="76"/>
    </row>
    <row r="65237" spans="21:21" x14ac:dyDescent="0.25">
      <c r="U65237" s="76"/>
    </row>
    <row r="65238" spans="21:21" x14ac:dyDescent="0.25">
      <c r="U65238" s="76"/>
    </row>
    <row r="65239" spans="21:21" x14ac:dyDescent="0.25">
      <c r="U65239" s="76"/>
    </row>
    <row r="65240" spans="21:21" x14ac:dyDescent="0.25">
      <c r="U65240" s="76"/>
    </row>
    <row r="65241" spans="21:21" x14ac:dyDescent="0.25">
      <c r="U65241" s="76"/>
    </row>
    <row r="65242" spans="21:21" x14ac:dyDescent="0.25">
      <c r="U65242" s="76"/>
    </row>
    <row r="65243" spans="21:21" x14ac:dyDescent="0.25">
      <c r="U65243" s="76"/>
    </row>
    <row r="65244" spans="21:21" x14ac:dyDescent="0.25">
      <c r="U65244" s="76"/>
    </row>
    <row r="65245" spans="21:21" x14ac:dyDescent="0.25">
      <c r="U65245" s="76"/>
    </row>
    <row r="65246" spans="21:21" x14ac:dyDescent="0.25">
      <c r="U65246" s="76"/>
    </row>
    <row r="65247" spans="21:21" x14ac:dyDescent="0.25">
      <c r="U65247" s="76"/>
    </row>
    <row r="65248" spans="21:21" x14ac:dyDescent="0.25">
      <c r="U65248" s="76"/>
    </row>
    <row r="65249" spans="21:21" x14ac:dyDescent="0.25">
      <c r="U65249" s="76"/>
    </row>
    <row r="65250" spans="21:21" x14ac:dyDescent="0.25">
      <c r="U65250" s="76"/>
    </row>
    <row r="65251" spans="21:21" x14ac:dyDescent="0.25">
      <c r="U65251" s="76"/>
    </row>
    <row r="65252" spans="21:21" x14ac:dyDescent="0.25">
      <c r="U65252" s="76"/>
    </row>
    <row r="65253" spans="21:21" x14ac:dyDescent="0.25">
      <c r="U65253" s="76"/>
    </row>
    <row r="65254" spans="21:21" x14ac:dyDescent="0.25">
      <c r="U65254" s="76"/>
    </row>
    <row r="65255" spans="21:21" x14ac:dyDescent="0.25">
      <c r="U65255" s="76"/>
    </row>
    <row r="65256" spans="21:21" x14ac:dyDescent="0.25">
      <c r="U65256" s="76"/>
    </row>
    <row r="65257" spans="21:21" x14ac:dyDescent="0.25">
      <c r="U65257" s="76"/>
    </row>
    <row r="65258" spans="21:21" x14ac:dyDescent="0.25">
      <c r="U65258" s="76"/>
    </row>
    <row r="65259" spans="21:21" x14ac:dyDescent="0.25">
      <c r="U65259" s="76"/>
    </row>
    <row r="65260" spans="21:21" x14ac:dyDescent="0.25">
      <c r="U65260" s="76"/>
    </row>
    <row r="65261" spans="21:21" x14ac:dyDescent="0.25">
      <c r="U65261" s="76"/>
    </row>
    <row r="65262" spans="21:21" x14ac:dyDescent="0.25">
      <c r="U65262" s="76"/>
    </row>
    <row r="65263" spans="21:21" x14ac:dyDescent="0.25">
      <c r="U65263" s="76"/>
    </row>
    <row r="65264" spans="21:21" x14ac:dyDescent="0.25">
      <c r="U65264" s="76"/>
    </row>
    <row r="65265" spans="21:21" x14ac:dyDescent="0.25">
      <c r="U65265" s="76"/>
    </row>
    <row r="65266" spans="21:21" x14ac:dyDescent="0.25">
      <c r="U65266" s="76"/>
    </row>
    <row r="65267" spans="21:21" x14ac:dyDescent="0.25">
      <c r="U65267" s="76"/>
    </row>
    <row r="65268" spans="21:21" x14ac:dyDescent="0.25">
      <c r="U65268" s="76"/>
    </row>
    <row r="65269" spans="21:21" x14ac:dyDescent="0.25">
      <c r="U65269" s="76"/>
    </row>
    <row r="65270" spans="21:21" x14ac:dyDescent="0.25">
      <c r="U65270" s="76"/>
    </row>
    <row r="65271" spans="21:21" x14ac:dyDescent="0.25">
      <c r="U65271" s="76"/>
    </row>
    <row r="65272" spans="21:21" x14ac:dyDescent="0.25">
      <c r="U65272" s="76"/>
    </row>
    <row r="65273" spans="21:21" x14ac:dyDescent="0.25">
      <c r="U65273" s="76"/>
    </row>
    <row r="65274" spans="21:21" x14ac:dyDescent="0.25">
      <c r="U65274" s="76"/>
    </row>
    <row r="65275" spans="21:21" x14ac:dyDescent="0.25">
      <c r="U65275" s="76"/>
    </row>
    <row r="65276" spans="21:21" x14ac:dyDescent="0.25">
      <c r="U65276" s="76"/>
    </row>
    <row r="65277" spans="21:21" x14ac:dyDescent="0.25">
      <c r="U65277" s="76"/>
    </row>
    <row r="65278" spans="21:21" x14ac:dyDescent="0.25">
      <c r="U65278" s="76"/>
    </row>
    <row r="65279" spans="21:21" x14ac:dyDescent="0.25">
      <c r="U65279" s="76"/>
    </row>
    <row r="65280" spans="21:21" x14ac:dyDescent="0.25">
      <c r="U65280" s="76"/>
    </row>
    <row r="65281" spans="21:21" x14ac:dyDescent="0.25">
      <c r="U65281" s="76"/>
    </row>
    <row r="65282" spans="21:21" x14ac:dyDescent="0.25">
      <c r="U65282" s="76"/>
    </row>
    <row r="65283" spans="21:21" x14ac:dyDescent="0.25">
      <c r="U65283" s="76"/>
    </row>
    <row r="65284" spans="21:21" x14ac:dyDescent="0.25">
      <c r="U65284" s="76"/>
    </row>
    <row r="65285" spans="21:21" x14ac:dyDescent="0.25">
      <c r="U65285" s="76"/>
    </row>
    <row r="65286" spans="21:21" x14ac:dyDescent="0.25">
      <c r="U65286" s="76"/>
    </row>
    <row r="65287" spans="21:21" x14ac:dyDescent="0.25">
      <c r="U65287" s="76"/>
    </row>
    <row r="65288" spans="21:21" x14ac:dyDescent="0.25">
      <c r="U65288" s="76"/>
    </row>
    <row r="65289" spans="21:21" x14ac:dyDescent="0.25">
      <c r="U65289" s="76"/>
    </row>
    <row r="65290" spans="21:21" x14ac:dyDescent="0.25">
      <c r="U65290" s="76"/>
    </row>
    <row r="65291" spans="21:21" x14ac:dyDescent="0.25">
      <c r="U65291" s="76"/>
    </row>
    <row r="65292" spans="21:21" x14ac:dyDescent="0.25">
      <c r="U65292" s="76"/>
    </row>
    <row r="65293" spans="21:21" x14ac:dyDescent="0.25">
      <c r="U65293" s="76"/>
    </row>
    <row r="65294" spans="21:21" x14ac:dyDescent="0.25">
      <c r="U65294" s="76"/>
    </row>
    <row r="65295" spans="21:21" x14ac:dyDescent="0.25">
      <c r="U65295" s="76"/>
    </row>
    <row r="65296" spans="21:21" x14ac:dyDescent="0.25">
      <c r="U65296" s="76"/>
    </row>
    <row r="65297" spans="21:21" x14ac:dyDescent="0.25">
      <c r="U65297" s="76"/>
    </row>
    <row r="65298" spans="21:21" x14ac:dyDescent="0.25">
      <c r="U65298" s="76"/>
    </row>
    <row r="65299" spans="21:21" x14ac:dyDescent="0.25">
      <c r="U65299" s="76"/>
    </row>
    <row r="65300" spans="21:21" x14ac:dyDescent="0.25">
      <c r="U65300" s="76"/>
    </row>
    <row r="65301" spans="21:21" x14ac:dyDescent="0.25">
      <c r="U65301" s="76"/>
    </row>
    <row r="65302" spans="21:21" x14ac:dyDescent="0.25">
      <c r="U65302" s="76"/>
    </row>
    <row r="65303" spans="21:21" x14ac:dyDescent="0.25">
      <c r="U65303" s="76"/>
    </row>
    <row r="65304" spans="21:21" x14ac:dyDescent="0.25">
      <c r="U65304" s="76"/>
    </row>
    <row r="65305" spans="21:21" x14ac:dyDescent="0.25">
      <c r="U65305" s="76"/>
    </row>
    <row r="65306" spans="21:21" x14ac:dyDescent="0.25">
      <c r="U65306" s="76"/>
    </row>
    <row r="65307" spans="21:21" x14ac:dyDescent="0.25">
      <c r="U65307" s="76"/>
    </row>
    <row r="65308" spans="21:21" x14ac:dyDescent="0.25">
      <c r="U65308" s="76"/>
    </row>
    <row r="65309" spans="21:21" x14ac:dyDescent="0.25">
      <c r="U65309" s="76"/>
    </row>
    <row r="65310" spans="21:21" x14ac:dyDescent="0.25">
      <c r="U65310" s="76"/>
    </row>
    <row r="65311" spans="21:21" x14ac:dyDescent="0.25">
      <c r="U65311" s="76"/>
    </row>
    <row r="65312" spans="21:21" x14ac:dyDescent="0.25">
      <c r="U65312" s="76"/>
    </row>
    <row r="65313" spans="21:21" x14ac:dyDescent="0.25">
      <c r="U65313" s="76"/>
    </row>
    <row r="65314" spans="21:21" x14ac:dyDescent="0.25">
      <c r="U65314" s="76"/>
    </row>
    <row r="65315" spans="21:21" x14ac:dyDescent="0.25">
      <c r="U65315" s="76"/>
    </row>
    <row r="65316" spans="21:21" x14ac:dyDescent="0.25">
      <c r="U65316" s="76"/>
    </row>
    <row r="65317" spans="21:21" x14ac:dyDescent="0.25">
      <c r="U65317" s="76"/>
    </row>
    <row r="65318" spans="21:21" x14ac:dyDescent="0.25">
      <c r="U65318" s="76"/>
    </row>
    <row r="65319" spans="21:21" x14ac:dyDescent="0.25">
      <c r="U65319" s="76"/>
    </row>
    <row r="65320" spans="21:21" x14ac:dyDescent="0.25">
      <c r="U65320" s="76"/>
    </row>
    <row r="65321" spans="21:21" x14ac:dyDescent="0.25">
      <c r="U65321" s="76"/>
    </row>
    <row r="65322" spans="21:21" x14ac:dyDescent="0.25">
      <c r="U65322" s="76"/>
    </row>
    <row r="65323" spans="21:21" x14ac:dyDescent="0.25">
      <c r="U65323" s="76"/>
    </row>
    <row r="65324" spans="21:21" x14ac:dyDescent="0.25">
      <c r="U65324" s="76"/>
    </row>
    <row r="65325" spans="21:21" x14ac:dyDescent="0.25">
      <c r="U65325" s="76"/>
    </row>
    <row r="65326" spans="21:21" x14ac:dyDescent="0.25">
      <c r="U65326" s="76"/>
    </row>
    <row r="65327" spans="21:21" x14ac:dyDescent="0.25">
      <c r="U65327" s="76"/>
    </row>
    <row r="65328" spans="21:21" x14ac:dyDescent="0.25">
      <c r="U65328" s="76"/>
    </row>
    <row r="65329" spans="21:21" x14ac:dyDescent="0.25">
      <c r="U65329" s="76"/>
    </row>
    <row r="65330" spans="21:21" x14ac:dyDescent="0.25">
      <c r="U65330" s="76"/>
    </row>
    <row r="65331" spans="21:21" x14ac:dyDescent="0.25">
      <c r="U65331" s="76"/>
    </row>
    <row r="65332" spans="21:21" x14ac:dyDescent="0.25">
      <c r="U65332" s="76"/>
    </row>
    <row r="65333" spans="21:21" x14ac:dyDescent="0.25">
      <c r="U65333" s="76"/>
    </row>
    <row r="65334" spans="21:21" x14ac:dyDescent="0.25">
      <c r="U65334" s="76"/>
    </row>
    <row r="65335" spans="21:21" x14ac:dyDescent="0.25">
      <c r="U65335" s="76"/>
    </row>
    <row r="65336" spans="21:21" x14ac:dyDescent="0.25">
      <c r="U65336" s="76"/>
    </row>
    <row r="65337" spans="21:21" x14ac:dyDescent="0.25">
      <c r="U65337" s="76"/>
    </row>
    <row r="65338" spans="21:21" x14ac:dyDescent="0.25">
      <c r="U65338" s="76"/>
    </row>
    <row r="65339" spans="21:21" x14ac:dyDescent="0.25">
      <c r="U65339" s="76"/>
    </row>
    <row r="65340" spans="21:21" x14ac:dyDescent="0.25">
      <c r="U65340" s="76"/>
    </row>
    <row r="65341" spans="21:21" x14ac:dyDescent="0.25">
      <c r="U65341" s="76"/>
    </row>
    <row r="65342" spans="21:21" x14ac:dyDescent="0.25">
      <c r="U65342" s="76"/>
    </row>
    <row r="65343" spans="21:21" x14ac:dyDescent="0.25">
      <c r="U65343" s="76"/>
    </row>
    <row r="65344" spans="21:21" x14ac:dyDescent="0.25">
      <c r="U65344" s="76"/>
    </row>
    <row r="65345" spans="21:21" x14ac:dyDescent="0.25">
      <c r="U65345" s="76"/>
    </row>
    <row r="65346" spans="21:21" x14ac:dyDescent="0.25">
      <c r="U65346" s="76"/>
    </row>
    <row r="65347" spans="21:21" x14ac:dyDescent="0.25">
      <c r="U65347" s="76"/>
    </row>
    <row r="65348" spans="21:21" x14ac:dyDescent="0.25">
      <c r="U65348" s="76"/>
    </row>
    <row r="65349" spans="21:21" x14ac:dyDescent="0.25">
      <c r="U65349" s="76"/>
    </row>
    <row r="65350" spans="21:21" x14ac:dyDescent="0.25">
      <c r="U65350" s="76"/>
    </row>
    <row r="65351" spans="21:21" x14ac:dyDescent="0.25">
      <c r="U65351" s="76"/>
    </row>
    <row r="65352" spans="21:21" x14ac:dyDescent="0.25">
      <c r="U65352" s="76"/>
    </row>
    <row r="65353" spans="21:21" x14ac:dyDescent="0.25">
      <c r="U65353" s="76"/>
    </row>
    <row r="65354" spans="21:21" x14ac:dyDescent="0.25">
      <c r="U65354" s="76"/>
    </row>
    <row r="65355" spans="21:21" x14ac:dyDescent="0.25">
      <c r="U65355" s="76"/>
    </row>
    <row r="65356" spans="21:21" x14ac:dyDescent="0.25">
      <c r="U65356" s="76"/>
    </row>
    <row r="65357" spans="21:21" x14ac:dyDescent="0.25">
      <c r="U65357" s="76"/>
    </row>
    <row r="65358" spans="21:21" x14ac:dyDescent="0.25">
      <c r="U65358" s="76"/>
    </row>
    <row r="65359" spans="21:21" x14ac:dyDescent="0.25">
      <c r="U65359" s="76"/>
    </row>
    <row r="65360" spans="21:21" x14ac:dyDescent="0.25">
      <c r="U65360" s="76"/>
    </row>
    <row r="65361" spans="21:21" x14ac:dyDescent="0.25">
      <c r="U65361" s="76"/>
    </row>
    <row r="65362" spans="21:21" x14ac:dyDescent="0.25">
      <c r="U65362" s="76"/>
    </row>
    <row r="65363" spans="21:21" x14ac:dyDescent="0.25">
      <c r="U65363" s="76"/>
    </row>
    <row r="65364" spans="21:21" x14ac:dyDescent="0.25">
      <c r="U65364" s="76"/>
    </row>
    <row r="65365" spans="21:21" x14ac:dyDescent="0.25">
      <c r="U65365" s="76"/>
    </row>
    <row r="65366" spans="21:21" x14ac:dyDescent="0.25">
      <c r="U65366" s="76"/>
    </row>
    <row r="65367" spans="21:21" x14ac:dyDescent="0.25">
      <c r="U65367" s="76"/>
    </row>
    <row r="65368" spans="21:21" x14ac:dyDescent="0.25">
      <c r="U65368" s="76"/>
    </row>
    <row r="65369" spans="21:21" x14ac:dyDescent="0.25">
      <c r="U65369" s="76"/>
    </row>
    <row r="65370" spans="21:21" x14ac:dyDescent="0.25">
      <c r="U65370" s="76"/>
    </row>
    <row r="65371" spans="21:21" x14ac:dyDescent="0.25">
      <c r="U65371" s="76"/>
    </row>
    <row r="65372" spans="21:21" x14ac:dyDescent="0.25">
      <c r="U65372" s="76"/>
    </row>
    <row r="65373" spans="21:21" x14ac:dyDescent="0.25">
      <c r="U65373" s="76"/>
    </row>
    <row r="65374" spans="21:21" x14ac:dyDescent="0.25">
      <c r="U65374" s="76"/>
    </row>
    <row r="65375" spans="21:21" x14ac:dyDescent="0.25">
      <c r="U65375" s="76"/>
    </row>
    <row r="65376" spans="21:21" x14ac:dyDescent="0.25">
      <c r="U65376" s="76"/>
    </row>
    <row r="65377" spans="21:21" x14ac:dyDescent="0.25">
      <c r="U65377" s="76"/>
    </row>
    <row r="65378" spans="21:21" x14ac:dyDescent="0.25">
      <c r="U65378" s="76"/>
    </row>
    <row r="65379" spans="21:21" x14ac:dyDescent="0.25">
      <c r="U65379" s="76"/>
    </row>
    <row r="65380" spans="21:21" x14ac:dyDescent="0.25">
      <c r="U65380" s="76"/>
    </row>
    <row r="65381" spans="21:21" x14ac:dyDescent="0.25">
      <c r="U65381" s="76"/>
    </row>
    <row r="65382" spans="21:21" x14ac:dyDescent="0.25">
      <c r="U65382" s="76"/>
    </row>
    <row r="65383" spans="21:21" x14ac:dyDescent="0.25">
      <c r="U65383" s="76"/>
    </row>
    <row r="65384" spans="21:21" x14ac:dyDescent="0.25">
      <c r="U65384" s="76"/>
    </row>
    <row r="65385" spans="21:21" x14ac:dyDescent="0.25">
      <c r="U65385" s="76"/>
    </row>
    <row r="65386" spans="21:21" x14ac:dyDescent="0.25">
      <c r="U65386" s="76"/>
    </row>
    <row r="65387" spans="21:21" x14ac:dyDescent="0.25">
      <c r="U65387" s="76"/>
    </row>
    <row r="65388" spans="21:21" x14ac:dyDescent="0.25">
      <c r="U65388" s="76"/>
    </row>
    <row r="65389" spans="21:21" x14ac:dyDescent="0.25">
      <c r="U65389" s="76"/>
    </row>
    <row r="65390" spans="21:21" x14ac:dyDescent="0.25">
      <c r="U65390" s="76"/>
    </row>
    <row r="65391" spans="21:21" x14ac:dyDescent="0.25">
      <c r="U65391" s="76"/>
    </row>
    <row r="65392" spans="21:21" x14ac:dyDescent="0.25">
      <c r="U65392" s="76"/>
    </row>
    <row r="65393" spans="21:21" x14ac:dyDescent="0.25">
      <c r="U65393" s="76"/>
    </row>
    <row r="65394" spans="21:21" x14ac:dyDescent="0.25">
      <c r="U65394" s="76"/>
    </row>
    <row r="65395" spans="21:21" x14ac:dyDescent="0.25">
      <c r="U65395" s="76"/>
    </row>
    <row r="65396" spans="21:21" x14ac:dyDescent="0.25">
      <c r="U65396" s="76"/>
    </row>
    <row r="65397" spans="21:21" x14ac:dyDescent="0.25">
      <c r="U65397" s="76"/>
    </row>
    <row r="65398" spans="21:21" x14ac:dyDescent="0.25">
      <c r="U65398" s="76"/>
    </row>
    <row r="65399" spans="21:21" x14ac:dyDescent="0.25">
      <c r="U65399" s="76"/>
    </row>
    <row r="65400" spans="21:21" x14ac:dyDescent="0.25">
      <c r="U65400" s="76"/>
    </row>
    <row r="65401" spans="21:21" x14ac:dyDescent="0.25">
      <c r="U65401" s="76"/>
    </row>
    <row r="65402" spans="21:21" x14ac:dyDescent="0.25">
      <c r="U65402" s="76"/>
    </row>
    <row r="65403" spans="21:21" x14ac:dyDescent="0.25">
      <c r="U65403" s="76"/>
    </row>
    <row r="65404" spans="21:21" x14ac:dyDescent="0.25">
      <c r="U65404" s="76"/>
    </row>
    <row r="65405" spans="21:21" x14ac:dyDescent="0.25">
      <c r="U65405" s="76"/>
    </row>
    <row r="65406" spans="21:21" x14ac:dyDescent="0.25">
      <c r="U65406" s="76"/>
    </row>
    <row r="65407" spans="21:21" x14ac:dyDescent="0.25">
      <c r="U65407" s="76"/>
    </row>
    <row r="65408" spans="21:21" x14ac:dyDescent="0.25">
      <c r="U65408" s="76"/>
    </row>
    <row r="65409" spans="21:21" x14ac:dyDescent="0.25">
      <c r="U65409" s="76"/>
    </row>
    <row r="65410" spans="21:21" x14ac:dyDescent="0.25">
      <c r="U65410" s="76"/>
    </row>
    <row r="65411" spans="21:21" x14ac:dyDescent="0.25">
      <c r="U65411" s="76"/>
    </row>
    <row r="65412" spans="21:21" x14ac:dyDescent="0.25">
      <c r="U65412" s="76"/>
    </row>
    <row r="65413" spans="21:21" x14ac:dyDescent="0.25">
      <c r="U65413" s="76"/>
    </row>
    <row r="65414" spans="21:21" x14ac:dyDescent="0.25">
      <c r="U65414" s="76"/>
    </row>
    <row r="65415" spans="21:21" x14ac:dyDescent="0.25">
      <c r="U65415" s="76"/>
    </row>
    <row r="65416" spans="21:21" x14ac:dyDescent="0.25">
      <c r="U65416" s="76"/>
    </row>
    <row r="65417" spans="21:21" x14ac:dyDescent="0.25">
      <c r="U65417" s="76"/>
    </row>
    <row r="65418" spans="21:21" x14ac:dyDescent="0.25">
      <c r="U65418" s="76"/>
    </row>
    <row r="65419" spans="21:21" x14ac:dyDescent="0.25">
      <c r="U65419" s="76"/>
    </row>
    <row r="65420" spans="21:21" x14ac:dyDescent="0.25">
      <c r="U65420" s="76"/>
    </row>
    <row r="65421" spans="21:21" x14ac:dyDescent="0.25">
      <c r="U65421" s="76"/>
    </row>
    <row r="65422" spans="21:21" x14ac:dyDescent="0.25">
      <c r="U65422" s="76"/>
    </row>
    <row r="65423" spans="21:21" x14ac:dyDescent="0.25">
      <c r="U65423" s="76"/>
    </row>
    <row r="65424" spans="21:21" x14ac:dyDescent="0.25">
      <c r="U65424" s="76"/>
    </row>
    <row r="65425" spans="21:21" x14ac:dyDescent="0.25">
      <c r="U65425" s="76"/>
    </row>
    <row r="65426" spans="21:21" x14ac:dyDescent="0.25">
      <c r="U65426" s="76"/>
    </row>
    <row r="65427" spans="21:21" x14ac:dyDescent="0.25">
      <c r="U65427" s="76"/>
    </row>
    <row r="65428" spans="21:21" x14ac:dyDescent="0.25">
      <c r="U65428" s="76"/>
    </row>
    <row r="65429" spans="21:21" x14ac:dyDescent="0.25">
      <c r="U65429" s="76"/>
    </row>
    <row r="65430" spans="21:21" x14ac:dyDescent="0.25">
      <c r="U65430" s="76"/>
    </row>
    <row r="65431" spans="21:21" x14ac:dyDescent="0.25">
      <c r="U65431" s="76"/>
    </row>
    <row r="65432" spans="21:21" x14ac:dyDescent="0.25">
      <c r="U65432" s="76"/>
    </row>
    <row r="65433" spans="21:21" x14ac:dyDescent="0.25">
      <c r="U65433" s="76"/>
    </row>
    <row r="65434" spans="21:21" x14ac:dyDescent="0.25">
      <c r="U65434" s="76"/>
    </row>
    <row r="65435" spans="21:21" x14ac:dyDescent="0.25">
      <c r="U65435" s="76"/>
    </row>
    <row r="65436" spans="21:21" x14ac:dyDescent="0.25">
      <c r="U65436" s="76"/>
    </row>
    <row r="65437" spans="21:21" x14ac:dyDescent="0.25">
      <c r="U65437" s="76"/>
    </row>
    <row r="65438" spans="21:21" x14ac:dyDescent="0.25">
      <c r="U65438" s="76"/>
    </row>
    <row r="65439" spans="21:21" x14ac:dyDescent="0.25">
      <c r="U65439" s="76"/>
    </row>
    <row r="65440" spans="21:21" x14ac:dyDescent="0.25">
      <c r="U65440" s="76"/>
    </row>
    <row r="65441" spans="21:21" x14ac:dyDescent="0.25">
      <c r="U65441" s="76"/>
    </row>
    <row r="65442" spans="21:21" x14ac:dyDescent="0.25">
      <c r="U65442" s="76"/>
    </row>
    <row r="65443" spans="21:21" x14ac:dyDescent="0.25">
      <c r="U65443" s="76"/>
    </row>
    <row r="65444" spans="21:21" x14ac:dyDescent="0.25">
      <c r="U65444" s="76"/>
    </row>
    <row r="65445" spans="21:21" x14ac:dyDescent="0.25">
      <c r="U65445" s="76"/>
    </row>
    <row r="65446" spans="21:21" x14ac:dyDescent="0.25">
      <c r="U65446" s="76"/>
    </row>
    <row r="65447" spans="21:21" x14ac:dyDescent="0.25">
      <c r="U65447" s="76"/>
    </row>
    <row r="65448" spans="21:21" x14ac:dyDescent="0.25">
      <c r="U65448" s="76"/>
    </row>
    <row r="65449" spans="21:21" x14ac:dyDescent="0.25">
      <c r="U65449" s="76"/>
    </row>
    <row r="65450" spans="21:21" x14ac:dyDescent="0.25">
      <c r="U65450" s="76"/>
    </row>
    <row r="65451" spans="21:21" x14ac:dyDescent="0.25">
      <c r="U65451" s="76"/>
    </row>
    <row r="65452" spans="21:21" x14ac:dyDescent="0.25">
      <c r="U65452" s="76"/>
    </row>
    <row r="65453" spans="21:21" x14ac:dyDescent="0.25">
      <c r="U65453" s="76"/>
    </row>
    <row r="65454" spans="21:21" x14ac:dyDescent="0.25">
      <c r="U65454" s="76"/>
    </row>
    <row r="65455" spans="21:21" x14ac:dyDescent="0.25">
      <c r="U65455" s="76"/>
    </row>
    <row r="65456" spans="21:21" x14ac:dyDescent="0.25">
      <c r="U65456" s="76"/>
    </row>
    <row r="65457" spans="21:21" x14ac:dyDescent="0.25">
      <c r="U65457" s="76"/>
    </row>
    <row r="65458" spans="21:21" x14ac:dyDescent="0.25">
      <c r="U65458" s="76"/>
    </row>
    <row r="65459" spans="21:21" x14ac:dyDescent="0.25">
      <c r="U65459" s="76"/>
    </row>
    <row r="65460" spans="21:21" x14ac:dyDescent="0.25">
      <c r="U65460" s="76"/>
    </row>
    <row r="65461" spans="21:21" x14ac:dyDescent="0.25">
      <c r="U65461" s="76"/>
    </row>
    <row r="65462" spans="21:21" x14ac:dyDescent="0.25">
      <c r="U65462" s="76"/>
    </row>
    <row r="65463" spans="21:21" x14ac:dyDescent="0.25">
      <c r="U65463" s="76"/>
    </row>
    <row r="65464" spans="21:21" x14ac:dyDescent="0.25">
      <c r="U65464" s="76"/>
    </row>
    <row r="65465" spans="21:21" x14ac:dyDescent="0.25">
      <c r="U65465" s="76"/>
    </row>
    <row r="65466" spans="21:21" x14ac:dyDescent="0.25">
      <c r="U65466" s="76"/>
    </row>
    <row r="65467" spans="21:21" x14ac:dyDescent="0.25">
      <c r="U65467" s="76"/>
    </row>
    <row r="65468" spans="21:21" x14ac:dyDescent="0.25">
      <c r="U65468" s="76"/>
    </row>
    <row r="65469" spans="21:21" x14ac:dyDescent="0.25">
      <c r="U65469" s="76"/>
    </row>
    <row r="65470" spans="21:21" x14ac:dyDescent="0.25">
      <c r="U65470" s="76"/>
    </row>
    <row r="65471" spans="21:21" x14ac:dyDescent="0.25">
      <c r="U65471" s="76"/>
    </row>
    <row r="65472" spans="21:21" x14ac:dyDescent="0.25">
      <c r="U65472" s="76"/>
    </row>
    <row r="65473" spans="21:21" x14ac:dyDescent="0.25">
      <c r="U65473" s="76"/>
    </row>
    <row r="65474" spans="21:21" x14ac:dyDescent="0.25">
      <c r="U65474" s="76"/>
    </row>
    <row r="65475" spans="21:21" x14ac:dyDescent="0.25">
      <c r="U65475" s="76"/>
    </row>
    <row r="65476" spans="21:21" x14ac:dyDescent="0.25">
      <c r="U65476" s="76"/>
    </row>
    <row r="65477" spans="21:21" x14ac:dyDescent="0.25">
      <c r="U65477" s="76"/>
    </row>
    <row r="65478" spans="21:21" x14ac:dyDescent="0.25">
      <c r="U65478" s="76"/>
    </row>
    <row r="65479" spans="21:21" x14ac:dyDescent="0.25">
      <c r="U65479" s="76"/>
    </row>
    <row r="65480" spans="21:21" x14ac:dyDescent="0.25">
      <c r="U65480" s="76"/>
    </row>
    <row r="65481" spans="21:21" x14ac:dyDescent="0.25">
      <c r="U65481" s="76"/>
    </row>
    <row r="65482" spans="21:21" x14ac:dyDescent="0.25">
      <c r="U65482" s="76"/>
    </row>
    <row r="65483" spans="21:21" x14ac:dyDescent="0.25">
      <c r="U65483" s="76"/>
    </row>
    <row r="65484" spans="21:21" x14ac:dyDescent="0.25">
      <c r="U65484" s="76"/>
    </row>
    <row r="65485" spans="21:21" x14ac:dyDescent="0.25">
      <c r="U65485" s="76"/>
    </row>
    <row r="65486" spans="21:21" x14ac:dyDescent="0.25">
      <c r="U65486" s="76"/>
    </row>
    <row r="65487" spans="21:21" x14ac:dyDescent="0.25">
      <c r="U65487" s="76"/>
    </row>
    <row r="65488" spans="21:21" x14ac:dyDescent="0.25">
      <c r="U65488" s="76"/>
    </row>
    <row r="65489" spans="21:21" x14ac:dyDescent="0.25">
      <c r="U65489" s="76"/>
    </row>
    <row r="65490" spans="21:21" x14ac:dyDescent="0.25">
      <c r="U65490" s="76"/>
    </row>
    <row r="65491" spans="21:21" x14ac:dyDescent="0.25">
      <c r="U65491" s="76"/>
    </row>
    <row r="65492" spans="21:21" x14ac:dyDescent="0.25">
      <c r="U65492" s="76"/>
    </row>
    <row r="65493" spans="21:21" x14ac:dyDescent="0.25">
      <c r="U65493" s="76"/>
    </row>
    <row r="65494" spans="21:21" x14ac:dyDescent="0.25">
      <c r="U65494" s="76"/>
    </row>
    <row r="65495" spans="21:21" x14ac:dyDescent="0.25">
      <c r="U65495" s="76"/>
    </row>
    <row r="65496" spans="21:21" x14ac:dyDescent="0.25">
      <c r="U65496" s="76"/>
    </row>
    <row r="65497" spans="21:21" x14ac:dyDescent="0.25">
      <c r="U65497" s="76"/>
    </row>
    <row r="65498" spans="21:21" x14ac:dyDescent="0.25">
      <c r="U65498" s="76"/>
    </row>
    <row r="65499" spans="21:21" x14ac:dyDescent="0.25">
      <c r="U65499" s="76"/>
    </row>
    <row r="65500" spans="21:21" x14ac:dyDescent="0.25">
      <c r="U65500" s="76"/>
    </row>
    <row r="65501" spans="21:21" x14ac:dyDescent="0.25">
      <c r="U65501" s="76"/>
    </row>
    <row r="65502" spans="21:21" x14ac:dyDescent="0.25">
      <c r="U65502" s="76"/>
    </row>
    <row r="65503" spans="21:21" x14ac:dyDescent="0.25">
      <c r="U65503" s="76"/>
    </row>
    <row r="65504" spans="21:21" x14ac:dyDescent="0.25">
      <c r="U65504" s="76"/>
    </row>
    <row r="65505" spans="21:21" x14ac:dyDescent="0.25">
      <c r="U65505" s="76"/>
    </row>
    <row r="65506" spans="21:21" x14ac:dyDescent="0.25">
      <c r="U65506" s="76"/>
    </row>
    <row r="65507" spans="21:21" x14ac:dyDescent="0.25">
      <c r="U65507" s="76"/>
    </row>
    <row r="65508" spans="21:21" x14ac:dyDescent="0.25">
      <c r="U65508" s="76"/>
    </row>
    <row r="65509" spans="21:21" x14ac:dyDescent="0.25">
      <c r="U65509" s="76"/>
    </row>
    <row r="65510" spans="21:21" x14ac:dyDescent="0.25">
      <c r="U65510" s="76"/>
    </row>
    <row r="65511" spans="21:21" x14ac:dyDescent="0.25">
      <c r="U65511" s="76"/>
    </row>
    <row r="65512" spans="21:21" x14ac:dyDescent="0.25">
      <c r="U65512" s="76"/>
    </row>
    <row r="65513" spans="21:21" x14ac:dyDescent="0.25">
      <c r="U65513" s="76"/>
    </row>
    <row r="65514" spans="21:21" x14ac:dyDescent="0.25">
      <c r="U65514" s="76"/>
    </row>
    <row r="65515" spans="21:21" x14ac:dyDescent="0.25">
      <c r="U65515" s="76"/>
    </row>
    <row r="65516" spans="21:21" x14ac:dyDescent="0.25">
      <c r="U65516" s="76"/>
    </row>
    <row r="65517" spans="21:21" x14ac:dyDescent="0.25">
      <c r="U65517" s="76"/>
    </row>
    <row r="65518" spans="21:21" x14ac:dyDescent="0.25">
      <c r="U65518" s="76"/>
    </row>
    <row r="65519" spans="21:21" x14ac:dyDescent="0.25">
      <c r="U65519" s="76"/>
    </row>
    <row r="65520" spans="21:21" x14ac:dyDescent="0.25">
      <c r="U65520" s="76"/>
    </row>
    <row r="65521" spans="21:21" x14ac:dyDescent="0.25">
      <c r="U65521" s="76"/>
    </row>
    <row r="65522" spans="21:21" x14ac:dyDescent="0.25">
      <c r="U65522" s="76"/>
    </row>
    <row r="65523" spans="21:21" x14ac:dyDescent="0.25">
      <c r="U65523" s="76"/>
    </row>
    <row r="65524" spans="21:21" x14ac:dyDescent="0.25">
      <c r="U65524" s="76"/>
    </row>
    <row r="65525" spans="21:21" x14ac:dyDescent="0.25">
      <c r="U65525" s="76"/>
    </row>
    <row r="65526" spans="21:21" x14ac:dyDescent="0.25">
      <c r="U65526" s="76"/>
    </row>
    <row r="65527" spans="21:21" x14ac:dyDescent="0.25">
      <c r="U65527" s="76"/>
    </row>
    <row r="65528" spans="21:21" x14ac:dyDescent="0.25">
      <c r="U65528" s="76"/>
    </row>
    <row r="65529" spans="21:21" x14ac:dyDescent="0.25">
      <c r="U65529" s="76"/>
    </row>
    <row r="65530" spans="21:21" x14ac:dyDescent="0.25">
      <c r="U65530" s="76"/>
    </row>
    <row r="65531" spans="21:21" x14ac:dyDescent="0.25">
      <c r="U65531" s="76"/>
    </row>
    <row r="65532" spans="21:21" x14ac:dyDescent="0.25">
      <c r="U65532" s="76"/>
    </row>
    <row r="65533" spans="21:21" x14ac:dyDescent="0.25">
      <c r="U65533" s="76"/>
    </row>
    <row r="65534" spans="21:21" x14ac:dyDescent="0.25">
      <c r="U65534" s="76"/>
    </row>
  </sheetData>
  <sheetProtection algorithmName="SHA-512" hashValue="Isf0lEBfUygQc+4tP7Dhd9bOV01f5L/9GaCJ/GBgXl/L6cVWRQrkSQ7YgTcgzu3cB9sRdmv5vhfNYfOcifawSA==" saltValue="LujtZpHPQZG5oups7yJ78w==" spinCount="100000" sheet="1" objects="1" scenarios="1"/>
  <phoneticPr fontId="9" type="noConversion"/>
  <hyperlinks>
    <hyperlink ref="A1" r:id="rId1" xr:uid="{00000000-0004-0000-1200-000000000000}"/>
  </hyperlinks>
  <pageMargins left="0.75" right="0.75" top="1" bottom="1" header="0.5" footer="0.5"/>
  <pageSetup paperSize="9" orientation="portrait" r:id="rId2"/>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9">
    <tabColor indexed="45"/>
  </sheetPr>
  <dimension ref="A1:C51"/>
  <sheetViews>
    <sheetView showRowColHeaders="0" topLeftCell="A7" workbookViewId="0">
      <selection activeCell="A17" sqref="A17:B20"/>
    </sheetView>
  </sheetViews>
  <sheetFormatPr defaultColWidth="9.109375" defaultRowHeight="10.199999999999999" x14ac:dyDescent="0.2"/>
  <cols>
    <col min="1" max="1" width="46" style="58" customWidth="1"/>
    <col min="2" max="2" width="44" style="58" customWidth="1"/>
    <col min="3" max="3" width="47" style="58" customWidth="1"/>
    <col min="4" max="16384" width="9.109375" style="58"/>
  </cols>
  <sheetData>
    <row r="1" spans="1:3" x14ac:dyDescent="0.2">
      <c r="A1" s="86" t="s">
        <v>132</v>
      </c>
      <c r="B1" s="86" t="s">
        <v>119</v>
      </c>
      <c r="C1" s="86" t="s">
        <v>18</v>
      </c>
    </row>
    <row r="2" spans="1:3" x14ac:dyDescent="0.2">
      <c r="A2" s="87" t="s">
        <v>120</v>
      </c>
      <c r="B2" s="87" t="s">
        <v>121</v>
      </c>
      <c r="C2" s="90" t="str">
        <f>IF(Home!$Q$9=2,A2,B2)</f>
        <v>General guidance for completing the form</v>
      </c>
    </row>
    <row r="3" spans="1:3" x14ac:dyDescent="0.2">
      <c r="A3" s="87" t="s">
        <v>12</v>
      </c>
      <c r="B3" s="87" t="s">
        <v>35</v>
      </c>
      <c r="C3" s="90" t="str">
        <f>IF(Home!$Q$9=2,A3,B3)</f>
        <v>NAVIGATION</v>
      </c>
    </row>
    <row r="4" spans="1:3" ht="20.399999999999999" x14ac:dyDescent="0.2">
      <c r="A4" s="87" t="s">
        <v>122</v>
      </c>
      <c r="B4" s="87" t="s">
        <v>123</v>
      </c>
      <c r="C4" s="90" t="str">
        <f>IF(Home!$Q$9=2,A4,B4)</f>
        <v>You will be able to move from sheet to sheet by clicking the appropriate hyperlink.</v>
      </c>
    </row>
    <row r="5" spans="1:3" ht="20.399999999999999" x14ac:dyDescent="0.2">
      <c r="A5" s="87" t="s">
        <v>431</v>
      </c>
      <c r="B5" s="87" t="s">
        <v>432</v>
      </c>
      <c r="C5" s="90" t="str">
        <f>IF(Home!$Q$9=2,A5,B5)</f>
        <v>For example to go to 'Survey response burden' click the hyperlink</v>
      </c>
    </row>
    <row r="6" spans="1:3" ht="20.399999999999999" x14ac:dyDescent="0.2">
      <c r="A6" s="87" t="s">
        <v>49</v>
      </c>
      <c r="B6" s="87" t="s">
        <v>50</v>
      </c>
      <c r="C6" s="90" t="str">
        <f>IF(Home!$Q$9=2,A6,B6)</f>
        <v>For example to return to the home page click the "Back to Home Page" hyperlink</v>
      </c>
    </row>
    <row r="7" spans="1:3" x14ac:dyDescent="0.2">
      <c r="A7" s="87" t="s">
        <v>13</v>
      </c>
      <c r="B7" s="87" t="s">
        <v>51</v>
      </c>
      <c r="C7" s="90" t="str">
        <f>IF(Home!$Q$9=2,A7,B7)</f>
        <v>REQUIRED DATA ITEMS</v>
      </c>
    </row>
    <row r="8" spans="1:3" ht="20.399999999999999" x14ac:dyDescent="0.2">
      <c r="A8" s="87" t="s">
        <v>52</v>
      </c>
      <c r="B8" s="87" t="s">
        <v>53</v>
      </c>
      <c r="C8" s="90" t="str">
        <f>IF(Home!$Q$9=2,A8,B8)</f>
        <v>On receiving the spreadsheet the cells requiring data items will have the following properties:</v>
      </c>
    </row>
    <row r="9" spans="1:3" ht="20.399999999999999" x14ac:dyDescent="0.2">
      <c r="A9" s="87" t="s">
        <v>177</v>
      </c>
      <c r="B9" s="87" t="s">
        <v>178</v>
      </c>
      <c r="C9" s="90" t="str">
        <f>IF(Home!$Q$9=2,A9,B9)</f>
        <v>All cells requiring data will be coloured pale blue</v>
      </c>
    </row>
    <row r="10" spans="1:3" ht="30.6" x14ac:dyDescent="0.2">
      <c r="A10" s="87" t="s">
        <v>25</v>
      </c>
      <c r="B10" s="87" t="s">
        <v>54</v>
      </c>
      <c r="C10" s="90" t="str">
        <f>IF(Home!$Q$9=2,A10,B10)</f>
        <v>Some cells derive values from other data items. These cells are coloured in dark grey. You will not be able to enter data into these cells.</v>
      </c>
    </row>
    <row r="11" spans="1:3" ht="51" x14ac:dyDescent="0.2">
      <c r="A11" s="87" t="s">
        <v>55</v>
      </c>
      <c r="B11" s="87" t="s">
        <v>125</v>
      </c>
      <c r="C11" s="90" t="str">
        <f>IF(Home!$Q$9=2,A11,B11)</f>
        <v>If you are unable to provide any data item, please leave the cell BLANK.  Do not enter text (NA or Not collected etc.) into any cell other than the comments cells.  We will assume that a zero in any cell signifies a zero count for this data item.</v>
      </c>
    </row>
    <row r="12" spans="1:3" ht="30.6" x14ac:dyDescent="0.2">
      <c r="A12" s="87" t="s">
        <v>126</v>
      </c>
      <c r="B12" s="87" t="s">
        <v>127</v>
      </c>
      <c r="C12" s="90" t="str">
        <f>IF(Home!$Q$9=2,A12,B12)</f>
        <v xml:space="preserve">A yellow box is provided in each table for your comments. If any data items are missing then a comment must be added to the spreadsheet. </v>
      </c>
    </row>
    <row r="13" spans="1:3" x14ac:dyDescent="0.2">
      <c r="A13" s="87" t="s">
        <v>14</v>
      </c>
      <c r="B13" s="87" t="s">
        <v>128</v>
      </c>
      <c r="C13" s="90" t="str">
        <f>IF(Home!$Q$9=2,A13,B13)</f>
        <v>VALIDATION</v>
      </c>
    </row>
    <row r="14" spans="1:3" x14ac:dyDescent="0.2">
      <c r="A14" s="87" t="s">
        <v>102</v>
      </c>
      <c r="B14" s="87" t="s">
        <v>129</v>
      </c>
      <c r="C14" s="90" t="str">
        <f>IF(Home!$Q$9=2,A14,B14)</f>
        <v>Validation 1</v>
      </c>
    </row>
    <row r="15" spans="1:3" ht="30.6" x14ac:dyDescent="0.2">
      <c r="A15" s="87" t="s">
        <v>88</v>
      </c>
      <c r="B15" s="87" t="s">
        <v>90</v>
      </c>
      <c r="C15" s="90" t="str">
        <f>IF(Home!$Q$9=2,A15,B15)</f>
        <v>Validation 1 involves checking for common sense errors. These errors must be resolved before the spreadsheet is submitted to the Welsh Government.</v>
      </c>
    </row>
    <row r="16" spans="1:3" x14ac:dyDescent="0.2">
      <c r="A16" s="87" t="s">
        <v>107</v>
      </c>
      <c r="B16" s="87" t="s">
        <v>108</v>
      </c>
      <c r="C16" s="90" t="str">
        <f>IF(Home!$Q$9=2,A16,B16)</f>
        <v>Table 1</v>
      </c>
    </row>
    <row r="17" spans="1:3" ht="20.399999999999999" x14ac:dyDescent="0.2">
      <c r="A17" s="64" t="s">
        <v>179</v>
      </c>
      <c r="B17" s="64" t="s">
        <v>180</v>
      </c>
      <c r="C17" s="90" t="str">
        <f>IF(Home!$Q$9=2,A17,B17)</f>
        <v>Data items where no data is entered will be coloured red</v>
      </c>
    </row>
    <row r="18" spans="1:3" ht="20.399999999999999" x14ac:dyDescent="0.2">
      <c r="A18" s="64" t="s">
        <v>181</v>
      </c>
      <c r="B18" s="64" t="s">
        <v>0</v>
      </c>
      <c r="C18" s="90" t="str">
        <f>IF(Home!$Q$9=2,A18,B18)</f>
        <v>Data items that pass validation will be coloured green</v>
      </c>
    </row>
    <row r="19" spans="1:3" ht="20.399999999999999" x14ac:dyDescent="0.2">
      <c r="A19" s="64" t="s">
        <v>1</v>
      </c>
      <c r="B19" s="64" t="s">
        <v>2</v>
      </c>
      <c r="C19" s="90" t="str">
        <f>IF(Home!$Q$9=2,A19,B19)</f>
        <v>Data items which break a validation rule will be coloured red</v>
      </c>
    </row>
    <row r="20" spans="1:3" ht="30.6" x14ac:dyDescent="0.2">
      <c r="A20" s="88" t="s">
        <v>5</v>
      </c>
      <c r="B20" s="88" t="s">
        <v>6</v>
      </c>
      <c r="C20" s="90" t="str">
        <f>IF(Home!$Q$9=2,A20,B20)</f>
        <v>Missing data items with a comment provided or data items with a comment to explain a validation error will be coloured amber</v>
      </c>
    </row>
    <row r="21" spans="1:3" x14ac:dyDescent="0.2">
      <c r="A21" s="264" t="s">
        <v>36</v>
      </c>
      <c r="B21" s="264" t="s">
        <v>37</v>
      </c>
      <c r="C21" s="265" t="str">
        <f>IF(Home!$Q$9=2,A21,B21)</f>
        <v>Back to Home Page</v>
      </c>
    </row>
    <row r="22" spans="1:3" x14ac:dyDescent="0.2">
      <c r="A22" s="91" t="s">
        <v>103</v>
      </c>
      <c r="B22" s="91" t="s">
        <v>38</v>
      </c>
      <c r="C22" s="90" t="str">
        <f>IF(Home!$Q$9=2,A22,B22)</f>
        <v>Validation 2</v>
      </c>
    </row>
    <row r="23" spans="1:3" ht="51" x14ac:dyDescent="0.2">
      <c r="A23" s="91" t="s">
        <v>104</v>
      </c>
      <c r="B23" s="91" t="s">
        <v>39</v>
      </c>
      <c r="C23" s="90" t="str">
        <f>IF(Home!$Q$9=2,A23,B23)</f>
        <v>Validation 2 involves comparing information submitted for the previous year and looking for large changes. Validation will flag data items that have changed by more than a pre-defined amount between years. These data items are flagged in column V2 of the spreadsheet.</v>
      </c>
    </row>
    <row r="24" spans="1:3" ht="20.399999999999999" x14ac:dyDescent="0.2">
      <c r="A24" s="64" t="s">
        <v>8</v>
      </c>
      <c r="B24" s="64" t="s">
        <v>9</v>
      </c>
      <c r="C24" s="90" t="str">
        <f>IF(Home!$Q$9=2,A24,B24)</f>
        <v>If data for the current year or previous year is missing an "M" will indicate that validation is not possible</v>
      </c>
    </row>
    <row r="25" spans="1:3" ht="61.2" x14ac:dyDescent="0.2">
      <c r="A25" s="64" t="s">
        <v>5701</v>
      </c>
      <c r="B25" s="89" t="s">
        <v>5702</v>
      </c>
      <c r="C25" s="90" t="str">
        <f>IF(Home!$Q$9=2,A25,B25)</f>
        <v>Data items which have changed by more than 20% require an explanation for the change. Explanations must include reasons for the change and not simply indicate that a change has occurred or confirm the change. If data for the current year or previous year is missing, an explanation is required</v>
      </c>
    </row>
    <row r="26" spans="1:3" ht="20.399999999999999" x14ac:dyDescent="0.2">
      <c r="A26" s="64" t="s">
        <v>181</v>
      </c>
      <c r="B26" s="64" t="s">
        <v>0</v>
      </c>
      <c r="C26" s="90" t="str">
        <f>IF(Home!$Q$9=2,A26,B26)</f>
        <v>Data items that pass validation will be coloured green</v>
      </c>
    </row>
    <row r="27" spans="1:3" ht="51" x14ac:dyDescent="0.2">
      <c r="A27" s="64" t="s">
        <v>29</v>
      </c>
      <c r="B27" s="64" t="s">
        <v>30</v>
      </c>
      <c r="C27" s="90" t="str">
        <f>IF(Home!$Q$9=2,A27,B27)</f>
        <v xml:space="preserve">The stages page provides you with an overview of how the form should be completed. It breaks the form down into 6 stages. For example, the process should start at stage 1 and as each stage and its subsidiary tables are completed you can check the PI outcomes in the summary tables. </v>
      </c>
    </row>
    <row r="28" spans="1:3" x14ac:dyDescent="0.2">
      <c r="A28" s="64" t="s">
        <v>72</v>
      </c>
      <c r="B28" s="64" t="s">
        <v>83</v>
      </c>
      <c r="C28" s="90" t="str">
        <f>IF(Home!$Q$9=2,A28,B28)</f>
        <v>Stages</v>
      </c>
    </row>
    <row r="29" spans="1:3" x14ac:dyDescent="0.2">
      <c r="A29" s="64" t="s">
        <v>203</v>
      </c>
      <c r="B29" s="64" t="s">
        <v>204</v>
      </c>
      <c r="C29" s="90" t="str">
        <f>IF(Home!$Q$9=2,A29,B29)</f>
        <v>Survey response burden</v>
      </c>
    </row>
    <row r="30" spans="1:3" x14ac:dyDescent="0.2">
      <c r="A30" s="91" t="s">
        <v>81</v>
      </c>
      <c r="B30" s="91" t="s">
        <v>82</v>
      </c>
      <c r="C30" s="90" t="str">
        <f>IF(Home!$Q$9=2,A30,B30)</f>
        <v>Validation 3</v>
      </c>
    </row>
    <row r="31" spans="1:3" ht="40.799999999999997" x14ac:dyDescent="0.2">
      <c r="A31" s="64" t="s">
        <v>96</v>
      </c>
      <c r="B31" s="64" t="s">
        <v>109</v>
      </c>
      <c r="C31" s="90" t="str">
        <f>IF(Home!$Q$9=2,A31,B31)</f>
        <v>Validation 3 involves checking for outliers in the data reported. Validation will flag any data that seems particularly high or low compared to the all Wales dataset for the previous year.</v>
      </c>
    </row>
    <row r="32" spans="1:3" ht="30.6" x14ac:dyDescent="0.2">
      <c r="A32" s="64" t="s">
        <v>97</v>
      </c>
      <c r="B32" s="64" t="s">
        <v>110</v>
      </c>
      <c r="C32" s="90" t="str">
        <f>IF(Home!$Q$9=2,A32,B32)</f>
        <v>A "H" will indicate that data indicated appears to be of a high value. Data should be checked and comments are required in the yellow box.</v>
      </c>
    </row>
    <row r="33" spans="1:3" ht="30.6" x14ac:dyDescent="0.2">
      <c r="A33" s="64" t="s">
        <v>98</v>
      </c>
      <c r="B33" s="64" t="s">
        <v>111</v>
      </c>
      <c r="C33" s="90" t="str">
        <f>IF(Home!$Q$9=2,A33,B33)</f>
        <v>An "L" will indicate that data indicated appears to be of a low value. Data should be checked and comments are required in the yellow box.</v>
      </c>
    </row>
    <row r="34" spans="1:3" x14ac:dyDescent="0.2">
      <c r="A34" s="64" t="s">
        <v>89</v>
      </c>
      <c r="B34" s="64" t="s">
        <v>91</v>
      </c>
      <c r="C34" s="90" t="str">
        <f>IF(Home!$Q$9=2,A34,B34)</f>
        <v>NSI guidance can be accessed on the Welsh Government website</v>
      </c>
    </row>
    <row r="35" spans="1:3" ht="20.399999999999999" x14ac:dyDescent="0.2">
      <c r="A35" s="66" t="s">
        <v>86</v>
      </c>
      <c r="B35" s="66" t="s">
        <v>84</v>
      </c>
      <c r="C35" s="90" t="str">
        <f>IF(Home!$Q$9=2,A35,B35)</f>
        <v>SID guidance can be accessed on the Benchmarking Wales website</v>
      </c>
    </row>
    <row r="36" spans="1:3" ht="20.399999999999999" x14ac:dyDescent="0.2">
      <c r="A36" s="66" t="s">
        <v>87</v>
      </c>
      <c r="B36" s="66" t="s">
        <v>85</v>
      </c>
      <c r="C36" s="90" t="str">
        <f>IF(Home!$Q$9=2,A36,B36)</f>
        <v>PAM guidance can be accessed on the Data Unit website</v>
      </c>
    </row>
    <row r="37" spans="1:3" ht="30.6" x14ac:dyDescent="0.2">
      <c r="A37" s="64" t="s">
        <v>44</v>
      </c>
      <c r="B37" s="64" t="s">
        <v>145</v>
      </c>
      <c r="C37" s="90" t="str">
        <f>IF(Home!$Q$9=2,A37,B37)</f>
        <v>We will be permitting certain cases for sampling if your Local Authority cannot do a count. This method should only be used as a last resort.</v>
      </c>
    </row>
    <row r="38" spans="1:3" ht="51" x14ac:dyDescent="0.2">
      <c r="A38" s="64" t="s">
        <v>146</v>
      </c>
      <c r="B38" s="64" t="s">
        <v>99</v>
      </c>
      <c r="C38" s="90" t="str">
        <f>IF(Home!$Q$9=2,A38,B38)</f>
        <v>The best approach would be to take a random sample of 100 cases for those extreme cases where it is not possible to take a count of the whole set. We will not be able to accept samples of less than 100 cases, if you have less than 100 cases, you will need to take a count of the whole set.</v>
      </c>
    </row>
    <row r="39" spans="1:3" ht="51" x14ac:dyDescent="0.2">
      <c r="A39" s="64" t="s">
        <v>100</v>
      </c>
      <c r="B39" s="64" t="s">
        <v>15</v>
      </c>
      <c r="C39" s="90" t="str">
        <f>IF(Home!$Q$9=2,A39,B39)</f>
        <v>We are taking this approach to ensure that authorities have the best opportunities to provide data for every PI. We would discourage authorities from using this approach unless they really have to, and in cases where the PI has been collected before, we will not accept a sample.</v>
      </c>
    </row>
    <row r="40" spans="1:3" ht="20.399999999999999" x14ac:dyDescent="0.2">
      <c r="A40" s="64" t="s">
        <v>16</v>
      </c>
      <c r="B40" s="64" t="s">
        <v>17</v>
      </c>
      <c r="C40" s="90" t="str">
        <f>IF(Home!$Q$9=2,A40,B40)</f>
        <v>If you use a sample to calculate any indicators please flag this up in the relevant comments box.</v>
      </c>
    </row>
    <row r="41" spans="1:3" x14ac:dyDescent="0.2">
      <c r="A41" s="89" t="s">
        <v>101</v>
      </c>
      <c r="B41" s="64" t="s">
        <v>130</v>
      </c>
      <c r="C41" s="90" t="str">
        <f>IF(Home!$Q$9=2,A41,B41)</f>
        <v>SAMPLING</v>
      </c>
    </row>
    <row r="42" spans="1:3" ht="20.399999999999999" x14ac:dyDescent="0.2">
      <c r="A42" s="89" t="s">
        <v>105</v>
      </c>
      <c r="B42" s="64" t="s">
        <v>106</v>
      </c>
      <c r="C42" s="90" t="str">
        <f>IF(Home!$Q$9=2,A42,B42)</f>
        <v>Cells on tables 2a and 2b that require a 'client' count rather than a 'volume' of services count will be coloured in orange</v>
      </c>
    </row>
    <row r="43" spans="1:3" ht="30.6" x14ac:dyDescent="0.2">
      <c r="A43" s="64" t="s">
        <v>176</v>
      </c>
      <c r="B43" s="64" t="s">
        <v>112</v>
      </c>
      <c r="C43" s="90" t="str">
        <f>IF(Home!$Q$9=2,A43,B43)</f>
        <v>Some data items will be populated from other data collections. You will not be able to enter data into these cells. These cells are coloured light grey.</v>
      </c>
    </row>
    <row r="44" spans="1:3" x14ac:dyDescent="0.2">
      <c r="A44" s="64"/>
      <c r="B44" s="64"/>
      <c r="C44" s="90"/>
    </row>
    <row r="45" spans="1:3" x14ac:dyDescent="0.2">
      <c r="A45" s="64"/>
      <c r="B45" s="64"/>
      <c r="C45" s="90"/>
    </row>
    <row r="46" spans="1:3" x14ac:dyDescent="0.2">
      <c r="A46" s="64"/>
      <c r="B46" s="64"/>
      <c r="C46" s="90"/>
    </row>
    <row r="47" spans="1:3" x14ac:dyDescent="0.2">
      <c r="A47" s="64"/>
      <c r="B47" s="64"/>
      <c r="C47" s="90"/>
    </row>
    <row r="48" spans="1:3" x14ac:dyDescent="0.2">
      <c r="A48" s="64"/>
      <c r="B48" s="64"/>
      <c r="C48" s="90"/>
    </row>
    <row r="49" spans="1:3" x14ac:dyDescent="0.2">
      <c r="A49" s="64"/>
      <c r="B49" s="64"/>
      <c r="C49" s="90"/>
    </row>
    <row r="50" spans="1:3" x14ac:dyDescent="0.2">
      <c r="A50" s="64"/>
      <c r="B50" s="64"/>
      <c r="C50" s="90"/>
    </row>
    <row r="51" spans="1:3" x14ac:dyDescent="0.2">
      <c r="A51" s="64"/>
      <c r="B51" s="64"/>
      <c r="C51" s="90"/>
    </row>
  </sheetData>
  <sheetProtection algorithmName="SHA-512" hashValue="qpXR5k3SUejX3xDto1R0SEZfo477mPw6WDUOy2ZIX+DBm02EAMfgbdh1zGbs5opk7LM+ysR5jzxN5U05kR8xXA==" saltValue="krfNk616pbBTaa4qVqGJMQ==" spinCount="100000" sheet="1" objects="1" scenarios="1"/>
  <phoneticPr fontId="9" type="noConversion"/>
  <conditionalFormatting sqref="B2 B4:B5 B10:B14 B16:B19">
    <cfRule type="cellIs" dxfId="0" priority="1" stopIfTrue="1" operator="equal">
      <formula>""</formula>
    </cfRule>
  </conditionalFormatting>
  <pageMargins left="0.75" right="0.75" top="1" bottom="1" header="0.5" footer="0.5"/>
  <pageSetup paperSize="9" orientation="portrait" horizontalDpi="300" verticalDpi="0"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4" tint="-0.249977111117893"/>
  </sheetPr>
  <dimension ref="A1:AC52"/>
  <sheetViews>
    <sheetView showRowColHeaders="0" workbookViewId="0">
      <selection activeCell="K29" sqref="K29"/>
    </sheetView>
  </sheetViews>
  <sheetFormatPr defaultRowHeight="13.2" x14ac:dyDescent="0.25"/>
  <cols>
    <col min="1" max="1" width="14" style="1" bestFit="1" customWidth="1"/>
    <col min="2" max="2" width="6.33203125" style="1" bestFit="1" customWidth="1"/>
    <col min="3" max="4" width="19.6640625" style="1" bestFit="1" customWidth="1"/>
    <col min="5" max="5" width="20" bestFit="1" customWidth="1"/>
  </cols>
  <sheetData>
    <row r="1" spans="1:29" ht="16.5" customHeight="1" x14ac:dyDescent="0.3">
      <c r="A1" s="73" t="s">
        <v>202</v>
      </c>
      <c r="F1" s="634" t="s">
        <v>201</v>
      </c>
      <c r="G1" s="634"/>
      <c r="H1" s="634"/>
      <c r="I1" s="634"/>
      <c r="L1" s="68"/>
      <c r="M1" s="68"/>
      <c r="N1" s="633" t="s">
        <v>184</v>
      </c>
      <c r="O1" s="633"/>
      <c r="P1" s="633"/>
      <c r="Q1" s="633"/>
      <c r="R1" s="633" t="s">
        <v>197</v>
      </c>
      <c r="S1" s="633" t="s">
        <v>197</v>
      </c>
      <c r="T1" s="633" t="s">
        <v>197</v>
      </c>
      <c r="U1" s="633" t="s">
        <v>197</v>
      </c>
      <c r="V1" s="633" t="s">
        <v>197</v>
      </c>
      <c r="W1" s="633" t="s">
        <v>197</v>
      </c>
      <c r="X1" s="633" t="s">
        <v>197</v>
      </c>
      <c r="Y1" s="633" t="s">
        <v>197</v>
      </c>
      <c r="Z1" s="633" t="s">
        <v>197</v>
      </c>
      <c r="AA1" s="633" t="s">
        <v>197</v>
      </c>
      <c r="AB1" s="633" t="s">
        <v>197</v>
      </c>
      <c r="AC1" s="633" t="s">
        <v>184</v>
      </c>
    </row>
    <row r="2" spans="1:29" ht="14.4" x14ac:dyDescent="0.3">
      <c r="A2" s="2" t="s">
        <v>74</v>
      </c>
      <c r="B2" s="2" t="s">
        <v>73</v>
      </c>
      <c r="C2" s="2" t="s">
        <v>75</v>
      </c>
      <c r="D2" s="2" t="s">
        <v>76</v>
      </c>
      <c r="E2" s="2" t="s">
        <v>19</v>
      </c>
      <c r="F2" s="3" t="s">
        <v>46</v>
      </c>
      <c r="G2" s="3" t="s">
        <v>47</v>
      </c>
      <c r="H2" s="3" t="s">
        <v>77</v>
      </c>
      <c r="I2" s="1" t="s">
        <v>152</v>
      </c>
      <c r="L2" s="68"/>
      <c r="M2" s="68"/>
      <c r="N2" s="633" t="s">
        <v>185</v>
      </c>
      <c r="O2" s="633"/>
      <c r="P2" s="633"/>
      <c r="Q2" s="633"/>
      <c r="R2" s="633" t="s">
        <v>197</v>
      </c>
      <c r="S2" s="633" t="s">
        <v>197</v>
      </c>
      <c r="T2" s="633" t="s">
        <v>197</v>
      </c>
      <c r="U2" s="633" t="s">
        <v>197</v>
      </c>
      <c r="V2" s="633" t="s">
        <v>197</v>
      </c>
      <c r="W2" s="633" t="s">
        <v>197</v>
      </c>
      <c r="X2" s="633" t="s">
        <v>185</v>
      </c>
      <c r="Y2" s="633" t="s">
        <v>196</v>
      </c>
      <c r="Z2" s="633" t="s">
        <v>197</v>
      </c>
      <c r="AA2" s="633" t="s">
        <v>197</v>
      </c>
      <c r="AB2" s="633" t="s">
        <v>196</v>
      </c>
      <c r="AC2" s="633" t="s">
        <v>197</v>
      </c>
    </row>
    <row r="3" spans="1:29" ht="21.6" x14ac:dyDescent="0.3">
      <c r="A3" s="1">
        <v>1</v>
      </c>
      <c r="B3" s="1">
        <v>0</v>
      </c>
      <c r="C3" t="str">
        <f>IF(Home!$Q$9=2,LAs!E3,LAs!D3)</f>
        <v>Please select</v>
      </c>
      <c r="D3" s="1" t="s">
        <v>114</v>
      </c>
      <c r="E3" s="1" t="s">
        <v>113</v>
      </c>
      <c r="F3" s="3"/>
      <c r="G3" s="3"/>
      <c r="H3" s="3"/>
      <c r="I3" s="1"/>
      <c r="L3" s="68"/>
      <c r="M3" s="68"/>
      <c r="N3" s="633" t="s">
        <v>186</v>
      </c>
      <c r="O3" s="633"/>
      <c r="P3" s="633"/>
      <c r="Q3" s="633"/>
      <c r="R3" s="633" t="s">
        <v>197</v>
      </c>
      <c r="S3" s="633" t="s">
        <v>197</v>
      </c>
      <c r="T3" s="633" t="s">
        <v>197</v>
      </c>
      <c r="U3" s="633" t="s">
        <v>186</v>
      </c>
      <c r="V3" s="71" t="s">
        <v>194</v>
      </c>
      <c r="W3" s="71" t="s">
        <v>195</v>
      </c>
      <c r="X3" s="633" t="s">
        <v>197</v>
      </c>
      <c r="Y3" s="71" t="s">
        <v>198</v>
      </c>
      <c r="Z3" s="71" t="s">
        <v>199</v>
      </c>
      <c r="AA3" s="71" t="s">
        <v>200</v>
      </c>
      <c r="AB3" s="633" t="s">
        <v>197</v>
      </c>
      <c r="AC3" s="633" t="s">
        <v>197</v>
      </c>
    </row>
    <row r="4" spans="1:29" ht="14.4" x14ac:dyDescent="0.3">
      <c r="A4" s="1">
        <v>2</v>
      </c>
      <c r="B4" s="4">
        <v>512</v>
      </c>
      <c r="C4" t="str">
        <f>IF(Home!$Q$9=2,LAs!E4,LAs!D4)</f>
        <v>Isle of Anglesey</v>
      </c>
      <c r="D4" s="4" t="s">
        <v>48</v>
      </c>
      <c r="E4" s="4" t="s">
        <v>57</v>
      </c>
      <c r="F4" s="65">
        <v>39884</v>
      </c>
      <c r="G4" s="65">
        <v>16579</v>
      </c>
      <c r="H4" s="65">
        <v>7342</v>
      </c>
      <c r="I4" s="65">
        <v>63805</v>
      </c>
      <c r="L4" s="68"/>
      <c r="M4" s="68"/>
      <c r="N4" s="69" t="s">
        <v>187</v>
      </c>
      <c r="O4" s="69" t="s">
        <v>188</v>
      </c>
      <c r="P4" s="69" t="s">
        <v>189</v>
      </c>
      <c r="Q4" s="69" t="s">
        <v>190</v>
      </c>
      <c r="R4" s="69" t="s">
        <v>191</v>
      </c>
      <c r="S4" s="69" t="s">
        <v>192</v>
      </c>
      <c r="T4" s="69" t="s">
        <v>193</v>
      </c>
      <c r="U4" s="633" t="s">
        <v>197</v>
      </c>
      <c r="V4" s="72" t="s">
        <v>197</v>
      </c>
      <c r="W4" s="72" t="s">
        <v>197</v>
      </c>
      <c r="X4" s="633" t="s">
        <v>197</v>
      </c>
      <c r="Y4" s="72" t="s">
        <v>197</v>
      </c>
      <c r="Z4" s="72" t="s">
        <v>197</v>
      </c>
      <c r="AA4" s="72" t="s">
        <v>197</v>
      </c>
      <c r="AB4" s="633" t="s">
        <v>197</v>
      </c>
      <c r="AC4" s="633" t="s">
        <v>197</v>
      </c>
    </row>
    <row r="5" spans="1:29" x14ac:dyDescent="0.25">
      <c r="A5" s="1">
        <v>3</v>
      </c>
      <c r="B5" s="4">
        <v>514</v>
      </c>
      <c r="C5" t="str">
        <f>IF(Home!$Q$9=2,LAs!E5,LAs!D5)</f>
        <v>Gwynedd</v>
      </c>
      <c r="D5" s="4" t="s">
        <v>58</v>
      </c>
      <c r="E5" s="4" t="s">
        <v>58</v>
      </c>
      <c r="F5" s="65">
        <v>71644</v>
      </c>
      <c r="G5" s="65">
        <v>26672</v>
      </c>
      <c r="H5" s="65">
        <v>12395</v>
      </c>
      <c r="I5" s="65">
        <v>110711</v>
      </c>
      <c r="L5" s="633" t="s">
        <v>183</v>
      </c>
      <c r="M5" s="633"/>
      <c r="N5" s="70">
        <v>37860</v>
      </c>
      <c r="O5" s="70">
        <v>42615</v>
      </c>
      <c r="P5" s="70">
        <v>44425</v>
      </c>
      <c r="Q5" s="70">
        <v>44830</v>
      </c>
      <c r="R5" s="70">
        <v>44953</v>
      </c>
      <c r="S5" s="70">
        <v>42622</v>
      </c>
      <c r="T5" s="70">
        <v>41150</v>
      </c>
      <c r="U5" s="70">
        <v>373501</v>
      </c>
      <c r="V5" s="70">
        <v>742365</v>
      </c>
      <c r="W5" s="70">
        <v>810751</v>
      </c>
      <c r="X5" s="70">
        <v>1926617</v>
      </c>
      <c r="Y5" s="70">
        <v>329493</v>
      </c>
      <c r="Z5" s="70">
        <v>193839</v>
      </c>
      <c r="AA5" s="70">
        <v>77298</v>
      </c>
      <c r="AB5" s="70">
        <v>600630</v>
      </c>
      <c r="AC5" s="70">
        <v>3082412</v>
      </c>
    </row>
    <row r="6" spans="1:29" ht="21.6" x14ac:dyDescent="0.25">
      <c r="A6" s="1">
        <v>4</v>
      </c>
      <c r="B6" s="4">
        <v>516</v>
      </c>
      <c r="C6" t="str">
        <f>IF(Home!$Q$9=2,LAs!E6,LAs!D6)</f>
        <v>Conwy</v>
      </c>
      <c r="D6" s="4" t="s">
        <v>59</v>
      </c>
      <c r="E6" s="4" t="s">
        <v>59</v>
      </c>
      <c r="F6" s="65">
        <v>64291</v>
      </c>
      <c r="G6" s="65">
        <v>29757</v>
      </c>
      <c r="H6" s="65">
        <v>14489</v>
      </c>
      <c r="I6" s="65">
        <v>108537</v>
      </c>
      <c r="L6" s="71" t="s">
        <v>183</v>
      </c>
      <c r="M6" s="69" t="s">
        <v>57</v>
      </c>
      <c r="N6" s="70">
        <v>781</v>
      </c>
      <c r="O6" s="70">
        <v>644</v>
      </c>
      <c r="P6" s="70">
        <v>646</v>
      </c>
      <c r="Q6" s="70">
        <v>669</v>
      </c>
      <c r="R6" s="70">
        <v>786</v>
      </c>
      <c r="S6" s="70">
        <v>848</v>
      </c>
      <c r="T6" s="70">
        <v>814</v>
      </c>
      <c r="U6" s="70">
        <v>6763</v>
      </c>
      <c r="V6" s="70">
        <v>15366</v>
      </c>
      <c r="W6" s="70">
        <v>19330</v>
      </c>
      <c r="X6" s="70">
        <v>41459</v>
      </c>
      <c r="Y6" s="70">
        <v>9237</v>
      </c>
      <c r="Z6" s="70">
        <v>5219</v>
      </c>
      <c r="AA6" s="70">
        <v>2123</v>
      </c>
      <c r="AB6" s="70">
        <v>16579</v>
      </c>
      <c r="AC6" s="70">
        <v>70091</v>
      </c>
    </row>
    <row r="7" spans="1:29" x14ac:dyDescent="0.25">
      <c r="A7" s="1">
        <v>5</v>
      </c>
      <c r="B7" s="4">
        <v>518</v>
      </c>
      <c r="C7" t="str">
        <f>IF(Home!$Q$9=2,LAs!E7,LAs!D7)</f>
        <v>Denbighshire</v>
      </c>
      <c r="D7" s="4" t="s">
        <v>60</v>
      </c>
      <c r="E7" s="4" t="s">
        <v>61</v>
      </c>
      <c r="F7" s="65">
        <v>53955</v>
      </c>
      <c r="G7" s="65">
        <v>21189</v>
      </c>
      <c r="H7" s="65">
        <v>9439</v>
      </c>
      <c r="I7" s="65">
        <v>84583</v>
      </c>
      <c r="L7" s="632"/>
      <c r="M7" s="69" t="s">
        <v>58</v>
      </c>
      <c r="N7" s="70">
        <v>1531</v>
      </c>
      <c r="O7" s="70">
        <v>2370</v>
      </c>
      <c r="P7" s="70">
        <v>2480</v>
      </c>
      <c r="Q7" s="70">
        <v>2286</v>
      </c>
      <c r="R7" s="70">
        <v>2154</v>
      </c>
      <c r="S7" s="70">
        <v>1828</v>
      </c>
      <c r="T7" s="70">
        <v>1646</v>
      </c>
      <c r="U7" s="70">
        <v>16950</v>
      </c>
      <c r="V7" s="70">
        <v>26108</v>
      </c>
      <c r="W7" s="70">
        <v>31241</v>
      </c>
      <c r="X7" s="70">
        <v>74299</v>
      </c>
      <c r="Y7" s="70">
        <v>14277</v>
      </c>
      <c r="Z7" s="70">
        <v>8688</v>
      </c>
      <c r="AA7" s="70">
        <v>3707</v>
      </c>
      <c r="AB7" s="70">
        <v>26672</v>
      </c>
      <c r="AC7" s="70">
        <v>121911</v>
      </c>
    </row>
    <row r="8" spans="1:29" x14ac:dyDescent="0.25">
      <c r="A8" s="1">
        <v>6</v>
      </c>
      <c r="B8" s="4">
        <v>520</v>
      </c>
      <c r="C8" t="str">
        <f>IF(Home!$Q$9=2,LAs!E8,LAs!D8)</f>
        <v>Flintshire</v>
      </c>
      <c r="D8" s="4" t="s">
        <v>62</v>
      </c>
      <c r="E8" s="4" t="s">
        <v>63</v>
      </c>
      <c r="F8" s="65">
        <v>91675</v>
      </c>
      <c r="G8" s="65">
        <v>29341</v>
      </c>
      <c r="H8" s="65">
        <v>12195</v>
      </c>
      <c r="I8" s="65">
        <v>133211</v>
      </c>
      <c r="L8" s="632"/>
      <c r="M8" s="69" t="s">
        <v>59</v>
      </c>
      <c r="N8" s="70">
        <v>1395</v>
      </c>
      <c r="O8" s="70">
        <v>1082</v>
      </c>
      <c r="P8" s="70">
        <v>1006</v>
      </c>
      <c r="Q8" s="70">
        <v>1118</v>
      </c>
      <c r="R8" s="70">
        <v>1182</v>
      </c>
      <c r="S8" s="70">
        <v>1197</v>
      </c>
      <c r="T8" s="70">
        <v>1256</v>
      </c>
      <c r="U8" s="70">
        <v>11067</v>
      </c>
      <c r="V8" s="70">
        <v>23898</v>
      </c>
      <c r="W8" s="70">
        <v>32157</v>
      </c>
      <c r="X8" s="70">
        <v>67122</v>
      </c>
      <c r="Y8" s="70">
        <v>15268</v>
      </c>
      <c r="Z8" s="70">
        <v>10014</v>
      </c>
      <c r="AA8" s="70">
        <v>4475</v>
      </c>
      <c r="AB8" s="70">
        <v>29757</v>
      </c>
      <c r="AC8" s="70">
        <v>115835</v>
      </c>
    </row>
    <row r="9" spans="1:29" ht="21.6" x14ac:dyDescent="0.25">
      <c r="A9" s="1">
        <v>7</v>
      </c>
      <c r="B9" s="4">
        <v>522</v>
      </c>
      <c r="C9" t="str">
        <f>IF(Home!$Q$9=2,LAs!E9,LAs!D9)</f>
        <v>Wrexham</v>
      </c>
      <c r="D9" s="4" t="s">
        <v>64</v>
      </c>
      <c r="E9" s="4" t="s">
        <v>65</v>
      </c>
      <c r="F9" s="65">
        <v>82196</v>
      </c>
      <c r="G9" s="65">
        <v>24824</v>
      </c>
      <c r="H9" s="65">
        <v>10834</v>
      </c>
      <c r="I9" s="65">
        <v>117854</v>
      </c>
      <c r="L9" s="632"/>
      <c r="M9" s="69" t="s">
        <v>61</v>
      </c>
      <c r="N9" s="70">
        <v>1116</v>
      </c>
      <c r="O9" s="70">
        <v>1067</v>
      </c>
      <c r="P9" s="70">
        <v>995</v>
      </c>
      <c r="Q9" s="70">
        <v>1032</v>
      </c>
      <c r="R9" s="70">
        <v>1116</v>
      </c>
      <c r="S9" s="70">
        <v>1125</v>
      </c>
      <c r="T9" s="70">
        <v>1128</v>
      </c>
      <c r="U9" s="70">
        <v>9946</v>
      </c>
      <c r="V9" s="70">
        <v>20280</v>
      </c>
      <c r="W9" s="70">
        <v>26096</v>
      </c>
      <c r="X9" s="70">
        <v>56322</v>
      </c>
      <c r="Y9" s="70">
        <v>11750</v>
      </c>
      <c r="Z9" s="70">
        <v>6776</v>
      </c>
      <c r="AA9" s="70">
        <v>2663</v>
      </c>
      <c r="AB9" s="70">
        <v>21189</v>
      </c>
      <c r="AC9" s="70">
        <v>94510</v>
      </c>
    </row>
    <row r="10" spans="1:29" x14ac:dyDescent="0.25">
      <c r="A10" s="1">
        <v>8</v>
      </c>
      <c r="B10" s="4">
        <v>524</v>
      </c>
      <c r="C10" t="str">
        <f>IF(Home!$Q$9=2,LAs!E10,LAs!D10)</f>
        <v>Powys</v>
      </c>
      <c r="D10" s="4" t="s">
        <v>66</v>
      </c>
      <c r="E10" s="4" t="s">
        <v>66</v>
      </c>
      <c r="F10" s="65">
        <v>74518</v>
      </c>
      <c r="G10" s="65">
        <v>32718</v>
      </c>
      <c r="H10" s="65">
        <v>14761</v>
      </c>
      <c r="I10" s="65">
        <v>121997</v>
      </c>
      <c r="L10" s="632"/>
      <c r="M10" s="69" t="s">
        <v>63</v>
      </c>
      <c r="N10" s="70">
        <v>1939</v>
      </c>
      <c r="O10" s="70">
        <v>1623</v>
      </c>
      <c r="P10" s="70">
        <v>1463</v>
      </c>
      <c r="Q10" s="70">
        <v>1703</v>
      </c>
      <c r="R10" s="70">
        <v>1828</v>
      </c>
      <c r="S10" s="70">
        <v>1850</v>
      </c>
      <c r="T10" s="70">
        <v>1842</v>
      </c>
      <c r="U10" s="70">
        <v>16062</v>
      </c>
      <c r="V10" s="70">
        <v>37524</v>
      </c>
      <c r="W10" s="70">
        <v>41903</v>
      </c>
      <c r="X10" s="70">
        <v>95489</v>
      </c>
      <c r="Y10" s="70">
        <v>17146</v>
      </c>
      <c r="Z10" s="70">
        <v>9008</v>
      </c>
      <c r="AA10" s="70">
        <v>3187</v>
      </c>
      <c r="AB10" s="70">
        <v>29341</v>
      </c>
      <c r="AC10" s="70">
        <v>153240</v>
      </c>
    </row>
    <row r="11" spans="1:29" x14ac:dyDescent="0.25">
      <c r="A11" s="1">
        <v>9</v>
      </c>
      <c r="B11" s="4">
        <v>526</v>
      </c>
      <c r="C11" t="str">
        <f>IF(Home!$Q$9=2,LAs!E11,LAs!D11)</f>
        <v>Ceredigion</v>
      </c>
      <c r="D11" s="4" t="s">
        <v>67</v>
      </c>
      <c r="E11" s="4" t="s">
        <v>68</v>
      </c>
      <c r="F11" s="65">
        <v>46690</v>
      </c>
      <c r="G11" s="65">
        <v>16726</v>
      </c>
      <c r="H11" s="65">
        <v>7531</v>
      </c>
      <c r="I11" s="65">
        <v>70947</v>
      </c>
      <c r="L11" s="632"/>
      <c r="M11" s="69" t="s">
        <v>65</v>
      </c>
      <c r="N11" s="70">
        <v>1578</v>
      </c>
      <c r="O11" s="70">
        <v>1457</v>
      </c>
      <c r="P11" s="70">
        <v>1445</v>
      </c>
      <c r="Q11" s="70">
        <v>1571</v>
      </c>
      <c r="R11" s="70">
        <v>1679</v>
      </c>
      <c r="S11" s="70">
        <v>1785</v>
      </c>
      <c r="T11" s="70">
        <v>1750</v>
      </c>
      <c r="U11" s="70">
        <v>14411</v>
      </c>
      <c r="V11" s="70">
        <v>35419</v>
      </c>
      <c r="W11" s="70">
        <v>35512</v>
      </c>
      <c r="X11" s="70">
        <v>85342</v>
      </c>
      <c r="Y11" s="70">
        <v>13990</v>
      </c>
      <c r="Z11" s="70">
        <v>7756</v>
      </c>
      <c r="AA11" s="70">
        <v>3078</v>
      </c>
      <c r="AB11" s="70">
        <v>24824</v>
      </c>
      <c r="AC11" s="70">
        <v>136399</v>
      </c>
    </row>
    <row r="12" spans="1:29" x14ac:dyDescent="0.25">
      <c r="A12" s="1">
        <v>10</v>
      </c>
      <c r="B12" s="4">
        <v>528</v>
      </c>
      <c r="C12" t="str">
        <f>IF(Home!$Q$9=2,LAs!E12,LAs!D12)</f>
        <v>Pembrokeshire</v>
      </c>
      <c r="D12" s="4" t="s">
        <v>69</v>
      </c>
      <c r="E12" s="4" t="s">
        <v>70</v>
      </c>
      <c r="F12" s="65">
        <v>69628</v>
      </c>
      <c r="G12" s="65">
        <v>28750</v>
      </c>
      <c r="H12" s="65">
        <v>12891</v>
      </c>
      <c r="I12" s="65">
        <v>111269</v>
      </c>
      <c r="L12" s="632"/>
      <c r="M12" s="69" t="s">
        <v>66</v>
      </c>
      <c r="N12" s="70">
        <v>1581</v>
      </c>
      <c r="O12" s="70">
        <v>1234</v>
      </c>
      <c r="P12" s="70">
        <v>1122</v>
      </c>
      <c r="Q12" s="70">
        <v>1213</v>
      </c>
      <c r="R12" s="70">
        <v>1390</v>
      </c>
      <c r="S12" s="70">
        <v>1338</v>
      </c>
      <c r="T12" s="70">
        <v>1431</v>
      </c>
      <c r="U12" s="70">
        <v>12676</v>
      </c>
      <c r="V12" s="70">
        <v>26517</v>
      </c>
      <c r="W12" s="70">
        <v>38692</v>
      </c>
      <c r="X12" s="70">
        <v>77885</v>
      </c>
      <c r="Y12" s="70">
        <v>17957</v>
      </c>
      <c r="Z12" s="70">
        <v>10441</v>
      </c>
      <c r="AA12" s="70">
        <v>4320</v>
      </c>
      <c r="AB12" s="70">
        <v>32718</v>
      </c>
      <c r="AC12" s="70">
        <v>132705</v>
      </c>
    </row>
    <row r="13" spans="1:29" x14ac:dyDescent="0.25">
      <c r="A13" s="1">
        <v>11</v>
      </c>
      <c r="B13" s="4">
        <v>530</v>
      </c>
      <c r="C13" t="str">
        <f>IF(Home!$Q$9=2,LAs!E13,LAs!D13)</f>
        <v>Carmarthenshire</v>
      </c>
      <c r="D13" s="4" t="s">
        <v>71</v>
      </c>
      <c r="E13" s="4" t="s">
        <v>153</v>
      </c>
      <c r="F13" s="65">
        <v>106741</v>
      </c>
      <c r="G13" s="65">
        <v>40572</v>
      </c>
      <c r="H13" s="65">
        <v>18272</v>
      </c>
      <c r="I13" s="65">
        <v>165585</v>
      </c>
      <c r="L13" s="632"/>
      <c r="M13" s="69" t="s">
        <v>68</v>
      </c>
      <c r="N13" s="70">
        <v>1062</v>
      </c>
      <c r="O13" s="70">
        <v>2483</v>
      </c>
      <c r="P13" s="70">
        <v>3048</v>
      </c>
      <c r="Q13" s="70">
        <v>2632</v>
      </c>
      <c r="R13" s="70">
        <v>1985</v>
      </c>
      <c r="S13" s="70">
        <v>1324</v>
      </c>
      <c r="T13" s="70">
        <v>900</v>
      </c>
      <c r="U13" s="70">
        <v>14917</v>
      </c>
      <c r="V13" s="70">
        <v>13768</v>
      </c>
      <c r="W13" s="70">
        <v>19488</v>
      </c>
      <c r="X13" s="70">
        <v>48173</v>
      </c>
      <c r="Y13" s="70">
        <v>9195</v>
      </c>
      <c r="Z13" s="70">
        <v>5260</v>
      </c>
      <c r="AA13" s="70">
        <v>2271</v>
      </c>
      <c r="AB13" s="70">
        <v>16726</v>
      </c>
      <c r="AC13" s="70">
        <v>75964</v>
      </c>
    </row>
    <row r="14" spans="1:29" ht="21.6" x14ac:dyDescent="0.25">
      <c r="A14" s="1">
        <v>12</v>
      </c>
      <c r="B14" s="4">
        <v>532</v>
      </c>
      <c r="C14" t="str">
        <f>IF(Home!$Q$9=2,LAs!E14,LAs!D14)</f>
        <v>Swansea</v>
      </c>
      <c r="D14" s="4" t="s">
        <v>154</v>
      </c>
      <c r="E14" s="4" t="s">
        <v>155</v>
      </c>
      <c r="F14" s="65">
        <v>147963</v>
      </c>
      <c r="G14" s="65">
        <v>45361</v>
      </c>
      <c r="H14" s="65">
        <v>21254</v>
      </c>
      <c r="I14" s="65">
        <v>214578</v>
      </c>
      <c r="L14" s="632"/>
      <c r="M14" s="69" t="s">
        <v>70</v>
      </c>
      <c r="N14" s="70">
        <v>1435</v>
      </c>
      <c r="O14" s="70">
        <v>1299</v>
      </c>
      <c r="P14" s="70">
        <v>1178</v>
      </c>
      <c r="Q14" s="70">
        <v>1343</v>
      </c>
      <c r="R14" s="70">
        <v>1449</v>
      </c>
      <c r="S14" s="70">
        <v>1419</v>
      </c>
      <c r="T14" s="70">
        <v>1378</v>
      </c>
      <c r="U14" s="70">
        <v>12601</v>
      </c>
      <c r="V14" s="70">
        <v>25772</v>
      </c>
      <c r="W14" s="70">
        <v>34355</v>
      </c>
      <c r="X14" s="70">
        <v>72728</v>
      </c>
      <c r="Y14" s="70">
        <v>15859</v>
      </c>
      <c r="Z14" s="70">
        <v>9222</v>
      </c>
      <c r="AA14" s="70">
        <v>3669</v>
      </c>
      <c r="AB14" s="70">
        <v>28750</v>
      </c>
      <c r="AC14" s="70">
        <v>123261</v>
      </c>
    </row>
    <row r="15" spans="1:29" ht="21.6" x14ac:dyDescent="0.25">
      <c r="A15" s="1">
        <v>13</v>
      </c>
      <c r="B15" s="4">
        <v>534</v>
      </c>
      <c r="C15" t="str">
        <f>IF(Home!$Q$9=2,LAs!E15,LAs!D15)</f>
        <v>Neath Port Talbot</v>
      </c>
      <c r="D15" s="4" t="s">
        <v>156</v>
      </c>
      <c r="E15" s="4" t="s">
        <v>157</v>
      </c>
      <c r="F15" s="65">
        <v>84519</v>
      </c>
      <c r="G15" s="65">
        <v>27544</v>
      </c>
      <c r="H15" s="65">
        <v>12448</v>
      </c>
      <c r="I15" s="65">
        <v>124511</v>
      </c>
      <c r="L15" s="632"/>
      <c r="M15" s="69" t="s">
        <v>153</v>
      </c>
      <c r="N15" s="70">
        <v>2201</v>
      </c>
      <c r="O15" s="70">
        <v>2096</v>
      </c>
      <c r="P15" s="70">
        <v>1972</v>
      </c>
      <c r="Q15" s="70">
        <v>2055</v>
      </c>
      <c r="R15" s="70">
        <v>2206</v>
      </c>
      <c r="S15" s="70">
        <v>2084</v>
      </c>
      <c r="T15" s="70">
        <v>2110</v>
      </c>
      <c r="U15" s="70">
        <v>19342</v>
      </c>
      <c r="V15" s="70">
        <v>40782</v>
      </c>
      <c r="W15" s="70">
        <v>51235</v>
      </c>
      <c r="X15" s="70">
        <v>111359</v>
      </c>
      <c r="Y15" s="70">
        <v>22300</v>
      </c>
      <c r="Z15" s="70">
        <v>12939</v>
      </c>
      <c r="AA15" s="70">
        <v>5333</v>
      </c>
      <c r="AB15" s="70">
        <v>40572</v>
      </c>
      <c r="AC15" s="70">
        <v>184681</v>
      </c>
    </row>
    <row r="16" spans="1:29" x14ac:dyDescent="0.25">
      <c r="A16" s="1">
        <v>14</v>
      </c>
      <c r="B16" s="4">
        <v>536</v>
      </c>
      <c r="C16" t="str">
        <f>IF(Home!$Q$9=2,LAs!E16,LAs!D16)</f>
        <v>Bridgend</v>
      </c>
      <c r="D16" s="4" t="s">
        <v>158</v>
      </c>
      <c r="E16" s="4" t="s">
        <v>159</v>
      </c>
      <c r="F16" s="65">
        <v>84844</v>
      </c>
      <c r="G16" s="65">
        <v>26606</v>
      </c>
      <c r="H16" s="65">
        <v>11666</v>
      </c>
      <c r="I16" s="65">
        <v>123116</v>
      </c>
      <c r="L16" s="632"/>
      <c r="M16" s="69" t="s">
        <v>155</v>
      </c>
      <c r="N16" s="70">
        <v>2845</v>
      </c>
      <c r="O16" s="70">
        <v>4239</v>
      </c>
      <c r="P16" s="70">
        <v>4758</v>
      </c>
      <c r="Q16" s="70">
        <v>4755</v>
      </c>
      <c r="R16" s="70">
        <v>4359</v>
      </c>
      <c r="S16" s="70">
        <v>4059</v>
      </c>
      <c r="T16" s="70">
        <v>3656</v>
      </c>
      <c r="U16" s="70">
        <v>34148</v>
      </c>
      <c r="V16" s="70">
        <v>59457</v>
      </c>
      <c r="W16" s="70">
        <v>59835</v>
      </c>
      <c r="X16" s="70">
        <v>153440</v>
      </c>
      <c r="Y16" s="70">
        <v>24107</v>
      </c>
      <c r="Z16" s="70">
        <v>15195</v>
      </c>
      <c r="AA16" s="70">
        <v>6059</v>
      </c>
      <c r="AB16" s="70">
        <v>45361</v>
      </c>
      <c r="AC16" s="70">
        <v>240332</v>
      </c>
    </row>
    <row r="17" spans="1:29" ht="21.6" x14ac:dyDescent="0.25">
      <c r="A17" s="1">
        <v>15</v>
      </c>
      <c r="B17" s="4">
        <v>538</v>
      </c>
      <c r="C17" t="str">
        <f>IF(Home!$Q$9=2,LAs!E17,LAs!D17)</f>
        <v>The Vale of Glamorgan</v>
      </c>
      <c r="D17" s="4" t="s">
        <v>160</v>
      </c>
      <c r="E17" s="4" t="s">
        <v>131</v>
      </c>
      <c r="F17" s="65">
        <v>75146</v>
      </c>
      <c r="G17" s="65">
        <v>24967</v>
      </c>
      <c r="H17" s="65">
        <v>11219</v>
      </c>
      <c r="I17" s="65">
        <v>111332</v>
      </c>
      <c r="L17" s="632"/>
      <c r="M17" s="69" t="s">
        <v>157</v>
      </c>
      <c r="N17" s="70">
        <v>1695</v>
      </c>
      <c r="O17" s="70">
        <v>1531</v>
      </c>
      <c r="P17" s="70">
        <v>1524</v>
      </c>
      <c r="Q17" s="70">
        <v>1526</v>
      </c>
      <c r="R17" s="70">
        <v>1604</v>
      </c>
      <c r="S17" s="70">
        <v>1746</v>
      </c>
      <c r="T17" s="70">
        <v>1567</v>
      </c>
      <c r="U17" s="70">
        <v>14629</v>
      </c>
      <c r="V17" s="70">
        <v>34637</v>
      </c>
      <c r="W17" s="70">
        <v>38689</v>
      </c>
      <c r="X17" s="70">
        <v>87955</v>
      </c>
      <c r="Y17" s="70">
        <v>15096</v>
      </c>
      <c r="Z17" s="70">
        <v>8921</v>
      </c>
      <c r="AA17" s="70">
        <v>3527</v>
      </c>
      <c r="AB17" s="70">
        <v>27544</v>
      </c>
      <c r="AC17" s="70">
        <v>139898</v>
      </c>
    </row>
    <row r="18" spans="1:29" x14ac:dyDescent="0.25">
      <c r="A18" s="1">
        <v>16</v>
      </c>
      <c r="B18" s="4">
        <v>552</v>
      </c>
      <c r="C18" t="str">
        <f>IF(Home!$Q$9=2,LAs!E18,LAs!D18)</f>
        <v>Cardiff</v>
      </c>
      <c r="D18" s="4" t="s">
        <v>161</v>
      </c>
      <c r="E18" s="4" t="s">
        <v>162</v>
      </c>
      <c r="F18" s="65">
        <v>231443</v>
      </c>
      <c r="G18" s="65">
        <v>47826</v>
      </c>
      <c r="H18" s="65">
        <v>23258</v>
      </c>
      <c r="I18" s="65">
        <v>302527</v>
      </c>
      <c r="L18" s="632"/>
      <c r="M18" s="69" t="s">
        <v>159</v>
      </c>
      <c r="N18" s="70">
        <v>1656</v>
      </c>
      <c r="O18" s="70">
        <v>1537</v>
      </c>
      <c r="P18" s="70">
        <v>1403</v>
      </c>
      <c r="Q18" s="70">
        <v>1576</v>
      </c>
      <c r="R18" s="70">
        <v>1669</v>
      </c>
      <c r="S18" s="70">
        <v>1621</v>
      </c>
      <c r="T18" s="70">
        <v>1795</v>
      </c>
      <c r="U18" s="70">
        <v>14766</v>
      </c>
      <c r="V18" s="70">
        <v>35563</v>
      </c>
      <c r="W18" s="70">
        <v>38024</v>
      </c>
      <c r="X18" s="70">
        <v>88353</v>
      </c>
      <c r="Y18" s="70">
        <v>14940</v>
      </c>
      <c r="Z18" s="70">
        <v>8579</v>
      </c>
      <c r="AA18" s="70">
        <v>3087</v>
      </c>
      <c r="AB18" s="70">
        <v>26606</v>
      </c>
      <c r="AC18" s="70">
        <v>140480</v>
      </c>
    </row>
    <row r="19" spans="1:29" ht="21.6" x14ac:dyDescent="0.25">
      <c r="A19" s="1">
        <v>17</v>
      </c>
      <c r="B19" s="4">
        <v>540</v>
      </c>
      <c r="C19" t="str">
        <f>IF(Home!$Q$9=2,LAs!E19,LAs!D19)</f>
        <v>Rhondda Cynon Taf</v>
      </c>
      <c r="D19" s="4" t="s">
        <v>163</v>
      </c>
      <c r="E19" s="4" t="s">
        <v>163</v>
      </c>
      <c r="F19" s="65">
        <v>143235</v>
      </c>
      <c r="G19" s="65">
        <v>42842</v>
      </c>
      <c r="H19" s="65">
        <v>18650</v>
      </c>
      <c r="I19" s="65">
        <v>204727</v>
      </c>
      <c r="L19" s="632"/>
      <c r="M19" s="69" t="s">
        <v>182</v>
      </c>
      <c r="N19" s="70">
        <v>1609</v>
      </c>
      <c r="O19" s="70">
        <v>1316</v>
      </c>
      <c r="P19" s="70">
        <v>1283</v>
      </c>
      <c r="Q19" s="70">
        <v>1377</v>
      </c>
      <c r="R19" s="70">
        <v>1402</v>
      </c>
      <c r="S19" s="70">
        <v>1472</v>
      </c>
      <c r="T19" s="70">
        <v>1448</v>
      </c>
      <c r="U19" s="70">
        <v>13203</v>
      </c>
      <c r="V19" s="70">
        <v>30399</v>
      </c>
      <c r="W19" s="70">
        <v>34840</v>
      </c>
      <c r="X19" s="70">
        <v>78442</v>
      </c>
      <c r="Y19" s="70">
        <v>13748</v>
      </c>
      <c r="Z19" s="70">
        <v>7940</v>
      </c>
      <c r="AA19" s="70">
        <v>3279</v>
      </c>
      <c r="AB19" s="70">
        <v>24967</v>
      </c>
      <c r="AC19" s="70">
        <v>127159</v>
      </c>
    </row>
    <row r="20" spans="1:29" x14ac:dyDescent="0.25">
      <c r="A20" s="1">
        <v>18</v>
      </c>
      <c r="B20" s="4">
        <v>542</v>
      </c>
      <c r="C20" t="str">
        <f>IF(Home!$Q$9=2,LAs!E20,LAs!D20)</f>
        <v>Merthyr Tydfil</v>
      </c>
      <c r="D20" s="4" t="s">
        <v>164</v>
      </c>
      <c r="E20" s="4" t="s">
        <v>165</v>
      </c>
      <c r="F20" s="65">
        <v>36181</v>
      </c>
      <c r="G20" s="65">
        <v>10332</v>
      </c>
      <c r="H20" s="65">
        <v>4584</v>
      </c>
      <c r="I20" s="65">
        <v>51097</v>
      </c>
      <c r="L20" s="632"/>
      <c r="M20" s="69" t="s">
        <v>162</v>
      </c>
      <c r="N20" s="70">
        <v>4351</v>
      </c>
      <c r="O20" s="70">
        <v>7967</v>
      </c>
      <c r="P20" s="70">
        <v>9227</v>
      </c>
      <c r="Q20" s="70">
        <v>8950</v>
      </c>
      <c r="R20" s="70">
        <v>8446</v>
      </c>
      <c r="S20" s="70">
        <v>7404</v>
      </c>
      <c r="T20" s="70">
        <v>6950</v>
      </c>
      <c r="U20" s="70">
        <v>61091</v>
      </c>
      <c r="V20" s="70">
        <v>100716</v>
      </c>
      <c r="W20" s="70">
        <v>77432</v>
      </c>
      <c r="X20" s="70">
        <v>239239</v>
      </c>
      <c r="Y20" s="70">
        <v>24568</v>
      </c>
      <c r="Z20" s="70">
        <v>16265</v>
      </c>
      <c r="AA20" s="70">
        <v>6993</v>
      </c>
      <c r="AB20" s="70">
        <v>47826</v>
      </c>
      <c r="AC20" s="70">
        <v>351710</v>
      </c>
    </row>
    <row r="21" spans="1:29" ht="21.6" x14ac:dyDescent="0.25">
      <c r="A21" s="1">
        <v>19</v>
      </c>
      <c r="B21" s="4">
        <v>544</v>
      </c>
      <c r="C21" t="str">
        <f>IF(Home!$Q$9=2,LAs!E21,LAs!D21)</f>
        <v>Caerphilly</v>
      </c>
      <c r="D21" s="4" t="s">
        <v>166</v>
      </c>
      <c r="E21" s="4" t="s">
        <v>167</v>
      </c>
      <c r="F21" s="65">
        <v>108432</v>
      </c>
      <c r="G21" s="65">
        <v>31831</v>
      </c>
      <c r="H21" s="65">
        <v>13447</v>
      </c>
      <c r="I21" s="65">
        <v>153710</v>
      </c>
      <c r="L21" s="632"/>
      <c r="M21" s="69" t="s">
        <v>163</v>
      </c>
      <c r="N21" s="70">
        <v>2850</v>
      </c>
      <c r="O21" s="70">
        <v>3043</v>
      </c>
      <c r="P21" s="70">
        <v>3366</v>
      </c>
      <c r="Q21" s="70">
        <v>3313</v>
      </c>
      <c r="R21" s="70">
        <v>3467</v>
      </c>
      <c r="S21" s="70">
        <v>3377</v>
      </c>
      <c r="T21" s="70">
        <v>3249</v>
      </c>
      <c r="U21" s="70">
        <v>28500</v>
      </c>
      <c r="V21" s="70">
        <v>59615</v>
      </c>
      <c r="W21" s="70">
        <v>60955</v>
      </c>
      <c r="X21" s="70">
        <v>149070</v>
      </c>
      <c r="Y21" s="70">
        <v>24192</v>
      </c>
      <c r="Z21" s="70">
        <v>13533</v>
      </c>
      <c r="AA21" s="70">
        <v>5117</v>
      </c>
      <c r="AB21" s="70">
        <v>42842</v>
      </c>
      <c r="AC21" s="70">
        <v>236114</v>
      </c>
    </row>
    <row r="22" spans="1:29" ht="21.6" x14ac:dyDescent="0.25">
      <c r="A22" s="1">
        <v>20</v>
      </c>
      <c r="B22" s="4">
        <v>545</v>
      </c>
      <c r="C22" t="str">
        <f>IF(Home!$Q$9=2,LAs!E22,LAs!D22)</f>
        <v>Blaenau Gwent</v>
      </c>
      <c r="D22" s="4" t="s">
        <v>168</v>
      </c>
      <c r="E22" s="4" t="s">
        <v>168</v>
      </c>
      <c r="F22" s="65">
        <v>42630</v>
      </c>
      <c r="G22" s="65">
        <v>13086</v>
      </c>
      <c r="H22" s="65">
        <v>5595</v>
      </c>
      <c r="I22" s="65">
        <v>61311</v>
      </c>
      <c r="L22" s="632"/>
      <c r="M22" s="69" t="s">
        <v>165</v>
      </c>
      <c r="N22" s="70">
        <v>726</v>
      </c>
      <c r="O22" s="70">
        <v>709</v>
      </c>
      <c r="P22" s="70">
        <v>713</v>
      </c>
      <c r="Q22" s="70">
        <v>722</v>
      </c>
      <c r="R22" s="70">
        <v>767</v>
      </c>
      <c r="S22" s="70">
        <v>842</v>
      </c>
      <c r="T22" s="70">
        <v>834</v>
      </c>
      <c r="U22" s="70">
        <v>6819</v>
      </c>
      <c r="V22" s="70">
        <v>15061</v>
      </c>
      <c r="W22" s="70">
        <v>15807</v>
      </c>
      <c r="X22" s="70">
        <v>37687</v>
      </c>
      <c r="Y22" s="70">
        <v>5748</v>
      </c>
      <c r="Z22" s="70">
        <v>3373</v>
      </c>
      <c r="AA22" s="70">
        <v>1211</v>
      </c>
      <c r="AB22" s="70">
        <v>10332</v>
      </c>
      <c r="AC22" s="70">
        <v>59021</v>
      </c>
    </row>
    <row r="23" spans="1:29" x14ac:dyDescent="0.25">
      <c r="A23" s="1">
        <v>21</v>
      </c>
      <c r="B23" s="4">
        <v>546</v>
      </c>
      <c r="C23" t="str">
        <f>IF(Home!$Q$9=2,LAs!E23,LAs!D23)</f>
        <v>Torfaen</v>
      </c>
      <c r="D23" s="4" t="s">
        <v>169</v>
      </c>
      <c r="E23" s="4" t="s">
        <v>169</v>
      </c>
      <c r="F23" s="65">
        <v>54625</v>
      </c>
      <c r="G23" s="65">
        <v>17355</v>
      </c>
      <c r="H23" s="65">
        <v>7867</v>
      </c>
      <c r="I23" s="65">
        <v>79847</v>
      </c>
      <c r="L23" s="632"/>
      <c r="M23" s="69" t="s">
        <v>167</v>
      </c>
      <c r="N23" s="70">
        <v>2302</v>
      </c>
      <c r="O23" s="70">
        <v>2033</v>
      </c>
      <c r="P23" s="70">
        <v>2066</v>
      </c>
      <c r="Q23" s="70">
        <v>2075</v>
      </c>
      <c r="R23" s="70">
        <v>2173</v>
      </c>
      <c r="S23" s="70">
        <v>2238</v>
      </c>
      <c r="T23" s="70">
        <v>2239</v>
      </c>
      <c r="U23" s="70">
        <v>19838</v>
      </c>
      <c r="V23" s="70">
        <v>45890</v>
      </c>
      <c r="W23" s="70">
        <v>47416</v>
      </c>
      <c r="X23" s="70">
        <v>113144</v>
      </c>
      <c r="Y23" s="70">
        <v>18384</v>
      </c>
      <c r="Z23" s="70">
        <v>9999</v>
      </c>
      <c r="AA23" s="70">
        <v>3448</v>
      </c>
      <c r="AB23" s="70">
        <v>31831</v>
      </c>
      <c r="AC23" s="70">
        <v>179247</v>
      </c>
    </row>
    <row r="24" spans="1:29" ht="21.6" x14ac:dyDescent="0.25">
      <c r="A24" s="1">
        <v>22</v>
      </c>
      <c r="B24" s="4">
        <v>548</v>
      </c>
      <c r="C24" t="str">
        <f>IF(Home!$Q$9=2,LAs!E24,LAs!D24)</f>
        <v>Monmouthshire</v>
      </c>
      <c r="D24" s="4" t="s">
        <v>170</v>
      </c>
      <c r="E24" s="4" t="s">
        <v>171</v>
      </c>
      <c r="F24" s="65">
        <v>53070</v>
      </c>
      <c r="G24" s="65">
        <v>20675</v>
      </c>
      <c r="H24" s="65">
        <v>9453</v>
      </c>
      <c r="I24" s="65">
        <v>83198</v>
      </c>
      <c r="L24" s="632"/>
      <c r="M24" s="69" t="s">
        <v>168</v>
      </c>
      <c r="N24" s="70">
        <v>909</v>
      </c>
      <c r="O24" s="70">
        <v>876</v>
      </c>
      <c r="P24" s="70">
        <v>905</v>
      </c>
      <c r="Q24" s="70">
        <v>904</v>
      </c>
      <c r="R24" s="70">
        <v>958</v>
      </c>
      <c r="S24" s="70">
        <v>948</v>
      </c>
      <c r="T24" s="70">
        <v>992</v>
      </c>
      <c r="U24" s="70">
        <v>8194</v>
      </c>
      <c r="V24" s="70">
        <v>17456</v>
      </c>
      <c r="W24" s="70">
        <v>18682</v>
      </c>
      <c r="X24" s="70">
        <v>44332</v>
      </c>
      <c r="Y24" s="70">
        <v>7491</v>
      </c>
      <c r="Z24" s="70">
        <v>4109</v>
      </c>
      <c r="AA24" s="70">
        <v>1486</v>
      </c>
      <c r="AB24" s="70">
        <v>13086</v>
      </c>
      <c r="AC24" s="70">
        <v>69789</v>
      </c>
    </row>
    <row r="25" spans="1:29" x14ac:dyDescent="0.25">
      <c r="A25" s="1">
        <v>23</v>
      </c>
      <c r="B25" s="4">
        <v>550</v>
      </c>
      <c r="C25" t="str">
        <f>IF(Home!$Q$9=2,LAs!E25,LAs!D25)</f>
        <v>Newport</v>
      </c>
      <c r="D25" s="4" t="s">
        <v>172</v>
      </c>
      <c r="E25" s="4" t="s">
        <v>173</v>
      </c>
      <c r="F25" s="65">
        <v>88261</v>
      </c>
      <c r="G25" s="65">
        <v>25077</v>
      </c>
      <c r="H25" s="65">
        <v>11547</v>
      </c>
      <c r="I25" s="65">
        <v>124885</v>
      </c>
      <c r="L25" s="632"/>
      <c r="M25" s="69" t="s">
        <v>169</v>
      </c>
      <c r="N25" s="70">
        <v>1249</v>
      </c>
      <c r="O25" s="70">
        <v>1154</v>
      </c>
      <c r="P25" s="70">
        <v>1020</v>
      </c>
      <c r="Q25" s="70">
        <v>1041</v>
      </c>
      <c r="R25" s="70">
        <v>1188</v>
      </c>
      <c r="S25" s="70">
        <v>1193</v>
      </c>
      <c r="T25" s="70">
        <v>1251</v>
      </c>
      <c r="U25" s="70">
        <v>10555</v>
      </c>
      <c r="V25" s="70">
        <v>21902</v>
      </c>
      <c r="W25" s="70">
        <v>24627</v>
      </c>
      <c r="X25" s="70">
        <v>57084</v>
      </c>
      <c r="Y25" s="70">
        <v>9488</v>
      </c>
      <c r="Z25" s="70">
        <v>5607</v>
      </c>
      <c r="AA25" s="70">
        <v>2260</v>
      </c>
      <c r="AB25" s="70">
        <v>17355</v>
      </c>
      <c r="AC25" s="70">
        <v>91407</v>
      </c>
    </row>
    <row r="26" spans="1:29" ht="21.6" x14ac:dyDescent="0.25">
      <c r="L26" s="632"/>
      <c r="M26" s="69" t="s">
        <v>171</v>
      </c>
      <c r="N26" s="70">
        <v>1215</v>
      </c>
      <c r="O26" s="70">
        <v>985</v>
      </c>
      <c r="P26" s="70">
        <v>767</v>
      </c>
      <c r="Q26" s="70">
        <v>832</v>
      </c>
      <c r="R26" s="70">
        <v>932</v>
      </c>
      <c r="S26" s="70">
        <v>890</v>
      </c>
      <c r="T26" s="70">
        <v>961</v>
      </c>
      <c r="U26" s="70">
        <v>9107</v>
      </c>
      <c r="V26" s="70">
        <v>18783</v>
      </c>
      <c r="W26" s="70">
        <v>27705</v>
      </c>
      <c r="X26" s="70">
        <v>55595</v>
      </c>
      <c r="Y26" s="70">
        <v>11222</v>
      </c>
      <c r="Z26" s="70">
        <v>6667</v>
      </c>
      <c r="AA26" s="70">
        <v>2786</v>
      </c>
      <c r="AB26" s="70">
        <v>20675</v>
      </c>
      <c r="AC26" s="70">
        <v>92100</v>
      </c>
    </row>
    <row r="27" spans="1:29" x14ac:dyDescent="0.25">
      <c r="L27" s="632"/>
      <c r="M27" s="69" t="s">
        <v>173</v>
      </c>
      <c r="N27" s="70">
        <v>1834</v>
      </c>
      <c r="O27" s="70">
        <v>1870</v>
      </c>
      <c r="P27" s="70">
        <v>2038</v>
      </c>
      <c r="Q27" s="70">
        <v>2137</v>
      </c>
      <c r="R27" s="70">
        <v>2213</v>
      </c>
      <c r="S27" s="70">
        <v>2034</v>
      </c>
      <c r="T27" s="70">
        <v>1953</v>
      </c>
      <c r="U27" s="70">
        <v>17916</v>
      </c>
      <c r="V27" s="70">
        <v>37452</v>
      </c>
      <c r="W27" s="70">
        <v>36730</v>
      </c>
      <c r="X27" s="70">
        <v>92098</v>
      </c>
      <c r="Y27" s="70">
        <v>13530</v>
      </c>
      <c r="Z27" s="70">
        <v>8328</v>
      </c>
      <c r="AA27" s="70">
        <v>3219</v>
      </c>
      <c r="AB27" s="70">
        <v>25077</v>
      </c>
      <c r="AC27" s="70">
        <v>146558</v>
      </c>
    </row>
    <row r="30" spans="1:29" x14ac:dyDescent="0.25">
      <c r="N30" t="s">
        <v>46</v>
      </c>
      <c r="O30" t="s">
        <v>47</v>
      </c>
      <c r="P30" t="s">
        <v>77</v>
      </c>
      <c r="Q30" t="s">
        <v>152</v>
      </c>
    </row>
    <row r="31" spans="1:29" ht="21.6" x14ac:dyDescent="0.25">
      <c r="M31" s="69" t="s">
        <v>57</v>
      </c>
      <c r="N31">
        <f t="shared" ref="N31:N52" si="0">SUM(N6:T6,V6:W6)</f>
        <v>39884</v>
      </c>
      <c r="O31">
        <f t="shared" ref="O31:O52" si="1">AB6</f>
        <v>16579</v>
      </c>
      <c r="P31">
        <f>SUM(Z6:AA6)</f>
        <v>7342</v>
      </c>
      <c r="Q31">
        <f>SUM(N31:P31)</f>
        <v>63805</v>
      </c>
    </row>
    <row r="32" spans="1:29" x14ac:dyDescent="0.25">
      <c r="M32" s="69" t="s">
        <v>58</v>
      </c>
      <c r="N32">
        <f t="shared" si="0"/>
        <v>71644</v>
      </c>
      <c r="O32">
        <f t="shared" si="1"/>
        <v>26672</v>
      </c>
      <c r="P32">
        <f t="shared" ref="P32:P52" si="2">SUM(Z7:AA7)</f>
        <v>12395</v>
      </c>
      <c r="Q32">
        <f t="shared" ref="Q32:Q52" si="3">SUM(N32:P32)</f>
        <v>110711</v>
      </c>
    </row>
    <row r="33" spans="13:17" x14ac:dyDescent="0.25">
      <c r="M33" s="69" t="s">
        <v>59</v>
      </c>
      <c r="N33">
        <f t="shared" si="0"/>
        <v>64291</v>
      </c>
      <c r="O33">
        <f t="shared" si="1"/>
        <v>29757</v>
      </c>
      <c r="P33">
        <f t="shared" si="2"/>
        <v>14489</v>
      </c>
      <c r="Q33">
        <f t="shared" si="3"/>
        <v>108537</v>
      </c>
    </row>
    <row r="34" spans="13:17" ht="21.6" x14ac:dyDescent="0.25">
      <c r="M34" s="69" t="s">
        <v>61</v>
      </c>
      <c r="N34">
        <f t="shared" si="0"/>
        <v>53955</v>
      </c>
      <c r="O34">
        <f t="shared" si="1"/>
        <v>21189</v>
      </c>
      <c r="P34">
        <f t="shared" si="2"/>
        <v>9439</v>
      </c>
      <c r="Q34">
        <f t="shared" si="3"/>
        <v>84583</v>
      </c>
    </row>
    <row r="35" spans="13:17" x14ac:dyDescent="0.25">
      <c r="M35" s="69" t="s">
        <v>63</v>
      </c>
      <c r="N35">
        <f t="shared" si="0"/>
        <v>91675</v>
      </c>
      <c r="O35">
        <f t="shared" si="1"/>
        <v>29341</v>
      </c>
      <c r="P35">
        <f t="shared" si="2"/>
        <v>12195</v>
      </c>
      <c r="Q35">
        <f t="shared" si="3"/>
        <v>133211</v>
      </c>
    </row>
    <row r="36" spans="13:17" x14ac:dyDescent="0.25">
      <c r="M36" s="69" t="s">
        <v>65</v>
      </c>
      <c r="N36">
        <f t="shared" si="0"/>
        <v>82196</v>
      </c>
      <c r="O36">
        <f t="shared" si="1"/>
        <v>24824</v>
      </c>
      <c r="P36">
        <f t="shared" si="2"/>
        <v>10834</v>
      </c>
      <c r="Q36">
        <f t="shared" si="3"/>
        <v>117854</v>
      </c>
    </row>
    <row r="37" spans="13:17" x14ac:dyDescent="0.25">
      <c r="M37" s="69" t="s">
        <v>66</v>
      </c>
      <c r="N37">
        <f t="shared" si="0"/>
        <v>74518</v>
      </c>
      <c r="O37">
        <f t="shared" si="1"/>
        <v>32718</v>
      </c>
      <c r="P37">
        <f t="shared" si="2"/>
        <v>14761</v>
      </c>
      <c r="Q37">
        <f t="shared" si="3"/>
        <v>121997</v>
      </c>
    </row>
    <row r="38" spans="13:17" x14ac:dyDescent="0.25">
      <c r="M38" s="69" t="s">
        <v>68</v>
      </c>
      <c r="N38">
        <f t="shared" si="0"/>
        <v>46690</v>
      </c>
      <c r="O38">
        <f t="shared" si="1"/>
        <v>16726</v>
      </c>
      <c r="P38">
        <f t="shared" si="2"/>
        <v>7531</v>
      </c>
      <c r="Q38">
        <f t="shared" si="3"/>
        <v>70947</v>
      </c>
    </row>
    <row r="39" spans="13:17" ht="21.6" x14ac:dyDescent="0.25">
      <c r="M39" s="69" t="s">
        <v>70</v>
      </c>
      <c r="N39">
        <f t="shared" si="0"/>
        <v>69628</v>
      </c>
      <c r="O39">
        <f t="shared" si="1"/>
        <v>28750</v>
      </c>
      <c r="P39">
        <f t="shared" si="2"/>
        <v>12891</v>
      </c>
      <c r="Q39">
        <f t="shared" si="3"/>
        <v>111269</v>
      </c>
    </row>
    <row r="40" spans="13:17" ht="21.6" x14ac:dyDescent="0.25">
      <c r="M40" s="69" t="s">
        <v>153</v>
      </c>
      <c r="N40">
        <f t="shared" si="0"/>
        <v>106741</v>
      </c>
      <c r="O40">
        <f t="shared" si="1"/>
        <v>40572</v>
      </c>
      <c r="P40">
        <f t="shared" si="2"/>
        <v>18272</v>
      </c>
      <c r="Q40">
        <f t="shared" si="3"/>
        <v>165585</v>
      </c>
    </row>
    <row r="41" spans="13:17" x14ac:dyDescent="0.25">
      <c r="M41" s="69" t="s">
        <v>155</v>
      </c>
      <c r="N41">
        <f t="shared" si="0"/>
        <v>147963</v>
      </c>
      <c r="O41">
        <f t="shared" si="1"/>
        <v>45361</v>
      </c>
      <c r="P41">
        <f t="shared" si="2"/>
        <v>21254</v>
      </c>
      <c r="Q41">
        <f t="shared" si="3"/>
        <v>214578</v>
      </c>
    </row>
    <row r="42" spans="13:17" ht="21.6" x14ac:dyDescent="0.25">
      <c r="M42" s="69" t="s">
        <v>157</v>
      </c>
      <c r="N42">
        <f t="shared" si="0"/>
        <v>84519</v>
      </c>
      <c r="O42">
        <f t="shared" si="1"/>
        <v>27544</v>
      </c>
      <c r="P42">
        <f t="shared" si="2"/>
        <v>12448</v>
      </c>
      <c r="Q42">
        <f t="shared" si="3"/>
        <v>124511</v>
      </c>
    </row>
    <row r="43" spans="13:17" x14ac:dyDescent="0.25">
      <c r="M43" s="69" t="s">
        <v>159</v>
      </c>
      <c r="N43">
        <f t="shared" si="0"/>
        <v>84844</v>
      </c>
      <c r="O43">
        <f t="shared" si="1"/>
        <v>26606</v>
      </c>
      <c r="P43">
        <f t="shared" si="2"/>
        <v>11666</v>
      </c>
      <c r="Q43">
        <f t="shared" si="3"/>
        <v>123116</v>
      </c>
    </row>
    <row r="44" spans="13:17" ht="21.6" x14ac:dyDescent="0.25">
      <c r="M44" s="69" t="s">
        <v>182</v>
      </c>
      <c r="N44">
        <f t="shared" si="0"/>
        <v>75146</v>
      </c>
      <c r="O44">
        <f t="shared" si="1"/>
        <v>24967</v>
      </c>
      <c r="P44">
        <f t="shared" si="2"/>
        <v>11219</v>
      </c>
      <c r="Q44">
        <f t="shared" si="3"/>
        <v>111332</v>
      </c>
    </row>
    <row r="45" spans="13:17" x14ac:dyDescent="0.25">
      <c r="M45" s="69" t="s">
        <v>162</v>
      </c>
      <c r="N45">
        <f t="shared" si="0"/>
        <v>231443</v>
      </c>
      <c r="O45">
        <f t="shared" si="1"/>
        <v>47826</v>
      </c>
      <c r="P45">
        <f t="shared" si="2"/>
        <v>23258</v>
      </c>
      <c r="Q45">
        <f t="shared" si="3"/>
        <v>302527</v>
      </c>
    </row>
    <row r="46" spans="13:17" ht="21.6" x14ac:dyDescent="0.25">
      <c r="M46" s="69" t="s">
        <v>163</v>
      </c>
      <c r="N46">
        <f t="shared" si="0"/>
        <v>143235</v>
      </c>
      <c r="O46">
        <f t="shared" si="1"/>
        <v>42842</v>
      </c>
      <c r="P46">
        <f t="shared" si="2"/>
        <v>18650</v>
      </c>
      <c r="Q46">
        <f t="shared" si="3"/>
        <v>204727</v>
      </c>
    </row>
    <row r="47" spans="13:17" ht="21.6" x14ac:dyDescent="0.25">
      <c r="M47" s="69" t="s">
        <v>165</v>
      </c>
      <c r="N47">
        <f t="shared" si="0"/>
        <v>36181</v>
      </c>
      <c r="O47">
        <f t="shared" si="1"/>
        <v>10332</v>
      </c>
      <c r="P47">
        <f t="shared" si="2"/>
        <v>4584</v>
      </c>
      <c r="Q47">
        <f t="shared" si="3"/>
        <v>51097</v>
      </c>
    </row>
    <row r="48" spans="13:17" x14ac:dyDescent="0.25">
      <c r="M48" s="69" t="s">
        <v>167</v>
      </c>
      <c r="N48">
        <f t="shared" si="0"/>
        <v>108432</v>
      </c>
      <c r="O48">
        <f t="shared" si="1"/>
        <v>31831</v>
      </c>
      <c r="P48">
        <f t="shared" si="2"/>
        <v>13447</v>
      </c>
      <c r="Q48">
        <f t="shared" si="3"/>
        <v>153710</v>
      </c>
    </row>
    <row r="49" spans="13:17" ht="21.6" x14ac:dyDescent="0.25">
      <c r="M49" s="69" t="s">
        <v>168</v>
      </c>
      <c r="N49">
        <f t="shared" si="0"/>
        <v>42630</v>
      </c>
      <c r="O49">
        <f t="shared" si="1"/>
        <v>13086</v>
      </c>
      <c r="P49">
        <f t="shared" si="2"/>
        <v>5595</v>
      </c>
      <c r="Q49">
        <f t="shared" si="3"/>
        <v>61311</v>
      </c>
    </row>
    <row r="50" spans="13:17" x14ac:dyDescent="0.25">
      <c r="M50" s="69" t="s">
        <v>169</v>
      </c>
      <c r="N50">
        <f t="shared" si="0"/>
        <v>54625</v>
      </c>
      <c r="O50">
        <f t="shared" si="1"/>
        <v>17355</v>
      </c>
      <c r="P50">
        <f t="shared" si="2"/>
        <v>7867</v>
      </c>
      <c r="Q50">
        <f t="shared" si="3"/>
        <v>79847</v>
      </c>
    </row>
    <row r="51" spans="13:17" ht="21.6" x14ac:dyDescent="0.25">
      <c r="M51" s="69" t="s">
        <v>171</v>
      </c>
      <c r="N51">
        <f t="shared" si="0"/>
        <v>53070</v>
      </c>
      <c r="O51">
        <f t="shared" si="1"/>
        <v>20675</v>
      </c>
      <c r="P51">
        <f t="shared" si="2"/>
        <v>9453</v>
      </c>
      <c r="Q51">
        <f t="shared" si="3"/>
        <v>83198</v>
      </c>
    </row>
    <row r="52" spans="13:17" x14ac:dyDescent="0.25">
      <c r="M52" s="69" t="s">
        <v>173</v>
      </c>
      <c r="N52">
        <f t="shared" si="0"/>
        <v>88261</v>
      </c>
      <c r="O52">
        <f t="shared" si="1"/>
        <v>25077</v>
      </c>
      <c r="P52">
        <f t="shared" si="2"/>
        <v>11547</v>
      </c>
      <c r="Q52">
        <f t="shared" si="3"/>
        <v>124885</v>
      </c>
    </row>
  </sheetData>
  <sheetProtection algorithmName="SHA-512" hashValue="t9Ofz5ZAYdYf5KBKv5lBNNt+kmOPsmlGAtjoVkDTnHdmDbzXaLm9RqyoQq/bA/Ln1xYdSLyKcLkJAMQNy1CtCQ==" saltValue="csguna8Gjv8V5nBdfEyfuQ==" spinCount="100000" sheet="1" objects="1" scenarios="1"/>
  <mergeCells count="11">
    <mergeCell ref="F1:I1"/>
    <mergeCell ref="Y2:AA2"/>
    <mergeCell ref="AB2:AB4"/>
    <mergeCell ref="AC1:AC4"/>
    <mergeCell ref="L5:M5"/>
    <mergeCell ref="L7:L27"/>
    <mergeCell ref="N1:AB1"/>
    <mergeCell ref="N2:W2"/>
    <mergeCell ref="N3:T3"/>
    <mergeCell ref="U3:U4"/>
    <mergeCell ref="X2:X4"/>
  </mergeCells>
  <phoneticPr fontId="9" type="noConversion"/>
  <hyperlinks>
    <hyperlink ref="A1" r:id="rId1" xr:uid="{00000000-0004-0000-1500-000000000000}"/>
  </hyperlinks>
  <pageMargins left="0.75" right="0.75" top="1" bottom="1" header="0.5" footer="0.5"/>
  <pageSetup paperSize="9" orientation="portrait" horizontalDpi="300" verticalDpi="0" r:id="rId2"/>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392DB2-CAB5-4298-A8C7-6745976C0F47}">
  <sheetPr>
    <tabColor rgb="FFFF0000"/>
  </sheetPr>
  <dimension ref="A1:I181"/>
  <sheetViews>
    <sheetView showRowColHeaders="0" workbookViewId="0">
      <selection sqref="A1:I181"/>
    </sheetView>
  </sheetViews>
  <sheetFormatPr defaultRowHeight="13.2" x14ac:dyDescent="0.25"/>
  <sheetData>
    <row r="1" spans="1:9" x14ac:dyDescent="0.25">
      <c r="A1" t="s">
        <v>801</v>
      </c>
    </row>
    <row r="2" spans="1:9" x14ac:dyDescent="0.25">
      <c r="A2" t="s">
        <v>33</v>
      </c>
      <c r="B2" t="s">
        <v>425</v>
      </c>
      <c r="C2" t="s">
        <v>426</v>
      </c>
      <c r="D2" t="s">
        <v>5722</v>
      </c>
      <c r="E2" t="s">
        <v>5723</v>
      </c>
      <c r="F2" t="s">
        <v>627</v>
      </c>
      <c r="G2" t="s">
        <v>628</v>
      </c>
      <c r="H2" t="s">
        <v>629</v>
      </c>
      <c r="I2" t="s">
        <v>630</v>
      </c>
    </row>
    <row r="3" spans="1:9" x14ac:dyDescent="0.25">
      <c r="A3" t="s">
        <v>607</v>
      </c>
      <c r="B3">
        <v>1</v>
      </c>
      <c r="C3">
        <v>1</v>
      </c>
      <c r="D3" t="s">
        <v>631</v>
      </c>
      <c r="E3" t="s">
        <v>10571</v>
      </c>
      <c r="F3">
        <v>1</v>
      </c>
    </row>
    <row r="4" spans="1:9" x14ac:dyDescent="0.25">
      <c r="A4" t="s">
        <v>607</v>
      </c>
      <c r="B4">
        <v>1</v>
      </c>
      <c r="C4">
        <v>2</v>
      </c>
      <c r="D4" t="s">
        <v>901</v>
      </c>
      <c r="E4" t="s">
        <v>10572</v>
      </c>
      <c r="F4">
        <v>2</v>
      </c>
    </row>
    <row r="5" spans="1:9" x14ac:dyDescent="0.25">
      <c r="A5" t="s">
        <v>607</v>
      </c>
      <c r="B5">
        <v>1</v>
      </c>
      <c r="C5">
        <v>3</v>
      </c>
      <c r="D5" t="s">
        <v>632</v>
      </c>
      <c r="E5" t="s">
        <v>10573</v>
      </c>
      <c r="F5">
        <v>3</v>
      </c>
    </row>
    <row r="6" spans="1:9" x14ac:dyDescent="0.25">
      <c r="A6" t="s">
        <v>607</v>
      </c>
      <c r="B6">
        <v>2</v>
      </c>
      <c r="C6">
        <v>1</v>
      </c>
      <c r="D6" t="s">
        <v>633</v>
      </c>
      <c r="E6" t="s">
        <v>10574</v>
      </c>
      <c r="F6">
        <v>4</v>
      </c>
      <c r="G6">
        <v>99</v>
      </c>
    </row>
    <row r="7" spans="1:9" x14ac:dyDescent="0.25">
      <c r="A7" t="s">
        <v>607</v>
      </c>
      <c r="B7">
        <v>2</v>
      </c>
      <c r="C7">
        <v>2</v>
      </c>
      <c r="D7" t="s">
        <v>634</v>
      </c>
      <c r="E7" t="s">
        <v>10575</v>
      </c>
      <c r="F7">
        <v>5</v>
      </c>
      <c r="G7">
        <v>99</v>
      </c>
    </row>
    <row r="8" spans="1:9" x14ac:dyDescent="0.25">
      <c r="A8" t="s">
        <v>607</v>
      </c>
      <c r="B8">
        <v>2</v>
      </c>
      <c r="C8">
        <v>3</v>
      </c>
      <c r="D8" t="s">
        <v>635</v>
      </c>
      <c r="E8" t="s">
        <v>10576</v>
      </c>
      <c r="F8">
        <v>6</v>
      </c>
      <c r="G8">
        <v>99</v>
      </c>
    </row>
    <row r="9" spans="1:9" x14ac:dyDescent="0.25">
      <c r="A9" t="s">
        <v>607</v>
      </c>
      <c r="B9">
        <v>2</v>
      </c>
      <c r="C9">
        <v>4</v>
      </c>
      <c r="D9" t="s">
        <v>636</v>
      </c>
      <c r="E9" t="s">
        <v>10577</v>
      </c>
      <c r="F9">
        <v>7</v>
      </c>
      <c r="G9">
        <v>99</v>
      </c>
    </row>
    <row r="10" spans="1:9" x14ac:dyDescent="0.25">
      <c r="A10" t="s">
        <v>607</v>
      </c>
      <c r="B10">
        <v>2</v>
      </c>
      <c r="C10">
        <v>5</v>
      </c>
      <c r="D10" t="s">
        <v>637</v>
      </c>
      <c r="E10" t="s">
        <v>10578</v>
      </c>
      <c r="F10">
        <v>8</v>
      </c>
      <c r="G10">
        <v>99</v>
      </c>
    </row>
    <row r="11" spans="1:9" x14ac:dyDescent="0.25">
      <c r="A11" t="s">
        <v>607</v>
      </c>
      <c r="B11">
        <v>2</v>
      </c>
      <c r="C11">
        <v>6</v>
      </c>
      <c r="D11" t="s">
        <v>638</v>
      </c>
      <c r="E11" t="s">
        <v>10579</v>
      </c>
      <c r="F11">
        <v>9</v>
      </c>
      <c r="G11">
        <v>99</v>
      </c>
    </row>
    <row r="12" spans="1:9" x14ac:dyDescent="0.25">
      <c r="A12" t="s">
        <v>607</v>
      </c>
      <c r="B12">
        <v>2</v>
      </c>
      <c r="C12">
        <v>7</v>
      </c>
      <c r="D12" t="s">
        <v>639</v>
      </c>
      <c r="E12" t="s">
        <v>10580</v>
      </c>
      <c r="F12">
        <v>10</v>
      </c>
      <c r="G12">
        <v>99</v>
      </c>
    </row>
    <row r="13" spans="1:9" x14ac:dyDescent="0.25">
      <c r="A13" t="s">
        <v>607</v>
      </c>
      <c r="B13">
        <v>2</v>
      </c>
      <c r="C13">
        <v>8</v>
      </c>
      <c r="D13" t="s">
        <v>640</v>
      </c>
      <c r="E13" t="s">
        <v>10581</v>
      </c>
      <c r="F13">
        <v>11</v>
      </c>
      <c r="G13">
        <v>99</v>
      </c>
    </row>
    <row r="14" spans="1:9" x14ac:dyDescent="0.25">
      <c r="A14" t="s">
        <v>607</v>
      </c>
      <c r="B14">
        <v>2</v>
      </c>
      <c r="C14">
        <v>9</v>
      </c>
      <c r="D14" t="s">
        <v>641</v>
      </c>
      <c r="E14" t="s">
        <v>10582</v>
      </c>
      <c r="F14">
        <v>12</v>
      </c>
      <c r="G14">
        <v>99</v>
      </c>
    </row>
    <row r="15" spans="1:9" x14ac:dyDescent="0.25">
      <c r="A15" t="s">
        <v>607</v>
      </c>
      <c r="B15">
        <v>2</v>
      </c>
      <c r="C15">
        <v>10</v>
      </c>
      <c r="D15" t="s">
        <v>642</v>
      </c>
      <c r="E15" t="s">
        <v>10583</v>
      </c>
      <c r="F15">
        <v>13</v>
      </c>
      <c r="G15">
        <v>99</v>
      </c>
    </row>
    <row r="16" spans="1:9" x14ac:dyDescent="0.25">
      <c r="A16" t="s">
        <v>607</v>
      </c>
      <c r="B16">
        <v>2</v>
      </c>
      <c r="C16">
        <v>11</v>
      </c>
      <c r="D16" t="s">
        <v>643</v>
      </c>
      <c r="E16" t="s">
        <v>10584</v>
      </c>
      <c r="F16">
        <v>14</v>
      </c>
      <c r="G16">
        <v>99</v>
      </c>
    </row>
    <row r="17" spans="1:7" x14ac:dyDescent="0.25">
      <c r="A17" t="s">
        <v>607</v>
      </c>
      <c r="B17">
        <v>2</v>
      </c>
      <c r="C17">
        <v>12</v>
      </c>
      <c r="D17" t="s">
        <v>644</v>
      </c>
      <c r="E17" t="s">
        <v>10585</v>
      </c>
      <c r="F17">
        <v>15</v>
      </c>
      <c r="G17">
        <v>99</v>
      </c>
    </row>
    <row r="18" spans="1:7" x14ac:dyDescent="0.25">
      <c r="A18" t="s">
        <v>607</v>
      </c>
      <c r="B18">
        <v>2</v>
      </c>
      <c r="C18">
        <v>13</v>
      </c>
      <c r="D18" t="s">
        <v>645</v>
      </c>
      <c r="E18" t="s">
        <v>10586</v>
      </c>
      <c r="F18">
        <v>16</v>
      </c>
      <c r="G18">
        <v>99</v>
      </c>
    </row>
    <row r="19" spans="1:7" x14ac:dyDescent="0.25">
      <c r="A19" t="s">
        <v>607</v>
      </c>
      <c r="B19">
        <v>2</v>
      </c>
      <c r="C19">
        <v>14</v>
      </c>
      <c r="D19" t="s">
        <v>646</v>
      </c>
      <c r="E19" t="s">
        <v>10587</v>
      </c>
      <c r="F19">
        <v>17</v>
      </c>
      <c r="G19">
        <v>99</v>
      </c>
    </row>
    <row r="20" spans="1:7" x14ac:dyDescent="0.25">
      <c r="A20" t="s">
        <v>607</v>
      </c>
      <c r="B20">
        <v>2</v>
      </c>
      <c r="C20">
        <v>15</v>
      </c>
      <c r="D20" t="s">
        <v>647</v>
      </c>
      <c r="E20" t="s">
        <v>10588</v>
      </c>
      <c r="F20">
        <v>18</v>
      </c>
      <c r="G20">
        <v>99</v>
      </c>
    </row>
    <row r="21" spans="1:7" x14ac:dyDescent="0.25">
      <c r="A21" t="s">
        <v>607</v>
      </c>
      <c r="B21">
        <v>2</v>
      </c>
      <c r="C21">
        <v>16</v>
      </c>
      <c r="D21" t="s">
        <v>648</v>
      </c>
      <c r="E21" t="s">
        <v>10589</v>
      </c>
      <c r="F21">
        <v>19</v>
      </c>
      <c r="G21">
        <v>99</v>
      </c>
    </row>
    <row r="22" spans="1:7" x14ac:dyDescent="0.25">
      <c r="A22" t="s">
        <v>607</v>
      </c>
      <c r="B22">
        <v>2</v>
      </c>
      <c r="C22">
        <v>17</v>
      </c>
      <c r="D22" t="s">
        <v>869</v>
      </c>
      <c r="E22" t="s">
        <v>10590</v>
      </c>
      <c r="F22">
        <v>20</v>
      </c>
      <c r="G22">
        <v>99</v>
      </c>
    </row>
    <row r="23" spans="1:7" x14ac:dyDescent="0.25">
      <c r="A23" t="s">
        <v>607</v>
      </c>
      <c r="B23">
        <v>2</v>
      </c>
      <c r="C23">
        <v>18</v>
      </c>
      <c r="D23" t="s">
        <v>868</v>
      </c>
      <c r="E23" t="s">
        <v>10591</v>
      </c>
      <c r="F23">
        <v>21</v>
      </c>
      <c r="G23">
        <v>99</v>
      </c>
    </row>
    <row r="24" spans="1:7" x14ac:dyDescent="0.25">
      <c r="A24" t="s">
        <v>607</v>
      </c>
      <c r="B24">
        <v>2</v>
      </c>
      <c r="C24">
        <v>99</v>
      </c>
      <c r="D24" t="s">
        <v>649</v>
      </c>
      <c r="E24" t="s">
        <v>10592</v>
      </c>
      <c r="F24">
        <v>22</v>
      </c>
    </row>
    <row r="25" spans="1:7" x14ac:dyDescent="0.25">
      <c r="A25" t="s">
        <v>607</v>
      </c>
      <c r="B25">
        <v>3</v>
      </c>
      <c r="C25">
        <v>1</v>
      </c>
      <c r="D25" t="s">
        <v>5724</v>
      </c>
      <c r="E25" t="s">
        <v>10593</v>
      </c>
      <c r="F25">
        <v>23</v>
      </c>
    </row>
    <row r="26" spans="1:7" x14ac:dyDescent="0.25">
      <c r="A26" t="s">
        <v>607</v>
      </c>
      <c r="B26">
        <v>3</v>
      </c>
      <c r="C26">
        <v>2</v>
      </c>
      <c r="D26" t="s">
        <v>5725</v>
      </c>
      <c r="E26" t="s">
        <v>10594</v>
      </c>
      <c r="F26">
        <v>24</v>
      </c>
    </row>
    <row r="27" spans="1:7" x14ac:dyDescent="0.25">
      <c r="A27" t="s">
        <v>607</v>
      </c>
      <c r="B27">
        <v>4</v>
      </c>
      <c r="C27">
        <v>1</v>
      </c>
      <c r="D27" t="s">
        <v>5726</v>
      </c>
      <c r="E27" t="s">
        <v>10595</v>
      </c>
    </row>
    <row r="28" spans="1:7" x14ac:dyDescent="0.25">
      <c r="A28" t="s">
        <v>607</v>
      </c>
      <c r="B28">
        <v>5</v>
      </c>
      <c r="C28">
        <v>1</v>
      </c>
      <c r="D28" t="s">
        <v>654</v>
      </c>
      <c r="E28" t="s">
        <v>10596</v>
      </c>
      <c r="F28">
        <v>25</v>
      </c>
      <c r="G28">
        <v>99</v>
      </c>
    </row>
    <row r="29" spans="1:7" x14ac:dyDescent="0.25">
      <c r="A29" t="s">
        <v>607</v>
      </c>
      <c r="B29">
        <v>5</v>
      </c>
      <c r="C29">
        <v>2</v>
      </c>
      <c r="D29" t="s">
        <v>655</v>
      </c>
      <c r="E29" t="s">
        <v>10597</v>
      </c>
      <c r="F29">
        <v>26</v>
      </c>
      <c r="G29">
        <v>99</v>
      </c>
    </row>
    <row r="30" spans="1:7" x14ac:dyDescent="0.25">
      <c r="A30" t="s">
        <v>607</v>
      </c>
      <c r="B30">
        <v>5</v>
      </c>
      <c r="C30">
        <v>3</v>
      </c>
      <c r="D30" t="s">
        <v>656</v>
      </c>
      <c r="E30" t="s">
        <v>10598</v>
      </c>
      <c r="F30">
        <v>27</v>
      </c>
      <c r="G30">
        <v>99</v>
      </c>
    </row>
    <row r="31" spans="1:7" x14ac:dyDescent="0.25">
      <c r="A31" t="s">
        <v>607</v>
      </c>
      <c r="B31">
        <v>5</v>
      </c>
      <c r="C31">
        <v>99</v>
      </c>
      <c r="D31" t="s">
        <v>10599</v>
      </c>
      <c r="E31" t="s">
        <v>10600</v>
      </c>
      <c r="F31">
        <v>29</v>
      </c>
    </row>
    <row r="32" spans="1:7" x14ac:dyDescent="0.25">
      <c r="A32" t="s">
        <v>607</v>
      </c>
      <c r="B32">
        <v>6</v>
      </c>
      <c r="C32">
        <v>1</v>
      </c>
      <c r="D32" t="s">
        <v>5727</v>
      </c>
      <c r="E32" t="s">
        <v>10601</v>
      </c>
      <c r="F32">
        <v>30</v>
      </c>
    </row>
    <row r="33" spans="1:7" x14ac:dyDescent="0.25">
      <c r="A33" t="s">
        <v>607</v>
      </c>
      <c r="B33">
        <v>6</v>
      </c>
      <c r="C33">
        <v>2</v>
      </c>
      <c r="D33" t="s">
        <v>899</v>
      </c>
      <c r="E33" t="s">
        <v>10602</v>
      </c>
      <c r="F33">
        <v>31</v>
      </c>
    </row>
    <row r="34" spans="1:7" x14ac:dyDescent="0.25">
      <c r="A34" t="s">
        <v>607</v>
      </c>
      <c r="B34">
        <v>7</v>
      </c>
      <c r="C34">
        <v>1</v>
      </c>
      <c r="D34" t="s">
        <v>658</v>
      </c>
      <c r="E34" t="s">
        <v>10603</v>
      </c>
      <c r="F34">
        <v>32</v>
      </c>
      <c r="G34">
        <v>99</v>
      </c>
    </row>
    <row r="35" spans="1:7" x14ac:dyDescent="0.25">
      <c r="A35" t="s">
        <v>607</v>
      </c>
      <c r="B35">
        <v>7</v>
      </c>
      <c r="C35">
        <v>2</v>
      </c>
      <c r="D35" t="s">
        <v>659</v>
      </c>
      <c r="E35" t="s">
        <v>10753</v>
      </c>
      <c r="F35">
        <v>33</v>
      </c>
      <c r="G35">
        <v>99</v>
      </c>
    </row>
    <row r="36" spans="1:7" x14ac:dyDescent="0.25">
      <c r="A36" t="s">
        <v>607</v>
      </c>
      <c r="B36">
        <v>7</v>
      </c>
      <c r="C36">
        <v>3</v>
      </c>
      <c r="D36" t="s">
        <v>660</v>
      </c>
      <c r="E36" t="s">
        <v>10604</v>
      </c>
      <c r="F36">
        <v>34</v>
      </c>
      <c r="G36">
        <v>99</v>
      </c>
    </row>
    <row r="37" spans="1:7" x14ac:dyDescent="0.25">
      <c r="A37" t="s">
        <v>607</v>
      </c>
      <c r="B37">
        <v>7</v>
      </c>
      <c r="C37">
        <v>99</v>
      </c>
      <c r="D37" t="s">
        <v>10605</v>
      </c>
      <c r="E37" t="s">
        <v>10606</v>
      </c>
      <c r="F37">
        <v>35</v>
      </c>
    </row>
    <row r="38" spans="1:7" x14ac:dyDescent="0.25">
      <c r="A38" t="s">
        <v>607</v>
      </c>
      <c r="B38">
        <v>8</v>
      </c>
      <c r="C38">
        <v>1</v>
      </c>
      <c r="D38" t="s">
        <v>661</v>
      </c>
      <c r="E38" t="s">
        <v>10607</v>
      </c>
      <c r="F38">
        <v>36</v>
      </c>
    </row>
    <row r="39" spans="1:7" x14ac:dyDescent="0.25">
      <c r="A39" t="s">
        <v>607</v>
      </c>
      <c r="B39">
        <v>9</v>
      </c>
      <c r="C39">
        <v>1</v>
      </c>
      <c r="D39" t="s">
        <v>5728</v>
      </c>
      <c r="E39" t="s">
        <v>10608</v>
      </c>
      <c r="F39">
        <v>37</v>
      </c>
    </row>
    <row r="40" spans="1:7" x14ac:dyDescent="0.25">
      <c r="A40" t="s">
        <v>607</v>
      </c>
      <c r="B40">
        <v>9</v>
      </c>
      <c r="C40">
        <v>2</v>
      </c>
      <c r="D40" t="s">
        <v>5729</v>
      </c>
      <c r="E40" t="s">
        <v>10609</v>
      </c>
      <c r="F40">
        <v>38</v>
      </c>
    </row>
    <row r="41" spans="1:7" x14ac:dyDescent="0.25">
      <c r="A41" t="s">
        <v>607</v>
      </c>
      <c r="B41">
        <v>10</v>
      </c>
      <c r="C41">
        <v>1</v>
      </c>
      <c r="D41" t="s">
        <v>664</v>
      </c>
      <c r="E41" t="s">
        <v>10610</v>
      </c>
      <c r="F41">
        <v>39</v>
      </c>
    </row>
    <row r="42" spans="1:7" x14ac:dyDescent="0.25">
      <c r="A42" t="s">
        <v>607</v>
      </c>
      <c r="B42">
        <v>11</v>
      </c>
      <c r="C42">
        <v>1</v>
      </c>
      <c r="D42" t="s">
        <v>10611</v>
      </c>
      <c r="E42" t="s">
        <v>10612</v>
      </c>
      <c r="F42">
        <v>40</v>
      </c>
    </row>
    <row r="43" spans="1:7" x14ac:dyDescent="0.25">
      <c r="A43" t="s">
        <v>607</v>
      </c>
      <c r="B43">
        <v>11</v>
      </c>
      <c r="C43">
        <v>2</v>
      </c>
      <c r="D43" t="s">
        <v>10613</v>
      </c>
      <c r="E43" t="s">
        <v>10614</v>
      </c>
      <c r="F43">
        <v>42</v>
      </c>
      <c r="G43">
        <v>99</v>
      </c>
    </row>
    <row r="44" spans="1:7" x14ac:dyDescent="0.25">
      <c r="A44" t="s">
        <v>607</v>
      </c>
      <c r="B44">
        <v>11</v>
      </c>
      <c r="C44">
        <v>3</v>
      </c>
      <c r="D44" t="s">
        <v>10615</v>
      </c>
      <c r="E44" t="s">
        <v>10616</v>
      </c>
      <c r="F44">
        <v>43</v>
      </c>
      <c r="G44">
        <v>99</v>
      </c>
    </row>
    <row r="45" spans="1:7" x14ac:dyDescent="0.25">
      <c r="A45" t="s">
        <v>607</v>
      </c>
      <c r="B45">
        <v>11</v>
      </c>
      <c r="C45">
        <v>4</v>
      </c>
      <c r="D45" t="s">
        <v>10617</v>
      </c>
      <c r="E45" t="s">
        <v>10618</v>
      </c>
      <c r="F45">
        <v>44</v>
      </c>
      <c r="G45">
        <v>99</v>
      </c>
    </row>
    <row r="46" spans="1:7" x14ac:dyDescent="0.25">
      <c r="A46" t="s">
        <v>607</v>
      </c>
      <c r="B46">
        <v>11</v>
      </c>
      <c r="C46">
        <v>99</v>
      </c>
      <c r="D46" t="s">
        <v>10619</v>
      </c>
      <c r="E46" t="s">
        <v>10754</v>
      </c>
      <c r="F46">
        <v>41</v>
      </c>
    </row>
    <row r="47" spans="1:7" x14ac:dyDescent="0.25">
      <c r="E47" t="s">
        <v>10755</v>
      </c>
    </row>
    <row r="48" spans="1:7" x14ac:dyDescent="0.25">
      <c r="E48" t="s">
        <v>10756</v>
      </c>
    </row>
    <row r="49" spans="1:7" x14ac:dyDescent="0.25">
      <c r="A49" t="s">
        <v>607</v>
      </c>
      <c r="B49">
        <v>12</v>
      </c>
      <c r="C49">
        <v>1</v>
      </c>
      <c r="D49" t="s">
        <v>10620</v>
      </c>
      <c r="E49" t="s">
        <v>10757</v>
      </c>
      <c r="F49">
        <v>45</v>
      </c>
    </row>
    <row r="50" spans="1:7" x14ac:dyDescent="0.25">
      <c r="A50" t="s">
        <v>607</v>
      </c>
      <c r="B50">
        <v>12</v>
      </c>
      <c r="C50">
        <v>2</v>
      </c>
      <c r="D50" t="s">
        <v>5730</v>
      </c>
      <c r="E50" t="s">
        <v>10621</v>
      </c>
      <c r="F50">
        <v>46</v>
      </c>
    </row>
    <row r="51" spans="1:7" x14ac:dyDescent="0.25">
      <c r="A51" t="s">
        <v>607</v>
      </c>
      <c r="B51">
        <v>12</v>
      </c>
      <c r="C51">
        <v>3</v>
      </c>
      <c r="D51" t="s">
        <v>5731</v>
      </c>
      <c r="E51" t="s">
        <v>10622</v>
      </c>
      <c r="F51">
        <v>47</v>
      </c>
    </row>
    <row r="52" spans="1:7" x14ac:dyDescent="0.25">
      <c r="A52" t="s">
        <v>607</v>
      </c>
      <c r="B52">
        <v>13</v>
      </c>
      <c r="C52">
        <v>1</v>
      </c>
      <c r="D52" t="s">
        <v>903</v>
      </c>
      <c r="E52" t="s">
        <v>10623</v>
      </c>
      <c r="F52">
        <v>48</v>
      </c>
    </row>
    <row r="53" spans="1:7" x14ac:dyDescent="0.25">
      <c r="A53" t="s">
        <v>607</v>
      </c>
      <c r="B53">
        <v>13</v>
      </c>
      <c r="C53">
        <v>2</v>
      </c>
      <c r="D53" t="s">
        <v>672</v>
      </c>
      <c r="E53" t="s">
        <v>10624</v>
      </c>
      <c r="F53">
        <v>49</v>
      </c>
      <c r="G53">
        <v>99</v>
      </c>
    </row>
    <row r="54" spans="1:7" x14ac:dyDescent="0.25">
      <c r="A54" t="s">
        <v>607</v>
      </c>
      <c r="B54">
        <v>13</v>
      </c>
      <c r="C54">
        <v>3</v>
      </c>
      <c r="D54" t="s">
        <v>673</v>
      </c>
      <c r="E54" t="s">
        <v>10625</v>
      </c>
      <c r="F54">
        <v>50</v>
      </c>
      <c r="G54">
        <v>99</v>
      </c>
    </row>
    <row r="55" spans="1:7" x14ac:dyDescent="0.25">
      <c r="A55" t="s">
        <v>607</v>
      </c>
      <c r="B55">
        <v>13</v>
      </c>
      <c r="C55">
        <v>4</v>
      </c>
      <c r="D55" t="s">
        <v>674</v>
      </c>
      <c r="E55" t="s">
        <v>10626</v>
      </c>
      <c r="F55">
        <v>51</v>
      </c>
      <c r="G55">
        <v>99</v>
      </c>
    </row>
    <row r="56" spans="1:7" x14ac:dyDescent="0.25">
      <c r="A56" t="s">
        <v>607</v>
      </c>
      <c r="B56">
        <v>13</v>
      </c>
      <c r="C56">
        <v>5</v>
      </c>
      <c r="D56" t="s">
        <v>675</v>
      </c>
      <c r="E56" t="s">
        <v>10627</v>
      </c>
      <c r="F56">
        <v>52</v>
      </c>
      <c r="G56">
        <v>99</v>
      </c>
    </row>
    <row r="57" spans="1:7" x14ac:dyDescent="0.25">
      <c r="A57" t="s">
        <v>607</v>
      </c>
      <c r="B57">
        <v>13</v>
      </c>
      <c r="C57">
        <v>99</v>
      </c>
      <c r="D57" t="s">
        <v>676</v>
      </c>
      <c r="E57" t="s">
        <v>10628</v>
      </c>
      <c r="F57">
        <v>53</v>
      </c>
    </row>
    <row r="58" spans="1:7" x14ac:dyDescent="0.25">
      <c r="A58" t="s">
        <v>607</v>
      </c>
      <c r="B58">
        <v>14</v>
      </c>
      <c r="C58">
        <v>1</v>
      </c>
      <c r="D58" t="s">
        <v>677</v>
      </c>
      <c r="E58" t="s">
        <v>10629</v>
      </c>
      <c r="F58">
        <v>54</v>
      </c>
      <c r="G58">
        <v>99</v>
      </c>
    </row>
    <row r="59" spans="1:7" x14ac:dyDescent="0.25">
      <c r="A59" t="s">
        <v>607</v>
      </c>
      <c r="B59">
        <v>14</v>
      </c>
      <c r="C59">
        <v>2</v>
      </c>
      <c r="D59" t="s">
        <v>678</v>
      </c>
      <c r="E59" t="s">
        <v>10630</v>
      </c>
      <c r="F59">
        <v>55</v>
      </c>
      <c r="G59">
        <v>99</v>
      </c>
    </row>
    <row r="60" spans="1:7" x14ac:dyDescent="0.25">
      <c r="A60" t="s">
        <v>607</v>
      </c>
      <c r="B60">
        <v>14</v>
      </c>
      <c r="C60">
        <v>3</v>
      </c>
      <c r="D60" t="s">
        <v>679</v>
      </c>
      <c r="E60" t="s">
        <v>10631</v>
      </c>
      <c r="F60">
        <v>56</v>
      </c>
      <c r="G60">
        <v>99</v>
      </c>
    </row>
    <row r="61" spans="1:7" x14ac:dyDescent="0.25">
      <c r="A61" t="s">
        <v>607</v>
      </c>
      <c r="B61">
        <v>14</v>
      </c>
      <c r="C61">
        <v>4</v>
      </c>
      <c r="D61" t="s">
        <v>680</v>
      </c>
      <c r="E61" t="s">
        <v>10632</v>
      </c>
      <c r="F61">
        <v>57</v>
      </c>
      <c r="G61">
        <v>99</v>
      </c>
    </row>
    <row r="62" spans="1:7" x14ac:dyDescent="0.25">
      <c r="A62" t="s">
        <v>607</v>
      </c>
      <c r="B62">
        <v>14</v>
      </c>
      <c r="C62">
        <v>99</v>
      </c>
      <c r="D62" t="s">
        <v>10633</v>
      </c>
      <c r="E62" t="s">
        <v>10634</v>
      </c>
      <c r="F62">
        <v>58</v>
      </c>
    </row>
    <row r="63" spans="1:7" x14ac:dyDescent="0.25">
      <c r="A63" t="s">
        <v>607</v>
      </c>
      <c r="B63">
        <v>15</v>
      </c>
      <c r="C63">
        <v>1</v>
      </c>
      <c r="D63" t="s">
        <v>904</v>
      </c>
      <c r="E63" t="s">
        <v>10635</v>
      </c>
      <c r="F63">
        <v>59</v>
      </c>
    </row>
    <row r="64" spans="1:7" x14ac:dyDescent="0.25">
      <c r="A64" t="s">
        <v>607</v>
      </c>
      <c r="B64">
        <v>16</v>
      </c>
      <c r="C64">
        <v>1</v>
      </c>
      <c r="D64" t="s">
        <v>905</v>
      </c>
      <c r="E64" t="s">
        <v>10636</v>
      </c>
      <c r="F64">
        <v>60</v>
      </c>
    </row>
    <row r="65" spans="1:7" x14ac:dyDescent="0.25">
      <c r="A65" t="s">
        <v>607</v>
      </c>
      <c r="B65">
        <v>16</v>
      </c>
      <c r="C65">
        <v>2</v>
      </c>
      <c r="D65" t="s">
        <v>906</v>
      </c>
      <c r="E65" t="s">
        <v>10637</v>
      </c>
      <c r="F65">
        <v>61</v>
      </c>
    </row>
    <row r="66" spans="1:7" x14ac:dyDescent="0.25">
      <c r="A66" t="s">
        <v>607</v>
      </c>
      <c r="B66">
        <v>16</v>
      </c>
      <c r="C66">
        <v>3</v>
      </c>
      <c r="D66" t="s">
        <v>682</v>
      </c>
      <c r="E66" t="s">
        <v>10638</v>
      </c>
      <c r="F66">
        <v>62</v>
      </c>
    </row>
    <row r="67" spans="1:7" x14ac:dyDescent="0.25">
      <c r="A67" t="s">
        <v>607</v>
      </c>
      <c r="B67">
        <v>17</v>
      </c>
      <c r="C67">
        <v>1</v>
      </c>
      <c r="D67" t="s">
        <v>683</v>
      </c>
      <c r="E67" t="s">
        <v>10639</v>
      </c>
      <c r="F67">
        <v>63</v>
      </c>
      <c r="G67">
        <v>99</v>
      </c>
    </row>
    <row r="68" spans="1:7" x14ac:dyDescent="0.25">
      <c r="A68" t="s">
        <v>607</v>
      </c>
      <c r="B68">
        <v>17</v>
      </c>
      <c r="C68">
        <v>2</v>
      </c>
      <c r="D68" t="s">
        <v>684</v>
      </c>
      <c r="E68" t="s">
        <v>10640</v>
      </c>
      <c r="F68">
        <v>64</v>
      </c>
      <c r="G68">
        <v>99</v>
      </c>
    </row>
    <row r="69" spans="1:7" x14ac:dyDescent="0.25">
      <c r="A69" t="s">
        <v>607</v>
      </c>
      <c r="B69">
        <v>17</v>
      </c>
      <c r="C69">
        <v>3</v>
      </c>
      <c r="D69" t="s">
        <v>685</v>
      </c>
      <c r="E69" t="s">
        <v>10641</v>
      </c>
      <c r="F69">
        <v>65</v>
      </c>
      <c r="G69">
        <v>99</v>
      </c>
    </row>
    <row r="70" spans="1:7" x14ac:dyDescent="0.25">
      <c r="A70" t="s">
        <v>607</v>
      </c>
      <c r="B70">
        <v>17</v>
      </c>
      <c r="C70">
        <v>4</v>
      </c>
      <c r="D70" t="s">
        <v>686</v>
      </c>
      <c r="E70" t="s">
        <v>10642</v>
      </c>
      <c r="F70">
        <v>66</v>
      </c>
      <c r="G70">
        <v>99</v>
      </c>
    </row>
    <row r="71" spans="1:7" x14ac:dyDescent="0.25">
      <c r="A71" t="s">
        <v>607</v>
      </c>
      <c r="B71">
        <v>17</v>
      </c>
      <c r="C71">
        <v>5</v>
      </c>
      <c r="D71" t="s">
        <v>687</v>
      </c>
      <c r="E71" t="s">
        <v>10643</v>
      </c>
      <c r="F71">
        <v>67</v>
      </c>
      <c r="G71">
        <v>99</v>
      </c>
    </row>
    <row r="72" spans="1:7" x14ac:dyDescent="0.25">
      <c r="A72" t="s">
        <v>607</v>
      </c>
      <c r="B72">
        <v>17</v>
      </c>
      <c r="C72">
        <v>6</v>
      </c>
      <c r="D72" t="s">
        <v>688</v>
      </c>
      <c r="E72" t="s">
        <v>10644</v>
      </c>
      <c r="F72">
        <v>68</v>
      </c>
      <c r="G72">
        <v>99</v>
      </c>
    </row>
    <row r="73" spans="1:7" x14ac:dyDescent="0.25">
      <c r="A73" t="s">
        <v>607</v>
      </c>
      <c r="B73">
        <v>17</v>
      </c>
      <c r="C73">
        <v>7</v>
      </c>
      <c r="D73" t="s">
        <v>689</v>
      </c>
      <c r="E73" t="s">
        <v>10645</v>
      </c>
      <c r="F73">
        <v>69</v>
      </c>
      <c r="G73">
        <v>99</v>
      </c>
    </row>
    <row r="74" spans="1:7" x14ac:dyDescent="0.25">
      <c r="A74" t="s">
        <v>607</v>
      </c>
      <c r="B74">
        <v>17</v>
      </c>
      <c r="C74">
        <v>8</v>
      </c>
      <c r="D74" t="s">
        <v>690</v>
      </c>
      <c r="E74" t="s">
        <v>10646</v>
      </c>
      <c r="F74">
        <v>70</v>
      </c>
      <c r="G74">
        <v>99</v>
      </c>
    </row>
    <row r="75" spans="1:7" x14ac:dyDescent="0.25">
      <c r="A75" t="s">
        <v>607</v>
      </c>
      <c r="B75">
        <v>17</v>
      </c>
      <c r="C75">
        <v>9</v>
      </c>
      <c r="D75" t="s">
        <v>691</v>
      </c>
      <c r="E75" t="s">
        <v>10647</v>
      </c>
      <c r="F75">
        <v>71</v>
      </c>
      <c r="G75">
        <v>99</v>
      </c>
    </row>
    <row r="76" spans="1:7" x14ac:dyDescent="0.25">
      <c r="A76" t="s">
        <v>607</v>
      </c>
      <c r="B76">
        <v>17</v>
      </c>
      <c r="C76">
        <v>99</v>
      </c>
      <c r="D76" t="s">
        <v>907</v>
      </c>
      <c r="E76" t="s">
        <v>10648</v>
      </c>
      <c r="F76">
        <v>72</v>
      </c>
    </row>
    <row r="77" spans="1:7" x14ac:dyDescent="0.25">
      <c r="A77" t="s">
        <v>607</v>
      </c>
      <c r="B77">
        <v>18</v>
      </c>
      <c r="C77">
        <v>1</v>
      </c>
      <c r="D77" t="s">
        <v>692</v>
      </c>
      <c r="E77" t="s">
        <v>10649</v>
      </c>
      <c r="F77">
        <v>73</v>
      </c>
    </row>
    <row r="78" spans="1:7" x14ac:dyDescent="0.25">
      <c r="A78" t="s">
        <v>607</v>
      </c>
      <c r="B78">
        <v>18</v>
      </c>
      <c r="C78">
        <v>2</v>
      </c>
      <c r="D78" t="s">
        <v>693</v>
      </c>
      <c r="E78" t="s">
        <v>10650</v>
      </c>
      <c r="F78">
        <v>74</v>
      </c>
    </row>
    <row r="79" spans="1:7" x14ac:dyDescent="0.25">
      <c r="A79" t="s">
        <v>607</v>
      </c>
      <c r="B79">
        <v>19</v>
      </c>
      <c r="C79">
        <v>1</v>
      </c>
      <c r="D79" t="s">
        <v>694</v>
      </c>
      <c r="E79" t="s">
        <v>10651</v>
      </c>
      <c r="F79">
        <v>75</v>
      </c>
    </row>
    <row r="80" spans="1:7" x14ac:dyDescent="0.25">
      <c r="A80" t="s">
        <v>607</v>
      </c>
      <c r="B80">
        <v>19</v>
      </c>
      <c r="C80">
        <v>2</v>
      </c>
      <c r="D80" t="s">
        <v>908</v>
      </c>
      <c r="E80" t="s">
        <v>10652</v>
      </c>
      <c r="F80">
        <v>76</v>
      </c>
    </row>
    <row r="81" spans="1:9" x14ac:dyDescent="0.25">
      <c r="A81" t="s">
        <v>607</v>
      </c>
      <c r="B81">
        <v>19</v>
      </c>
      <c r="C81">
        <v>3</v>
      </c>
      <c r="D81" t="s">
        <v>695</v>
      </c>
      <c r="E81" t="s">
        <v>10653</v>
      </c>
      <c r="F81">
        <v>77</v>
      </c>
    </row>
    <row r="82" spans="1:9" x14ac:dyDescent="0.25">
      <c r="A82" t="s">
        <v>607</v>
      </c>
      <c r="B82">
        <v>19</v>
      </c>
      <c r="C82">
        <v>4</v>
      </c>
      <c r="D82" t="s">
        <v>696</v>
      </c>
      <c r="E82" t="s">
        <v>10654</v>
      </c>
      <c r="F82">
        <v>78</v>
      </c>
    </row>
    <row r="83" spans="1:9" x14ac:dyDescent="0.25">
      <c r="A83" t="s">
        <v>607</v>
      </c>
      <c r="B83">
        <v>19</v>
      </c>
      <c r="C83">
        <v>5</v>
      </c>
      <c r="D83" t="s">
        <v>697</v>
      </c>
      <c r="E83" t="s">
        <v>10758</v>
      </c>
      <c r="F83">
        <v>79</v>
      </c>
    </row>
    <row r="84" spans="1:9" x14ac:dyDescent="0.25">
      <c r="A84" t="s">
        <v>607</v>
      </c>
      <c r="B84">
        <v>19</v>
      </c>
      <c r="C84">
        <v>6</v>
      </c>
      <c r="D84" t="s">
        <v>698</v>
      </c>
      <c r="E84" t="s">
        <v>10655</v>
      </c>
      <c r="F84">
        <v>80</v>
      </c>
    </row>
    <row r="85" spans="1:9" x14ac:dyDescent="0.25">
      <c r="A85" t="s">
        <v>607</v>
      </c>
      <c r="B85">
        <v>19</v>
      </c>
      <c r="C85">
        <v>7</v>
      </c>
      <c r="D85" t="s">
        <v>10759</v>
      </c>
      <c r="E85" t="s">
        <v>10656</v>
      </c>
      <c r="F85">
        <v>81</v>
      </c>
    </row>
    <row r="86" spans="1:9" x14ac:dyDescent="0.25">
      <c r="A86" t="s">
        <v>607</v>
      </c>
      <c r="B86">
        <v>19</v>
      </c>
      <c r="C86">
        <v>8</v>
      </c>
      <c r="D86" t="s">
        <v>700</v>
      </c>
      <c r="E86" t="s">
        <v>10657</v>
      </c>
      <c r="F86">
        <v>82</v>
      </c>
    </row>
    <row r="87" spans="1:9" x14ac:dyDescent="0.25">
      <c r="A87" t="s">
        <v>607</v>
      </c>
      <c r="B87">
        <v>19</v>
      </c>
      <c r="C87">
        <v>9</v>
      </c>
      <c r="D87" t="s">
        <v>701</v>
      </c>
      <c r="E87" t="s">
        <v>10658</v>
      </c>
      <c r="F87">
        <v>83</v>
      </c>
    </row>
    <row r="88" spans="1:9" x14ac:dyDescent="0.25">
      <c r="A88" t="s">
        <v>607</v>
      </c>
      <c r="B88">
        <v>20</v>
      </c>
      <c r="C88">
        <v>1</v>
      </c>
      <c r="D88" t="s">
        <v>909</v>
      </c>
      <c r="E88" t="s">
        <v>10659</v>
      </c>
      <c r="F88">
        <v>84</v>
      </c>
    </row>
    <row r="89" spans="1:9" x14ac:dyDescent="0.25">
      <c r="A89" t="s">
        <v>607</v>
      </c>
      <c r="B89">
        <v>20</v>
      </c>
      <c r="C89">
        <v>2</v>
      </c>
      <c r="D89" t="s">
        <v>702</v>
      </c>
      <c r="E89" t="s">
        <v>10660</v>
      </c>
      <c r="F89">
        <v>85</v>
      </c>
      <c r="G89">
        <v>99</v>
      </c>
    </row>
    <row r="90" spans="1:9" x14ac:dyDescent="0.25">
      <c r="A90" t="s">
        <v>607</v>
      </c>
      <c r="B90">
        <v>20</v>
      </c>
      <c r="C90">
        <v>3</v>
      </c>
      <c r="D90" t="s">
        <v>703</v>
      </c>
      <c r="E90" t="s">
        <v>10661</v>
      </c>
      <c r="F90">
        <v>86</v>
      </c>
      <c r="G90">
        <v>99</v>
      </c>
    </row>
    <row r="91" spans="1:9" x14ac:dyDescent="0.25">
      <c r="A91" t="s">
        <v>607</v>
      </c>
      <c r="B91">
        <v>20</v>
      </c>
      <c r="C91">
        <v>4</v>
      </c>
      <c r="D91" t="s">
        <v>704</v>
      </c>
      <c r="E91" t="s">
        <v>10662</v>
      </c>
      <c r="F91">
        <v>87</v>
      </c>
      <c r="G91">
        <v>99</v>
      </c>
    </row>
    <row r="92" spans="1:9" x14ac:dyDescent="0.25">
      <c r="A92" t="s">
        <v>607</v>
      </c>
      <c r="B92">
        <v>20</v>
      </c>
      <c r="C92">
        <v>99</v>
      </c>
      <c r="D92" t="s">
        <v>10663</v>
      </c>
      <c r="E92" t="s">
        <v>10664</v>
      </c>
      <c r="F92">
        <v>88</v>
      </c>
      <c r="H92" t="s">
        <v>10665</v>
      </c>
      <c r="I92" t="s">
        <v>10666</v>
      </c>
    </row>
    <row r="93" spans="1:9" x14ac:dyDescent="0.25">
      <c r="A93" t="s">
        <v>607</v>
      </c>
      <c r="B93">
        <v>21</v>
      </c>
      <c r="C93">
        <v>1</v>
      </c>
      <c r="D93" t="s">
        <v>706</v>
      </c>
      <c r="E93" t="s">
        <v>10667</v>
      </c>
      <c r="F93">
        <v>89</v>
      </c>
    </row>
    <row r="94" spans="1:9" x14ac:dyDescent="0.25">
      <c r="A94" t="s">
        <v>607</v>
      </c>
      <c r="B94">
        <v>21</v>
      </c>
      <c r="C94">
        <v>2</v>
      </c>
      <c r="D94" t="s">
        <v>707</v>
      </c>
      <c r="E94" t="s">
        <v>10668</v>
      </c>
      <c r="F94">
        <v>90</v>
      </c>
    </row>
    <row r="95" spans="1:9" x14ac:dyDescent="0.25">
      <c r="A95" t="s">
        <v>607</v>
      </c>
      <c r="B95">
        <v>22</v>
      </c>
      <c r="C95">
        <v>1</v>
      </c>
      <c r="D95" t="s">
        <v>10669</v>
      </c>
      <c r="E95" t="s">
        <v>10670</v>
      </c>
      <c r="F95">
        <v>91</v>
      </c>
    </row>
    <row r="96" spans="1:9" x14ac:dyDescent="0.25">
      <c r="A96" t="s">
        <v>607</v>
      </c>
      <c r="B96">
        <v>23</v>
      </c>
      <c r="C96">
        <v>1</v>
      </c>
      <c r="D96" t="s">
        <v>709</v>
      </c>
      <c r="E96" t="s">
        <v>10671</v>
      </c>
      <c r="F96">
        <v>92</v>
      </c>
    </row>
    <row r="97" spans="1:6" x14ac:dyDescent="0.25">
      <c r="A97" t="s">
        <v>607</v>
      </c>
      <c r="B97">
        <v>23</v>
      </c>
      <c r="C97">
        <v>2</v>
      </c>
      <c r="D97" t="s">
        <v>710</v>
      </c>
      <c r="E97" t="s">
        <v>10672</v>
      </c>
      <c r="F97">
        <v>93</v>
      </c>
    </row>
    <row r="98" spans="1:6" x14ac:dyDescent="0.25">
      <c r="A98" t="s">
        <v>607</v>
      </c>
      <c r="B98">
        <v>23</v>
      </c>
      <c r="C98">
        <v>3</v>
      </c>
      <c r="D98" t="s">
        <v>5732</v>
      </c>
      <c r="E98" t="s">
        <v>10673</v>
      </c>
      <c r="F98">
        <v>94</v>
      </c>
    </row>
    <row r="99" spans="1:6" x14ac:dyDescent="0.25">
      <c r="A99" t="s">
        <v>607</v>
      </c>
      <c r="B99">
        <v>23</v>
      </c>
      <c r="C99">
        <v>4</v>
      </c>
      <c r="D99" t="s">
        <v>712</v>
      </c>
      <c r="E99" t="s">
        <v>10674</v>
      </c>
      <c r="F99">
        <v>95</v>
      </c>
    </row>
    <row r="100" spans="1:6" x14ac:dyDescent="0.25">
      <c r="A100" t="s">
        <v>607</v>
      </c>
      <c r="B100">
        <v>23</v>
      </c>
      <c r="C100">
        <v>5</v>
      </c>
      <c r="D100" t="s">
        <v>713</v>
      </c>
      <c r="E100" t="s">
        <v>10675</v>
      </c>
      <c r="F100">
        <v>96</v>
      </c>
    </row>
    <row r="101" spans="1:6" x14ac:dyDescent="0.25">
      <c r="A101" t="s">
        <v>607</v>
      </c>
      <c r="B101">
        <v>23</v>
      </c>
      <c r="C101">
        <v>6</v>
      </c>
      <c r="D101" t="s">
        <v>714</v>
      </c>
      <c r="E101" t="s">
        <v>10676</v>
      </c>
      <c r="F101">
        <v>97</v>
      </c>
    </row>
    <row r="102" spans="1:6" x14ac:dyDescent="0.25">
      <c r="A102" t="s">
        <v>607</v>
      </c>
      <c r="B102">
        <v>23</v>
      </c>
      <c r="C102">
        <v>7</v>
      </c>
      <c r="D102" t="s">
        <v>715</v>
      </c>
      <c r="E102" t="s">
        <v>10677</v>
      </c>
      <c r="F102">
        <v>98</v>
      </c>
    </row>
    <row r="103" spans="1:6" x14ac:dyDescent="0.25">
      <c r="A103" t="s">
        <v>607</v>
      </c>
      <c r="B103">
        <v>23</v>
      </c>
      <c r="C103">
        <v>8</v>
      </c>
      <c r="D103" t="s">
        <v>910</v>
      </c>
      <c r="E103" t="s">
        <v>10678</v>
      </c>
      <c r="F103">
        <v>99</v>
      </c>
    </row>
    <row r="104" spans="1:6" x14ac:dyDescent="0.25">
      <c r="A104" t="s">
        <v>607</v>
      </c>
      <c r="B104">
        <v>23</v>
      </c>
      <c r="C104">
        <v>9</v>
      </c>
      <c r="D104" t="s">
        <v>716</v>
      </c>
      <c r="E104" t="s">
        <v>10679</v>
      </c>
      <c r="F104">
        <v>100</v>
      </c>
    </row>
    <row r="105" spans="1:6" x14ac:dyDescent="0.25">
      <c r="A105" t="s">
        <v>607</v>
      </c>
      <c r="B105">
        <v>23</v>
      </c>
      <c r="C105">
        <v>10</v>
      </c>
      <c r="D105" t="s">
        <v>717</v>
      </c>
      <c r="E105" t="s">
        <v>10680</v>
      </c>
      <c r="F105">
        <v>101</v>
      </c>
    </row>
    <row r="106" spans="1:6" x14ac:dyDescent="0.25">
      <c r="A106" t="s">
        <v>607</v>
      </c>
      <c r="B106">
        <v>23</v>
      </c>
      <c r="C106">
        <v>11</v>
      </c>
      <c r="D106" t="s">
        <v>718</v>
      </c>
      <c r="E106" t="s">
        <v>10681</v>
      </c>
      <c r="F106">
        <v>102</v>
      </c>
    </row>
    <row r="107" spans="1:6" x14ac:dyDescent="0.25">
      <c r="A107" t="s">
        <v>607</v>
      </c>
      <c r="B107">
        <v>23</v>
      </c>
      <c r="C107">
        <v>12</v>
      </c>
      <c r="D107" t="s">
        <v>719</v>
      </c>
      <c r="E107" t="s">
        <v>10682</v>
      </c>
      <c r="F107">
        <v>103</v>
      </c>
    </row>
    <row r="108" spans="1:6" x14ac:dyDescent="0.25">
      <c r="A108" t="s">
        <v>607</v>
      </c>
      <c r="B108">
        <v>23</v>
      </c>
      <c r="C108">
        <v>13</v>
      </c>
      <c r="D108" t="s">
        <v>720</v>
      </c>
      <c r="E108" t="s">
        <v>10683</v>
      </c>
      <c r="F108">
        <v>104</v>
      </c>
    </row>
    <row r="109" spans="1:6" x14ac:dyDescent="0.25">
      <c r="A109" t="s">
        <v>607</v>
      </c>
      <c r="B109">
        <v>23</v>
      </c>
      <c r="C109">
        <v>14</v>
      </c>
      <c r="D109" t="s">
        <v>721</v>
      </c>
      <c r="E109" t="s">
        <v>10684</v>
      </c>
      <c r="F109">
        <v>105</v>
      </c>
    </row>
    <row r="110" spans="1:6" x14ac:dyDescent="0.25">
      <c r="A110" t="s">
        <v>607</v>
      </c>
      <c r="B110">
        <v>23</v>
      </c>
      <c r="C110">
        <v>15</v>
      </c>
      <c r="D110" t="s">
        <v>722</v>
      </c>
      <c r="E110" t="s">
        <v>10685</v>
      </c>
      <c r="F110">
        <v>106</v>
      </c>
    </row>
    <row r="111" spans="1:6" x14ac:dyDescent="0.25">
      <c r="A111" t="s">
        <v>607</v>
      </c>
      <c r="B111">
        <v>23</v>
      </c>
      <c r="C111">
        <v>16</v>
      </c>
      <c r="D111" t="s">
        <v>911</v>
      </c>
      <c r="E111" t="s">
        <v>10686</v>
      </c>
      <c r="F111">
        <v>107</v>
      </c>
    </row>
    <row r="112" spans="1:6" x14ac:dyDescent="0.25">
      <c r="A112" t="s">
        <v>607</v>
      </c>
      <c r="B112">
        <v>23</v>
      </c>
      <c r="C112">
        <v>17</v>
      </c>
      <c r="D112" t="s">
        <v>723</v>
      </c>
      <c r="E112" t="s">
        <v>10687</v>
      </c>
      <c r="F112">
        <v>108</v>
      </c>
    </row>
    <row r="113" spans="1:7" x14ac:dyDescent="0.25">
      <c r="A113" t="s">
        <v>607</v>
      </c>
      <c r="B113">
        <v>23</v>
      </c>
      <c r="C113">
        <v>18</v>
      </c>
      <c r="D113" t="s">
        <v>10688</v>
      </c>
      <c r="E113" t="s">
        <v>10689</v>
      </c>
      <c r="F113">
        <v>109</v>
      </c>
    </row>
    <row r="114" spans="1:7" x14ac:dyDescent="0.25">
      <c r="A114" t="s">
        <v>607</v>
      </c>
      <c r="B114">
        <v>24</v>
      </c>
      <c r="C114">
        <v>1</v>
      </c>
      <c r="D114" t="s">
        <v>725</v>
      </c>
      <c r="E114" t="s">
        <v>10690</v>
      </c>
      <c r="F114">
        <v>110</v>
      </c>
      <c r="G114">
        <v>99</v>
      </c>
    </row>
    <row r="115" spans="1:7" x14ac:dyDescent="0.25">
      <c r="A115" t="s">
        <v>607</v>
      </c>
      <c r="B115">
        <v>24</v>
      </c>
      <c r="C115">
        <v>2</v>
      </c>
      <c r="D115" t="s">
        <v>726</v>
      </c>
      <c r="E115" t="s">
        <v>10691</v>
      </c>
      <c r="F115">
        <v>111</v>
      </c>
      <c r="G115">
        <v>99</v>
      </c>
    </row>
    <row r="116" spans="1:7" x14ac:dyDescent="0.25">
      <c r="A116" t="s">
        <v>607</v>
      </c>
      <c r="B116">
        <v>24</v>
      </c>
      <c r="C116">
        <v>3</v>
      </c>
      <c r="D116" t="s">
        <v>727</v>
      </c>
      <c r="E116" t="s">
        <v>10692</v>
      </c>
      <c r="F116">
        <v>112</v>
      </c>
      <c r="G116">
        <v>99</v>
      </c>
    </row>
    <row r="117" spans="1:7" x14ac:dyDescent="0.25">
      <c r="A117" t="s">
        <v>607</v>
      </c>
      <c r="B117">
        <v>24</v>
      </c>
      <c r="C117">
        <v>4</v>
      </c>
      <c r="D117" t="s">
        <v>728</v>
      </c>
      <c r="E117" t="s">
        <v>10693</v>
      </c>
      <c r="F117">
        <v>113</v>
      </c>
      <c r="G117">
        <v>99</v>
      </c>
    </row>
    <row r="118" spans="1:7" x14ac:dyDescent="0.25">
      <c r="A118" t="s">
        <v>607</v>
      </c>
      <c r="B118">
        <v>24</v>
      </c>
      <c r="C118">
        <v>5</v>
      </c>
      <c r="D118" t="s">
        <v>729</v>
      </c>
      <c r="E118" t="s">
        <v>10694</v>
      </c>
      <c r="F118">
        <v>114</v>
      </c>
      <c r="G118">
        <v>99</v>
      </c>
    </row>
    <row r="119" spans="1:7" x14ac:dyDescent="0.25">
      <c r="A119" t="s">
        <v>607</v>
      </c>
      <c r="B119">
        <v>24</v>
      </c>
      <c r="C119">
        <v>6</v>
      </c>
      <c r="D119" t="s">
        <v>730</v>
      </c>
      <c r="E119" t="s">
        <v>10695</v>
      </c>
      <c r="F119">
        <v>115</v>
      </c>
      <c r="G119">
        <v>99</v>
      </c>
    </row>
    <row r="120" spans="1:7" x14ac:dyDescent="0.25">
      <c r="A120" t="s">
        <v>607</v>
      </c>
      <c r="B120">
        <v>24</v>
      </c>
      <c r="C120">
        <v>99</v>
      </c>
      <c r="D120" t="s">
        <v>10696</v>
      </c>
      <c r="E120" t="s">
        <v>10697</v>
      </c>
      <c r="F120">
        <v>116</v>
      </c>
    </row>
    <row r="121" spans="1:7" x14ac:dyDescent="0.25">
      <c r="A121" t="s">
        <v>607</v>
      </c>
      <c r="B121">
        <v>25</v>
      </c>
      <c r="C121">
        <v>1</v>
      </c>
      <c r="D121" t="s">
        <v>732</v>
      </c>
      <c r="E121" t="s">
        <v>10698</v>
      </c>
      <c r="F121">
        <v>117</v>
      </c>
    </row>
    <row r="122" spans="1:7" x14ac:dyDescent="0.25">
      <c r="A122" t="s">
        <v>607</v>
      </c>
      <c r="B122">
        <v>25</v>
      </c>
      <c r="C122">
        <v>2</v>
      </c>
      <c r="D122" t="s">
        <v>733</v>
      </c>
      <c r="E122" t="s">
        <v>10699</v>
      </c>
      <c r="F122">
        <v>118</v>
      </c>
    </row>
    <row r="123" spans="1:7" x14ac:dyDescent="0.25">
      <c r="A123" t="s">
        <v>607</v>
      </c>
      <c r="B123">
        <v>26</v>
      </c>
      <c r="C123">
        <v>3</v>
      </c>
      <c r="D123" t="s">
        <v>734</v>
      </c>
      <c r="E123" t="s">
        <v>10700</v>
      </c>
      <c r="F123">
        <v>119</v>
      </c>
    </row>
    <row r="124" spans="1:7" x14ac:dyDescent="0.25">
      <c r="A124" t="s">
        <v>607</v>
      </c>
      <c r="B124">
        <v>26</v>
      </c>
      <c r="C124">
        <v>4</v>
      </c>
      <c r="D124" t="s">
        <v>735</v>
      </c>
      <c r="E124" t="s">
        <v>10701</v>
      </c>
      <c r="F124">
        <v>120</v>
      </c>
    </row>
    <row r="125" spans="1:7" x14ac:dyDescent="0.25">
      <c r="A125" t="s">
        <v>607</v>
      </c>
      <c r="B125">
        <v>27</v>
      </c>
      <c r="C125">
        <v>1</v>
      </c>
      <c r="D125" t="s">
        <v>5734</v>
      </c>
      <c r="E125" t="s">
        <v>10702</v>
      </c>
      <c r="F125">
        <v>121</v>
      </c>
    </row>
    <row r="126" spans="1:7" x14ac:dyDescent="0.25">
      <c r="A126" t="s">
        <v>607</v>
      </c>
      <c r="B126">
        <v>28</v>
      </c>
      <c r="C126">
        <v>1</v>
      </c>
      <c r="D126" t="s">
        <v>10703</v>
      </c>
      <c r="E126" t="s">
        <v>10704</v>
      </c>
      <c r="F126">
        <v>122</v>
      </c>
    </row>
    <row r="127" spans="1:7" x14ac:dyDescent="0.25">
      <c r="A127" t="s">
        <v>607</v>
      </c>
      <c r="B127">
        <v>28</v>
      </c>
      <c r="C127">
        <v>2</v>
      </c>
      <c r="D127" t="s">
        <v>913</v>
      </c>
      <c r="E127" t="s">
        <v>10705</v>
      </c>
      <c r="F127">
        <v>123</v>
      </c>
    </row>
    <row r="128" spans="1:7" x14ac:dyDescent="0.25">
      <c r="A128" t="s">
        <v>607</v>
      </c>
      <c r="B128">
        <v>29</v>
      </c>
      <c r="C128">
        <v>1</v>
      </c>
      <c r="D128" t="s">
        <v>737</v>
      </c>
      <c r="E128" t="s">
        <v>10706</v>
      </c>
      <c r="F128">
        <v>124</v>
      </c>
    </row>
    <row r="129" spans="1:7" x14ac:dyDescent="0.25">
      <c r="A129" t="s">
        <v>607</v>
      </c>
      <c r="B129">
        <v>29</v>
      </c>
      <c r="C129">
        <v>2</v>
      </c>
      <c r="D129" t="s">
        <v>738</v>
      </c>
      <c r="E129" t="s">
        <v>10707</v>
      </c>
      <c r="F129">
        <v>125</v>
      </c>
    </row>
    <row r="130" spans="1:7" x14ac:dyDescent="0.25">
      <c r="A130" t="s">
        <v>607</v>
      </c>
      <c r="B130">
        <v>30</v>
      </c>
      <c r="C130">
        <v>1</v>
      </c>
      <c r="D130" t="s">
        <v>739</v>
      </c>
      <c r="E130" t="s">
        <v>10708</v>
      </c>
      <c r="F130">
        <v>126</v>
      </c>
      <c r="G130">
        <v>99</v>
      </c>
    </row>
    <row r="131" spans="1:7" x14ac:dyDescent="0.25">
      <c r="A131" t="s">
        <v>607</v>
      </c>
      <c r="B131">
        <v>30</v>
      </c>
      <c r="C131">
        <v>2</v>
      </c>
      <c r="D131" t="s">
        <v>740</v>
      </c>
      <c r="E131" t="s">
        <v>10709</v>
      </c>
      <c r="F131">
        <v>127</v>
      </c>
      <c r="G131">
        <v>99</v>
      </c>
    </row>
    <row r="132" spans="1:7" x14ac:dyDescent="0.25">
      <c r="A132" t="s">
        <v>607</v>
      </c>
      <c r="B132">
        <v>30</v>
      </c>
      <c r="C132">
        <v>3</v>
      </c>
      <c r="D132" t="s">
        <v>741</v>
      </c>
      <c r="E132" t="s">
        <v>10710</v>
      </c>
      <c r="F132">
        <v>128</v>
      </c>
      <c r="G132">
        <v>99</v>
      </c>
    </row>
    <row r="133" spans="1:7" x14ac:dyDescent="0.25">
      <c r="A133" t="s">
        <v>607</v>
      </c>
      <c r="B133">
        <v>30</v>
      </c>
      <c r="C133">
        <v>4</v>
      </c>
      <c r="D133" t="s">
        <v>742</v>
      </c>
      <c r="E133" t="s">
        <v>10711</v>
      </c>
      <c r="F133">
        <v>129</v>
      </c>
      <c r="G133">
        <v>99</v>
      </c>
    </row>
    <row r="134" spans="1:7" x14ac:dyDescent="0.25">
      <c r="A134" t="s">
        <v>607</v>
      </c>
      <c r="B134">
        <v>30</v>
      </c>
      <c r="C134">
        <v>5</v>
      </c>
      <c r="D134" t="s">
        <v>743</v>
      </c>
      <c r="E134" t="s">
        <v>10712</v>
      </c>
      <c r="F134">
        <v>130</v>
      </c>
      <c r="G134">
        <v>99</v>
      </c>
    </row>
    <row r="135" spans="1:7" x14ac:dyDescent="0.25">
      <c r="A135" t="s">
        <v>607</v>
      </c>
      <c r="B135">
        <v>30</v>
      </c>
      <c r="C135">
        <v>6</v>
      </c>
      <c r="D135" t="s">
        <v>744</v>
      </c>
      <c r="E135" t="s">
        <v>10713</v>
      </c>
      <c r="F135">
        <v>131</v>
      </c>
      <c r="G135">
        <v>99</v>
      </c>
    </row>
    <row r="136" spans="1:7" x14ac:dyDescent="0.25">
      <c r="A136" t="s">
        <v>607</v>
      </c>
      <c r="B136">
        <v>30</v>
      </c>
      <c r="C136">
        <v>7</v>
      </c>
      <c r="D136" t="s">
        <v>745</v>
      </c>
      <c r="E136" t="s">
        <v>10714</v>
      </c>
      <c r="F136">
        <v>132</v>
      </c>
      <c r="G136">
        <v>99</v>
      </c>
    </row>
    <row r="137" spans="1:7" x14ac:dyDescent="0.25">
      <c r="A137" t="s">
        <v>607</v>
      </c>
      <c r="B137">
        <v>30</v>
      </c>
      <c r="C137">
        <v>8</v>
      </c>
      <c r="D137" t="s">
        <v>746</v>
      </c>
      <c r="E137" t="s">
        <v>10715</v>
      </c>
      <c r="F137">
        <v>133</v>
      </c>
      <c r="G137">
        <v>99</v>
      </c>
    </row>
    <row r="138" spans="1:7" x14ac:dyDescent="0.25">
      <c r="A138" t="s">
        <v>607</v>
      </c>
      <c r="B138">
        <v>30</v>
      </c>
      <c r="C138">
        <v>9</v>
      </c>
      <c r="D138" t="s">
        <v>747</v>
      </c>
      <c r="E138" t="s">
        <v>10716</v>
      </c>
      <c r="F138">
        <v>134</v>
      </c>
      <c r="G138">
        <v>99</v>
      </c>
    </row>
    <row r="139" spans="1:7" x14ac:dyDescent="0.25">
      <c r="A139" t="s">
        <v>607</v>
      </c>
      <c r="B139">
        <v>30</v>
      </c>
      <c r="C139">
        <v>10</v>
      </c>
      <c r="D139" t="s">
        <v>748</v>
      </c>
      <c r="E139" t="s">
        <v>10717</v>
      </c>
      <c r="F139">
        <v>135</v>
      </c>
      <c r="G139">
        <v>99</v>
      </c>
    </row>
    <row r="140" spans="1:7" x14ac:dyDescent="0.25">
      <c r="A140" t="s">
        <v>607</v>
      </c>
      <c r="B140">
        <v>30</v>
      </c>
      <c r="C140">
        <v>11</v>
      </c>
      <c r="D140" t="s">
        <v>749</v>
      </c>
      <c r="E140" t="s">
        <v>10718</v>
      </c>
      <c r="F140">
        <v>136</v>
      </c>
      <c r="G140">
        <v>99</v>
      </c>
    </row>
    <row r="141" spans="1:7" x14ac:dyDescent="0.25">
      <c r="A141" t="s">
        <v>607</v>
      </c>
      <c r="B141">
        <v>30</v>
      </c>
      <c r="C141">
        <v>12</v>
      </c>
      <c r="D141" t="s">
        <v>750</v>
      </c>
      <c r="E141" t="s">
        <v>10719</v>
      </c>
      <c r="F141">
        <v>137</v>
      </c>
      <c r="G141">
        <v>99</v>
      </c>
    </row>
    <row r="142" spans="1:7" x14ac:dyDescent="0.25">
      <c r="A142" t="s">
        <v>607</v>
      </c>
      <c r="B142">
        <v>30</v>
      </c>
      <c r="C142">
        <v>13</v>
      </c>
      <c r="D142" t="s">
        <v>751</v>
      </c>
      <c r="E142" t="s">
        <v>10720</v>
      </c>
      <c r="F142">
        <v>138</v>
      </c>
      <c r="G142">
        <v>99</v>
      </c>
    </row>
    <row r="143" spans="1:7" x14ac:dyDescent="0.25">
      <c r="A143" t="s">
        <v>607</v>
      </c>
      <c r="B143">
        <v>30</v>
      </c>
      <c r="C143">
        <v>14</v>
      </c>
      <c r="D143" t="s">
        <v>752</v>
      </c>
      <c r="E143" t="s">
        <v>10721</v>
      </c>
      <c r="F143">
        <v>139</v>
      </c>
      <c r="G143">
        <v>99</v>
      </c>
    </row>
    <row r="144" spans="1:7" x14ac:dyDescent="0.25">
      <c r="A144" t="s">
        <v>607</v>
      </c>
      <c r="B144">
        <v>30</v>
      </c>
      <c r="C144">
        <v>15</v>
      </c>
      <c r="D144" t="s">
        <v>753</v>
      </c>
      <c r="E144" t="s">
        <v>10722</v>
      </c>
      <c r="F144">
        <v>140</v>
      </c>
      <c r="G144">
        <v>99</v>
      </c>
    </row>
    <row r="145" spans="1:7" x14ac:dyDescent="0.25">
      <c r="A145" t="s">
        <v>607</v>
      </c>
      <c r="B145">
        <v>30</v>
      </c>
      <c r="C145">
        <v>16</v>
      </c>
      <c r="D145" t="s">
        <v>754</v>
      </c>
      <c r="E145" t="s">
        <v>10723</v>
      </c>
      <c r="F145">
        <v>141</v>
      </c>
      <c r="G145">
        <v>99</v>
      </c>
    </row>
    <row r="146" spans="1:7" x14ac:dyDescent="0.25">
      <c r="A146" t="s">
        <v>607</v>
      </c>
      <c r="B146">
        <v>30</v>
      </c>
      <c r="C146">
        <v>17</v>
      </c>
      <c r="D146" t="s">
        <v>755</v>
      </c>
      <c r="E146" t="s">
        <v>10724</v>
      </c>
      <c r="F146">
        <v>142</v>
      </c>
      <c r="G146">
        <v>99</v>
      </c>
    </row>
    <row r="147" spans="1:7" x14ac:dyDescent="0.25">
      <c r="A147" t="s">
        <v>607</v>
      </c>
      <c r="B147">
        <v>30</v>
      </c>
      <c r="C147">
        <v>18</v>
      </c>
      <c r="D147" t="s">
        <v>756</v>
      </c>
      <c r="E147" t="s">
        <v>10725</v>
      </c>
      <c r="F147">
        <v>143</v>
      </c>
      <c r="G147">
        <v>99</v>
      </c>
    </row>
    <row r="148" spans="1:7" x14ac:dyDescent="0.25">
      <c r="A148" t="s">
        <v>607</v>
      </c>
      <c r="B148">
        <v>30</v>
      </c>
      <c r="C148">
        <v>99</v>
      </c>
      <c r="D148" t="s">
        <v>757</v>
      </c>
      <c r="E148" t="s">
        <v>10726</v>
      </c>
      <c r="F148">
        <v>144</v>
      </c>
    </row>
    <row r="149" spans="1:7" x14ac:dyDescent="0.25">
      <c r="A149" t="s">
        <v>607</v>
      </c>
      <c r="B149">
        <v>31</v>
      </c>
      <c r="C149">
        <v>1</v>
      </c>
      <c r="D149" t="s">
        <v>758</v>
      </c>
      <c r="E149" t="s">
        <v>10727</v>
      </c>
      <c r="F149">
        <v>145</v>
      </c>
    </row>
    <row r="150" spans="1:7" x14ac:dyDescent="0.25">
      <c r="A150" t="s">
        <v>607</v>
      </c>
      <c r="B150">
        <v>31</v>
      </c>
      <c r="C150">
        <v>2</v>
      </c>
      <c r="D150" t="s">
        <v>759</v>
      </c>
      <c r="E150" t="s">
        <v>10728</v>
      </c>
      <c r="F150">
        <v>146</v>
      </c>
      <c r="G150">
        <v>99</v>
      </c>
    </row>
    <row r="151" spans="1:7" x14ac:dyDescent="0.25">
      <c r="A151" t="s">
        <v>607</v>
      </c>
      <c r="B151">
        <v>31</v>
      </c>
      <c r="C151">
        <v>3</v>
      </c>
      <c r="D151" t="s">
        <v>760</v>
      </c>
      <c r="E151" t="s">
        <v>10729</v>
      </c>
      <c r="F151">
        <v>147</v>
      </c>
      <c r="G151">
        <v>99</v>
      </c>
    </row>
    <row r="152" spans="1:7" x14ac:dyDescent="0.25">
      <c r="A152" t="s">
        <v>607</v>
      </c>
      <c r="B152">
        <v>31</v>
      </c>
      <c r="C152">
        <v>4</v>
      </c>
      <c r="D152" t="s">
        <v>761</v>
      </c>
      <c r="E152" t="s">
        <v>10730</v>
      </c>
      <c r="F152">
        <v>148</v>
      </c>
      <c r="G152">
        <v>99</v>
      </c>
    </row>
    <row r="153" spans="1:7" x14ac:dyDescent="0.25">
      <c r="A153" t="s">
        <v>607</v>
      </c>
      <c r="B153">
        <v>31</v>
      </c>
      <c r="C153">
        <v>99</v>
      </c>
      <c r="D153" t="s">
        <v>10731</v>
      </c>
      <c r="E153" t="s">
        <v>10732</v>
      </c>
      <c r="F153">
        <v>149</v>
      </c>
    </row>
    <row r="154" spans="1:7" x14ac:dyDescent="0.25">
      <c r="A154" t="s">
        <v>607</v>
      </c>
      <c r="B154">
        <v>32</v>
      </c>
      <c r="C154">
        <v>1</v>
      </c>
      <c r="D154" t="s">
        <v>763</v>
      </c>
      <c r="E154" t="s">
        <v>10733</v>
      </c>
      <c r="F154">
        <v>150</v>
      </c>
      <c r="G154">
        <v>99</v>
      </c>
    </row>
    <row r="155" spans="1:7" x14ac:dyDescent="0.25">
      <c r="A155" t="s">
        <v>607</v>
      </c>
      <c r="B155">
        <v>32</v>
      </c>
      <c r="C155">
        <v>2</v>
      </c>
      <c r="D155" t="s">
        <v>764</v>
      </c>
      <c r="E155" t="s">
        <v>10734</v>
      </c>
      <c r="F155">
        <v>151</v>
      </c>
      <c r="G155">
        <v>99</v>
      </c>
    </row>
    <row r="156" spans="1:7" x14ac:dyDescent="0.25">
      <c r="A156" t="s">
        <v>607</v>
      </c>
      <c r="B156">
        <v>32</v>
      </c>
      <c r="C156">
        <v>3</v>
      </c>
      <c r="D156" t="s">
        <v>765</v>
      </c>
      <c r="E156" t="s">
        <v>10735</v>
      </c>
      <c r="F156">
        <v>152</v>
      </c>
      <c r="G156">
        <v>99</v>
      </c>
    </row>
    <row r="157" spans="1:7" x14ac:dyDescent="0.25">
      <c r="A157" t="s">
        <v>607</v>
      </c>
      <c r="B157">
        <v>32</v>
      </c>
      <c r="C157">
        <v>99</v>
      </c>
      <c r="D157" t="s">
        <v>10736</v>
      </c>
      <c r="E157" t="s">
        <v>10737</v>
      </c>
      <c r="F157">
        <v>153</v>
      </c>
    </row>
    <row r="158" spans="1:7" x14ac:dyDescent="0.25">
      <c r="A158" t="s">
        <v>607</v>
      </c>
      <c r="B158">
        <v>33</v>
      </c>
      <c r="C158">
        <v>1</v>
      </c>
      <c r="D158" t="s">
        <v>5735</v>
      </c>
      <c r="E158" t="s">
        <v>10738</v>
      </c>
      <c r="F158">
        <v>154</v>
      </c>
    </row>
    <row r="159" spans="1:7" x14ac:dyDescent="0.25">
      <c r="A159" t="s">
        <v>607</v>
      </c>
      <c r="B159">
        <v>33</v>
      </c>
      <c r="C159">
        <v>2</v>
      </c>
      <c r="D159" t="s">
        <v>10739</v>
      </c>
      <c r="E159" t="s">
        <v>10740</v>
      </c>
      <c r="F159">
        <v>155</v>
      </c>
    </row>
    <row r="160" spans="1:7" x14ac:dyDescent="0.25">
      <c r="A160" t="s">
        <v>607</v>
      </c>
      <c r="B160">
        <v>34</v>
      </c>
      <c r="C160">
        <v>1</v>
      </c>
      <c r="D160" t="s">
        <v>768</v>
      </c>
      <c r="E160" t="s">
        <v>10741</v>
      </c>
      <c r="F160">
        <v>156</v>
      </c>
    </row>
    <row r="161" spans="1:7" x14ac:dyDescent="0.25">
      <c r="A161" t="s">
        <v>607</v>
      </c>
      <c r="B161">
        <v>34</v>
      </c>
      <c r="C161">
        <v>2</v>
      </c>
      <c r="D161" t="s">
        <v>769</v>
      </c>
      <c r="E161" t="s">
        <v>10742</v>
      </c>
      <c r="F161">
        <v>157</v>
      </c>
    </row>
    <row r="162" spans="1:7" x14ac:dyDescent="0.25">
      <c r="A162" t="s">
        <v>607</v>
      </c>
      <c r="B162">
        <v>35</v>
      </c>
      <c r="C162">
        <v>1</v>
      </c>
      <c r="D162" t="s">
        <v>694</v>
      </c>
      <c r="E162" t="s">
        <v>10651</v>
      </c>
      <c r="F162">
        <v>1</v>
      </c>
    </row>
    <row r="163" spans="1:7" x14ac:dyDescent="0.25">
      <c r="A163" t="s">
        <v>607</v>
      </c>
      <c r="B163">
        <v>35</v>
      </c>
      <c r="C163">
        <v>2</v>
      </c>
      <c r="D163" t="s">
        <v>908</v>
      </c>
      <c r="E163" t="s">
        <v>10652</v>
      </c>
      <c r="F163">
        <v>2</v>
      </c>
    </row>
    <row r="164" spans="1:7" x14ac:dyDescent="0.25">
      <c r="A164" t="s">
        <v>607</v>
      </c>
      <c r="B164">
        <v>35</v>
      </c>
      <c r="C164">
        <v>4</v>
      </c>
      <c r="D164" t="s">
        <v>696</v>
      </c>
      <c r="E164" t="s">
        <v>10654</v>
      </c>
      <c r="F164">
        <v>3</v>
      </c>
    </row>
    <row r="165" spans="1:7" x14ac:dyDescent="0.25">
      <c r="A165" t="s">
        <v>607</v>
      </c>
      <c r="B165">
        <v>35</v>
      </c>
      <c r="C165">
        <v>5</v>
      </c>
      <c r="D165" t="s">
        <v>697</v>
      </c>
      <c r="E165" t="s">
        <v>10758</v>
      </c>
      <c r="F165">
        <v>4</v>
      </c>
    </row>
    <row r="166" spans="1:7" x14ac:dyDescent="0.25">
      <c r="A166" t="s">
        <v>607</v>
      </c>
      <c r="B166">
        <v>35</v>
      </c>
      <c r="C166">
        <v>6</v>
      </c>
      <c r="D166" t="s">
        <v>698</v>
      </c>
      <c r="E166" t="s">
        <v>10655</v>
      </c>
      <c r="F166">
        <v>5</v>
      </c>
    </row>
    <row r="167" spans="1:7" x14ac:dyDescent="0.25">
      <c r="A167" t="s">
        <v>607</v>
      </c>
      <c r="B167">
        <v>35</v>
      </c>
      <c r="C167">
        <v>7</v>
      </c>
      <c r="D167" t="s">
        <v>10759</v>
      </c>
      <c r="E167" t="s">
        <v>10656</v>
      </c>
      <c r="F167">
        <v>6</v>
      </c>
    </row>
    <row r="168" spans="1:7" x14ac:dyDescent="0.25">
      <c r="A168" t="s">
        <v>607</v>
      </c>
      <c r="B168">
        <v>35</v>
      </c>
      <c r="C168">
        <v>8</v>
      </c>
      <c r="D168" t="s">
        <v>700</v>
      </c>
      <c r="E168" t="s">
        <v>10657</v>
      </c>
      <c r="F168">
        <v>7</v>
      </c>
    </row>
    <row r="169" spans="1:7" x14ac:dyDescent="0.25">
      <c r="A169" t="s">
        <v>607</v>
      </c>
      <c r="B169">
        <v>35</v>
      </c>
      <c r="C169">
        <v>9</v>
      </c>
      <c r="D169" t="s">
        <v>701</v>
      </c>
      <c r="E169" t="s">
        <v>10658</v>
      </c>
      <c r="F169">
        <v>8</v>
      </c>
    </row>
    <row r="170" spans="1:7" x14ac:dyDescent="0.25">
      <c r="A170" t="s">
        <v>607</v>
      </c>
      <c r="B170">
        <v>35</v>
      </c>
      <c r="C170">
        <v>10</v>
      </c>
      <c r="D170" t="s">
        <v>706</v>
      </c>
      <c r="E170" t="s">
        <v>10667</v>
      </c>
      <c r="F170">
        <v>9</v>
      </c>
    </row>
    <row r="171" spans="1:7" x14ac:dyDescent="0.25">
      <c r="A171" t="s">
        <v>607</v>
      </c>
      <c r="B171">
        <v>35</v>
      </c>
      <c r="C171">
        <v>11</v>
      </c>
      <c r="D171" t="s">
        <v>707</v>
      </c>
      <c r="E171" t="s">
        <v>10668</v>
      </c>
      <c r="F171">
        <v>10</v>
      </c>
    </row>
    <row r="172" spans="1:7" x14ac:dyDescent="0.25">
      <c r="A172" t="s">
        <v>607</v>
      </c>
      <c r="B172">
        <v>36</v>
      </c>
      <c r="C172">
        <v>1</v>
      </c>
      <c r="D172" t="s">
        <v>10743</v>
      </c>
      <c r="E172" t="s">
        <v>10744</v>
      </c>
      <c r="F172">
        <v>164</v>
      </c>
      <c r="G172">
        <v>3</v>
      </c>
    </row>
    <row r="173" spans="1:7" x14ac:dyDescent="0.25">
      <c r="A173" t="s">
        <v>607</v>
      </c>
      <c r="B173">
        <v>36</v>
      </c>
      <c r="C173">
        <v>2</v>
      </c>
      <c r="D173" t="s">
        <v>10745</v>
      </c>
      <c r="E173" t="s">
        <v>10746</v>
      </c>
      <c r="F173">
        <v>165</v>
      </c>
      <c r="G173">
        <v>3</v>
      </c>
    </row>
    <row r="174" spans="1:7" x14ac:dyDescent="0.25">
      <c r="A174" t="s">
        <v>607</v>
      </c>
      <c r="B174">
        <v>36</v>
      </c>
      <c r="C174">
        <v>3</v>
      </c>
      <c r="D174" t="s">
        <v>10570</v>
      </c>
      <c r="E174" t="s">
        <v>10747</v>
      </c>
      <c r="F174">
        <v>166</v>
      </c>
    </row>
    <row r="175" spans="1:7" x14ac:dyDescent="0.25">
      <c r="A175" t="s">
        <v>607</v>
      </c>
      <c r="B175">
        <v>37</v>
      </c>
      <c r="C175">
        <v>1</v>
      </c>
      <c r="D175" t="s">
        <v>10748</v>
      </c>
      <c r="E175" t="s">
        <v>10748</v>
      </c>
      <c r="F175">
        <v>167</v>
      </c>
      <c r="G175">
        <v>3</v>
      </c>
    </row>
    <row r="176" spans="1:7" x14ac:dyDescent="0.25">
      <c r="A176" t="s">
        <v>607</v>
      </c>
      <c r="B176">
        <v>37</v>
      </c>
      <c r="C176">
        <v>2</v>
      </c>
      <c r="D176" t="s">
        <v>10749</v>
      </c>
      <c r="E176" t="s">
        <v>10750</v>
      </c>
      <c r="F176">
        <v>168</v>
      </c>
      <c r="G176">
        <v>3</v>
      </c>
    </row>
    <row r="177" spans="1:7" x14ac:dyDescent="0.25">
      <c r="A177" t="s">
        <v>607</v>
      </c>
      <c r="B177">
        <v>38</v>
      </c>
      <c r="C177">
        <v>1</v>
      </c>
      <c r="D177" t="s">
        <v>654</v>
      </c>
      <c r="E177" t="s">
        <v>10596</v>
      </c>
      <c r="F177">
        <v>171</v>
      </c>
      <c r="G177">
        <v>99</v>
      </c>
    </row>
    <row r="178" spans="1:7" x14ac:dyDescent="0.25">
      <c r="A178" t="s">
        <v>607</v>
      </c>
      <c r="B178">
        <v>38</v>
      </c>
      <c r="C178">
        <v>2</v>
      </c>
      <c r="D178" t="s">
        <v>655</v>
      </c>
      <c r="E178" t="s">
        <v>10597</v>
      </c>
      <c r="F178">
        <v>172</v>
      </c>
      <c r="G178">
        <v>99</v>
      </c>
    </row>
    <row r="179" spans="1:7" x14ac:dyDescent="0.25">
      <c r="A179" t="s">
        <v>607</v>
      </c>
      <c r="B179">
        <v>38</v>
      </c>
      <c r="C179">
        <v>3</v>
      </c>
      <c r="D179" t="s">
        <v>656</v>
      </c>
      <c r="E179" t="s">
        <v>10598</v>
      </c>
      <c r="F179">
        <v>173</v>
      </c>
      <c r="G179">
        <v>99</v>
      </c>
    </row>
    <row r="180" spans="1:7" x14ac:dyDescent="0.25">
      <c r="A180" t="s">
        <v>607</v>
      </c>
      <c r="B180">
        <v>38</v>
      </c>
      <c r="C180">
        <v>4</v>
      </c>
      <c r="D180" t="s">
        <v>5726</v>
      </c>
      <c r="E180" t="s">
        <v>10595</v>
      </c>
      <c r="F180">
        <v>169</v>
      </c>
    </row>
    <row r="181" spans="1:7" x14ac:dyDescent="0.25">
      <c r="A181" t="s">
        <v>607</v>
      </c>
      <c r="B181">
        <v>38</v>
      </c>
      <c r="C181">
        <v>99</v>
      </c>
      <c r="D181" t="s">
        <v>10751</v>
      </c>
      <c r="E181" t="s">
        <v>10752</v>
      </c>
      <c r="F181">
        <v>170</v>
      </c>
    </row>
  </sheetData>
  <sheetProtection algorithmName="SHA-512" hashValue="SWqb0kAJjepyKOpgPynCMR/1dY6vMv7CSxiRUcEsgDFkOtP0we0JGl/SzE5QSkAgN6rbaVz7gocwhVaCpK+Ulg==" saltValue="Larqn6TogjDtQAnt+2W5Bg==" spinCount="100000" sheet="1" objects="1" scenarios="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1:I45"/>
  <sheetViews>
    <sheetView showRowColHeaders="0" workbookViewId="0">
      <selection activeCell="P10" sqref="P10"/>
    </sheetView>
  </sheetViews>
  <sheetFormatPr defaultColWidth="9.109375" defaultRowHeight="13.5" customHeight="1" x14ac:dyDescent="0.25"/>
  <cols>
    <col min="1" max="3" width="15" style="304" customWidth="1"/>
    <col min="4" max="4" width="15" style="313" customWidth="1"/>
    <col min="5" max="5" width="31.5546875" style="313" customWidth="1"/>
    <col min="6" max="8" width="15" style="304" customWidth="1"/>
    <col min="9" max="16384" width="9.109375" style="304"/>
  </cols>
  <sheetData>
    <row r="1" spans="1:9" ht="13.5" customHeight="1" x14ac:dyDescent="0.25">
      <c r="A1" s="306" t="s">
        <v>803</v>
      </c>
    </row>
    <row r="3" spans="1:9" s="309" customFormat="1" ht="13.5" customHeight="1" x14ac:dyDescent="0.25">
      <c r="A3" s="309" t="s">
        <v>33</v>
      </c>
      <c r="B3" s="309" t="s">
        <v>425</v>
      </c>
      <c r="C3" s="312" t="s">
        <v>427</v>
      </c>
      <c r="D3" s="312" t="s">
        <v>625</v>
      </c>
      <c r="E3" s="312" t="s">
        <v>626</v>
      </c>
      <c r="F3" s="309" t="s">
        <v>627</v>
      </c>
      <c r="G3" s="309" t="s">
        <v>628</v>
      </c>
      <c r="H3" s="309" t="s">
        <v>629</v>
      </c>
      <c r="I3" s="309" t="s">
        <v>630</v>
      </c>
    </row>
    <row r="4" spans="1:9" ht="13.5" customHeight="1" x14ac:dyDescent="0.25">
      <c r="A4" s="302" t="s">
        <v>607</v>
      </c>
      <c r="B4" s="311">
        <v>1</v>
      </c>
      <c r="C4" s="313">
        <v>1</v>
      </c>
      <c r="D4" s="316" t="s">
        <v>770</v>
      </c>
      <c r="E4" s="316" t="s">
        <v>771</v>
      </c>
    </row>
    <row r="5" spans="1:9" ht="13.5" customHeight="1" x14ac:dyDescent="0.25">
      <c r="A5" s="302" t="s">
        <v>607</v>
      </c>
      <c r="B5" s="311">
        <v>2</v>
      </c>
      <c r="C5" s="313">
        <v>1</v>
      </c>
      <c r="D5" s="316" t="s">
        <v>770</v>
      </c>
      <c r="E5" s="316" t="s">
        <v>771</v>
      </c>
    </row>
    <row r="6" spans="1:9" ht="13.5" customHeight="1" x14ac:dyDescent="0.25">
      <c r="A6" s="302" t="s">
        <v>607</v>
      </c>
      <c r="B6" s="283">
        <v>3</v>
      </c>
      <c r="C6" s="313">
        <v>1</v>
      </c>
      <c r="D6" s="316" t="s">
        <v>770</v>
      </c>
      <c r="E6" s="316" t="s">
        <v>771</v>
      </c>
      <c r="G6" s="305"/>
    </row>
    <row r="7" spans="1:9" ht="13.5" customHeight="1" x14ac:dyDescent="0.25">
      <c r="A7" s="302" t="s">
        <v>607</v>
      </c>
      <c r="B7" s="311">
        <v>4</v>
      </c>
      <c r="C7" s="313">
        <v>1</v>
      </c>
      <c r="D7" s="316" t="s">
        <v>770</v>
      </c>
      <c r="E7" s="316" t="s">
        <v>771</v>
      </c>
      <c r="G7" s="307"/>
    </row>
    <row r="8" spans="1:9" ht="13.5" customHeight="1" x14ac:dyDescent="0.25">
      <c r="A8" s="302" t="s">
        <v>607</v>
      </c>
      <c r="B8" s="311">
        <v>5</v>
      </c>
      <c r="C8" s="313">
        <v>1</v>
      </c>
      <c r="D8" s="316" t="s">
        <v>770</v>
      </c>
      <c r="E8" s="316" t="s">
        <v>771</v>
      </c>
      <c r="G8" s="307"/>
    </row>
    <row r="9" spans="1:9" ht="13.5" customHeight="1" x14ac:dyDescent="0.25">
      <c r="A9" s="302" t="s">
        <v>607</v>
      </c>
      <c r="B9" s="311">
        <v>6</v>
      </c>
      <c r="C9" s="313">
        <v>1</v>
      </c>
      <c r="D9" s="316" t="s">
        <v>770</v>
      </c>
      <c r="E9" s="316" t="s">
        <v>771</v>
      </c>
    </row>
    <row r="10" spans="1:9" ht="13.5" customHeight="1" x14ac:dyDescent="0.25">
      <c r="A10" s="302" t="s">
        <v>607</v>
      </c>
      <c r="B10" s="311">
        <v>7</v>
      </c>
      <c r="C10" s="313">
        <v>1</v>
      </c>
      <c r="D10" s="316" t="s">
        <v>770</v>
      </c>
      <c r="E10" s="316" t="s">
        <v>771</v>
      </c>
    </row>
    <row r="11" spans="1:9" ht="13.5" customHeight="1" x14ac:dyDescent="0.25">
      <c r="A11" s="302" t="s">
        <v>607</v>
      </c>
      <c r="B11" s="283">
        <v>8</v>
      </c>
      <c r="C11" s="313">
        <v>1</v>
      </c>
      <c r="D11" s="316" t="s">
        <v>770</v>
      </c>
      <c r="E11" s="316" t="s">
        <v>771</v>
      </c>
    </row>
    <row r="12" spans="1:9" ht="13.5" customHeight="1" x14ac:dyDescent="0.25">
      <c r="A12" s="302" t="s">
        <v>607</v>
      </c>
      <c r="B12" s="311">
        <v>9</v>
      </c>
      <c r="C12" s="313">
        <v>1</v>
      </c>
      <c r="D12" s="316" t="s">
        <v>770</v>
      </c>
      <c r="E12" s="316" t="s">
        <v>771</v>
      </c>
    </row>
    <row r="13" spans="1:9" ht="13.5" customHeight="1" x14ac:dyDescent="0.25">
      <c r="A13" s="302" t="s">
        <v>607</v>
      </c>
      <c r="B13" s="311">
        <v>10</v>
      </c>
      <c r="C13" s="313">
        <v>1</v>
      </c>
      <c r="D13" s="316" t="s">
        <v>770</v>
      </c>
      <c r="E13" s="316" t="s">
        <v>771</v>
      </c>
    </row>
    <row r="14" spans="1:9" ht="13.5" customHeight="1" x14ac:dyDescent="0.25">
      <c r="A14" s="302" t="s">
        <v>607</v>
      </c>
      <c r="B14" s="311">
        <v>11</v>
      </c>
      <c r="C14" s="313">
        <v>1</v>
      </c>
      <c r="D14" s="316" t="s">
        <v>770</v>
      </c>
      <c r="E14" s="316" t="s">
        <v>771</v>
      </c>
    </row>
    <row r="15" spans="1:9" ht="13.5" customHeight="1" x14ac:dyDescent="0.25">
      <c r="A15" s="302" t="s">
        <v>607</v>
      </c>
      <c r="B15" s="311">
        <v>12</v>
      </c>
      <c r="C15" s="313">
        <v>1</v>
      </c>
      <c r="D15" s="316" t="s">
        <v>770</v>
      </c>
      <c r="E15" s="316" t="s">
        <v>771</v>
      </c>
    </row>
    <row r="16" spans="1:9" ht="13.5" customHeight="1" x14ac:dyDescent="0.25">
      <c r="A16" s="302" t="s">
        <v>607</v>
      </c>
      <c r="B16" s="311">
        <v>13</v>
      </c>
      <c r="C16" s="313">
        <v>1</v>
      </c>
      <c r="D16" s="316" t="s">
        <v>770</v>
      </c>
      <c r="E16" s="316" t="s">
        <v>771</v>
      </c>
    </row>
    <row r="17" spans="1:5" ht="13.5" customHeight="1" x14ac:dyDescent="0.25">
      <c r="A17" s="302" t="s">
        <v>607</v>
      </c>
      <c r="B17" s="311">
        <v>14</v>
      </c>
      <c r="C17" s="313">
        <v>1</v>
      </c>
      <c r="D17" s="316" t="s">
        <v>770</v>
      </c>
      <c r="E17" s="316" t="s">
        <v>771</v>
      </c>
    </row>
    <row r="18" spans="1:5" ht="13.5" customHeight="1" x14ac:dyDescent="0.25">
      <c r="A18" s="302" t="s">
        <v>607</v>
      </c>
      <c r="B18" s="311">
        <v>15</v>
      </c>
      <c r="C18" s="313">
        <v>1</v>
      </c>
      <c r="D18" s="316" t="s">
        <v>770</v>
      </c>
      <c r="E18" s="316" t="s">
        <v>771</v>
      </c>
    </row>
    <row r="19" spans="1:5" ht="13.5" customHeight="1" x14ac:dyDescent="0.25">
      <c r="A19" s="302" t="s">
        <v>607</v>
      </c>
      <c r="B19" s="283">
        <v>16</v>
      </c>
      <c r="C19" s="313">
        <v>1</v>
      </c>
      <c r="D19" s="316" t="s">
        <v>770</v>
      </c>
      <c r="E19" s="316" t="s">
        <v>771</v>
      </c>
    </row>
    <row r="20" spans="1:5" ht="13.5" customHeight="1" x14ac:dyDescent="0.25">
      <c r="A20" s="302" t="s">
        <v>607</v>
      </c>
      <c r="B20" s="283">
        <v>17</v>
      </c>
      <c r="C20" s="313">
        <v>1</v>
      </c>
      <c r="D20" s="316" t="s">
        <v>772</v>
      </c>
      <c r="E20" s="316" t="s">
        <v>795</v>
      </c>
    </row>
    <row r="21" spans="1:5" ht="13.5" customHeight="1" x14ac:dyDescent="0.25">
      <c r="A21" s="302" t="s">
        <v>608</v>
      </c>
      <c r="B21" s="283">
        <v>17</v>
      </c>
      <c r="C21" s="313">
        <v>2</v>
      </c>
      <c r="D21" s="316" t="s">
        <v>773</v>
      </c>
      <c r="E21" s="316" t="s">
        <v>835</v>
      </c>
    </row>
    <row r="22" spans="1:5" ht="13.5" customHeight="1" x14ac:dyDescent="0.25">
      <c r="A22" s="302" t="s">
        <v>609</v>
      </c>
      <c r="B22" s="283">
        <v>17</v>
      </c>
      <c r="C22" s="313">
        <v>3</v>
      </c>
      <c r="D22" s="316" t="s">
        <v>774</v>
      </c>
      <c r="E22" s="316" t="s">
        <v>836</v>
      </c>
    </row>
    <row r="23" spans="1:5" ht="13.5" customHeight="1" x14ac:dyDescent="0.25">
      <c r="A23" s="302" t="s">
        <v>610</v>
      </c>
      <c r="B23" s="283">
        <v>17</v>
      </c>
      <c r="C23" s="313">
        <v>4</v>
      </c>
      <c r="D23" s="316" t="s">
        <v>775</v>
      </c>
      <c r="E23" s="316" t="s">
        <v>837</v>
      </c>
    </row>
    <row r="24" spans="1:5" ht="13.5" customHeight="1" x14ac:dyDescent="0.25">
      <c r="A24" s="302" t="s">
        <v>611</v>
      </c>
      <c r="B24" s="283">
        <v>17</v>
      </c>
      <c r="C24" s="313">
        <v>5</v>
      </c>
      <c r="D24" s="316" t="s">
        <v>834</v>
      </c>
      <c r="E24" s="316" t="s">
        <v>838</v>
      </c>
    </row>
    <row r="25" spans="1:5" ht="13.5" customHeight="1" x14ac:dyDescent="0.25">
      <c r="A25" s="302" t="s">
        <v>612</v>
      </c>
      <c r="B25" s="283">
        <v>17</v>
      </c>
      <c r="C25" s="313">
        <v>99</v>
      </c>
      <c r="D25" s="316" t="s">
        <v>839</v>
      </c>
      <c r="E25" s="316" t="s">
        <v>840</v>
      </c>
    </row>
    <row r="26" spans="1:5" ht="13.5" customHeight="1" x14ac:dyDescent="0.25">
      <c r="A26" s="302" t="s">
        <v>607</v>
      </c>
      <c r="B26" s="311">
        <v>18</v>
      </c>
      <c r="C26" s="313">
        <v>1</v>
      </c>
      <c r="D26" s="316" t="s">
        <v>770</v>
      </c>
      <c r="E26" s="316" t="s">
        <v>771</v>
      </c>
    </row>
    <row r="27" spans="1:5" ht="13.5" customHeight="1" x14ac:dyDescent="0.25">
      <c r="A27" s="302" t="s">
        <v>607</v>
      </c>
      <c r="B27" s="283">
        <v>19</v>
      </c>
      <c r="C27" s="313">
        <v>1</v>
      </c>
      <c r="D27" s="316" t="s">
        <v>770</v>
      </c>
      <c r="E27" s="316" t="s">
        <v>771</v>
      </c>
    </row>
    <row r="28" spans="1:5" ht="13.5" customHeight="1" x14ac:dyDescent="0.25">
      <c r="A28" s="302" t="s">
        <v>607</v>
      </c>
      <c r="B28" s="311">
        <v>20</v>
      </c>
      <c r="C28" s="313">
        <v>1</v>
      </c>
      <c r="D28" s="316" t="s">
        <v>770</v>
      </c>
      <c r="E28" s="316" t="s">
        <v>771</v>
      </c>
    </row>
    <row r="29" spans="1:5" ht="13.5" customHeight="1" x14ac:dyDescent="0.25">
      <c r="A29" s="302" t="s">
        <v>607</v>
      </c>
      <c r="B29" s="283">
        <v>21</v>
      </c>
      <c r="C29" s="360">
        <v>11</v>
      </c>
      <c r="D29" s="316" t="s">
        <v>770</v>
      </c>
      <c r="E29" s="316" t="s">
        <v>771</v>
      </c>
    </row>
    <row r="30" spans="1:5" ht="13.5" customHeight="1" x14ac:dyDescent="0.25">
      <c r="A30" s="302" t="s">
        <v>607</v>
      </c>
      <c r="B30" s="311">
        <v>22</v>
      </c>
      <c r="C30" s="313">
        <v>1</v>
      </c>
      <c r="D30" s="316" t="s">
        <v>770</v>
      </c>
      <c r="E30" s="316" t="s">
        <v>771</v>
      </c>
    </row>
    <row r="31" spans="1:5" ht="13.5" customHeight="1" x14ac:dyDescent="0.25">
      <c r="A31" s="302" t="s">
        <v>607</v>
      </c>
      <c r="B31" s="283">
        <v>23</v>
      </c>
      <c r="C31" s="313">
        <v>1</v>
      </c>
      <c r="D31" s="316" t="s">
        <v>770</v>
      </c>
      <c r="E31" s="316" t="s">
        <v>771</v>
      </c>
    </row>
    <row r="32" spans="1:5" ht="13.5" customHeight="1" x14ac:dyDescent="0.25">
      <c r="A32" s="302" t="s">
        <v>607</v>
      </c>
      <c r="B32" s="311">
        <v>24</v>
      </c>
      <c r="C32" s="313">
        <v>1</v>
      </c>
      <c r="D32" s="316" t="s">
        <v>770</v>
      </c>
      <c r="E32" s="316" t="s">
        <v>771</v>
      </c>
    </row>
    <row r="33" spans="1:5" ht="13.5" customHeight="1" x14ac:dyDescent="0.25">
      <c r="A33" s="302" t="s">
        <v>607</v>
      </c>
      <c r="B33" s="283">
        <v>25</v>
      </c>
      <c r="C33" s="313">
        <v>1</v>
      </c>
      <c r="D33" s="316" t="s">
        <v>770</v>
      </c>
      <c r="E33" s="316" t="s">
        <v>771</v>
      </c>
    </row>
    <row r="34" spans="1:5" ht="13.5" customHeight="1" x14ac:dyDescent="0.25">
      <c r="A34" s="302" t="s">
        <v>607</v>
      </c>
      <c r="B34" s="311">
        <v>26</v>
      </c>
      <c r="C34" s="313">
        <v>1</v>
      </c>
      <c r="D34" s="316" t="s">
        <v>770</v>
      </c>
      <c r="E34" s="316" t="s">
        <v>771</v>
      </c>
    </row>
    <row r="35" spans="1:5" ht="13.5" customHeight="1" x14ac:dyDescent="0.25">
      <c r="A35" s="302" t="s">
        <v>607</v>
      </c>
      <c r="B35" s="283">
        <v>27</v>
      </c>
      <c r="C35" s="313">
        <v>1</v>
      </c>
      <c r="D35" s="316" t="s">
        <v>770</v>
      </c>
      <c r="E35" s="316" t="s">
        <v>771</v>
      </c>
    </row>
    <row r="36" spans="1:5" ht="13.5" customHeight="1" x14ac:dyDescent="0.25">
      <c r="A36" s="302" t="s">
        <v>607</v>
      </c>
      <c r="B36" s="311">
        <v>28</v>
      </c>
      <c r="C36" s="313">
        <v>1</v>
      </c>
      <c r="D36" s="316" t="s">
        <v>770</v>
      </c>
      <c r="E36" s="316" t="s">
        <v>771</v>
      </c>
    </row>
    <row r="37" spans="1:5" ht="13.5" customHeight="1" x14ac:dyDescent="0.25">
      <c r="A37" s="302" t="s">
        <v>607</v>
      </c>
      <c r="B37" s="283">
        <v>29</v>
      </c>
      <c r="C37" s="313">
        <v>1</v>
      </c>
      <c r="D37" s="316" t="s">
        <v>770</v>
      </c>
      <c r="E37" s="316" t="s">
        <v>771</v>
      </c>
    </row>
    <row r="38" spans="1:5" ht="13.5" customHeight="1" x14ac:dyDescent="0.25">
      <c r="A38" s="302" t="s">
        <v>607</v>
      </c>
      <c r="B38" s="311">
        <v>30</v>
      </c>
      <c r="C38" s="313">
        <v>1</v>
      </c>
      <c r="D38" s="316" t="s">
        <v>770</v>
      </c>
      <c r="E38" s="316" t="s">
        <v>771</v>
      </c>
    </row>
    <row r="39" spans="1:5" ht="13.5" customHeight="1" x14ac:dyDescent="0.25">
      <c r="A39" s="302" t="s">
        <v>607</v>
      </c>
      <c r="B39" s="283">
        <v>31</v>
      </c>
      <c r="C39" s="313">
        <v>1</v>
      </c>
      <c r="D39" s="316" t="s">
        <v>770</v>
      </c>
      <c r="E39" s="316" t="s">
        <v>771</v>
      </c>
    </row>
    <row r="40" spans="1:5" ht="13.5" customHeight="1" x14ac:dyDescent="0.25">
      <c r="A40" s="302" t="s">
        <v>607</v>
      </c>
      <c r="B40" s="311">
        <v>32</v>
      </c>
      <c r="C40" s="313">
        <v>1</v>
      </c>
      <c r="D40" s="316" t="s">
        <v>770</v>
      </c>
      <c r="E40" s="316" t="s">
        <v>771</v>
      </c>
    </row>
    <row r="41" spans="1:5" ht="13.5" customHeight="1" x14ac:dyDescent="0.25">
      <c r="A41" s="302" t="s">
        <v>607</v>
      </c>
      <c r="B41" s="283">
        <v>33</v>
      </c>
      <c r="C41" s="313">
        <v>1</v>
      </c>
      <c r="D41" s="316" t="s">
        <v>770</v>
      </c>
      <c r="E41" s="316" t="s">
        <v>771</v>
      </c>
    </row>
    <row r="42" spans="1:5" ht="13.5" customHeight="1" x14ac:dyDescent="0.25">
      <c r="A42" s="302" t="s">
        <v>607</v>
      </c>
      <c r="B42" s="311">
        <v>34</v>
      </c>
      <c r="C42" s="313">
        <v>1</v>
      </c>
      <c r="D42" s="316" t="s">
        <v>770</v>
      </c>
      <c r="E42" s="316" t="s">
        <v>771</v>
      </c>
    </row>
    <row r="43" spans="1:5" ht="13.5" customHeight="1" x14ac:dyDescent="0.25">
      <c r="A43" s="302"/>
      <c r="B43" s="283"/>
      <c r="C43" s="313"/>
      <c r="D43" s="316"/>
      <c r="E43" s="316"/>
    </row>
    <row r="44" spans="1:5" ht="13.5" customHeight="1" x14ac:dyDescent="0.25">
      <c r="A44" s="302"/>
      <c r="B44" s="311"/>
      <c r="C44" s="313"/>
      <c r="D44" s="316"/>
      <c r="E44" s="316"/>
    </row>
    <row r="45" spans="1:5" ht="13.5" customHeight="1" x14ac:dyDescent="0.25">
      <c r="A45" s="302"/>
      <c r="B45" s="283"/>
      <c r="C45" s="313"/>
      <c r="D45" s="316"/>
      <c r="E45" s="316"/>
    </row>
  </sheetData>
  <sheetProtection algorithmName="SHA-512" hashValue="F837qSJIQFJN6t6ZlvyHmJ+auL4pvnNXnkKOVqFh9cNQbw+srvhO6uE9PsUX72tWIhJknWdSR2tsDyU2ShRNaA==" saltValue="z73p5m9Rhbbgc490Izjy0g==" spinCount="100000" sheet="1" objects="1" scenarios="1"/>
  <autoFilter ref="A3:I29" xr:uid="{00000000-0009-0000-0000-000002000000}"/>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tabColor indexed="45"/>
  </sheetPr>
  <dimension ref="A1:R221"/>
  <sheetViews>
    <sheetView showRowColHeaders="0" zoomScale="90" zoomScaleNormal="90" workbookViewId="0">
      <selection activeCell="A3" sqref="A3"/>
    </sheetView>
  </sheetViews>
  <sheetFormatPr defaultColWidth="9.109375" defaultRowHeight="13.2" x14ac:dyDescent="0.25"/>
  <cols>
    <col min="1" max="1" width="13" style="283" customWidth="1"/>
    <col min="2" max="3" width="9.33203125" style="283" bestFit="1" customWidth="1"/>
    <col min="4" max="4" width="9.33203125" style="283" customWidth="1"/>
    <col min="5" max="6" width="11.33203125" style="283" customWidth="1"/>
    <col min="7" max="7" width="13" style="357" customWidth="1"/>
    <col min="8" max="16384" width="9.109375" style="283"/>
  </cols>
  <sheetData>
    <row r="1" spans="1:11" x14ac:dyDescent="0.25">
      <c r="A1" s="284" t="s">
        <v>26</v>
      </c>
      <c r="B1" s="284" t="s">
        <v>27</v>
      </c>
      <c r="C1" s="284" t="s">
        <v>33</v>
      </c>
      <c r="D1" s="284" t="s">
        <v>425</v>
      </c>
      <c r="E1" s="284" t="s">
        <v>426</v>
      </c>
      <c r="F1" s="284" t="s">
        <v>806</v>
      </c>
      <c r="G1" s="395" t="s">
        <v>34</v>
      </c>
      <c r="H1" s="396"/>
    </row>
    <row r="2" spans="1:11" ht="12.75" customHeight="1" x14ac:dyDescent="0.25">
      <c r="A2" s="285">
        <v>202324</v>
      </c>
      <c r="B2" s="285" t="str">
        <f>IF(Home!$Q$20=0,"",Home!$Q$20)</f>
        <v/>
      </c>
      <c r="C2" s="285" t="s">
        <v>607</v>
      </c>
      <c r="D2" s="285">
        <v>1</v>
      </c>
      <c r="E2" s="286" t="s">
        <v>205</v>
      </c>
      <c r="F2" s="286" t="s">
        <v>205</v>
      </c>
      <c r="G2" s="297">
        <f>IF('CH1'!J19="",-999,'CH1'!J19)</f>
        <v>-999</v>
      </c>
      <c r="H2" s="552" t="s">
        <v>607</v>
      </c>
      <c r="J2" s="283" t="s">
        <v>223</v>
      </c>
      <c r="K2" s="283" t="s">
        <v>267</v>
      </c>
    </row>
    <row r="3" spans="1:11" x14ac:dyDescent="0.25">
      <c r="A3" s="285">
        <f>$A$2</f>
        <v>202324</v>
      </c>
      <c r="B3" s="285" t="str">
        <f>B2</f>
        <v/>
      </c>
      <c r="C3" s="285" t="s">
        <v>607</v>
      </c>
      <c r="D3" s="285">
        <v>1</v>
      </c>
      <c r="E3" s="286" t="s">
        <v>206</v>
      </c>
      <c r="F3" s="286" t="s">
        <v>205</v>
      </c>
      <c r="G3" s="297">
        <f>IF('CH1'!J20="",-999,'CH1'!J20)</f>
        <v>-999</v>
      </c>
      <c r="H3" s="552"/>
      <c r="J3" s="283" t="s">
        <v>224</v>
      </c>
      <c r="K3" s="283" t="s">
        <v>5714</v>
      </c>
    </row>
    <row r="4" spans="1:11" x14ac:dyDescent="0.25">
      <c r="A4" s="285">
        <f t="shared" ref="A4:A69" si="0">$A$2</f>
        <v>202324</v>
      </c>
      <c r="B4" s="285" t="str">
        <f t="shared" ref="B4:B52" si="1">B3</f>
        <v/>
      </c>
      <c r="C4" s="285" t="s">
        <v>607</v>
      </c>
      <c r="D4" s="285">
        <v>1</v>
      </c>
      <c r="E4" s="286" t="s">
        <v>207</v>
      </c>
      <c r="F4" s="286" t="s">
        <v>205</v>
      </c>
      <c r="G4" s="297">
        <f>IF('CH1'!J21="",-999,'CH1'!J21)</f>
        <v>-999</v>
      </c>
      <c r="H4" s="552"/>
      <c r="J4" s="283" t="s">
        <v>225</v>
      </c>
      <c r="K4" s="283" t="s">
        <v>226</v>
      </c>
    </row>
    <row r="5" spans="1:11" x14ac:dyDescent="0.25">
      <c r="A5" s="285">
        <f>$A$2</f>
        <v>202324</v>
      </c>
      <c r="B5" s="285" t="str">
        <f t="shared" si="1"/>
        <v/>
      </c>
      <c r="C5" s="285" t="s">
        <v>607</v>
      </c>
      <c r="D5" s="285">
        <v>2</v>
      </c>
      <c r="E5" s="286" t="s">
        <v>205</v>
      </c>
      <c r="F5" s="286" t="s">
        <v>205</v>
      </c>
      <c r="G5" s="297">
        <f>IF('CH1'!J26="",-999,'CH1'!J26)</f>
        <v>-999</v>
      </c>
      <c r="H5" s="552"/>
      <c r="J5" s="283" t="s">
        <v>227</v>
      </c>
      <c r="K5" s="283" t="s">
        <v>228</v>
      </c>
    </row>
    <row r="6" spans="1:11" x14ac:dyDescent="0.25">
      <c r="A6" s="285">
        <f t="shared" si="0"/>
        <v>202324</v>
      </c>
      <c r="B6" s="285" t="str">
        <f t="shared" si="1"/>
        <v/>
      </c>
      <c r="C6" s="285" t="s">
        <v>607</v>
      </c>
      <c r="D6" s="285">
        <v>2</v>
      </c>
      <c r="E6" s="286" t="s">
        <v>206</v>
      </c>
      <c r="F6" s="286" t="s">
        <v>205</v>
      </c>
      <c r="G6" s="297">
        <f>IF('CH1'!J27="",-999,'CH1'!J27)</f>
        <v>-999</v>
      </c>
      <c r="H6" s="552"/>
      <c r="J6" s="283" t="s">
        <v>229</v>
      </c>
      <c r="K6" s="283" t="s">
        <v>230</v>
      </c>
    </row>
    <row r="7" spans="1:11" x14ac:dyDescent="0.25">
      <c r="A7" s="285">
        <f t="shared" si="0"/>
        <v>202324</v>
      </c>
      <c r="B7" s="285" t="str">
        <f t="shared" si="1"/>
        <v/>
      </c>
      <c r="C7" s="285" t="s">
        <v>607</v>
      </c>
      <c r="D7" s="285">
        <v>2</v>
      </c>
      <c r="E7" s="287" t="s">
        <v>207</v>
      </c>
      <c r="F7" s="287" t="s">
        <v>205</v>
      </c>
      <c r="G7" s="297">
        <f>IF('CH1'!J28="",-999,'CH1'!J28)</f>
        <v>-999</v>
      </c>
      <c r="H7" s="552"/>
      <c r="J7" s="283" t="s">
        <v>231</v>
      </c>
      <c r="K7" s="283" t="s">
        <v>232</v>
      </c>
    </row>
    <row r="8" spans="1:11" x14ac:dyDescent="0.25">
      <c r="A8" s="285">
        <f t="shared" si="0"/>
        <v>202324</v>
      </c>
      <c r="B8" s="285" t="str">
        <f t="shared" si="1"/>
        <v/>
      </c>
      <c r="C8" s="285" t="s">
        <v>607</v>
      </c>
      <c r="D8" s="285">
        <v>2</v>
      </c>
      <c r="E8" s="286" t="s">
        <v>208</v>
      </c>
      <c r="F8" s="286" t="s">
        <v>205</v>
      </c>
      <c r="G8" s="297">
        <f>IF('CH1'!J29="",-999,'CH1'!J29)</f>
        <v>-999</v>
      </c>
      <c r="H8" s="552"/>
      <c r="J8" s="283" t="s">
        <v>233</v>
      </c>
      <c r="K8" s="283" t="s">
        <v>234</v>
      </c>
    </row>
    <row r="9" spans="1:11" x14ac:dyDescent="0.25">
      <c r="A9" s="285">
        <f t="shared" si="0"/>
        <v>202324</v>
      </c>
      <c r="B9" s="285" t="str">
        <f t="shared" si="1"/>
        <v/>
      </c>
      <c r="C9" s="285" t="s">
        <v>607</v>
      </c>
      <c r="D9" s="285">
        <v>2</v>
      </c>
      <c r="E9" s="286" t="s">
        <v>209</v>
      </c>
      <c r="F9" s="286" t="s">
        <v>205</v>
      </c>
      <c r="G9" s="297">
        <f>IF('CH1'!J30="",-999,'CH1'!J30)</f>
        <v>-999</v>
      </c>
      <c r="H9" s="552"/>
      <c r="J9" s="283" t="s">
        <v>235</v>
      </c>
      <c r="K9" s="283" t="s">
        <v>236</v>
      </c>
    </row>
    <row r="10" spans="1:11" x14ac:dyDescent="0.25">
      <c r="A10" s="285">
        <f t="shared" si="0"/>
        <v>202324</v>
      </c>
      <c r="B10" s="285" t="str">
        <f t="shared" si="1"/>
        <v/>
      </c>
      <c r="C10" s="285" t="s">
        <v>607</v>
      </c>
      <c r="D10" s="285">
        <v>2</v>
      </c>
      <c r="E10" s="286" t="s">
        <v>210</v>
      </c>
      <c r="F10" s="286" t="s">
        <v>205</v>
      </c>
      <c r="G10" s="297">
        <f>IF('CH1'!J31="",-999,'CH1'!J31)</f>
        <v>-999</v>
      </c>
      <c r="H10" s="552"/>
      <c r="J10" s="283" t="s">
        <v>237</v>
      </c>
      <c r="K10" s="283" t="s">
        <v>238</v>
      </c>
    </row>
    <row r="11" spans="1:11" x14ac:dyDescent="0.25">
      <c r="A11" s="285">
        <f t="shared" si="0"/>
        <v>202324</v>
      </c>
      <c r="B11" s="285" t="str">
        <f t="shared" si="1"/>
        <v/>
      </c>
      <c r="C11" s="285" t="s">
        <v>607</v>
      </c>
      <c r="D11" s="285">
        <v>2</v>
      </c>
      <c r="E11" s="286" t="s">
        <v>211</v>
      </c>
      <c r="F11" s="286" t="s">
        <v>205</v>
      </c>
      <c r="G11" s="297">
        <f>IF('CH1'!J32="",-999,'CH1'!J32)</f>
        <v>-999</v>
      </c>
      <c r="H11" s="552"/>
      <c r="J11" s="283" t="s">
        <v>239</v>
      </c>
      <c r="K11" s="283" t="s">
        <v>240</v>
      </c>
    </row>
    <row r="12" spans="1:11" x14ac:dyDescent="0.25">
      <c r="A12" s="285">
        <f t="shared" si="0"/>
        <v>202324</v>
      </c>
      <c r="B12" s="285" t="str">
        <f t="shared" si="1"/>
        <v/>
      </c>
      <c r="C12" s="285" t="s">
        <v>607</v>
      </c>
      <c r="D12" s="285">
        <v>2</v>
      </c>
      <c r="E12" s="286" t="s">
        <v>212</v>
      </c>
      <c r="F12" s="286" t="s">
        <v>205</v>
      </c>
      <c r="G12" s="297">
        <f>IF('CH1'!J33="",-999,'CH1'!J33)</f>
        <v>-999</v>
      </c>
      <c r="H12" s="552"/>
      <c r="J12" s="283" t="s">
        <v>241</v>
      </c>
      <c r="K12" s="283" t="s">
        <v>242</v>
      </c>
    </row>
    <row r="13" spans="1:11" x14ac:dyDescent="0.25">
      <c r="A13" s="285">
        <f t="shared" si="0"/>
        <v>202324</v>
      </c>
      <c r="B13" s="285" t="str">
        <f t="shared" si="1"/>
        <v/>
      </c>
      <c r="C13" s="285" t="s">
        <v>607</v>
      </c>
      <c r="D13" s="285">
        <v>2</v>
      </c>
      <c r="E13" s="286" t="s">
        <v>213</v>
      </c>
      <c r="F13" s="286" t="s">
        <v>205</v>
      </c>
      <c r="G13" s="297">
        <f>IF('CH1'!J34="",-999,'CH1'!J34)</f>
        <v>-999</v>
      </c>
      <c r="H13" s="552"/>
      <c r="J13" s="283" t="s">
        <v>243</v>
      </c>
      <c r="K13" s="283" t="s">
        <v>244</v>
      </c>
    </row>
    <row r="14" spans="1:11" x14ac:dyDescent="0.25">
      <c r="A14" s="285">
        <f t="shared" si="0"/>
        <v>202324</v>
      </c>
      <c r="B14" s="285" t="str">
        <f t="shared" si="1"/>
        <v/>
      </c>
      <c r="C14" s="285" t="s">
        <v>607</v>
      </c>
      <c r="D14" s="285">
        <v>2</v>
      </c>
      <c r="E14" s="286" t="s">
        <v>214</v>
      </c>
      <c r="F14" s="286" t="s">
        <v>205</v>
      </c>
      <c r="G14" s="297">
        <f>IF('CH1'!J35="",-999,'CH1'!J35)</f>
        <v>-999</v>
      </c>
      <c r="H14" s="552"/>
      <c r="J14" s="283" t="s">
        <v>245</v>
      </c>
      <c r="K14" s="283" t="s">
        <v>264</v>
      </c>
    </row>
    <row r="15" spans="1:11" x14ac:dyDescent="0.25">
      <c r="A15" s="285">
        <f t="shared" si="0"/>
        <v>202324</v>
      </c>
      <c r="B15" s="285" t="str">
        <f t="shared" si="1"/>
        <v/>
      </c>
      <c r="C15" s="285" t="s">
        <v>607</v>
      </c>
      <c r="D15" s="285">
        <v>2</v>
      </c>
      <c r="E15" s="286" t="s">
        <v>215</v>
      </c>
      <c r="F15" s="286" t="s">
        <v>205</v>
      </c>
      <c r="G15" s="297">
        <f>IF('CH1'!J36="",-999,'CH1'!J36)</f>
        <v>-999</v>
      </c>
      <c r="H15" s="552"/>
      <c r="J15" s="283" t="s">
        <v>246</v>
      </c>
      <c r="K15" s="283" t="s">
        <v>247</v>
      </c>
    </row>
    <row r="16" spans="1:11" x14ac:dyDescent="0.25">
      <c r="A16" s="285">
        <f t="shared" si="0"/>
        <v>202324</v>
      </c>
      <c r="B16" s="285" t="str">
        <f t="shared" si="1"/>
        <v/>
      </c>
      <c r="C16" s="285" t="s">
        <v>607</v>
      </c>
      <c r="D16" s="285">
        <v>2</v>
      </c>
      <c r="E16" s="287" t="s">
        <v>216</v>
      </c>
      <c r="F16" s="286" t="s">
        <v>205</v>
      </c>
      <c r="G16" s="297">
        <f>IF('CH1'!J37="",-999,'CH1'!J37)</f>
        <v>-999</v>
      </c>
      <c r="H16" s="552"/>
      <c r="J16" s="283" t="s">
        <v>248</v>
      </c>
      <c r="K16" s="283" t="s">
        <v>249</v>
      </c>
    </row>
    <row r="17" spans="1:11" x14ac:dyDescent="0.25">
      <c r="A17" s="285">
        <f t="shared" si="0"/>
        <v>202324</v>
      </c>
      <c r="B17" s="285" t="str">
        <f t="shared" si="1"/>
        <v/>
      </c>
      <c r="C17" s="285" t="s">
        <v>607</v>
      </c>
      <c r="D17" s="285">
        <v>2</v>
      </c>
      <c r="E17" s="286" t="s">
        <v>217</v>
      </c>
      <c r="F17" s="286" t="s">
        <v>205</v>
      </c>
      <c r="G17" s="297">
        <f>IF('CH1'!J38="",-999,'CH1'!J38)</f>
        <v>-999</v>
      </c>
      <c r="H17" s="552"/>
      <c r="J17" s="283" t="s">
        <v>250</v>
      </c>
      <c r="K17" s="283" t="s">
        <v>251</v>
      </c>
    </row>
    <row r="18" spans="1:11" x14ac:dyDescent="0.25">
      <c r="A18" s="285">
        <f t="shared" si="0"/>
        <v>202324</v>
      </c>
      <c r="B18" s="285" t="str">
        <f t="shared" si="1"/>
        <v/>
      </c>
      <c r="C18" s="285" t="s">
        <v>607</v>
      </c>
      <c r="D18" s="285">
        <v>2</v>
      </c>
      <c r="E18" s="286" t="s">
        <v>218</v>
      </c>
      <c r="F18" s="286" t="s">
        <v>205</v>
      </c>
      <c r="G18" s="297">
        <f>IF('CH1'!J39="",-999,'CH1'!J39)</f>
        <v>-999</v>
      </c>
      <c r="H18" s="552"/>
      <c r="J18" s="283" t="s">
        <v>252</v>
      </c>
      <c r="K18" s="283" t="s">
        <v>253</v>
      </c>
    </row>
    <row r="19" spans="1:11" x14ac:dyDescent="0.25">
      <c r="A19" s="285">
        <f t="shared" si="0"/>
        <v>202324</v>
      </c>
      <c r="B19" s="285" t="str">
        <f t="shared" si="1"/>
        <v/>
      </c>
      <c r="C19" s="285" t="s">
        <v>607</v>
      </c>
      <c r="D19" s="285">
        <v>2</v>
      </c>
      <c r="E19" s="286" t="s">
        <v>219</v>
      </c>
      <c r="F19" s="286" t="s">
        <v>205</v>
      </c>
      <c r="G19" s="297">
        <f>IF('CH1'!J40="",-999,'CH1'!J40)</f>
        <v>-999</v>
      </c>
      <c r="H19" s="552"/>
      <c r="J19" s="283" t="s">
        <v>254</v>
      </c>
      <c r="K19" s="283" t="s">
        <v>255</v>
      </c>
    </row>
    <row r="20" spans="1:11" x14ac:dyDescent="0.25">
      <c r="A20" s="285">
        <f t="shared" si="0"/>
        <v>202324</v>
      </c>
      <c r="B20" s="285" t="str">
        <f t="shared" si="1"/>
        <v/>
      </c>
      <c r="C20" s="285" t="s">
        <v>607</v>
      </c>
      <c r="D20" s="285">
        <v>2</v>
      </c>
      <c r="E20" s="286" t="s">
        <v>220</v>
      </c>
      <c r="F20" s="286" t="s">
        <v>205</v>
      </c>
      <c r="G20" s="297">
        <f>IF('CH1'!J41="",-999,'CH1'!J41)</f>
        <v>-999</v>
      </c>
      <c r="H20" s="552"/>
      <c r="J20" s="283" t="s">
        <v>256</v>
      </c>
      <c r="K20" s="283" t="s">
        <v>257</v>
      </c>
    </row>
    <row r="21" spans="1:11" x14ac:dyDescent="0.25">
      <c r="A21" s="285">
        <f t="shared" si="0"/>
        <v>202324</v>
      </c>
      <c r="B21" s="285" t="str">
        <f t="shared" si="1"/>
        <v/>
      </c>
      <c r="C21" s="285" t="s">
        <v>607</v>
      </c>
      <c r="D21" s="285">
        <v>2</v>
      </c>
      <c r="E21" s="286" t="s">
        <v>221</v>
      </c>
      <c r="F21" s="286" t="s">
        <v>205</v>
      </c>
      <c r="G21" s="297">
        <f>IF('CH1'!J42="",-999,'CH1'!J42)</f>
        <v>-999</v>
      </c>
      <c r="H21" s="552"/>
      <c r="J21" s="283" t="s">
        <v>258</v>
      </c>
      <c r="K21" s="283" t="s">
        <v>261</v>
      </c>
    </row>
    <row r="22" spans="1:11" x14ac:dyDescent="0.25">
      <c r="A22" s="285">
        <f t="shared" si="0"/>
        <v>202324</v>
      </c>
      <c r="B22" s="285" t="str">
        <f t="shared" si="1"/>
        <v/>
      </c>
      <c r="C22" s="285" t="s">
        <v>607</v>
      </c>
      <c r="D22" s="285">
        <v>2</v>
      </c>
      <c r="E22" s="286" t="s">
        <v>222</v>
      </c>
      <c r="F22" s="286" t="s">
        <v>205</v>
      </c>
      <c r="G22" s="297">
        <f>IF('CH1'!J43="",-999,'CH1'!J43)</f>
        <v>-999</v>
      </c>
      <c r="H22" s="552"/>
      <c r="J22" s="283" t="s">
        <v>260</v>
      </c>
      <c r="K22" s="283" t="s">
        <v>259</v>
      </c>
    </row>
    <row r="23" spans="1:11" x14ac:dyDescent="0.25">
      <c r="A23" s="285">
        <f t="shared" si="0"/>
        <v>202324</v>
      </c>
      <c r="B23" s="285" t="str">
        <f t="shared" si="1"/>
        <v/>
      </c>
      <c r="C23" s="285" t="s">
        <v>607</v>
      </c>
      <c r="D23" s="285">
        <v>2</v>
      </c>
      <c r="E23" s="286" t="s">
        <v>606</v>
      </c>
      <c r="F23" s="286" t="s">
        <v>205</v>
      </c>
      <c r="G23" s="297">
        <f>IF('CH1'!J44="",-999,'CH1'!J44)</f>
        <v>-999</v>
      </c>
      <c r="H23" s="552"/>
      <c r="J23" s="283" t="s">
        <v>262</v>
      </c>
      <c r="K23" s="283" t="s">
        <v>263</v>
      </c>
    </row>
    <row r="24" spans="1:11" x14ac:dyDescent="0.25">
      <c r="A24" s="285">
        <f t="shared" si="0"/>
        <v>202324</v>
      </c>
      <c r="B24" s="285" t="str">
        <f t="shared" si="1"/>
        <v/>
      </c>
      <c r="C24" s="285" t="s">
        <v>607</v>
      </c>
      <c r="D24" s="285">
        <v>3</v>
      </c>
      <c r="E24" s="286" t="s">
        <v>205</v>
      </c>
      <c r="F24" s="286" t="s">
        <v>205</v>
      </c>
      <c r="G24" s="297">
        <f>IF('CH1'!J49="",-999,'CH1'!J49)</f>
        <v>-999</v>
      </c>
      <c r="H24" s="552"/>
      <c r="J24" s="283" t="s">
        <v>265</v>
      </c>
      <c r="K24" s="283" t="s">
        <v>5704</v>
      </c>
    </row>
    <row r="25" spans="1:11" x14ac:dyDescent="0.25">
      <c r="A25" s="288">
        <f t="shared" si="0"/>
        <v>202324</v>
      </c>
      <c r="B25" s="288" t="str">
        <f t="shared" si="1"/>
        <v/>
      </c>
      <c r="C25" s="288" t="s">
        <v>607</v>
      </c>
      <c r="D25" s="285">
        <v>3</v>
      </c>
      <c r="E25" s="289" t="s">
        <v>206</v>
      </c>
      <c r="F25" s="289" t="s">
        <v>205</v>
      </c>
      <c r="G25" s="298">
        <f>IF('CH1'!J50="",-999,'CH1'!J50)</f>
        <v>-999</v>
      </c>
      <c r="H25" s="553"/>
      <c r="J25" s="283" t="s">
        <v>266</v>
      </c>
      <c r="K25" s="283" t="s">
        <v>5719</v>
      </c>
    </row>
    <row r="26" spans="1:11" ht="12.75" customHeight="1" x14ac:dyDescent="0.25">
      <c r="A26" s="290">
        <f t="shared" si="0"/>
        <v>202324</v>
      </c>
      <c r="B26" s="290" t="str">
        <f t="shared" si="1"/>
        <v/>
      </c>
      <c r="C26" s="290" t="s">
        <v>607</v>
      </c>
      <c r="D26" s="290">
        <v>4</v>
      </c>
      <c r="E26" s="291" t="s">
        <v>205</v>
      </c>
      <c r="F26" s="291" t="s">
        <v>205</v>
      </c>
      <c r="G26" s="397">
        <f>IF('CH2'!F11="",-999,'CH2'!F11)</f>
        <v>-999</v>
      </c>
      <c r="H26" s="554" t="s">
        <v>608</v>
      </c>
      <c r="J26" s="283" t="s">
        <v>269</v>
      </c>
      <c r="K26" s="283" t="s">
        <v>5720</v>
      </c>
    </row>
    <row r="27" spans="1:11" x14ac:dyDescent="0.25">
      <c r="A27" s="292">
        <f t="shared" si="0"/>
        <v>202324</v>
      </c>
      <c r="B27" s="292" t="str">
        <f t="shared" si="1"/>
        <v/>
      </c>
      <c r="C27" s="292" t="s">
        <v>607</v>
      </c>
      <c r="D27" s="292">
        <v>5</v>
      </c>
      <c r="E27" s="293" t="s">
        <v>205</v>
      </c>
      <c r="F27" s="293" t="s">
        <v>205</v>
      </c>
      <c r="G27" s="398">
        <f>IF('CH2'!F17="",-999,'CH2'!F17)</f>
        <v>-999</v>
      </c>
      <c r="H27" s="552"/>
      <c r="J27" s="283" t="s">
        <v>270</v>
      </c>
      <c r="K27" s="283" t="s">
        <v>273</v>
      </c>
    </row>
    <row r="28" spans="1:11" x14ac:dyDescent="0.25">
      <c r="A28" s="292">
        <f t="shared" si="0"/>
        <v>202324</v>
      </c>
      <c r="B28" s="292" t="str">
        <f t="shared" si="1"/>
        <v/>
      </c>
      <c r="C28" s="292" t="s">
        <v>607</v>
      </c>
      <c r="D28" s="292">
        <v>5</v>
      </c>
      <c r="E28" s="293" t="s">
        <v>206</v>
      </c>
      <c r="F28" s="293" t="s">
        <v>205</v>
      </c>
      <c r="G28" s="398">
        <f>IF('CH2'!F18="",-999,'CH2'!F18)</f>
        <v>-999</v>
      </c>
      <c r="H28" s="552"/>
      <c r="J28" s="283" t="s">
        <v>271</v>
      </c>
      <c r="K28" s="283" t="s">
        <v>274</v>
      </c>
    </row>
    <row r="29" spans="1:11" x14ac:dyDescent="0.25">
      <c r="A29" s="292">
        <f t="shared" si="0"/>
        <v>202324</v>
      </c>
      <c r="B29" s="292" t="str">
        <f t="shared" si="1"/>
        <v/>
      </c>
      <c r="C29" s="292" t="s">
        <v>607</v>
      </c>
      <c r="D29" s="292">
        <v>5</v>
      </c>
      <c r="E29" s="293" t="s">
        <v>207</v>
      </c>
      <c r="F29" s="293" t="s">
        <v>205</v>
      </c>
      <c r="G29" s="398">
        <f>IF('CH2'!F19="",-999,'CH2'!F19)</f>
        <v>-999</v>
      </c>
      <c r="H29" s="552"/>
      <c r="J29" s="283" t="s">
        <v>272</v>
      </c>
      <c r="K29" s="283" t="s">
        <v>275</v>
      </c>
    </row>
    <row r="30" spans="1:11" x14ac:dyDescent="0.25">
      <c r="A30" s="292">
        <f t="shared" si="0"/>
        <v>202324</v>
      </c>
      <c r="B30" s="292" t="str">
        <f t="shared" si="1"/>
        <v/>
      </c>
      <c r="C30" s="292" t="s">
        <v>607</v>
      </c>
      <c r="D30" s="292">
        <v>5</v>
      </c>
      <c r="E30" s="293" t="s">
        <v>606</v>
      </c>
      <c r="F30" s="293" t="s">
        <v>205</v>
      </c>
      <c r="G30" s="398">
        <f>IF('CH2'!F20="",-999,'CH2'!F20)</f>
        <v>-999</v>
      </c>
      <c r="H30" s="552"/>
      <c r="J30" s="283" t="s">
        <v>416</v>
      </c>
      <c r="K30" s="283" t="s">
        <v>263</v>
      </c>
    </row>
    <row r="31" spans="1:11" x14ac:dyDescent="0.25">
      <c r="A31" s="292">
        <f t="shared" si="0"/>
        <v>202324</v>
      </c>
      <c r="B31" s="292" t="str">
        <f t="shared" si="1"/>
        <v/>
      </c>
      <c r="C31" s="292" t="s">
        <v>607</v>
      </c>
      <c r="D31" s="292">
        <v>6</v>
      </c>
      <c r="E31" s="293" t="s">
        <v>205</v>
      </c>
      <c r="F31" s="293" t="s">
        <v>205</v>
      </c>
      <c r="G31" s="398">
        <f>IF('CH2'!F24="",-999,'CH2'!F24)</f>
        <v>-999</v>
      </c>
      <c r="H31" s="552"/>
      <c r="J31" s="283" t="s">
        <v>10484</v>
      </c>
      <c r="K31" s="283" t="s">
        <v>5705</v>
      </c>
    </row>
    <row r="32" spans="1:11" x14ac:dyDescent="0.25">
      <c r="A32" s="292">
        <f t="shared" si="0"/>
        <v>202324</v>
      </c>
      <c r="B32" s="292" t="str">
        <f t="shared" si="1"/>
        <v/>
      </c>
      <c r="C32" s="292" t="s">
        <v>607</v>
      </c>
      <c r="D32" s="292">
        <v>6</v>
      </c>
      <c r="E32" s="293" t="s">
        <v>206</v>
      </c>
      <c r="F32" s="293" t="s">
        <v>205</v>
      </c>
      <c r="G32" s="398">
        <f>IF('CH2'!F25="",-999,'CH2'!F25)</f>
        <v>-999</v>
      </c>
      <c r="H32" s="552"/>
      <c r="J32" s="283" t="s">
        <v>871</v>
      </c>
      <c r="K32" s="283" t="s">
        <v>872</v>
      </c>
    </row>
    <row r="33" spans="1:11" x14ac:dyDescent="0.25">
      <c r="A33" s="292">
        <f t="shared" si="0"/>
        <v>202324</v>
      </c>
      <c r="B33" s="292" t="str">
        <f t="shared" si="1"/>
        <v/>
      </c>
      <c r="C33" s="292" t="s">
        <v>607</v>
      </c>
      <c r="D33" s="292">
        <v>7</v>
      </c>
      <c r="E33" s="293" t="s">
        <v>205</v>
      </c>
      <c r="F33" s="293" t="s">
        <v>205</v>
      </c>
      <c r="G33" s="398">
        <f>IF('CH2'!F30="",-999,'CH2'!F30)</f>
        <v>-999</v>
      </c>
      <c r="H33" s="552"/>
      <c r="J33" s="283" t="s">
        <v>277</v>
      </c>
      <c r="K33" s="283" t="s">
        <v>280</v>
      </c>
    </row>
    <row r="34" spans="1:11" x14ac:dyDescent="0.25">
      <c r="A34" s="292">
        <f t="shared" si="0"/>
        <v>202324</v>
      </c>
      <c r="B34" s="292" t="str">
        <f t="shared" si="1"/>
        <v/>
      </c>
      <c r="C34" s="292" t="s">
        <v>607</v>
      </c>
      <c r="D34" s="292">
        <v>7</v>
      </c>
      <c r="E34" s="293" t="s">
        <v>206</v>
      </c>
      <c r="F34" s="293" t="s">
        <v>205</v>
      </c>
      <c r="G34" s="398">
        <f>IF('CH2'!F31="",-999,'CH2'!F31)</f>
        <v>-999</v>
      </c>
      <c r="H34" s="552"/>
      <c r="J34" s="283" t="s">
        <v>278</v>
      </c>
      <c r="K34" s="283" t="s">
        <v>281</v>
      </c>
    </row>
    <row r="35" spans="1:11" x14ac:dyDescent="0.25">
      <c r="A35" s="292">
        <f t="shared" si="0"/>
        <v>202324</v>
      </c>
      <c r="B35" s="292" t="str">
        <f t="shared" si="1"/>
        <v/>
      </c>
      <c r="C35" s="292" t="s">
        <v>607</v>
      </c>
      <c r="D35" s="292">
        <v>7</v>
      </c>
      <c r="E35" s="293" t="s">
        <v>207</v>
      </c>
      <c r="F35" s="293" t="s">
        <v>205</v>
      </c>
      <c r="G35" s="398">
        <f>IF('CH2'!F33="",-999,'CH2'!F33)</f>
        <v>-999</v>
      </c>
      <c r="H35" s="552"/>
      <c r="J35" s="283" t="s">
        <v>279</v>
      </c>
      <c r="K35" s="283" t="s">
        <v>282</v>
      </c>
    </row>
    <row r="36" spans="1:11" x14ac:dyDescent="0.25">
      <c r="A36" s="292">
        <f t="shared" si="0"/>
        <v>202324</v>
      </c>
      <c r="B36" s="292" t="str">
        <f t="shared" si="1"/>
        <v/>
      </c>
      <c r="C36" s="292" t="s">
        <v>607</v>
      </c>
      <c r="D36" s="292">
        <v>8</v>
      </c>
      <c r="E36" s="293" t="s">
        <v>205</v>
      </c>
      <c r="F36" s="293" t="s">
        <v>205</v>
      </c>
      <c r="G36" s="398">
        <f>IF('CH2'!F39="",-999,'CH2'!F39)</f>
        <v>-999</v>
      </c>
      <c r="H36" s="552"/>
      <c r="J36" s="283" t="s">
        <v>283</v>
      </c>
      <c r="K36" s="283" t="s">
        <v>284</v>
      </c>
    </row>
    <row r="37" spans="1:11" x14ac:dyDescent="0.25">
      <c r="A37" s="292">
        <f t="shared" si="0"/>
        <v>202324</v>
      </c>
      <c r="B37" s="292" t="str">
        <f t="shared" si="1"/>
        <v/>
      </c>
      <c r="C37" s="292" t="s">
        <v>607</v>
      </c>
      <c r="D37" s="292">
        <v>9</v>
      </c>
      <c r="E37" s="293" t="s">
        <v>205</v>
      </c>
      <c r="F37" s="293" t="s">
        <v>205</v>
      </c>
      <c r="G37" s="398">
        <f>IF('CH2'!F44="",-999,'CH2'!F44)</f>
        <v>-999</v>
      </c>
      <c r="H37" s="552"/>
      <c r="J37" s="283" t="s">
        <v>622</v>
      </c>
      <c r="K37" s="283" t="s">
        <v>5704</v>
      </c>
    </row>
    <row r="38" spans="1:11" x14ac:dyDescent="0.25">
      <c r="A38" s="292">
        <f t="shared" si="0"/>
        <v>202324</v>
      </c>
      <c r="B38" s="292" t="str">
        <f t="shared" si="1"/>
        <v/>
      </c>
      <c r="C38" s="292" t="s">
        <v>607</v>
      </c>
      <c r="D38" s="292">
        <v>9</v>
      </c>
      <c r="E38" s="293" t="s">
        <v>206</v>
      </c>
      <c r="F38" s="293" t="s">
        <v>205</v>
      </c>
      <c r="G38" s="398">
        <f>IF('CH2'!F45="",-999,'CH2'!F45)</f>
        <v>-999</v>
      </c>
      <c r="H38" s="552"/>
      <c r="J38" s="283" t="s">
        <v>623</v>
      </c>
      <c r="K38" s="283" t="s">
        <v>5719</v>
      </c>
    </row>
    <row r="39" spans="1:11" x14ac:dyDescent="0.25">
      <c r="A39" s="292">
        <f t="shared" si="0"/>
        <v>202324</v>
      </c>
      <c r="B39" s="292" t="str">
        <f t="shared" si="1"/>
        <v/>
      </c>
      <c r="C39" s="292" t="s">
        <v>607</v>
      </c>
      <c r="D39" s="292">
        <v>10</v>
      </c>
      <c r="E39" s="293" t="s">
        <v>205</v>
      </c>
      <c r="F39" s="293" t="s">
        <v>205</v>
      </c>
      <c r="G39" s="398">
        <f>IF('CH2'!F50="",-999,'CH2'!F50)</f>
        <v>-999</v>
      </c>
      <c r="H39" s="552"/>
      <c r="J39" s="283" t="s">
        <v>616</v>
      </c>
      <c r="K39" s="283" t="s">
        <v>624</v>
      </c>
    </row>
    <row r="40" spans="1:11" x14ac:dyDescent="0.25">
      <c r="A40" s="292">
        <f t="shared" si="0"/>
        <v>202324</v>
      </c>
      <c r="B40" s="292" t="str">
        <f t="shared" si="1"/>
        <v/>
      </c>
      <c r="C40" s="292" t="s">
        <v>607</v>
      </c>
      <c r="D40" s="292">
        <v>11</v>
      </c>
      <c r="E40" s="293" t="s">
        <v>205</v>
      </c>
      <c r="F40" s="293" t="s">
        <v>205</v>
      </c>
      <c r="G40" s="398">
        <f>IF('CH2'!F55="",-999,'CH2'!F55)</f>
        <v>-999</v>
      </c>
      <c r="H40" s="552"/>
      <c r="J40" s="283" t="s">
        <v>617</v>
      </c>
      <c r="K40" s="283" t="s">
        <v>618</v>
      </c>
    </row>
    <row r="41" spans="1:11" x14ac:dyDescent="0.25">
      <c r="A41" s="292">
        <f t="shared" si="0"/>
        <v>202324</v>
      </c>
      <c r="B41" s="292" t="str">
        <f t="shared" si="1"/>
        <v/>
      </c>
      <c r="C41" s="292" t="s">
        <v>607</v>
      </c>
      <c r="D41" s="292">
        <v>11</v>
      </c>
      <c r="E41" s="293" t="s">
        <v>206</v>
      </c>
      <c r="F41" s="293" t="s">
        <v>205</v>
      </c>
      <c r="G41" s="398">
        <f>IF('CH2'!F57="",-999,'CH2'!F57)</f>
        <v>-999</v>
      </c>
      <c r="H41" s="552"/>
      <c r="J41" s="283" t="s">
        <v>621</v>
      </c>
      <c r="K41" s="283" t="s">
        <v>273</v>
      </c>
    </row>
    <row r="42" spans="1:11" x14ac:dyDescent="0.25">
      <c r="A42" s="292">
        <f t="shared" si="0"/>
        <v>202324</v>
      </c>
      <c r="B42" s="292" t="str">
        <f t="shared" si="1"/>
        <v/>
      </c>
      <c r="C42" s="292" t="s">
        <v>607</v>
      </c>
      <c r="D42" s="292">
        <v>11</v>
      </c>
      <c r="E42" s="293" t="s">
        <v>207</v>
      </c>
      <c r="F42" s="293" t="s">
        <v>205</v>
      </c>
      <c r="G42" s="398">
        <f>IF('CH2'!F58="",-999,'CH2'!F58)</f>
        <v>-999</v>
      </c>
      <c r="H42" s="552"/>
      <c r="J42" s="283" t="s">
        <v>620</v>
      </c>
      <c r="K42" s="283" t="s">
        <v>274</v>
      </c>
    </row>
    <row r="43" spans="1:11" x14ac:dyDescent="0.25">
      <c r="A43" s="292">
        <f t="shared" si="0"/>
        <v>202324</v>
      </c>
      <c r="B43" s="292" t="str">
        <f t="shared" si="1"/>
        <v/>
      </c>
      <c r="C43" s="292" t="s">
        <v>607</v>
      </c>
      <c r="D43" s="292">
        <v>11</v>
      </c>
      <c r="E43" s="293" t="s">
        <v>208</v>
      </c>
      <c r="F43" s="293" t="s">
        <v>205</v>
      </c>
      <c r="G43" s="398">
        <f>IF('CH2'!F59="",-999,'CH2'!F59)</f>
        <v>-999</v>
      </c>
      <c r="H43" s="552"/>
      <c r="J43" s="283" t="s">
        <v>619</v>
      </c>
      <c r="K43" s="283" t="s">
        <v>275</v>
      </c>
    </row>
    <row r="44" spans="1:11" x14ac:dyDescent="0.25">
      <c r="A44" s="292">
        <f t="shared" si="0"/>
        <v>202324</v>
      </c>
      <c r="B44" s="292" t="str">
        <f t="shared" si="1"/>
        <v/>
      </c>
      <c r="C44" s="292" t="s">
        <v>607</v>
      </c>
      <c r="D44" s="292">
        <v>11</v>
      </c>
      <c r="E44" s="293" t="s">
        <v>606</v>
      </c>
      <c r="F44" s="293" t="s">
        <v>205</v>
      </c>
      <c r="G44" s="398">
        <f>IF('CH2'!F60="",-999,'CH2'!F60)</f>
        <v>-999</v>
      </c>
      <c r="H44" s="553"/>
      <c r="J44" s="283" t="s">
        <v>650</v>
      </c>
      <c r="K44" s="283" t="s">
        <v>263</v>
      </c>
    </row>
    <row r="45" spans="1:11" x14ac:dyDescent="0.25">
      <c r="A45" s="522">
        <f t="shared" si="0"/>
        <v>202324</v>
      </c>
      <c r="B45" s="479" t="str">
        <f t="shared" si="1"/>
        <v/>
      </c>
      <c r="C45" s="479" t="s">
        <v>607</v>
      </c>
      <c r="D45" s="479">
        <v>12</v>
      </c>
      <c r="E45" s="479" t="s">
        <v>205</v>
      </c>
      <c r="F45" s="479" t="s">
        <v>205</v>
      </c>
      <c r="G45" s="523">
        <f>IF('CH3'!E11="",-999,'CH3'!E11)</f>
        <v>-999</v>
      </c>
      <c r="H45" s="555" t="s">
        <v>609</v>
      </c>
      <c r="J45" s="283" t="s">
        <v>10504</v>
      </c>
      <c r="K45" s="283" t="s">
        <v>10503</v>
      </c>
    </row>
    <row r="46" spans="1:11" x14ac:dyDescent="0.25">
      <c r="A46" s="517">
        <f t="shared" si="0"/>
        <v>202324</v>
      </c>
      <c r="B46" s="403" t="str">
        <f t="shared" si="1"/>
        <v/>
      </c>
      <c r="C46" s="403" t="s">
        <v>607</v>
      </c>
      <c r="D46" s="403">
        <v>12</v>
      </c>
      <c r="E46" s="514" t="s">
        <v>207</v>
      </c>
      <c r="F46" s="514" t="s">
        <v>205</v>
      </c>
      <c r="G46" s="516">
        <f>IF('CH3'!E12="",-999,'CH3'!E12)</f>
        <v>-999</v>
      </c>
      <c r="H46" s="556"/>
      <c r="I46" s="283" t="s">
        <v>10501</v>
      </c>
      <c r="J46" s="283" t="s">
        <v>5752</v>
      </c>
      <c r="K46" s="283" t="s">
        <v>10499</v>
      </c>
    </row>
    <row r="47" spans="1:11" x14ac:dyDescent="0.25">
      <c r="A47" s="518">
        <f t="shared" si="0"/>
        <v>202324</v>
      </c>
      <c r="B47" s="480" t="str">
        <f t="shared" si="1"/>
        <v/>
      </c>
      <c r="C47" s="480" t="s">
        <v>607</v>
      </c>
      <c r="D47" s="480">
        <v>12</v>
      </c>
      <c r="E47" s="481" t="s">
        <v>206</v>
      </c>
      <c r="F47" s="481" t="s">
        <v>205</v>
      </c>
      <c r="G47" s="478">
        <f>IF('CH3'!E13="",-999,'CH3'!E13)</f>
        <v>-999</v>
      </c>
      <c r="H47" s="557"/>
      <c r="J47" s="283" t="s">
        <v>287</v>
      </c>
      <c r="K47" s="283" t="s">
        <v>5758</v>
      </c>
    </row>
    <row r="48" spans="1:11" ht="12.75" customHeight="1" x14ac:dyDescent="0.25">
      <c r="A48" s="294">
        <f t="shared" si="0"/>
        <v>202324</v>
      </c>
      <c r="B48" s="294" t="str">
        <f t="shared" si="1"/>
        <v/>
      </c>
      <c r="C48" s="294" t="s">
        <v>607</v>
      </c>
      <c r="D48" s="294">
        <v>13</v>
      </c>
      <c r="E48" s="295" t="s">
        <v>205</v>
      </c>
      <c r="F48" s="295" t="s">
        <v>205</v>
      </c>
      <c r="G48" s="399">
        <f>IF('CH4'!G18="",-999,'CH4'!G18)</f>
        <v>-999</v>
      </c>
      <c r="H48" s="552" t="s">
        <v>610</v>
      </c>
      <c r="J48" s="283" t="s">
        <v>289</v>
      </c>
      <c r="K48" s="283" t="s">
        <v>263</v>
      </c>
    </row>
    <row r="49" spans="1:18" ht="12.75" customHeight="1" x14ac:dyDescent="0.25">
      <c r="A49" s="403">
        <f t="shared" si="0"/>
        <v>202324</v>
      </c>
      <c r="B49" s="403" t="str">
        <f t="shared" si="1"/>
        <v/>
      </c>
      <c r="C49" s="403" t="s">
        <v>607</v>
      </c>
      <c r="D49" s="403">
        <v>13</v>
      </c>
      <c r="E49" s="514" t="s">
        <v>210</v>
      </c>
      <c r="F49" s="514" t="s">
        <v>205</v>
      </c>
      <c r="G49" s="515">
        <f>IF('CH4'!G13="",-999,'CH4'!G13)</f>
        <v>-999</v>
      </c>
      <c r="H49" s="552"/>
      <c r="I49" s="283" t="s">
        <v>10502</v>
      </c>
      <c r="J49" s="283" t="s">
        <v>5759</v>
      </c>
      <c r="K49" s="283" t="s">
        <v>419</v>
      </c>
      <c r="R49" s="283" t="str">
        <f t="shared" ref="R49:R59" si="2">J49&amp;" "&amp;K49</f>
        <v>CH/017a Child protection reviews</v>
      </c>
    </row>
    <row r="50" spans="1:18" ht="12.75" customHeight="1" x14ac:dyDescent="0.25">
      <c r="A50" s="403">
        <f t="shared" si="0"/>
        <v>202324</v>
      </c>
      <c r="B50" s="403" t="str">
        <f t="shared" si="1"/>
        <v/>
      </c>
      <c r="C50" s="403" t="s">
        <v>607</v>
      </c>
      <c r="D50" s="403">
        <v>13</v>
      </c>
      <c r="E50" s="514" t="s">
        <v>211</v>
      </c>
      <c r="F50" s="514" t="s">
        <v>205</v>
      </c>
      <c r="G50" s="515">
        <f>IF('CH4'!G14="",-999,'CH4'!G14)</f>
        <v>-999</v>
      </c>
      <c r="H50" s="552"/>
      <c r="I50" s="283" t="s">
        <v>10502</v>
      </c>
      <c r="J50" s="283" t="s">
        <v>5760</v>
      </c>
      <c r="K50" s="283" t="s">
        <v>421</v>
      </c>
      <c r="R50" s="283" t="str">
        <f t="shared" si="2"/>
        <v>CH/017b Looked after reviews (including pathway plan reviews and pre-adoption reviews)</v>
      </c>
    </row>
    <row r="51" spans="1:18" ht="12.75" customHeight="1" x14ac:dyDescent="0.25">
      <c r="A51" s="403">
        <f t="shared" si="0"/>
        <v>202324</v>
      </c>
      <c r="B51" s="403" t="str">
        <f t="shared" si="1"/>
        <v/>
      </c>
      <c r="C51" s="403" t="s">
        <v>607</v>
      </c>
      <c r="D51" s="403">
        <v>13</v>
      </c>
      <c r="E51" s="514" t="s">
        <v>212</v>
      </c>
      <c r="F51" s="514" t="s">
        <v>205</v>
      </c>
      <c r="G51" s="515">
        <f>IF('CH4'!G15="",-999,'CH4'!G15)</f>
        <v>-999</v>
      </c>
      <c r="H51" s="552"/>
      <c r="I51" s="283" t="s">
        <v>10502</v>
      </c>
      <c r="J51" s="283" t="s">
        <v>5761</v>
      </c>
      <c r="K51" s="283" t="s">
        <v>615</v>
      </c>
      <c r="R51" s="283" t="str">
        <f t="shared" si="2"/>
        <v>CH/017c Reviews of children in need of care and support (including children supported by a direct payment)</v>
      </c>
    </row>
    <row r="52" spans="1:18" ht="12.75" customHeight="1" x14ac:dyDescent="0.25">
      <c r="A52" s="403">
        <f t="shared" si="0"/>
        <v>202324</v>
      </c>
      <c r="B52" s="403" t="str">
        <f t="shared" si="1"/>
        <v/>
      </c>
      <c r="C52" s="403" t="s">
        <v>607</v>
      </c>
      <c r="D52" s="403">
        <v>13</v>
      </c>
      <c r="E52" s="514" t="s">
        <v>213</v>
      </c>
      <c r="F52" s="514" t="s">
        <v>205</v>
      </c>
      <c r="G52" s="515">
        <f>IF('CH4'!G16="",-999,'CH4'!G16)</f>
        <v>-999</v>
      </c>
      <c r="H52" s="552"/>
      <c r="I52" s="283" t="s">
        <v>10502</v>
      </c>
      <c r="J52" s="283" t="s">
        <v>5762</v>
      </c>
      <c r="K52" s="283" t="s">
        <v>948</v>
      </c>
      <c r="R52" s="283" t="str">
        <f t="shared" si="2"/>
        <v xml:space="preserve">CH/017d Reviews of support or financial support for children with Special Guardianship Orders </v>
      </c>
    </row>
    <row r="53" spans="1:18" ht="12.75" customHeight="1" x14ac:dyDescent="0.25">
      <c r="A53" s="403">
        <f>A52</f>
        <v>202324</v>
      </c>
      <c r="B53" s="403"/>
      <c r="C53" s="403"/>
      <c r="D53" s="403">
        <v>13</v>
      </c>
      <c r="E53" s="514" t="s">
        <v>214</v>
      </c>
      <c r="F53" s="514" t="s">
        <v>205</v>
      </c>
      <c r="G53" s="515">
        <f>IF('CH4'!G17="",-999,'CH4'!G17)</f>
        <v>-999</v>
      </c>
      <c r="H53" s="552"/>
      <c r="I53" s="283" t="s">
        <v>10502</v>
      </c>
      <c r="J53" s="283" t="s">
        <v>5763</v>
      </c>
      <c r="K53" s="283" t="s">
        <v>5764</v>
      </c>
      <c r="R53" s="283" t="str">
        <f t="shared" si="2"/>
        <v>CH017e Reviews of financial support for children with Special Guardianship Orders</v>
      </c>
    </row>
    <row r="54" spans="1:18" x14ac:dyDescent="0.25">
      <c r="A54" s="294">
        <f t="shared" si="0"/>
        <v>202324</v>
      </c>
      <c r="B54" s="294" t="str">
        <f>B52</f>
        <v/>
      </c>
      <c r="C54" s="294" t="s">
        <v>607</v>
      </c>
      <c r="D54" s="294">
        <v>13</v>
      </c>
      <c r="E54" s="295" t="s">
        <v>206</v>
      </c>
      <c r="F54" s="295" t="s">
        <v>205</v>
      </c>
      <c r="G54" s="399">
        <f>IF('CH4'!G24="",-999,'CH4'!G24)</f>
        <v>-999</v>
      </c>
      <c r="H54" s="552"/>
      <c r="J54" s="283" t="s">
        <v>291</v>
      </c>
      <c r="K54" s="283" t="s">
        <v>419</v>
      </c>
      <c r="R54" s="283" t="str">
        <f t="shared" si="2"/>
        <v>CH/018a Child protection reviews</v>
      </c>
    </row>
    <row r="55" spans="1:18" x14ac:dyDescent="0.25">
      <c r="A55" s="294">
        <f t="shared" si="0"/>
        <v>202324</v>
      </c>
      <c r="B55" s="294" t="str">
        <f>IF(Home!$Q$20=0,"",Home!$Q$20)</f>
        <v/>
      </c>
      <c r="C55" s="294" t="s">
        <v>607</v>
      </c>
      <c r="D55" s="294">
        <v>13</v>
      </c>
      <c r="E55" s="295" t="s">
        <v>207</v>
      </c>
      <c r="F55" s="295" t="s">
        <v>205</v>
      </c>
      <c r="G55" s="399">
        <f>IF('CH4'!G25="",-999,'CH4'!G25)</f>
        <v>-999</v>
      </c>
      <c r="H55" s="552"/>
      <c r="J55" s="283" t="s">
        <v>292</v>
      </c>
      <c r="K55" s="283" t="s">
        <v>421</v>
      </c>
      <c r="R55" s="283" t="str">
        <f t="shared" si="2"/>
        <v>CH/018b Looked after reviews (including pathway plan reviews and pre-adoption reviews)</v>
      </c>
    </row>
    <row r="56" spans="1:18" x14ac:dyDescent="0.25">
      <c r="A56" s="294">
        <f t="shared" si="0"/>
        <v>202324</v>
      </c>
      <c r="B56" s="294" t="str">
        <f>IF(Home!$Q$20=0,"",Home!$Q$20)</f>
        <v/>
      </c>
      <c r="C56" s="294" t="s">
        <v>607</v>
      </c>
      <c r="D56" s="294">
        <v>13</v>
      </c>
      <c r="E56" s="295" t="s">
        <v>208</v>
      </c>
      <c r="F56" s="295" t="s">
        <v>205</v>
      </c>
      <c r="G56" s="399">
        <f>IF('CH4'!G26="",-999,'CH4'!G26)</f>
        <v>-999</v>
      </c>
      <c r="H56" s="552"/>
      <c r="J56" s="283" t="s">
        <v>293</v>
      </c>
      <c r="K56" s="283" t="s">
        <v>615</v>
      </c>
      <c r="R56" s="283" t="str">
        <f t="shared" si="2"/>
        <v>CH/018c Reviews of children in need of care and support (including children supported by a direct payment)</v>
      </c>
    </row>
    <row r="57" spans="1:18" x14ac:dyDescent="0.25">
      <c r="A57" s="294">
        <f t="shared" si="0"/>
        <v>202324</v>
      </c>
      <c r="B57" s="294" t="str">
        <f>IF(Home!$Q$20=0,"",Home!$Q$20)</f>
        <v/>
      </c>
      <c r="C57" s="294" t="s">
        <v>607</v>
      </c>
      <c r="D57" s="294">
        <v>13</v>
      </c>
      <c r="E57" s="295" t="s">
        <v>209</v>
      </c>
      <c r="F57" s="400">
        <v>1</v>
      </c>
      <c r="G57" s="399">
        <f>IF('CH4'!G27="",-999,'CH4'!G27)</f>
        <v>-999</v>
      </c>
      <c r="H57" s="552"/>
      <c r="J57" s="283" t="s">
        <v>294</v>
      </c>
      <c r="K57" s="283" t="s">
        <v>948</v>
      </c>
      <c r="R57" s="283" t="str">
        <f t="shared" si="2"/>
        <v xml:space="preserve">CH/018d Reviews of support or financial support for children with Special Guardianship Orders </v>
      </c>
    </row>
    <row r="58" spans="1:18" x14ac:dyDescent="0.25">
      <c r="A58" s="403">
        <f>A57</f>
        <v>202324</v>
      </c>
      <c r="B58" s="403" t="str">
        <f>B57</f>
        <v/>
      </c>
      <c r="C58" s="403" t="s">
        <v>607</v>
      </c>
      <c r="D58" s="403">
        <v>13</v>
      </c>
      <c r="E58" s="514" t="s">
        <v>215</v>
      </c>
      <c r="F58" s="520">
        <v>1</v>
      </c>
      <c r="G58" s="515">
        <f>IF('CH4'!G28="",-999,'CH4'!G28)</f>
        <v>-999</v>
      </c>
      <c r="H58" s="552"/>
      <c r="I58" s="283" t="s">
        <v>10502</v>
      </c>
      <c r="J58" s="283" t="s">
        <v>5767</v>
      </c>
      <c r="K58" s="283" t="s">
        <v>5764</v>
      </c>
      <c r="R58" s="283" t="str">
        <f t="shared" si="2"/>
        <v>CH018e Reviews of financial support for children with Special Guardianship Orders</v>
      </c>
    </row>
    <row r="59" spans="1:18" x14ac:dyDescent="0.25">
      <c r="A59" s="294">
        <f>A58</f>
        <v>202324</v>
      </c>
      <c r="B59" s="294" t="str">
        <f>B58</f>
        <v/>
      </c>
      <c r="C59" s="294" t="s">
        <v>607</v>
      </c>
      <c r="D59" s="294">
        <v>13</v>
      </c>
      <c r="E59" s="295" t="s">
        <v>606</v>
      </c>
      <c r="F59" s="400">
        <v>1</v>
      </c>
      <c r="G59" s="399">
        <f>IF('CH4'!G29="",-999,'CH4'!G29)</f>
        <v>-999</v>
      </c>
      <c r="H59" s="552"/>
      <c r="J59" s="283" t="s">
        <v>303</v>
      </c>
      <c r="K59" s="283" t="s">
        <v>263</v>
      </c>
      <c r="R59" s="283" t="str">
        <f t="shared" si="2"/>
        <v xml:space="preserve">CH/018 Total </v>
      </c>
    </row>
    <row r="60" spans="1:18" x14ac:dyDescent="0.25">
      <c r="A60" s="294">
        <f t="shared" si="0"/>
        <v>202324</v>
      </c>
      <c r="B60" s="294" t="str">
        <f>IF(Home!$Q$20=0,"",Home!$Q$20)</f>
        <v/>
      </c>
      <c r="C60" s="294" t="s">
        <v>607</v>
      </c>
      <c r="D60" s="294">
        <v>14</v>
      </c>
      <c r="E60" s="295" t="s">
        <v>205</v>
      </c>
      <c r="F60" s="400">
        <v>1</v>
      </c>
      <c r="G60" s="399">
        <f>IF('CH4'!G34="",-999,'CH4'!G34)</f>
        <v>-999</v>
      </c>
      <c r="H60" s="552"/>
      <c r="J60" s="283" t="s">
        <v>295</v>
      </c>
      <c r="K60" s="283" t="s">
        <v>419</v>
      </c>
      <c r="R60" s="283" t="str">
        <f t="shared" ref="R60:R72" si="3">J60&amp;" "&amp;K60</f>
        <v>CH/019a Child protection reviews</v>
      </c>
    </row>
    <row r="61" spans="1:18" x14ac:dyDescent="0.25">
      <c r="A61" s="294">
        <f t="shared" si="0"/>
        <v>202324</v>
      </c>
      <c r="B61" s="294" t="str">
        <f>IF(Home!$Q$20=0,"",Home!$Q$20)</f>
        <v/>
      </c>
      <c r="C61" s="294" t="s">
        <v>607</v>
      </c>
      <c r="D61" s="294">
        <v>14</v>
      </c>
      <c r="E61" s="295" t="s">
        <v>206</v>
      </c>
      <c r="F61" s="400">
        <v>1</v>
      </c>
      <c r="G61" s="399">
        <f>IF('CH4'!G35="",-999,'CH4'!G35)</f>
        <v>-999</v>
      </c>
      <c r="H61" s="552"/>
      <c r="J61" s="283" t="s">
        <v>296</v>
      </c>
      <c r="K61" s="283" t="s">
        <v>421</v>
      </c>
      <c r="R61" s="283" t="str">
        <f t="shared" si="3"/>
        <v>CH/019b Looked after reviews (including pathway plan reviews and pre-adoption reviews)</v>
      </c>
    </row>
    <row r="62" spans="1:18" x14ac:dyDescent="0.25">
      <c r="A62" s="294">
        <f t="shared" si="0"/>
        <v>202324</v>
      </c>
      <c r="B62" s="294" t="str">
        <f>IF(Home!$Q$20=0,"",Home!$Q$20)</f>
        <v/>
      </c>
      <c r="C62" s="294" t="s">
        <v>607</v>
      </c>
      <c r="D62" s="294">
        <v>14</v>
      </c>
      <c r="E62" s="295" t="s">
        <v>207</v>
      </c>
      <c r="F62" s="400">
        <v>1</v>
      </c>
      <c r="G62" s="399">
        <f>IF('CH4'!G36="",-999,'CH4'!G36)</f>
        <v>-999</v>
      </c>
      <c r="H62" s="552"/>
      <c r="J62" s="283" t="s">
        <v>297</v>
      </c>
      <c r="K62" s="283" t="s">
        <v>422</v>
      </c>
      <c r="R62" s="283" t="str">
        <f t="shared" si="3"/>
        <v>CH/019c reviews of children in need of care and support (including children supported by a direct payment)</v>
      </c>
    </row>
    <row r="63" spans="1:18" x14ac:dyDescent="0.25">
      <c r="A63" s="294">
        <f t="shared" si="0"/>
        <v>202324</v>
      </c>
      <c r="B63" s="294" t="str">
        <f>IF(Home!$Q$20=0,"",Home!$Q$20)</f>
        <v/>
      </c>
      <c r="C63" s="294" t="s">
        <v>607</v>
      </c>
      <c r="D63" s="294">
        <v>14</v>
      </c>
      <c r="E63" s="295" t="s">
        <v>208</v>
      </c>
      <c r="F63" s="400">
        <v>1</v>
      </c>
      <c r="G63" s="399">
        <f>IF('CH4'!G37="",-999,'CH4'!G37)</f>
        <v>-999</v>
      </c>
      <c r="H63" s="552"/>
      <c r="J63" s="283" t="s">
        <v>298</v>
      </c>
      <c r="K63" s="283" t="s">
        <v>948</v>
      </c>
      <c r="R63" s="283" t="str">
        <f t="shared" si="3"/>
        <v xml:space="preserve">CH/019d Reviews of support or financial support for children with Special Guardianship Orders </v>
      </c>
    </row>
    <row r="64" spans="1:18" x14ac:dyDescent="0.25">
      <c r="A64" s="403">
        <f>A63</f>
        <v>202324</v>
      </c>
      <c r="B64" s="403" t="str">
        <f>B63</f>
        <v/>
      </c>
      <c r="C64" s="403" t="s">
        <v>607</v>
      </c>
      <c r="D64" s="403">
        <v>14</v>
      </c>
      <c r="E64" s="514" t="s">
        <v>209</v>
      </c>
      <c r="F64" s="520">
        <v>1</v>
      </c>
      <c r="G64" s="515">
        <f>IF('CH4'!G38="",-999,'CH4'!G38)</f>
        <v>-999</v>
      </c>
      <c r="H64" s="552"/>
      <c r="I64" s="283" t="s">
        <v>10502</v>
      </c>
      <c r="J64" s="283" t="s">
        <v>299</v>
      </c>
      <c r="K64" s="283" t="s">
        <v>5764</v>
      </c>
      <c r="R64" s="283" t="str">
        <f t="shared" si="3"/>
        <v>CH/019e Reviews of financial support for children with Special Guardianship Orders</v>
      </c>
    </row>
    <row r="65" spans="1:18" x14ac:dyDescent="0.25">
      <c r="A65" s="294">
        <f t="shared" si="0"/>
        <v>202324</v>
      </c>
      <c r="B65" s="294" t="str">
        <f>IF(Home!$Q$20=0,"",Home!$Q$20)</f>
        <v/>
      </c>
      <c r="C65" s="294" t="s">
        <v>607</v>
      </c>
      <c r="D65" s="294">
        <v>14</v>
      </c>
      <c r="E65" s="295" t="s">
        <v>606</v>
      </c>
      <c r="F65" s="400">
        <v>1</v>
      </c>
      <c r="G65" s="399">
        <f>IF('CH4'!G39="",-999,'CH4'!G39)</f>
        <v>-999</v>
      </c>
      <c r="H65" s="552"/>
      <c r="J65" s="283" t="s">
        <v>302</v>
      </c>
      <c r="K65" s="283" t="s">
        <v>263</v>
      </c>
      <c r="R65" s="283" t="str">
        <f t="shared" si="3"/>
        <v xml:space="preserve">CH/019 Total </v>
      </c>
    </row>
    <row r="66" spans="1:18" x14ac:dyDescent="0.25">
      <c r="A66" s="509">
        <f t="shared" si="0"/>
        <v>202324</v>
      </c>
      <c r="B66" s="509" t="str">
        <f>IF(Home!$Q$20=0,"",Home!$Q$20)</f>
        <v/>
      </c>
      <c r="C66" s="509" t="s">
        <v>607</v>
      </c>
      <c r="D66" s="510">
        <v>15</v>
      </c>
      <c r="E66" s="511" t="s">
        <v>205</v>
      </c>
      <c r="F66" s="512">
        <v>1</v>
      </c>
      <c r="G66" s="513">
        <v>-999</v>
      </c>
      <c r="H66" s="553"/>
      <c r="I66" s="283" t="s">
        <v>10500</v>
      </c>
      <c r="J66" s="283" t="s">
        <v>299</v>
      </c>
      <c r="K66" s="283" t="s">
        <v>300</v>
      </c>
      <c r="R66" s="283" t="str">
        <f t="shared" si="3"/>
        <v>CH/019e The total number of reviews due during the year that were not completed during the year</v>
      </c>
    </row>
    <row r="67" spans="1:18" ht="12.75" customHeight="1" x14ac:dyDescent="0.25">
      <c r="A67" s="299">
        <f t="shared" si="0"/>
        <v>202324</v>
      </c>
      <c r="B67" s="299" t="str">
        <f>IF(Home!$Q$20=0,"",Home!$Q$20)</f>
        <v/>
      </c>
      <c r="C67" s="299" t="s">
        <v>607</v>
      </c>
      <c r="D67" s="283">
        <v>16</v>
      </c>
      <c r="E67" s="315" t="s">
        <v>205</v>
      </c>
      <c r="F67" s="401">
        <v>1</v>
      </c>
      <c r="G67" s="402">
        <f>IF('CH5'!M11="",-999,'CH5'!M11)</f>
        <v>-999</v>
      </c>
      <c r="H67" s="554" t="s">
        <v>611</v>
      </c>
      <c r="J67" s="283" t="s">
        <v>304</v>
      </c>
      <c r="K67" s="283" t="s">
        <v>884</v>
      </c>
      <c r="R67" s="283" t="str">
        <f t="shared" si="3"/>
        <v>CH/020 The number of Initial Strategy Meetings for children concluded during the collection year</v>
      </c>
    </row>
    <row r="68" spans="1:18" x14ac:dyDescent="0.25">
      <c r="A68" s="283">
        <f t="shared" si="0"/>
        <v>202324</v>
      </c>
      <c r="B68" s="283" t="str">
        <f>IF(Home!$Q$20=0,"",Home!$Q$20)</f>
        <v/>
      </c>
      <c r="C68" s="283" t="s">
        <v>607</v>
      </c>
      <c r="D68" s="283">
        <v>16</v>
      </c>
      <c r="E68" s="302" t="s">
        <v>206</v>
      </c>
      <c r="F68" s="283">
        <v>1</v>
      </c>
      <c r="G68" s="357">
        <f>IF('CH5'!M12="",-999,'CH5'!M12)</f>
        <v>-999</v>
      </c>
      <c r="H68" s="552"/>
      <c r="J68" s="283" t="s">
        <v>306</v>
      </c>
      <c r="K68" s="283" t="s">
        <v>885</v>
      </c>
      <c r="R68" s="283" t="str">
        <f t="shared" si="3"/>
        <v>CH/021 The number of Strategy Meetings held during the year that progressed to Section 47 enquiries</v>
      </c>
    </row>
    <row r="69" spans="1:18" x14ac:dyDescent="0.25">
      <c r="A69" s="283">
        <f t="shared" si="0"/>
        <v>202324</v>
      </c>
      <c r="B69" s="283" t="str">
        <f>IF(Home!$Q$20=0,"",Home!$Q$20)</f>
        <v/>
      </c>
      <c r="C69" s="283" t="s">
        <v>607</v>
      </c>
      <c r="D69" s="283">
        <v>16</v>
      </c>
      <c r="E69" s="302" t="s">
        <v>207</v>
      </c>
      <c r="F69" s="283">
        <v>1</v>
      </c>
      <c r="G69" s="357">
        <f>IF('CH5'!M13="",-999,'CH5'!M13)</f>
        <v>-999</v>
      </c>
      <c r="H69" s="552"/>
      <c r="J69" s="283" t="s">
        <v>308</v>
      </c>
      <c r="K69" s="283" t="s">
        <v>953</v>
      </c>
      <c r="R69" s="283" t="str">
        <f t="shared" si="3"/>
        <v>CH/022 The total number of Section 47 enquiries completed during the year that progressed to Initial Child Protection Conference</v>
      </c>
    </row>
    <row r="70" spans="1:18" x14ac:dyDescent="0.25">
      <c r="A70" s="283">
        <f t="shared" ref="A70:A133" si="4">$A$2</f>
        <v>202324</v>
      </c>
      <c r="B70" s="283" t="str">
        <f>IF(Home!$Q$20=0,"",Home!$Q$20)</f>
        <v/>
      </c>
      <c r="C70" s="283" t="s">
        <v>607</v>
      </c>
      <c r="D70" s="283">
        <v>17</v>
      </c>
      <c r="E70" s="302" t="s">
        <v>205</v>
      </c>
      <c r="F70" s="283">
        <v>1</v>
      </c>
      <c r="G70" s="357">
        <f>IF('CH5'!H20="",-999,'CH5'!H20)</f>
        <v>-999</v>
      </c>
      <c r="H70" s="552"/>
      <c r="J70" s="283" t="s">
        <v>310</v>
      </c>
      <c r="K70" s="283" t="s">
        <v>10505</v>
      </c>
      <c r="R70" s="283" t="str">
        <f t="shared" si="3"/>
        <v>CH/023a Neglect Under 1</v>
      </c>
    </row>
    <row r="71" spans="1:18" x14ac:dyDescent="0.25">
      <c r="A71" s="283">
        <f t="shared" si="4"/>
        <v>202324</v>
      </c>
      <c r="B71" s="283" t="str">
        <f>IF(Home!$Q$20=0,"",Home!$Q$20)</f>
        <v/>
      </c>
      <c r="C71" s="283" t="s">
        <v>607</v>
      </c>
      <c r="D71" s="283">
        <v>17</v>
      </c>
      <c r="E71" s="302" t="s">
        <v>206</v>
      </c>
      <c r="F71" s="283">
        <v>1</v>
      </c>
      <c r="G71" s="357">
        <f>IF('CH5'!H21="",-999,'CH5'!H21)</f>
        <v>-999</v>
      </c>
      <c r="H71" s="552"/>
      <c r="J71" s="283" t="s">
        <v>311</v>
      </c>
      <c r="K71" s="283" t="s">
        <v>10506</v>
      </c>
      <c r="R71" s="283" t="str">
        <f t="shared" si="3"/>
        <v>CH/023b Physical abuse Under 1</v>
      </c>
    </row>
    <row r="72" spans="1:18" x14ac:dyDescent="0.25">
      <c r="A72" s="283">
        <f t="shared" si="4"/>
        <v>202324</v>
      </c>
      <c r="B72" s="283" t="str">
        <f>IF(Home!$Q$20=0,"",Home!$Q$20)</f>
        <v/>
      </c>
      <c r="C72" s="283" t="s">
        <v>607</v>
      </c>
      <c r="D72" s="283">
        <v>17</v>
      </c>
      <c r="E72" s="302" t="s">
        <v>207</v>
      </c>
      <c r="F72" s="283">
        <v>1</v>
      </c>
      <c r="G72" s="357">
        <f>IF('CH5'!H22="",-999,'CH5'!H22)</f>
        <v>-999</v>
      </c>
      <c r="H72" s="552"/>
      <c r="J72" s="283" t="s">
        <v>312</v>
      </c>
      <c r="K72" s="283" t="s">
        <v>10507</v>
      </c>
      <c r="R72" s="283" t="str">
        <f t="shared" si="3"/>
        <v>CH/023c Sexual abuse Under 1</v>
      </c>
    </row>
    <row r="73" spans="1:18" x14ac:dyDescent="0.25">
      <c r="A73" s="283">
        <f t="shared" si="4"/>
        <v>202324</v>
      </c>
      <c r="B73" s="283" t="str">
        <f>IF(Home!$Q$20=0,"",Home!$Q$20)</f>
        <v/>
      </c>
      <c r="C73" s="283" t="s">
        <v>607</v>
      </c>
      <c r="D73" s="283">
        <v>17</v>
      </c>
      <c r="E73" s="302" t="s">
        <v>208</v>
      </c>
      <c r="F73" s="283">
        <v>1</v>
      </c>
      <c r="G73" s="357">
        <f>IF('CH5'!H23="",-999,'CH5'!H23)</f>
        <v>-999</v>
      </c>
      <c r="H73" s="552"/>
      <c r="J73" s="283" t="s">
        <v>313</v>
      </c>
      <c r="K73" s="283" t="s">
        <v>10508</v>
      </c>
    </row>
    <row r="74" spans="1:18" x14ac:dyDescent="0.25">
      <c r="A74" s="283">
        <f t="shared" si="4"/>
        <v>202324</v>
      </c>
      <c r="B74" s="283" t="str">
        <f>IF(Home!$Q$20=0,"",Home!$Q$20)</f>
        <v/>
      </c>
      <c r="C74" s="283" t="s">
        <v>607</v>
      </c>
      <c r="D74" s="283">
        <v>17</v>
      </c>
      <c r="E74" s="302" t="s">
        <v>209</v>
      </c>
      <c r="F74" s="283">
        <v>1</v>
      </c>
      <c r="G74" s="357">
        <f>IF('CH5'!H24="",-999,'CH5'!H24)</f>
        <v>-999</v>
      </c>
      <c r="H74" s="552"/>
      <c r="J74" s="283" t="s">
        <v>314</v>
      </c>
      <c r="K74" s="283" t="s">
        <v>10509</v>
      </c>
    </row>
    <row r="75" spans="1:18" x14ac:dyDescent="0.25">
      <c r="A75" s="283">
        <f t="shared" si="4"/>
        <v>202324</v>
      </c>
      <c r="B75" s="283" t="str">
        <f>IF(Home!$Q$20=0,"",Home!$Q$20)</f>
        <v/>
      </c>
      <c r="C75" s="283" t="s">
        <v>607</v>
      </c>
      <c r="D75" s="283">
        <v>17</v>
      </c>
      <c r="E75" s="302" t="s">
        <v>210</v>
      </c>
      <c r="F75" s="283">
        <v>1</v>
      </c>
      <c r="G75" s="357">
        <f>IF('CH5'!H25="",-999,'CH5'!H25)</f>
        <v>-999</v>
      </c>
      <c r="H75" s="552"/>
      <c r="J75" s="283" t="s">
        <v>315</v>
      </c>
      <c r="K75" s="283" t="s">
        <v>10510</v>
      </c>
    </row>
    <row r="76" spans="1:18" x14ac:dyDescent="0.25">
      <c r="A76" s="283">
        <f t="shared" si="4"/>
        <v>202324</v>
      </c>
      <c r="B76" s="283" t="str">
        <f>IF(Home!$Q$20=0,"",Home!$Q$20)</f>
        <v/>
      </c>
      <c r="C76" s="283" t="s">
        <v>607</v>
      </c>
      <c r="D76" s="283">
        <v>17</v>
      </c>
      <c r="E76" s="302" t="s">
        <v>211</v>
      </c>
      <c r="F76" s="283">
        <v>1</v>
      </c>
      <c r="G76" s="357">
        <f>IF('CH5'!H26="",-999,'CH5'!H26)</f>
        <v>-999</v>
      </c>
      <c r="H76" s="552"/>
      <c r="J76" s="283" t="s">
        <v>316</v>
      </c>
      <c r="K76" s="283" t="s">
        <v>10511</v>
      </c>
    </row>
    <row r="77" spans="1:18" x14ac:dyDescent="0.25">
      <c r="A77" s="283">
        <f t="shared" si="4"/>
        <v>202324</v>
      </c>
      <c r="B77" s="283" t="str">
        <f>IF(Home!$Q$20=0,"",Home!$Q$20)</f>
        <v/>
      </c>
      <c r="C77" s="283" t="s">
        <v>607</v>
      </c>
      <c r="D77" s="283">
        <v>17</v>
      </c>
      <c r="E77" s="302" t="s">
        <v>212</v>
      </c>
      <c r="F77" s="283">
        <v>1</v>
      </c>
      <c r="G77" s="357">
        <f>IF('CH5'!H27="",-999,'CH5'!H27)</f>
        <v>-999</v>
      </c>
      <c r="H77" s="552"/>
      <c r="J77" s="283" t="s">
        <v>317</v>
      </c>
      <c r="K77" s="283" t="s">
        <v>10512</v>
      </c>
    </row>
    <row r="78" spans="1:18" x14ac:dyDescent="0.25">
      <c r="A78" s="283">
        <f t="shared" si="4"/>
        <v>202324</v>
      </c>
      <c r="B78" s="283" t="str">
        <f>IF(Home!$Q$20=0,"",Home!$Q$20)</f>
        <v/>
      </c>
      <c r="C78" s="283" t="s">
        <v>607</v>
      </c>
      <c r="D78" s="283">
        <v>17</v>
      </c>
      <c r="E78" s="302" t="s">
        <v>213</v>
      </c>
      <c r="F78" s="283">
        <v>1</v>
      </c>
      <c r="G78" s="357">
        <f>IF('CH5'!H28="",-999,'CH5'!H28)</f>
        <v>-999</v>
      </c>
      <c r="H78" s="552"/>
      <c r="J78" s="283" t="s">
        <v>318</v>
      </c>
      <c r="K78" s="283" t="s">
        <v>10513</v>
      </c>
    </row>
    <row r="79" spans="1:18" x14ac:dyDescent="0.25">
      <c r="A79" s="283">
        <f t="shared" si="4"/>
        <v>202324</v>
      </c>
      <c r="B79" s="283" t="str">
        <f>IF(Home!$Q$20=0,"",Home!$Q$20)</f>
        <v/>
      </c>
      <c r="C79" s="283" t="s">
        <v>607</v>
      </c>
      <c r="D79" s="283">
        <v>17</v>
      </c>
      <c r="E79" s="302" t="s">
        <v>606</v>
      </c>
      <c r="F79" s="283">
        <v>1</v>
      </c>
      <c r="G79" s="357">
        <f>IF('CH5'!H29="",-999,'CH5'!H29)</f>
        <v>-999</v>
      </c>
      <c r="H79" s="552"/>
      <c r="J79" s="283" t="s">
        <v>359</v>
      </c>
      <c r="K79" s="283" t="s">
        <v>10514</v>
      </c>
    </row>
    <row r="80" spans="1:18" x14ac:dyDescent="0.25">
      <c r="A80" s="283">
        <f t="shared" si="4"/>
        <v>202324</v>
      </c>
      <c r="B80" s="283" t="str">
        <f>IF(Home!$Q$20=0,"",Home!$Q$20)</f>
        <v/>
      </c>
      <c r="C80" s="283" t="s">
        <v>607</v>
      </c>
      <c r="D80" s="283">
        <v>17</v>
      </c>
      <c r="E80" s="302" t="s">
        <v>205</v>
      </c>
      <c r="F80" s="283">
        <v>2</v>
      </c>
      <c r="G80" s="357">
        <f>IF('CH5'!I20="",-999,'CH5'!I20)</f>
        <v>-999</v>
      </c>
      <c r="H80" s="552"/>
      <c r="J80" s="283" t="s">
        <v>310</v>
      </c>
      <c r="K80" s="283" t="s">
        <v>10515</v>
      </c>
    </row>
    <row r="81" spans="1:11" x14ac:dyDescent="0.25">
      <c r="A81" s="283">
        <f t="shared" si="4"/>
        <v>202324</v>
      </c>
      <c r="B81" s="283" t="str">
        <f>IF(Home!$Q$20=0,"",Home!$Q$20)</f>
        <v/>
      </c>
      <c r="C81" s="283" t="s">
        <v>607</v>
      </c>
      <c r="D81" s="283">
        <v>17</v>
      </c>
      <c r="E81" s="302" t="s">
        <v>206</v>
      </c>
      <c r="F81" s="283">
        <v>2</v>
      </c>
      <c r="G81" s="357">
        <f>IF('CH5'!I21="",-999,'CH5'!I21)</f>
        <v>-999</v>
      </c>
      <c r="H81" s="552"/>
      <c r="J81" s="283" t="s">
        <v>311</v>
      </c>
      <c r="K81" s="283" t="s">
        <v>10516</v>
      </c>
    </row>
    <row r="82" spans="1:11" x14ac:dyDescent="0.25">
      <c r="A82" s="283">
        <f t="shared" si="4"/>
        <v>202324</v>
      </c>
      <c r="B82" s="283" t="str">
        <f>IF(Home!$Q$20=0,"",Home!$Q$20)</f>
        <v/>
      </c>
      <c r="C82" s="283" t="s">
        <v>607</v>
      </c>
      <c r="D82" s="283">
        <v>17</v>
      </c>
      <c r="E82" s="302" t="s">
        <v>207</v>
      </c>
      <c r="F82" s="283">
        <v>2</v>
      </c>
      <c r="G82" s="357">
        <f>IF('CH5'!I22="",-999,'CH5'!I22)</f>
        <v>-999</v>
      </c>
      <c r="H82" s="552"/>
      <c r="J82" s="283" t="s">
        <v>312</v>
      </c>
      <c r="K82" s="283" t="s">
        <v>10517</v>
      </c>
    </row>
    <row r="83" spans="1:11" x14ac:dyDescent="0.25">
      <c r="A83" s="283">
        <f t="shared" si="4"/>
        <v>202324</v>
      </c>
      <c r="B83" s="283" t="str">
        <f>IF(Home!$Q$20=0,"",Home!$Q$20)</f>
        <v/>
      </c>
      <c r="C83" s="283" t="s">
        <v>607</v>
      </c>
      <c r="D83" s="283">
        <v>17</v>
      </c>
      <c r="E83" s="302" t="s">
        <v>208</v>
      </c>
      <c r="F83" s="283">
        <v>2</v>
      </c>
      <c r="G83" s="357">
        <f>IF('CH5'!I23="",-999,'CH5'!I23)</f>
        <v>-999</v>
      </c>
      <c r="H83" s="552"/>
      <c r="J83" s="283" t="s">
        <v>313</v>
      </c>
      <c r="K83" s="283" t="s">
        <v>10518</v>
      </c>
    </row>
    <row r="84" spans="1:11" x14ac:dyDescent="0.25">
      <c r="A84" s="283">
        <f t="shared" si="4"/>
        <v>202324</v>
      </c>
      <c r="B84" s="283" t="str">
        <f>IF(Home!$Q$20=0,"",Home!$Q$20)</f>
        <v/>
      </c>
      <c r="C84" s="283" t="s">
        <v>607</v>
      </c>
      <c r="D84" s="283">
        <v>17</v>
      </c>
      <c r="E84" s="302" t="s">
        <v>209</v>
      </c>
      <c r="F84" s="283">
        <v>2</v>
      </c>
      <c r="G84" s="357">
        <f>IF('CH5'!I24="",-999,'CH5'!I24)</f>
        <v>-999</v>
      </c>
      <c r="H84" s="552"/>
      <c r="J84" s="283" t="s">
        <v>314</v>
      </c>
      <c r="K84" s="283" t="s">
        <v>10519</v>
      </c>
    </row>
    <row r="85" spans="1:11" x14ac:dyDescent="0.25">
      <c r="A85" s="283">
        <f t="shared" si="4"/>
        <v>202324</v>
      </c>
      <c r="B85" s="283" t="str">
        <f>IF(Home!$Q$20=0,"",Home!$Q$20)</f>
        <v/>
      </c>
      <c r="C85" s="283" t="s">
        <v>607</v>
      </c>
      <c r="D85" s="283">
        <v>17</v>
      </c>
      <c r="E85" s="302" t="s">
        <v>210</v>
      </c>
      <c r="F85" s="283">
        <v>2</v>
      </c>
      <c r="G85" s="357">
        <f>IF('CH5'!I25="",-999,'CH5'!I25)</f>
        <v>-999</v>
      </c>
      <c r="H85" s="552"/>
      <c r="J85" s="283" t="s">
        <v>315</v>
      </c>
      <c r="K85" s="283" t="s">
        <v>10520</v>
      </c>
    </row>
    <row r="86" spans="1:11" x14ac:dyDescent="0.25">
      <c r="A86" s="283">
        <f t="shared" si="4"/>
        <v>202324</v>
      </c>
      <c r="B86" s="283" t="str">
        <f>IF(Home!$Q$20=0,"",Home!$Q$20)</f>
        <v/>
      </c>
      <c r="C86" s="283" t="s">
        <v>607</v>
      </c>
      <c r="D86" s="283">
        <v>17</v>
      </c>
      <c r="E86" s="302" t="s">
        <v>211</v>
      </c>
      <c r="F86" s="283">
        <v>2</v>
      </c>
      <c r="G86" s="357">
        <f>IF('CH5'!I26="",-999,'CH5'!I26)</f>
        <v>-999</v>
      </c>
      <c r="H86" s="552"/>
      <c r="J86" s="283" t="s">
        <v>316</v>
      </c>
      <c r="K86" s="283" t="s">
        <v>10521</v>
      </c>
    </row>
    <row r="87" spans="1:11" x14ac:dyDescent="0.25">
      <c r="A87" s="283">
        <f t="shared" si="4"/>
        <v>202324</v>
      </c>
      <c r="B87" s="283" t="str">
        <f>IF(Home!$Q$20=0,"",Home!$Q$20)</f>
        <v/>
      </c>
      <c r="C87" s="283" t="s">
        <v>607</v>
      </c>
      <c r="D87" s="283">
        <v>17</v>
      </c>
      <c r="E87" s="302" t="s">
        <v>212</v>
      </c>
      <c r="F87" s="283">
        <v>2</v>
      </c>
      <c r="G87" s="357">
        <f>IF('CH5'!I27="",-999,'CH5'!I27)</f>
        <v>-999</v>
      </c>
      <c r="H87" s="552"/>
      <c r="J87" s="283" t="s">
        <v>317</v>
      </c>
      <c r="K87" s="283" t="s">
        <v>10522</v>
      </c>
    </row>
    <row r="88" spans="1:11" x14ac:dyDescent="0.25">
      <c r="A88" s="283">
        <f t="shared" si="4"/>
        <v>202324</v>
      </c>
      <c r="B88" s="283" t="str">
        <f>IF(Home!$Q$20=0,"",Home!$Q$20)</f>
        <v/>
      </c>
      <c r="C88" s="283" t="s">
        <v>607</v>
      </c>
      <c r="D88" s="283">
        <v>17</v>
      </c>
      <c r="E88" s="302" t="s">
        <v>213</v>
      </c>
      <c r="F88" s="283">
        <v>2</v>
      </c>
      <c r="G88" s="357">
        <f>IF('CH5'!I28="",-999,'CH5'!I28)</f>
        <v>-999</v>
      </c>
      <c r="H88" s="552"/>
      <c r="J88" s="283" t="s">
        <v>318</v>
      </c>
      <c r="K88" s="283" t="s">
        <v>10523</v>
      </c>
    </row>
    <row r="89" spans="1:11" x14ac:dyDescent="0.25">
      <c r="A89" s="283">
        <f t="shared" si="4"/>
        <v>202324</v>
      </c>
      <c r="B89" s="283" t="str">
        <f>IF(Home!$Q$20=0,"",Home!$Q$20)</f>
        <v/>
      </c>
      <c r="C89" s="283" t="s">
        <v>607</v>
      </c>
      <c r="D89" s="283">
        <v>17</v>
      </c>
      <c r="E89" s="302" t="s">
        <v>606</v>
      </c>
      <c r="F89" s="283">
        <v>2</v>
      </c>
      <c r="G89" s="357">
        <f>IF('CH5'!I29="",-999,'CH5'!I29)</f>
        <v>-999</v>
      </c>
      <c r="H89" s="552"/>
      <c r="J89" s="283" t="s">
        <v>359</v>
      </c>
      <c r="K89" s="283" t="s">
        <v>10524</v>
      </c>
    </row>
    <row r="90" spans="1:11" x14ac:dyDescent="0.25">
      <c r="A90" s="283">
        <f t="shared" si="4"/>
        <v>202324</v>
      </c>
      <c r="B90" s="283" t="str">
        <f>IF(Home!$Q$20=0,"",Home!$Q$20)</f>
        <v/>
      </c>
      <c r="C90" s="283" t="s">
        <v>607</v>
      </c>
      <c r="D90" s="283">
        <v>17</v>
      </c>
      <c r="E90" s="302" t="s">
        <v>205</v>
      </c>
      <c r="F90" s="283">
        <v>3</v>
      </c>
      <c r="G90" s="357">
        <f>IF('CH5'!J20="",-999,'CH5'!J20)</f>
        <v>-999</v>
      </c>
      <c r="H90" s="552"/>
      <c r="J90" s="283" t="s">
        <v>310</v>
      </c>
      <c r="K90" s="283" t="s">
        <v>10525</v>
      </c>
    </row>
    <row r="91" spans="1:11" x14ac:dyDescent="0.25">
      <c r="A91" s="283">
        <f t="shared" si="4"/>
        <v>202324</v>
      </c>
      <c r="B91" s="283" t="str">
        <f>IF(Home!$Q$20=0,"",Home!$Q$20)</f>
        <v/>
      </c>
      <c r="C91" s="283" t="s">
        <v>607</v>
      </c>
      <c r="D91" s="283">
        <v>17</v>
      </c>
      <c r="E91" s="302" t="s">
        <v>206</v>
      </c>
      <c r="F91" s="283">
        <v>3</v>
      </c>
      <c r="G91" s="357">
        <f>IF('CH5'!J21="",-999,'CH5'!J21)</f>
        <v>-999</v>
      </c>
      <c r="H91" s="552"/>
      <c r="J91" s="283" t="s">
        <v>311</v>
      </c>
      <c r="K91" s="283" t="s">
        <v>10526</v>
      </c>
    </row>
    <row r="92" spans="1:11" x14ac:dyDescent="0.25">
      <c r="A92" s="283">
        <f t="shared" si="4"/>
        <v>202324</v>
      </c>
      <c r="B92" s="283" t="str">
        <f>IF(Home!$Q$20=0,"",Home!$Q$20)</f>
        <v/>
      </c>
      <c r="C92" s="283" t="s">
        <v>607</v>
      </c>
      <c r="D92" s="283">
        <v>17</v>
      </c>
      <c r="E92" s="302" t="s">
        <v>207</v>
      </c>
      <c r="F92" s="283">
        <v>3</v>
      </c>
      <c r="G92" s="357">
        <f>IF('CH5'!J22="",-999,'CH5'!J22)</f>
        <v>-999</v>
      </c>
      <c r="H92" s="552"/>
      <c r="J92" s="283" t="s">
        <v>312</v>
      </c>
      <c r="K92" s="283" t="s">
        <v>10527</v>
      </c>
    </row>
    <row r="93" spans="1:11" x14ac:dyDescent="0.25">
      <c r="A93" s="283">
        <f t="shared" si="4"/>
        <v>202324</v>
      </c>
      <c r="B93" s="283" t="str">
        <f>IF(Home!$Q$20=0,"",Home!$Q$20)</f>
        <v/>
      </c>
      <c r="C93" s="283" t="s">
        <v>607</v>
      </c>
      <c r="D93" s="283">
        <v>17</v>
      </c>
      <c r="E93" s="302" t="s">
        <v>208</v>
      </c>
      <c r="F93" s="283">
        <v>3</v>
      </c>
      <c r="G93" s="357">
        <f>IF('CH5'!J23="",-999,'CH5'!J23)</f>
        <v>-999</v>
      </c>
      <c r="H93" s="552"/>
      <c r="J93" s="283" t="s">
        <v>313</v>
      </c>
      <c r="K93" s="283" t="s">
        <v>10528</v>
      </c>
    </row>
    <row r="94" spans="1:11" x14ac:dyDescent="0.25">
      <c r="A94" s="283">
        <f t="shared" si="4"/>
        <v>202324</v>
      </c>
      <c r="B94" s="283" t="str">
        <f>IF(Home!$Q$20=0,"",Home!$Q$20)</f>
        <v/>
      </c>
      <c r="C94" s="283" t="s">
        <v>607</v>
      </c>
      <c r="D94" s="283">
        <v>17</v>
      </c>
      <c r="E94" s="302" t="s">
        <v>209</v>
      </c>
      <c r="F94" s="283">
        <v>3</v>
      </c>
      <c r="G94" s="357">
        <f>IF('CH5'!J24="",-999,'CH5'!J24)</f>
        <v>-999</v>
      </c>
      <c r="H94" s="552"/>
      <c r="J94" s="283" t="s">
        <v>314</v>
      </c>
      <c r="K94" s="283" t="s">
        <v>10529</v>
      </c>
    </row>
    <row r="95" spans="1:11" x14ac:dyDescent="0.25">
      <c r="A95" s="283">
        <f t="shared" si="4"/>
        <v>202324</v>
      </c>
      <c r="B95" s="283" t="str">
        <f>IF(Home!$Q$20=0,"",Home!$Q$20)</f>
        <v/>
      </c>
      <c r="C95" s="283" t="s">
        <v>607</v>
      </c>
      <c r="D95" s="283">
        <v>17</v>
      </c>
      <c r="E95" s="302" t="s">
        <v>210</v>
      </c>
      <c r="F95" s="283">
        <v>3</v>
      </c>
      <c r="G95" s="357">
        <f>IF('CH5'!J25="",-999,'CH5'!J25)</f>
        <v>-999</v>
      </c>
      <c r="H95" s="552"/>
      <c r="J95" s="283" t="s">
        <v>315</v>
      </c>
      <c r="K95" s="283" t="s">
        <v>10530</v>
      </c>
    </row>
    <row r="96" spans="1:11" x14ac:dyDescent="0.25">
      <c r="A96" s="283">
        <f t="shared" si="4"/>
        <v>202324</v>
      </c>
      <c r="B96" s="283" t="str">
        <f>IF(Home!$Q$20=0,"",Home!$Q$20)</f>
        <v/>
      </c>
      <c r="C96" s="283" t="s">
        <v>607</v>
      </c>
      <c r="D96" s="283">
        <v>17</v>
      </c>
      <c r="E96" s="302" t="s">
        <v>211</v>
      </c>
      <c r="F96" s="283">
        <v>3</v>
      </c>
      <c r="G96" s="357">
        <f>IF('CH5'!J26="",-999,'CH5'!J26)</f>
        <v>-999</v>
      </c>
      <c r="H96" s="552"/>
      <c r="J96" s="283" t="s">
        <v>316</v>
      </c>
      <c r="K96" s="283" t="s">
        <v>10531</v>
      </c>
    </row>
    <row r="97" spans="1:11" x14ac:dyDescent="0.25">
      <c r="A97" s="283">
        <f t="shared" si="4"/>
        <v>202324</v>
      </c>
      <c r="B97" s="283" t="str">
        <f>IF(Home!$Q$20=0,"",Home!$Q$20)</f>
        <v/>
      </c>
      <c r="C97" s="283" t="s">
        <v>607</v>
      </c>
      <c r="D97" s="283">
        <v>17</v>
      </c>
      <c r="E97" s="302" t="s">
        <v>212</v>
      </c>
      <c r="F97" s="283">
        <v>3</v>
      </c>
      <c r="G97" s="357">
        <f>IF('CH5'!J27="",-999,'CH5'!J27)</f>
        <v>-999</v>
      </c>
      <c r="H97" s="552"/>
      <c r="J97" s="283" t="s">
        <v>317</v>
      </c>
      <c r="K97" s="283" t="s">
        <v>10532</v>
      </c>
    </row>
    <row r="98" spans="1:11" x14ac:dyDescent="0.25">
      <c r="A98" s="283">
        <f t="shared" si="4"/>
        <v>202324</v>
      </c>
      <c r="B98" s="283" t="str">
        <f>IF(Home!$Q$20=0,"",Home!$Q$20)</f>
        <v/>
      </c>
      <c r="C98" s="283" t="s">
        <v>607</v>
      </c>
      <c r="D98" s="283">
        <v>17</v>
      </c>
      <c r="E98" s="302" t="s">
        <v>213</v>
      </c>
      <c r="F98" s="283">
        <v>3</v>
      </c>
      <c r="G98" s="357">
        <f>IF('CH5'!J28="",-999,'CH5'!J28)</f>
        <v>-999</v>
      </c>
      <c r="H98" s="552"/>
      <c r="J98" s="283" t="s">
        <v>318</v>
      </c>
      <c r="K98" s="283" t="s">
        <v>10533</v>
      </c>
    </row>
    <row r="99" spans="1:11" x14ac:dyDescent="0.25">
      <c r="A99" s="283">
        <f t="shared" si="4"/>
        <v>202324</v>
      </c>
      <c r="B99" s="283" t="str">
        <f>IF(Home!$Q$20=0,"",Home!$Q$20)</f>
        <v/>
      </c>
      <c r="C99" s="283" t="s">
        <v>607</v>
      </c>
      <c r="D99" s="283">
        <v>17</v>
      </c>
      <c r="E99" s="302" t="s">
        <v>606</v>
      </c>
      <c r="F99" s="283">
        <v>3</v>
      </c>
      <c r="G99" s="357">
        <f>IF('CH5'!J29="",-999,'CH5'!J29)</f>
        <v>-999</v>
      </c>
      <c r="H99" s="552"/>
      <c r="J99" s="283" t="s">
        <v>359</v>
      </c>
      <c r="K99" s="283" t="s">
        <v>10534</v>
      </c>
    </row>
    <row r="100" spans="1:11" x14ac:dyDescent="0.25">
      <c r="A100" s="283">
        <f t="shared" si="4"/>
        <v>202324</v>
      </c>
      <c r="B100" s="283" t="str">
        <f>IF(Home!$Q$20=0,"",Home!$Q$20)</f>
        <v/>
      </c>
      <c r="C100" s="283" t="s">
        <v>607</v>
      </c>
      <c r="D100" s="283">
        <v>17</v>
      </c>
      <c r="E100" s="302" t="s">
        <v>205</v>
      </c>
      <c r="F100" s="283">
        <v>4</v>
      </c>
      <c r="G100" s="357">
        <f>IF('CH5'!K20="",-999,'CH5'!K20)</f>
        <v>-999</v>
      </c>
      <c r="H100" s="552"/>
      <c r="J100" s="283" t="s">
        <v>310</v>
      </c>
      <c r="K100" s="283" t="s">
        <v>10535</v>
      </c>
    </row>
    <row r="101" spans="1:11" x14ac:dyDescent="0.25">
      <c r="A101" s="283">
        <f t="shared" si="4"/>
        <v>202324</v>
      </c>
      <c r="B101" s="283" t="str">
        <f>IF(Home!$Q$20=0,"",Home!$Q$20)</f>
        <v/>
      </c>
      <c r="C101" s="283" t="s">
        <v>607</v>
      </c>
      <c r="D101" s="283">
        <v>17</v>
      </c>
      <c r="E101" s="302" t="s">
        <v>206</v>
      </c>
      <c r="F101" s="283">
        <v>4</v>
      </c>
      <c r="G101" s="357">
        <f>IF('CH5'!K21="",-999,'CH5'!K21)</f>
        <v>-999</v>
      </c>
      <c r="H101" s="552"/>
      <c r="J101" s="283" t="s">
        <v>311</v>
      </c>
      <c r="K101" s="283" t="s">
        <v>10536</v>
      </c>
    </row>
    <row r="102" spans="1:11" x14ac:dyDescent="0.25">
      <c r="A102" s="283">
        <f t="shared" si="4"/>
        <v>202324</v>
      </c>
      <c r="B102" s="283" t="str">
        <f>IF(Home!$Q$20=0,"",Home!$Q$20)</f>
        <v/>
      </c>
      <c r="C102" s="283" t="s">
        <v>607</v>
      </c>
      <c r="D102" s="283">
        <v>17</v>
      </c>
      <c r="E102" s="302" t="s">
        <v>207</v>
      </c>
      <c r="F102" s="283">
        <v>4</v>
      </c>
      <c r="G102" s="357">
        <f>IF('CH5'!K22="",-999,'CH5'!K22)</f>
        <v>-999</v>
      </c>
      <c r="H102" s="552"/>
      <c r="J102" s="283" t="s">
        <v>312</v>
      </c>
      <c r="K102" s="283" t="s">
        <v>10537</v>
      </c>
    </row>
    <row r="103" spans="1:11" x14ac:dyDescent="0.25">
      <c r="A103" s="283">
        <f t="shared" si="4"/>
        <v>202324</v>
      </c>
      <c r="B103" s="283" t="str">
        <f>IF(Home!$Q$20=0,"",Home!$Q$20)</f>
        <v/>
      </c>
      <c r="C103" s="283" t="s">
        <v>607</v>
      </c>
      <c r="D103" s="283">
        <v>17</v>
      </c>
      <c r="E103" s="302" t="s">
        <v>208</v>
      </c>
      <c r="F103" s="283">
        <v>4</v>
      </c>
      <c r="G103" s="357">
        <f>IF('CH5'!K23="",-999,'CH5'!K23)</f>
        <v>-999</v>
      </c>
      <c r="H103" s="552"/>
      <c r="J103" s="283" t="s">
        <v>313</v>
      </c>
      <c r="K103" s="283" t="s">
        <v>10538</v>
      </c>
    </row>
    <row r="104" spans="1:11" x14ac:dyDescent="0.25">
      <c r="A104" s="283">
        <f t="shared" si="4"/>
        <v>202324</v>
      </c>
      <c r="B104" s="283" t="str">
        <f>IF(Home!$Q$20=0,"",Home!$Q$20)</f>
        <v/>
      </c>
      <c r="C104" s="283" t="s">
        <v>607</v>
      </c>
      <c r="D104" s="283">
        <v>17</v>
      </c>
      <c r="E104" s="302" t="s">
        <v>209</v>
      </c>
      <c r="F104" s="283">
        <v>4</v>
      </c>
      <c r="G104" s="357">
        <f>IF('CH5'!K24="",-999,'CH5'!K24)</f>
        <v>-999</v>
      </c>
      <c r="H104" s="552"/>
      <c r="J104" s="283" t="s">
        <v>314</v>
      </c>
      <c r="K104" s="283" t="s">
        <v>10539</v>
      </c>
    </row>
    <row r="105" spans="1:11" x14ac:dyDescent="0.25">
      <c r="A105" s="283">
        <f t="shared" si="4"/>
        <v>202324</v>
      </c>
      <c r="B105" s="283" t="str">
        <f>IF(Home!$Q$20=0,"",Home!$Q$20)</f>
        <v/>
      </c>
      <c r="C105" s="283" t="s">
        <v>607</v>
      </c>
      <c r="D105" s="283">
        <v>17</v>
      </c>
      <c r="E105" s="302" t="s">
        <v>210</v>
      </c>
      <c r="F105" s="283">
        <v>4</v>
      </c>
      <c r="G105" s="357">
        <f>IF('CH5'!K25="",-999,'CH5'!K25)</f>
        <v>-999</v>
      </c>
      <c r="H105" s="552"/>
      <c r="J105" s="283" t="s">
        <v>315</v>
      </c>
      <c r="K105" s="283" t="s">
        <v>10540</v>
      </c>
    </row>
    <row r="106" spans="1:11" x14ac:dyDescent="0.25">
      <c r="A106" s="283">
        <f t="shared" si="4"/>
        <v>202324</v>
      </c>
      <c r="B106" s="283" t="str">
        <f>IF(Home!$Q$20=0,"",Home!$Q$20)</f>
        <v/>
      </c>
      <c r="C106" s="283" t="s">
        <v>607</v>
      </c>
      <c r="D106" s="283">
        <v>17</v>
      </c>
      <c r="E106" s="302" t="s">
        <v>211</v>
      </c>
      <c r="F106" s="283">
        <v>4</v>
      </c>
      <c r="G106" s="357">
        <f>IF('CH5'!K26="",-999,'CH5'!K26)</f>
        <v>-999</v>
      </c>
      <c r="H106" s="552"/>
      <c r="J106" s="283" t="s">
        <v>316</v>
      </c>
      <c r="K106" s="283" t="s">
        <v>10541</v>
      </c>
    </row>
    <row r="107" spans="1:11" x14ac:dyDescent="0.25">
      <c r="A107" s="283">
        <f t="shared" si="4"/>
        <v>202324</v>
      </c>
      <c r="B107" s="283" t="str">
        <f>IF(Home!$Q$20=0,"",Home!$Q$20)</f>
        <v/>
      </c>
      <c r="C107" s="283" t="s">
        <v>607</v>
      </c>
      <c r="D107" s="283">
        <v>17</v>
      </c>
      <c r="E107" s="302" t="s">
        <v>212</v>
      </c>
      <c r="F107" s="283">
        <v>4</v>
      </c>
      <c r="G107" s="357">
        <f>IF('CH5'!K27="",-999,'CH5'!K27)</f>
        <v>-999</v>
      </c>
      <c r="H107" s="552"/>
      <c r="J107" s="283" t="s">
        <v>317</v>
      </c>
      <c r="K107" s="283" t="s">
        <v>10542</v>
      </c>
    </row>
    <row r="108" spans="1:11" x14ac:dyDescent="0.25">
      <c r="A108" s="283">
        <f t="shared" si="4"/>
        <v>202324</v>
      </c>
      <c r="B108" s="283" t="str">
        <f>IF(Home!$Q$20=0,"",Home!$Q$20)</f>
        <v/>
      </c>
      <c r="C108" s="283" t="s">
        <v>607</v>
      </c>
      <c r="D108" s="283">
        <v>17</v>
      </c>
      <c r="E108" s="302" t="s">
        <v>213</v>
      </c>
      <c r="F108" s="283">
        <v>4</v>
      </c>
      <c r="G108" s="357">
        <f>IF('CH5'!K28="",-999,'CH5'!K28)</f>
        <v>-999</v>
      </c>
      <c r="H108" s="552"/>
      <c r="J108" s="283" t="s">
        <v>318</v>
      </c>
      <c r="K108" s="283" t="s">
        <v>10543</v>
      </c>
    </row>
    <row r="109" spans="1:11" x14ac:dyDescent="0.25">
      <c r="A109" s="283">
        <f t="shared" si="4"/>
        <v>202324</v>
      </c>
      <c r="B109" s="283" t="str">
        <f>IF(Home!$Q$20=0,"",Home!$Q$20)</f>
        <v/>
      </c>
      <c r="C109" s="283" t="s">
        <v>607</v>
      </c>
      <c r="D109" s="283">
        <v>17</v>
      </c>
      <c r="E109" s="302" t="s">
        <v>606</v>
      </c>
      <c r="F109" s="283">
        <v>4</v>
      </c>
      <c r="G109" s="357">
        <f>IF('CH5'!K29="",-999,'CH5'!K29)</f>
        <v>-999</v>
      </c>
      <c r="H109" s="552"/>
      <c r="J109" s="283" t="s">
        <v>359</v>
      </c>
      <c r="K109" s="283" t="s">
        <v>10544</v>
      </c>
    </row>
    <row r="110" spans="1:11" x14ac:dyDescent="0.25">
      <c r="A110" s="283">
        <f t="shared" si="4"/>
        <v>202324</v>
      </c>
      <c r="B110" s="283" t="str">
        <f>IF(Home!$Q$20=0,"",Home!$Q$20)</f>
        <v/>
      </c>
      <c r="C110" s="283" t="s">
        <v>607</v>
      </c>
      <c r="D110" s="283">
        <v>17</v>
      </c>
      <c r="E110" s="302" t="s">
        <v>205</v>
      </c>
      <c r="F110" s="283">
        <v>5</v>
      </c>
      <c r="G110" s="357">
        <f>IF('CH5'!L20="",-999,'CH5'!L20)</f>
        <v>-999</v>
      </c>
      <c r="H110" s="552"/>
      <c r="J110" s="283" t="s">
        <v>310</v>
      </c>
      <c r="K110" s="283" t="s">
        <v>10545</v>
      </c>
    </row>
    <row r="111" spans="1:11" x14ac:dyDescent="0.25">
      <c r="A111" s="283">
        <f t="shared" si="4"/>
        <v>202324</v>
      </c>
      <c r="B111" s="283" t="str">
        <f>IF(Home!$Q$20=0,"",Home!$Q$20)</f>
        <v/>
      </c>
      <c r="C111" s="283" t="s">
        <v>607</v>
      </c>
      <c r="D111" s="283">
        <v>17</v>
      </c>
      <c r="E111" s="302" t="s">
        <v>206</v>
      </c>
      <c r="F111" s="283">
        <v>5</v>
      </c>
      <c r="G111" s="357">
        <f>IF('CH5'!L21="",-999,'CH5'!L21)</f>
        <v>-999</v>
      </c>
      <c r="H111" s="552"/>
      <c r="J111" s="283" t="s">
        <v>311</v>
      </c>
      <c r="K111" s="283" t="s">
        <v>10546</v>
      </c>
    </row>
    <row r="112" spans="1:11" x14ac:dyDescent="0.25">
      <c r="A112" s="283">
        <f t="shared" si="4"/>
        <v>202324</v>
      </c>
      <c r="B112" s="283" t="str">
        <f>IF(Home!$Q$20=0,"",Home!$Q$20)</f>
        <v/>
      </c>
      <c r="C112" s="283" t="s">
        <v>607</v>
      </c>
      <c r="D112" s="283">
        <v>17</v>
      </c>
      <c r="E112" s="302" t="s">
        <v>207</v>
      </c>
      <c r="F112" s="283">
        <v>5</v>
      </c>
      <c r="G112" s="357">
        <f>IF('CH5'!L22="",-999,'CH5'!L22)</f>
        <v>-999</v>
      </c>
      <c r="H112" s="552"/>
      <c r="J112" s="283" t="s">
        <v>312</v>
      </c>
      <c r="K112" s="283" t="s">
        <v>10547</v>
      </c>
    </row>
    <row r="113" spans="1:11" x14ac:dyDescent="0.25">
      <c r="A113" s="283">
        <f t="shared" si="4"/>
        <v>202324</v>
      </c>
      <c r="B113" s="283" t="str">
        <f>IF(Home!$Q$20=0,"",Home!$Q$20)</f>
        <v/>
      </c>
      <c r="C113" s="283" t="s">
        <v>607</v>
      </c>
      <c r="D113" s="283">
        <v>17</v>
      </c>
      <c r="E113" s="302" t="s">
        <v>208</v>
      </c>
      <c r="F113" s="283">
        <v>5</v>
      </c>
      <c r="G113" s="357">
        <f>IF('CH5'!L23="",-999,'CH5'!L23)</f>
        <v>-999</v>
      </c>
      <c r="H113" s="552"/>
      <c r="J113" s="283" t="s">
        <v>313</v>
      </c>
      <c r="K113" s="283" t="s">
        <v>10548</v>
      </c>
    </row>
    <row r="114" spans="1:11" x14ac:dyDescent="0.25">
      <c r="A114" s="283">
        <f t="shared" si="4"/>
        <v>202324</v>
      </c>
      <c r="B114" s="283" t="str">
        <f>IF(Home!$Q$20=0,"",Home!$Q$20)</f>
        <v/>
      </c>
      <c r="C114" s="283" t="s">
        <v>607</v>
      </c>
      <c r="D114" s="283">
        <v>17</v>
      </c>
      <c r="E114" s="302" t="s">
        <v>209</v>
      </c>
      <c r="F114" s="283">
        <v>5</v>
      </c>
      <c r="G114" s="357">
        <f>IF('CH5'!L24="",-999,'CH5'!L24)</f>
        <v>-999</v>
      </c>
      <c r="H114" s="552"/>
      <c r="J114" s="283" t="s">
        <v>314</v>
      </c>
      <c r="K114" s="283" t="s">
        <v>10549</v>
      </c>
    </row>
    <row r="115" spans="1:11" x14ac:dyDescent="0.25">
      <c r="A115" s="283">
        <f t="shared" si="4"/>
        <v>202324</v>
      </c>
      <c r="B115" s="283" t="str">
        <f>IF(Home!$Q$20=0,"",Home!$Q$20)</f>
        <v/>
      </c>
      <c r="C115" s="283" t="s">
        <v>607</v>
      </c>
      <c r="D115" s="283">
        <v>17</v>
      </c>
      <c r="E115" s="302" t="s">
        <v>210</v>
      </c>
      <c r="F115" s="283">
        <v>5</v>
      </c>
      <c r="G115" s="357">
        <f>IF('CH5'!L25="",-999,'CH5'!L25)</f>
        <v>-999</v>
      </c>
      <c r="H115" s="552"/>
      <c r="J115" s="283" t="s">
        <v>315</v>
      </c>
      <c r="K115" s="283" t="s">
        <v>10550</v>
      </c>
    </row>
    <row r="116" spans="1:11" x14ac:dyDescent="0.25">
      <c r="A116" s="283">
        <f t="shared" si="4"/>
        <v>202324</v>
      </c>
      <c r="B116" s="283" t="str">
        <f>IF(Home!$Q$20=0,"",Home!$Q$20)</f>
        <v/>
      </c>
      <c r="C116" s="283" t="s">
        <v>607</v>
      </c>
      <c r="D116" s="283">
        <v>17</v>
      </c>
      <c r="E116" s="302" t="s">
        <v>211</v>
      </c>
      <c r="F116" s="283">
        <v>5</v>
      </c>
      <c r="G116" s="357">
        <f>IF('CH5'!L26="",-999,'CH5'!L26)</f>
        <v>-999</v>
      </c>
      <c r="H116" s="552"/>
      <c r="J116" s="283" t="s">
        <v>316</v>
      </c>
      <c r="K116" s="283" t="s">
        <v>10551</v>
      </c>
    </row>
    <row r="117" spans="1:11" x14ac:dyDescent="0.25">
      <c r="A117" s="283">
        <f t="shared" si="4"/>
        <v>202324</v>
      </c>
      <c r="B117" s="283" t="str">
        <f>IF(Home!$Q$20=0,"",Home!$Q$20)</f>
        <v/>
      </c>
      <c r="C117" s="283" t="s">
        <v>607</v>
      </c>
      <c r="D117" s="283">
        <v>17</v>
      </c>
      <c r="E117" s="302" t="s">
        <v>212</v>
      </c>
      <c r="F117" s="283">
        <v>5</v>
      </c>
      <c r="G117" s="357">
        <f>IF('CH5'!L27="",-999,'CH5'!L27)</f>
        <v>-999</v>
      </c>
      <c r="H117" s="552"/>
      <c r="J117" s="283" t="s">
        <v>317</v>
      </c>
      <c r="K117" s="283" t="s">
        <v>10552</v>
      </c>
    </row>
    <row r="118" spans="1:11" x14ac:dyDescent="0.25">
      <c r="A118" s="283">
        <f t="shared" si="4"/>
        <v>202324</v>
      </c>
      <c r="B118" s="283" t="str">
        <f>IF(Home!$Q$20=0,"",Home!$Q$20)</f>
        <v/>
      </c>
      <c r="C118" s="283" t="s">
        <v>607</v>
      </c>
      <c r="D118" s="283">
        <v>17</v>
      </c>
      <c r="E118" s="302" t="s">
        <v>213</v>
      </c>
      <c r="F118" s="283">
        <v>5</v>
      </c>
      <c r="G118" s="357">
        <f>IF('CH5'!L28="",-999,'CH5'!L28)</f>
        <v>-999</v>
      </c>
      <c r="H118" s="552"/>
      <c r="J118" s="283" t="s">
        <v>318</v>
      </c>
      <c r="K118" s="283" t="s">
        <v>10553</v>
      </c>
    </row>
    <row r="119" spans="1:11" x14ac:dyDescent="0.25">
      <c r="A119" s="283">
        <f t="shared" si="4"/>
        <v>202324</v>
      </c>
      <c r="B119" s="283" t="str">
        <f>IF(Home!$Q$20=0,"",Home!$Q$20)</f>
        <v/>
      </c>
      <c r="C119" s="283" t="s">
        <v>607</v>
      </c>
      <c r="D119" s="283">
        <v>17</v>
      </c>
      <c r="E119" s="302" t="s">
        <v>606</v>
      </c>
      <c r="F119" s="283">
        <v>5</v>
      </c>
      <c r="G119" s="357">
        <f>IF('CH5'!L29="",-999,'CH5'!L29)</f>
        <v>-999</v>
      </c>
      <c r="H119" s="552"/>
      <c r="J119" s="283" t="s">
        <v>359</v>
      </c>
      <c r="K119" s="283" t="s">
        <v>10554</v>
      </c>
    </row>
    <row r="120" spans="1:11" x14ac:dyDescent="0.25">
      <c r="A120" s="283">
        <f t="shared" si="4"/>
        <v>202324</v>
      </c>
      <c r="B120" s="283" t="str">
        <f>IF(Home!$Q$20=0,"",Home!$Q$20)</f>
        <v/>
      </c>
      <c r="C120" s="283" t="s">
        <v>607</v>
      </c>
      <c r="D120" s="283">
        <v>17</v>
      </c>
      <c r="E120" s="302" t="s">
        <v>205</v>
      </c>
      <c r="F120" s="283">
        <v>99</v>
      </c>
      <c r="G120" s="357">
        <f>IF('CH5'!M20="",-999,'CH5'!M20)</f>
        <v>-999</v>
      </c>
      <c r="H120" s="552"/>
      <c r="J120" s="283" t="s">
        <v>310</v>
      </c>
      <c r="K120" s="283" t="s">
        <v>10555</v>
      </c>
    </row>
    <row r="121" spans="1:11" x14ac:dyDescent="0.25">
      <c r="A121" s="283">
        <f t="shared" si="4"/>
        <v>202324</v>
      </c>
      <c r="B121" s="283" t="str">
        <f>IF(Home!$Q$20=0,"",Home!$Q$20)</f>
        <v/>
      </c>
      <c r="C121" s="283" t="s">
        <v>607</v>
      </c>
      <c r="D121" s="283">
        <v>17</v>
      </c>
      <c r="E121" s="302" t="s">
        <v>206</v>
      </c>
      <c r="F121" s="283">
        <v>99</v>
      </c>
      <c r="G121" s="357">
        <f>IF('CH5'!M21="",-999,'CH5'!M21)</f>
        <v>-999</v>
      </c>
      <c r="H121" s="552"/>
      <c r="J121" s="283" t="s">
        <v>311</v>
      </c>
      <c r="K121" s="283" t="s">
        <v>10556</v>
      </c>
    </row>
    <row r="122" spans="1:11" x14ac:dyDescent="0.25">
      <c r="A122" s="283">
        <f t="shared" si="4"/>
        <v>202324</v>
      </c>
      <c r="B122" s="283" t="str">
        <f>IF(Home!$Q$20=0,"",Home!$Q$20)</f>
        <v/>
      </c>
      <c r="C122" s="283" t="s">
        <v>607</v>
      </c>
      <c r="D122" s="283">
        <v>17</v>
      </c>
      <c r="E122" s="302" t="s">
        <v>207</v>
      </c>
      <c r="F122" s="283">
        <v>99</v>
      </c>
      <c r="G122" s="357">
        <f>IF('CH5'!M22="",-999,'CH5'!M22)</f>
        <v>-999</v>
      </c>
      <c r="H122" s="552"/>
      <c r="J122" s="283" t="s">
        <v>312</v>
      </c>
      <c r="K122" s="283" t="s">
        <v>10557</v>
      </c>
    </row>
    <row r="123" spans="1:11" x14ac:dyDescent="0.25">
      <c r="A123" s="283">
        <f t="shared" si="4"/>
        <v>202324</v>
      </c>
      <c r="B123" s="283" t="str">
        <f>IF(Home!$Q$20=0,"",Home!$Q$20)</f>
        <v/>
      </c>
      <c r="C123" s="283" t="s">
        <v>607</v>
      </c>
      <c r="D123" s="283">
        <v>17</v>
      </c>
      <c r="E123" s="302" t="s">
        <v>208</v>
      </c>
      <c r="F123" s="283">
        <v>99</v>
      </c>
      <c r="G123" s="357">
        <f>IF('CH5'!M23="",-999,'CH5'!M23)</f>
        <v>-999</v>
      </c>
      <c r="H123" s="552"/>
      <c r="J123" s="283" t="s">
        <v>313</v>
      </c>
      <c r="K123" s="283" t="s">
        <v>10558</v>
      </c>
    </row>
    <row r="124" spans="1:11" x14ac:dyDescent="0.25">
      <c r="A124" s="283">
        <f t="shared" si="4"/>
        <v>202324</v>
      </c>
      <c r="B124" s="283" t="str">
        <f>IF(Home!$Q$20=0,"",Home!$Q$20)</f>
        <v/>
      </c>
      <c r="C124" s="283" t="s">
        <v>607</v>
      </c>
      <c r="D124" s="283">
        <v>17</v>
      </c>
      <c r="E124" s="302" t="s">
        <v>209</v>
      </c>
      <c r="F124" s="283">
        <v>99</v>
      </c>
      <c r="G124" s="357">
        <f>IF('CH5'!M24="",-999,'CH5'!M24)</f>
        <v>-999</v>
      </c>
      <c r="H124" s="552"/>
      <c r="J124" s="283" t="s">
        <v>314</v>
      </c>
      <c r="K124" s="283" t="s">
        <v>10559</v>
      </c>
    </row>
    <row r="125" spans="1:11" x14ac:dyDescent="0.25">
      <c r="A125" s="283">
        <f t="shared" si="4"/>
        <v>202324</v>
      </c>
      <c r="B125" s="283" t="str">
        <f>IF(Home!$Q$20=0,"",Home!$Q$20)</f>
        <v/>
      </c>
      <c r="C125" s="283" t="s">
        <v>607</v>
      </c>
      <c r="D125" s="283">
        <v>17</v>
      </c>
      <c r="E125" s="302" t="s">
        <v>210</v>
      </c>
      <c r="F125" s="283">
        <v>99</v>
      </c>
      <c r="G125" s="357">
        <f>IF('CH5'!M25="",-999,'CH5'!M25)</f>
        <v>-999</v>
      </c>
      <c r="H125" s="552"/>
      <c r="J125" s="283" t="s">
        <v>315</v>
      </c>
      <c r="K125" s="283" t="s">
        <v>10560</v>
      </c>
    </row>
    <row r="126" spans="1:11" x14ac:dyDescent="0.25">
      <c r="A126" s="283">
        <f t="shared" si="4"/>
        <v>202324</v>
      </c>
      <c r="B126" s="283" t="str">
        <f>IF(Home!$Q$20=0,"",Home!$Q$20)</f>
        <v/>
      </c>
      <c r="C126" s="283" t="s">
        <v>607</v>
      </c>
      <c r="D126" s="283">
        <v>17</v>
      </c>
      <c r="E126" s="302" t="s">
        <v>211</v>
      </c>
      <c r="F126" s="283">
        <v>99</v>
      </c>
      <c r="G126" s="357">
        <f>IF('CH5'!M26="",-999,'CH5'!M26)</f>
        <v>-999</v>
      </c>
      <c r="H126" s="552"/>
      <c r="J126" s="283" t="s">
        <v>316</v>
      </c>
      <c r="K126" s="283" t="s">
        <v>10561</v>
      </c>
    </row>
    <row r="127" spans="1:11" x14ac:dyDescent="0.25">
      <c r="A127" s="283">
        <f t="shared" si="4"/>
        <v>202324</v>
      </c>
      <c r="B127" s="283" t="str">
        <f>IF(Home!$Q$20=0,"",Home!$Q$20)</f>
        <v/>
      </c>
      <c r="C127" s="283" t="s">
        <v>607</v>
      </c>
      <c r="D127" s="283">
        <v>17</v>
      </c>
      <c r="E127" s="302" t="s">
        <v>212</v>
      </c>
      <c r="F127" s="283">
        <v>99</v>
      </c>
      <c r="G127" s="357">
        <f>IF('CH5'!M27="",-999,'CH5'!M27)</f>
        <v>-999</v>
      </c>
      <c r="H127" s="552"/>
      <c r="J127" s="283" t="s">
        <v>317</v>
      </c>
      <c r="K127" s="283" t="s">
        <v>10562</v>
      </c>
    </row>
    <row r="128" spans="1:11" x14ac:dyDescent="0.25">
      <c r="A128" s="283">
        <f t="shared" si="4"/>
        <v>202324</v>
      </c>
      <c r="B128" s="283" t="str">
        <f>IF(Home!$Q$20=0,"",Home!$Q$20)</f>
        <v/>
      </c>
      <c r="C128" s="283" t="s">
        <v>607</v>
      </c>
      <c r="D128" s="283">
        <v>17</v>
      </c>
      <c r="E128" s="302" t="s">
        <v>213</v>
      </c>
      <c r="F128" s="283">
        <v>99</v>
      </c>
      <c r="G128" s="357">
        <f>IF('CH5'!M28="",-999,'CH5'!M28)</f>
        <v>-999</v>
      </c>
      <c r="H128" s="552"/>
      <c r="J128" s="283" t="s">
        <v>318</v>
      </c>
      <c r="K128" s="283" t="s">
        <v>10563</v>
      </c>
    </row>
    <row r="129" spans="1:11" x14ac:dyDescent="0.25">
      <c r="A129" s="283">
        <f t="shared" si="4"/>
        <v>202324</v>
      </c>
      <c r="B129" s="283" t="str">
        <f>IF(Home!$Q$20=0,"",Home!$Q$20)</f>
        <v/>
      </c>
      <c r="C129" s="283" t="s">
        <v>607</v>
      </c>
      <c r="D129" s="283">
        <v>17</v>
      </c>
      <c r="E129" s="302" t="s">
        <v>606</v>
      </c>
      <c r="F129" s="283">
        <v>99</v>
      </c>
      <c r="G129" s="357">
        <f>IF('CH5'!M29="",-999,'CH5'!M29)</f>
        <v>-999</v>
      </c>
      <c r="H129" s="552"/>
      <c r="J129" s="283" t="s">
        <v>359</v>
      </c>
      <c r="K129" s="283" t="s">
        <v>10564</v>
      </c>
    </row>
    <row r="130" spans="1:11" x14ac:dyDescent="0.25">
      <c r="A130" s="283">
        <f t="shared" si="4"/>
        <v>202324</v>
      </c>
      <c r="B130" s="283" t="str">
        <f>IF(Home!$Q$20=0,"",Home!$Q$20)</f>
        <v/>
      </c>
      <c r="C130" s="283" t="s">
        <v>607</v>
      </c>
      <c r="D130" s="283">
        <v>18</v>
      </c>
      <c r="E130" s="314">
        <v>1</v>
      </c>
      <c r="F130" s="283">
        <v>1</v>
      </c>
      <c r="G130" s="357">
        <f>IF('CH5'!M34="",-999,'CH5'!M34)</f>
        <v>-999</v>
      </c>
      <c r="H130" s="552"/>
      <c r="J130" s="283" t="s">
        <v>319</v>
      </c>
      <c r="K130" s="283" t="s">
        <v>330</v>
      </c>
    </row>
    <row r="131" spans="1:11" x14ac:dyDescent="0.25">
      <c r="A131" s="283">
        <f t="shared" si="4"/>
        <v>202324</v>
      </c>
      <c r="B131" s="283" t="str">
        <f>IF(Home!$Q$20=0,"",Home!$Q$20)</f>
        <v/>
      </c>
      <c r="C131" s="283" t="s">
        <v>607</v>
      </c>
      <c r="D131" s="283">
        <v>18</v>
      </c>
      <c r="E131" s="314">
        <v>2</v>
      </c>
      <c r="F131" s="283">
        <v>1</v>
      </c>
      <c r="G131" s="357">
        <f>IF('CH5'!M35="",-999,'CH5'!M35)</f>
        <v>-999</v>
      </c>
      <c r="H131" s="552"/>
      <c r="J131" s="283" t="s">
        <v>320</v>
      </c>
      <c r="K131" s="283" t="s">
        <v>5703</v>
      </c>
    </row>
    <row r="132" spans="1:11" x14ac:dyDescent="0.25">
      <c r="A132" s="283">
        <f t="shared" si="4"/>
        <v>202324</v>
      </c>
      <c r="B132" s="283" t="str">
        <f>IF(Home!$Q$20=0,"",Home!$Q$20)</f>
        <v/>
      </c>
      <c r="C132" s="283" t="s">
        <v>607</v>
      </c>
      <c r="D132" s="283">
        <v>19</v>
      </c>
      <c r="E132" s="314">
        <v>1</v>
      </c>
      <c r="F132" s="283">
        <v>1</v>
      </c>
      <c r="G132" s="357">
        <f>IF('CH5'!M41="",-999,'CH5'!M41)</f>
        <v>-999</v>
      </c>
      <c r="H132" s="552"/>
      <c r="J132" s="283" t="s">
        <v>331</v>
      </c>
      <c r="K132" s="283" t="s">
        <v>332</v>
      </c>
    </row>
    <row r="133" spans="1:11" x14ac:dyDescent="0.25">
      <c r="A133" s="283">
        <f t="shared" si="4"/>
        <v>202324</v>
      </c>
      <c r="B133" s="283" t="str">
        <f>IF(Home!$Q$20=0,"",Home!$Q$20)</f>
        <v/>
      </c>
      <c r="C133" s="283" t="s">
        <v>607</v>
      </c>
      <c r="D133" s="283">
        <v>19</v>
      </c>
      <c r="E133" s="314">
        <v>2</v>
      </c>
      <c r="F133" s="283">
        <v>1</v>
      </c>
      <c r="G133" s="357">
        <f>IF('CH5'!M44="",-999,'CH5'!M44)</f>
        <v>-999</v>
      </c>
      <c r="H133" s="552"/>
      <c r="J133" s="283" t="s">
        <v>333</v>
      </c>
      <c r="K133" s="283" t="s">
        <v>886</v>
      </c>
    </row>
    <row r="134" spans="1:11" x14ac:dyDescent="0.25">
      <c r="A134" s="283">
        <f t="shared" ref="A134:A204" si="5">$A$2</f>
        <v>202324</v>
      </c>
      <c r="B134" s="283" t="str">
        <f>IF(Home!$Q$20=0,"",Home!$Q$20)</f>
        <v/>
      </c>
      <c r="C134" s="283" t="s">
        <v>607</v>
      </c>
      <c r="D134" s="283">
        <v>19</v>
      </c>
      <c r="E134" s="314">
        <v>3</v>
      </c>
      <c r="F134" s="283">
        <v>1</v>
      </c>
      <c r="G134" s="357">
        <f>IF('CH5'!M45="",-999,'CH5'!M45)</f>
        <v>-999</v>
      </c>
      <c r="H134" s="552"/>
      <c r="J134" s="283" t="s">
        <v>5771</v>
      </c>
      <c r="K134" s="283" t="s">
        <v>10497</v>
      </c>
    </row>
    <row r="135" spans="1:11" x14ac:dyDescent="0.25">
      <c r="A135" s="403">
        <f>A134</f>
        <v>202324</v>
      </c>
      <c r="B135" s="403" t="str">
        <f>B134</f>
        <v/>
      </c>
      <c r="C135" s="403" t="s">
        <v>607</v>
      </c>
      <c r="D135" s="403">
        <v>19</v>
      </c>
      <c r="E135" s="521">
        <v>10</v>
      </c>
      <c r="F135" s="403">
        <v>1</v>
      </c>
      <c r="G135" s="515">
        <f>IF('CH5'!M46="",-999,'CH5'!M46)</f>
        <v>-999</v>
      </c>
      <c r="H135" s="552"/>
      <c r="J135" s="283" t="s">
        <v>10565</v>
      </c>
      <c r="K135" s="283" t="s">
        <v>10486</v>
      </c>
    </row>
    <row r="136" spans="1:11" x14ac:dyDescent="0.25">
      <c r="A136" s="283">
        <f>A135</f>
        <v>202324</v>
      </c>
      <c r="B136" s="283" t="str">
        <f>B135</f>
        <v/>
      </c>
      <c r="C136" s="283" t="s">
        <v>607</v>
      </c>
      <c r="D136" s="283">
        <v>19</v>
      </c>
      <c r="E136" s="314">
        <v>4</v>
      </c>
      <c r="F136" s="283">
        <v>1</v>
      </c>
      <c r="G136" s="357">
        <f>IF('CH5'!M47="",-999,'CH5'!M47)</f>
        <v>-999</v>
      </c>
      <c r="H136" s="552"/>
      <c r="J136" s="283" t="s">
        <v>336</v>
      </c>
      <c r="K136" s="283" t="s">
        <v>337</v>
      </c>
    </row>
    <row r="137" spans="1:11" x14ac:dyDescent="0.25">
      <c r="A137" s="283">
        <f t="shared" si="5"/>
        <v>202324</v>
      </c>
      <c r="B137" s="283" t="str">
        <f>IF(Home!$Q$20=0,"",Home!$Q$20)</f>
        <v/>
      </c>
      <c r="C137" s="283" t="s">
        <v>607</v>
      </c>
      <c r="D137" s="283">
        <v>19</v>
      </c>
      <c r="E137" s="314">
        <v>5</v>
      </c>
      <c r="F137" s="283">
        <v>1</v>
      </c>
      <c r="G137" s="357">
        <f>IF('CH5'!M48="",-999,'CH5'!M48)</f>
        <v>-999</v>
      </c>
      <c r="H137" s="552"/>
      <c r="J137" s="283" t="s">
        <v>338</v>
      </c>
      <c r="K137" s="283" t="s">
        <v>339</v>
      </c>
    </row>
    <row r="138" spans="1:11" x14ac:dyDescent="0.25">
      <c r="A138" s="283">
        <f t="shared" si="5"/>
        <v>202324</v>
      </c>
      <c r="B138" s="283" t="str">
        <f>IF(Home!$Q$20=0,"",Home!$Q$20)</f>
        <v/>
      </c>
      <c r="C138" s="283" t="s">
        <v>607</v>
      </c>
      <c r="D138" s="283">
        <v>19</v>
      </c>
      <c r="E138" s="314">
        <v>6</v>
      </c>
      <c r="F138" s="283">
        <v>1</v>
      </c>
      <c r="G138" s="357">
        <f>IF('CH5'!M49="",-999,'CH5'!M49)</f>
        <v>-999</v>
      </c>
      <c r="H138" s="552"/>
      <c r="J138" s="283" t="s">
        <v>340</v>
      </c>
      <c r="K138" s="283" t="s">
        <v>10493</v>
      </c>
    </row>
    <row r="139" spans="1:11" x14ac:dyDescent="0.25">
      <c r="A139" s="283">
        <f t="shared" si="5"/>
        <v>202324</v>
      </c>
      <c r="B139" s="283" t="str">
        <f>IF(Home!$Q$20=0,"",Home!$Q$20)</f>
        <v/>
      </c>
      <c r="C139" s="283" t="s">
        <v>607</v>
      </c>
      <c r="D139" s="283">
        <v>19</v>
      </c>
      <c r="E139" s="314">
        <v>7</v>
      </c>
      <c r="F139" s="283">
        <v>1</v>
      </c>
      <c r="G139" s="357">
        <f>IF('CH5'!M51="",-999,'CH5'!M51)</f>
        <v>-999</v>
      </c>
      <c r="H139" s="552"/>
      <c r="J139" s="283" t="s">
        <v>5786</v>
      </c>
      <c r="K139" s="283" t="s">
        <v>10488</v>
      </c>
    </row>
    <row r="140" spans="1:11" x14ac:dyDescent="0.25">
      <c r="A140" s="403">
        <f t="shared" ref="A140:C141" si="6">A139</f>
        <v>202324</v>
      </c>
      <c r="B140" s="403" t="str">
        <f t="shared" si="6"/>
        <v/>
      </c>
      <c r="C140" s="403" t="str">
        <f t="shared" si="6"/>
        <v>CH1</v>
      </c>
      <c r="D140" s="403">
        <v>19</v>
      </c>
      <c r="E140" s="521">
        <v>11</v>
      </c>
      <c r="F140" s="403">
        <v>1</v>
      </c>
      <c r="G140" s="515">
        <f>IF('CH5'!M50="",-999,'CH5'!M50)</f>
        <v>-999</v>
      </c>
      <c r="H140" s="552"/>
      <c r="I140" s="283" t="s">
        <v>10502</v>
      </c>
      <c r="J140" s="283" t="s">
        <v>5785</v>
      </c>
      <c r="K140" s="283" t="s">
        <v>10487</v>
      </c>
    </row>
    <row r="141" spans="1:11" x14ac:dyDescent="0.25">
      <c r="A141" s="283">
        <f t="shared" si="6"/>
        <v>202324</v>
      </c>
      <c r="B141" s="283" t="str">
        <f t="shared" si="6"/>
        <v/>
      </c>
      <c r="C141" s="283" t="str">
        <f t="shared" si="6"/>
        <v>CH1</v>
      </c>
      <c r="D141" s="283">
        <v>19</v>
      </c>
      <c r="E141" s="314">
        <v>8</v>
      </c>
      <c r="F141" s="283">
        <v>1</v>
      </c>
      <c r="G141" s="357">
        <f>IF('CH5'!M52="",-999,'CH5'!M52)</f>
        <v>-999</v>
      </c>
      <c r="H141" s="552"/>
      <c r="J141" s="283" t="s">
        <v>344</v>
      </c>
      <c r="K141" s="283" t="s">
        <v>345</v>
      </c>
    </row>
    <row r="142" spans="1:11" x14ac:dyDescent="0.25">
      <c r="A142" s="283">
        <f t="shared" si="5"/>
        <v>202324</v>
      </c>
      <c r="B142" s="283" t="str">
        <f>IF(Home!$Q$20=0,"",Home!$Q$20)</f>
        <v/>
      </c>
      <c r="C142" s="283" t="s">
        <v>607</v>
      </c>
      <c r="D142" s="283">
        <v>19</v>
      </c>
      <c r="E142" s="314">
        <v>9</v>
      </c>
      <c r="F142" s="283">
        <v>1</v>
      </c>
      <c r="G142" s="357">
        <f>IF('CH5'!M53="",-999,'CH5'!M53)</f>
        <v>-999</v>
      </c>
      <c r="H142" s="552"/>
      <c r="J142" s="283" t="s">
        <v>346</v>
      </c>
      <c r="K142" s="283" t="s">
        <v>347</v>
      </c>
    </row>
    <row r="143" spans="1:11" x14ac:dyDescent="0.25">
      <c r="A143" s="283">
        <f t="shared" si="5"/>
        <v>202324</v>
      </c>
      <c r="B143" s="283" t="str">
        <f>IF(Home!$Q$20=0,"",Home!$Q$20)</f>
        <v/>
      </c>
      <c r="C143" s="283" t="s">
        <v>607</v>
      </c>
      <c r="D143" s="283">
        <v>20</v>
      </c>
      <c r="E143" s="314">
        <v>1</v>
      </c>
      <c r="F143" s="283">
        <v>1</v>
      </c>
      <c r="G143" s="357">
        <f>IF('CH5'!M59="",-999,'CH5'!M59)</f>
        <v>-999</v>
      </c>
      <c r="H143" s="552"/>
      <c r="J143" s="283" t="s">
        <v>348</v>
      </c>
      <c r="K143" s="283" t="s">
        <v>785</v>
      </c>
    </row>
    <row r="144" spans="1:11" x14ac:dyDescent="0.25">
      <c r="A144" s="283">
        <f t="shared" si="5"/>
        <v>202324</v>
      </c>
      <c r="B144" s="283" t="str">
        <f>IF(Home!$Q$20=0,"",Home!$Q$20)</f>
        <v/>
      </c>
      <c r="C144" s="283" t="s">
        <v>607</v>
      </c>
      <c r="D144" s="283">
        <v>20</v>
      </c>
      <c r="E144" s="314">
        <v>2</v>
      </c>
      <c r="F144" s="283">
        <v>1</v>
      </c>
      <c r="G144" s="357">
        <f>IF('CH5'!M61="",-999,'CH5'!M61)</f>
        <v>-999</v>
      </c>
      <c r="H144" s="552"/>
      <c r="J144" s="283" t="s">
        <v>349</v>
      </c>
      <c r="K144" s="283" t="s">
        <v>352</v>
      </c>
    </row>
    <row r="145" spans="1:11" x14ac:dyDescent="0.25">
      <c r="A145" s="283">
        <f t="shared" si="5"/>
        <v>202324</v>
      </c>
      <c r="B145" s="283" t="str">
        <f>IF(Home!$Q$20=0,"",Home!$Q$20)</f>
        <v/>
      </c>
      <c r="C145" s="283" t="s">
        <v>607</v>
      </c>
      <c r="D145" s="283">
        <v>20</v>
      </c>
      <c r="E145" s="314">
        <v>3</v>
      </c>
      <c r="F145" s="283">
        <v>1</v>
      </c>
      <c r="G145" s="357">
        <f>IF('CH5'!M62="",-999,'CH5'!M62)</f>
        <v>-999</v>
      </c>
      <c r="H145" s="552"/>
      <c r="J145" s="283" t="s">
        <v>350</v>
      </c>
      <c r="K145" s="283" t="s">
        <v>353</v>
      </c>
    </row>
    <row r="146" spans="1:11" x14ac:dyDescent="0.25">
      <c r="A146" s="283">
        <f t="shared" si="5"/>
        <v>202324</v>
      </c>
      <c r="B146" s="283" t="str">
        <f>IF(Home!$Q$20=0,"",Home!$Q$20)</f>
        <v/>
      </c>
      <c r="C146" s="283" t="s">
        <v>607</v>
      </c>
      <c r="D146" s="283">
        <v>20</v>
      </c>
      <c r="E146" s="314">
        <v>4</v>
      </c>
      <c r="F146" s="283">
        <v>1</v>
      </c>
      <c r="G146" s="357">
        <f>IF('CH5'!M63="",-999,'CH5'!M63)</f>
        <v>-999</v>
      </c>
      <c r="H146" s="552"/>
      <c r="J146" s="283" t="s">
        <v>351</v>
      </c>
      <c r="K146" s="283" t="s">
        <v>354</v>
      </c>
    </row>
    <row r="147" spans="1:11" x14ac:dyDescent="0.25">
      <c r="A147" s="283">
        <f t="shared" si="5"/>
        <v>202324</v>
      </c>
      <c r="B147" s="283" t="str">
        <f>IF(Home!$Q$20=0,"",Home!$Q$20)</f>
        <v/>
      </c>
      <c r="C147" s="283" t="s">
        <v>607</v>
      </c>
      <c r="D147" s="283">
        <v>20</v>
      </c>
      <c r="E147" s="314">
        <v>99</v>
      </c>
      <c r="F147" s="283">
        <v>1</v>
      </c>
      <c r="G147" s="357">
        <f>IF('CH5'!M64="",-999,'CH5'!M64)</f>
        <v>-999</v>
      </c>
      <c r="H147" s="552"/>
      <c r="J147" s="283" t="s">
        <v>360</v>
      </c>
      <c r="K147" s="283" t="s">
        <v>263</v>
      </c>
    </row>
    <row r="148" spans="1:11" x14ac:dyDescent="0.25">
      <c r="A148" s="283">
        <f t="shared" si="5"/>
        <v>202324</v>
      </c>
      <c r="B148" s="283" t="str">
        <f>IF(Home!$Q$20=0,"",Home!$Q$20)</f>
        <v/>
      </c>
      <c r="C148" s="283" t="s">
        <v>607</v>
      </c>
      <c r="D148" s="283">
        <v>21</v>
      </c>
      <c r="E148" s="314">
        <v>1</v>
      </c>
      <c r="F148" s="403">
        <v>11</v>
      </c>
      <c r="G148" s="357">
        <f>IF('CH5'!M70="",-999,'CH5'!M70)</f>
        <v>-999</v>
      </c>
      <c r="H148" s="552"/>
      <c r="J148" s="283" t="s">
        <v>355</v>
      </c>
      <c r="K148" s="283" t="s">
        <v>356</v>
      </c>
    </row>
    <row r="149" spans="1:11" x14ac:dyDescent="0.25">
      <c r="A149" s="283">
        <f t="shared" si="5"/>
        <v>202324</v>
      </c>
      <c r="B149" s="283" t="str">
        <f>IF(Home!$Q$20=0,"",Home!$Q$20)</f>
        <v/>
      </c>
      <c r="C149" s="283" t="s">
        <v>607</v>
      </c>
      <c r="D149" s="283">
        <v>21</v>
      </c>
      <c r="E149" s="314">
        <v>2</v>
      </c>
      <c r="F149" s="403">
        <v>11</v>
      </c>
      <c r="G149" s="357">
        <f>IF('CH5'!M71="",-999,'CH5'!M71)</f>
        <v>-999</v>
      </c>
      <c r="H149" s="552"/>
      <c r="J149" s="283" t="s">
        <v>357</v>
      </c>
      <c r="K149" s="283" t="s">
        <v>358</v>
      </c>
    </row>
    <row r="150" spans="1:11" x14ac:dyDescent="0.25">
      <c r="A150" s="519">
        <f t="shared" si="5"/>
        <v>202324</v>
      </c>
      <c r="B150" s="283" t="str">
        <f>IF(Home!$Q$20=0,"",Home!$Q$20)</f>
        <v/>
      </c>
      <c r="C150" s="283" t="s">
        <v>607</v>
      </c>
      <c r="D150" s="296">
        <v>22</v>
      </c>
      <c r="E150" s="283">
        <v>1</v>
      </c>
      <c r="F150" s="283">
        <v>1</v>
      </c>
      <c r="G150" s="404">
        <f>IF('CH5'!M77="",-999,'CH5'!M77)</f>
        <v>-999</v>
      </c>
      <c r="H150" s="552"/>
      <c r="J150" s="283" t="s">
        <v>944</v>
      </c>
      <c r="K150" s="283" t="s">
        <v>596</v>
      </c>
    </row>
    <row r="151" spans="1:11" ht="12.75" customHeight="1" x14ac:dyDescent="0.25">
      <c r="A151" s="283">
        <f t="shared" si="5"/>
        <v>202324</v>
      </c>
      <c r="B151" s="299" t="str">
        <f>IF(Home!$Q$20=0,"",Home!$Q$20)</f>
        <v/>
      </c>
      <c r="C151" s="299" t="s">
        <v>607</v>
      </c>
      <c r="D151" s="283">
        <v>23</v>
      </c>
      <c r="E151" s="299">
        <v>1</v>
      </c>
      <c r="F151" s="299">
        <v>1</v>
      </c>
      <c r="G151" s="357" t="e">
        <f>IF('CH6'!G11="-",-999,'CH6'!G11)</f>
        <v>#N/A</v>
      </c>
      <c r="H151" s="554" t="s">
        <v>612</v>
      </c>
      <c r="J151" s="283" t="s">
        <v>361</v>
      </c>
      <c r="K151" s="283" t="s">
        <v>364</v>
      </c>
    </row>
    <row r="152" spans="1:11" x14ac:dyDescent="0.25">
      <c r="A152" s="283">
        <f t="shared" si="5"/>
        <v>202324</v>
      </c>
      <c r="B152" s="283" t="str">
        <f>IF(Home!$Q$20=0,"",Home!$Q$20)</f>
        <v/>
      </c>
      <c r="C152" s="283" t="s">
        <v>607</v>
      </c>
      <c r="D152" s="283">
        <v>23</v>
      </c>
      <c r="E152" s="283">
        <v>2</v>
      </c>
      <c r="F152" s="283">
        <v>1</v>
      </c>
      <c r="G152" s="357" t="e">
        <f>IF('CH6'!G12="-",-999,'CH6'!G12)</f>
        <v>#N/A</v>
      </c>
      <c r="H152" s="552"/>
      <c r="J152" s="283" t="s">
        <v>362</v>
      </c>
      <c r="K152" s="283" t="s">
        <v>365</v>
      </c>
    </row>
    <row r="153" spans="1:11" x14ac:dyDescent="0.25">
      <c r="A153" s="283">
        <f t="shared" si="5"/>
        <v>202324</v>
      </c>
      <c r="B153" s="283" t="str">
        <f>IF(Home!$Q$20=0,"",Home!$Q$20)</f>
        <v/>
      </c>
      <c r="C153" s="283" t="s">
        <v>607</v>
      </c>
      <c r="D153" s="283">
        <v>23</v>
      </c>
      <c r="E153" s="283">
        <v>3</v>
      </c>
      <c r="F153" s="283">
        <v>1</v>
      </c>
      <c r="G153" s="357" t="e">
        <f>IF('CH6'!G13="-",-999,'CH6'!G13)</f>
        <v>#N/A</v>
      </c>
      <c r="H153" s="552"/>
      <c r="J153" s="283" t="s">
        <v>363</v>
      </c>
      <c r="K153" s="283" t="s">
        <v>10489</v>
      </c>
    </row>
    <row r="154" spans="1:11" x14ac:dyDescent="0.25">
      <c r="A154" s="283">
        <f t="shared" si="5"/>
        <v>202324</v>
      </c>
      <c r="B154" s="283" t="str">
        <f>IF(Home!$Q$20=0,"",Home!$Q$20)</f>
        <v/>
      </c>
      <c r="C154" s="283" t="s">
        <v>607</v>
      </c>
      <c r="D154" s="283">
        <v>23</v>
      </c>
      <c r="E154" s="283">
        <v>4</v>
      </c>
      <c r="F154" s="283">
        <v>1</v>
      </c>
      <c r="G154" s="357">
        <f>IF('CH6'!G17="",-999,'CH6'!G17)</f>
        <v>-999</v>
      </c>
      <c r="H154" s="552"/>
      <c r="J154" s="283" t="s">
        <v>376</v>
      </c>
      <c r="K154" s="283" t="s">
        <v>366</v>
      </c>
    </row>
    <row r="155" spans="1:11" x14ac:dyDescent="0.25">
      <c r="A155" s="283">
        <f t="shared" si="5"/>
        <v>202324</v>
      </c>
      <c r="B155" s="283" t="str">
        <f>IF(Home!$Q$20=0,"",Home!$Q$20)</f>
        <v/>
      </c>
      <c r="C155" s="283" t="s">
        <v>607</v>
      </c>
      <c r="D155" s="283">
        <v>23</v>
      </c>
      <c r="E155" s="283">
        <v>5</v>
      </c>
      <c r="F155" s="283">
        <v>1</v>
      </c>
      <c r="G155" s="357" t="e">
        <f>IF('CH6'!G18="-",-999,'CH6'!G18)</f>
        <v>#N/A</v>
      </c>
      <c r="H155" s="552"/>
      <c r="J155" s="283" t="s">
        <v>377</v>
      </c>
      <c r="K155" s="283" t="s">
        <v>485</v>
      </c>
    </row>
    <row r="156" spans="1:11" x14ac:dyDescent="0.25">
      <c r="A156" s="283">
        <f t="shared" si="5"/>
        <v>202324</v>
      </c>
      <c r="B156" s="283" t="str">
        <f>IF(Home!$Q$20=0,"",Home!$Q$20)</f>
        <v/>
      </c>
      <c r="C156" s="283" t="s">
        <v>607</v>
      </c>
      <c r="D156" s="283">
        <v>23</v>
      </c>
      <c r="E156" s="283">
        <v>6</v>
      </c>
      <c r="F156" s="283">
        <v>1</v>
      </c>
      <c r="G156" s="357" t="e">
        <f>IF('CH6'!G19="-",-999,'CH6'!G19)</f>
        <v>#N/A</v>
      </c>
      <c r="H156" s="552"/>
      <c r="J156" s="283" t="s">
        <v>378</v>
      </c>
      <c r="K156" s="283" t="s">
        <v>486</v>
      </c>
    </row>
    <row r="157" spans="1:11" x14ac:dyDescent="0.25">
      <c r="A157" s="283">
        <f t="shared" si="5"/>
        <v>202324</v>
      </c>
      <c r="B157" s="283" t="str">
        <f>IF(Home!$Q$20=0,"",Home!$Q$20)</f>
        <v/>
      </c>
      <c r="C157" s="283" t="s">
        <v>607</v>
      </c>
      <c r="D157" s="283">
        <v>23</v>
      </c>
      <c r="E157" s="283">
        <v>7</v>
      </c>
      <c r="F157" s="283">
        <v>1</v>
      </c>
      <c r="G157" s="357">
        <f>IF('CH6'!G20="",-999,'CH6'!G20)</f>
        <v>-999</v>
      </c>
      <c r="H157" s="552"/>
      <c r="J157" s="283" t="s">
        <v>379</v>
      </c>
      <c r="K157" s="283" t="s">
        <v>367</v>
      </c>
    </row>
    <row r="158" spans="1:11" x14ac:dyDescent="0.25">
      <c r="A158" s="283">
        <f t="shared" si="5"/>
        <v>202324</v>
      </c>
      <c r="B158" s="283" t="str">
        <f>IF(Home!$Q$20=0,"",Home!$Q$20)</f>
        <v/>
      </c>
      <c r="C158" s="283" t="s">
        <v>607</v>
      </c>
      <c r="D158" s="283">
        <v>23</v>
      </c>
      <c r="E158" s="283">
        <v>8</v>
      </c>
      <c r="F158" s="283">
        <v>1</v>
      </c>
      <c r="G158" s="357">
        <f>IF('CH6'!G22="",-999,'CH6'!G22)</f>
        <v>-999</v>
      </c>
      <c r="H158" s="552"/>
      <c r="J158" s="283" t="s">
        <v>10566</v>
      </c>
      <c r="K158" s="283" t="s">
        <v>887</v>
      </c>
    </row>
    <row r="159" spans="1:11" x14ac:dyDescent="0.25">
      <c r="A159" s="283">
        <f>A158</f>
        <v>202324</v>
      </c>
      <c r="B159" s="403" t="str">
        <f>B158</f>
        <v/>
      </c>
      <c r="C159" s="403" t="s">
        <v>607</v>
      </c>
      <c r="D159" s="403">
        <v>23</v>
      </c>
      <c r="E159" s="403">
        <v>19</v>
      </c>
      <c r="F159" s="403">
        <v>1</v>
      </c>
      <c r="G159" s="357">
        <f>IF('CH6'!G21="",-999,'CH6'!G21)</f>
        <v>-999</v>
      </c>
      <c r="H159" s="552"/>
      <c r="I159" s="283" t="s">
        <v>10502</v>
      </c>
      <c r="J159" s="283" t="s">
        <v>5787</v>
      </c>
      <c r="K159" s="283" t="s">
        <v>10490</v>
      </c>
    </row>
    <row r="160" spans="1:11" x14ac:dyDescent="0.25">
      <c r="A160" s="283">
        <f>A159</f>
        <v>202324</v>
      </c>
      <c r="B160" s="283" t="str">
        <f>B159</f>
        <v/>
      </c>
      <c r="C160" s="283" t="s">
        <v>607</v>
      </c>
      <c r="D160" s="283">
        <v>23</v>
      </c>
      <c r="E160" s="283">
        <v>9</v>
      </c>
      <c r="F160" s="283">
        <v>1</v>
      </c>
      <c r="G160" s="357" t="e">
        <f>IF('CH6'!G23="-",-999,'CH6'!G23)</f>
        <v>#N/A</v>
      </c>
      <c r="H160" s="552"/>
      <c r="J160" s="283" t="s">
        <v>381</v>
      </c>
      <c r="K160" s="283" t="s">
        <v>487</v>
      </c>
    </row>
    <row r="161" spans="1:11" x14ac:dyDescent="0.25">
      <c r="A161" s="283">
        <f t="shared" si="5"/>
        <v>202324</v>
      </c>
      <c r="B161" s="283" t="str">
        <f>IF(Home!$Q$20=0,"",Home!$Q$20)</f>
        <v/>
      </c>
      <c r="C161" s="283" t="s">
        <v>607</v>
      </c>
      <c r="D161" s="283">
        <v>23</v>
      </c>
      <c r="E161" s="283">
        <v>10</v>
      </c>
      <c r="F161" s="283">
        <v>1</v>
      </c>
      <c r="G161" s="357">
        <f>IF('CH6'!G24="",-999,'CH6'!G24)</f>
        <v>-999</v>
      </c>
      <c r="H161" s="552"/>
      <c r="J161" s="283" t="s">
        <v>382</v>
      </c>
      <c r="K161" s="283" t="s">
        <v>488</v>
      </c>
    </row>
    <row r="162" spans="1:11" x14ac:dyDescent="0.25">
      <c r="A162" s="283">
        <f t="shared" si="5"/>
        <v>202324</v>
      </c>
      <c r="B162" s="283" t="str">
        <f>IF(Home!$Q$20=0,"",Home!$Q$20)</f>
        <v/>
      </c>
      <c r="C162" s="283" t="s">
        <v>607</v>
      </c>
      <c r="D162" s="283">
        <v>23</v>
      </c>
      <c r="E162" s="283">
        <v>11</v>
      </c>
      <c r="F162" s="283">
        <v>1</v>
      </c>
      <c r="G162" s="357" t="e">
        <f>IF('CH6'!G25="-",-999,'CH6'!G25)</f>
        <v>#N/A</v>
      </c>
      <c r="H162" s="552"/>
      <c r="J162" s="283" t="s">
        <v>383</v>
      </c>
      <c r="K162" s="283" t="s">
        <v>369</v>
      </c>
    </row>
    <row r="163" spans="1:11" x14ac:dyDescent="0.25">
      <c r="A163" s="283">
        <f t="shared" si="5"/>
        <v>202324</v>
      </c>
      <c r="B163" s="283" t="str">
        <f>IF(Home!$Q$20=0,"",Home!$Q$20)</f>
        <v/>
      </c>
      <c r="C163" s="283" t="s">
        <v>607</v>
      </c>
      <c r="D163" s="283">
        <v>23</v>
      </c>
      <c r="E163" s="283">
        <v>12</v>
      </c>
      <c r="F163" s="283">
        <v>1</v>
      </c>
      <c r="G163" s="357" t="e">
        <f>IF('CH6'!G26="-",-999,'CH6'!G26)</f>
        <v>#N/A</v>
      </c>
      <c r="H163" s="552"/>
      <c r="J163" s="283" t="s">
        <v>384</v>
      </c>
      <c r="K163" s="283" t="s">
        <v>370</v>
      </c>
    </row>
    <row r="164" spans="1:11" x14ac:dyDescent="0.25">
      <c r="A164" s="283">
        <f t="shared" si="5"/>
        <v>202324</v>
      </c>
      <c r="B164" s="283" t="str">
        <f>IF(Home!$Q$20=0,"",Home!$Q$20)</f>
        <v/>
      </c>
      <c r="C164" s="283" t="s">
        <v>607</v>
      </c>
      <c r="D164" s="283">
        <v>23</v>
      </c>
      <c r="E164" s="283">
        <v>13</v>
      </c>
      <c r="F164" s="283">
        <v>1</v>
      </c>
      <c r="G164" s="357" t="e">
        <f>IF('CH6'!G27="-",-999,'CH6'!G27)</f>
        <v>#N/A</v>
      </c>
      <c r="H164" s="552"/>
      <c r="J164" s="283" t="s">
        <v>385</v>
      </c>
      <c r="K164" s="283" t="s">
        <v>371</v>
      </c>
    </row>
    <row r="165" spans="1:11" x14ac:dyDescent="0.25">
      <c r="A165" s="283">
        <f t="shared" si="5"/>
        <v>202324</v>
      </c>
      <c r="B165" s="283" t="str">
        <f>IF(Home!$Q$20=0,"",Home!$Q$20)</f>
        <v/>
      </c>
      <c r="C165" s="283" t="s">
        <v>607</v>
      </c>
      <c r="D165" s="283">
        <v>23</v>
      </c>
      <c r="E165" s="283">
        <v>14</v>
      </c>
      <c r="F165" s="283">
        <v>1</v>
      </c>
      <c r="G165" s="357" t="e">
        <f>IF('CH6'!G28="-",-999,'CH6'!G28)</f>
        <v>#N/A</v>
      </c>
      <c r="H165" s="552"/>
      <c r="J165" s="283" t="s">
        <v>386</v>
      </c>
      <c r="K165" s="283" t="s">
        <v>372</v>
      </c>
    </row>
    <row r="166" spans="1:11" x14ac:dyDescent="0.25">
      <c r="A166" s="283">
        <f t="shared" si="5"/>
        <v>202324</v>
      </c>
      <c r="B166" s="283" t="str">
        <f>IF(Home!$Q$20=0,"",Home!$Q$20)</f>
        <v/>
      </c>
      <c r="C166" s="283" t="s">
        <v>607</v>
      </c>
      <c r="D166" s="283">
        <v>23</v>
      </c>
      <c r="E166" s="283">
        <v>15</v>
      </c>
      <c r="F166" s="283">
        <v>1</v>
      </c>
      <c r="G166" s="357">
        <f>IF('CH6'!G29="",-999,'CH6'!G29)</f>
        <v>-999</v>
      </c>
      <c r="H166" s="552"/>
      <c r="J166" s="283" t="s">
        <v>387</v>
      </c>
      <c r="K166" s="283" t="s">
        <v>373</v>
      </c>
    </row>
    <row r="167" spans="1:11" x14ac:dyDescent="0.25">
      <c r="A167" s="283">
        <f t="shared" si="5"/>
        <v>202324</v>
      </c>
      <c r="B167" s="283" t="str">
        <f>IF(Home!$Q$20=0,"",Home!$Q$20)</f>
        <v/>
      </c>
      <c r="C167" s="283" t="s">
        <v>607</v>
      </c>
      <c r="D167" s="283">
        <v>23</v>
      </c>
      <c r="E167" s="283">
        <v>16</v>
      </c>
      <c r="F167" s="283">
        <v>1</v>
      </c>
      <c r="G167" s="357">
        <f>IF('CH6'!G30="",-999,'CH6'!G30)</f>
        <v>-999</v>
      </c>
      <c r="H167" s="552"/>
      <c r="J167" s="283" t="s">
        <v>388</v>
      </c>
      <c r="K167" s="283" t="s">
        <v>888</v>
      </c>
    </row>
    <row r="168" spans="1:11" x14ac:dyDescent="0.25">
      <c r="A168" s="283">
        <f t="shared" si="5"/>
        <v>202324</v>
      </c>
      <c r="B168" s="283" t="str">
        <f>IF(Home!$Q$20=0,"",Home!$Q$20)</f>
        <v/>
      </c>
      <c r="C168" s="283" t="s">
        <v>607</v>
      </c>
      <c r="D168" s="283">
        <v>23</v>
      </c>
      <c r="E168" s="283">
        <v>17</v>
      </c>
      <c r="F168" s="283">
        <v>1</v>
      </c>
      <c r="G168" s="357">
        <f>IF('CH6'!G31="-",-999,'CH6'!G31)</f>
        <v>0</v>
      </c>
      <c r="H168" s="552"/>
      <c r="J168" s="283" t="s">
        <v>389</v>
      </c>
      <c r="K168" s="283" t="s">
        <v>375</v>
      </c>
    </row>
    <row r="169" spans="1:11" x14ac:dyDescent="0.25">
      <c r="A169" s="283">
        <f t="shared" si="5"/>
        <v>202324</v>
      </c>
      <c r="B169" s="283" t="str">
        <f>IF(Home!$Q$20=0,"",Home!$Q$20)</f>
        <v/>
      </c>
      <c r="C169" s="283" t="s">
        <v>607</v>
      </c>
      <c r="D169" s="283">
        <v>23</v>
      </c>
      <c r="E169" s="283">
        <v>18</v>
      </c>
      <c r="F169" s="283">
        <v>1</v>
      </c>
      <c r="G169" s="357">
        <f>IF('CH6'!G32="",-999,'CH6'!G32)</f>
        <v>-999</v>
      </c>
      <c r="H169" s="552"/>
      <c r="J169" s="283" t="s">
        <v>390</v>
      </c>
      <c r="K169" s="283" t="s">
        <v>5708</v>
      </c>
    </row>
    <row r="170" spans="1:11" x14ac:dyDescent="0.25">
      <c r="A170" s="283">
        <f t="shared" si="5"/>
        <v>202324</v>
      </c>
      <c r="B170" s="283" t="str">
        <f>IF(Home!$Q$20=0,"",Home!$Q$20)</f>
        <v/>
      </c>
      <c r="C170" s="283" t="s">
        <v>607</v>
      </c>
      <c r="D170" s="283">
        <v>24</v>
      </c>
      <c r="E170" s="283">
        <v>1</v>
      </c>
      <c r="F170" s="283">
        <v>1</v>
      </c>
      <c r="G170" s="357">
        <f>IF('CH6'!G38="",-999,'CH6'!G38)</f>
        <v>-999</v>
      </c>
      <c r="H170" s="552"/>
      <c r="J170" s="283" t="s">
        <v>391</v>
      </c>
      <c r="K170" s="283" t="s">
        <v>397</v>
      </c>
    </row>
    <row r="171" spans="1:11" x14ac:dyDescent="0.25">
      <c r="A171" s="283">
        <f t="shared" si="5"/>
        <v>202324</v>
      </c>
      <c r="B171" s="283" t="str">
        <f>IF(Home!$Q$20=0,"",Home!$Q$20)</f>
        <v/>
      </c>
      <c r="C171" s="283" t="s">
        <v>607</v>
      </c>
      <c r="D171" s="283">
        <v>24</v>
      </c>
      <c r="E171" s="283">
        <v>2</v>
      </c>
      <c r="F171" s="283">
        <v>1</v>
      </c>
      <c r="G171" s="357">
        <f>IF('CH6'!G39="",-999,'CH6'!G39)</f>
        <v>-999</v>
      </c>
      <c r="H171" s="552"/>
      <c r="J171" s="283" t="s">
        <v>392</v>
      </c>
      <c r="K171" s="283" t="s">
        <v>398</v>
      </c>
    </row>
    <row r="172" spans="1:11" x14ac:dyDescent="0.25">
      <c r="A172" s="283">
        <f t="shared" si="5"/>
        <v>202324</v>
      </c>
      <c r="B172" s="283" t="str">
        <f>IF(Home!$Q$20=0,"",Home!$Q$20)</f>
        <v/>
      </c>
      <c r="C172" s="283" t="s">
        <v>607</v>
      </c>
      <c r="D172" s="283">
        <v>24</v>
      </c>
      <c r="E172" s="283">
        <v>3</v>
      </c>
      <c r="F172" s="283">
        <v>1</v>
      </c>
      <c r="G172" s="357">
        <f>IF('CH6'!G40="",-999,'CH6'!G40)</f>
        <v>-999</v>
      </c>
      <c r="H172" s="552"/>
      <c r="J172" s="283" t="s">
        <v>393</v>
      </c>
      <c r="K172" s="283" t="s">
        <v>399</v>
      </c>
    </row>
    <row r="173" spans="1:11" x14ac:dyDescent="0.25">
      <c r="A173" s="283">
        <f t="shared" si="5"/>
        <v>202324</v>
      </c>
      <c r="B173" s="283" t="str">
        <f>IF(Home!$Q$20=0,"",Home!$Q$20)</f>
        <v/>
      </c>
      <c r="C173" s="283" t="s">
        <v>607</v>
      </c>
      <c r="D173" s="283">
        <v>24</v>
      </c>
      <c r="E173" s="283">
        <v>4</v>
      </c>
      <c r="F173" s="283">
        <v>1</v>
      </c>
      <c r="G173" s="357">
        <f>IF('CH6'!G41="",-999,'CH6'!G41)</f>
        <v>-999</v>
      </c>
      <c r="H173" s="552"/>
      <c r="J173" s="283" t="s">
        <v>394</v>
      </c>
      <c r="K173" s="283" t="s">
        <v>400</v>
      </c>
    </row>
    <row r="174" spans="1:11" x14ac:dyDescent="0.25">
      <c r="A174" s="283">
        <f t="shared" si="5"/>
        <v>202324</v>
      </c>
      <c r="B174" s="283" t="str">
        <f>IF(Home!$Q$20=0,"",Home!$Q$20)</f>
        <v/>
      </c>
      <c r="C174" s="283" t="s">
        <v>607</v>
      </c>
      <c r="D174" s="283">
        <v>24</v>
      </c>
      <c r="E174" s="283">
        <v>5</v>
      </c>
      <c r="F174" s="283">
        <v>1</v>
      </c>
      <c r="G174" s="357">
        <f>IF('CH6'!G42="",-999,'CH6'!G42)</f>
        <v>-999</v>
      </c>
      <c r="H174" s="552"/>
      <c r="J174" s="283" t="s">
        <v>395</v>
      </c>
      <c r="K174" s="283" t="s">
        <v>401</v>
      </c>
    </row>
    <row r="175" spans="1:11" x14ac:dyDescent="0.25">
      <c r="A175" s="283">
        <f t="shared" si="5"/>
        <v>202324</v>
      </c>
      <c r="B175" s="283" t="str">
        <f>IF(Home!$Q$20=0,"",Home!$Q$20)</f>
        <v/>
      </c>
      <c r="C175" s="283" t="s">
        <v>607</v>
      </c>
      <c r="D175" s="283">
        <v>24</v>
      </c>
      <c r="E175" s="283">
        <v>6</v>
      </c>
      <c r="F175" s="283">
        <v>1</v>
      </c>
      <c r="G175" s="357">
        <f>IF('CH6'!G43="",-999,'CH6'!G43)</f>
        <v>-999</v>
      </c>
      <c r="H175" s="552"/>
      <c r="J175" s="283" t="s">
        <v>396</v>
      </c>
      <c r="K175" s="283" t="s">
        <v>402</v>
      </c>
    </row>
    <row r="176" spans="1:11" x14ac:dyDescent="0.25">
      <c r="A176" s="283">
        <f t="shared" si="5"/>
        <v>202324</v>
      </c>
      <c r="B176" s="283" t="str">
        <f>IF(Home!$Q$20=0,"",Home!$Q$20)</f>
        <v/>
      </c>
      <c r="C176" s="283" t="s">
        <v>607</v>
      </c>
      <c r="D176" s="283">
        <v>24</v>
      </c>
      <c r="E176" s="283">
        <v>99</v>
      </c>
      <c r="F176" s="283">
        <v>1</v>
      </c>
      <c r="G176" s="357">
        <f>IF('CH6'!G44="",-999,'CH6'!G44)</f>
        <v>-999</v>
      </c>
      <c r="H176" s="552"/>
      <c r="J176" s="283" t="s">
        <v>943</v>
      </c>
      <c r="K176" s="283" t="s">
        <v>263</v>
      </c>
    </row>
    <row r="177" spans="1:11" x14ac:dyDescent="0.25">
      <c r="A177" s="509">
        <f t="shared" si="5"/>
        <v>202324</v>
      </c>
      <c r="B177" s="509" t="str">
        <f>IF(Home!$Q$20=0,"",Home!$Q$20)</f>
        <v/>
      </c>
      <c r="C177" s="509" t="s">
        <v>607</v>
      </c>
      <c r="D177" s="509">
        <v>25</v>
      </c>
      <c r="E177" s="509">
        <v>1</v>
      </c>
      <c r="F177" s="509">
        <v>1</v>
      </c>
      <c r="G177" s="513">
        <v>-999</v>
      </c>
      <c r="H177" s="552"/>
      <c r="I177" s="283" t="s">
        <v>10500</v>
      </c>
      <c r="J177" s="283" t="s">
        <v>403</v>
      </c>
      <c r="K177" s="283" t="s">
        <v>407</v>
      </c>
    </row>
    <row r="178" spans="1:11" x14ac:dyDescent="0.25">
      <c r="A178" s="509">
        <f t="shared" si="5"/>
        <v>202324</v>
      </c>
      <c r="B178" s="509" t="str">
        <f>IF(Home!$Q$20=0,"",Home!$Q$20)</f>
        <v/>
      </c>
      <c r="C178" s="509" t="s">
        <v>607</v>
      </c>
      <c r="D178" s="509">
        <v>25</v>
      </c>
      <c r="E178" s="509">
        <v>2</v>
      </c>
      <c r="F178" s="509">
        <v>1</v>
      </c>
      <c r="G178" s="513">
        <v>-999</v>
      </c>
      <c r="H178" s="552"/>
      <c r="I178" s="283" t="s">
        <v>10500</v>
      </c>
      <c r="J178" s="283" t="s">
        <v>404</v>
      </c>
      <c r="K178" s="283" t="s">
        <v>408</v>
      </c>
    </row>
    <row r="179" spans="1:11" x14ac:dyDescent="0.25">
      <c r="A179" s="509">
        <f t="shared" si="5"/>
        <v>202324</v>
      </c>
      <c r="B179" s="509" t="str">
        <f>IF(Home!$Q$20=0,"",Home!$Q$20)</f>
        <v/>
      </c>
      <c r="C179" s="509" t="s">
        <v>607</v>
      </c>
      <c r="D179" s="509">
        <v>26</v>
      </c>
      <c r="E179" s="509">
        <v>3</v>
      </c>
      <c r="F179" s="509">
        <v>1</v>
      </c>
      <c r="G179" s="513">
        <v>-999</v>
      </c>
      <c r="H179" s="552"/>
      <c r="I179" s="283" t="s">
        <v>10500</v>
      </c>
      <c r="J179" s="283" t="s">
        <v>405</v>
      </c>
      <c r="K179" s="283" t="s">
        <v>409</v>
      </c>
    </row>
    <row r="180" spans="1:11" x14ac:dyDescent="0.25">
      <c r="A180" s="509">
        <f t="shared" si="5"/>
        <v>202324</v>
      </c>
      <c r="B180" s="509" t="str">
        <f>IF(Home!$Q$20=0,"",Home!$Q$20)</f>
        <v/>
      </c>
      <c r="C180" s="509" t="s">
        <v>607</v>
      </c>
      <c r="D180" s="509">
        <v>26</v>
      </c>
      <c r="E180" s="509">
        <v>4</v>
      </c>
      <c r="F180" s="509">
        <v>1</v>
      </c>
      <c r="G180" s="513">
        <v>-999</v>
      </c>
      <c r="H180" s="552"/>
      <c r="I180" s="283" t="s">
        <v>10500</v>
      </c>
      <c r="J180" s="283" t="s">
        <v>406</v>
      </c>
      <c r="K180" s="283" t="s">
        <v>410</v>
      </c>
    </row>
    <row r="181" spans="1:11" x14ac:dyDescent="0.25">
      <c r="A181" s="509">
        <f t="shared" si="5"/>
        <v>202324</v>
      </c>
      <c r="B181" s="509" t="str">
        <f>IF(Home!$Q$20=0,"",Home!$Q$20)</f>
        <v/>
      </c>
      <c r="C181" s="509" t="s">
        <v>607</v>
      </c>
      <c r="D181" s="509">
        <v>26</v>
      </c>
      <c r="E181" s="509">
        <v>5</v>
      </c>
      <c r="F181" s="509">
        <v>1</v>
      </c>
      <c r="G181" s="513">
        <f>IF('CH6'!G54="",-999,'CH6'!G54)</f>
        <v>-999</v>
      </c>
      <c r="H181" s="552"/>
      <c r="I181" s="283" t="s">
        <v>10500</v>
      </c>
    </row>
    <row r="182" spans="1:11" x14ac:dyDescent="0.25">
      <c r="A182" s="283">
        <f t="shared" si="5"/>
        <v>202324</v>
      </c>
      <c r="B182" s="283" t="str">
        <f>IF(Home!$Q$20=0,"",Home!$Q$20)</f>
        <v/>
      </c>
      <c r="C182" s="283" t="s">
        <v>607</v>
      </c>
      <c r="D182" s="283">
        <v>39</v>
      </c>
      <c r="E182" s="283">
        <v>1</v>
      </c>
      <c r="F182" s="283">
        <v>1</v>
      </c>
      <c r="G182" s="357">
        <f>IF('CH6'!G50="",-999,'CH6'!G50)</f>
        <v>-999</v>
      </c>
      <c r="H182" s="552"/>
      <c r="I182" s="283" t="s">
        <v>10502</v>
      </c>
    </row>
    <row r="183" spans="1:11" x14ac:dyDescent="0.25">
      <c r="A183" s="283">
        <f t="shared" si="5"/>
        <v>202324</v>
      </c>
      <c r="B183" s="283" t="str">
        <f>IF(Home!$Q$20=0,"",Home!$Q$20)</f>
        <v/>
      </c>
      <c r="C183" s="283" t="s">
        <v>607</v>
      </c>
      <c r="D183" s="283">
        <v>39</v>
      </c>
      <c r="E183" s="283">
        <v>2</v>
      </c>
      <c r="F183" s="283">
        <v>1</v>
      </c>
      <c r="G183" s="357">
        <f>IF('CH6'!G51="",-999,'CH6'!G51)</f>
        <v>-999</v>
      </c>
      <c r="H183" s="552"/>
      <c r="I183" s="283" t="s">
        <v>10502</v>
      </c>
    </row>
    <row r="184" spans="1:11" x14ac:dyDescent="0.25">
      <c r="A184" s="283">
        <f t="shared" si="5"/>
        <v>202324</v>
      </c>
      <c r="B184" s="283" t="str">
        <f>IF(Home!$Q$20=0,"",Home!$Q$20)</f>
        <v/>
      </c>
      <c r="C184" s="283" t="s">
        <v>607</v>
      </c>
      <c r="D184" s="283">
        <v>39</v>
      </c>
      <c r="E184" s="283">
        <v>3</v>
      </c>
      <c r="F184" s="283">
        <v>1</v>
      </c>
      <c r="G184" s="357">
        <f>IF('CH6'!G52="",-999,'CH6'!G52)</f>
        <v>-999</v>
      </c>
      <c r="H184" s="552"/>
      <c r="I184" s="283" t="s">
        <v>10502</v>
      </c>
      <c r="J184" s="283" t="s">
        <v>411</v>
      </c>
      <c r="K184" s="283" t="s">
        <v>956</v>
      </c>
    </row>
    <row r="185" spans="1:11" x14ac:dyDescent="0.25">
      <c r="A185" s="283">
        <f t="shared" si="5"/>
        <v>202324</v>
      </c>
      <c r="B185" s="283" t="str">
        <f>IF(Home!$Q$20=0,"",Home!$Q$20)</f>
        <v/>
      </c>
      <c r="C185" s="283" t="s">
        <v>607</v>
      </c>
      <c r="D185" s="283">
        <v>27</v>
      </c>
      <c r="E185" s="283">
        <v>1</v>
      </c>
      <c r="F185" s="283">
        <v>1</v>
      </c>
      <c r="G185" s="357" t="e">
        <f>IF('CH6'!G58="-",-999,'CH6'!G58)</f>
        <v>#N/A</v>
      </c>
      <c r="H185" s="543"/>
    </row>
    <row r="186" spans="1:11" x14ac:dyDescent="0.25">
      <c r="A186" s="299">
        <f t="shared" si="5"/>
        <v>202324</v>
      </c>
      <c r="B186" s="299" t="str">
        <f>IF(Home!$Q$20=0,"",Home!$Q$20)</f>
        <v/>
      </c>
      <c r="C186" s="299" t="s">
        <v>607</v>
      </c>
      <c r="D186" s="299">
        <v>28</v>
      </c>
      <c r="E186" s="299">
        <v>1</v>
      </c>
      <c r="F186" s="299">
        <v>1</v>
      </c>
      <c r="G186" s="402">
        <f>IF('CH7'!G11="",-999,'CH7'!G11)</f>
        <v>-999</v>
      </c>
      <c r="H186" s="550" t="s">
        <v>613</v>
      </c>
      <c r="J186" s="283" t="s">
        <v>412</v>
      </c>
      <c r="K186" s="283" t="s">
        <v>958</v>
      </c>
    </row>
    <row r="187" spans="1:11" x14ac:dyDescent="0.25">
      <c r="A187" s="296">
        <f t="shared" si="5"/>
        <v>202324</v>
      </c>
      <c r="B187" s="296" t="str">
        <f>IF(Home!$Q$20=0,"",Home!$Q$20)</f>
        <v/>
      </c>
      <c r="C187" s="296" t="s">
        <v>607</v>
      </c>
      <c r="D187" s="296">
        <v>28</v>
      </c>
      <c r="E187" s="296">
        <v>2</v>
      </c>
      <c r="F187" s="296">
        <v>1</v>
      </c>
      <c r="G187" s="405">
        <f>IF('CH7'!G12="",-999,'CH7'!G12)</f>
        <v>-999</v>
      </c>
      <c r="H187" s="551"/>
      <c r="J187" s="283" t="s">
        <v>414</v>
      </c>
      <c r="K187" s="283" t="s">
        <v>890</v>
      </c>
    </row>
    <row r="188" spans="1:11" x14ac:dyDescent="0.25">
      <c r="A188" s="299">
        <f t="shared" si="5"/>
        <v>202324</v>
      </c>
      <c r="B188" s="299" t="str">
        <f>IF(Home!$Q$20=0,"",Home!$Q$20)</f>
        <v/>
      </c>
      <c r="C188" s="299" t="s">
        <v>607</v>
      </c>
      <c r="D188" s="299">
        <v>29</v>
      </c>
      <c r="E188" s="299">
        <v>1</v>
      </c>
      <c r="F188" s="299">
        <v>1</v>
      </c>
      <c r="G188" s="402">
        <f>IF('CH8'!G12="",-999,'CH8'!G12)</f>
        <v>-999</v>
      </c>
      <c r="H188" s="549" t="s">
        <v>10567</v>
      </c>
      <c r="J188" s="283" t="s">
        <v>437</v>
      </c>
      <c r="K188" s="283" t="s">
        <v>478</v>
      </c>
    </row>
    <row r="189" spans="1:11" x14ac:dyDescent="0.25">
      <c r="A189" s="283">
        <f t="shared" si="5"/>
        <v>202324</v>
      </c>
      <c r="B189" s="283" t="str">
        <f>IF(Home!$Q$20=0,"",Home!$Q$20)</f>
        <v/>
      </c>
      <c r="C189" s="283" t="s">
        <v>607</v>
      </c>
      <c r="D189" s="283">
        <v>29</v>
      </c>
      <c r="E189" s="283">
        <v>2</v>
      </c>
      <c r="F189" s="283">
        <v>1</v>
      </c>
      <c r="G189" s="357">
        <f>IF('CH8'!G13="",-999,'CH8'!G13)</f>
        <v>-999</v>
      </c>
      <c r="H189" s="549"/>
      <c r="J189" s="283" t="s">
        <v>438</v>
      </c>
      <c r="K189" s="283" t="s">
        <v>479</v>
      </c>
    </row>
    <row r="190" spans="1:11" x14ac:dyDescent="0.25">
      <c r="A190" s="283">
        <f t="shared" si="5"/>
        <v>202324</v>
      </c>
      <c r="B190" s="283" t="str">
        <f>IF(Home!$Q$20=0,"",Home!$Q$20)</f>
        <v/>
      </c>
      <c r="C190" s="283" t="s">
        <v>607</v>
      </c>
      <c r="D190" s="283">
        <v>30</v>
      </c>
      <c r="E190" s="283">
        <v>1</v>
      </c>
      <c r="F190" s="283">
        <v>1</v>
      </c>
      <c r="G190" s="357">
        <f>IF('CH8'!G18="",-999,'CH8'!G18)</f>
        <v>-999</v>
      </c>
      <c r="H190" s="549"/>
      <c r="J190" s="283" t="s">
        <v>439</v>
      </c>
      <c r="K190" s="283" t="s">
        <v>228</v>
      </c>
    </row>
    <row r="191" spans="1:11" x14ac:dyDescent="0.25">
      <c r="A191" s="283">
        <f t="shared" si="5"/>
        <v>202324</v>
      </c>
      <c r="B191" s="283" t="str">
        <f>IF(Home!$Q$20=0,"",Home!$Q$20)</f>
        <v/>
      </c>
      <c r="C191" s="283" t="s">
        <v>607</v>
      </c>
      <c r="D191" s="283">
        <v>30</v>
      </c>
      <c r="E191" s="283">
        <v>2</v>
      </c>
      <c r="F191" s="283">
        <v>1</v>
      </c>
      <c r="G191" s="357">
        <f>IF('CH8'!G19="",-999,'CH8'!G19)</f>
        <v>-999</v>
      </c>
      <c r="H191" s="549"/>
      <c r="J191" s="283" t="s">
        <v>440</v>
      </c>
      <c r="K191" s="283" t="s">
        <v>230</v>
      </c>
    </row>
    <row r="192" spans="1:11" x14ac:dyDescent="0.25">
      <c r="A192" s="283">
        <f t="shared" si="5"/>
        <v>202324</v>
      </c>
      <c r="B192" s="283" t="str">
        <f>IF(Home!$Q$20=0,"",Home!$Q$20)</f>
        <v/>
      </c>
      <c r="C192" s="283" t="s">
        <v>607</v>
      </c>
      <c r="D192" s="283">
        <v>30</v>
      </c>
      <c r="E192" s="283">
        <v>3</v>
      </c>
      <c r="F192" s="283">
        <v>1</v>
      </c>
      <c r="G192" s="357">
        <f>IF('CH8'!G20="",-999,'CH8'!G20)</f>
        <v>-999</v>
      </c>
      <c r="H192" s="549"/>
      <c r="J192" s="283" t="s">
        <v>441</v>
      </c>
      <c r="K192" s="283" t="s">
        <v>232</v>
      </c>
    </row>
    <row r="193" spans="1:11" x14ac:dyDescent="0.25">
      <c r="A193" s="283">
        <f t="shared" si="5"/>
        <v>202324</v>
      </c>
      <c r="B193" s="283" t="str">
        <f>IF(Home!$Q$20=0,"",Home!$Q$20)</f>
        <v/>
      </c>
      <c r="C193" s="283" t="s">
        <v>607</v>
      </c>
      <c r="D193" s="283">
        <v>30</v>
      </c>
      <c r="E193" s="283">
        <v>4</v>
      </c>
      <c r="F193" s="283">
        <v>1</v>
      </c>
      <c r="G193" s="357">
        <f>IF('CH8'!G21="",-999,'CH8'!G21)</f>
        <v>-999</v>
      </c>
      <c r="H193" s="549"/>
      <c r="J193" s="283" t="s">
        <v>442</v>
      </c>
      <c r="K193" s="283" t="s">
        <v>234</v>
      </c>
    </row>
    <row r="194" spans="1:11" x14ac:dyDescent="0.25">
      <c r="A194" s="283">
        <f t="shared" si="5"/>
        <v>202324</v>
      </c>
      <c r="B194" s="283" t="str">
        <f>IF(Home!$Q$20=0,"",Home!$Q$20)</f>
        <v/>
      </c>
      <c r="C194" s="283" t="s">
        <v>607</v>
      </c>
      <c r="D194" s="283">
        <v>30</v>
      </c>
      <c r="E194" s="283">
        <v>5</v>
      </c>
      <c r="F194" s="283">
        <v>1</v>
      </c>
      <c r="G194" s="357">
        <f>IF('CH8'!G22="",-999,'CH8'!G22)</f>
        <v>-999</v>
      </c>
      <c r="H194" s="549"/>
      <c r="J194" s="283" t="s">
        <v>443</v>
      </c>
      <c r="K194" s="283" t="s">
        <v>236</v>
      </c>
    </row>
    <row r="195" spans="1:11" x14ac:dyDescent="0.25">
      <c r="A195" s="283">
        <f t="shared" si="5"/>
        <v>202324</v>
      </c>
      <c r="B195" s="283" t="str">
        <f>IF(Home!$Q$20=0,"",Home!$Q$20)</f>
        <v/>
      </c>
      <c r="C195" s="283" t="s">
        <v>607</v>
      </c>
      <c r="D195" s="283">
        <v>30</v>
      </c>
      <c r="E195" s="283">
        <v>6</v>
      </c>
      <c r="F195" s="283">
        <v>1</v>
      </c>
      <c r="G195" s="357">
        <f>IF('CH8'!G23="",-999,'CH8'!G23)</f>
        <v>-999</v>
      </c>
      <c r="H195" s="549"/>
      <c r="J195" s="283" t="s">
        <v>444</v>
      </c>
      <c r="K195" s="283" t="s">
        <v>238</v>
      </c>
    </row>
    <row r="196" spans="1:11" x14ac:dyDescent="0.25">
      <c r="A196" s="283">
        <f t="shared" si="5"/>
        <v>202324</v>
      </c>
      <c r="B196" s="283" t="str">
        <f>IF(Home!$Q$20=0,"",Home!$Q$20)</f>
        <v/>
      </c>
      <c r="C196" s="283" t="s">
        <v>607</v>
      </c>
      <c r="D196" s="283">
        <v>30</v>
      </c>
      <c r="E196" s="283">
        <v>7</v>
      </c>
      <c r="F196" s="283">
        <v>1</v>
      </c>
      <c r="G196" s="357">
        <f>IF('CH8'!G24="",-999,'CH8'!G24)</f>
        <v>-999</v>
      </c>
      <c r="H196" s="549"/>
      <c r="J196" s="283" t="s">
        <v>445</v>
      </c>
      <c r="K196" s="283" t="s">
        <v>240</v>
      </c>
    </row>
    <row r="197" spans="1:11" x14ac:dyDescent="0.25">
      <c r="A197" s="283">
        <f t="shared" si="5"/>
        <v>202324</v>
      </c>
      <c r="B197" s="283" t="str">
        <f>IF(Home!$Q$20=0,"",Home!$Q$20)</f>
        <v/>
      </c>
      <c r="C197" s="283" t="s">
        <v>607</v>
      </c>
      <c r="D197" s="283">
        <v>30</v>
      </c>
      <c r="E197" s="283">
        <v>8</v>
      </c>
      <c r="F197" s="283">
        <v>1</v>
      </c>
      <c r="G197" s="357">
        <f>IF('CH8'!G25="",-999,'CH8'!G25)</f>
        <v>-999</v>
      </c>
      <c r="H197" s="549"/>
      <c r="J197" s="283" t="s">
        <v>446</v>
      </c>
      <c r="K197" s="283" t="s">
        <v>242</v>
      </c>
    </row>
    <row r="198" spans="1:11" x14ac:dyDescent="0.25">
      <c r="A198" s="283">
        <f t="shared" si="5"/>
        <v>202324</v>
      </c>
      <c r="B198" s="283" t="str">
        <f>IF(Home!$Q$20=0,"",Home!$Q$20)</f>
        <v/>
      </c>
      <c r="C198" s="283" t="s">
        <v>607</v>
      </c>
      <c r="D198" s="283">
        <v>30</v>
      </c>
      <c r="E198" s="283">
        <v>9</v>
      </c>
      <c r="F198" s="283">
        <v>1</v>
      </c>
      <c r="G198" s="357">
        <f>IF('CH8'!G26="",-999,'CH8'!G26)</f>
        <v>-999</v>
      </c>
      <c r="H198" s="549"/>
      <c r="J198" s="283" t="s">
        <v>447</v>
      </c>
      <c r="K198" s="283" t="s">
        <v>244</v>
      </c>
    </row>
    <row r="199" spans="1:11" x14ac:dyDescent="0.25">
      <c r="A199" s="283">
        <f t="shared" si="5"/>
        <v>202324</v>
      </c>
      <c r="B199" s="283" t="str">
        <f>IF(Home!$Q$20=0,"",Home!$Q$20)</f>
        <v/>
      </c>
      <c r="C199" s="283" t="s">
        <v>607</v>
      </c>
      <c r="D199" s="283">
        <v>30</v>
      </c>
      <c r="E199" s="283">
        <v>10</v>
      </c>
      <c r="F199" s="283">
        <v>1</v>
      </c>
      <c r="G199" s="357">
        <f>IF('CH8'!G27="",-999,'CH8'!G27)</f>
        <v>-999</v>
      </c>
      <c r="H199" s="549"/>
      <c r="J199" s="283" t="s">
        <v>448</v>
      </c>
      <c r="K199" s="283" t="s">
        <v>264</v>
      </c>
    </row>
    <row r="200" spans="1:11" x14ac:dyDescent="0.25">
      <c r="A200" s="283">
        <f t="shared" si="5"/>
        <v>202324</v>
      </c>
      <c r="B200" s="283" t="str">
        <f>IF(Home!$Q$20=0,"",Home!$Q$20)</f>
        <v/>
      </c>
      <c r="C200" s="283" t="s">
        <v>607</v>
      </c>
      <c r="D200" s="283">
        <v>30</v>
      </c>
      <c r="E200" s="283">
        <v>11</v>
      </c>
      <c r="F200" s="283">
        <v>1</v>
      </c>
      <c r="G200" s="357">
        <f>IF('CH8'!G28="",-999,'CH8'!G28)</f>
        <v>-999</v>
      </c>
      <c r="H200" s="549"/>
      <c r="J200" s="283" t="s">
        <v>449</v>
      </c>
      <c r="K200" s="283" t="s">
        <v>247</v>
      </c>
    </row>
    <row r="201" spans="1:11" x14ac:dyDescent="0.25">
      <c r="A201" s="283">
        <f t="shared" si="5"/>
        <v>202324</v>
      </c>
      <c r="B201" s="283" t="str">
        <f>IF(Home!$Q$20=0,"",Home!$Q$20)</f>
        <v/>
      </c>
      <c r="C201" s="283" t="s">
        <v>607</v>
      </c>
      <c r="D201" s="283">
        <v>30</v>
      </c>
      <c r="E201" s="283">
        <v>12</v>
      </c>
      <c r="F201" s="283">
        <v>1</v>
      </c>
      <c r="G201" s="357">
        <f>IF('CH8'!G29="",-999,'CH8'!G29)</f>
        <v>-999</v>
      </c>
      <c r="H201" s="549"/>
      <c r="J201" s="283" t="s">
        <v>450</v>
      </c>
      <c r="K201" s="283" t="s">
        <v>249</v>
      </c>
    </row>
    <row r="202" spans="1:11" x14ac:dyDescent="0.25">
      <c r="A202" s="283">
        <f t="shared" si="5"/>
        <v>202324</v>
      </c>
      <c r="B202" s="283" t="str">
        <f>IF(Home!$Q$20=0,"",Home!$Q$20)</f>
        <v/>
      </c>
      <c r="C202" s="283" t="s">
        <v>607</v>
      </c>
      <c r="D202" s="283">
        <v>30</v>
      </c>
      <c r="E202" s="283">
        <v>13</v>
      </c>
      <c r="F202" s="283">
        <v>1</v>
      </c>
      <c r="G202" s="357">
        <f>IF('CH8'!G30="",-999,'CH8'!G30)</f>
        <v>-999</v>
      </c>
      <c r="H202" s="549"/>
      <c r="J202" s="283" t="s">
        <v>451</v>
      </c>
      <c r="K202" s="283" t="s">
        <v>251</v>
      </c>
    </row>
    <row r="203" spans="1:11" x14ac:dyDescent="0.25">
      <c r="A203" s="283">
        <f t="shared" si="5"/>
        <v>202324</v>
      </c>
      <c r="B203" s="283" t="str">
        <f>IF(Home!$Q$20=0,"",Home!$Q$20)</f>
        <v/>
      </c>
      <c r="C203" s="283" t="s">
        <v>607</v>
      </c>
      <c r="D203" s="283">
        <v>30</v>
      </c>
      <c r="E203" s="283">
        <v>14</v>
      </c>
      <c r="F203" s="283">
        <v>1</v>
      </c>
      <c r="G203" s="357">
        <f>IF('CH8'!G31="",-999,'CH8'!G31)</f>
        <v>-999</v>
      </c>
      <c r="H203" s="549"/>
      <c r="J203" s="283" t="s">
        <v>452</v>
      </c>
      <c r="K203" s="283" t="s">
        <v>253</v>
      </c>
    </row>
    <row r="204" spans="1:11" x14ac:dyDescent="0.25">
      <c r="A204" s="283">
        <f t="shared" si="5"/>
        <v>202324</v>
      </c>
      <c r="B204" s="283" t="str">
        <f>IF(Home!$Q$20=0,"",Home!$Q$20)</f>
        <v/>
      </c>
      <c r="C204" s="283" t="s">
        <v>607</v>
      </c>
      <c r="D204" s="283">
        <v>30</v>
      </c>
      <c r="E204" s="283">
        <v>15</v>
      </c>
      <c r="F204" s="283">
        <v>1</v>
      </c>
      <c r="G204" s="357">
        <f>IF('CH8'!G32="",-999,'CH8'!G32)</f>
        <v>-999</v>
      </c>
      <c r="H204" s="549"/>
      <c r="J204" s="283" t="s">
        <v>453</v>
      </c>
      <c r="K204" s="283" t="s">
        <v>255</v>
      </c>
    </row>
    <row r="205" spans="1:11" x14ac:dyDescent="0.25">
      <c r="A205" s="283">
        <f t="shared" ref="A205:A221" si="7">$A$2</f>
        <v>202324</v>
      </c>
      <c r="B205" s="283" t="str">
        <f>IF(Home!$Q$20=0,"",Home!$Q$20)</f>
        <v/>
      </c>
      <c r="C205" s="283" t="s">
        <v>607</v>
      </c>
      <c r="D205" s="283">
        <v>30</v>
      </c>
      <c r="E205" s="283">
        <v>16</v>
      </c>
      <c r="F205" s="283">
        <v>1</v>
      </c>
      <c r="G205" s="357">
        <f>IF('CH8'!G33="",-999,'CH8'!G33)</f>
        <v>-999</v>
      </c>
      <c r="H205" s="549"/>
      <c r="J205" s="283" t="s">
        <v>454</v>
      </c>
      <c r="K205" s="283" t="s">
        <v>257</v>
      </c>
    </row>
    <row r="206" spans="1:11" x14ac:dyDescent="0.25">
      <c r="A206" s="283">
        <f t="shared" si="7"/>
        <v>202324</v>
      </c>
      <c r="B206" s="283" t="str">
        <f>IF(Home!$Q$20=0,"",Home!$Q$20)</f>
        <v/>
      </c>
      <c r="C206" s="283" t="s">
        <v>607</v>
      </c>
      <c r="D206" s="283">
        <v>30</v>
      </c>
      <c r="E206" s="283">
        <v>17</v>
      </c>
      <c r="F206" s="283">
        <v>1</v>
      </c>
      <c r="G206" s="357">
        <f>IF('CH8'!G34="",-999,'CH8'!G34)</f>
        <v>-999</v>
      </c>
      <c r="H206" s="549"/>
      <c r="J206" s="283" t="s">
        <v>455</v>
      </c>
      <c r="K206" s="283" t="s">
        <v>259</v>
      </c>
    </row>
    <row r="207" spans="1:11" x14ac:dyDescent="0.25">
      <c r="A207" s="283">
        <f t="shared" si="7"/>
        <v>202324</v>
      </c>
      <c r="B207" s="283" t="str">
        <f>IF(Home!$Q$20=0,"",Home!$Q$20)</f>
        <v/>
      </c>
      <c r="C207" s="283" t="s">
        <v>607</v>
      </c>
      <c r="D207" s="283">
        <v>30</v>
      </c>
      <c r="E207" s="283">
        <v>18</v>
      </c>
      <c r="F207" s="283">
        <v>1</v>
      </c>
      <c r="G207" s="357">
        <f>IF('CH8'!G35="",-999,'CH8'!G35)</f>
        <v>-999</v>
      </c>
      <c r="H207" s="549"/>
      <c r="J207" s="283" t="s">
        <v>456</v>
      </c>
      <c r="K207" s="283" t="s">
        <v>261</v>
      </c>
    </row>
    <row r="208" spans="1:11" x14ac:dyDescent="0.25">
      <c r="A208" s="283">
        <f t="shared" si="7"/>
        <v>202324</v>
      </c>
      <c r="B208" s="283" t="str">
        <f>IF(Home!$Q$20=0,"",Home!$Q$20)</f>
        <v/>
      </c>
      <c r="C208" s="283" t="s">
        <v>607</v>
      </c>
      <c r="D208" s="283">
        <v>30</v>
      </c>
      <c r="E208" s="283">
        <v>99</v>
      </c>
      <c r="F208" s="283">
        <v>1</v>
      </c>
      <c r="G208" s="357">
        <f>IF('CH8'!G36="",-999,'CH8'!G36)</f>
        <v>-999</v>
      </c>
      <c r="H208" s="549"/>
      <c r="J208" s="283" t="s">
        <v>457</v>
      </c>
      <c r="K208" s="283" t="s">
        <v>263</v>
      </c>
    </row>
    <row r="209" spans="1:11" x14ac:dyDescent="0.25">
      <c r="A209" s="283">
        <f t="shared" si="7"/>
        <v>202324</v>
      </c>
      <c r="B209" s="283" t="str">
        <f>IF(Home!$Q$20=0,"",Home!$Q$20)</f>
        <v/>
      </c>
      <c r="C209" s="283" t="s">
        <v>607</v>
      </c>
      <c r="D209" s="283">
        <v>31</v>
      </c>
      <c r="E209" s="283">
        <v>1</v>
      </c>
      <c r="F209" s="283">
        <v>1</v>
      </c>
      <c r="G209" s="357">
        <f>IF('CH8'!G43="",-999,'CH8'!G43)</f>
        <v>-999</v>
      </c>
      <c r="H209" s="549"/>
      <c r="J209" s="283" t="s">
        <v>458</v>
      </c>
      <c r="K209" s="283" t="s">
        <v>467</v>
      </c>
    </row>
    <row r="210" spans="1:11" x14ac:dyDescent="0.25">
      <c r="A210" s="283">
        <f t="shared" si="7"/>
        <v>202324</v>
      </c>
      <c r="B210" s="283" t="str">
        <f>IF(Home!$Q$20=0,"",Home!$Q$20)</f>
        <v/>
      </c>
      <c r="C210" s="283" t="s">
        <v>607</v>
      </c>
      <c r="D210" s="283">
        <v>31</v>
      </c>
      <c r="E210" s="283">
        <v>2</v>
      </c>
      <c r="F210" s="283">
        <v>1</v>
      </c>
      <c r="G210" s="357">
        <f>IF('CH8'!G47="",-999,'CH8'!G47)</f>
        <v>-999</v>
      </c>
      <c r="H210" s="549"/>
      <c r="J210" s="283" t="s">
        <v>460</v>
      </c>
      <c r="K210" s="283" t="s">
        <v>468</v>
      </c>
    </row>
    <row r="211" spans="1:11" x14ac:dyDescent="0.25">
      <c r="A211" s="283">
        <f t="shared" si="7"/>
        <v>202324</v>
      </c>
      <c r="B211" s="283" t="str">
        <f>IF(Home!$Q$20=0,"",Home!$Q$20)</f>
        <v/>
      </c>
      <c r="C211" s="283" t="s">
        <v>607</v>
      </c>
      <c r="D211" s="283">
        <v>31</v>
      </c>
      <c r="E211" s="283">
        <v>3</v>
      </c>
      <c r="F211" s="283">
        <v>1</v>
      </c>
      <c r="G211" s="357">
        <f>IF('CH8'!G48="",-999,'CH8'!G48)</f>
        <v>-999</v>
      </c>
      <c r="H211" s="549"/>
      <c r="J211" s="283" t="s">
        <v>461</v>
      </c>
      <c r="K211" s="283" t="s">
        <v>274</v>
      </c>
    </row>
    <row r="212" spans="1:11" x14ac:dyDescent="0.25">
      <c r="A212" s="283">
        <f t="shared" si="7"/>
        <v>202324</v>
      </c>
      <c r="B212" s="283" t="str">
        <f>IF(Home!$Q$20=0,"",Home!$Q$20)</f>
        <v/>
      </c>
      <c r="C212" s="283" t="s">
        <v>607</v>
      </c>
      <c r="D212" s="283">
        <v>31</v>
      </c>
      <c r="E212" s="283">
        <v>4</v>
      </c>
      <c r="F212" s="283">
        <v>1</v>
      </c>
      <c r="G212" s="357">
        <f>IF('CH8'!G49="",-999,'CH8'!G49)</f>
        <v>-999</v>
      </c>
      <c r="H212" s="549"/>
      <c r="J212" s="283" t="s">
        <v>462</v>
      </c>
      <c r="K212" s="283" t="s">
        <v>275</v>
      </c>
    </row>
    <row r="213" spans="1:11" x14ac:dyDescent="0.25">
      <c r="A213" s="283">
        <f t="shared" si="7"/>
        <v>202324</v>
      </c>
      <c r="B213" s="283" t="str">
        <f>IF(Home!$Q$20=0,"",Home!$Q$20)</f>
        <v/>
      </c>
      <c r="C213" s="283" t="s">
        <v>607</v>
      </c>
      <c r="D213" s="283">
        <v>31</v>
      </c>
      <c r="E213" s="283">
        <v>99</v>
      </c>
      <c r="F213" s="283">
        <v>1</v>
      </c>
      <c r="G213" s="357">
        <f>IF('CH8'!G50="",-999,'CH8'!G50)</f>
        <v>-999</v>
      </c>
      <c r="H213" s="549"/>
      <c r="J213" s="283" t="s">
        <v>463</v>
      </c>
      <c r="K213" s="283" t="s">
        <v>263</v>
      </c>
    </row>
    <row r="214" spans="1:11" x14ac:dyDescent="0.25">
      <c r="A214" s="283">
        <f t="shared" si="7"/>
        <v>202324</v>
      </c>
      <c r="B214" s="283" t="str">
        <f>IF(Home!$Q$20=0,"",Home!$Q$20)</f>
        <v/>
      </c>
      <c r="C214" s="283" t="s">
        <v>607</v>
      </c>
      <c r="D214" s="283">
        <v>32</v>
      </c>
      <c r="E214" s="283">
        <v>1</v>
      </c>
      <c r="F214" s="283">
        <v>1</v>
      </c>
      <c r="G214" s="357">
        <f>IF('CH8'!G55="",-999,'CH8'!G55)</f>
        <v>-999</v>
      </c>
      <c r="H214" s="549"/>
      <c r="J214" s="283" t="s">
        <v>464</v>
      </c>
      <c r="K214" s="283" t="s">
        <v>280</v>
      </c>
    </row>
    <row r="215" spans="1:11" x14ac:dyDescent="0.25">
      <c r="A215" s="283">
        <f t="shared" si="7"/>
        <v>202324</v>
      </c>
      <c r="B215" s="283" t="str">
        <f>IF(Home!$Q$20=0,"",Home!$Q$20)</f>
        <v/>
      </c>
      <c r="C215" s="283" t="s">
        <v>607</v>
      </c>
      <c r="D215" s="283">
        <v>32</v>
      </c>
      <c r="E215" s="283">
        <v>2</v>
      </c>
      <c r="F215" s="283">
        <v>1</v>
      </c>
      <c r="G215" s="357">
        <f>IF('CH8'!G56="",-999,'CH8'!G56)</f>
        <v>-999</v>
      </c>
      <c r="H215" s="549"/>
      <c r="J215" s="283" t="s">
        <v>465</v>
      </c>
      <c r="K215" s="283" t="s">
        <v>469</v>
      </c>
    </row>
    <row r="216" spans="1:11" x14ac:dyDescent="0.25">
      <c r="A216" s="283">
        <f t="shared" si="7"/>
        <v>202324</v>
      </c>
      <c r="B216" s="283" t="str">
        <f>IF(Home!$Q$20=0,"",Home!$Q$20)</f>
        <v/>
      </c>
      <c r="C216" s="283" t="s">
        <v>607</v>
      </c>
      <c r="D216" s="283">
        <v>32</v>
      </c>
      <c r="E216" s="283">
        <v>3</v>
      </c>
      <c r="F216" s="283">
        <v>1</v>
      </c>
      <c r="G216" s="357">
        <f>IF('CH8'!G58="",-999,'CH8'!G58)</f>
        <v>-999</v>
      </c>
      <c r="H216" s="549"/>
      <c r="J216" s="283" t="s">
        <v>466</v>
      </c>
      <c r="K216" s="283" t="s">
        <v>282</v>
      </c>
    </row>
    <row r="217" spans="1:11" x14ac:dyDescent="0.25">
      <c r="A217" s="283">
        <f t="shared" si="7"/>
        <v>202324</v>
      </c>
      <c r="B217" s="283" t="str">
        <f>IF(Home!$Q$20=0,"",Home!$Q$20)</f>
        <v/>
      </c>
      <c r="C217" s="283" t="s">
        <v>607</v>
      </c>
      <c r="D217" s="283">
        <v>33</v>
      </c>
      <c r="E217" s="283">
        <v>1</v>
      </c>
      <c r="F217" s="283">
        <v>1</v>
      </c>
      <c r="G217" s="357">
        <f>IF('CH8'!G64="",-999,'CH8'!G64)</f>
        <v>-999</v>
      </c>
      <c r="H217" s="549"/>
      <c r="J217" s="283" t="s">
        <v>470</v>
      </c>
      <c r="K217" s="283" t="s">
        <v>5742</v>
      </c>
    </row>
    <row r="218" spans="1:11" x14ac:dyDescent="0.25">
      <c r="A218" s="283">
        <f t="shared" si="7"/>
        <v>202324</v>
      </c>
      <c r="B218" s="283" t="str">
        <f>IF(Home!$Q$20=0,"",Home!$Q$20)</f>
        <v/>
      </c>
      <c r="C218" s="283" t="s">
        <v>607</v>
      </c>
      <c r="D218" s="283">
        <v>33</v>
      </c>
      <c r="E218" s="283">
        <v>2</v>
      </c>
      <c r="F218" s="283">
        <v>1</v>
      </c>
      <c r="G218" s="357">
        <f>IF('CH8'!G65="",-999,'CH8'!G65)</f>
        <v>-999</v>
      </c>
      <c r="H218" s="549"/>
      <c r="J218" s="283" t="s">
        <v>471</v>
      </c>
      <c r="K218" s="283" t="s">
        <v>5743</v>
      </c>
    </row>
    <row r="219" spans="1:11" x14ac:dyDescent="0.25">
      <c r="A219" s="283">
        <f t="shared" si="7"/>
        <v>202324</v>
      </c>
      <c r="B219" s="283" t="str">
        <f>IF(Home!$Q$20=0,"",Home!$Q$20)</f>
        <v/>
      </c>
      <c r="C219" s="283" t="s">
        <v>607</v>
      </c>
      <c r="D219" s="283">
        <v>34</v>
      </c>
      <c r="E219" s="283">
        <v>1</v>
      </c>
      <c r="F219" s="283">
        <v>1</v>
      </c>
      <c r="G219" s="357">
        <f>IF('CH8'!G71="",-999,'CH8'!G71)</f>
        <v>-999</v>
      </c>
      <c r="H219" s="549"/>
      <c r="J219" s="283" t="s">
        <v>473</v>
      </c>
      <c r="K219" s="283" t="s">
        <v>475</v>
      </c>
    </row>
    <row r="220" spans="1:11" x14ac:dyDescent="0.25">
      <c r="A220" s="283">
        <f t="shared" si="7"/>
        <v>202324</v>
      </c>
      <c r="B220" s="283" t="str">
        <f>IF(Home!$Q$20=0,"",Home!$Q$20)</f>
        <v/>
      </c>
      <c r="C220" s="283" t="s">
        <v>607</v>
      </c>
      <c r="D220" s="283">
        <v>34</v>
      </c>
      <c r="E220" s="283">
        <v>2</v>
      </c>
      <c r="F220" s="283">
        <v>1</v>
      </c>
      <c r="G220" s="357">
        <f>IF('CH8'!G72="",-999,'CH8'!G72)</f>
        <v>-999</v>
      </c>
      <c r="H220" s="549"/>
      <c r="J220" s="283" t="s">
        <v>474</v>
      </c>
      <c r="K220" s="283" t="s">
        <v>476</v>
      </c>
    </row>
    <row r="221" spans="1:11" x14ac:dyDescent="0.25">
      <c r="A221" s="524">
        <f t="shared" si="7"/>
        <v>202324</v>
      </c>
      <c r="B221" s="524" t="str">
        <f>IF(Home!$Q$20=0,"",Home!$Q$20)</f>
        <v/>
      </c>
      <c r="C221" s="524" t="s">
        <v>607</v>
      </c>
      <c r="D221" s="524">
        <v>34</v>
      </c>
      <c r="E221" s="524">
        <v>3</v>
      </c>
      <c r="F221" s="524">
        <v>1</v>
      </c>
      <c r="G221" s="525">
        <f>IF('CH8'!G73="",-999,'CH8'!G73)</f>
        <v>-999</v>
      </c>
      <c r="H221" s="549"/>
      <c r="I221" s="283" t="s">
        <v>10502</v>
      </c>
      <c r="J221" s="283" t="s">
        <v>5791</v>
      </c>
      <c r="K221" s="283" t="s">
        <v>10492</v>
      </c>
    </row>
  </sheetData>
  <sheetProtection algorithmName="SHA-512" hashValue="SRefz/Ou9lq12pWj9e+8qJIxTjUFrUjhE1t45NoWXvqzO1Zkctl6wAK1Y+3qgf30jjhTRJYw4WMGFgpPLK/KQg==" saltValue="UMQSoYvKMmBtZHb+28rTLQ==" spinCount="100000" sheet="1" objects="1" scenarios="1"/>
  <mergeCells count="8">
    <mergeCell ref="H188:H221"/>
    <mergeCell ref="H186:H187"/>
    <mergeCell ref="H2:H25"/>
    <mergeCell ref="H26:H44"/>
    <mergeCell ref="H67:H150"/>
    <mergeCell ref="H151:H184"/>
    <mergeCell ref="H48:H66"/>
    <mergeCell ref="H45:H47"/>
  </mergeCells>
  <phoneticPr fontId="9" type="noConversion"/>
  <pageMargins left="0.75" right="0.75" top="1" bottom="1" header="0.5" footer="0.5"/>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M178"/>
  <sheetViews>
    <sheetView showRowColHeaders="0" topLeftCell="C1" workbookViewId="0">
      <selection activeCell="F165" sqref="F165:F178"/>
    </sheetView>
  </sheetViews>
  <sheetFormatPr defaultColWidth="9.109375" defaultRowHeight="13.2" x14ac:dyDescent="0.25"/>
  <cols>
    <col min="1" max="1" width="9.109375" style="303"/>
    <col min="2" max="5" width="16.6640625" style="249" customWidth="1"/>
    <col min="6" max="6" width="77.6640625" style="249" customWidth="1"/>
    <col min="7" max="7" width="82.109375" style="317" customWidth="1"/>
    <col min="8" max="8" width="9" style="303" bestFit="1" customWidth="1"/>
    <col min="9" max="9" width="13.109375" style="303" customWidth="1"/>
    <col min="10" max="10" width="12" style="303" bestFit="1" customWidth="1"/>
    <col min="11" max="11" width="11.109375" style="303" bestFit="1" customWidth="1"/>
    <col min="12" max="12" width="9.109375" style="303"/>
    <col min="13" max="13" width="9.109375" style="317" customWidth="1"/>
    <col min="14" max="16384" width="9.109375" style="303"/>
  </cols>
  <sheetData>
    <row r="1" spans="1:13" x14ac:dyDescent="0.25">
      <c r="A1" s="317" t="s">
        <v>801</v>
      </c>
    </row>
    <row r="3" spans="1:13" s="94" customFormat="1" x14ac:dyDescent="0.25">
      <c r="A3" s="94" t="s">
        <v>33</v>
      </c>
      <c r="B3" s="94" t="s">
        <v>425</v>
      </c>
      <c r="C3" s="94" t="s">
        <v>426</v>
      </c>
      <c r="F3" s="94" t="s">
        <v>5712</v>
      </c>
      <c r="G3" s="331" t="s">
        <v>5711</v>
      </c>
      <c r="H3" s="94" t="s">
        <v>627</v>
      </c>
      <c r="I3" s="94" t="s">
        <v>628</v>
      </c>
      <c r="M3" s="331"/>
    </row>
    <row r="4" spans="1:13" x14ac:dyDescent="0.25">
      <c r="A4" s="332" t="s">
        <v>607</v>
      </c>
      <c r="B4" s="333">
        <v>1</v>
      </c>
      <c r="C4" s="333" t="s">
        <v>205</v>
      </c>
      <c r="D4" s="333" t="s">
        <v>223</v>
      </c>
      <c r="E4" s="333" t="s">
        <v>267</v>
      </c>
      <c r="F4" s="333" t="str">
        <f>D4&amp;": "&amp;E4</f>
        <v>CH/001: The number of contacts for children received by statutory Social Services during the year</v>
      </c>
      <c r="G4" s="482" t="s">
        <v>631</v>
      </c>
      <c r="H4" s="303" t="b">
        <f>G4=F4</f>
        <v>1</v>
      </c>
    </row>
    <row r="5" spans="1:13" x14ac:dyDescent="0.25">
      <c r="A5" s="332" t="s">
        <v>607</v>
      </c>
      <c r="B5" s="333">
        <v>1</v>
      </c>
      <c r="C5" s="333" t="s">
        <v>206</v>
      </c>
      <c r="D5" s="333" t="s">
        <v>224</v>
      </c>
      <c r="E5" s="333" t="s">
        <v>5714</v>
      </c>
      <c r="F5" s="333" t="str">
        <f t="shared" ref="F5:F68" si="0">D5&amp;": "&amp;E5</f>
        <v>CH/002: The number of contacts for children received by statutory social services during the year where advice or assistance was provided</v>
      </c>
      <c r="G5" s="482" t="s">
        <v>901</v>
      </c>
      <c r="H5" s="303" t="b">
        <f t="shared" ref="H5:H68" si="1">G5=F5</f>
        <v>1</v>
      </c>
    </row>
    <row r="6" spans="1:13" x14ac:dyDescent="0.25">
      <c r="A6" s="332" t="s">
        <v>607</v>
      </c>
      <c r="B6" s="333">
        <v>1</v>
      </c>
      <c r="C6" s="333" t="s">
        <v>207</v>
      </c>
      <c r="D6" s="333" t="s">
        <v>225</v>
      </c>
      <c r="E6" s="333" t="s">
        <v>226</v>
      </c>
      <c r="F6" s="333" t="str">
        <f t="shared" si="0"/>
        <v>CH/003: The number of contacts received by statutory children's social services during the year where a decision was made by the end of the next working day</v>
      </c>
      <c r="G6" s="482" t="s">
        <v>632</v>
      </c>
      <c r="H6" s="303" t="b">
        <f t="shared" si="1"/>
        <v>1</v>
      </c>
    </row>
    <row r="7" spans="1:13" x14ac:dyDescent="0.25">
      <c r="A7" s="332" t="s">
        <v>607</v>
      </c>
      <c r="B7" s="333">
        <v>2</v>
      </c>
      <c r="C7" s="333" t="s">
        <v>205</v>
      </c>
      <c r="D7" s="333" t="s">
        <v>227</v>
      </c>
      <c r="E7" s="333" t="s">
        <v>228</v>
      </c>
      <c r="F7" s="333" t="str">
        <f t="shared" si="0"/>
        <v>CH/004a: Self</v>
      </c>
      <c r="G7" s="482" t="s">
        <v>633</v>
      </c>
      <c r="H7" s="303" t="b">
        <f t="shared" si="1"/>
        <v>1</v>
      </c>
    </row>
    <row r="8" spans="1:13" x14ac:dyDescent="0.25">
      <c r="A8" s="332" t="s">
        <v>607</v>
      </c>
      <c r="B8" s="333">
        <v>2</v>
      </c>
      <c r="C8" s="333" t="s">
        <v>206</v>
      </c>
      <c r="D8" s="333" t="s">
        <v>229</v>
      </c>
      <c r="E8" s="333" t="s">
        <v>230</v>
      </c>
      <c r="F8" s="333" t="str">
        <f t="shared" si="0"/>
        <v>CH/004b: Relative</v>
      </c>
      <c r="G8" s="482" t="s">
        <v>634</v>
      </c>
      <c r="H8" s="303" t="b">
        <f t="shared" si="1"/>
        <v>1</v>
      </c>
    </row>
    <row r="9" spans="1:13" x14ac:dyDescent="0.25">
      <c r="A9" s="332" t="s">
        <v>607</v>
      </c>
      <c r="B9" s="333">
        <v>2</v>
      </c>
      <c r="C9" s="333" t="s">
        <v>207</v>
      </c>
      <c r="D9" s="333" t="s">
        <v>231</v>
      </c>
      <c r="E9" s="333" t="s">
        <v>232</v>
      </c>
      <c r="F9" s="333" t="str">
        <f t="shared" si="0"/>
        <v>CH/004c: Friend or neighbour</v>
      </c>
      <c r="G9" s="482" t="s">
        <v>635</v>
      </c>
      <c r="H9" s="303" t="b">
        <f t="shared" si="1"/>
        <v>1</v>
      </c>
    </row>
    <row r="10" spans="1:13" x14ac:dyDescent="0.25">
      <c r="A10" s="332" t="s">
        <v>607</v>
      </c>
      <c r="B10" s="333">
        <v>2</v>
      </c>
      <c r="C10" s="333" t="s">
        <v>208</v>
      </c>
      <c r="D10" s="333" t="s">
        <v>233</v>
      </c>
      <c r="E10" s="333" t="s">
        <v>234</v>
      </c>
      <c r="F10" s="333" t="str">
        <f t="shared" si="0"/>
        <v>CH/004d: Early intervention prevention service (Step-up)</v>
      </c>
      <c r="G10" s="482" t="s">
        <v>636</v>
      </c>
      <c r="H10" s="303" t="b">
        <f t="shared" si="1"/>
        <v>1</v>
      </c>
    </row>
    <row r="11" spans="1:13" x14ac:dyDescent="0.25">
      <c r="A11" s="332" t="s">
        <v>607</v>
      </c>
      <c r="B11" s="333">
        <v>2</v>
      </c>
      <c r="C11" s="333" t="s">
        <v>209</v>
      </c>
      <c r="D11" s="333" t="s">
        <v>235</v>
      </c>
      <c r="E11" s="333" t="s">
        <v>236</v>
      </c>
      <c r="F11" s="333" t="str">
        <f t="shared" si="0"/>
        <v>CH/004e: Health</v>
      </c>
      <c r="G11" s="482" t="s">
        <v>637</v>
      </c>
      <c r="H11" s="303" t="b">
        <f t="shared" si="1"/>
        <v>1</v>
      </c>
    </row>
    <row r="12" spans="1:13" x14ac:dyDescent="0.25">
      <c r="A12" s="332" t="s">
        <v>607</v>
      </c>
      <c r="B12" s="333">
        <v>2</v>
      </c>
      <c r="C12" s="333" t="s">
        <v>210</v>
      </c>
      <c r="D12" s="333" t="s">
        <v>237</v>
      </c>
      <c r="E12" s="333" t="s">
        <v>238</v>
      </c>
      <c r="F12" s="333" t="str">
        <f t="shared" si="0"/>
        <v>CH/004f: Education</v>
      </c>
      <c r="G12" s="482" t="s">
        <v>638</v>
      </c>
      <c r="H12" s="303" t="b">
        <f t="shared" si="1"/>
        <v>1</v>
      </c>
    </row>
    <row r="13" spans="1:13" x14ac:dyDescent="0.25">
      <c r="A13" s="332" t="s">
        <v>607</v>
      </c>
      <c r="B13" s="333">
        <v>2</v>
      </c>
      <c r="C13" s="333" t="s">
        <v>211</v>
      </c>
      <c r="D13" s="333" t="s">
        <v>239</v>
      </c>
      <c r="E13" s="333" t="s">
        <v>240</v>
      </c>
      <c r="F13" s="333" t="str">
        <f t="shared" si="0"/>
        <v>CH/004g: Housing</v>
      </c>
      <c r="G13" s="482" t="s">
        <v>639</v>
      </c>
      <c r="H13" s="303" t="b">
        <f t="shared" si="1"/>
        <v>1</v>
      </c>
    </row>
    <row r="14" spans="1:13" x14ac:dyDescent="0.25">
      <c r="A14" s="332" t="s">
        <v>607</v>
      </c>
      <c r="B14" s="333">
        <v>2</v>
      </c>
      <c r="C14" s="333" t="s">
        <v>212</v>
      </c>
      <c r="D14" s="333" t="s">
        <v>241</v>
      </c>
      <c r="E14" s="333" t="s">
        <v>242</v>
      </c>
      <c r="F14" s="333" t="str">
        <f t="shared" si="0"/>
        <v>CH/004h: Police</v>
      </c>
      <c r="G14" s="482" t="s">
        <v>640</v>
      </c>
      <c r="H14" s="303" t="b">
        <f t="shared" si="1"/>
        <v>1</v>
      </c>
    </row>
    <row r="15" spans="1:13" x14ac:dyDescent="0.25">
      <c r="A15" s="332" t="s">
        <v>607</v>
      </c>
      <c r="B15" s="333">
        <v>2</v>
      </c>
      <c r="C15" s="333" t="s">
        <v>213</v>
      </c>
      <c r="D15" s="333" t="s">
        <v>243</v>
      </c>
      <c r="E15" s="333" t="s">
        <v>244</v>
      </c>
      <c r="F15" s="333" t="str">
        <f t="shared" si="0"/>
        <v>CH/004i: Probation</v>
      </c>
      <c r="G15" s="482" t="s">
        <v>641</v>
      </c>
      <c r="H15" s="303" t="b">
        <f t="shared" si="1"/>
        <v>1</v>
      </c>
    </row>
    <row r="16" spans="1:13" x14ac:dyDescent="0.25">
      <c r="A16" s="332" t="s">
        <v>607</v>
      </c>
      <c r="B16" s="333">
        <v>2</v>
      </c>
      <c r="C16" s="333" t="s">
        <v>214</v>
      </c>
      <c r="D16" s="333" t="s">
        <v>245</v>
      </c>
      <c r="E16" s="333" t="s">
        <v>264</v>
      </c>
      <c r="F16" s="333" t="str">
        <f t="shared" si="0"/>
        <v>CH/004j: Third Sector Organisation</v>
      </c>
      <c r="G16" s="482" t="s">
        <v>642</v>
      </c>
      <c r="H16" s="303" t="b">
        <f t="shared" si="1"/>
        <v>1</v>
      </c>
    </row>
    <row r="17" spans="1:8" x14ac:dyDescent="0.25">
      <c r="A17" s="332" t="s">
        <v>607</v>
      </c>
      <c r="B17" s="333">
        <v>2</v>
      </c>
      <c r="C17" s="333" t="s">
        <v>215</v>
      </c>
      <c r="D17" s="333" t="s">
        <v>246</v>
      </c>
      <c r="E17" s="333" t="s">
        <v>247</v>
      </c>
      <c r="F17" s="333" t="str">
        <f t="shared" si="0"/>
        <v>CH/004k: Local Authority</v>
      </c>
      <c r="G17" s="482" t="s">
        <v>643</v>
      </c>
      <c r="H17" s="303" t="b">
        <f t="shared" si="1"/>
        <v>1</v>
      </c>
    </row>
    <row r="18" spans="1:8" x14ac:dyDescent="0.25">
      <c r="A18" s="332" t="s">
        <v>607</v>
      </c>
      <c r="B18" s="333">
        <v>2</v>
      </c>
      <c r="C18" s="333" t="s">
        <v>216</v>
      </c>
      <c r="D18" s="333" t="s">
        <v>248</v>
      </c>
      <c r="E18" s="333" t="s">
        <v>249</v>
      </c>
      <c r="F18" s="333" t="str">
        <f t="shared" si="0"/>
        <v>CH/004l: Independent Hospital</v>
      </c>
      <c r="G18" s="482" t="s">
        <v>644</v>
      </c>
      <c r="H18" s="303" t="b">
        <f t="shared" si="1"/>
        <v>1</v>
      </c>
    </row>
    <row r="19" spans="1:8" x14ac:dyDescent="0.25">
      <c r="A19" s="332" t="s">
        <v>607</v>
      </c>
      <c r="B19" s="333">
        <v>2</v>
      </c>
      <c r="C19" s="333" t="s">
        <v>217</v>
      </c>
      <c r="D19" s="333" t="s">
        <v>250</v>
      </c>
      <c r="E19" s="333" t="s">
        <v>251</v>
      </c>
      <c r="F19" s="333" t="str">
        <f t="shared" si="0"/>
        <v>CH/004m: Ambulance Service</v>
      </c>
      <c r="G19" s="482" t="s">
        <v>645</v>
      </c>
      <c r="H19" s="303" t="b">
        <f t="shared" si="1"/>
        <v>1</v>
      </c>
    </row>
    <row r="20" spans="1:8" x14ac:dyDescent="0.25">
      <c r="A20" s="332" t="s">
        <v>607</v>
      </c>
      <c r="B20" s="333">
        <v>2</v>
      </c>
      <c r="C20" s="333" t="s">
        <v>218</v>
      </c>
      <c r="D20" s="333" t="s">
        <v>252</v>
      </c>
      <c r="E20" s="333" t="s">
        <v>253</v>
      </c>
      <c r="F20" s="333" t="str">
        <f t="shared" si="0"/>
        <v>CH/004n: Care Regulator</v>
      </c>
      <c r="G20" s="482" t="s">
        <v>646</v>
      </c>
      <c r="H20" s="303" t="b">
        <f t="shared" si="1"/>
        <v>1</v>
      </c>
    </row>
    <row r="21" spans="1:8" x14ac:dyDescent="0.25">
      <c r="A21" s="332" t="s">
        <v>607</v>
      </c>
      <c r="B21" s="333">
        <v>2</v>
      </c>
      <c r="C21" s="333" t="s">
        <v>219</v>
      </c>
      <c r="D21" s="333" t="s">
        <v>254</v>
      </c>
      <c r="E21" s="333" t="s">
        <v>255</v>
      </c>
      <c r="F21" s="333" t="str">
        <f t="shared" si="0"/>
        <v>CH/004o: Provider</v>
      </c>
      <c r="G21" s="482" t="s">
        <v>647</v>
      </c>
      <c r="H21" s="303" t="b">
        <f t="shared" si="1"/>
        <v>1</v>
      </c>
    </row>
    <row r="22" spans="1:8" x14ac:dyDescent="0.25">
      <c r="A22" s="332" t="s">
        <v>607</v>
      </c>
      <c r="B22" s="333">
        <v>2</v>
      </c>
      <c r="C22" s="333" t="s">
        <v>220</v>
      </c>
      <c r="D22" s="333" t="s">
        <v>256</v>
      </c>
      <c r="E22" s="333" t="s">
        <v>257</v>
      </c>
      <c r="F22" s="333" t="str">
        <f t="shared" si="0"/>
        <v>CH/004p: Advocate</v>
      </c>
      <c r="G22" s="482" t="s">
        <v>648</v>
      </c>
      <c r="H22" s="303" t="b">
        <f t="shared" si="1"/>
        <v>1</v>
      </c>
    </row>
    <row r="23" spans="1:8" x14ac:dyDescent="0.25">
      <c r="A23" s="332" t="s">
        <v>607</v>
      </c>
      <c r="B23" s="333">
        <v>2</v>
      </c>
      <c r="C23" s="333" t="s">
        <v>221</v>
      </c>
      <c r="D23" s="333" t="s">
        <v>258</v>
      </c>
      <c r="E23" s="333" t="s">
        <v>261</v>
      </c>
      <c r="F23" s="333" t="str">
        <f t="shared" si="0"/>
        <v>CH/004q: Other</v>
      </c>
      <c r="G23" s="482" t="s">
        <v>869</v>
      </c>
      <c r="H23" s="303" t="b">
        <f t="shared" si="1"/>
        <v>1</v>
      </c>
    </row>
    <row r="24" spans="1:8" x14ac:dyDescent="0.25">
      <c r="A24" s="332" t="s">
        <v>607</v>
      </c>
      <c r="B24" s="333">
        <v>2</v>
      </c>
      <c r="C24" s="333" t="s">
        <v>222</v>
      </c>
      <c r="D24" s="333" t="s">
        <v>260</v>
      </c>
      <c r="E24" s="333" t="s">
        <v>259</v>
      </c>
      <c r="F24" s="333" t="str">
        <f t="shared" si="0"/>
        <v>CH/004r: Internal (Social Worker, Other Team)</v>
      </c>
      <c r="G24" s="482" t="s">
        <v>868</v>
      </c>
      <c r="H24" s="303" t="b">
        <f t="shared" si="1"/>
        <v>1</v>
      </c>
    </row>
    <row r="25" spans="1:8" x14ac:dyDescent="0.25">
      <c r="A25" s="332" t="s">
        <v>607</v>
      </c>
      <c r="B25" s="333">
        <v>2</v>
      </c>
      <c r="C25" s="333" t="s">
        <v>606</v>
      </c>
      <c r="D25" s="333" t="s">
        <v>262</v>
      </c>
      <c r="E25" s="333" t="s">
        <v>263</v>
      </c>
      <c r="F25" s="333" t="str">
        <f t="shared" si="0"/>
        <v xml:space="preserve">CH/004: Total </v>
      </c>
      <c r="G25" s="482" t="s">
        <v>649</v>
      </c>
      <c r="H25" s="303" t="b">
        <f t="shared" si="1"/>
        <v>1</v>
      </c>
    </row>
    <row r="26" spans="1:8" x14ac:dyDescent="0.25">
      <c r="A26" s="332" t="s">
        <v>607</v>
      </c>
      <c r="B26" s="333">
        <v>3</v>
      </c>
      <c r="C26" s="333" t="s">
        <v>205</v>
      </c>
      <c r="D26" s="333" t="s">
        <v>265</v>
      </c>
      <c r="E26" s="333" t="s">
        <v>5704</v>
      </c>
      <c r="F26" s="333" t="str">
        <f t="shared" si="0"/>
        <v>CH/005a: Physical punishment by a parent or carer was one of several factors</v>
      </c>
      <c r="G26" s="482" t="s">
        <v>651</v>
      </c>
      <c r="H26" s="303" t="b">
        <f t="shared" si="1"/>
        <v>0</v>
      </c>
    </row>
    <row r="27" spans="1:8" x14ac:dyDescent="0.25">
      <c r="A27" s="332" t="s">
        <v>607</v>
      </c>
      <c r="B27" s="333">
        <v>3</v>
      </c>
      <c r="C27" s="249" t="s">
        <v>206</v>
      </c>
      <c r="D27" s="249" t="s">
        <v>266</v>
      </c>
      <c r="E27" s="249" t="s">
        <v>5719</v>
      </c>
      <c r="F27" s="333" t="str">
        <f t="shared" si="0"/>
        <v>CH/005b: Physical punishment by a parent or carer was the only factor</v>
      </c>
      <c r="G27" s="482" t="s">
        <v>652</v>
      </c>
      <c r="H27" s="303" t="b">
        <f t="shared" si="1"/>
        <v>0</v>
      </c>
    </row>
    <row r="28" spans="1:8" x14ac:dyDescent="0.25">
      <c r="A28" s="302" t="s">
        <v>607</v>
      </c>
      <c r="B28" s="335">
        <v>4</v>
      </c>
      <c r="C28" s="283" t="s">
        <v>205</v>
      </c>
      <c r="D28" s="283" t="s">
        <v>269</v>
      </c>
      <c r="E28" s="283" t="s">
        <v>5720</v>
      </c>
      <c r="F28" s="333" t="str">
        <f>D28&amp;": "&amp;E28</f>
        <v>CH/006: The number of new assessments completed for children during the year</v>
      </c>
      <c r="G28" s="483" t="s">
        <v>653</v>
      </c>
      <c r="H28" s="303" t="b">
        <f t="shared" si="1"/>
        <v>0</v>
      </c>
    </row>
    <row r="29" spans="1:8" x14ac:dyDescent="0.25">
      <c r="A29" s="332" t="s">
        <v>607</v>
      </c>
      <c r="B29" s="333">
        <v>4</v>
      </c>
      <c r="C29" s="249" t="s">
        <v>206</v>
      </c>
      <c r="G29" s="482" t="s">
        <v>900</v>
      </c>
      <c r="H29" s="303" t="b">
        <f t="shared" si="1"/>
        <v>0</v>
      </c>
    </row>
    <row r="30" spans="1:8" x14ac:dyDescent="0.25">
      <c r="A30" s="332" t="s">
        <v>607</v>
      </c>
      <c r="B30" s="333">
        <v>5</v>
      </c>
      <c r="C30" s="249" t="s">
        <v>205</v>
      </c>
      <c r="D30" s="249" t="s">
        <v>270</v>
      </c>
      <c r="E30" s="249" t="s">
        <v>273</v>
      </c>
      <c r="F30" s="333" t="str">
        <f>D30&amp;": "&amp;E30</f>
        <v>CH/007a: Needs were only able to be met with a care and support plan</v>
      </c>
      <c r="G30" s="482" t="s">
        <v>654</v>
      </c>
      <c r="H30" s="303" t="b">
        <f t="shared" si="1"/>
        <v>1</v>
      </c>
    </row>
    <row r="31" spans="1:8" x14ac:dyDescent="0.25">
      <c r="A31" s="332" t="s">
        <v>607</v>
      </c>
      <c r="B31" s="333">
        <v>5</v>
      </c>
      <c r="C31" s="249" t="s">
        <v>206</v>
      </c>
      <c r="D31" s="249" t="s">
        <v>271</v>
      </c>
      <c r="E31" s="249" t="s">
        <v>274</v>
      </c>
      <c r="F31" s="333" t="str">
        <f>D31&amp;": "&amp;E31</f>
        <v>CH/007b: Needs were able to be met by any other means</v>
      </c>
      <c r="G31" s="482" t="s">
        <v>655</v>
      </c>
      <c r="H31" s="303" t="b">
        <f t="shared" si="1"/>
        <v>1</v>
      </c>
    </row>
    <row r="32" spans="1:8" x14ac:dyDescent="0.25">
      <c r="A32" s="332" t="s">
        <v>607</v>
      </c>
      <c r="B32" s="333">
        <v>5</v>
      </c>
      <c r="C32" s="249" t="s">
        <v>207</v>
      </c>
      <c r="D32" s="249" t="s">
        <v>272</v>
      </c>
      <c r="E32" s="249" t="s">
        <v>275</v>
      </c>
      <c r="F32" s="333" t="str">
        <f>D32&amp;": "&amp;E32</f>
        <v>CH/007c: There were no eligible needs to meet</v>
      </c>
      <c r="G32" s="482" t="s">
        <v>656</v>
      </c>
      <c r="H32" s="303" t="b">
        <f t="shared" si="1"/>
        <v>1</v>
      </c>
    </row>
    <row r="33" spans="1:8" x14ac:dyDescent="0.25">
      <c r="A33" s="332" t="s">
        <v>607</v>
      </c>
      <c r="B33" s="333">
        <v>5</v>
      </c>
      <c r="C33" s="249" t="s">
        <v>606</v>
      </c>
      <c r="D33" s="249" t="s">
        <v>416</v>
      </c>
      <c r="E33" s="249" t="s">
        <v>263</v>
      </c>
      <c r="F33" s="333" t="str">
        <f>D33&amp;": "&amp;E33</f>
        <v xml:space="preserve">CH/007: Total </v>
      </c>
      <c r="G33" s="482" t="s">
        <v>657</v>
      </c>
      <c r="H33" s="303" t="b">
        <f t="shared" si="1"/>
        <v>1</v>
      </c>
    </row>
    <row r="34" spans="1:8" x14ac:dyDescent="0.25">
      <c r="A34" s="332" t="s">
        <v>607</v>
      </c>
      <c r="B34" s="333">
        <v>6</v>
      </c>
      <c r="C34" s="249" t="s">
        <v>205</v>
      </c>
      <c r="D34" s="249" t="s">
        <v>276</v>
      </c>
      <c r="E34" s="249" t="s">
        <v>5705</v>
      </c>
      <c r="F34" s="333" t="str">
        <f t="shared" si="0"/>
        <v>CH/008: The total number of assessments for children completed during the year for children who were born at the time the assessment concluded</v>
      </c>
      <c r="G34" s="482" t="s">
        <v>902</v>
      </c>
      <c r="H34" s="303" t="b">
        <f t="shared" si="1"/>
        <v>0</v>
      </c>
    </row>
    <row r="35" spans="1:8" x14ac:dyDescent="0.25">
      <c r="A35" s="332" t="s">
        <v>607</v>
      </c>
      <c r="B35" s="333">
        <v>6</v>
      </c>
      <c r="C35" s="249" t="s">
        <v>206</v>
      </c>
      <c r="D35" s="249" t="s">
        <v>871</v>
      </c>
      <c r="E35" s="249" t="s">
        <v>872</v>
      </c>
      <c r="F35" s="333" t="str">
        <f t="shared" si="0"/>
        <v>CH/008b: of those, where there is evidence that the child has been seen</v>
      </c>
      <c r="G35" s="482" t="s">
        <v>899</v>
      </c>
      <c r="H35" s="303" t="b">
        <f t="shared" si="1"/>
        <v>1</v>
      </c>
    </row>
    <row r="36" spans="1:8" x14ac:dyDescent="0.25">
      <c r="A36" s="332" t="s">
        <v>607</v>
      </c>
      <c r="B36" s="333">
        <v>7</v>
      </c>
      <c r="C36" s="249" t="s">
        <v>205</v>
      </c>
      <c r="D36" s="249" t="s">
        <v>277</v>
      </c>
      <c r="E36" s="249" t="s">
        <v>280</v>
      </c>
      <c r="F36" s="333" t="str">
        <f t="shared" si="0"/>
        <v>CH/009a: There was evidence of the active offer of Welsh</v>
      </c>
      <c r="G36" s="482" t="s">
        <v>658</v>
      </c>
      <c r="H36" s="303" t="b">
        <f t="shared" si="1"/>
        <v>1</v>
      </c>
    </row>
    <row r="37" spans="1:8" x14ac:dyDescent="0.25">
      <c r="A37" s="332" t="s">
        <v>607</v>
      </c>
      <c r="B37" s="333">
        <v>7</v>
      </c>
      <c r="C37" s="249" t="s">
        <v>206</v>
      </c>
      <c r="D37" s="249" t="s">
        <v>278</v>
      </c>
      <c r="E37" s="249" t="s">
        <v>281</v>
      </c>
      <c r="F37" s="333" t="str">
        <f t="shared" si="0"/>
        <v xml:space="preserve">CH/009b: The Active Offer of Welsh was accepted </v>
      </c>
      <c r="G37" s="482" t="s">
        <v>659</v>
      </c>
      <c r="H37" s="303" t="b">
        <f t="shared" si="1"/>
        <v>1</v>
      </c>
    </row>
    <row r="38" spans="1:8" x14ac:dyDescent="0.25">
      <c r="A38" s="332" t="s">
        <v>607</v>
      </c>
      <c r="B38" s="333">
        <v>7</v>
      </c>
      <c r="C38" s="249" t="s">
        <v>207</v>
      </c>
      <c r="D38" s="249" t="s">
        <v>279</v>
      </c>
      <c r="E38" s="249" t="s">
        <v>282</v>
      </c>
      <c r="F38" s="333" t="str">
        <f t="shared" si="0"/>
        <v>CH/009c: The assessment was undertaken using the language of choice</v>
      </c>
      <c r="G38" s="482" t="s">
        <v>660</v>
      </c>
      <c r="H38" s="303" t="b">
        <f t="shared" si="1"/>
        <v>1</v>
      </c>
    </row>
    <row r="39" spans="1:8" x14ac:dyDescent="0.25">
      <c r="A39" s="332" t="s">
        <v>607</v>
      </c>
      <c r="B39" s="333">
        <v>8</v>
      </c>
      <c r="C39" s="249" t="s">
        <v>205</v>
      </c>
      <c r="D39" s="249" t="s">
        <v>283</v>
      </c>
      <c r="E39" s="249" t="s">
        <v>284</v>
      </c>
      <c r="F39" s="333" t="str">
        <f t="shared" si="0"/>
        <v>CH/010: The number of new assessments completed for children during the year undertaken in secure estate</v>
      </c>
      <c r="G39" s="482" t="s">
        <v>661</v>
      </c>
      <c r="H39" s="303" t="b">
        <f t="shared" si="1"/>
        <v>1</v>
      </c>
    </row>
    <row r="40" spans="1:8" x14ac:dyDescent="0.25">
      <c r="A40" s="332" t="s">
        <v>607</v>
      </c>
      <c r="B40" s="333">
        <v>9</v>
      </c>
      <c r="C40" s="249" t="s">
        <v>205</v>
      </c>
      <c r="D40" s="249" t="s">
        <v>622</v>
      </c>
      <c r="E40" s="249" t="s">
        <v>5704</v>
      </c>
      <c r="F40" s="333" t="str">
        <f t="shared" si="0"/>
        <v>CH/011a: Physical punishment by a parent or carer was one of several factors</v>
      </c>
      <c r="G40" s="482" t="s">
        <v>662</v>
      </c>
      <c r="H40" s="303" t="b">
        <f t="shared" si="1"/>
        <v>0</v>
      </c>
    </row>
    <row r="41" spans="1:8" x14ac:dyDescent="0.25">
      <c r="A41" s="332" t="s">
        <v>607</v>
      </c>
      <c r="B41" s="333">
        <v>9</v>
      </c>
      <c r="C41" s="249" t="s">
        <v>206</v>
      </c>
      <c r="D41" s="249" t="s">
        <v>623</v>
      </c>
      <c r="E41" s="249" t="s">
        <v>5719</v>
      </c>
      <c r="F41" s="333" t="str">
        <f t="shared" si="0"/>
        <v>CH/011b: Physical punishment by a parent or carer was the only factor</v>
      </c>
      <c r="G41" s="482" t="s">
        <v>663</v>
      </c>
      <c r="H41" s="303" t="b">
        <f t="shared" si="1"/>
        <v>0</v>
      </c>
    </row>
    <row r="42" spans="1:8" x14ac:dyDescent="0.25">
      <c r="A42" s="332" t="s">
        <v>607</v>
      </c>
      <c r="B42" s="333">
        <v>10</v>
      </c>
      <c r="C42" s="249" t="s">
        <v>205</v>
      </c>
      <c r="D42" s="249" t="s">
        <v>616</v>
      </c>
      <c r="E42" s="249" t="s">
        <v>624</v>
      </c>
      <c r="F42" s="333" t="str">
        <f t="shared" si="0"/>
        <v>CH/012: The number of new assessments completed for children during the year that were completed within statutory timescales</v>
      </c>
      <c r="G42" s="482" t="s">
        <v>664</v>
      </c>
      <c r="H42" s="303" t="b">
        <f t="shared" si="1"/>
        <v>1</v>
      </c>
    </row>
    <row r="43" spans="1:8" x14ac:dyDescent="0.25">
      <c r="A43" s="332" t="s">
        <v>607</v>
      </c>
      <c r="B43" s="333">
        <v>11</v>
      </c>
      <c r="C43" s="249" t="s">
        <v>205</v>
      </c>
      <c r="D43" s="249" t="s">
        <v>617</v>
      </c>
      <c r="E43" s="249" t="s">
        <v>618</v>
      </c>
      <c r="F43" s="333" t="str">
        <f t="shared" si="0"/>
        <v>CH/013: The number of new assessments that were requested by the child or family during the year where a previous assessment had been completed in the previous 12 months</v>
      </c>
      <c r="G43" s="482" t="s">
        <v>665</v>
      </c>
      <c r="H43" s="303" t="b">
        <f t="shared" si="1"/>
        <v>1</v>
      </c>
    </row>
    <row r="44" spans="1:8" x14ac:dyDescent="0.25">
      <c r="A44" s="332" t="s">
        <v>607</v>
      </c>
      <c r="B44" s="333">
        <v>11</v>
      </c>
      <c r="C44" s="249" t="s">
        <v>206</v>
      </c>
      <c r="D44" s="249" t="s">
        <v>621</v>
      </c>
      <c r="E44" s="249" t="s">
        <v>273</v>
      </c>
      <c r="F44" s="333" t="str">
        <f t="shared" si="0"/>
        <v>CH/014a: Needs were only able to be met with a care and support plan</v>
      </c>
      <c r="G44" s="482" t="s">
        <v>666</v>
      </c>
      <c r="H44" s="303" t="b">
        <f t="shared" si="1"/>
        <v>1</v>
      </c>
    </row>
    <row r="45" spans="1:8" x14ac:dyDescent="0.25">
      <c r="A45" s="332" t="s">
        <v>607</v>
      </c>
      <c r="B45" s="333">
        <v>11</v>
      </c>
      <c r="C45" s="249" t="s">
        <v>207</v>
      </c>
      <c r="D45" s="249" t="s">
        <v>620</v>
      </c>
      <c r="E45" s="249" t="s">
        <v>274</v>
      </c>
      <c r="F45" s="333" t="str">
        <f t="shared" si="0"/>
        <v>CH/014b: Needs were able to be met by any other means</v>
      </c>
      <c r="G45" s="482" t="s">
        <v>667</v>
      </c>
      <c r="H45" s="303" t="b">
        <f t="shared" si="1"/>
        <v>1</v>
      </c>
    </row>
    <row r="46" spans="1:8" x14ac:dyDescent="0.25">
      <c r="A46" s="332" t="s">
        <v>607</v>
      </c>
      <c r="B46" s="333">
        <v>11</v>
      </c>
      <c r="C46" s="249" t="s">
        <v>208</v>
      </c>
      <c r="D46" s="249" t="s">
        <v>619</v>
      </c>
      <c r="E46" s="249" t="s">
        <v>275</v>
      </c>
      <c r="F46" s="333" t="str">
        <f t="shared" si="0"/>
        <v>CH/014c: There were no eligible needs to meet</v>
      </c>
      <c r="G46" s="482" t="s">
        <v>668</v>
      </c>
      <c r="H46" s="303" t="b">
        <f t="shared" si="1"/>
        <v>1</v>
      </c>
    </row>
    <row r="47" spans="1:8" x14ac:dyDescent="0.25">
      <c r="A47" s="332" t="s">
        <v>607</v>
      </c>
      <c r="B47" s="333">
        <v>11</v>
      </c>
      <c r="C47" s="249" t="s">
        <v>606</v>
      </c>
      <c r="D47" s="249" t="s">
        <v>650</v>
      </c>
      <c r="E47" s="249" t="s">
        <v>263</v>
      </c>
      <c r="F47" s="333" t="str">
        <f t="shared" si="0"/>
        <v xml:space="preserve">CH/014: Total </v>
      </c>
      <c r="G47" s="482" t="s">
        <v>669</v>
      </c>
      <c r="H47" s="303" t="b">
        <f t="shared" si="1"/>
        <v>1</v>
      </c>
    </row>
    <row r="48" spans="1:8" x14ac:dyDescent="0.25">
      <c r="A48" s="332" t="s">
        <v>607</v>
      </c>
      <c r="B48" s="333">
        <v>12</v>
      </c>
      <c r="C48" s="249" t="s">
        <v>205</v>
      </c>
      <c r="D48" s="249" t="s">
        <v>286</v>
      </c>
      <c r="E48" s="249" t="s">
        <v>947</v>
      </c>
      <c r="F48" s="487" t="str">
        <f t="shared" si="0"/>
        <v>CH/015: The number of children with a care and support plan at 31st March</v>
      </c>
      <c r="G48" s="482" t="s">
        <v>670</v>
      </c>
      <c r="H48" s="303" t="b">
        <f>G48=F48</f>
        <v>0</v>
      </c>
    </row>
    <row r="49" spans="1:8" x14ac:dyDescent="0.25">
      <c r="A49" s="332" t="s">
        <v>607</v>
      </c>
      <c r="B49" s="333">
        <v>12</v>
      </c>
      <c r="C49" s="249">
        <v>3</v>
      </c>
      <c r="G49" s="482"/>
      <c r="H49" s="303" t="b">
        <f t="shared" si="1"/>
        <v>1</v>
      </c>
    </row>
    <row r="50" spans="1:8" x14ac:dyDescent="0.25">
      <c r="A50" s="332" t="s">
        <v>607</v>
      </c>
      <c r="B50" s="333">
        <v>12</v>
      </c>
      <c r="C50" s="333" t="s">
        <v>206</v>
      </c>
      <c r="D50" s="249" t="s">
        <v>287</v>
      </c>
      <c r="E50" s="249" t="s">
        <v>940</v>
      </c>
      <c r="F50" s="333" t="str">
        <f>D50&amp;": "&amp;E50</f>
        <v>CH/016: The total number of children with a care and support plan where needs are met through a Direct Payment at 31st March</v>
      </c>
      <c r="G50" s="482" t="s">
        <v>671</v>
      </c>
      <c r="H50" s="303" t="b">
        <f>G50=F50</f>
        <v>0</v>
      </c>
    </row>
    <row r="51" spans="1:8" x14ac:dyDescent="0.25">
      <c r="A51" s="332" t="s">
        <v>607</v>
      </c>
      <c r="B51" s="333">
        <v>13</v>
      </c>
      <c r="C51" s="333" t="s">
        <v>205</v>
      </c>
      <c r="D51" s="333" t="s">
        <v>289</v>
      </c>
      <c r="E51" s="333" t="s">
        <v>883</v>
      </c>
      <c r="F51" s="333" t="str">
        <f t="shared" si="0"/>
        <v>CH/017: The number of reviews of care and support plans and provision of financial support that were due during the year</v>
      </c>
      <c r="G51" s="482" t="s">
        <v>903</v>
      </c>
      <c r="H51" s="303" t="b">
        <f t="shared" si="1"/>
        <v>1</v>
      </c>
    </row>
    <row r="52" spans="1:8" x14ac:dyDescent="0.25">
      <c r="A52" s="332" t="s">
        <v>607</v>
      </c>
      <c r="B52" s="333">
        <v>13</v>
      </c>
      <c r="C52" s="333" t="s">
        <v>206</v>
      </c>
      <c r="D52" s="333" t="s">
        <v>291</v>
      </c>
      <c r="E52" s="333" t="s">
        <v>419</v>
      </c>
      <c r="F52" s="333" t="str">
        <f t="shared" si="0"/>
        <v>CH/018a: Child protection reviews</v>
      </c>
      <c r="G52" s="482" t="s">
        <v>672</v>
      </c>
      <c r="H52" s="303" t="b">
        <f t="shared" si="1"/>
        <v>1</v>
      </c>
    </row>
    <row r="53" spans="1:8" x14ac:dyDescent="0.25">
      <c r="A53" s="332" t="s">
        <v>607</v>
      </c>
      <c r="B53" s="333">
        <v>13</v>
      </c>
      <c r="C53" s="333" t="s">
        <v>207</v>
      </c>
      <c r="D53" s="333" t="s">
        <v>292</v>
      </c>
      <c r="E53" s="333" t="s">
        <v>421</v>
      </c>
      <c r="F53" s="333" t="str">
        <f t="shared" si="0"/>
        <v>CH/018b: Looked after reviews (including pathway plan reviews and pre-adoption reviews)</v>
      </c>
      <c r="G53" s="482" t="s">
        <v>673</v>
      </c>
      <c r="H53" s="303" t="b">
        <f t="shared" si="1"/>
        <v>1</v>
      </c>
    </row>
    <row r="54" spans="1:8" x14ac:dyDescent="0.25">
      <c r="A54" s="332" t="s">
        <v>607</v>
      </c>
      <c r="B54" s="333">
        <v>13</v>
      </c>
      <c r="C54" s="333" t="s">
        <v>208</v>
      </c>
      <c r="D54" s="333" t="s">
        <v>293</v>
      </c>
      <c r="E54" s="333" t="s">
        <v>615</v>
      </c>
      <c r="F54" s="333" t="str">
        <f t="shared" si="0"/>
        <v>CH/018c: Reviews of children in need of care and support (including children supported by a direct payment)</v>
      </c>
      <c r="G54" s="482" t="s">
        <v>674</v>
      </c>
      <c r="H54" s="303" t="b">
        <f t="shared" si="1"/>
        <v>1</v>
      </c>
    </row>
    <row r="55" spans="1:8" ht="198" x14ac:dyDescent="0.25">
      <c r="A55" s="332" t="s">
        <v>607</v>
      </c>
      <c r="B55" s="333">
        <v>13</v>
      </c>
      <c r="C55" s="333" t="s">
        <v>209</v>
      </c>
      <c r="D55" s="333" t="s">
        <v>294</v>
      </c>
      <c r="E55" s="486" t="s">
        <v>5721</v>
      </c>
      <c r="F55" s="333" t="str">
        <f>D55&amp;": "&amp;E55</f>
        <v>CH/018d: Reviews of support or financial support for children with Special Guardianship Orders 
Reviews of support or financial support for children with Special Guardianship Orders</v>
      </c>
      <c r="G55" s="482" t="s">
        <v>675</v>
      </c>
      <c r="H55" s="303" t="b">
        <v>1</v>
      </c>
    </row>
    <row r="56" spans="1:8" x14ac:dyDescent="0.25">
      <c r="A56" s="332" t="s">
        <v>607</v>
      </c>
      <c r="B56" s="333">
        <v>13</v>
      </c>
      <c r="C56" s="333" t="s">
        <v>606</v>
      </c>
      <c r="D56" s="333" t="s">
        <v>303</v>
      </c>
      <c r="E56" s="333" t="s">
        <v>263</v>
      </c>
      <c r="F56" s="333" t="str">
        <f t="shared" si="0"/>
        <v xml:space="preserve">CH/018: Total </v>
      </c>
      <c r="G56" s="482" t="s">
        <v>676</v>
      </c>
      <c r="H56" s="303" t="b">
        <f t="shared" si="1"/>
        <v>1</v>
      </c>
    </row>
    <row r="57" spans="1:8" x14ac:dyDescent="0.25">
      <c r="A57" s="332" t="s">
        <v>607</v>
      </c>
      <c r="B57" s="333">
        <v>14</v>
      </c>
      <c r="C57" s="333" t="s">
        <v>205</v>
      </c>
      <c r="D57" s="333" t="s">
        <v>295</v>
      </c>
      <c r="E57" s="333" t="s">
        <v>419</v>
      </c>
      <c r="F57" s="333" t="str">
        <f t="shared" si="0"/>
        <v>CH/019a: Child protection reviews</v>
      </c>
      <c r="G57" s="482" t="s">
        <v>677</v>
      </c>
      <c r="H57" s="303" t="b">
        <f t="shared" si="1"/>
        <v>1</v>
      </c>
    </row>
    <row r="58" spans="1:8" x14ac:dyDescent="0.25">
      <c r="A58" s="332" t="s">
        <v>607</v>
      </c>
      <c r="B58" s="333">
        <v>14</v>
      </c>
      <c r="C58" s="333" t="s">
        <v>206</v>
      </c>
      <c r="D58" s="333" t="s">
        <v>296</v>
      </c>
      <c r="E58" s="333" t="s">
        <v>421</v>
      </c>
      <c r="F58" s="333" t="str">
        <f t="shared" si="0"/>
        <v>CH/019b: Looked after reviews (including pathway plan reviews and pre-adoption reviews)</v>
      </c>
      <c r="G58" s="482" t="s">
        <v>678</v>
      </c>
      <c r="H58" s="303" t="b">
        <f t="shared" si="1"/>
        <v>1</v>
      </c>
    </row>
    <row r="59" spans="1:8" x14ac:dyDescent="0.25">
      <c r="A59" s="332" t="s">
        <v>607</v>
      </c>
      <c r="B59" s="333">
        <v>14</v>
      </c>
      <c r="C59" s="333" t="s">
        <v>207</v>
      </c>
      <c r="D59" s="333" t="s">
        <v>297</v>
      </c>
      <c r="E59" s="333" t="s">
        <v>422</v>
      </c>
      <c r="F59" s="333" t="str">
        <f t="shared" si="0"/>
        <v>CH/019c: reviews of children in need of care and support (including children supported by a direct payment)</v>
      </c>
      <c r="G59" s="482" t="s">
        <v>679</v>
      </c>
      <c r="H59" s="303" t="b">
        <f t="shared" si="1"/>
        <v>1</v>
      </c>
    </row>
    <row r="60" spans="1:8" x14ac:dyDescent="0.25">
      <c r="A60" s="332" t="s">
        <v>607</v>
      </c>
      <c r="B60" s="333">
        <v>14</v>
      </c>
      <c r="C60" s="333" t="s">
        <v>208</v>
      </c>
      <c r="D60" s="333" t="s">
        <v>298</v>
      </c>
      <c r="E60" s="333" t="s">
        <v>418</v>
      </c>
      <c r="F60" s="333" t="str">
        <f t="shared" si="0"/>
        <v>CH/019d: Reviews of support or financial support for children with Special Guardianship Orders</v>
      </c>
      <c r="G60" s="482" t="s">
        <v>680</v>
      </c>
      <c r="H60" s="303" t="b">
        <f t="shared" si="1"/>
        <v>1</v>
      </c>
    </row>
    <row r="61" spans="1:8" x14ac:dyDescent="0.25">
      <c r="A61" s="332" t="s">
        <v>607</v>
      </c>
      <c r="B61" s="333">
        <v>14</v>
      </c>
      <c r="C61" s="334" t="s">
        <v>606</v>
      </c>
      <c r="D61" s="334" t="s">
        <v>302</v>
      </c>
      <c r="E61" s="334" t="s">
        <v>263</v>
      </c>
      <c r="F61" s="333" t="str">
        <f t="shared" si="0"/>
        <v xml:space="preserve">CH/019: Total </v>
      </c>
      <c r="G61" s="482" t="s">
        <v>681</v>
      </c>
      <c r="H61" s="303" t="b">
        <f t="shared" si="1"/>
        <v>1</v>
      </c>
    </row>
    <row r="62" spans="1:8" x14ac:dyDescent="0.25">
      <c r="A62" s="332" t="s">
        <v>607</v>
      </c>
      <c r="B62" s="333">
        <v>15</v>
      </c>
      <c r="C62" s="333">
        <v>1</v>
      </c>
      <c r="D62" s="249" t="s">
        <v>299</v>
      </c>
      <c r="E62" s="249" t="s">
        <v>300</v>
      </c>
      <c r="F62" s="333" t="str">
        <f t="shared" si="0"/>
        <v>CH/019e: The total number of reviews due during the year that were not completed during the year</v>
      </c>
      <c r="G62" s="482" t="s">
        <v>904</v>
      </c>
      <c r="H62" s="303" t="b">
        <f t="shared" si="1"/>
        <v>1</v>
      </c>
    </row>
    <row r="63" spans="1:8" x14ac:dyDescent="0.25">
      <c r="A63" s="332" t="s">
        <v>607</v>
      </c>
      <c r="B63" s="333">
        <v>16</v>
      </c>
      <c r="C63" s="334" t="s">
        <v>205</v>
      </c>
      <c r="D63" s="333" t="s">
        <v>304</v>
      </c>
      <c r="E63" s="333" t="s">
        <v>884</v>
      </c>
      <c r="F63" s="333" t="str">
        <f>D63&amp;": "&amp;E63</f>
        <v>CH/020: The number of Initial Strategy Meetings for children concluded during the collection year</v>
      </c>
      <c r="G63" s="482" t="s">
        <v>905</v>
      </c>
      <c r="H63" s="303" t="b">
        <f t="shared" si="1"/>
        <v>1</v>
      </c>
    </row>
    <row r="64" spans="1:8" x14ac:dyDescent="0.25">
      <c r="A64" s="332" t="s">
        <v>607</v>
      </c>
      <c r="B64" s="333">
        <v>16</v>
      </c>
      <c r="C64" s="334" t="s">
        <v>206</v>
      </c>
      <c r="D64" s="334" t="s">
        <v>306</v>
      </c>
      <c r="E64" s="334" t="s">
        <v>885</v>
      </c>
      <c r="F64" s="333" t="str">
        <f>D64&amp;": "&amp;E64</f>
        <v>CH/021: The number of Strategy Meetings held during the year that progressed to Section 47 enquiries</v>
      </c>
      <c r="G64" s="482" t="s">
        <v>906</v>
      </c>
      <c r="H64" s="303" t="b">
        <f t="shared" si="1"/>
        <v>1</v>
      </c>
    </row>
    <row r="65" spans="1:8" x14ac:dyDescent="0.25">
      <c r="A65" s="332" t="s">
        <v>607</v>
      </c>
      <c r="B65" s="333">
        <v>16</v>
      </c>
      <c r="C65" s="334" t="s">
        <v>207</v>
      </c>
      <c r="D65" s="334" t="s">
        <v>308</v>
      </c>
      <c r="E65" s="334" t="s">
        <v>953</v>
      </c>
      <c r="F65" s="333" t="str">
        <f>D65&amp;": "&amp;E65</f>
        <v>CH/022: The total number of Section 47 enquiries completed during the year that progressed to Initial Child Protection Conference</v>
      </c>
      <c r="G65" s="482" t="s">
        <v>682</v>
      </c>
      <c r="H65" s="303" t="b">
        <f t="shared" si="1"/>
        <v>1</v>
      </c>
    </row>
    <row r="66" spans="1:8" x14ac:dyDescent="0.25">
      <c r="A66" s="332" t="s">
        <v>607</v>
      </c>
      <c r="B66" s="303">
        <v>17</v>
      </c>
      <c r="C66" s="303">
        <v>1</v>
      </c>
      <c r="D66" s="303" t="s">
        <v>310</v>
      </c>
      <c r="E66" s="303" t="s">
        <v>321</v>
      </c>
      <c r="F66" s="333" t="str">
        <f t="shared" si="0"/>
        <v>CH/023a: Neglect</v>
      </c>
      <c r="G66" s="482" t="s">
        <v>683</v>
      </c>
      <c r="H66" s="303" t="b">
        <f t="shared" si="1"/>
        <v>1</v>
      </c>
    </row>
    <row r="67" spans="1:8" x14ac:dyDescent="0.25">
      <c r="A67" s="332" t="s">
        <v>607</v>
      </c>
      <c r="B67" s="303">
        <v>17</v>
      </c>
      <c r="C67" s="303">
        <v>2</v>
      </c>
      <c r="D67" s="303" t="s">
        <v>311</v>
      </c>
      <c r="E67" s="303" t="s">
        <v>322</v>
      </c>
      <c r="F67" s="333" t="str">
        <f t="shared" si="0"/>
        <v>CH/023b: Physical abuse</v>
      </c>
      <c r="G67" s="482" t="s">
        <v>684</v>
      </c>
      <c r="H67" s="303" t="b">
        <f t="shared" si="1"/>
        <v>1</v>
      </c>
    </row>
    <row r="68" spans="1:8" x14ac:dyDescent="0.25">
      <c r="A68" s="332" t="s">
        <v>607</v>
      </c>
      <c r="B68" s="333">
        <v>17</v>
      </c>
      <c r="C68" s="334" t="s">
        <v>207</v>
      </c>
      <c r="D68" s="334" t="s">
        <v>312</v>
      </c>
      <c r="E68" s="334" t="s">
        <v>323</v>
      </c>
      <c r="F68" s="333" t="str">
        <f t="shared" si="0"/>
        <v>CH/023c: Sexual abuse</v>
      </c>
      <c r="G68" s="482" t="s">
        <v>685</v>
      </c>
      <c r="H68" s="303" t="b">
        <f t="shared" si="1"/>
        <v>1</v>
      </c>
    </row>
    <row r="69" spans="1:8" x14ac:dyDescent="0.25">
      <c r="A69" s="332" t="s">
        <v>607</v>
      </c>
      <c r="B69" s="333">
        <v>17</v>
      </c>
      <c r="C69" s="334" t="s">
        <v>208</v>
      </c>
      <c r="D69" s="334" t="s">
        <v>313</v>
      </c>
      <c r="E69" s="334" t="s">
        <v>324</v>
      </c>
      <c r="F69" s="333" t="str">
        <f t="shared" ref="F69:F132" si="2">D69&amp;": "&amp;E69</f>
        <v>CH/023d: Emotional abuse</v>
      </c>
      <c r="G69" s="482" t="s">
        <v>686</v>
      </c>
      <c r="H69" s="303" t="b">
        <f t="shared" ref="H69:H132" si="3">G69=F69</f>
        <v>1</v>
      </c>
    </row>
    <row r="70" spans="1:8" x14ac:dyDescent="0.25">
      <c r="A70" s="332" t="s">
        <v>607</v>
      </c>
      <c r="B70" s="333">
        <v>17</v>
      </c>
      <c r="C70" s="334" t="s">
        <v>209</v>
      </c>
      <c r="D70" s="334" t="s">
        <v>314</v>
      </c>
      <c r="E70" s="334" t="s">
        <v>325</v>
      </c>
      <c r="F70" s="333" t="str">
        <f t="shared" si="2"/>
        <v>CH/023e: Financial abuse</v>
      </c>
      <c r="G70" s="482" t="s">
        <v>687</v>
      </c>
      <c r="H70" s="303" t="b">
        <f t="shared" si="3"/>
        <v>1</v>
      </c>
    </row>
    <row r="71" spans="1:8" x14ac:dyDescent="0.25">
      <c r="A71" s="332" t="s">
        <v>607</v>
      </c>
      <c r="B71" s="333">
        <v>17</v>
      </c>
      <c r="C71" s="334" t="s">
        <v>210</v>
      </c>
      <c r="D71" s="334" t="s">
        <v>315</v>
      </c>
      <c r="E71" s="334" t="s">
        <v>326</v>
      </c>
      <c r="F71" s="333" t="str">
        <f t="shared" si="2"/>
        <v>CH/023f: Neglect and physical abuse</v>
      </c>
      <c r="G71" s="482" t="s">
        <v>688</v>
      </c>
      <c r="H71" s="303" t="b">
        <f t="shared" si="3"/>
        <v>1</v>
      </c>
    </row>
    <row r="72" spans="1:8" x14ac:dyDescent="0.25">
      <c r="A72" s="332" t="s">
        <v>607</v>
      </c>
      <c r="B72" s="333">
        <v>17</v>
      </c>
      <c r="C72" s="334" t="s">
        <v>211</v>
      </c>
      <c r="D72" s="334" t="s">
        <v>316</v>
      </c>
      <c r="E72" s="334" t="s">
        <v>327</v>
      </c>
      <c r="F72" s="333" t="str">
        <f t="shared" si="2"/>
        <v>CH/023g: Physical and sexual abuse</v>
      </c>
      <c r="G72" s="482" t="s">
        <v>689</v>
      </c>
      <c r="H72" s="303" t="b">
        <f t="shared" si="3"/>
        <v>1</v>
      </c>
    </row>
    <row r="73" spans="1:8" x14ac:dyDescent="0.25">
      <c r="A73" s="332" t="s">
        <v>607</v>
      </c>
      <c r="B73" s="333">
        <v>17</v>
      </c>
      <c r="C73" s="334" t="s">
        <v>212</v>
      </c>
      <c r="D73" s="334" t="s">
        <v>317</v>
      </c>
      <c r="E73" s="334" t="s">
        <v>328</v>
      </c>
      <c r="F73" s="333" t="str">
        <f t="shared" si="2"/>
        <v>CH/023h: Neglect and sexual abuse</v>
      </c>
      <c r="G73" s="482" t="s">
        <v>690</v>
      </c>
      <c r="H73" s="303" t="b">
        <f t="shared" si="3"/>
        <v>1</v>
      </c>
    </row>
    <row r="74" spans="1:8" x14ac:dyDescent="0.25">
      <c r="A74" s="332" t="s">
        <v>607</v>
      </c>
      <c r="B74" s="333">
        <v>17</v>
      </c>
      <c r="C74" s="334" t="s">
        <v>213</v>
      </c>
      <c r="D74" s="334" t="s">
        <v>318</v>
      </c>
      <c r="E74" s="334" t="s">
        <v>329</v>
      </c>
      <c r="F74" s="333" t="str">
        <f t="shared" si="2"/>
        <v>CH/023i: Neglect, physical and sexual Abuse</v>
      </c>
      <c r="G74" s="482" t="s">
        <v>691</v>
      </c>
      <c r="H74" s="303" t="b">
        <f t="shared" si="3"/>
        <v>1</v>
      </c>
    </row>
    <row r="75" spans="1:8" x14ac:dyDescent="0.25">
      <c r="A75" s="332" t="s">
        <v>607</v>
      </c>
      <c r="B75" s="333">
        <v>17</v>
      </c>
      <c r="C75" s="249" t="s">
        <v>606</v>
      </c>
      <c r="D75" s="249" t="s">
        <v>359</v>
      </c>
      <c r="E75" s="249" t="s">
        <v>263</v>
      </c>
      <c r="F75" s="333" t="str">
        <f t="shared" si="2"/>
        <v xml:space="preserve">CH/023: Total </v>
      </c>
      <c r="G75" s="482" t="s">
        <v>907</v>
      </c>
      <c r="H75" s="303" t="b">
        <f t="shared" si="3"/>
        <v>1</v>
      </c>
    </row>
    <row r="76" spans="1:8" x14ac:dyDescent="0.25">
      <c r="A76" s="332" t="s">
        <v>607</v>
      </c>
      <c r="B76" s="333">
        <v>18</v>
      </c>
      <c r="C76" s="334">
        <v>1</v>
      </c>
      <c r="D76" s="334" t="s">
        <v>319</v>
      </c>
      <c r="E76" s="334" t="s">
        <v>330</v>
      </c>
      <c r="F76" s="333" t="str">
        <f t="shared" si="2"/>
        <v>CH/023j: The number of children during the year not deemed to be at risk of significant harm at child protection conference but still have need for Care and Support</v>
      </c>
      <c r="G76" s="482" t="s">
        <v>692</v>
      </c>
      <c r="H76" s="303" t="b">
        <f t="shared" si="3"/>
        <v>1</v>
      </c>
    </row>
    <row r="77" spans="1:8" x14ac:dyDescent="0.25">
      <c r="A77" s="332" t="s">
        <v>607</v>
      </c>
      <c r="B77" s="333">
        <v>18</v>
      </c>
      <c r="C77" s="334">
        <v>2</v>
      </c>
      <c r="D77" s="334" t="s">
        <v>320</v>
      </c>
      <c r="E77" s="334" t="s">
        <v>5703</v>
      </c>
      <c r="F77" s="333" t="str">
        <f t="shared" si="2"/>
        <v>CH/023k: The number of children during the year not deemed to be at risk of significant harm at child protection conference and no additional eligible needs were identified (This metric is automatically calculated: CH/022 – (CH/023a-i + CH/023j). If total is wrong, please insert a comment).</v>
      </c>
      <c r="G77" s="482" t="s">
        <v>693</v>
      </c>
      <c r="H77" s="303" t="b">
        <f>G77=F77</f>
        <v>0</v>
      </c>
    </row>
    <row r="78" spans="1:8" x14ac:dyDescent="0.25">
      <c r="A78" s="332" t="s">
        <v>607</v>
      </c>
      <c r="B78" s="333">
        <v>19</v>
      </c>
      <c r="C78" s="334">
        <v>1</v>
      </c>
      <c r="D78" s="334" t="s">
        <v>331</v>
      </c>
      <c r="E78" s="334" t="s">
        <v>332</v>
      </c>
      <c r="F78" s="333" t="str">
        <f t="shared" si="2"/>
        <v>CH/024: Of those children who were placed on the child protection register during the year, the number that has been previously registered under any category, at any time during the previous 12 months</v>
      </c>
      <c r="G78" s="482" t="s">
        <v>694</v>
      </c>
      <c r="H78" s="303" t="b">
        <f t="shared" si="3"/>
        <v>1</v>
      </c>
    </row>
    <row r="79" spans="1:8" x14ac:dyDescent="0.25">
      <c r="A79" s="332" t="s">
        <v>607</v>
      </c>
      <c r="B79" s="333">
        <v>19</v>
      </c>
      <c r="C79" s="334">
        <v>2</v>
      </c>
      <c r="D79" s="334" t="s">
        <v>333</v>
      </c>
      <c r="E79" s="334" t="s">
        <v>886</v>
      </c>
      <c r="F79" s="333" t="str">
        <f t="shared" si="2"/>
        <v>CH/025: The number of initial child protection conferences held during the collection year that were held within statutory timescales</v>
      </c>
      <c r="G79" s="482" t="s">
        <v>908</v>
      </c>
      <c r="H79" s="303" t="b">
        <f t="shared" si="3"/>
        <v>1</v>
      </c>
    </row>
    <row r="80" spans="1:8" x14ac:dyDescent="0.25">
      <c r="A80" s="332" t="s">
        <v>607</v>
      </c>
      <c r="B80" s="333">
        <v>19</v>
      </c>
      <c r="C80" s="334">
        <v>3</v>
      </c>
      <c r="D80" s="334" t="s">
        <v>335</v>
      </c>
      <c r="E80" s="334" t="s">
        <v>484</v>
      </c>
      <c r="F80" s="333" t="str">
        <f t="shared" si="2"/>
        <v>CH/026: The total number of children on the child protection register at 31 March</v>
      </c>
      <c r="G80" s="482" t="s">
        <v>695</v>
      </c>
      <c r="H80" s="303" t="b">
        <f t="shared" si="3"/>
        <v>1</v>
      </c>
    </row>
    <row r="81" spans="1:8" x14ac:dyDescent="0.25">
      <c r="A81" s="332" t="s">
        <v>607</v>
      </c>
      <c r="B81" s="333">
        <v>19</v>
      </c>
      <c r="C81" s="334">
        <v>4</v>
      </c>
      <c r="D81" s="334" t="s">
        <v>336</v>
      </c>
      <c r="E81" s="334" t="s">
        <v>337</v>
      </c>
      <c r="F81" s="333" t="str">
        <f t="shared" si="2"/>
        <v>CH/027: The total number of initial core group meetings held during the year</v>
      </c>
      <c r="G81" s="482" t="s">
        <v>696</v>
      </c>
      <c r="H81" s="303" t="b">
        <f t="shared" si="3"/>
        <v>1</v>
      </c>
    </row>
    <row r="82" spans="1:8" x14ac:dyDescent="0.25">
      <c r="A82" s="332" t="s">
        <v>607</v>
      </c>
      <c r="B82" s="333">
        <v>19</v>
      </c>
      <c r="C82" s="334">
        <v>5</v>
      </c>
      <c r="D82" s="334" t="s">
        <v>338</v>
      </c>
      <c r="E82" s="334" t="s">
        <v>339</v>
      </c>
      <c r="F82" s="333" t="str">
        <f t="shared" si="2"/>
        <v>CH/028: The total number of initial core group meetings held during the year that were held within statutory timescales</v>
      </c>
      <c r="G82" s="482" t="s">
        <v>697</v>
      </c>
      <c r="H82" s="303" t="b">
        <f t="shared" si="3"/>
        <v>1</v>
      </c>
    </row>
    <row r="83" spans="1:8" x14ac:dyDescent="0.25">
      <c r="A83" s="332" t="s">
        <v>607</v>
      </c>
      <c r="B83" s="333">
        <v>19</v>
      </c>
      <c r="C83" s="334">
        <v>6</v>
      </c>
      <c r="D83" s="334" t="s">
        <v>340</v>
      </c>
      <c r="E83" s="334" t="s">
        <v>341</v>
      </c>
      <c r="F83" s="333" t="str">
        <f t="shared" si="2"/>
        <v>CH/029: The total number of visits to children placed on the child protection register that were due during the year</v>
      </c>
      <c r="G83" s="482" t="s">
        <v>698</v>
      </c>
      <c r="H83" s="303" t="b">
        <f t="shared" si="3"/>
        <v>1</v>
      </c>
    </row>
    <row r="84" spans="1:8" x14ac:dyDescent="0.25">
      <c r="A84" s="332" t="s">
        <v>607</v>
      </c>
      <c r="B84" s="333">
        <v>19</v>
      </c>
      <c r="C84" s="334">
        <v>7</v>
      </c>
      <c r="D84" s="334" t="s">
        <v>342</v>
      </c>
      <c r="E84" s="334" t="s">
        <v>343</v>
      </c>
      <c r="F84" s="333" t="str">
        <f t="shared" si="2"/>
        <v>CH/030: The total number of visits to children placed on the child protection register that were due during the year  that were completed within approved timescales</v>
      </c>
      <c r="G84" s="482" t="s">
        <v>699</v>
      </c>
      <c r="H84" s="303" t="b">
        <f t="shared" si="3"/>
        <v>1</v>
      </c>
    </row>
    <row r="85" spans="1:8" x14ac:dyDescent="0.25">
      <c r="A85" s="332" t="s">
        <v>607</v>
      </c>
      <c r="B85" s="333">
        <v>19</v>
      </c>
      <c r="C85" s="249">
        <v>8</v>
      </c>
      <c r="D85" s="249" t="s">
        <v>344</v>
      </c>
      <c r="E85" s="249" t="s">
        <v>345</v>
      </c>
      <c r="F85" s="333" t="str">
        <f t="shared" si="2"/>
        <v>CH/031: The total number of reports of children who go missing during the year</v>
      </c>
      <c r="G85" s="482" t="s">
        <v>700</v>
      </c>
      <c r="H85" s="303" t="b">
        <f t="shared" si="3"/>
        <v>1</v>
      </c>
    </row>
    <row r="86" spans="1:8" x14ac:dyDescent="0.25">
      <c r="A86" s="332" t="s">
        <v>607</v>
      </c>
      <c r="B86" s="333">
        <v>19</v>
      </c>
      <c r="C86" s="249">
        <v>9</v>
      </c>
      <c r="D86" s="249" t="s">
        <v>346</v>
      </c>
      <c r="E86" s="249" t="s">
        <v>347</v>
      </c>
      <c r="F86" s="333" t="str">
        <f t="shared" si="2"/>
        <v>CH/032: The total number of children who go missing during the year</v>
      </c>
      <c r="G86" s="482" t="s">
        <v>701</v>
      </c>
      <c r="H86" s="303" t="b">
        <f t="shared" si="3"/>
        <v>1</v>
      </c>
    </row>
    <row r="87" spans="1:8" x14ac:dyDescent="0.25">
      <c r="A87" s="332" t="s">
        <v>607</v>
      </c>
      <c r="B87" s="333">
        <v>20</v>
      </c>
      <c r="C87" s="249">
        <v>1</v>
      </c>
      <c r="D87" s="249" t="s">
        <v>348</v>
      </c>
      <c r="E87" s="249" t="s">
        <v>785</v>
      </c>
      <c r="F87" s="333" t="str">
        <f t="shared" si="2"/>
        <v>CH/033: The total number of children reported during the year where child exploitation was a factor</v>
      </c>
      <c r="G87" s="482" t="s">
        <v>909</v>
      </c>
      <c r="H87" s="303" t="b">
        <f t="shared" si="3"/>
        <v>1</v>
      </c>
    </row>
    <row r="88" spans="1:8" x14ac:dyDescent="0.25">
      <c r="A88" s="332" t="s">
        <v>607</v>
      </c>
      <c r="B88" s="333">
        <v>20</v>
      </c>
      <c r="C88" s="249">
        <v>2</v>
      </c>
      <c r="D88" s="249" t="s">
        <v>349</v>
      </c>
      <c r="E88" s="249" t="s">
        <v>352</v>
      </c>
      <c r="F88" s="333" t="str">
        <f t="shared" si="2"/>
        <v>CH/034a: Child sexual exploitation</v>
      </c>
      <c r="G88" s="482" t="s">
        <v>702</v>
      </c>
      <c r="H88" s="303" t="b">
        <f t="shared" si="3"/>
        <v>1</v>
      </c>
    </row>
    <row r="89" spans="1:8" x14ac:dyDescent="0.25">
      <c r="A89" s="332" t="s">
        <v>607</v>
      </c>
      <c r="B89" s="333">
        <v>20</v>
      </c>
      <c r="C89" s="249">
        <v>3</v>
      </c>
      <c r="D89" s="249" t="s">
        <v>350</v>
      </c>
      <c r="E89" s="249" t="s">
        <v>353</v>
      </c>
      <c r="F89" s="333" t="str">
        <f t="shared" si="2"/>
        <v>CH/034b: Child criminal exploitation</v>
      </c>
      <c r="G89" s="482" t="s">
        <v>703</v>
      </c>
      <c r="H89" s="303" t="b">
        <f t="shared" si="3"/>
        <v>1</v>
      </c>
    </row>
    <row r="90" spans="1:8" x14ac:dyDescent="0.25">
      <c r="A90" s="332" t="s">
        <v>607</v>
      </c>
      <c r="B90" s="333">
        <v>20</v>
      </c>
      <c r="C90" s="249">
        <v>4</v>
      </c>
      <c r="D90" s="249" t="s">
        <v>351</v>
      </c>
      <c r="E90" s="249" t="s">
        <v>354</v>
      </c>
      <c r="F90" s="333" t="str">
        <f t="shared" si="2"/>
        <v>CH/034c: Child trafficking</v>
      </c>
      <c r="G90" s="482" t="s">
        <v>704</v>
      </c>
      <c r="H90" s="303" t="b">
        <f t="shared" si="3"/>
        <v>1</v>
      </c>
    </row>
    <row r="91" spans="1:8" x14ac:dyDescent="0.25">
      <c r="A91" s="332" t="s">
        <v>607</v>
      </c>
      <c r="B91" s="333">
        <v>20</v>
      </c>
      <c r="C91" s="249">
        <v>99</v>
      </c>
      <c r="D91" s="249" t="s">
        <v>360</v>
      </c>
      <c r="E91" s="249" t="s">
        <v>263</v>
      </c>
      <c r="F91" s="333" t="str">
        <f t="shared" si="2"/>
        <v xml:space="preserve">CH/034: Total </v>
      </c>
      <c r="G91" s="482" t="s">
        <v>705</v>
      </c>
      <c r="H91" s="303" t="b">
        <f t="shared" si="3"/>
        <v>1</v>
      </c>
    </row>
    <row r="92" spans="1:8" x14ac:dyDescent="0.25">
      <c r="A92" s="332" t="s">
        <v>607</v>
      </c>
      <c r="B92" s="333">
        <v>21</v>
      </c>
      <c r="C92" s="249">
        <v>1</v>
      </c>
      <c r="D92" s="249" t="s">
        <v>355</v>
      </c>
      <c r="E92" s="249" t="s">
        <v>356</v>
      </c>
      <c r="F92" s="333" t="str">
        <f t="shared" si="2"/>
        <v>CH/035: The total number of days on the child protection register for children who were removed from the register during the year</v>
      </c>
      <c r="G92" s="482" t="s">
        <v>706</v>
      </c>
      <c r="H92" s="303" t="b">
        <f t="shared" si="3"/>
        <v>1</v>
      </c>
    </row>
    <row r="93" spans="1:8" x14ac:dyDescent="0.25">
      <c r="A93" s="332" t="s">
        <v>607</v>
      </c>
      <c r="B93" s="333">
        <v>21</v>
      </c>
      <c r="C93" s="333">
        <v>2</v>
      </c>
      <c r="D93" s="333" t="s">
        <v>357</v>
      </c>
      <c r="E93" s="333" t="s">
        <v>358</v>
      </c>
      <c r="F93" s="333" t="str">
        <f t="shared" si="2"/>
        <v>CH/036: The total number of children removed (de-registered) from the child protection register during the year</v>
      </c>
      <c r="G93" s="482" t="s">
        <v>707</v>
      </c>
      <c r="H93" s="303" t="b">
        <f t="shared" si="3"/>
        <v>1</v>
      </c>
    </row>
    <row r="94" spans="1:8" x14ac:dyDescent="0.25">
      <c r="A94" s="332" t="s">
        <v>607</v>
      </c>
      <c r="B94" s="333">
        <v>22</v>
      </c>
      <c r="C94" s="333">
        <v>1</v>
      </c>
      <c r="D94" s="303" t="s">
        <v>944</v>
      </c>
      <c r="E94" s="303" t="s">
        <v>596</v>
      </c>
      <c r="F94" s="333" t="str">
        <f t="shared" si="2"/>
        <v>CA/002: Number of pre-birth child protection conferences convened during the year</v>
      </c>
      <c r="G94" s="482" t="s">
        <v>708</v>
      </c>
      <c r="H94" s="303" t="b">
        <v>1</v>
      </c>
    </row>
    <row r="95" spans="1:8" x14ac:dyDescent="0.25">
      <c r="A95" s="332" t="s">
        <v>607</v>
      </c>
      <c r="B95" s="333">
        <v>23</v>
      </c>
      <c r="C95" s="333">
        <v>1</v>
      </c>
      <c r="D95" s="333" t="s">
        <v>361</v>
      </c>
      <c r="E95" s="333" t="s">
        <v>364</v>
      </c>
      <c r="F95" s="333" t="str">
        <f t="shared" si="2"/>
        <v>CH/037a: The number of children becoming looked after during the year</v>
      </c>
      <c r="G95" s="482" t="s">
        <v>709</v>
      </c>
      <c r="H95" s="303" t="b">
        <f t="shared" si="3"/>
        <v>1</v>
      </c>
    </row>
    <row r="96" spans="1:8" x14ac:dyDescent="0.25">
      <c r="A96" s="332" t="s">
        <v>607</v>
      </c>
      <c r="B96" s="333">
        <v>23</v>
      </c>
      <c r="C96" s="333">
        <v>2</v>
      </c>
      <c r="D96" s="333" t="s">
        <v>362</v>
      </c>
      <c r="E96" s="333" t="s">
        <v>365</v>
      </c>
      <c r="F96" s="333" t="str">
        <f t="shared" si="2"/>
        <v>CH/037b: The number of new episodes of children becoming looked after during the year</v>
      </c>
      <c r="G96" s="482" t="s">
        <v>710</v>
      </c>
      <c r="H96" s="303" t="b">
        <f t="shared" si="3"/>
        <v>1</v>
      </c>
    </row>
    <row r="97" spans="1:8" x14ac:dyDescent="0.25">
      <c r="A97" s="332" t="s">
        <v>607</v>
      </c>
      <c r="B97" s="333">
        <v>23</v>
      </c>
      <c r="C97" s="333">
        <v>3</v>
      </c>
      <c r="D97" s="333" t="s">
        <v>363</v>
      </c>
      <c r="E97" s="333" t="s">
        <v>5707</v>
      </c>
      <c r="F97" s="333" t="str">
        <f t="shared" si="2"/>
        <v>CH/037c: The number of new episodes of children becoming looked after during the year where the initial episode in care lasted 10 working days or more</v>
      </c>
      <c r="G97" s="482" t="s">
        <v>711</v>
      </c>
      <c r="H97" s="303" t="b">
        <f t="shared" si="3"/>
        <v>0</v>
      </c>
    </row>
    <row r="98" spans="1:8" x14ac:dyDescent="0.25">
      <c r="A98" s="332" t="s">
        <v>607</v>
      </c>
      <c r="B98" s="333">
        <v>23</v>
      </c>
      <c r="C98" s="333">
        <v>4</v>
      </c>
      <c r="D98" s="333" t="s">
        <v>376</v>
      </c>
      <c r="E98" s="333" t="s">
        <v>366</v>
      </c>
      <c r="F98" s="333" t="str">
        <f t="shared" si="2"/>
        <v>CH/038: The number of part 6 care and support plans that were completed within 10 working days from the start of becoming looked after</v>
      </c>
      <c r="G98" s="482" t="s">
        <v>712</v>
      </c>
      <c r="H98" s="303" t="b">
        <f t="shared" si="3"/>
        <v>1</v>
      </c>
    </row>
    <row r="99" spans="1:8" x14ac:dyDescent="0.25">
      <c r="A99" s="332" t="s">
        <v>607</v>
      </c>
      <c r="B99" s="333">
        <v>23</v>
      </c>
      <c r="C99" s="333">
        <v>5</v>
      </c>
      <c r="D99" s="333" t="s">
        <v>377</v>
      </c>
      <c r="E99" s="333" t="s">
        <v>485</v>
      </c>
      <c r="F99" s="333" t="str">
        <f t="shared" si="2"/>
        <v>CH/039: The number of children looked after at 31 March</v>
      </c>
      <c r="G99" s="482" t="s">
        <v>713</v>
      </c>
      <c r="H99" s="303" t="b">
        <f t="shared" si="3"/>
        <v>1</v>
      </c>
    </row>
    <row r="100" spans="1:8" x14ac:dyDescent="0.25">
      <c r="A100" s="332" t="s">
        <v>607</v>
      </c>
      <c r="B100" s="333">
        <v>23</v>
      </c>
      <c r="C100" s="333">
        <v>6</v>
      </c>
      <c r="D100" s="333" t="s">
        <v>378</v>
      </c>
      <c r="E100" s="333" t="s">
        <v>486</v>
      </c>
      <c r="F100" s="333" t="str">
        <f t="shared" si="2"/>
        <v>CH/040: The number of children receiving (S76) short breaks at 31 March</v>
      </c>
      <c r="G100" s="482" t="s">
        <v>714</v>
      </c>
      <c r="H100" s="303" t="b">
        <f t="shared" si="3"/>
        <v>1</v>
      </c>
    </row>
    <row r="101" spans="1:8" x14ac:dyDescent="0.25">
      <c r="A101" s="332" t="s">
        <v>607</v>
      </c>
      <c r="B101" s="333">
        <v>23</v>
      </c>
      <c r="C101" s="333">
        <v>7</v>
      </c>
      <c r="D101" s="333" t="s">
        <v>379</v>
      </c>
      <c r="E101" s="333" t="s">
        <v>367</v>
      </c>
      <c r="F101" s="333" t="str">
        <f t="shared" si="2"/>
        <v>CH/041: The number of statutory visits for children looked after that were due during the year</v>
      </c>
      <c r="G101" s="482" t="s">
        <v>715</v>
      </c>
      <c r="H101" s="303" t="b">
        <f t="shared" si="3"/>
        <v>1</v>
      </c>
    </row>
    <row r="102" spans="1:8" x14ac:dyDescent="0.25">
      <c r="A102" s="332" t="s">
        <v>607</v>
      </c>
      <c r="B102" s="333">
        <v>23</v>
      </c>
      <c r="C102" s="333">
        <v>8</v>
      </c>
      <c r="D102" s="333" t="s">
        <v>380</v>
      </c>
      <c r="E102" s="333" t="s">
        <v>887</v>
      </c>
      <c r="F102" s="333" t="str">
        <f t="shared" si="2"/>
        <v>CH/042: The number of statutory visits for children looked after that were due during the year that were completed within statutory timescales</v>
      </c>
      <c r="G102" s="482" t="s">
        <v>910</v>
      </c>
      <c r="H102" s="303" t="b">
        <f t="shared" si="3"/>
        <v>1</v>
      </c>
    </row>
    <row r="103" spans="1:8" x14ac:dyDescent="0.25">
      <c r="A103" s="332" t="s">
        <v>607</v>
      </c>
      <c r="B103" s="333">
        <v>23</v>
      </c>
      <c r="C103" s="333">
        <v>9</v>
      </c>
      <c r="D103" s="333" t="s">
        <v>381</v>
      </c>
      <c r="E103" s="333" t="s">
        <v>487</v>
      </c>
      <c r="F103" s="333" t="str">
        <f t="shared" si="2"/>
        <v>CH/043: The total number of children looked after at 31 March who have experienced three or more placements during the year</v>
      </c>
      <c r="G103" s="482" t="s">
        <v>716</v>
      </c>
      <c r="H103" s="303" t="b">
        <f t="shared" si="3"/>
        <v>1</v>
      </c>
    </row>
    <row r="104" spans="1:8" x14ac:dyDescent="0.25">
      <c r="A104" s="332" t="s">
        <v>607</v>
      </c>
      <c r="B104" s="333">
        <v>23</v>
      </c>
      <c r="C104" s="333">
        <v>10</v>
      </c>
      <c r="D104" s="333" t="s">
        <v>382</v>
      </c>
      <c r="E104" s="333" t="s">
        <v>488</v>
      </c>
      <c r="F104" s="333" t="str">
        <f t="shared" si="2"/>
        <v>CH/044: The total number of children looked after on the 31 March who have experienced one or more changes of school during the year (excluding transitional arrangements, moves associated with adoption or moves home)</v>
      </c>
      <c r="G104" s="482" t="s">
        <v>717</v>
      </c>
      <c r="H104" s="303" t="b">
        <f t="shared" si="3"/>
        <v>1</v>
      </c>
    </row>
    <row r="105" spans="1:8" x14ac:dyDescent="0.25">
      <c r="A105" s="332" t="s">
        <v>607</v>
      </c>
      <c r="B105" s="333">
        <v>23</v>
      </c>
      <c r="C105" s="333">
        <v>11</v>
      </c>
      <c r="D105" s="333" t="s">
        <v>383</v>
      </c>
      <c r="E105" s="333" t="s">
        <v>369</v>
      </c>
      <c r="F105" s="333" t="str">
        <f t="shared" si="2"/>
        <v>CH/045: The total number of children looked after who returned home during the year</v>
      </c>
      <c r="G105" s="482" t="s">
        <v>718</v>
      </c>
      <c r="H105" s="303" t="b">
        <f t="shared" si="3"/>
        <v>1</v>
      </c>
    </row>
    <row r="106" spans="1:8" x14ac:dyDescent="0.25">
      <c r="A106" s="332" t="s">
        <v>607</v>
      </c>
      <c r="B106" s="333">
        <v>23</v>
      </c>
      <c r="C106" s="333">
        <v>12</v>
      </c>
      <c r="D106" s="333" t="s">
        <v>384</v>
      </c>
      <c r="E106" s="333" t="s">
        <v>370</v>
      </c>
      <c r="F106" s="333" t="str">
        <f t="shared" si="2"/>
        <v>CH/046: The total number of children looked after who are not placed with parents, family or friends</v>
      </c>
      <c r="G106" s="482" t="s">
        <v>719</v>
      </c>
      <c r="H106" s="303" t="b">
        <f t="shared" si="3"/>
        <v>1</v>
      </c>
    </row>
    <row r="107" spans="1:8" x14ac:dyDescent="0.25">
      <c r="A107" s="332" t="s">
        <v>607</v>
      </c>
      <c r="B107" s="333">
        <v>23</v>
      </c>
      <c r="C107" s="333">
        <v>13</v>
      </c>
      <c r="D107" s="333" t="s">
        <v>385</v>
      </c>
      <c r="E107" s="333" t="s">
        <v>371</v>
      </c>
      <c r="F107" s="333" t="str">
        <f t="shared" si="2"/>
        <v>CH/047: The total number of children looked after who are placed within Wales, but outside of the responsible local authority</v>
      </c>
      <c r="G107" s="482" t="s">
        <v>720</v>
      </c>
      <c r="H107" s="303" t="b">
        <f t="shared" si="3"/>
        <v>1</v>
      </c>
    </row>
    <row r="108" spans="1:8" x14ac:dyDescent="0.25">
      <c r="A108" s="332" t="s">
        <v>607</v>
      </c>
      <c r="B108" s="333">
        <v>23</v>
      </c>
      <c r="C108" s="333">
        <v>14</v>
      </c>
      <c r="D108" s="333" t="s">
        <v>386</v>
      </c>
      <c r="E108" s="333" t="s">
        <v>372</v>
      </c>
      <c r="F108" s="333" t="str">
        <f t="shared" si="2"/>
        <v>CH/048: The total number of children looked after who are placed outside of Wales</v>
      </c>
      <c r="G108" s="482" t="s">
        <v>721</v>
      </c>
      <c r="H108" s="303" t="b">
        <f t="shared" si="3"/>
        <v>1</v>
      </c>
    </row>
    <row r="109" spans="1:8" x14ac:dyDescent="0.25">
      <c r="A109" s="332" t="s">
        <v>607</v>
      </c>
      <c r="B109" s="333">
        <v>23</v>
      </c>
      <c r="C109" s="333">
        <v>15</v>
      </c>
      <c r="D109" s="333" t="s">
        <v>387</v>
      </c>
      <c r="E109" s="333" t="s">
        <v>373</v>
      </c>
      <c r="F109" s="333" t="str">
        <f t="shared" si="2"/>
        <v>CH/049: The total number of initial Pathway Plans due to be completed during the year</v>
      </c>
      <c r="G109" s="482" t="s">
        <v>722</v>
      </c>
      <c r="H109" s="303" t="b">
        <f t="shared" si="3"/>
        <v>1</v>
      </c>
    </row>
    <row r="110" spans="1:8" x14ac:dyDescent="0.25">
      <c r="A110" s="332" t="s">
        <v>607</v>
      </c>
      <c r="B110" s="333">
        <v>23</v>
      </c>
      <c r="C110" s="333">
        <v>16</v>
      </c>
      <c r="D110" s="333" t="s">
        <v>388</v>
      </c>
      <c r="E110" s="333" t="s">
        <v>888</v>
      </c>
      <c r="F110" s="333" t="str">
        <f t="shared" si="2"/>
        <v>CH/050: The total number of initial Pathway Plans due during the year that were completed within timescales</v>
      </c>
      <c r="G110" s="482" t="s">
        <v>911</v>
      </c>
      <c r="H110" s="303" t="b">
        <f t="shared" si="3"/>
        <v>1</v>
      </c>
    </row>
    <row r="111" spans="1:8" x14ac:dyDescent="0.25">
      <c r="A111" s="332" t="s">
        <v>607</v>
      </c>
      <c r="B111" s="333">
        <v>23</v>
      </c>
      <c r="C111" s="333">
        <v>17</v>
      </c>
      <c r="D111" s="333" t="s">
        <v>389</v>
      </c>
      <c r="E111" s="333" t="s">
        <v>375</v>
      </c>
      <c r="F111" s="333" t="str">
        <f t="shared" si="2"/>
        <v>CH/051: The total number of young people during the year where a personal adviser was allocated as required</v>
      </c>
      <c r="G111" s="482" t="s">
        <v>723</v>
      </c>
      <c r="H111" s="303" t="b">
        <f t="shared" si="3"/>
        <v>1</v>
      </c>
    </row>
    <row r="112" spans="1:8" x14ac:dyDescent="0.25">
      <c r="A112" s="332" t="s">
        <v>607</v>
      </c>
      <c r="B112" s="333">
        <v>23</v>
      </c>
      <c r="C112" s="333">
        <v>18</v>
      </c>
      <c r="D112" s="333" t="s">
        <v>390</v>
      </c>
      <c r="E112" s="333" t="s">
        <v>5708</v>
      </c>
      <c r="F112" s="333" t="str">
        <f t="shared" si="2"/>
        <v>CH/052: The total number of care leavers who experience homelessness during the year (As defined by the Housing (Wales) Act 2014</v>
      </c>
      <c r="G112" s="482" t="s">
        <v>724</v>
      </c>
      <c r="H112" s="303" t="b">
        <f t="shared" si="3"/>
        <v>0</v>
      </c>
    </row>
    <row r="113" spans="1:8" x14ac:dyDescent="0.25">
      <c r="A113" s="332" t="s">
        <v>607</v>
      </c>
      <c r="B113" s="333">
        <v>24</v>
      </c>
      <c r="C113" s="333">
        <v>1</v>
      </c>
      <c r="D113" s="333" t="s">
        <v>391</v>
      </c>
      <c r="E113" s="333" t="s">
        <v>397</v>
      </c>
      <c r="F113" s="333" t="str">
        <f t="shared" si="2"/>
        <v>CH/053a: category 1</v>
      </c>
      <c r="G113" s="482" t="s">
        <v>725</v>
      </c>
      <c r="H113" s="303" t="b">
        <f t="shared" si="3"/>
        <v>1</v>
      </c>
    </row>
    <row r="114" spans="1:8" x14ac:dyDescent="0.25">
      <c r="A114" s="332" t="s">
        <v>607</v>
      </c>
      <c r="B114" s="333">
        <v>24</v>
      </c>
      <c r="C114" s="333">
        <v>2</v>
      </c>
      <c r="D114" s="333" t="s">
        <v>392</v>
      </c>
      <c r="E114" s="333" t="s">
        <v>398</v>
      </c>
      <c r="F114" s="333" t="str">
        <f t="shared" si="2"/>
        <v>CH/053b: category 2</v>
      </c>
      <c r="G114" s="482" t="s">
        <v>726</v>
      </c>
      <c r="H114" s="303" t="b">
        <f t="shared" si="3"/>
        <v>1</v>
      </c>
    </row>
    <row r="115" spans="1:8" x14ac:dyDescent="0.25">
      <c r="A115" s="332" t="s">
        <v>607</v>
      </c>
      <c r="B115" s="333">
        <v>24</v>
      </c>
      <c r="C115" s="333">
        <v>3</v>
      </c>
      <c r="D115" s="333" t="s">
        <v>393</v>
      </c>
      <c r="E115" s="333" t="s">
        <v>399</v>
      </c>
      <c r="F115" s="333" t="str">
        <f t="shared" si="2"/>
        <v>CH/053c: category 3</v>
      </c>
      <c r="G115" s="482" t="s">
        <v>727</v>
      </c>
      <c r="H115" s="303" t="b">
        <f t="shared" si="3"/>
        <v>1</v>
      </c>
    </row>
    <row r="116" spans="1:8" x14ac:dyDescent="0.25">
      <c r="A116" s="332" t="s">
        <v>607</v>
      </c>
      <c r="B116" s="333">
        <v>24</v>
      </c>
      <c r="C116" s="333">
        <v>4</v>
      </c>
      <c r="D116" s="333" t="s">
        <v>394</v>
      </c>
      <c r="E116" s="333" t="s">
        <v>400</v>
      </c>
      <c r="F116" s="333" t="str">
        <f t="shared" si="2"/>
        <v>CH/053d: category 4</v>
      </c>
      <c r="G116" s="482" t="s">
        <v>728</v>
      </c>
      <c r="H116" s="303" t="b">
        <f t="shared" si="3"/>
        <v>1</v>
      </c>
    </row>
    <row r="117" spans="1:8" x14ac:dyDescent="0.25">
      <c r="A117" s="332" t="s">
        <v>607</v>
      </c>
      <c r="B117" s="333">
        <v>24</v>
      </c>
      <c r="C117" s="333">
        <v>5</v>
      </c>
      <c r="D117" s="333" t="s">
        <v>395</v>
      </c>
      <c r="E117" s="333" t="s">
        <v>401</v>
      </c>
      <c r="F117" s="333" t="str">
        <f t="shared" si="2"/>
        <v>CH/053e: category 5</v>
      </c>
      <c r="G117" s="482" t="s">
        <v>729</v>
      </c>
      <c r="H117" s="303" t="b">
        <f t="shared" si="3"/>
        <v>1</v>
      </c>
    </row>
    <row r="118" spans="1:8" x14ac:dyDescent="0.25">
      <c r="A118" s="332" t="s">
        <v>607</v>
      </c>
      <c r="B118" s="333">
        <v>24</v>
      </c>
      <c r="C118" s="333">
        <v>6</v>
      </c>
      <c r="D118" s="333" t="s">
        <v>396</v>
      </c>
      <c r="E118" s="333" t="s">
        <v>402</v>
      </c>
      <c r="F118" s="333" t="str">
        <f t="shared" si="2"/>
        <v>CH/053f: category 6</v>
      </c>
      <c r="G118" s="482" t="s">
        <v>730</v>
      </c>
      <c r="H118" s="303" t="b">
        <f t="shared" si="3"/>
        <v>1</v>
      </c>
    </row>
    <row r="119" spans="1:8" x14ac:dyDescent="0.25">
      <c r="A119" s="332" t="s">
        <v>607</v>
      </c>
      <c r="B119" s="333">
        <v>24</v>
      </c>
      <c r="C119" s="333">
        <v>99</v>
      </c>
      <c r="D119" s="333" t="s">
        <v>943</v>
      </c>
      <c r="E119" s="333" t="s">
        <v>263</v>
      </c>
      <c r="F119" s="333" t="str">
        <f t="shared" si="2"/>
        <v xml:space="preserve">CH/053: Total </v>
      </c>
      <c r="G119" s="482" t="s">
        <v>731</v>
      </c>
      <c r="H119" s="303" t="b">
        <f t="shared" si="3"/>
        <v>1</v>
      </c>
    </row>
    <row r="120" spans="1:8" x14ac:dyDescent="0.25">
      <c r="A120" s="332" t="s">
        <v>607</v>
      </c>
      <c r="B120" s="333">
        <v>25</v>
      </c>
      <c r="C120" s="333">
        <v>1</v>
      </c>
      <c r="D120" s="333" t="s">
        <v>403</v>
      </c>
      <c r="E120" s="333" t="s">
        <v>407</v>
      </c>
      <c r="F120" s="333" t="str">
        <f t="shared" si="2"/>
        <v>CH/054a: the 12 months since leaving care</v>
      </c>
      <c r="G120" s="482" t="s">
        <v>732</v>
      </c>
      <c r="H120" s="303" t="b">
        <f t="shared" si="3"/>
        <v>1</v>
      </c>
    </row>
    <row r="121" spans="1:8" x14ac:dyDescent="0.25">
      <c r="A121" s="332" t="s">
        <v>607</v>
      </c>
      <c r="B121" s="333">
        <v>25</v>
      </c>
      <c r="C121" s="333">
        <v>2</v>
      </c>
      <c r="D121" s="333" t="s">
        <v>404</v>
      </c>
      <c r="E121" s="333" t="s">
        <v>408</v>
      </c>
      <c r="F121" s="333" t="str">
        <f t="shared" si="2"/>
        <v>CH/054b: the 13 -24 months since leaving care</v>
      </c>
      <c r="G121" s="482" t="s">
        <v>733</v>
      </c>
      <c r="H121" s="303" t="b">
        <f t="shared" si="3"/>
        <v>1</v>
      </c>
    </row>
    <row r="122" spans="1:8" x14ac:dyDescent="0.25">
      <c r="A122" s="332" t="s">
        <v>607</v>
      </c>
      <c r="B122" s="333">
        <v>26</v>
      </c>
      <c r="C122" s="333">
        <v>3</v>
      </c>
      <c r="D122" s="333" t="s">
        <v>405</v>
      </c>
      <c r="E122" s="333" t="s">
        <v>409</v>
      </c>
      <c r="F122" s="333" t="str">
        <f t="shared" si="2"/>
        <v>CH/054c: who left care in the 12 months preceding the collection year</v>
      </c>
      <c r="G122" s="482" t="s">
        <v>734</v>
      </c>
      <c r="H122" s="303" t="b">
        <f t="shared" si="3"/>
        <v>1</v>
      </c>
    </row>
    <row r="123" spans="1:8" x14ac:dyDescent="0.25">
      <c r="A123" s="332" t="s">
        <v>607</v>
      </c>
      <c r="B123" s="333">
        <v>26</v>
      </c>
      <c r="C123" s="333">
        <v>4</v>
      </c>
      <c r="D123" s="333" t="s">
        <v>406</v>
      </c>
      <c r="E123" s="333" t="s">
        <v>410</v>
      </c>
      <c r="F123" s="333" t="str">
        <f t="shared" si="2"/>
        <v>CH/054d: who left care in the 24 months preceding the collection year</v>
      </c>
      <c r="G123" s="482" t="s">
        <v>735</v>
      </c>
      <c r="H123" s="303" t="b">
        <f t="shared" si="3"/>
        <v>1</v>
      </c>
    </row>
    <row r="124" spans="1:8" x14ac:dyDescent="0.25">
      <c r="A124" s="332" t="s">
        <v>607</v>
      </c>
      <c r="B124" s="333">
        <v>27</v>
      </c>
      <c r="C124" s="333">
        <v>1</v>
      </c>
      <c r="D124" s="333" t="s">
        <v>411</v>
      </c>
      <c r="E124" s="333" t="s">
        <v>956</v>
      </c>
      <c r="F124" s="333" t="str">
        <f t="shared" si="2"/>
        <v>CH/055: The number of young people leaving care who move into a ‘When I am Ready’ placement during the year</v>
      </c>
      <c r="G124" s="482" t="s">
        <v>736</v>
      </c>
      <c r="H124" s="303" t="b">
        <f t="shared" si="3"/>
        <v>0</v>
      </c>
    </row>
    <row r="125" spans="1:8" x14ac:dyDescent="0.25">
      <c r="A125" s="332" t="s">
        <v>607</v>
      </c>
      <c r="B125" s="333">
        <v>28</v>
      </c>
      <c r="C125" s="333">
        <v>1</v>
      </c>
      <c r="D125" s="333" t="s">
        <v>412</v>
      </c>
      <c r="E125" s="333" t="s">
        <v>958</v>
      </c>
      <c r="F125" s="333" t="str">
        <f t="shared" si="2"/>
        <v>CH/056: The total number of “Active Offers” of advocacy for children during the year</v>
      </c>
      <c r="G125" s="482" t="s">
        <v>912</v>
      </c>
      <c r="H125" s="303" t="b">
        <f t="shared" si="3"/>
        <v>0</v>
      </c>
    </row>
    <row r="126" spans="1:8" x14ac:dyDescent="0.25">
      <c r="A126" s="332" t="s">
        <v>607</v>
      </c>
      <c r="B126" s="333">
        <v>28</v>
      </c>
      <c r="C126" s="333">
        <v>2</v>
      </c>
      <c r="D126" s="333" t="s">
        <v>414</v>
      </c>
      <c r="E126" s="333" t="s">
        <v>890</v>
      </c>
      <c r="F126" s="333" t="str">
        <f t="shared" si="2"/>
        <v>CH/057: The total number “Active Offers” of advocacy for children during the year where an Independent Professional Advocate was provided</v>
      </c>
      <c r="G126" s="482" t="s">
        <v>913</v>
      </c>
      <c r="H126" s="303" t="b">
        <f t="shared" si="3"/>
        <v>1</v>
      </c>
    </row>
    <row r="127" spans="1:8" x14ac:dyDescent="0.25">
      <c r="A127" s="332" t="s">
        <v>607</v>
      </c>
      <c r="B127" s="333">
        <v>29</v>
      </c>
      <c r="C127" s="333">
        <v>1</v>
      </c>
      <c r="D127" s="333" t="s">
        <v>437</v>
      </c>
      <c r="E127" s="333" t="s">
        <v>478</v>
      </c>
      <c r="F127" s="333" t="str">
        <f t="shared" si="2"/>
        <v>CA/011: The total number of contacts to statutory social serviced by young carers or professionals contacting the service on their behalf received during the year</v>
      </c>
      <c r="G127" s="482" t="s">
        <v>737</v>
      </c>
      <c r="H127" s="303" t="b">
        <f t="shared" si="3"/>
        <v>1</v>
      </c>
    </row>
    <row r="128" spans="1:8" x14ac:dyDescent="0.25">
      <c r="A128" s="332" t="s">
        <v>607</v>
      </c>
      <c r="B128" s="333">
        <v>29</v>
      </c>
      <c r="C128" s="333">
        <v>2</v>
      </c>
      <c r="D128" s="333" t="s">
        <v>438</v>
      </c>
      <c r="E128" s="333" t="s">
        <v>479</v>
      </c>
      <c r="F128" s="333" t="str">
        <f t="shared" si="2"/>
        <v xml:space="preserve">CA/012: Of those identified, the number where advice and assistance was provided </v>
      </c>
      <c r="G128" s="482" t="s">
        <v>738</v>
      </c>
      <c r="H128" s="303" t="b">
        <f t="shared" si="3"/>
        <v>1</v>
      </c>
    </row>
    <row r="129" spans="1:8" x14ac:dyDescent="0.25">
      <c r="A129" s="332" t="s">
        <v>607</v>
      </c>
      <c r="B129" s="333">
        <v>30</v>
      </c>
      <c r="C129" s="333">
        <v>1</v>
      </c>
      <c r="D129" s="333" t="s">
        <v>439</v>
      </c>
      <c r="E129" s="333" t="s">
        <v>228</v>
      </c>
      <c r="F129" s="333" t="str">
        <f t="shared" si="2"/>
        <v>CA/013a: Self</v>
      </c>
      <c r="G129" s="482" t="s">
        <v>739</v>
      </c>
      <c r="H129" s="303" t="b">
        <f t="shared" si="3"/>
        <v>1</v>
      </c>
    </row>
    <row r="130" spans="1:8" x14ac:dyDescent="0.25">
      <c r="A130" s="332" t="s">
        <v>607</v>
      </c>
      <c r="B130" s="333">
        <v>30</v>
      </c>
      <c r="C130" s="333">
        <v>2</v>
      </c>
      <c r="D130" s="333" t="s">
        <v>440</v>
      </c>
      <c r="E130" s="333" t="s">
        <v>230</v>
      </c>
      <c r="F130" s="333" t="str">
        <f t="shared" si="2"/>
        <v>CA/013b: Relative</v>
      </c>
      <c r="G130" s="482" t="s">
        <v>740</v>
      </c>
      <c r="H130" s="303" t="b">
        <f t="shared" si="3"/>
        <v>1</v>
      </c>
    </row>
    <row r="131" spans="1:8" x14ac:dyDescent="0.25">
      <c r="A131" s="332" t="s">
        <v>607</v>
      </c>
      <c r="B131" s="333">
        <v>30</v>
      </c>
      <c r="C131" s="333">
        <v>3</v>
      </c>
      <c r="D131" s="333" t="s">
        <v>441</v>
      </c>
      <c r="E131" s="333" t="s">
        <v>232</v>
      </c>
      <c r="F131" s="333" t="str">
        <f t="shared" si="2"/>
        <v>CA/013c: Friend or neighbour</v>
      </c>
      <c r="G131" s="482" t="s">
        <v>741</v>
      </c>
      <c r="H131" s="303" t="b">
        <f t="shared" si="3"/>
        <v>1</v>
      </c>
    </row>
    <row r="132" spans="1:8" x14ac:dyDescent="0.25">
      <c r="A132" s="332" t="s">
        <v>607</v>
      </c>
      <c r="B132" s="333">
        <v>30</v>
      </c>
      <c r="C132" s="333">
        <v>4</v>
      </c>
      <c r="D132" s="333" t="s">
        <v>442</v>
      </c>
      <c r="E132" s="333" t="s">
        <v>234</v>
      </c>
      <c r="F132" s="333" t="str">
        <f t="shared" si="2"/>
        <v>CA/013d: Early intervention prevention service (Step-up)</v>
      </c>
      <c r="G132" s="482" t="s">
        <v>742</v>
      </c>
      <c r="H132" s="303" t="b">
        <f t="shared" si="3"/>
        <v>1</v>
      </c>
    </row>
    <row r="133" spans="1:8" x14ac:dyDescent="0.25">
      <c r="A133" s="332" t="s">
        <v>607</v>
      </c>
      <c r="B133" s="333">
        <v>30</v>
      </c>
      <c r="C133" s="333">
        <v>5</v>
      </c>
      <c r="D133" s="333" t="s">
        <v>443</v>
      </c>
      <c r="E133" s="333" t="s">
        <v>236</v>
      </c>
      <c r="F133" s="333" t="str">
        <f t="shared" ref="F133:F159" si="4">D133&amp;": "&amp;E133</f>
        <v>CA/013e: Health</v>
      </c>
      <c r="G133" s="482" t="s">
        <v>743</v>
      </c>
      <c r="H133" s="303" t="b">
        <f t="shared" ref="H133:H159" si="5">G133=F133</f>
        <v>1</v>
      </c>
    </row>
    <row r="134" spans="1:8" x14ac:dyDescent="0.25">
      <c r="A134" s="332" t="s">
        <v>607</v>
      </c>
      <c r="B134" s="333">
        <v>30</v>
      </c>
      <c r="C134" s="333">
        <v>6</v>
      </c>
      <c r="D134" s="333" t="s">
        <v>444</v>
      </c>
      <c r="E134" s="333" t="s">
        <v>238</v>
      </c>
      <c r="F134" s="333" t="str">
        <f t="shared" si="4"/>
        <v>CA/013f: Education</v>
      </c>
      <c r="G134" s="482" t="s">
        <v>744</v>
      </c>
      <c r="H134" s="303" t="b">
        <f t="shared" si="5"/>
        <v>1</v>
      </c>
    </row>
    <row r="135" spans="1:8" x14ac:dyDescent="0.25">
      <c r="A135" s="332" t="s">
        <v>607</v>
      </c>
      <c r="B135" s="333">
        <v>30</v>
      </c>
      <c r="C135" s="333">
        <v>7</v>
      </c>
      <c r="D135" s="333" t="s">
        <v>445</v>
      </c>
      <c r="E135" s="333" t="s">
        <v>240</v>
      </c>
      <c r="F135" s="333" t="str">
        <f t="shared" si="4"/>
        <v>CA/013g: Housing</v>
      </c>
      <c r="G135" s="482" t="s">
        <v>745</v>
      </c>
      <c r="H135" s="303" t="b">
        <f t="shared" si="5"/>
        <v>1</v>
      </c>
    </row>
    <row r="136" spans="1:8" x14ac:dyDescent="0.25">
      <c r="A136" s="332" t="s">
        <v>607</v>
      </c>
      <c r="B136" s="333">
        <v>30</v>
      </c>
      <c r="C136" s="333">
        <v>8</v>
      </c>
      <c r="D136" s="333" t="s">
        <v>446</v>
      </c>
      <c r="E136" s="333" t="s">
        <v>242</v>
      </c>
      <c r="F136" s="333" t="str">
        <f t="shared" si="4"/>
        <v>CA/013h: Police</v>
      </c>
      <c r="G136" s="482" t="s">
        <v>746</v>
      </c>
      <c r="H136" s="303" t="b">
        <f t="shared" si="5"/>
        <v>1</v>
      </c>
    </row>
    <row r="137" spans="1:8" x14ac:dyDescent="0.25">
      <c r="A137" s="332" t="s">
        <v>607</v>
      </c>
      <c r="B137" s="333">
        <v>30</v>
      </c>
      <c r="C137" s="333">
        <v>9</v>
      </c>
      <c r="D137" s="333" t="s">
        <v>447</v>
      </c>
      <c r="E137" s="333" t="s">
        <v>244</v>
      </c>
      <c r="F137" s="333" t="str">
        <f t="shared" si="4"/>
        <v>CA/013i: Probation</v>
      </c>
      <c r="G137" s="482" t="s">
        <v>747</v>
      </c>
      <c r="H137" s="303" t="b">
        <f t="shared" si="5"/>
        <v>1</v>
      </c>
    </row>
    <row r="138" spans="1:8" x14ac:dyDescent="0.25">
      <c r="A138" s="332" t="s">
        <v>607</v>
      </c>
      <c r="B138" s="333">
        <v>30</v>
      </c>
      <c r="C138" s="333">
        <v>10</v>
      </c>
      <c r="D138" s="333" t="s">
        <v>448</v>
      </c>
      <c r="E138" s="333" t="s">
        <v>264</v>
      </c>
      <c r="F138" s="333" t="str">
        <f t="shared" si="4"/>
        <v>CA/013j: Third Sector Organisation</v>
      </c>
      <c r="G138" s="482" t="s">
        <v>748</v>
      </c>
      <c r="H138" s="303" t="b">
        <f t="shared" si="5"/>
        <v>1</v>
      </c>
    </row>
    <row r="139" spans="1:8" x14ac:dyDescent="0.25">
      <c r="A139" s="332" t="s">
        <v>607</v>
      </c>
      <c r="B139" s="333">
        <v>30</v>
      </c>
      <c r="C139" s="333">
        <v>11</v>
      </c>
      <c r="D139" s="333" t="s">
        <v>449</v>
      </c>
      <c r="E139" s="333" t="s">
        <v>247</v>
      </c>
      <c r="F139" s="333" t="str">
        <f t="shared" si="4"/>
        <v>CA/013k: Local Authority</v>
      </c>
      <c r="G139" s="482" t="s">
        <v>749</v>
      </c>
      <c r="H139" s="303" t="b">
        <f t="shared" si="5"/>
        <v>1</v>
      </c>
    </row>
    <row r="140" spans="1:8" x14ac:dyDescent="0.25">
      <c r="A140" s="332" t="s">
        <v>607</v>
      </c>
      <c r="B140" s="333">
        <v>30</v>
      </c>
      <c r="C140" s="333">
        <v>12</v>
      </c>
      <c r="D140" s="333" t="s">
        <v>450</v>
      </c>
      <c r="E140" s="333" t="s">
        <v>249</v>
      </c>
      <c r="F140" s="333" t="str">
        <f t="shared" si="4"/>
        <v>CA/013l: Independent Hospital</v>
      </c>
      <c r="G140" s="482" t="s">
        <v>750</v>
      </c>
      <c r="H140" s="303" t="b">
        <f t="shared" si="5"/>
        <v>1</v>
      </c>
    </row>
    <row r="141" spans="1:8" x14ac:dyDescent="0.25">
      <c r="A141" s="332" t="s">
        <v>607</v>
      </c>
      <c r="B141" s="333">
        <v>30</v>
      </c>
      <c r="C141" s="333">
        <v>13</v>
      </c>
      <c r="D141" s="333" t="s">
        <v>451</v>
      </c>
      <c r="E141" s="333" t="s">
        <v>251</v>
      </c>
      <c r="F141" s="333" t="str">
        <f t="shared" si="4"/>
        <v>CA/013m: Ambulance Service</v>
      </c>
      <c r="G141" s="482" t="s">
        <v>751</v>
      </c>
      <c r="H141" s="303" t="b">
        <f t="shared" si="5"/>
        <v>1</v>
      </c>
    </row>
    <row r="142" spans="1:8" x14ac:dyDescent="0.25">
      <c r="A142" s="332" t="s">
        <v>607</v>
      </c>
      <c r="B142" s="333">
        <v>30</v>
      </c>
      <c r="C142" s="333">
        <v>14</v>
      </c>
      <c r="D142" s="333" t="s">
        <v>452</v>
      </c>
      <c r="E142" s="333" t="s">
        <v>253</v>
      </c>
      <c r="F142" s="333" t="str">
        <f t="shared" si="4"/>
        <v>CA/013n: Care Regulator</v>
      </c>
      <c r="G142" s="482" t="s">
        <v>752</v>
      </c>
      <c r="H142" s="303" t="b">
        <f t="shared" si="5"/>
        <v>1</v>
      </c>
    </row>
    <row r="143" spans="1:8" x14ac:dyDescent="0.25">
      <c r="A143" s="332" t="s">
        <v>607</v>
      </c>
      <c r="B143" s="333">
        <v>30</v>
      </c>
      <c r="C143" s="333">
        <v>15</v>
      </c>
      <c r="D143" s="333" t="s">
        <v>453</v>
      </c>
      <c r="E143" s="333" t="s">
        <v>255</v>
      </c>
      <c r="F143" s="333" t="str">
        <f t="shared" si="4"/>
        <v>CA/013o: Provider</v>
      </c>
      <c r="G143" s="482" t="s">
        <v>753</v>
      </c>
      <c r="H143" s="303" t="b">
        <f t="shared" si="5"/>
        <v>1</v>
      </c>
    </row>
    <row r="144" spans="1:8" x14ac:dyDescent="0.25">
      <c r="A144" s="332" t="s">
        <v>607</v>
      </c>
      <c r="B144" s="333">
        <v>30</v>
      </c>
      <c r="C144" s="333">
        <v>16</v>
      </c>
      <c r="D144" s="333" t="s">
        <v>454</v>
      </c>
      <c r="E144" s="333" t="s">
        <v>257</v>
      </c>
      <c r="F144" s="333" t="str">
        <f t="shared" si="4"/>
        <v>CA/013p: Advocate</v>
      </c>
      <c r="G144" s="482" t="s">
        <v>754</v>
      </c>
      <c r="H144" s="303" t="b">
        <f t="shared" si="5"/>
        <v>1</v>
      </c>
    </row>
    <row r="145" spans="1:8" x14ac:dyDescent="0.25">
      <c r="A145" s="332" t="s">
        <v>607</v>
      </c>
      <c r="B145" s="333">
        <v>30</v>
      </c>
      <c r="C145" s="333">
        <v>17</v>
      </c>
      <c r="D145" s="333" t="s">
        <v>455</v>
      </c>
      <c r="E145" s="333" t="s">
        <v>259</v>
      </c>
      <c r="F145" s="333" t="str">
        <f t="shared" si="4"/>
        <v>CA/013q: Internal (Social Worker, Other Team)</v>
      </c>
      <c r="G145" s="482" t="s">
        <v>755</v>
      </c>
      <c r="H145" s="303" t="b">
        <f t="shared" si="5"/>
        <v>1</v>
      </c>
    </row>
    <row r="146" spans="1:8" x14ac:dyDescent="0.25">
      <c r="A146" s="332" t="s">
        <v>607</v>
      </c>
      <c r="B146" s="333">
        <v>30</v>
      </c>
      <c r="C146" s="333">
        <v>18</v>
      </c>
      <c r="D146" s="333" t="s">
        <v>456</v>
      </c>
      <c r="E146" s="333" t="s">
        <v>261</v>
      </c>
      <c r="F146" s="333" t="str">
        <f t="shared" si="4"/>
        <v>CA/013r: Other</v>
      </c>
      <c r="G146" s="482" t="s">
        <v>756</v>
      </c>
      <c r="H146" s="303" t="b">
        <f t="shared" si="5"/>
        <v>1</v>
      </c>
    </row>
    <row r="147" spans="1:8" x14ac:dyDescent="0.25">
      <c r="A147" s="332" t="s">
        <v>607</v>
      </c>
      <c r="B147" s="333">
        <v>30</v>
      </c>
      <c r="C147" s="333">
        <v>99</v>
      </c>
      <c r="D147" s="333" t="s">
        <v>457</v>
      </c>
      <c r="E147" s="333" t="s">
        <v>263</v>
      </c>
      <c r="F147" s="333" t="str">
        <f t="shared" si="4"/>
        <v xml:space="preserve">CA/013: Total </v>
      </c>
      <c r="G147" s="482" t="s">
        <v>757</v>
      </c>
      <c r="H147" s="303" t="b">
        <f t="shared" si="5"/>
        <v>1</v>
      </c>
    </row>
    <row r="148" spans="1:8" x14ac:dyDescent="0.25">
      <c r="A148" s="332" t="s">
        <v>607</v>
      </c>
      <c r="B148" s="333">
        <v>31</v>
      </c>
      <c r="C148" s="333">
        <v>1</v>
      </c>
      <c r="D148" s="333" t="s">
        <v>458</v>
      </c>
      <c r="E148" s="333" t="s">
        <v>467</v>
      </c>
      <c r="F148" s="333" t="str">
        <f t="shared" si="4"/>
        <v>CA/014: The total number of young carers needs assessments undertaken during the year</v>
      </c>
      <c r="G148" s="482" t="s">
        <v>758</v>
      </c>
      <c r="H148" s="303" t="b">
        <f t="shared" si="5"/>
        <v>1</v>
      </c>
    </row>
    <row r="149" spans="1:8" x14ac:dyDescent="0.25">
      <c r="A149" s="332" t="s">
        <v>607</v>
      </c>
      <c r="B149" s="333">
        <v>31</v>
      </c>
      <c r="C149" s="333">
        <v>2</v>
      </c>
      <c r="D149" s="333" t="s">
        <v>460</v>
      </c>
      <c r="E149" s="333" t="s">
        <v>468</v>
      </c>
      <c r="F149" s="333" t="str">
        <f t="shared" si="4"/>
        <v>CA/015a: Needs could be met using a young carer’s support plan or care and support plan</v>
      </c>
      <c r="G149" s="482" t="s">
        <v>759</v>
      </c>
      <c r="H149" s="303" t="b">
        <f t="shared" si="5"/>
        <v>1</v>
      </c>
    </row>
    <row r="150" spans="1:8" x14ac:dyDescent="0.25">
      <c r="A150" s="332" t="s">
        <v>607</v>
      </c>
      <c r="B150" s="333">
        <v>31</v>
      </c>
      <c r="C150" s="333">
        <v>3</v>
      </c>
      <c r="D150" s="333" t="s">
        <v>461</v>
      </c>
      <c r="E150" s="333" t="s">
        <v>274</v>
      </c>
      <c r="F150" s="333" t="str">
        <f t="shared" si="4"/>
        <v>CA/015b: Needs were able to be met by any other means</v>
      </c>
      <c r="G150" s="482" t="s">
        <v>760</v>
      </c>
      <c r="H150" s="303" t="b">
        <f t="shared" si="5"/>
        <v>1</v>
      </c>
    </row>
    <row r="151" spans="1:8" x14ac:dyDescent="0.25">
      <c r="A151" s="332" t="s">
        <v>607</v>
      </c>
      <c r="B151" s="333">
        <v>31</v>
      </c>
      <c r="C151" s="333">
        <v>4</v>
      </c>
      <c r="D151" s="333" t="s">
        <v>462</v>
      </c>
      <c r="E151" s="333" t="s">
        <v>275</v>
      </c>
      <c r="F151" s="333" t="str">
        <f t="shared" si="4"/>
        <v>CA/015c: There were no eligible needs to meet</v>
      </c>
      <c r="G151" s="482" t="s">
        <v>761</v>
      </c>
      <c r="H151" s="303" t="b">
        <f t="shared" si="5"/>
        <v>1</v>
      </c>
    </row>
    <row r="152" spans="1:8" x14ac:dyDescent="0.25">
      <c r="A152" s="332" t="s">
        <v>607</v>
      </c>
      <c r="B152" s="333">
        <v>31</v>
      </c>
      <c r="C152" s="333">
        <v>99</v>
      </c>
      <c r="D152" s="333" t="s">
        <v>463</v>
      </c>
      <c r="E152" s="333" t="s">
        <v>263</v>
      </c>
      <c r="F152" s="333" t="str">
        <f t="shared" si="4"/>
        <v xml:space="preserve">CA/015: Total </v>
      </c>
      <c r="G152" s="482" t="s">
        <v>762</v>
      </c>
      <c r="H152" s="303" t="b">
        <f t="shared" si="5"/>
        <v>1</v>
      </c>
    </row>
    <row r="153" spans="1:8" x14ac:dyDescent="0.25">
      <c r="A153" s="332" t="s">
        <v>607</v>
      </c>
      <c r="B153" s="333">
        <v>32</v>
      </c>
      <c r="C153" s="333">
        <v>1</v>
      </c>
      <c r="D153" s="333" t="s">
        <v>464</v>
      </c>
      <c r="E153" s="333" t="s">
        <v>280</v>
      </c>
      <c r="F153" s="333" t="str">
        <f t="shared" si="4"/>
        <v>CA/016a: There was evidence of the active offer of Welsh</v>
      </c>
      <c r="G153" s="482" t="s">
        <v>763</v>
      </c>
      <c r="H153" s="303" t="b">
        <f t="shared" si="5"/>
        <v>1</v>
      </c>
    </row>
    <row r="154" spans="1:8" x14ac:dyDescent="0.25">
      <c r="A154" s="332" t="s">
        <v>607</v>
      </c>
      <c r="B154" s="333">
        <v>32</v>
      </c>
      <c r="C154" s="333">
        <v>2</v>
      </c>
      <c r="D154" s="333" t="s">
        <v>465</v>
      </c>
      <c r="E154" s="333" t="s">
        <v>469</v>
      </c>
      <c r="F154" s="333" t="str">
        <f t="shared" si="4"/>
        <v>CA/016b: The Active Offer of Welsh was accepted</v>
      </c>
      <c r="G154" s="482" t="s">
        <v>764</v>
      </c>
      <c r="H154" s="303" t="b">
        <f t="shared" si="5"/>
        <v>1</v>
      </c>
    </row>
    <row r="155" spans="1:8" x14ac:dyDescent="0.25">
      <c r="A155" s="332" t="s">
        <v>607</v>
      </c>
      <c r="B155" s="333">
        <v>32</v>
      </c>
      <c r="C155" s="333">
        <v>3</v>
      </c>
      <c r="D155" s="333" t="s">
        <v>466</v>
      </c>
      <c r="E155" s="333" t="s">
        <v>282</v>
      </c>
      <c r="F155" s="333" t="str">
        <f t="shared" si="4"/>
        <v>CA/016c: The assessment was undertaken using the language of choice</v>
      </c>
      <c r="G155" s="482" t="s">
        <v>765</v>
      </c>
      <c r="H155" s="303" t="b">
        <f t="shared" si="5"/>
        <v>1</v>
      </c>
    </row>
    <row r="156" spans="1:8" x14ac:dyDescent="0.25">
      <c r="A156" s="332" t="s">
        <v>607</v>
      </c>
      <c r="B156" s="333">
        <v>33</v>
      </c>
      <c r="C156" s="333">
        <v>1</v>
      </c>
      <c r="D156" s="333" t="s">
        <v>470</v>
      </c>
      <c r="E156" s="333" t="s">
        <v>5709</v>
      </c>
      <c r="F156" s="333" t="str">
        <f t="shared" si="4"/>
        <v>CA/017a: The number of young carers with a carer’s support plan at 31st March</v>
      </c>
      <c r="G156" s="482" t="s">
        <v>766</v>
      </c>
      <c r="H156" s="303" t="b">
        <f t="shared" si="5"/>
        <v>0</v>
      </c>
    </row>
    <row r="157" spans="1:8" x14ac:dyDescent="0.25">
      <c r="A157" s="332" t="s">
        <v>607</v>
      </c>
      <c r="B157" s="333">
        <v>33</v>
      </c>
      <c r="C157" s="333">
        <v>2</v>
      </c>
      <c r="D157" s="333" t="s">
        <v>471</v>
      </c>
      <c r="E157" s="333" t="s">
        <v>5710</v>
      </c>
      <c r="F157" s="333" t="str">
        <f t="shared" si="4"/>
        <v>CA/017b: The number of young carers with a carer’s support plan at 31st March and also a care and support plan, where the young person has both responsibilities as a carer and their own care and support needs</v>
      </c>
      <c r="G157" s="482" t="s">
        <v>767</v>
      </c>
      <c r="H157" s="303" t="b">
        <f t="shared" si="5"/>
        <v>0</v>
      </c>
    </row>
    <row r="158" spans="1:8" x14ac:dyDescent="0.25">
      <c r="A158" s="332" t="s">
        <v>607</v>
      </c>
      <c r="B158" s="249">
        <v>34</v>
      </c>
      <c r="C158" s="249">
        <v>1</v>
      </c>
      <c r="D158" s="249" t="s">
        <v>473</v>
      </c>
      <c r="E158" s="249" t="s">
        <v>475</v>
      </c>
      <c r="F158" s="333" t="str">
        <f t="shared" si="4"/>
        <v>CA/018: The number of young carers support plans that were due to be reviewed during the year</v>
      </c>
      <c r="G158" s="317" t="s">
        <v>768</v>
      </c>
      <c r="H158" s="303" t="b">
        <f t="shared" si="5"/>
        <v>1</v>
      </c>
    </row>
    <row r="159" spans="1:8" x14ac:dyDescent="0.25">
      <c r="A159" s="332" t="s">
        <v>607</v>
      </c>
      <c r="B159" s="249">
        <v>34</v>
      </c>
      <c r="C159" s="249">
        <v>2</v>
      </c>
      <c r="D159" s="249" t="s">
        <v>474</v>
      </c>
      <c r="E159" s="249" t="s">
        <v>476</v>
      </c>
      <c r="F159" s="333" t="str">
        <f t="shared" si="4"/>
        <v>CA/019: Of those, the number whose reviews were completed within statutory timescales</v>
      </c>
      <c r="G159" s="317" t="s">
        <v>769</v>
      </c>
      <c r="H159" s="303" t="b">
        <f t="shared" si="5"/>
        <v>1</v>
      </c>
    </row>
    <row r="164" spans="3:12" ht="14.4" x14ac:dyDescent="0.3">
      <c r="C164" s="488" t="s">
        <v>33</v>
      </c>
      <c r="D164" s="488" t="s">
        <v>425</v>
      </c>
      <c r="E164" s="488" t="s">
        <v>426</v>
      </c>
      <c r="F164" s="488" t="s">
        <v>5722</v>
      </c>
      <c r="G164" s="488" t="s">
        <v>5723</v>
      </c>
      <c r="H164" s="488" t="s">
        <v>627</v>
      </c>
      <c r="I164" s="488" t="s">
        <v>628</v>
      </c>
      <c r="J164" s="488" t="s">
        <v>629</v>
      </c>
      <c r="K164" s="488" t="s">
        <v>630</v>
      </c>
    </row>
    <row r="165" spans="3:12" ht="14.4" x14ac:dyDescent="0.3">
      <c r="C165" s="489" t="s">
        <v>607</v>
      </c>
      <c r="D165" s="490">
        <v>3</v>
      </c>
      <c r="E165" s="490">
        <v>1</v>
      </c>
      <c r="F165" s="489" t="s">
        <v>5724</v>
      </c>
      <c r="G165" s="489" t="s">
        <v>501</v>
      </c>
      <c r="H165" s="491"/>
      <c r="I165" s="491"/>
      <c r="J165" s="489" t="s">
        <v>501</v>
      </c>
      <c r="K165" s="489" t="s">
        <v>501</v>
      </c>
      <c r="L165" s="303" t="s">
        <v>5737</v>
      </c>
    </row>
    <row r="166" spans="3:12" ht="14.4" x14ac:dyDescent="0.3">
      <c r="C166" s="489" t="s">
        <v>607</v>
      </c>
      <c r="D166" s="490">
        <v>3</v>
      </c>
      <c r="E166" s="490">
        <v>2</v>
      </c>
      <c r="F166" s="489" t="s">
        <v>5725</v>
      </c>
      <c r="G166" s="489" t="s">
        <v>501</v>
      </c>
      <c r="H166" s="491"/>
      <c r="I166" s="491"/>
      <c r="J166" s="489" t="s">
        <v>501</v>
      </c>
      <c r="K166" s="489" t="s">
        <v>501</v>
      </c>
    </row>
    <row r="167" spans="3:12" ht="14.4" x14ac:dyDescent="0.3">
      <c r="C167" s="489" t="s">
        <v>607</v>
      </c>
      <c r="D167" s="490">
        <v>4</v>
      </c>
      <c r="E167" s="490">
        <v>1</v>
      </c>
      <c r="F167" s="489" t="s">
        <v>5726</v>
      </c>
      <c r="G167" s="489" t="s">
        <v>501</v>
      </c>
      <c r="H167" s="491"/>
      <c r="I167" s="491"/>
      <c r="J167" s="489" t="s">
        <v>501</v>
      </c>
      <c r="K167" s="489" t="s">
        <v>501</v>
      </c>
    </row>
    <row r="168" spans="3:12" ht="28.8" x14ac:dyDescent="0.3">
      <c r="C168" s="489" t="s">
        <v>607</v>
      </c>
      <c r="D168" s="490">
        <v>6</v>
      </c>
      <c r="E168" s="490">
        <v>1</v>
      </c>
      <c r="F168" s="489" t="s">
        <v>5727</v>
      </c>
      <c r="G168" s="489" t="s">
        <v>501</v>
      </c>
      <c r="H168" s="491"/>
      <c r="I168" s="491"/>
      <c r="J168" s="489" t="s">
        <v>501</v>
      </c>
      <c r="K168" s="489" t="s">
        <v>501</v>
      </c>
    </row>
    <row r="169" spans="3:12" ht="14.4" x14ac:dyDescent="0.3">
      <c r="C169" s="489" t="s">
        <v>607</v>
      </c>
      <c r="D169" s="490">
        <v>9</v>
      </c>
      <c r="E169" s="490">
        <v>1</v>
      </c>
      <c r="F169" s="489" t="s">
        <v>5728</v>
      </c>
      <c r="G169" s="489" t="s">
        <v>501</v>
      </c>
      <c r="H169" s="491"/>
      <c r="I169" s="491"/>
      <c r="J169" s="489" t="s">
        <v>501</v>
      </c>
      <c r="K169" s="489" t="s">
        <v>501</v>
      </c>
    </row>
    <row r="170" spans="3:12" ht="14.4" x14ac:dyDescent="0.3">
      <c r="C170" s="489" t="s">
        <v>607</v>
      </c>
      <c r="D170" s="490">
        <v>9</v>
      </c>
      <c r="E170" s="490">
        <v>2</v>
      </c>
      <c r="F170" s="489" t="s">
        <v>5729</v>
      </c>
      <c r="G170" s="489" t="s">
        <v>501</v>
      </c>
      <c r="H170" s="491"/>
      <c r="I170" s="491"/>
      <c r="J170" s="489" t="s">
        <v>501</v>
      </c>
      <c r="K170" s="489" t="s">
        <v>501</v>
      </c>
    </row>
    <row r="171" spans="3:12" ht="28.8" x14ac:dyDescent="0.3">
      <c r="C171" s="489" t="s">
        <v>607</v>
      </c>
      <c r="D171" s="490">
        <v>12</v>
      </c>
      <c r="E171" s="490">
        <v>2</v>
      </c>
      <c r="F171" s="489" t="s">
        <v>5730</v>
      </c>
      <c r="G171" s="489" t="s">
        <v>501</v>
      </c>
      <c r="H171" s="491"/>
      <c r="I171" s="491"/>
      <c r="J171" s="489" t="s">
        <v>501</v>
      </c>
      <c r="K171" s="489" t="s">
        <v>501</v>
      </c>
    </row>
    <row r="172" spans="3:12" ht="28.8" x14ac:dyDescent="0.3">
      <c r="C172" s="489" t="s">
        <v>607</v>
      </c>
      <c r="D172" s="490">
        <v>12</v>
      </c>
      <c r="E172" s="490">
        <v>3</v>
      </c>
      <c r="F172" s="489" t="s">
        <v>5731</v>
      </c>
      <c r="G172" s="489" t="s">
        <v>501</v>
      </c>
      <c r="H172" s="491"/>
      <c r="I172" s="491"/>
      <c r="J172" s="489" t="s">
        <v>501</v>
      </c>
      <c r="K172" s="489" t="s">
        <v>501</v>
      </c>
    </row>
    <row r="173" spans="3:12" ht="28.8" x14ac:dyDescent="0.3">
      <c r="C173" s="489" t="s">
        <v>607</v>
      </c>
      <c r="D173" s="490">
        <v>18</v>
      </c>
      <c r="E173" s="490">
        <v>2</v>
      </c>
      <c r="F173" s="489" t="s">
        <v>693</v>
      </c>
      <c r="G173" s="489" t="s">
        <v>501</v>
      </c>
      <c r="H173" s="491"/>
      <c r="I173" s="491"/>
      <c r="J173" s="489" t="s">
        <v>501</v>
      </c>
      <c r="K173" s="489" t="s">
        <v>501</v>
      </c>
    </row>
    <row r="174" spans="3:12" ht="28.8" x14ac:dyDescent="0.3">
      <c r="C174" s="489" t="s">
        <v>607</v>
      </c>
      <c r="D174" s="490">
        <v>23</v>
      </c>
      <c r="E174" s="490">
        <v>3</v>
      </c>
      <c r="F174" s="489" t="s">
        <v>5732</v>
      </c>
      <c r="G174" s="489" t="s">
        <v>501</v>
      </c>
      <c r="H174" s="491"/>
      <c r="I174" s="491"/>
      <c r="J174" s="489" t="s">
        <v>501</v>
      </c>
      <c r="K174" s="489" t="s">
        <v>501</v>
      </c>
    </row>
    <row r="175" spans="3:12" ht="28.8" x14ac:dyDescent="0.3">
      <c r="C175" s="489" t="s">
        <v>607</v>
      </c>
      <c r="D175" s="490">
        <v>23</v>
      </c>
      <c r="E175" s="490">
        <v>18</v>
      </c>
      <c r="F175" s="489" t="s">
        <v>5733</v>
      </c>
      <c r="G175" s="489" t="s">
        <v>501</v>
      </c>
      <c r="H175" s="491"/>
      <c r="I175" s="491"/>
      <c r="J175" s="489" t="s">
        <v>501</v>
      </c>
      <c r="K175" s="489" t="s">
        <v>501</v>
      </c>
    </row>
    <row r="176" spans="3:12" ht="28.8" x14ac:dyDescent="0.3">
      <c r="C176" s="489" t="s">
        <v>607</v>
      </c>
      <c r="D176" s="490">
        <v>27</v>
      </c>
      <c r="E176" s="490">
        <v>1</v>
      </c>
      <c r="F176" s="489" t="s">
        <v>5734</v>
      </c>
      <c r="G176" s="489" t="s">
        <v>501</v>
      </c>
      <c r="H176" s="491"/>
      <c r="I176" s="491"/>
      <c r="J176" s="489" t="s">
        <v>501</v>
      </c>
      <c r="K176" s="489" t="s">
        <v>501</v>
      </c>
    </row>
    <row r="177" spans="3:11" ht="14.4" x14ac:dyDescent="0.3">
      <c r="C177" s="489" t="s">
        <v>607</v>
      </c>
      <c r="D177" s="490">
        <v>33</v>
      </c>
      <c r="E177" s="490">
        <v>1</v>
      </c>
      <c r="F177" s="489" t="s">
        <v>5735</v>
      </c>
      <c r="G177" s="489" t="s">
        <v>501</v>
      </c>
      <c r="H177" s="491"/>
      <c r="I177" s="491"/>
      <c r="J177" s="489" t="s">
        <v>501</v>
      </c>
      <c r="K177" s="489" t="s">
        <v>501</v>
      </c>
    </row>
    <row r="178" spans="3:11" ht="43.2" x14ac:dyDescent="0.3">
      <c r="C178" s="489" t="s">
        <v>607</v>
      </c>
      <c r="D178" s="490">
        <v>33</v>
      </c>
      <c r="E178" s="490">
        <v>2</v>
      </c>
      <c r="F178" s="489" t="s">
        <v>5736</v>
      </c>
      <c r="G178" s="489" t="s">
        <v>501</v>
      </c>
      <c r="H178" s="491"/>
      <c r="I178" s="491"/>
      <c r="J178" s="489" t="s">
        <v>501</v>
      </c>
      <c r="K178" s="489" t="s">
        <v>501</v>
      </c>
    </row>
  </sheetData>
  <sheetProtection algorithmName="SHA-512" hashValue="uY2Fz4dxX3AQ8/k2Hk71B1IY9ldDRImQ9rYRhHTiWHeepG4i6nC5H/t1++FtTR1pMej9TiSBeUMTP2MLr4Bnuw==" saltValue="q9xZi32o+sN31/rAfb3Z9Q==" spinCount="100000" sheet="1" objects="1" scenarios="1"/>
  <autoFilter ref="A3:M159" xr:uid="{00000000-0009-0000-0000-000001000000}"/>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pageSetUpPr fitToPage="1"/>
  </sheetPr>
  <dimension ref="A1:R128"/>
  <sheetViews>
    <sheetView showGridLines="0" showRowColHeaders="0" tabSelected="1" topLeftCell="A16" zoomScale="85" zoomScaleNormal="85" workbookViewId="0">
      <selection activeCell="C48" sqref="C48:F48"/>
    </sheetView>
  </sheetViews>
  <sheetFormatPr defaultColWidth="0" defaultRowHeight="13.2" zeroHeight="1" x14ac:dyDescent="0.25"/>
  <cols>
    <col min="1" max="1" width="3.6640625" style="7" customWidth="1"/>
    <col min="2" max="2" width="3.109375" style="7" customWidth="1"/>
    <col min="3" max="3" width="9.6640625" style="7" bestFit="1" customWidth="1"/>
    <col min="4" max="4" width="9.109375" style="7" customWidth="1"/>
    <col min="5" max="5" width="21" style="7" customWidth="1"/>
    <col min="6" max="6" width="9.109375" style="7" customWidth="1"/>
    <col min="7" max="7" width="10.109375" style="7" customWidth="1"/>
    <col min="8" max="8" width="9.109375" style="7" customWidth="1"/>
    <col min="9" max="9" width="5.33203125" style="7" customWidth="1"/>
    <col min="10" max="13" width="9.109375" style="7" customWidth="1"/>
    <col min="14" max="14" width="6.109375" style="7" customWidth="1"/>
    <col min="15" max="15" width="3.109375" style="7" customWidth="1"/>
    <col min="16" max="16" width="3.6640625" style="7" customWidth="1"/>
    <col min="17" max="17" width="5.109375" style="44" hidden="1" customWidth="1"/>
    <col min="18" max="18" width="16.33203125" style="44" hidden="1" customWidth="1"/>
    <col min="19" max="16384" width="11.5546875" style="44" hidden="1"/>
  </cols>
  <sheetData>
    <row r="1" spans="1:18" ht="15.75" customHeight="1" x14ac:dyDescent="0.25">
      <c r="A1" s="6"/>
      <c r="B1" s="6"/>
      <c r="C1" s="6"/>
      <c r="D1" s="6"/>
      <c r="E1" s="6"/>
      <c r="F1" s="6"/>
      <c r="G1" s="6"/>
      <c r="H1" s="6"/>
      <c r="I1" s="6"/>
      <c r="J1" s="6"/>
      <c r="K1" s="6"/>
      <c r="L1" s="6"/>
      <c r="M1" s="6"/>
      <c r="N1" s="6"/>
      <c r="O1" s="6"/>
      <c r="P1" s="6"/>
    </row>
    <row r="2" spans="1:18" x14ac:dyDescent="0.25">
      <c r="A2" s="6"/>
      <c r="P2" s="6"/>
    </row>
    <row r="3" spans="1:18" ht="27.75" customHeight="1" x14ac:dyDescent="0.25">
      <c r="A3" s="6"/>
      <c r="C3" s="558" t="str">
        <f>Text!C280</f>
        <v>Children: Social Services Performance and Improvement Framework, 2023-24</v>
      </c>
      <c r="D3" s="558"/>
      <c r="E3" s="558"/>
      <c r="F3" s="558"/>
      <c r="G3" s="558"/>
      <c r="H3" s="558"/>
      <c r="I3" s="43"/>
      <c r="J3" s="43"/>
      <c r="P3" s="6"/>
    </row>
    <row r="4" spans="1:18" ht="18.75" customHeight="1" x14ac:dyDescent="0.25">
      <c r="A4" s="6"/>
      <c r="C4" s="558"/>
      <c r="D4" s="558"/>
      <c r="E4" s="558"/>
      <c r="F4" s="558"/>
      <c r="G4" s="558"/>
      <c r="H4" s="558"/>
      <c r="P4" s="6"/>
    </row>
    <row r="5" spans="1:18" ht="27.75" customHeight="1" x14ac:dyDescent="0.25">
      <c r="A5" s="6"/>
      <c r="C5" s="228"/>
      <c r="D5" s="228"/>
      <c r="E5" s="228"/>
      <c r="F5" s="228"/>
      <c r="G5" s="228"/>
      <c r="H5" s="228"/>
      <c r="P5" s="6"/>
    </row>
    <row r="6" spans="1:18" ht="28.5" customHeight="1" x14ac:dyDescent="0.25">
      <c r="A6" s="6"/>
      <c r="C6" s="570" t="str">
        <f>Text!C6</f>
        <v>This data collection is being undertaken by the Welsh Government</v>
      </c>
      <c r="D6" s="570"/>
      <c r="E6" s="570"/>
      <c r="F6" s="570"/>
      <c r="G6" s="570"/>
      <c r="H6" s="570"/>
      <c r="L6" s="568"/>
      <c r="M6" s="568"/>
      <c r="P6" s="6"/>
    </row>
    <row r="7" spans="1:18" x14ac:dyDescent="0.25">
      <c r="A7" s="6"/>
      <c r="P7" s="6"/>
    </row>
    <row r="8" spans="1:18" ht="4.5" customHeight="1" x14ac:dyDescent="0.25">
      <c r="A8" s="6"/>
      <c r="P8" s="6"/>
    </row>
    <row r="9" spans="1:18" ht="15" customHeight="1" x14ac:dyDescent="0.25">
      <c r="A9" s="6"/>
      <c r="C9" s="569" t="s">
        <v>78</v>
      </c>
      <c r="D9" s="569"/>
      <c r="E9" s="569"/>
      <c r="F9" s="569"/>
      <c r="G9" s="569"/>
      <c r="H9" s="569"/>
      <c r="P9" s="6"/>
      <c r="Q9" s="44">
        <v>2</v>
      </c>
      <c r="R9" s="44" t="s">
        <v>116</v>
      </c>
    </row>
    <row r="10" spans="1:18" ht="10.5" customHeight="1" x14ac:dyDescent="0.25">
      <c r="A10" s="6"/>
      <c r="P10" s="6"/>
      <c r="R10" s="44" t="s">
        <v>117</v>
      </c>
    </row>
    <row r="11" spans="1:18" ht="16.5" customHeight="1" x14ac:dyDescent="0.25">
      <c r="A11" s="6"/>
      <c r="C11" s="564" t="str">
        <f>Text!C7</f>
        <v>Guidance Notes are included to assist in the completion of the form</v>
      </c>
      <c r="D11" s="564"/>
      <c r="E11" s="564"/>
      <c r="F11" s="564"/>
      <c r="G11" s="564"/>
      <c r="H11" s="564"/>
      <c r="I11" s="9"/>
      <c r="J11" s="9"/>
      <c r="K11" s="9"/>
      <c r="L11" s="9"/>
      <c r="M11" s="9"/>
      <c r="N11" s="9"/>
      <c r="P11" s="6"/>
    </row>
    <row r="12" spans="1:18" ht="16.5" customHeight="1" x14ac:dyDescent="0.25">
      <c r="A12" s="6"/>
      <c r="C12" s="564" t="str">
        <f>Guidetext!$C$29</f>
        <v>Survey response burden</v>
      </c>
      <c r="D12" s="564"/>
      <c r="E12" s="564"/>
      <c r="F12" s="564"/>
      <c r="G12" s="67"/>
      <c r="H12" s="67"/>
      <c r="I12" s="9"/>
      <c r="J12" s="9"/>
      <c r="K12" s="9"/>
      <c r="L12" s="9"/>
      <c r="M12" s="9"/>
      <c r="N12" s="9"/>
      <c r="P12" s="6"/>
    </row>
    <row r="13" spans="1:18" ht="16.5" customHeight="1" x14ac:dyDescent="0.25">
      <c r="A13" s="6"/>
      <c r="C13" s="564"/>
      <c r="D13" s="564"/>
      <c r="E13" s="564"/>
      <c r="F13" s="564"/>
      <c r="G13" s="564"/>
      <c r="H13" s="564"/>
      <c r="I13" s="9"/>
      <c r="J13" s="9"/>
      <c r="K13" s="9"/>
      <c r="L13" s="9"/>
      <c r="M13" s="9"/>
      <c r="N13" s="9"/>
      <c r="P13" s="6"/>
    </row>
    <row r="14" spans="1:18" ht="16.5" customHeight="1" x14ac:dyDescent="0.25">
      <c r="A14" s="6"/>
      <c r="C14" s="571"/>
      <c r="D14" s="571"/>
      <c r="E14" s="571"/>
      <c r="F14" s="571"/>
      <c r="G14" s="571"/>
      <c r="H14" s="571"/>
      <c r="I14" s="571"/>
      <c r="J14" s="571"/>
      <c r="K14" s="9"/>
      <c r="L14" s="9"/>
      <c r="M14" s="9"/>
      <c r="N14" s="9"/>
      <c r="P14" s="6"/>
    </row>
    <row r="15" spans="1:18" ht="15" customHeight="1" x14ac:dyDescent="0.25">
      <c r="A15" s="6"/>
      <c r="C15" s="572"/>
      <c r="D15" s="572"/>
      <c r="E15" s="572"/>
      <c r="F15" s="572"/>
      <c r="G15" s="572"/>
      <c r="H15" s="572"/>
      <c r="I15" s="572"/>
      <c r="J15" s="572"/>
      <c r="P15" s="6"/>
    </row>
    <row r="16" spans="1:18" ht="5.25" customHeight="1" x14ac:dyDescent="0.25">
      <c r="A16" s="6"/>
      <c r="P16" s="6"/>
    </row>
    <row r="17" spans="1:18" x14ac:dyDescent="0.25">
      <c r="A17" s="6"/>
      <c r="C17" s="573" t="str">
        <f>Text!C8</f>
        <v>PROVIDER DETAILS</v>
      </c>
      <c r="D17" s="573"/>
      <c r="E17" s="573"/>
      <c r="F17" s="573"/>
      <c r="P17" s="6"/>
    </row>
    <row r="18" spans="1:18" ht="10.5" customHeight="1" x14ac:dyDescent="0.25">
      <c r="A18" s="6"/>
      <c r="C18" s="20"/>
      <c r="P18" s="6"/>
    </row>
    <row r="19" spans="1:18" ht="18" customHeight="1" x14ac:dyDescent="0.25">
      <c r="A19" s="6"/>
      <c r="C19" s="569" t="str">
        <f>Text!C9</f>
        <v>Please select your authority from the list provided</v>
      </c>
      <c r="D19" s="569"/>
      <c r="E19" s="569"/>
      <c r="F19" s="569"/>
      <c r="G19" s="569"/>
      <c r="H19" s="569"/>
      <c r="N19" s="48" t="str">
        <f>IF(Q20=0,"û","ü")</f>
        <v>û</v>
      </c>
      <c r="P19" s="6"/>
      <c r="Q19" s="7">
        <v>1</v>
      </c>
    </row>
    <row r="20" spans="1:18" ht="7.5" customHeight="1" x14ac:dyDescent="0.25">
      <c r="A20" s="6"/>
      <c r="P20" s="6"/>
      <c r="Q20" s="44">
        <f>VLOOKUP(Q19,LAs!A3:B25,2,0)</f>
        <v>0</v>
      </c>
      <c r="R20" s="44" t="str">
        <f>VLOOKUP(Q20,LAs!B3:C25,2,FALSE)</f>
        <v>Please select</v>
      </c>
    </row>
    <row r="21" spans="1:18" ht="16.5" customHeight="1" x14ac:dyDescent="0.25">
      <c r="A21" s="6"/>
      <c r="C21" s="569" t="str">
        <f>Text!C10</f>
        <v>Please enter the name of the main contact in relation to this return</v>
      </c>
      <c r="D21" s="569"/>
      <c r="E21" s="569"/>
      <c r="F21" s="569"/>
      <c r="G21" s="569"/>
      <c r="H21" s="569"/>
      <c r="I21" s="11"/>
      <c r="J21" s="574"/>
      <c r="K21" s="575"/>
      <c r="L21" s="575"/>
      <c r="M21" s="575"/>
      <c r="N21" s="48" t="str">
        <f>IF(J21="","û","ü")</f>
        <v>û</v>
      </c>
      <c r="P21" s="6"/>
      <c r="Q21" s="44">
        <v>596</v>
      </c>
    </row>
    <row r="22" spans="1:18" ht="16.5" customHeight="1" x14ac:dyDescent="0.25">
      <c r="A22" s="6"/>
      <c r="C22" s="569" t="str">
        <f>Text!C11</f>
        <v>Please enter the telephone number for this contact</v>
      </c>
      <c r="D22" s="569"/>
      <c r="E22" s="569"/>
      <c r="F22" s="569"/>
      <c r="G22" s="569"/>
      <c r="H22" s="569"/>
      <c r="I22" s="11"/>
      <c r="J22" s="574"/>
      <c r="K22" s="575"/>
      <c r="L22" s="575"/>
      <c r="M22" s="575"/>
      <c r="N22" s="48" t="str">
        <f>IF(J22="","û","ü")</f>
        <v>û</v>
      </c>
      <c r="P22" s="6"/>
    </row>
    <row r="23" spans="1:18" ht="16.5" customHeight="1" x14ac:dyDescent="0.25">
      <c r="A23" s="6"/>
      <c r="C23" s="569" t="str">
        <f>Text!C12</f>
        <v>Please enter the e-mail address for this contact</v>
      </c>
      <c r="D23" s="569"/>
      <c r="E23" s="569"/>
      <c r="F23" s="569"/>
      <c r="G23" s="569"/>
      <c r="H23" s="569"/>
      <c r="I23" s="11"/>
      <c r="J23" s="574"/>
      <c r="K23" s="575"/>
      <c r="L23" s="575"/>
      <c r="M23" s="575"/>
      <c r="N23" s="48" t="str">
        <f>IF(J23="","û","ü")</f>
        <v>û</v>
      </c>
      <c r="P23" s="6"/>
    </row>
    <row r="24" spans="1:18" ht="9.75" customHeight="1" x14ac:dyDescent="0.25">
      <c r="A24" s="6"/>
      <c r="P24" s="6"/>
    </row>
    <row r="25" spans="1:18" ht="15" x14ac:dyDescent="0.25">
      <c r="A25" s="6"/>
      <c r="C25" s="580"/>
      <c r="D25" s="580"/>
      <c r="E25" s="580"/>
      <c r="F25" s="580"/>
      <c r="G25" s="580"/>
      <c r="H25" s="580"/>
      <c r="I25" s="580"/>
      <c r="J25" s="46"/>
      <c r="K25" s="46"/>
      <c r="L25" s="46"/>
      <c r="M25" s="46"/>
      <c r="P25" s="6"/>
    </row>
    <row r="26" spans="1:18" ht="17.25" customHeight="1" x14ac:dyDescent="0.25">
      <c r="A26" s="6"/>
      <c r="C26" s="564" t="str">
        <f>Text!C230</f>
        <v>Click here to start completing your form</v>
      </c>
      <c r="D26" s="564"/>
      <c r="E26" s="564"/>
      <c r="F26" s="564"/>
      <c r="G26" s="564"/>
      <c r="H26" s="564"/>
      <c r="I26" s="46"/>
      <c r="J26" s="46"/>
      <c r="K26" s="46"/>
      <c r="L26" s="46"/>
      <c r="M26" s="46"/>
      <c r="P26" s="6"/>
    </row>
    <row r="27" spans="1:18" ht="19.5" customHeight="1" x14ac:dyDescent="0.25">
      <c r="A27" s="6"/>
      <c r="C27" s="581"/>
      <c r="D27" s="581"/>
      <c r="E27" s="581"/>
      <c r="F27" s="581"/>
      <c r="G27" s="581"/>
      <c r="H27" s="47"/>
      <c r="I27" s="46"/>
      <c r="J27" s="46"/>
      <c r="K27" s="46"/>
      <c r="L27" s="46"/>
      <c r="M27" s="46"/>
      <c r="P27" s="6"/>
    </row>
    <row r="28" spans="1:18" ht="14.25" customHeight="1" x14ac:dyDescent="0.25">
      <c r="A28" s="6"/>
      <c r="C28" s="582" t="str">
        <f>Text!C243</f>
        <v>Form links</v>
      </c>
      <c r="D28" s="583"/>
      <c r="E28" s="583"/>
      <c r="F28" s="584" t="str">
        <f>Text!C242</f>
        <v>Completed</v>
      </c>
      <c r="G28" s="584"/>
      <c r="H28" s="585"/>
      <c r="I28" s="46"/>
      <c r="J28" s="46"/>
      <c r="K28" s="46"/>
      <c r="L28" s="46"/>
      <c r="M28" s="46"/>
      <c r="P28" s="6"/>
    </row>
    <row r="29" spans="1:18" ht="14.25" customHeight="1" x14ac:dyDescent="0.25">
      <c r="A29" s="6"/>
      <c r="C29" s="565" t="str">
        <f>Text!C34</f>
        <v>Survey response burden</v>
      </c>
      <c r="D29" s="566"/>
      <c r="E29" s="567"/>
      <c r="F29" s="577">
        <f>Survey!N21</f>
        <v>0</v>
      </c>
      <c r="G29" s="578"/>
      <c r="H29" s="579"/>
      <c r="I29" s="46"/>
      <c r="J29" s="46"/>
      <c r="K29" s="46"/>
      <c r="L29" s="46"/>
      <c r="M29" s="46"/>
      <c r="P29" s="6"/>
    </row>
    <row r="30" spans="1:18" ht="3.75" customHeight="1" x14ac:dyDescent="0.25">
      <c r="A30" s="6"/>
      <c r="C30" s="189"/>
      <c r="D30" s="190"/>
      <c r="E30" s="190"/>
      <c r="F30" s="182"/>
      <c r="G30" s="182"/>
      <c r="H30" s="183"/>
      <c r="I30" s="46"/>
      <c r="J30" s="46"/>
      <c r="K30" s="46"/>
      <c r="L30" s="46"/>
      <c r="M30" s="46"/>
      <c r="P30" s="6"/>
    </row>
    <row r="31" spans="1:18" ht="15.75" customHeight="1" x14ac:dyDescent="0.25">
      <c r="A31" s="6"/>
      <c r="C31" s="565" t="str">
        <f>Text!C39</f>
        <v>Table 1 - Referrals (CH1)</v>
      </c>
      <c r="D31" s="566"/>
      <c r="E31" s="567"/>
      <c r="F31" s="577">
        <f>'CH1'!V22</f>
        <v>0</v>
      </c>
      <c r="G31" s="578"/>
      <c r="H31" s="579"/>
      <c r="I31" s="46"/>
      <c r="J31" s="46"/>
      <c r="K31" s="46"/>
      <c r="L31" s="46"/>
      <c r="M31" s="46"/>
      <c r="P31" s="6"/>
    </row>
    <row r="32" spans="1:18" ht="3.75" customHeight="1" x14ac:dyDescent="0.25">
      <c r="A32" s="6"/>
      <c r="C32" s="191"/>
      <c r="D32" s="201"/>
      <c r="E32" s="201"/>
      <c r="F32" s="184"/>
      <c r="G32" s="185"/>
      <c r="H32" s="186"/>
      <c r="I32" s="46"/>
      <c r="J32" s="46"/>
      <c r="K32" s="46"/>
      <c r="L32" s="46"/>
      <c r="M32" s="46"/>
      <c r="P32" s="6"/>
    </row>
    <row r="33" spans="1:16" ht="15.75" customHeight="1" x14ac:dyDescent="0.25">
      <c r="A33" s="6"/>
      <c r="C33" s="565" t="str">
        <f>Text!C40</f>
        <v>Table 2 - Assessments (CH2)</v>
      </c>
      <c r="D33" s="566"/>
      <c r="E33" s="567"/>
      <c r="F33" s="577">
        <f>'CH2'!P12</f>
        <v>0.05</v>
      </c>
      <c r="G33" s="578"/>
      <c r="H33" s="579"/>
      <c r="I33" s="46"/>
      <c r="J33" s="46"/>
      <c r="K33" s="46"/>
      <c r="L33" s="46"/>
      <c r="M33" s="46"/>
      <c r="P33" s="6"/>
    </row>
    <row r="34" spans="1:16" ht="3.75" customHeight="1" x14ac:dyDescent="0.25">
      <c r="A34" s="6"/>
      <c r="C34" s="191"/>
      <c r="D34" s="201"/>
      <c r="E34" s="201"/>
      <c r="F34" s="187"/>
      <c r="G34" s="185"/>
      <c r="H34" s="188"/>
      <c r="I34" s="46"/>
      <c r="J34" s="46"/>
      <c r="K34" s="46"/>
      <c r="L34" s="46"/>
      <c r="M34" s="46"/>
      <c r="P34" s="6"/>
    </row>
    <row r="35" spans="1:16" ht="15.75" customHeight="1" x14ac:dyDescent="0.25">
      <c r="A35" s="6"/>
      <c r="C35" s="565" t="str">
        <f>Text!C41</f>
        <v>Table 3 - Plans (CH3)</v>
      </c>
      <c r="D35" s="566"/>
      <c r="E35" s="567"/>
      <c r="F35" s="577">
        <f>'CH3'!O9</f>
        <v>0</v>
      </c>
      <c r="G35" s="578"/>
      <c r="H35" s="579"/>
      <c r="I35" s="46"/>
      <c r="J35" s="46"/>
      <c r="K35" s="46"/>
      <c r="L35" s="46"/>
      <c r="M35" s="46"/>
      <c r="P35" s="6"/>
    </row>
    <row r="36" spans="1:16" ht="3.75" customHeight="1" x14ac:dyDescent="0.25">
      <c r="A36" s="6"/>
      <c r="C36" s="199"/>
      <c r="D36" s="200"/>
      <c r="E36" s="200"/>
      <c r="F36" s="192"/>
      <c r="G36" s="192"/>
      <c r="H36" s="197"/>
      <c r="I36" s="46"/>
      <c r="J36" s="46"/>
      <c r="K36" s="46"/>
      <c r="L36" s="46"/>
      <c r="M36" s="46"/>
      <c r="P36" s="6"/>
    </row>
    <row r="37" spans="1:16" ht="15.75" customHeight="1" x14ac:dyDescent="0.25">
      <c r="A37" s="6"/>
      <c r="C37" s="565" t="str">
        <f>Text!C42</f>
        <v>Table 4 - Reviews (CH4)</v>
      </c>
      <c r="D37" s="566"/>
      <c r="E37" s="567"/>
      <c r="F37" s="577">
        <f>'CH4'!R12</f>
        <v>0.30769230769230771</v>
      </c>
      <c r="G37" s="578"/>
      <c r="H37" s="579"/>
      <c r="I37" s="46"/>
      <c r="J37" s="46"/>
      <c r="K37" s="46"/>
      <c r="L37" s="46"/>
      <c r="M37" s="46"/>
      <c r="P37" s="6"/>
    </row>
    <row r="38" spans="1:16" ht="3.75" customHeight="1" x14ac:dyDescent="0.25">
      <c r="A38" s="6"/>
      <c r="C38" s="191"/>
      <c r="D38" s="201"/>
      <c r="E38" s="201"/>
      <c r="F38" s="184"/>
      <c r="G38" s="185"/>
      <c r="H38" s="186"/>
      <c r="I38" s="46"/>
      <c r="J38" s="46"/>
      <c r="K38" s="46"/>
      <c r="L38" s="46"/>
      <c r="M38" s="46"/>
      <c r="P38" s="6"/>
    </row>
    <row r="39" spans="1:16" ht="15.75" customHeight="1" x14ac:dyDescent="0.25">
      <c r="A39" s="6"/>
      <c r="C39" s="565" t="str">
        <f>Text!C43</f>
        <v>Table 5 - Safeguarding (CH5)</v>
      </c>
      <c r="D39" s="566"/>
      <c r="E39" s="567"/>
      <c r="F39" s="577">
        <f>'CH5'!X16</f>
        <v>7.8947368421052627E-2</v>
      </c>
      <c r="G39" s="578"/>
      <c r="H39" s="579"/>
      <c r="I39" s="46"/>
      <c r="J39" s="46"/>
      <c r="K39" s="46"/>
      <c r="L39" s="46"/>
      <c r="M39" s="46"/>
      <c r="P39" s="6"/>
    </row>
    <row r="40" spans="1:16" ht="3.75" customHeight="1" x14ac:dyDescent="0.25">
      <c r="A40" s="6"/>
      <c r="C40" s="191"/>
      <c r="D40" s="201"/>
      <c r="E40" s="201"/>
      <c r="F40" s="187"/>
      <c r="G40" s="185"/>
      <c r="H40" s="188"/>
      <c r="I40" s="46"/>
      <c r="J40" s="46"/>
      <c r="K40" s="46"/>
      <c r="L40" s="46"/>
      <c r="M40" s="46"/>
      <c r="P40" s="6"/>
    </row>
    <row r="41" spans="1:16" ht="15.75" customHeight="1" x14ac:dyDescent="0.25">
      <c r="A41" s="6"/>
      <c r="C41" s="565" t="str">
        <f>Text!C44</f>
        <v>Table 6 - Children Looked After (CH6)</v>
      </c>
      <c r="D41" s="566"/>
      <c r="E41" s="567"/>
      <c r="F41" s="577">
        <f>'CH6'!Q10</f>
        <v>0.19047619047619047</v>
      </c>
      <c r="G41" s="578"/>
      <c r="H41" s="579"/>
      <c r="I41" s="46"/>
      <c r="J41" s="46"/>
      <c r="K41" s="46"/>
      <c r="L41" s="46"/>
      <c r="M41" s="46"/>
      <c r="P41" s="6"/>
    </row>
    <row r="42" spans="1:16" ht="3.75" customHeight="1" x14ac:dyDescent="0.25">
      <c r="A42" s="6"/>
      <c r="C42" s="199"/>
      <c r="D42" s="200"/>
      <c r="E42" s="200"/>
      <c r="F42" s="192"/>
      <c r="G42" s="192"/>
      <c r="H42" s="197"/>
      <c r="I42" s="46"/>
      <c r="J42" s="46"/>
      <c r="K42" s="46"/>
      <c r="L42" s="46"/>
      <c r="M42" s="46"/>
      <c r="P42" s="6"/>
    </row>
    <row r="43" spans="1:16" ht="15.75" customHeight="1" x14ac:dyDescent="0.25">
      <c r="A43" s="6"/>
      <c r="C43" s="565" t="str">
        <f>Text!C45</f>
        <v>Table 7 - Advocacy (CH7)</v>
      </c>
      <c r="D43" s="566"/>
      <c r="E43" s="567"/>
      <c r="F43" s="577">
        <f>'CH7'!S14</f>
        <v>0.5</v>
      </c>
      <c r="G43" s="578"/>
      <c r="H43" s="579"/>
      <c r="I43" s="46"/>
      <c r="J43" s="46"/>
      <c r="K43" s="46"/>
      <c r="L43" s="46"/>
      <c r="M43" s="46"/>
      <c r="P43" s="6"/>
    </row>
    <row r="44" spans="1:16" ht="3.75" customHeight="1" x14ac:dyDescent="0.25">
      <c r="A44" s="6"/>
      <c r="C44" s="563"/>
      <c r="D44" s="563"/>
      <c r="E44" s="563"/>
      <c r="F44" s="563"/>
      <c r="G44" s="563"/>
      <c r="H44" s="47"/>
      <c r="I44" s="46"/>
      <c r="J44" s="46"/>
      <c r="K44" s="46"/>
      <c r="L44" s="46"/>
      <c r="M44" s="46"/>
      <c r="P44" s="6"/>
    </row>
    <row r="45" spans="1:16" ht="15.75" customHeight="1" x14ac:dyDescent="0.25">
      <c r="A45" s="6"/>
      <c r="C45" s="565" t="str">
        <f>Text!C46</f>
        <v>Table 8 - Young Carers (CH8)</v>
      </c>
      <c r="D45" s="566"/>
      <c r="E45" s="567"/>
      <c r="F45" s="577">
        <f>'CH8'!Q15</f>
        <v>5.5555555555555552E-2</v>
      </c>
      <c r="G45" s="578"/>
      <c r="H45" s="579"/>
      <c r="I45" s="46"/>
      <c r="J45" s="46"/>
      <c r="K45" s="46"/>
      <c r="L45" s="46"/>
      <c r="M45" s="46"/>
      <c r="P45" s="6"/>
    </row>
    <row r="46" spans="1:16" ht="15.75" customHeight="1" x14ac:dyDescent="0.25">
      <c r="A46" s="6"/>
      <c r="C46" s="206"/>
      <c r="D46" s="206"/>
      <c r="E46" s="206"/>
      <c r="F46" s="206"/>
      <c r="G46" s="206"/>
      <c r="H46" s="206"/>
      <c r="I46" s="46"/>
      <c r="J46" s="46"/>
      <c r="K46" s="46"/>
      <c r="L46" s="46"/>
      <c r="M46" s="46"/>
      <c r="P46" s="6"/>
    </row>
    <row r="47" spans="1:16" ht="18" customHeight="1" x14ac:dyDescent="0.25">
      <c r="A47" s="6"/>
      <c r="C47" s="561" t="str">
        <f>Text!C14</f>
        <v>Please return your completed spreadsheet to the Welsh Government by 31 May 2024</v>
      </c>
      <c r="D47" s="561"/>
      <c r="E47" s="561"/>
      <c r="F47" s="561"/>
      <c r="G47" s="561"/>
      <c r="H47" s="561"/>
      <c r="I47" s="561"/>
      <c r="J47" s="561"/>
      <c r="K47" s="561"/>
      <c r="L47" s="561"/>
      <c r="M47" s="561"/>
      <c r="N47" s="561"/>
      <c r="P47" s="6"/>
    </row>
    <row r="48" spans="1:16" ht="15" customHeight="1" x14ac:dyDescent="0.25">
      <c r="A48" s="6"/>
      <c r="C48" s="560"/>
      <c r="D48" s="560"/>
      <c r="E48" s="560"/>
      <c r="F48" s="560"/>
      <c r="G48" s="45"/>
      <c r="H48" s="45"/>
      <c r="M48" s="562" t="str">
        <f>Text!C15</f>
        <v>Version 1.42</v>
      </c>
      <c r="N48" s="562"/>
      <c r="P48" s="6"/>
    </row>
    <row r="49" spans="1:16" ht="12" customHeight="1" x14ac:dyDescent="0.25">
      <c r="A49" s="6"/>
      <c r="C49" s="559"/>
      <c r="D49" s="559"/>
      <c r="E49" s="559"/>
      <c r="F49" s="559"/>
      <c r="G49" s="559"/>
      <c r="H49" s="559"/>
      <c r="I49" s="559"/>
      <c r="J49" s="559"/>
      <c r="P49" s="6"/>
    </row>
    <row r="50" spans="1:16" x14ac:dyDescent="0.25">
      <c r="A50" s="6"/>
      <c r="B50" s="6"/>
      <c r="C50" s="6"/>
      <c r="D50" s="6"/>
      <c r="E50" s="6"/>
      <c r="F50" s="6"/>
      <c r="G50" s="6"/>
      <c r="H50" s="6"/>
      <c r="I50" s="6"/>
      <c r="J50" s="6"/>
      <c r="K50" s="6"/>
      <c r="L50" s="6"/>
      <c r="M50" s="6"/>
      <c r="N50" s="6"/>
      <c r="O50" s="6"/>
      <c r="P50" s="6"/>
    </row>
    <row r="52" spans="1:16" hidden="1" x14ac:dyDescent="0.25">
      <c r="F52" s="75"/>
      <c r="G52" s="75"/>
      <c r="H52" s="75"/>
      <c r="I52" s="75"/>
      <c r="J52" s="75"/>
      <c r="K52" s="44"/>
    </row>
    <row r="53" spans="1:16" hidden="1" x14ac:dyDescent="0.25">
      <c r="C53" s="576"/>
      <c r="D53" s="576"/>
      <c r="E53" s="576"/>
      <c r="F53" s="196"/>
      <c r="G53" s="196"/>
      <c r="H53" s="196"/>
      <c r="I53" s="196"/>
      <c r="J53" s="196"/>
      <c r="K53" s="196"/>
    </row>
    <row r="54" spans="1:16" hidden="1" x14ac:dyDescent="0.25">
      <c r="C54" s="179"/>
      <c r="D54" s="178"/>
      <c r="E54" s="178"/>
      <c r="G54" s="196"/>
      <c r="H54" s="196"/>
      <c r="I54" s="196"/>
      <c r="J54" s="196"/>
      <c r="K54" s="196"/>
    </row>
    <row r="55" spans="1:16" hidden="1" x14ac:dyDescent="0.25">
      <c r="C55" s="576"/>
      <c r="D55" s="576"/>
      <c r="E55" s="576"/>
    </row>
    <row r="56" spans="1:16" hidden="1" x14ac:dyDescent="0.25">
      <c r="C56" s="179"/>
      <c r="D56" s="178"/>
      <c r="E56" s="178"/>
    </row>
    <row r="57" spans="1:16" hidden="1" x14ac:dyDescent="0.25">
      <c r="C57" s="576"/>
      <c r="D57" s="576"/>
      <c r="E57" s="576"/>
    </row>
    <row r="58" spans="1:16" hidden="1" x14ac:dyDescent="0.25">
      <c r="C58" s="193"/>
      <c r="D58" s="193"/>
      <c r="E58" s="193"/>
    </row>
    <row r="59" spans="1:16" hidden="1" x14ac:dyDescent="0.25">
      <c r="C59" s="576"/>
      <c r="D59" s="576"/>
      <c r="E59" s="576"/>
    </row>
    <row r="60" spans="1:16" hidden="1" x14ac:dyDescent="0.25">
      <c r="C60" s="179"/>
      <c r="D60" s="178"/>
      <c r="E60" s="178"/>
    </row>
    <row r="61" spans="1:16" hidden="1" x14ac:dyDescent="0.25">
      <c r="C61" s="576"/>
      <c r="D61" s="576"/>
      <c r="E61" s="576"/>
    </row>
    <row r="62" spans="1:16" hidden="1" x14ac:dyDescent="0.25">
      <c r="C62" s="179"/>
      <c r="D62" s="178"/>
      <c r="E62" s="178"/>
    </row>
    <row r="63" spans="1:16" hidden="1" x14ac:dyDescent="0.25">
      <c r="C63" s="576"/>
      <c r="D63" s="576"/>
      <c r="E63" s="576"/>
    </row>
    <row r="64" spans="1:16" hidden="1" x14ac:dyDescent="0.25">
      <c r="C64" s="193"/>
      <c r="D64" s="193"/>
      <c r="E64" s="193"/>
    </row>
    <row r="65" spans="3:5" hidden="1" x14ac:dyDescent="0.25">
      <c r="C65" s="576"/>
      <c r="D65" s="576"/>
      <c r="E65" s="576"/>
    </row>
    <row r="124" spans="3:4" hidden="1" x14ac:dyDescent="0.25">
      <c r="C124" s="7" t="s">
        <v>118</v>
      </c>
      <c r="D124" s="7">
        <v>10</v>
      </c>
    </row>
    <row r="125" spans="3:4" hidden="1" x14ac:dyDescent="0.25">
      <c r="D125" s="7">
        <v>0.1</v>
      </c>
    </row>
    <row r="126" spans="3:4" hidden="1" x14ac:dyDescent="0.25">
      <c r="D126" s="7">
        <v>0.2</v>
      </c>
    </row>
    <row r="127" spans="3:4" hidden="1" x14ac:dyDescent="0.25">
      <c r="D127" s="7">
        <f>D125*100</f>
        <v>10</v>
      </c>
    </row>
    <row r="128" spans="3:4" hidden="1" x14ac:dyDescent="0.25">
      <c r="D128" s="7">
        <f>D126*100</f>
        <v>20</v>
      </c>
    </row>
  </sheetData>
  <sheetProtection algorithmName="SHA-512" hashValue="J6VWJiUdsWgKbu0npQxzFE+pgG2RtTD9uqDk2gEV7cNYguWvb3UhcLn97d2ndOZSgRRXGQEY67Bn+DVaCLQjew==" saltValue="FcbAMr9H+YbmMn5D11XxOw==" spinCount="100000" sheet="1" objects="1" scenarios="1"/>
  <mergeCells count="53">
    <mergeCell ref="C23:H23"/>
    <mergeCell ref="F33:H33"/>
    <mergeCell ref="F43:H43"/>
    <mergeCell ref="C25:I25"/>
    <mergeCell ref="J23:M23"/>
    <mergeCell ref="F31:H31"/>
    <mergeCell ref="C35:E35"/>
    <mergeCell ref="C27:G27"/>
    <mergeCell ref="F41:H41"/>
    <mergeCell ref="C43:E43"/>
    <mergeCell ref="C28:E28"/>
    <mergeCell ref="F28:H28"/>
    <mergeCell ref="C61:E61"/>
    <mergeCell ref="C55:E55"/>
    <mergeCell ref="C57:E57"/>
    <mergeCell ref="C59:E59"/>
    <mergeCell ref="C65:E65"/>
    <mergeCell ref="C63:E63"/>
    <mergeCell ref="C53:E53"/>
    <mergeCell ref="C29:E29"/>
    <mergeCell ref="F29:H29"/>
    <mergeCell ref="C37:E37"/>
    <mergeCell ref="F37:H37"/>
    <mergeCell ref="C39:E39"/>
    <mergeCell ref="C31:E31"/>
    <mergeCell ref="F35:H35"/>
    <mergeCell ref="F45:H45"/>
    <mergeCell ref="F39:H39"/>
    <mergeCell ref="C41:E41"/>
    <mergeCell ref="C45:E45"/>
    <mergeCell ref="C13:H13"/>
    <mergeCell ref="C15:J15"/>
    <mergeCell ref="C17:F17"/>
    <mergeCell ref="J22:M22"/>
    <mergeCell ref="J21:M21"/>
    <mergeCell ref="C21:H21"/>
    <mergeCell ref="C22:H22"/>
    <mergeCell ref="C3:H4"/>
    <mergeCell ref="C49:J49"/>
    <mergeCell ref="C48:F48"/>
    <mergeCell ref="C47:N47"/>
    <mergeCell ref="M48:N48"/>
    <mergeCell ref="C44:G44"/>
    <mergeCell ref="C26:F26"/>
    <mergeCell ref="G26:H26"/>
    <mergeCell ref="C33:E33"/>
    <mergeCell ref="L6:M6"/>
    <mergeCell ref="C9:H9"/>
    <mergeCell ref="C19:H19"/>
    <mergeCell ref="C6:H6"/>
    <mergeCell ref="C12:F12"/>
    <mergeCell ref="C14:J14"/>
    <mergeCell ref="C11:H11"/>
  </mergeCells>
  <phoneticPr fontId="9" type="noConversion"/>
  <conditionalFormatting sqref="F29">
    <cfRule type="cellIs" dxfId="159" priority="11" stopIfTrue="1" operator="notEqual">
      <formula>1</formula>
    </cfRule>
    <cfRule type="cellIs" dxfId="158" priority="12" stopIfTrue="1" operator="equal">
      <formula>1</formula>
    </cfRule>
  </conditionalFormatting>
  <conditionalFormatting sqref="F31">
    <cfRule type="cellIs" dxfId="157" priority="17" stopIfTrue="1" operator="notEqual">
      <formula>1</formula>
    </cfRule>
    <cfRule type="cellIs" dxfId="156" priority="18" stopIfTrue="1" operator="equal">
      <formula>1</formula>
    </cfRule>
  </conditionalFormatting>
  <conditionalFormatting sqref="F33">
    <cfRule type="cellIs" dxfId="155" priority="7" stopIfTrue="1" operator="notEqual">
      <formula>1</formula>
    </cfRule>
    <cfRule type="cellIs" dxfId="154" priority="8" stopIfTrue="1" operator="equal">
      <formula>1</formula>
    </cfRule>
  </conditionalFormatting>
  <conditionalFormatting sqref="F35">
    <cfRule type="cellIs" dxfId="153" priority="5" stopIfTrue="1" operator="notEqual">
      <formula>1</formula>
    </cfRule>
    <cfRule type="cellIs" dxfId="152" priority="6" stopIfTrue="1" operator="equal">
      <formula>1</formula>
    </cfRule>
  </conditionalFormatting>
  <conditionalFormatting sqref="F37">
    <cfRule type="cellIs" dxfId="151" priority="3" stopIfTrue="1" operator="notEqual">
      <formula>1</formula>
    </cfRule>
    <cfRule type="cellIs" dxfId="150" priority="4" stopIfTrue="1" operator="equal">
      <formula>1</formula>
    </cfRule>
  </conditionalFormatting>
  <conditionalFormatting sqref="F39">
    <cfRule type="cellIs" dxfId="149" priority="1" stopIfTrue="1" operator="notEqual">
      <formula>1</formula>
    </cfRule>
    <cfRule type="cellIs" dxfId="148" priority="2" stopIfTrue="1" operator="equal">
      <formula>1</formula>
    </cfRule>
  </conditionalFormatting>
  <conditionalFormatting sqref="F41">
    <cfRule type="cellIs" dxfId="147" priority="15" stopIfTrue="1" operator="notEqual">
      <formula>1</formula>
    </cfRule>
    <cfRule type="cellIs" dxfId="146" priority="16" stopIfTrue="1" operator="equal">
      <formula>1</formula>
    </cfRule>
  </conditionalFormatting>
  <conditionalFormatting sqref="F43">
    <cfRule type="cellIs" dxfId="145" priority="13" stopIfTrue="1" operator="notEqual">
      <formula>1</formula>
    </cfRule>
    <cfRule type="cellIs" dxfId="144" priority="14" stopIfTrue="1" operator="equal">
      <formula>1</formula>
    </cfRule>
  </conditionalFormatting>
  <conditionalFormatting sqref="F45">
    <cfRule type="cellIs" dxfId="143" priority="9" stopIfTrue="1" operator="notEqual">
      <formula>1</formula>
    </cfRule>
    <cfRule type="cellIs" dxfId="142" priority="10" stopIfTrue="1" operator="equal">
      <formula>1</formula>
    </cfRule>
  </conditionalFormatting>
  <conditionalFormatting sqref="N19 N21:N23">
    <cfRule type="cellIs" dxfId="141" priority="21" stopIfTrue="1" operator="equal">
      <formula>"ü"</formula>
    </cfRule>
  </conditionalFormatting>
  <hyperlinks>
    <hyperlink ref="C11:H11" location="Guidance!A1" display="Guidance!A1" xr:uid="{00000000-0004-0000-0400-000000000000}"/>
    <hyperlink ref="C12:F12" location="Survey!A1" display="Survey!A1" xr:uid="{00000000-0004-0000-0400-000003000000}"/>
    <hyperlink ref="C31:E31" location="'CH1'!A1" display="'CH1'!A1" xr:uid="{00000000-0004-0000-0400-000004000000}"/>
    <hyperlink ref="C33:E33" location="'CH2'!A1" display="'CH2'!A1" xr:uid="{00000000-0004-0000-0400-000005000000}"/>
    <hyperlink ref="C29:E29" location="Survey!A1" display="Survey" xr:uid="{00000000-0004-0000-0400-000006000000}"/>
    <hyperlink ref="C35:E35" location="'CH3'!A1" display="'CH3'!A1" xr:uid="{00000000-0004-0000-0400-000007000000}"/>
    <hyperlink ref="C37:E37" location="'CH4'!A1" display="'CH4'!A1" xr:uid="{00000000-0004-0000-0400-000008000000}"/>
    <hyperlink ref="C39:E39" location="'CH5'!A1" display="'CH5'!A1" xr:uid="{00000000-0004-0000-0400-000009000000}"/>
    <hyperlink ref="C41:E41" location="'CH6'!A1" display="'CH6'!A1" xr:uid="{00000000-0004-0000-0400-00000A000000}"/>
    <hyperlink ref="C43:E43" location="'CH7'!A1" display="'CH7'!A1" xr:uid="{00000000-0004-0000-0400-00000B000000}"/>
    <hyperlink ref="C45:E45" location="'CH8'!A1" display="'CH8'!A1" xr:uid="{00000000-0004-0000-0400-00000C000000}"/>
    <hyperlink ref="C26:F26" location="'CH1'!A1" display="'CH1'!A1" xr:uid="{00000000-0004-0000-0400-00000D000000}"/>
  </hyperlinks>
  <pageMargins left="0.55118110236220474" right="0.55118110236220474" top="0.59055118110236227" bottom="0.59055118110236227" header="0.51181102362204722" footer="0.51181102362204722"/>
  <pageSetup paperSize="8" orientation="landscape" r:id="rId1"/>
  <headerFooter alignWithMargins="0"/>
  <rowBreaks count="1" manualBreakCount="1">
    <brk id="47" max="16383" man="1"/>
  </rowBreaks>
  <colBreaks count="1" manualBreakCount="1">
    <brk id="16"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7650" r:id="rId4" name="Drop Down 2">
              <controlPr locked="0" defaultSize="0" autoLine="0" autoPict="0">
                <anchor moveWithCells="1">
                  <from>
                    <xdr:col>9</xdr:col>
                    <xdr:colOff>22860</xdr:colOff>
                    <xdr:row>8</xdr:row>
                    <xdr:rowOff>22860</xdr:rowOff>
                  </from>
                  <to>
                    <xdr:col>11</xdr:col>
                    <xdr:colOff>342900</xdr:colOff>
                    <xdr:row>8</xdr:row>
                    <xdr:rowOff>175260</xdr:rowOff>
                  </to>
                </anchor>
              </controlPr>
            </control>
          </mc:Choice>
        </mc:AlternateContent>
        <mc:AlternateContent xmlns:mc="http://schemas.openxmlformats.org/markup-compatibility/2006">
          <mc:Choice Requires="x14">
            <control shapeId="27651" r:id="rId5" name="Drop Down 3">
              <controlPr locked="0" defaultSize="0" autoLine="0" autoPict="0">
                <anchor moveWithCells="1">
                  <from>
                    <xdr:col>9</xdr:col>
                    <xdr:colOff>22860</xdr:colOff>
                    <xdr:row>18</xdr:row>
                    <xdr:rowOff>30480</xdr:rowOff>
                  </from>
                  <to>
                    <xdr:col>11</xdr:col>
                    <xdr:colOff>350520</xdr:colOff>
                    <xdr:row>18</xdr:row>
                    <xdr:rowOff>190500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pageSetUpPr fitToPage="1"/>
  </sheetPr>
  <dimension ref="A1:I56"/>
  <sheetViews>
    <sheetView showGridLines="0" showRowColHeaders="0" zoomScale="90" zoomScaleNormal="90" workbookViewId="0"/>
  </sheetViews>
  <sheetFormatPr defaultColWidth="0" defaultRowHeight="13.2" zeroHeight="1" x14ac:dyDescent="0.25"/>
  <cols>
    <col min="1" max="1" width="3.6640625" style="22" customWidth="1"/>
    <col min="2" max="2" width="1.44140625" style="22" customWidth="1"/>
    <col min="3" max="3" width="84.44140625" style="30" customWidth="1"/>
    <col min="4" max="6" width="8.5546875" style="22" customWidth="1"/>
    <col min="7" max="7" width="14" style="22" customWidth="1"/>
    <col min="8" max="8" width="1.44140625" style="22" customWidth="1"/>
    <col min="9" max="9" width="3.6640625" style="22" customWidth="1"/>
    <col min="10" max="16384" width="7.88671875" style="22" hidden="1"/>
  </cols>
  <sheetData>
    <row r="1" spans="1:9" x14ac:dyDescent="0.25">
      <c r="A1" s="40"/>
      <c r="B1" s="40"/>
      <c r="C1" s="41"/>
      <c r="D1" s="40"/>
      <c r="E1" s="40"/>
      <c r="F1" s="40"/>
      <c r="G1" s="40"/>
      <c r="H1" s="40"/>
      <c r="I1" s="40"/>
    </row>
    <row r="2" spans="1:9" ht="2.25" customHeight="1" x14ac:dyDescent="0.25">
      <c r="A2" s="40"/>
      <c r="C2" s="23"/>
      <c r="D2" s="24"/>
      <c r="E2" s="24"/>
      <c r="F2" s="24"/>
      <c r="G2" s="24"/>
      <c r="I2" s="40"/>
    </row>
    <row r="3" spans="1:9" ht="18" customHeight="1" x14ac:dyDescent="0.25">
      <c r="A3" s="40"/>
      <c r="C3" s="586" t="str">
        <f>Text!C280</f>
        <v>Children: Social Services Performance and Improvement Framework, 2023-24</v>
      </c>
      <c r="G3" s="204" t="str">
        <f>Home!R20</f>
        <v>Please select</v>
      </c>
      <c r="I3" s="40"/>
    </row>
    <row r="4" spans="1:9" ht="18" customHeight="1" x14ac:dyDescent="0.25">
      <c r="A4" s="40"/>
      <c r="C4" s="586"/>
      <c r="G4" s="114" t="str">
        <f>Guidetext!$C$21</f>
        <v>Back to Home Page</v>
      </c>
      <c r="I4" s="40"/>
    </row>
    <row r="5" spans="1:9" x14ac:dyDescent="0.25">
      <c r="A5" s="40"/>
      <c r="C5" s="26"/>
      <c r="I5" s="40"/>
    </row>
    <row r="6" spans="1:9" ht="15.6" x14ac:dyDescent="0.25">
      <c r="A6" s="40"/>
      <c r="C6" s="25" t="str">
        <f>Guidetext!C2</f>
        <v>General guidance for completing the form</v>
      </c>
      <c r="I6" s="40"/>
    </row>
    <row r="7" spans="1:9" ht="6.75" customHeight="1" x14ac:dyDescent="0.25">
      <c r="A7" s="40"/>
      <c r="C7" s="25"/>
      <c r="I7" s="40"/>
    </row>
    <row r="8" spans="1:9" ht="12.75" customHeight="1" x14ac:dyDescent="0.25">
      <c r="A8" s="40"/>
      <c r="C8" s="27" t="str">
        <f>Guidetext!C3</f>
        <v>NAVIGATION</v>
      </c>
      <c r="I8" s="40"/>
    </row>
    <row r="9" spans="1:9" ht="16.5" customHeight="1" x14ac:dyDescent="0.25">
      <c r="A9" s="40"/>
      <c r="C9" s="26" t="str">
        <f>Guidetext!C4</f>
        <v>You will be able to move from sheet to sheet by clicking the appropriate hyperlink.</v>
      </c>
      <c r="I9" s="40"/>
    </row>
    <row r="10" spans="1:9" ht="6" customHeight="1" x14ac:dyDescent="0.25">
      <c r="A10" s="40"/>
      <c r="C10" s="26"/>
      <c r="I10" s="40"/>
    </row>
    <row r="11" spans="1:9" ht="12.75" customHeight="1" x14ac:dyDescent="0.25">
      <c r="A11" s="40"/>
      <c r="C11" s="205" t="str">
        <f>Guidetext!C5</f>
        <v>For example to go to 'Survey response burden' click the hyperlink</v>
      </c>
      <c r="D11" s="587" t="str">
        <f>Guidetext!$C$29</f>
        <v>Survey response burden</v>
      </c>
      <c r="E11" s="587"/>
      <c r="F11" s="587"/>
      <c r="G11" s="587"/>
      <c r="H11" s="28"/>
      <c r="I11" s="40"/>
    </row>
    <row r="12" spans="1:9" ht="6" customHeight="1" x14ac:dyDescent="0.25">
      <c r="A12" s="40"/>
      <c r="C12" s="26"/>
      <c r="D12" s="202"/>
      <c r="E12" s="202"/>
      <c r="F12" s="202"/>
      <c r="G12" s="202"/>
      <c r="I12" s="40"/>
    </row>
    <row r="13" spans="1:9" x14ac:dyDescent="0.25">
      <c r="A13" s="40"/>
      <c r="C13" s="26" t="str">
        <f>Guidetext!C6</f>
        <v>For example to return to the home page click the "Back to Home Page" hyperlink</v>
      </c>
      <c r="D13" s="202"/>
      <c r="E13" s="202"/>
      <c r="G13" s="29" t="str">
        <f>Guidetext!C21</f>
        <v>Back to Home Page</v>
      </c>
      <c r="I13" s="40"/>
    </row>
    <row r="14" spans="1:9" s="30" customFormat="1" ht="8.25" customHeight="1" x14ac:dyDescent="0.25">
      <c r="A14" s="41"/>
      <c r="D14" s="31"/>
      <c r="E14" s="31"/>
      <c r="F14" s="31"/>
      <c r="G14" s="31"/>
      <c r="I14" s="41"/>
    </row>
    <row r="15" spans="1:9" s="30" customFormat="1" ht="15" customHeight="1" x14ac:dyDescent="0.25">
      <c r="A15" s="41"/>
      <c r="C15" s="27" t="str">
        <f>Guidetext!C7</f>
        <v>REQUIRED DATA ITEMS</v>
      </c>
      <c r="I15" s="41"/>
    </row>
    <row r="16" spans="1:9" ht="27.75" customHeight="1" x14ac:dyDescent="0.25">
      <c r="A16" s="40"/>
      <c r="C16" s="588" t="str">
        <f>Guidetext!C8</f>
        <v>On receiving the spreadsheet the cells requiring data items will have the following properties:</v>
      </c>
      <c r="D16" s="588"/>
      <c r="E16" s="588"/>
      <c r="F16" s="588"/>
      <c r="G16" s="588"/>
      <c r="I16" s="40"/>
    </row>
    <row r="17" spans="1:9" ht="24.75" customHeight="1" x14ac:dyDescent="0.25">
      <c r="A17" s="40"/>
      <c r="C17" s="26" t="str">
        <f>Guidetext!C9</f>
        <v>All cells requiring data will be coloured pale blue</v>
      </c>
      <c r="G17" s="84"/>
      <c r="I17" s="40"/>
    </row>
    <row r="18" spans="1:9" ht="6" customHeight="1" x14ac:dyDescent="0.25">
      <c r="A18" s="40"/>
      <c r="C18" s="26"/>
      <c r="G18" s="32"/>
      <c r="I18" s="40"/>
    </row>
    <row r="19" spans="1:9" ht="27" customHeight="1" x14ac:dyDescent="0.25">
      <c r="A19" s="40"/>
      <c r="C19" s="591" t="str">
        <f>Guidetext!C10</f>
        <v>Some cells derive values from other data items. These cells are coloured in dark grey. You will not be able to enter data into these cells.</v>
      </c>
      <c r="D19" s="591"/>
      <c r="E19" s="591"/>
      <c r="G19" s="52"/>
      <c r="I19" s="40"/>
    </row>
    <row r="20" spans="1:9" ht="5.25" customHeight="1" x14ac:dyDescent="0.25">
      <c r="A20" s="40"/>
      <c r="C20" s="26"/>
      <c r="D20" s="33"/>
      <c r="E20" s="33"/>
      <c r="F20" s="33"/>
      <c r="G20" s="33"/>
      <c r="I20" s="40"/>
    </row>
    <row r="21" spans="1:9" ht="27" customHeight="1" x14ac:dyDescent="0.25">
      <c r="A21" s="40"/>
      <c r="C21" s="591" t="str">
        <f>Guidetext!C43</f>
        <v>Some data items will be populated from other data collections. You will not be able to enter data into these cells. These cells are coloured light grey.</v>
      </c>
      <c r="D21" s="591"/>
      <c r="E21" s="591"/>
      <c r="F21" s="33"/>
      <c r="G21" s="34"/>
      <c r="I21" s="40"/>
    </row>
    <row r="22" spans="1:9" ht="5.25" customHeight="1" x14ac:dyDescent="0.25">
      <c r="A22" s="40"/>
      <c r="C22" s="26"/>
      <c r="D22" s="33"/>
      <c r="E22" s="33"/>
      <c r="F22" s="33"/>
      <c r="G22" s="33"/>
      <c r="I22" s="40"/>
    </row>
    <row r="23" spans="1:9" ht="10.199999999999999" customHeight="1" x14ac:dyDescent="0.25">
      <c r="A23" s="40"/>
      <c r="C23" s="591"/>
      <c r="D23" s="591"/>
      <c r="E23" s="591"/>
      <c r="G23" s="33"/>
      <c r="I23" s="40"/>
    </row>
    <row r="24" spans="1:9" ht="6.75" customHeight="1" x14ac:dyDescent="0.25">
      <c r="A24" s="40"/>
      <c r="C24" s="26"/>
      <c r="G24" s="33"/>
      <c r="I24" s="40"/>
    </row>
    <row r="25" spans="1:9" ht="53.25" customHeight="1" x14ac:dyDescent="0.25">
      <c r="A25" s="40"/>
      <c r="C25" s="588" t="str">
        <f>Guidetext!C11</f>
        <v>If you are unable to provide any data item, please leave the cell BLANK.  Do not enter text (NA or Not collected etc.) into any cell other than the comments cells.  We will assume that a zero in any cell signifies a zero count for this data item.</v>
      </c>
      <c r="D25" s="588"/>
      <c r="E25" s="588"/>
      <c r="F25" s="588"/>
      <c r="G25" s="590"/>
      <c r="I25" s="40"/>
    </row>
    <row r="26" spans="1:9" ht="6" customHeight="1" x14ac:dyDescent="0.25">
      <c r="A26" s="40"/>
      <c r="C26" s="26"/>
      <c r="D26" s="33"/>
      <c r="E26" s="33"/>
      <c r="F26" s="33"/>
      <c r="G26" s="33"/>
      <c r="I26" s="40"/>
    </row>
    <row r="27" spans="1:9" ht="29.25" customHeight="1" x14ac:dyDescent="0.25">
      <c r="A27" s="40"/>
      <c r="C27" s="591" t="str">
        <f>Guidetext!C12</f>
        <v xml:space="preserve">A yellow box is provided in each table for your comments. If any data items are missing then a comment must be added to the spreadsheet. </v>
      </c>
      <c r="D27" s="591"/>
      <c r="E27" s="591"/>
      <c r="G27" s="35"/>
      <c r="I27" s="40"/>
    </row>
    <row r="28" spans="1:9" ht="6" customHeight="1" x14ac:dyDescent="0.25">
      <c r="A28" s="40"/>
      <c r="C28" s="26"/>
      <c r="G28" s="33"/>
      <c r="I28" s="40"/>
    </row>
    <row r="29" spans="1:9" ht="16.5" hidden="1" customHeight="1" x14ac:dyDescent="0.25">
      <c r="A29" s="40"/>
      <c r="C29" s="36" t="str">
        <f>Guidetext!C41</f>
        <v>SAMPLING</v>
      </c>
      <c r="G29" s="33"/>
      <c r="I29" s="40"/>
    </row>
    <row r="30" spans="1:9" ht="32.25" hidden="1" customHeight="1" x14ac:dyDescent="0.25">
      <c r="A30" s="40"/>
      <c r="C30" s="591" t="str">
        <f>Guidetext!C37</f>
        <v>We will be permitting certain cases for sampling if your Local Authority cannot do a count. This method should only be used as a last resort.</v>
      </c>
      <c r="D30" s="591"/>
      <c r="E30" s="591"/>
      <c r="F30" s="591"/>
      <c r="G30" s="591"/>
      <c r="I30" s="40"/>
    </row>
    <row r="31" spans="1:9" ht="42.75" hidden="1" customHeight="1" x14ac:dyDescent="0.25">
      <c r="A31" s="40"/>
      <c r="C31" s="591" t="str">
        <f>Guidetext!C38</f>
        <v>The best approach would be to take a random sample of 100 cases for those extreme cases where it is not possible to take a count of the whole set. We will not be able to accept samples of less than 100 cases, if you have less than 100 cases, you will need to take a count of the whole set.</v>
      </c>
      <c r="D31" s="591"/>
      <c r="E31" s="591"/>
      <c r="F31" s="591"/>
      <c r="G31" s="591"/>
      <c r="I31" s="40"/>
    </row>
    <row r="32" spans="1:9" ht="44.25" hidden="1" customHeight="1" x14ac:dyDescent="0.25">
      <c r="A32" s="40"/>
      <c r="C32" s="588" t="str">
        <f>Guidetext!C39</f>
        <v>We are taking this approach to ensure that authorities have the best opportunities to provide data for every PI. We would discourage authorities from using this approach unless they really have to, and in cases where the PI has been collected before, we will not accept a sample.</v>
      </c>
      <c r="D32" s="588"/>
      <c r="E32" s="588"/>
      <c r="F32" s="588"/>
      <c r="G32" s="588"/>
      <c r="I32" s="40"/>
    </row>
    <row r="33" spans="1:9" ht="21.75" hidden="1" customHeight="1" x14ac:dyDescent="0.25">
      <c r="A33" s="40"/>
      <c r="C33" s="591" t="str">
        <f>Guidetext!C40</f>
        <v>If you use a sample to calculate any indicators please flag this up in the relevant comments box.</v>
      </c>
      <c r="D33" s="591"/>
      <c r="E33" s="591"/>
      <c r="F33" s="591"/>
      <c r="G33" s="591"/>
      <c r="I33" s="40"/>
    </row>
    <row r="34" spans="1:9" ht="3.75" customHeight="1" x14ac:dyDescent="0.25">
      <c r="A34" s="40"/>
      <c r="I34" s="40"/>
    </row>
    <row r="35" spans="1:9" ht="13.5" customHeight="1" x14ac:dyDescent="0.25">
      <c r="A35" s="40"/>
      <c r="C35" s="589" t="str">
        <f>Guidetext!C13</f>
        <v>VALIDATION</v>
      </c>
      <c r="D35" s="589"/>
      <c r="E35" s="589"/>
      <c r="F35" s="589"/>
      <c r="G35" s="589"/>
      <c r="I35" s="40"/>
    </row>
    <row r="36" spans="1:9" ht="7.5" customHeight="1" x14ac:dyDescent="0.25">
      <c r="A36" s="40"/>
      <c r="C36" s="37"/>
      <c r="D36" s="37"/>
      <c r="E36" s="37"/>
      <c r="F36" s="37"/>
      <c r="G36" s="37"/>
      <c r="I36" s="40"/>
    </row>
    <row r="37" spans="1:9" s="38" customFormat="1" ht="12.75" customHeight="1" x14ac:dyDescent="0.25">
      <c r="A37" s="42"/>
      <c r="C37" s="27" t="str">
        <f>Guidetext!C14</f>
        <v>Validation 1</v>
      </c>
      <c r="D37" s="22"/>
      <c r="E37" s="22"/>
      <c r="F37" s="22"/>
      <c r="G37" s="22"/>
      <c r="I37" s="42"/>
    </row>
    <row r="38" spans="1:9" ht="30.75" customHeight="1" x14ac:dyDescent="0.25">
      <c r="A38" s="40"/>
      <c r="C38" s="588" t="str">
        <f>Guidetext!C15</f>
        <v>Validation 1 involves checking for common sense errors. These errors must be resolved before the spreadsheet is submitted to the Welsh Government.</v>
      </c>
      <c r="D38" s="588"/>
      <c r="E38" s="588"/>
      <c r="F38" s="588"/>
      <c r="G38" s="588"/>
      <c r="I38" s="40"/>
    </row>
    <row r="39" spans="1:9" ht="6.75" customHeight="1" thickBot="1" x14ac:dyDescent="0.3">
      <c r="A39" s="40"/>
      <c r="I39" s="40"/>
    </row>
    <row r="40" spans="1:9" ht="27" customHeight="1" thickBot="1" x14ac:dyDescent="0.3">
      <c r="A40" s="40"/>
      <c r="C40" s="591" t="str">
        <f>Guidetext!C17</f>
        <v>Data items where no data is entered will be coloured red</v>
      </c>
      <c r="D40" s="591"/>
      <c r="E40" s="591"/>
      <c r="G40" s="53" t="s">
        <v>3</v>
      </c>
      <c r="I40" s="40"/>
    </row>
    <row r="41" spans="1:9" ht="4.5" customHeight="1" thickBot="1" x14ac:dyDescent="0.3">
      <c r="A41" s="40"/>
      <c r="C41" s="26"/>
      <c r="G41" s="54"/>
      <c r="I41" s="40"/>
    </row>
    <row r="42" spans="1:9" ht="27" customHeight="1" thickBot="1" x14ac:dyDescent="0.3">
      <c r="A42" s="40"/>
      <c r="C42" s="591" t="str">
        <f>Guidetext!C20</f>
        <v>Missing data items with a comment provided or data items with a comment to explain a validation error will be coloured amber</v>
      </c>
      <c r="D42" s="591"/>
      <c r="E42" s="591"/>
      <c r="G42" s="56" t="s">
        <v>7</v>
      </c>
      <c r="I42" s="40"/>
    </row>
    <row r="43" spans="1:9" ht="4.5" customHeight="1" thickBot="1" x14ac:dyDescent="0.3">
      <c r="A43" s="40"/>
      <c r="C43" s="26"/>
      <c r="G43" s="54"/>
      <c r="I43" s="40"/>
    </row>
    <row r="44" spans="1:9" ht="24.75" customHeight="1" thickBot="1" x14ac:dyDescent="0.3">
      <c r="A44" s="40"/>
      <c r="C44" s="591" t="str">
        <f>Guidetext!C18</f>
        <v>Data items that pass validation will be coloured green</v>
      </c>
      <c r="D44" s="591"/>
      <c r="E44" s="591"/>
      <c r="G44" s="55" t="s">
        <v>4</v>
      </c>
      <c r="I44" s="40"/>
    </row>
    <row r="45" spans="1:9" ht="4.5" customHeight="1" thickBot="1" x14ac:dyDescent="0.3">
      <c r="A45" s="40"/>
      <c r="C45" s="26"/>
      <c r="G45" s="39"/>
      <c r="I45" s="40"/>
    </row>
    <row r="46" spans="1:9" ht="24.75" customHeight="1" thickBot="1" x14ac:dyDescent="0.3">
      <c r="A46" s="40"/>
      <c r="C46" s="26" t="str">
        <f>Guidetext!C19</f>
        <v>Data items which break a validation rule will be coloured red</v>
      </c>
      <c r="G46" s="53" t="s">
        <v>3</v>
      </c>
      <c r="I46" s="40"/>
    </row>
    <row r="47" spans="1:9" ht="4.5" hidden="1" customHeight="1" x14ac:dyDescent="0.25">
      <c r="A47" s="40"/>
      <c r="C47" s="26"/>
      <c r="G47" s="39"/>
      <c r="I47" s="40"/>
    </row>
    <row r="48" spans="1:9" ht="6.75" customHeight="1" x14ac:dyDescent="0.25">
      <c r="A48" s="40"/>
      <c r="I48" s="40"/>
    </row>
    <row r="49" spans="1:9" x14ac:dyDescent="0.25">
      <c r="A49" s="40"/>
      <c r="C49" s="27" t="str">
        <f>Guidetext!C22</f>
        <v>Validation 2</v>
      </c>
      <c r="I49" s="40"/>
    </row>
    <row r="50" spans="1:9" ht="36.75" customHeight="1" x14ac:dyDescent="0.25">
      <c r="A50" s="40"/>
      <c r="C50" s="588" t="str">
        <f>Guidetext!C23</f>
        <v>Validation 2 involves comparing information submitted for the previous year and looking for large changes. Validation will flag data items that have changed by more than a pre-defined amount between years. These data items are flagged in column V2 of the spreadsheet.</v>
      </c>
      <c r="D50" s="588"/>
      <c r="E50" s="588"/>
      <c r="F50" s="588"/>
      <c r="G50" s="588"/>
      <c r="I50" s="40"/>
    </row>
    <row r="51" spans="1:9" ht="6.75" customHeight="1" thickBot="1" x14ac:dyDescent="0.3">
      <c r="A51" s="40"/>
      <c r="C51" s="205"/>
      <c r="D51" s="468"/>
      <c r="E51" s="468"/>
      <c r="F51" s="468"/>
      <c r="G51" s="469"/>
      <c r="I51" s="40"/>
    </row>
    <row r="52" spans="1:9" ht="45.75" customHeight="1" thickBot="1" x14ac:dyDescent="0.3">
      <c r="A52" s="40"/>
      <c r="C52" s="592" t="str">
        <f>Guidetext!C25</f>
        <v>Data items which have changed by more than 20% require an explanation for the change. Explanations must include reasons for the change and not simply indicate that a change has occurred or confirm the change. If data for the current year or previous year is missing, an explanation is required</v>
      </c>
      <c r="D52" s="592"/>
      <c r="E52" s="592"/>
      <c r="F52" s="468"/>
      <c r="G52" s="56" t="s">
        <v>7</v>
      </c>
      <c r="I52" s="40"/>
    </row>
    <row r="53" spans="1:9" ht="6.75" customHeight="1" thickBot="1" x14ac:dyDescent="0.3">
      <c r="A53" s="40"/>
      <c r="C53" s="205"/>
      <c r="D53" s="468"/>
      <c r="E53" s="468"/>
      <c r="F53" s="468"/>
      <c r="G53" s="469"/>
      <c r="I53" s="40"/>
    </row>
    <row r="54" spans="1:9" ht="39" customHeight="1" thickBot="1" x14ac:dyDescent="0.3">
      <c r="A54" s="40"/>
      <c r="B54" s="26"/>
      <c r="C54" s="592" t="str">
        <f>Guidetext!C26</f>
        <v>Data items that pass validation will be coloured green</v>
      </c>
      <c r="D54" s="592"/>
      <c r="E54" s="592"/>
      <c r="F54" s="468"/>
      <c r="G54" s="55" t="s">
        <v>4</v>
      </c>
      <c r="I54" s="40"/>
    </row>
    <row r="55" spans="1:9" ht="6.75" customHeight="1" x14ac:dyDescent="0.25">
      <c r="A55" s="40"/>
      <c r="C55" s="26"/>
      <c r="G55" s="54"/>
      <c r="I55" s="40"/>
    </row>
    <row r="56" spans="1:9" ht="18" customHeight="1" x14ac:dyDescent="0.25">
      <c r="A56" s="40"/>
      <c r="B56" s="40"/>
      <c r="C56" s="41"/>
      <c r="D56" s="40"/>
      <c r="E56" s="40"/>
      <c r="F56" s="40"/>
      <c r="G56" s="40"/>
      <c r="H56" s="40"/>
      <c r="I56" s="40"/>
    </row>
  </sheetData>
  <sheetProtection algorithmName="SHA-512" hashValue="DUKxs12/n1I9+dvojvl6DH/3s9sow5T14c7aF1k61Fp1/3klNrJh9H9Gxgdofq06k6DAMOYZ5JeW0mVGUspCxg==" saltValue="rsRlmR4MlQZDI1WLM55J0g==" spinCount="100000" sheet="1" objects="1" scenarios="1"/>
  <mergeCells count="20">
    <mergeCell ref="C50:G50"/>
    <mergeCell ref="C54:E54"/>
    <mergeCell ref="C52:E52"/>
    <mergeCell ref="C23:E23"/>
    <mergeCell ref="C27:E27"/>
    <mergeCell ref="C33:G33"/>
    <mergeCell ref="C40:E40"/>
    <mergeCell ref="C32:G32"/>
    <mergeCell ref="C44:E44"/>
    <mergeCell ref="C31:G31"/>
    <mergeCell ref="C42:E42"/>
    <mergeCell ref="C3:C4"/>
    <mergeCell ref="D11:G11"/>
    <mergeCell ref="C38:G38"/>
    <mergeCell ref="C35:G35"/>
    <mergeCell ref="C16:G16"/>
    <mergeCell ref="C25:G25"/>
    <mergeCell ref="C19:E19"/>
    <mergeCell ref="C21:E21"/>
    <mergeCell ref="C30:G30"/>
  </mergeCells>
  <phoneticPr fontId="9" type="noConversion"/>
  <hyperlinks>
    <hyperlink ref="G13" location="Home!A1" display="Home!A1" xr:uid="{00000000-0004-0000-0500-000000000000}"/>
    <hyperlink ref="D11:G11" location="survey!A1" display="survey!A1" xr:uid="{00000000-0004-0000-0500-000001000000}"/>
    <hyperlink ref="G4" location="Home!A1" display="Home!A1" xr:uid="{00000000-0004-0000-0500-000002000000}"/>
  </hyperlinks>
  <pageMargins left="0.39370078740157483" right="0.39370078740157483" top="0.38" bottom="0.43" header="0.26" footer="0.23"/>
  <pageSetup paperSize="8"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pageSetUpPr fitToPage="1"/>
  </sheetPr>
  <dimension ref="A1:O29"/>
  <sheetViews>
    <sheetView showGridLines="0" showRowColHeaders="0" zoomScaleNormal="100" workbookViewId="0"/>
  </sheetViews>
  <sheetFormatPr defaultColWidth="0" defaultRowHeight="13.2" zeroHeight="1" x14ac:dyDescent="0.25"/>
  <cols>
    <col min="1" max="1" width="4.33203125" style="7" customWidth="1"/>
    <col min="2" max="2" width="3.5546875" style="7" customWidth="1"/>
    <col min="3" max="3" width="41.88671875" style="7" customWidth="1"/>
    <col min="4" max="4" width="21.5546875" style="7" customWidth="1"/>
    <col min="5" max="8" width="9.109375" style="7" customWidth="1"/>
    <col min="9" max="9" width="4.6640625" style="7" customWidth="1"/>
    <col min="10" max="10" width="3.5546875" style="7" customWidth="1"/>
    <col min="11" max="11" width="4.33203125" style="7" customWidth="1"/>
    <col min="12" max="16384" width="0" style="7" hidden="1"/>
  </cols>
  <sheetData>
    <row r="1" spans="1:14" x14ac:dyDescent="0.25">
      <c r="A1" s="6"/>
      <c r="B1" s="6"/>
      <c r="C1" s="6"/>
      <c r="D1" s="6"/>
      <c r="E1" s="6"/>
      <c r="F1" s="6"/>
      <c r="G1" s="6"/>
      <c r="H1" s="6"/>
      <c r="I1" s="6"/>
      <c r="J1" s="6"/>
      <c r="K1" s="6"/>
    </row>
    <row r="2" spans="1:14" x14ac:dyDescent="0.25">
      <c r="A2" s="6"/>
      <c r="K2" s="6"/>
    </row>
    <row r="3" spans="1:14" ht="20.25" customHeight="1" x14ac:dyDescent="0.3">
      <c r="A3" s="6"/>
      <c r="C3" s="597" t="str">
        <f>Text!C34</f>
        <v>Survey response burden</v>
      </c>
      <c r="D3" s="597"/>
      <c r="E3" s="12"/>
      <c r="I3" s="203" t="str">
        <f>Home!R20</f>
        <v>Please select</v>
      </c>
      <c r="J3" s="13"/>
      <c r="K3" s="21"/>
      <c r="L3" s="13"/>
      <c r="M3" s="13"/>
      <c r="N3" s="13"/>
    </row>
    <row r="4" spans="1:14" ht="20.25" customHeight="1" x14ac:dyDescent="0.3">
      <c r="A4" s="6"/>
      <c r="C4" s="181"/>
      <c r="D4" s="181"/>
      <c r="E4" s="12"/>
      <c r="G4" s="599" t="str">
        <f>Text!C39</f>
        <v>Table 1 - Referrals (CH1)</v>
      </c>
      <c r="H4" s="599"/>
      <c r="I4" s="599"/>
      <c r="J4" s="13"/>
      <c r="K4" s="21"/>
      <c r="L4" s="13"/>
      <c r="M4" s="13"/>
      <c r="N4" s="13"/>
    </row>
    <row r="5" spans="1:14" x14ac:dyDescent="0.25">
      <c r="A5" s="6"/>
      <c r="G5" s="599" t="str">
        <f>Guidetext!C21</f>
        <v>Back to Home Page</v>
      </c>
      <c r="H5" s="599"/>
      <c r="I5" s="599"/>
      <c r="K5" s="6"/>
    </row>
    <row r="6" spans="1:14" ht="47.25" customHeight="1" x14ac:dyDescent="0.25">
      <c r="A6" s="6"/>
      <c r="C6" s="598" t="str">
        <f>Text!C20</f>
        <v>The Welsh Government are monitoring the burden placed on local authorities completing the data collection forms This helps us when planning future changes to data collection forms We would be grateful if you could assist us by completing the table below</v>
      </c>
      <c r="D6" s="598"/>
      <c r="E6" s="598"/>
      <c r="F6" s="598"/>
      <c r="G6" s="598"/>
      <c r="H6" s="598"/>
      <c r="I6" s="598"/>
      <c r="J6" s="11"/>
      <c r="K6" s="10"/>
      <c r="L6" s="11"/>
      <c r="M6" s="11"/>
      <c r="N6" s="11"/>
    </row>
    <row r="7" spans="1:14" ht="4.5" customHeight="1" x14ac:dyDescent="0.25">
      <c r="A7" s="6"/>
      <c r="C7" s="14"/>
      <c r="D7" s="14"/>
      <c r="E7" s="14"/>
      <c r="F7" s="14"/>
      <c r="G7" s="14"/>
      <c r="H7" s="14"/>
      <c r="K7" s="6"/>
    </row>
    <row r="8" spans="1:14" ht="51" customHeight="1" x14ac:dyDescent="0.25">
      <c r="A8" s="6"/>
      <c r="C8" s="598" t="str">
        <f>Text!C21</f>
        <v>Please enter the time it has taken you (and any colleagues) to prepare and send the return A number of staff employed in different roles may have been involved You are asked to count the hours spent by staff in each full time equivalent annual salary band indicated below You will need to round staff salaries to the nearest £1,000</v>
      </c>
      <c r="D8" s="598"/>
      <c r="E8" s="598"/>
      <c r="F8" s="598"/>
      <c r="G8" s="598"/>
      <c r="H8" s="598"/>
      <c r="I8" s="598"/>
      <c r="J8" s="11"/>
      <c r="K8" s="10"/>
      <c r="L8" s="11"/>
      <c r="M8" s="11"/>
      <c r="N8" s="11"/>
    </row>
    <row r="9" spans="1:14" x14ac:dyDescent="0.25">
      <c r="A9" s="6"/>
      <c r="C9" s="14"/>
      <c r="D9" s="14"/>
      <c r="E9" s="14"/>
      <c r="F9" s="14"/>
      <c r="G9" s="14"/>
      <c r="H9" s="14"/>
      <c r="K9" s="6"/>
    </row>
    <row r="10" spans="1:14" ht="15" customHeight="1" x14ac:dyDescent="0.25">
      <c r="A10" s="6"/>
      <c r="C10" s="598" t="str">
        <f>Text!C22</f>
        <v>Please only include time spent on activities to prepare and send this return, such as:</v>
      </c>
      <c r="D10" s="598"/>
      <c r="E10" s="598"/>
      <c r="F10" s="598"/>
      <c r="G10" s="598"/>
      <c r="H10" s="598"/>
      <c r="I10" s="11"/>
      <c r="J10" s="11"/>
      <c r="K10" s="10"/>
      <c r="L10" s="11"/>
      <c r="M10" s="11"/>
      <c r="N10" s="11"/>
    </row>
    <row r="11" spans="1:14" ht="6.75" customHeight="1" x14ac:dyDescent="0.25">
      <c r="A11" s="6"/>
      <c r="C11" s="14"/>
      <c r="D11" s="14"/>
      <c r="E11" s="14"/>
      <c r="F11" s="14"/>
      <c r="G11" s="14"/>
      <c r="H11" s="14"/>
      <c r="K11" s="6"/>
    </row>
    <row r="12" spans="1:14" ht="15" customHeight="1" x14ac:dyDescent="0.25">
      <c r="A12" s="6"/>
      <c r="C12" s="598" t="str">
        <f>Text!C23</f>
        <v>• Retrieval and saving the empty form;</v>
      </c>
      <c r="D12" s="598"/>
      <c r="E12" s="598"/>
      <c r="F12" s="598"/>
      <c r="G12" s="598"/>
      <c r="H12" s="598"/>
      <c r="I12" s="11"/>
      <c r="J12" s="11"/>
      <c r="K12" s="10"/>
      <c r="L12" s="11"/>
      <c r="M12" s="11"/>
      <c r="N12" s="11"/>
    </row>
    <row r="13" spans="1:14" ht="15" customHeight="1" x14ac:dyDescent="0.25">
      <c r="A13" s="6"/>
      <c r="C13" s="598" t="str">
        <f>Text!C24</f>
        <v>• Collection, collation, analysis and aggregation of records and figures required;</v>
      </c>
      <c r="D13" s="598"/>
      <c r="E13" s="598"/>
      <c r="F13" s="598"/>
      <c r="G13" s="598"/>
      <c r="H13" s="598"/>
      <c r="I13" s="11"/>
      <c r="J13" s="11"/>
      <c r="K13" s="10"/>
      <c r="L13" s="11"/>
      <c r="M13" s="11"/>
      <c r="N13" s="11"/>
    </row>
    <row r="14" spans="1:14" ht="15" customHeight="1" x14ac:dyDescent="0.25">
      <c r="A14" s="6"/>
      <c r="C14" s="598" t="str">
        <f>Text!C25</f>
        <v>• Filling in, checking, amending, reviewing and, when completed, approving the form; and</v>
      </c>
      <c r="D14" s="598"/>
      <c r="E14" s="598"/>
      <c r="F14" s="598"/>
      <c r="G14" s="598"/>
      <c r="H14" s="598"/>
      <c r="I14" s="11"/>
      <c r="J14" s="11"/>
      <c r="K14" s="10"/>
      <c r="L14" s="11"/>
      <c r="M14" s="11"/>
      <c r="N14" s="11"/>
    </row>
    <row r="15" spans="1:14" ht="15" customHeight="1" x14ac:dyDescent="0.25">
      <c r="A15" s="6"/>
      <c r="C15" s="598" t="str">
        <f>Text!C26</f>
        <v xml:space="preserve">• Sending the form back to the Welsh Government </v>
      </c>
      <c r="D15" s="598"/>
      <c r="E15" s="598"/>
      <c r="F15" s="598"/>
      <c r="G15" s="598"/>
      <c r="H15" s="598"/>
      <c r="I15" s="11"/>
      <c r="J15" s="11"/>
      <c r="K15" s="10"/>
      <c r="L15" s="11"/>
      <c r="M15" s="11"/>
      <c r="N15" s="11"/>
    </row>
    <row r="16" spans="1:14" x14ac:dyDescent="0.25">
      <c r="A16" s="6"/>
      <c r="K16" s="6"/>
    </row>
    <row r="17" spans="1:15" ht="18.75" customHeight="1" x14ac:dyDescent="0.25">
      <c r="A17" s="6"/>
      <c r="C17" s="15" t="str">
        <f>Text!C32</f>
        <v xml:space="preserve">Grade of staff </v>
      </c>
      <c r="D17" s="16" t="str">
        <f>Text!C33</f>
        <v>Hours taken</v>
      </c>
      <c r="E17" s="595" t="str">
        <f>Text!C35</f>
        <v>Comment</v>
      </c>
      <c r="F17" s="595"/>
      <c r="G17" s="595"/>
      <c r="H17" s="595"/>
      <c r="I17" s="11"/>
      <c r="J17" s="11"/>
      <c r="K17" s="10"/>
      <c r="L17" s="11"/>
      <c r="M17" s="195" t="s">
        <v>3</v>
      </c>
      <c r="N17" s="195">
        <f>COUNTIF($I$19:$I$23,"û")</f>
        <v>5</v>
      </c>
      <c r="O17"/>
    </row>
    <row r="18" spans="1:15" x14ac:dyDescent="0.25">
      <c r="A18" s="6"/>
      <c r="C18" s="17"/>
      <c r="D18" s="18" t="s">
        <v>45</v>
      </c>
      <c r="E18" s="596" t="s">
        <v>20</v>
      </c>
      <c r="F18" s="596"/>
      <c r="G18" s="596"/>
      <c r="H18" s="596"/>
      <c r="I18" s="11"/>
      <c r="J18" s="11"/>
      <c r="K18" s="10"/>
      <c r="L18" s="11"/>
      <c r="M18" s="194" t="s">
        <v>7</v>
      </c>
      <c r="N18" s="195">
        <f>COUNTIF(I19:I23,"!")</f>
        <v>0</v>
      </c>
      <c r="O18"/>
    </row>
    <row r="19" spans="1:15" ht="23.25" customHeight="1" x14ac:dyDescent="0.25">
      <c r="A19" s="6"/>
      <c r="B19" s="62">
        <v>1</v>
      </c>
      <c r="C19" s="19" t="str">
        <f>Text!C27</f>
        <v>Band 1   £11,500 - £19,999</v>
      </c>
      <c r="D19" s="50"/>
      <c r="E19" s="593"/>
      <c r="F19" s="594"/>
      <c r="G19" s="594"/>
      <c r="H19" s="594"/>
      <c r="I19" s="49" t="str">
        <f>IF(D19="",IF(E19="","û","!"),"ü")</f>
        <v>û</v>
      </c>
      <c r="J19" s="11"/>
      <c r="K19" s="10"/>
      <c r="L19" s="11"/>
      <c r="M19" s="195" t="s">
        <v>4</v>
      </c>
      <c r="N19" s="195">
        <f>COUNTIF(I19:I23,"ü")</f>
        <v>0</v>
      </c>
      <c r="O19" s="58"/>
    </row>
    <row r="20" spans="1:15" ht="23.25" customHeight="1" x14ac:dyDescent="0.25">
      <c r="A20" s="6"/>
      <c r="B20" s="62">
        <v>2</v>
      </c>
      <c r="C20" s="19" t="str">
        <f>Text!C28</f>
        <v>Band 2   £20,000 - £26,999</v>
      </c>
      <c r="D20" s="50"/>
      <c r="E20" s="593"/>
      <c r="F20" s="594"/>
      <c r="G20" s="594"/>
      <c r="H20" s="594"/>
      <c r="I20" s="49" t="str">
        <f>IF(D20="",IF(E20="","û","!"),"ü")</f>
        <v>û</v>
      </c>
      <c r="J20" s="11"/>
      <c r="K20" s="10"/>
      <c r="L20" s="11"/>
      <c r="M20" s="198" t="s">
        <v>301</v>
      </c>
      <c r="N20" s="11">
        <f>SUM(N17:N19)</f>
        <v>5</v>
      </c>
    </row>
    <row r="21" spans="1:15" ht="23.25" customHeight="1" x14ac:dyDescent="0.25">
      <c r="A21" s="6"/>
      <c r="B21" s="62">
        <v>3</v>
      </c>
      <c r="C21" s="19" t="str">
        <f>Text!C29</f>
        <v>Band 3   £27,000 - £33,999</v>
      </c>
      <c r="D21" s="51"/>
      <c r="E21" s="593"/>
      <c r="F21" s="594"/>
      <c r="G21" s="594"/>
      <c r="H21" s="594"/>
      <c r="I21" s="49" t="str">
        <f>IF(D21="",IF(E21="","û","!"),"ü")</f>
        <v>û</v>
      </c>
      <c r="J21" s="11"/>
      <c r="K21" s="10"/>
      <c r="L21" s="11"/>
      <c r="M21" s="198" t="s">
        <v>430</v>
      </c>
      <c r="N21" s="11">
        <f>SUM(N18:N19)/N20</f>
        <v>0</v>
      </c>
    </row>
    <row r="22" spans="1:15" ht="23.25" customHeight="1" x14ac:dyDescent="0.25">
      <c r="A22" s="6"/>
      <c r="B22" s="62">
        <v>4</v>
      </c>
      <c r="C22" s="19" t="str">
        <f>Text!C30</f>
        <v>Band 4   £34,000 - £53,999</v>
      </c>
      <c r="D22" s="50"/>
      <c r="E22" s="593"/>
      <c r="F22" s="594"/>
      <c r="G22" s="594"/>
      <c r="H22" s="594"/>
      <c r="I22" s="49" t="str">
        <f>IF(D22="",IF(E22="","û","!"),"ü")</f>
        <v>û</v>
      </c>
      <c r="K22" s="6"/>
    </row>
    <row r="23" spans="1:15" ht="23.25" customHeight="1" x14ac:dyDescent="0.25">
      <c r="A23" s="6"/>
      <c r="B23" s="62">
        <v>5</v>
      </c>
      <c r="C23" s="19" t="str">
        <f>Text!C31</f>
        <v xml:space="preserve">Band 5   £54,000+                   </v>
      </c>
      <c r="D23" s="50"/>
      <c r="E23" s="593"/>
      <c r="F23" s="594"/>
      <c r="G23" s="594"/>
      <c r="H23" s="594"/>
      <c r="I23" s="49" t="str">
        <f>IF(D23="",IF(E23="","û","!"),"ü")</f>
        <v>û</v>
      </c>
      <c r="K23" s="6"/>
    </row>
    <row r="24" spans="1:15" x14ac:dyDescent="0.25">
      <c r="A24" s="6"/>
      <c r="K24" s="6"/>
    </row>
    <row r="25" spans="1:15" ht="16.5" customHeight="1" x14ac:dyDescent="0.25">
      <c r="A25" s="6"/>
      <c r="B25" s="6"/>
      <c r="C25" s="6"/>
      <c r="D25" s="6"/>
      <c r="E25" s="6"/>
      <c r="F25" s="6"/>
      <c r="G25" s="6"/>
      <c r="H25" s="6"/>
      <c r="I25" s="6"/>
      <c r="J25" s="6"/>
      <c r="K25" s="6"/>
    </row>
    <row r="26" spans="1:15" hidden="1" x14ac:dyDescent="0.25">
      <c r="C26" s="11"/>
    </row>
    <row r="27" spans="1:15" hidden="1" x14ac:dyDescent="0.25">
      <c r="D27" s="20"/>
    </row>
    <row r="28" spans="1:15" hidden="1" x14ac:dyDescent="0.25">
      <c r="C28" s="11"/>
    </row>
    <row r="29" spans="1:15" hidden="1" x14ac:dyDescent="0.25">
      <c r="C29" s="11"/>
    </row>
  </sheetData>
  <sheetProtection algorithmName="SHA-512" hashValue="BYX2+bB8Kb7QJL8sWmkXmiCS7mywRYtHIHTDsZmshC36CzOz0vJKJSh7yDlK5vRlVEWOluaEebHNigbIO9FiPA==" saltValue="HRpq0AAn08xpkuA6zLIaJQ==" spinCount="100000" sheet="1" objects="1" scenarios="1"/>
  <mergeCells count="17">
    <mergeCell ref="C13:H13"/>
    <mergeCell ref="C14:H14"/>
    <mergeCell ref="C15:H15"/>
    <mergeCell ref="C10:H10"/>
    <mergeCell ref="C12:H12"/>
    <mergeCell ref="C3:D3"/>
    <mergeCell ref="C6:I6"/>
    <mergeCell ref="G4:I4"/>
    <mergeCell ref="C8:I8"/>
    <mergeCell ref="G5:I5"/>
    <mergeCell ref="E23:H23"/>
    <mergeCell ref="E17:H17"/>
    <mergeCell ref="E19:H19"/>
    <mergeCell ref="E20:H20"/>
    <mergeCell ref="E21:H21"/>
    <mergeCell ref="E22:H22"/>
    <mergeCell ref="E18:H18"/>
  </mergeCells>
  <phoneticPr fontId="9" type="noConversion"/>
  <conditionalFormatting sqref="I19:I23">
    <cfRule type="cellIs" dxfId="140" priority="1" stopIfTrue="1" operator="equal">
      <formula>"!"</formula>
    </cfRule>
    <cfRule type="cellIs" dxfId="139" priority="2" stopIfTrue="1" operator="equal">
      <formula>"ü"</formula>
    </cfRule>
    <cfRule type="cellIs" dxfId="138" priority="3" stopIfTrue="1" operator="equal">
      <formula>"û"</formula>
    </cfRule>
  </conditionalFormatting>
  <hyperlinks>
    <hyperlink ref="G5:I5" location="Home!A1" display="Home!A1" xr:uid="{00000000-0004-0000-0600-000000000000}"/>
    <hyperlink ref="G4:I4" location="'CH1'!A1" display="'CH1'!A1" xr:uid="{00000000-0004-0000-0600-000001000000}"/>
  </hyperlinks>
  <pageMargins left="0.35433070866141736" right="0.35433070866141736" top="0.59055118110236227" bottom="0.59055118110236227" header="0.51181102362204722" footer="0.51181102362204722"/>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23</vt:i4>
      </vt:variant>
      <vt:variant>
        <vt:lpstr>Named Ranges</vt:lpstr>
      </vt:variant>
      <vt:variant>
        <vt:i4>5</vt:i4>
      </vt:variant>
    </vt:vector>
  </HeadingPairs>
  <TitlesOfParts>
    <vt:vector size="28" baseType="lpstr">
      <vt:lpstr>TableRefCH1</vt:lpstr>
      <vt:lpstr>New_RowRef</vt:lpstr>
      <vt:lpstr>Old_RowRef</vt:lpstr>
      <vt:lpstr>ColRefCH1</vt:lpstr>
      <vt:lpstr>dls</vt:lpstr>
      <vt:lpstr>RowRefCH1</vt:lpstr>
      <vt:lpstr>Home</vt:lpstr>
      <vt:lpstr>Guidance</vt:lpstr>
      <vt:lpstr>Survey</vt:lpstr>
      <vt:lpstr>CH1</vt:lpstr>
      <vt:lpstr>CH2</vt:lpstr>
      <vt:lpstr>CH3</vt:lpstr>
      <vt:lpstr>CH4</vt:lpstr>
      <vt:lpstr>CH5</vt:lpstr>
      <vt:lpstr>CH6</vt:lpstr>
      <vt:lpstr>CH7</vt:lpstr>
      <vt:lpstr>CH8</vt:lpstr>
      <vt:lpstr>Historic Data</vt:lpstr>
      <vt:lpstr>PrePop Data</vt:lpstr>
      <vt:lpstr>Text</vt:lpstr>
      <vt:lpstr>input sheet</vt:lpstr>
      <vt:lpstr>Guidetext</vt:lpstr>
      <vt:lpstr>LAs</vt:lpstr>
      <vt:lpstr>Popdata</vt:lpstr>
      <vt:lpstr>'CH3'!Print_Area</vt:lpstr>
      <vt:lpstr>Guidance!Print_Area</vt:lpstr>
      <vt:lpstr>Survey!Print_Area</vt:lpstr>
      <vt:lpstr>tab_1</vt:lpstr>
    </vt:vector>
  </TitlesOfParts>
  <Company>Local Government Data Unit Wales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SWright</dc:creator>
  <cp:lastModifiedBy>Sanders, Glyn (CSI - DDAT &amp; KAS - KAS - Chief Statisti</cp:lastModifiedBy>
  <cp:lastPrinted>2022-03-22T15:34:28Z</cp:lastPrinted>
  <dcterms:created xsi:type="dcterms:W3CDTF">2006-06-16T14:41:09Z</dcterms:created>
  <dcterms:modified xsi:type="dcterms:W3CDTF">2024-07-17T06:52:16Z</dcterms:modified>
</cp:coreProperties>
</file>